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F:\4. VLXD\1. CONG BO GIA VLXD\@CBG2026\Thang 5-2026\"/>
    </mc:Choice>
  </mc:AlternateContent>
  <xr:revisionPtr revIDLastSave="0" documentId="13_ncr:1_{6286637F-6951-417C-8270-83C8BA99CC5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L1-BIEN DONG" sheetId="4" r:id="rId1"/>
    <sheet name="PL2-THEM MOI" sheetId="5" state="hidden" r:id="rId2"/>
    <sheet name="PL2-THEM MOI GIA VLXD" sheetId="10" r:id="rId3"/>
    <sheet name="PL3-RA GIA VLXD" sheetId="6" r:id="rId4"/>
    <sheet name="CBG 5-2026 (2)" sheetId="11" state="hidden" r:id="rId5"/>
    <sheet name="CBG 5-2026" sheetId="3" r:id="rId6"/>
    <sheet name="bu-cadivi, 09,02,2026" sheetId="8" state="hidden" r:id="rId7"/>
    <sheet name="CBG 01-2026 (bu beled)" sheetId="7" state="hidden" r:id="rId8"/>
    <sheet name="bu" sheetId="2" state="hidden" r:id="rId9"/>
  </sheets>
  <externalReferences>
    <externalReference r:id="rId10"/>
    <externalReference r:id="rId11"/>
  </externalReferences>
  <definedNames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xlnm._FilterDatabase" localSheetId="8" hidden="1">bu!$A$4:$T$2444</definedName>
    <definedName name="_xlnm._FilterDatabase" localSheetId="6" hidden="1">'bu-cadivi, 09,02,2026'!$A$4:$T$2165</definedName>
    <definedName name="_xlnm._FilterDatabase" localSheetId="7" hidden="1">'CBG 01-2026 (bu beled)'!$A$4:$T$2429</definedName>
    <definedName name="_xlnm._FilterDatabase" localSheetId="5" hidden="1">'CBG 5-2026'!$A$4:$T$2430</definedName>
    <definedName name="_xlnm._FilterDatabase" localSheetId="4" hidden="1">'CBG 5-2026 (2)'!$A$4:$T$2461</definedName>
    <definedName name="_xlnm._FilterDatabase" localSheetId="0" hidden="1">'PL1-BIEN DONG'!$A$3:$J$280</definedName>
    <definedName name="_xlnm._FilterDatabase" localSheetId="1" hidden="1">'PL2-THEM MOI'!$A$3:$S$9</definedName>
    <definedName name="_xlnm._FilterDatabase" localSheetId="2" hidden="1">'PL2-THEM MOI GIA VLXD'!$A$3:$I$23</definedName>
    <definedName name="_xlnm._FilterDatabase" localSheetId="3" hidden="1">'PL3-RA GIA VLXD'!$A$3:$F$7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hidden="1">#REF!</definedName>
    <definedName name="bu" localSheetId="0" hidden="1">#REF!</definedName>
    <definedName name="bu" localSheetId="1" hidden="1">#REF!</definedName>
    <definedName name="bu" localSheetId="2" hidden="1">#REF!</definedName>
    <definedName name="bu" localSheetId="3" hidden="1">#REF!</definedName>
    <definedName name="bu" hidden="1">#REF!</definedName>
    <definedName name="HTML_CodePage" hidden="1">950</definedName>
    <definedName name="HTML_Control" localSheetId="0" hidden="1">{"'Sheet1'!$L$16"}</definedName>
    <definedName name="HTML_Control" localSheetId="1" hidden="1">{"'Sheet1'!$L$16"}</definedName>
    <definedName name="HTML_Control" localSheetId="2" hidden="1">{"'Sheet1'!$L$16"}</definedName>
    <definedName name="HTML_Control" localSheetId="3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localSheetId="1" hidden="1">{"'Sheet1'!$L$16"}</definedName>
    <definedName name="huy" localSheetId="2" hidden="1">{"'Sheet1'!$L$16"}</definedName>
    <definedName name="huy" localSheetId="3" hidden="1">{"'Sheet1'!$L$16"}</definedName>
    <definedName name="huy" hidden="1">{"'Sheet1'!$L$16"}</definedName>
    <definedName name="nhomvl">'[1]Nhóm vật liệu'!$C$5:$C$27</definedName>
    <definedName name="_xlnm.Print_Area" localSheetId="8">bu!$A$1:$T$2444</definedName>
    <definedName name="_xlnm.Print_Area" localSheetId="6">'bu-cadivi, 09,02,2026'!$A$1:$T$2165</definedName>
    <definedName name="_xlnm.Print_Area" localSheetId="7">'CBG 01-2026 (bu beled)'!$A$1:$T$2429</definedName>
    <definedName name="_xlnm.Print_Area" localSheetId="5">'CBG 5-2026'!$A$1:$T$2430</definedName>
    <definedName name="_xlnm.Print_Area" localSheetId="4">'CBG 5-2026 (2)'!$A$1:$T$2461</definedName>
    <definedName name="_xlnm.Print_Area" localSheetId="0">'PL1-BIEN DONG'!$A$1:$T$280</definedName>
    <definedName name="_xlnm.Print_Area" localSheetId="1">'PL2-THEM MOI'!$A$1:$S$32</definedName>
    <definedName name="_xlnm.Print_Area" localSheetId="2">'PL2-THEM MOI GIA VLXD'!$A$1:$I$26</definedName>
    <definedName name="_xlnm.Print_Area" localSheetId="3">'PL3-RA GIA VLXD'!$A$1:$G$28</definedName>
    <definedName name="_xlnm.Print_Titles" localSheetId="8">bu!$5:$6</definedName>
    <definedName name="_xlnm.Print_Titles" localSheetId="6">'bu-cadivi, 09,02,2026'!$5:$6</definedName>
    <definedName name="_xlnm.Print_Titles" localSheetId="7">'CBG 01-2026 (bu beled)'!$5:$6</definedName>
    <definedName name="_xlnm.Print_Titles" localSheetId="5">'CBG 5-2026'!$5:$6</definedName>
    <definedName name="_xlnm.Print_Titles" localSheetId="4">'CBG 5-2026 (2)'!$5:$6</definedName>
    <definedName name="_xlnm.Print_Titles" localSheetId="0">'PL1-BIEN DONG'!$3:$3</definedName>
    <definedName name="_xlnm.Print_Titles" localSheetId="1">'PL2-THEM MOI'!$3:$3</definedName>
    <definedName name="_xlnm.Print_Titles" localSheetId="2">'PL2-THEM MOI GIA VLXD'!$3:$3</definedName>
    <definedName name="_xlnm.Print_Titles" localSheetId="3">'PL3-RA GIA VLXD'!$3:$3</definedName>
    <definedName name="vlct" localSheetId="0" hidden="1">{"'Sheet1'!$L$16"}</definedName>
    <definedName name="vlct" localSheetId="1" hidden="1">{"'Sheet1'!$L$16"}</definedName>
    <definedName name="vlct" localSheetId="2" hidden="1">{"'Sheet1'!$L$16"}</definedName>
    <definedName name="vlct" localSheetId="3" hidden="1">{"'Sheet1'!$L$16"}</definedName>
    <definedName name="vlct" hidden="1">{"'Sheet1'!$L$16"}</definedName>
    <definedName name="wrn.chi._.tiÆt." localSheetId="0" hidden="1">{#N/A,#N/A,FALSE,"Chi tiÆt"}</definedName>
    <definedName name="wrn.chi._.tiÆt." localSheetId="1" hidden="1">{#N/A,#N/A,FALSE,"Chi tiÆt"}</definedName>
    <definedName name="wrn.chi._.tiÆt." localSheetId="2" hidden="1">{#N/A,#N/A,FALSE,"Chi tiÆt"}</definedName>
    <definedName name="wrn.chi._.tiÆt." localSheetId="3" hidden="1">{#N/A,#N/A,FALSE,"Chi tiÆt"}</definedName>
    <definedName name="wrn.chi._.tiÆt." hidden="1">{#N/A,#N/A,FALSE,"Chi tiÆt"}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461" i="11" l="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O2427" i="11"/>
  <c r="A2427" i="11"/>
  <c r="N2426" i="11"/>
  <c r="A2426" i="11"/>
  <c r="N2425" i="11"/>
  <c r="A2425" i="11"/>
  <c r="N2424" i="11"/>
  <c r="A2424" i="11"/>
  <c r="N2423" i="11"/>
  <c r="A2423" i="11"/>
  <c r="N2422" i="11"/>
  <c r="A2422" i="11"/>
  <c r="N2421" i="11"/>
  <c r="A2421" i="11"/>
  <c r="A2420" i="11"/>
  <c r="A2419" i="11"/>
  <c r="A2418" i="11"/>
  <c r="N2417" i="11"/>
  <c r="A2417" i="11"/>
  <c r="N2416" i="11"/>
  <c r="A2416" i="11"/>
  <c r="A2415" i="11"/>
  <c r="A2414" i="11"/>
  <c r="A2413" i="11"/>
  <c r="A2412" i="11"/>
  <c r="P2411" i="11"/>
  <c r="A2411" i="11"/>
  <c r="P2410" i="11"/>
  <c r="A2410" i="11"/>
  <c r="A2409" i="11"/>
  <c r="P2408" i="11"/>
  <c r="P2409" i="11" s="1"/>
  <c r="A2408" i="11"/>
  <c r="A2407" i="11"/>
  <c r="T2406" i="11"/>
  <c r="A2406" i="11"/>
  <c r="A2405" i="11"/>
  <c r="A2404" i="11"/>
  <c r="Q2403" i="11"/>
  <c r="Q2402" i="11"/>
  <c r="N2401" i="11"/>
  <c r="P2400" i="11"/>
  <c r="A2400" i="11"/>
  <c r="A2399" i="11"/>
  <c r="O2398" i="11"/>
  <c r="A2398" i="11"/>
  <c r="A2397" i="11"/>
  <c r="O2396" i="11"/>
  <c r="A2396" i="11"/>
  <c r="A2395" i="11"/>
  <c r="A2394" i="11"/>
  <c r="A2393" i="11"/>
  <c r="A2392" i="11"/>
  <c r="A2391" i="11"/>
  <c r="A2390" i="11"/>
  <c r="A2389" i="11"/>
  <c r="N2388" i="11"/>
  <c r="A2388" i="11"/>
  <c r="N2387" i="11"/>
  <c r="A2387" i="11"/>
  <c r="N2386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7" i="11"/>
  <c r="A2296" i="11"/>
  <c r="A2295" i="11"/>
  <c r="A2294" i="11"/>
  <c r="A2292" i="11"/>
  <c r="A2291" i="11"/>
  <c r="A2290" i="11"/>
  <c r="A2289" i="11"/>
  <c r="A2288" i="11"/>
  <c r="A2287" i="11"/>
  <c r="A2285" i="11"/>
  <c r="A2284" i="11"/>
  <c r="A2283" i="11"/>
  <c r="A2282" i="11"/>
  <c r="A2280" i="11"/>
  <c r="A2279" i="11"/>
  <c r="A2278" i="11"/>
  <c r="A2277" i="11"/>
  <c r="A2276" i="11"/>
  <c r="A2275" i="11"/>
  <c r="A2274" i="11"/>
  <c r="A2273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M178" i="11"/>
  <c r="A178" i="11"/>
  <c r="M177" i="11"/>
  <c r="A177" i="11"/>
  <c r="M176" i="11"/>
  <c r="A176" i="11"/>
  <c r="M175" i="11"/>
  <c r="A175" i="11"/>
  <c r="M174" i="11"/>
  <c r="A174" i="11"/>
  <c r="M173" i="11"/>
  <c r="A173" i="11"/>
  <c r="M172" i="11"/>
  <c r="A172" i="11"/>
  <c r="M171" i="11"/>
  <c r="A171" i="11"/>
  <c r="M170" i="11"/>
  <c r="A170" i="11"/>
  <c r="M169" i="11"/>
  <c r="A169" i="11"/>
  <c r="M168" i="11"/>
  <c r="A168" i="11"/>
  <c r="M167" i="11"/>
  <c r="A167" i="11"/>
  <c r="M166" i="11"/>
  <c r="A166" i="11"/>
  <c r="M165" i="11"/>
  <c r="A165" i="11"/>
  <c r="M164" i="11"/>
  <c r="A164" i="11"/>
  <c r="M163" i="11"/>
  <c r="A163" i="11"/>
  <c r="M162" i="11"/>
  <c r="A162" i="11"/>
  <c r="M161" i="11"/>
  <c r="A161" i="11"/>
  <c r="M160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P123" i="11"/>
  <c r="P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M47" i="11"/>
  <c r="A47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2165" i="8" l="1"/>
  <c r="A2164" i="8"/>
  <c r="A2163" i="8"/>
  <c r="A2162" i="8"/>
  <c r="A2161" i="8"/>
  <c r="A2160" i="8"/>
  <c r="A2159" i="8"/>
  <c r="A2158" i="8"/>
  <c r="A2157" i="8"/>
  <c r="A2156" i="8"/>
  <c r="A2155" i="8"/>
  <c r="A2154" i="8"/>
  <c r="A2153" i="8"/>
  <c r="A2152" i="8"/>
  <c r="A2151" i="8"/>
  <c r="A2150" i="8"/>
  <c r="A2149" i="8"/>
  <c r="A2148" i="8"/>
  <c r="A2147" i="8"/>
  <c r="A2146" i="8"/>
  <c r="A2145" i="8"/>
  <c r="A2144" i="8"/>
  <c r="A2143" i="8"/>
  <c r="A2142" i="8"/>
  <c r="A2141" i="8"/>
  <c r="A2140" i="8"/>
  <c r="A2139" i="8"/>
  <c r="T2138" i="8"/>
  <c r="S2138" i="8"/>
  <c r="R2138" i="8"/>
  <c r="Q2138" i="8"/>
  <c r="P2138" i="8"/>
  <c r="O2138" i="8"/>
  <c r="N2138" i="8"/>
  <c r="M2138" i="8"/>
  <c r="L2138" i="8"/>
  <c r="A2138" i="8"/>
  <c r="T2137" i="8"/>
  <c r="S2137" i="8"/>
  <c r="R2137" i="8"/>
  <c r="Q2137" i="8"/>
  <c r="P2137" i="8"/>
  <c r="O2137" i="8"/>
  <c r="N2137" i="8"/>
  <c r="M2137" i="8"/>
  <c r="L2137" i="8"/>
  <c r="A2137" i="8"/>
  <c r="T2136" i="8"/>
  <c r="S2136" i="8"/>
  <c r="R2136" i="8"/>
  <c r="Q2136" i="8"/>
  <c r="P2136" i="8"/>
  <c r="O2136" i="8"/>
  <c r="N2136" i="8"/>
  <c r="M2136" i="8"/>
  <c r="L2136" i="8"/>
  <c r="A2136" i="8"/>
  <c r="T2135" i="8"/>
  <c r="S2135" i="8"/>
  <c r="R2135" i="8"/>
  <c r="Q2135" i="8"/>
  <c r="P2135" i="8"/>
  <c r="O2135" i="8"/>
  <c r="N2135" i="8"/>
  <c r="M2135" i="8"/>
  <c r="L2135" i="8"/>
  <c r="A2135" i="8"/>
  <c r="T2134" i="8"/>
  <c r="S2134" i="8"/>
  <c r="R2134" i="8"/>
  <c r="Q2134" i="8"/>
  <c r="P2134" i="8"/>
  <c r="O2134" i="8"/>
  <c r="N2134" i="8"/>
  <c r="M2134" i="8"/>
  <c r="L2134" i="8"/>
  <c r="A2134" i="8"/>
  <c r="A2133" i="8"/>
  <c r="A2132" i="8"/>
  <c r="A2131" i="8"/>
  <c r="A2130" i="8"/>
  <c r="A2129" i="8"/>
  <c r="A2128" i="8"/>
  <c r="A2127" i="8"/>
  <c r="A2126" i="8"/>
  <c r="A2125" i="8"/>
  <c r="A2124" i="8"/>
  <c r="A2123" i="8"/>
  <c r="A2122" i="8"/>
  <c r="A2121" i="8"/>
  <c r="A2120" i="8"/>
  <c r="A2119" i="8"/>
  <c r="A2118" i="8"/>
  <c r="A2117" i="8"/>
  <c r="A2116" i="8"/>
  <c r="A2115" i="8"/>
  <c r="A2114" i="8"/>
  <c r="A2113" i="8"/>
  <c r="A2112" i="8"/>
  <c r="A2111" i="8"/>
  <c r="A2110" i="8"/>
  <c r="A2109" i="8"/>
  <c r="A2108" i="8"/>
  <c r="A2107" i="8"/>
  <c r="A2106" i="8"/>
  <c r="A2105" i="8"/>
  <c r="A2104" i="8"/>
  <c r="A2103" i="8"/>
  <c r="A2102" i="8"/>
  <c r="A2101" i="8"/>
  <c r="A2100" i="8"/>
  <c r="A2099" i="8"/>
  <c r="A2098" i="8"/>
  <c r="A2097" i="8"/>
  <c r="A2096" i="8"/>
  <c r="A2095" i="8"/>
  <c r="A2094" i="8"/>
  <c r="A2093" i="8"/>
  <c r="A2092" i="8"/>
  <c r="A2091" i="8"/>
  <c r="A2090" i="8"/>
  <c r="A2089" i="8"/>
  <c r="A2088" i="8"/>
  <c r="A2087" i="8"/>
  <c r="A2086" i="8"/>
  <c r="A2085" i="8"/>
  <c r="A2084" i="8"/>
  <c r="A2083" i="8"/>
  <c r="A2082" i="8"/>
  <c r="A2081" i="8"/>
  <c r="A2080" i="8"/>
  <c r="A2079" i="8"/>
  <c r="A2078" i="8"/>
  <c r="A2077" i="8"/>
  <c r="A2076" i="8"/>
  <c r="A2075" i="8"/>
  <c r="A2074" i="8"/>
  <c r="A2073" i="8"/>
  <c r="A2072" i="8"/>
  <c r="A2071" i="8"/>
  <c r="A2070" i="8"/>
  <c r="A2069" i="8"/>
  <c r="A2068" i="8"/>
  <c r="A2067" i="8"/>
  <c r="A2066" i="8"/>
  <c r="A2065" i="8"/>
  <c r="A2064" i="8"/>
  <c r="A2063" i="8"/>
  <c r="A2062" i="8"/>
  <c r="A2061" i="8"/>
  <c r="A2060" i="8"/>
  <c r="A2059" i="8"/>
  <c r="A2058" i="8"/>
  <c r="A2057" i="8"/>
  <c r="A2056" i="8"/>
  <c r="A2055" i="8"/>
  <c r="A2054" i="8"/>
  <c r="A2053" i="8"/>
  <c r="A2052" i="8"/>
  <c r="A2051" i="8"/>
  <c r="A2050" i="8"/>
  <c r="A2049" i="8"/>
  <c r="A2048" i="8"/>
  <c r="A2047" i="8"/>
  <c r="A2046" i="8"/>
  <c r="A2045" i="8"/>
  <c r="A2044" i="8"/>
  <c r="A2043" i="8"/>
  <c r="A2042" i="8"/>
  <c r="A2041" i="8"/>
  <c r="A2040" i="8"/>
  <c r="A2039" i="8"/>
  <c r="A2038" i="8"/>
  <c r="A2037" i="8"/>
  <c r="A2036" i="8"/>
  <c r="A2035" i="8"/>
  <c r="A2034" i="8"/>
  <c r="A2033" i="8"/>
  <c r="A2032" i="8"/>
  <c r="A2031" i="8"/>
  <c r="A2030" i="8"/>
  <c r="A2029" i="8"/>
  <c r="A2028" i="8"/>
  <c r="A2027" i="8"/>
  <c r="A2026" i="8"/>
  <c r="A2025" i="8"/>
  <c r="A2024" i="8"/>
  <c r="A2023" i="8"/>
  <c r="A2022" i="8"/>
  <c r="A2021" i="8"/>
  <c r="A2020" i="8"/>
  <c r="A2019" i="8"/>
  <c r="A2018" i="8"/>
  <c r="A2017" i="8"/>
  <c r="A2016" i="8"/>
  <c r="A2015" i="8"/>
  <c r="A2014" i="8"/>
  <c r="A2013" i="8"/>
  <c r="A2012" i="8"/>
  <c r="A2011" i="8"/>
  <c r="A2010" i="8"/>
  <c r="A2009" i="8"/>
  <c r="A2008" i="8"/>
  <c r="A2007" i="8"/>
  <c r="A2006" i="8"/>
  <c r="A2005" i="8"/>
  <c r="A2004" i="8"/>
  <c r="A2003" i="8"/>
  <c r="A2002" i="8"/>
  <c r="A2001" i="8"/>
  <c r="A2000" i="8"/>
  <c r="A1999" i="8"/>
  <c r="A1998" i="8"/>
  <c r="A1997" i="8"/>
  <c r="A1996" i="8"/>
  <c r="A1995" i="8"/>
  <c r="A1994" i="8"/>
  <c r="A1993" i="8"/>
  <c r="A1992" i="8"/>
  <c r="A1991" i="8"/>
  <c r="A1990" i="8"/>
  <c r="A1989" i="8"/>
  <c r="A1988" i="8"/>
  <c r="A1987" i="8"/>
  <c r="A1986" i="8"/>
  <c r="A1985" i="8"/>
  <c r="A1984" i="8"/>
  <c r="A1983" i="8"/>
  <c r="A1982" i="8"/>
  <c r="A1981" i="8"/>
  <c r="A1980" i="8"/>
  <c r="A1979" i="8"/>
  <c r="A1978" i="8"/>
  <c r="A1977" i="8"/>
  <c r="A1976" i="8"/>
  <c r="A1975" i="8"/>
  <c r="A1974" i="8"/>
  <c r="A1973" i="8"/>
  <c r="A1972" i="8"/>
  <c r="A1971" i="8"/>
  <c r="A1970" i="8"/>
  <c r="A1969" i="8"/>
  <c r="A1968" i="8"/>
  <c r="A1967" i="8"/>
  <c r="A1966" i="8"/>
  <c r="A1965" i="8"/>
  <c r="A1964" i="8"/>
  <c r="A1963" i="8"/>
  <c r="A1962" i="8"/>
  <c r="A1961" i="8"/>
  <c r="A1960" i="8"/>
  <c r="A1959" i="8"/>
  <c r="A1958" i="8"/>
  <c r="A1957" i="8"/>
  <c r="A1956" i="8"/>
  <c r="A1955" i="8"/>
  <c r="A1954" i="8"/>
  <c r="A1953" i="8"/>
  <c r="A1952" i="8"/>
  <c r="A1951" i="8"/>
  <c r="A1950" i="8"/>
  <c r="A1949" i="8"/>
  <c r="A1948" i="8"/>
  <c r="A1947" i="8"/>
  <c r="A1946" i="8"/>
  <c r="A1945" i="8"/>
  <c r="A1944" i="8"/>
  <c r="A1943" i="8"/>
  <c r="A1942" i="8"/>
  <c r="A1941" i="8"/>
  <c r="A1940" i="8"/>
  <c r="A1939" i="8"/>
  <c r="A1938" i="8"/>
  <c r="A1937" i="8"/>
  <c r="A1936" i="8"/>
  <c r="A1935" i="8"/>
  <c r="A1934" i="8"/>
  <c r="A1933" i="8"/>
  <c r="A1932" i="8"/>
  <c r="A1931" i="8"/>
  <c r="A1930" i="8"/>
  <c r="A1929" i="8"/>
  <c r="A1928" i="8"/>
  <c r="A1927" i="8"/>
  <c r="A1926" i="8"/>
  <c r="A1925" i="8"/>
  <c r="A1924" i="8"/>
  <c r="A1923" i="8"/>
  <c r="A1922" i="8"/>
  <c r="A1921" i="8"/>
  <c r="A1920" i="8"/>
  <c r="A1919" i="8"/>
  <c r="A1918" i="8"/>
  <c r="A1917" i="8"/>
  <c r="A1916" i="8"/>
  <c r="A1915" i="8"/>
  <c r="A1914" i="8"/>
  <c r="A1913" i="8"/>
  <c r="A1912" i="8"/>
  <c r="A1911" i="8"/>
  <c r="A1910" i="8"/>
  <c r="A1909" i="8"/>
  <c r="A1908" i="8"/>
  <c r="A1907" i="8"/>
  <c r="A1906" i="8"/>
  <c r="A1905" i="8"/>
  <c r="A1904" i="8"/>
  <c r="A1903" i="8"/>
  <c r="A1902" i="8"/>
  <c r="A1901" i="8"/>
  <c r="A1900" i="8"/>
  <c r="A1899" i="8"/>
  <c r="A1898" i="8"/>
  <c r="A1897" i="8"/>
  <c r="A1896" i="8"/>
  <c r="A1895" i="8"/>
  <c r="A1894" i="8"/>
  <c r="A1893" i="8"/>
  <c r="A1892" i="8"/>
  <c r="A1891" i="8"/>
  <c r="A1890" i="8"/>
  <c r="A1889" i="8"/>
  <c r="A1888" i="8"/>
  <c r="A1887" i="8"/>
  <c r="A1886" i="8"/>
  <c r="A1885" i="8"/>
  <c r="A1884" i="8"/>
  <c r="A1883" i="8"/>
  <c r="A1882" i="8"/>
  <c r="A1881" i="8"/>
  <c r="A1880" i="8"/>
  <c r="A1879" i="8"/>
  <c r="A1878" i="8"/>
  <c r="A1877" i="8"/>
  <c r="A1876" i="8"/>
  <c r="A1875" i="8"/>
  <c r="A1874" i="8"/>
  <c r="A1873" i="8"/>
  <c r="A1872" i="8"/>
  <c r="A1871" i="8"/>
  <c r="A1870" i="8"/>
  <c r="A1869" i="8"/>
  <c r="A1868" i="8"/>
  <c r="A1867" i="8"/>
  <c r="A1866" i="8"/>
  <c r="A1865" i="8"/>
  <c r="A1864" i="8"/>
  <c r="A1863" i="8"/>
  <c r="A1862" i="8"/>
  <c r="A1861" i="8"/>
  <c r="A1860" i="8"/>
  <c r="A1859" i="8"/>
  <c r="A1858" i="8"/>
  <c r="A1857" i="8"/>
  <c r="A1856" i="8"/>
  <c r="A1855" i="8"/>
  <c r="A1854" i="8"/>
  <c r="A1853" i="8"/>
  <c r="A1852" i="8"/>
  <c r="A1851" i="8"/>
  <c r="A1850" i="8"/>
  <c r="A1849" i="8"/>
  <c r="A1848" i="8"/>
  <c r="A1847" i="8"/>
  <c r="A1846" i="8"/>
  <c r="A1845" i="8"/>
  <c r="A1844" i="8"/>
  <c r="A1843" i="8"/>
  <c r="A1842" i="8"/>
  <c r="A1841" i="8"/>
  <c r="A1840" i="8"/>
  <c r="A1839" i="8"/>
  <c r="A1838" i="8"/>
  <c r="A1837" i="8"/>
  <c r="A1836" i="8"/>
  <c r="A1835" i="8"/>
  <c r="A1834" i="8"/>
  <c r="A1833" i="8"/>
  <c r="A1832" i="8"/>
  <c r="A1831" i="8"/>
  <c r="A1830" i="8"/>
  <c r="A1829" i="8"/>
  <c r="A1828" i="8"/>
  <c r="A1827" i="8"/>
  <c r="A1826" i="8"/>
  <c r="A1825" i="8"/>
  <c r="A1824" i="8"/>
  <c r="A1823" i="8"/>
  <c r="A1822" i="8"/>
  <c r="A1821" i="8"/>
  <c r="A1820" i="8"/>
  <c r="A1819" i="8"/>
  <c r="A1818" i="8"/>
  <c r="A1817" i="8"/>
  <c r="A1816" i="8"/>
  <c r="A1815" i="8"/>
  <c r="A1814" i="8"/>
  <c r="A1813" i="8"/>
  <c r="A1812" i="8"/>
  <c r="A1811" i="8"/>
  <c r="A1810" i="8"/>
  <c r="A1809" i="8"/>
  <c r="A1808" i="8"/>
  <c r="A1807" i="8"/>
  <c r="A1806" i="8"/>
  <c r="A1805" i="8"/>
  <c r="A1804" i="8"/>
  <c r="A1803" i="8"/>
  <c r="A1802" i="8"/>
  <c r="A1801" i="8"/>
  <c r="A1800" i="8"/>
  <c r="A1799" i="8"/>
  <c r="A1798" i="8"/>
  <c r="A1797" i="8"/>
  <c r="A1796" i="8"/>
  <c r="A1795" i="8"/>
  <c r="A1794" i="8"/>
  <c r="A1793" i="8"/>
  <c r="A1792" i="8"/>
  <c r="A1791" i="8"/>
  <c r="A1790" i="8"/>
  <c r="A1789" i="8"/>
  <c r="A1788" i="8"/>
  <c r="A1787" i="8"/>
  <c r="A1786" i="8"/>
  <c r="A1785" i="8"/>
  <c r="A1784" i="8"/>
  <c r="A1783" i="8"/>
  <c r="A1782" i="8"/>
  <c r="A1781" i="8"/>
  <c r="A1780" i="8"/>
  <c r="A1779" i="8"/>
  <c r="A1778" i="8"/>
  <c r="A1777" i="8"/>
  <c r="A1776" i="8"/>
  <c r="A1775" i="8"/>
  <c r="A1774" i="8"/>
  <c r="A1773" i="8"/>
  <c r="A1772" i="8"/>
  <c r="A1771" i="8"/>
  <c r="A1770" i="8"/>
  <c r="A1769" i="8"/>
  <c r="A1768" i="8"/>
  <c r="A1767" i="8"/>
  <c r="A1766" i="8"/>
  <c r="A1765" i="8"/>
  <c r="A1764" i="8"/>
  <c r="A1763" i="8"/>
  <c r="A1762" i="8"/>
  <c r="A1761" i="8"/>
  <c r="A1760" i="8"/>
  <c r="A1759" i="8"/>
  <c r="A1758" i="8"/>
  <c r="A1757" i="8"/>
  <c r="A1756" i="8"/>
  <c r="A1755" i="8"/>
  <c r="A1754" i="8"/>
  <c r="A1753" i="8"/>
  <c r="A1752" i="8"/>
  <c r="A1751" i="8"/>
  <c r="A1750" i="8"/>
  <c r="A1749" i="8"/>
  <c r="A1748" i="8"/>
  <c r="A1747" i="8"/>
  <c r="A1746" i="8"/>
  <c r="A1745" i="8"/>
  <c r="A1744" i="8"/>
  <c r="A1743" i="8"/>
  <c r="A1742" i="8"/>
  <c r="A1741" i="8"/>
  <c r="A1740" i="8"/>
  <c r="A1739" i="8"/>
  <c r="A1738" i="8"/>
  <c r="A1737" i="8"/>
  <c r="A1736" i="8"/>
  <c r="A1735" i="8"/>
  <c r="A1734" i="8"/>
  <c r="A1733" i="8"/>
  <c r="A1732" i="8"/>
  <c r="A1731" i="8"/>
  <c r="A1730" i="8"/>
  <c r="A1729" i="8"/>
  <c r="A1728" i="8"/>
  <c r="A1727" i="8"/>
  <c r="A1726" i="8"/>
  <c r="A1725" i="8"/>
  <c r="A1724" i="8"/>
  <c r="A1723" i="8"/>
  <c r="A1722" i="8"/>
  <c r="A1721" i="8"/>
  <c r="A1720" i="8"/>
  <c r="A1719" i="8"/>
  <c r="A1718" i="8"/>
  <c r="A1717" i="8"/>
  <c r="A1716" i="8"/>
  <c r="A1715" i="8"/>
  <c r="A1714" i="8"/>
  <c r="A1713" i="8"/>
  <c r="A1712" i="8"/>
  <c r="A1711" i="8"/>
  <c r="A1710" i="8"/>
  <c r="A1709" i="8"/>
  <c r="A1708" i="8"/>
  <c r="A1707" i="8"/>
  <c r="A1706" i="8"/>
  <c r="A1705" i="8"/>
  <c r="A1704" i="8"/>
  <c r="A1703" i="8"/>
  <c r="A1702" i="8"/>
  <c r="A1701" i="8"/>
  <c r="A1700" i="8"/>
  <c r="A1699" i="8"/>
  <c r="A1698" i="8"/>
  <c r="A1697" i="8"/>
  <c r="A1696" i="8"/>
  <c r="A1695" i="8"/>
  <c r="A1694" i="8"/>
  <c r="A1693" i="8"/>
  <c r="A1692" i="8"/>
  <c r="A1691" i="8"/>
  <c r="A1690" i="8"/>
  <c r="A1689" i="8"/>
  <c r="A1688" i="8"/>
  <c r="A1687" i="8"/>
  <c r="A1686" i="8"/>
  <c r="A1685" i="8"/>
  <c r="A1684" i="8"/>
  <c r="A1683" i="8"/>
  <c r="A1682" i="8"/>
  <c r="A1681" i="8"/>
  <c r="A1680" i="8"/>
  <c r="A1679" i="8"/>
  <c r="A1678" i="8"/>
  <c r="A1677" i="8"/>
  <c r="A1676" i="8"/>
  <c r="A1675" i="8"/>
  <c r="A1674" i="8"/>
  <c r="A1673" i="8"/>
  <c r="A1672" i="8"/>
  <c r="A1671" i="8"/>
  <c r="A1670" i="8"/>
  <c r="A1669" i="8"/>
  <c r="A1668" i="8"/>
  <c r="A1667" i="8"/>
  <c r="A1666" i="8"/>
  <c r="A1665" i="8"/>
  <c r="A1664" i="8"/>
  <c r="A1663" i="8"/>
  <c r="A1662" i="8"/>
  <c r="A1661" i="8"/>
  <c r="A1660" i="8"/>
  <c r="A1659" i="8"/>
  <c r="A1658" i="8"/>
  <c r="A1657" i="8"/>
  <c r="A1656" i="8"/>
  <c r="A1655" i="8"/>
  <c r="A1654" i="8"/>
  <c r="A1653" i="8"/>
  <c r="A1652" i="8"/>
  <c r="A1651" i="8"/>
  <c r="A1650" i="8"/>
  <c r="A1649" i="8"/>
  <c r="A1648" i="8"/>
  <c r="A1647" i="8"/>
  <c r="A1646" i="8"/>
  <c r="A1645" i="8"/>
  <c r="A1644" i="8"/>
  <c r="A1643" i="8"/>
  <c r="A1642" i="8"/>
  <c r="A1641" i="8"/>
  <c r="A1640" i="8"/>
  <c r="A1639" i="8"/>
  <c r="A1638" i="8"/>
  <c r="A1637" i="8"/>
  <c r="A1636" i="8"/>
  <c r="A1635" i="8"/>
  <c r="A1634" i="8"/>
  <c r="A1633" i="8"/>
  <c r="A1632" i="8"/>
  <c r="A1631" i="8"/>
  <c r="A1630" i="8"/>
  <c r="A1629" i="8"/>
  <c r="A1628" i="8"/>
  <c r="A1627" i="8"/>
  <c r="A1626" i="8"/>
  <c r="A1625" i="8"/>
  <c r="A1624" i="8"/>
  <c r="A1623" i="8"/>
  <c r="A1622" i="8"/>
  <c r="A1621" i="8"/>
  <c r="A1620" i="8"/>
  <c r="A1619" i="8"/>
  <c r="A1618" i="8"/>
  <c r="A1617" i="8"/>
  <c r="A1616" i="8"/>
  <c r="A1615" i="8"/>
  <c r="A1614" i="8"/>
  <c r="A1613" i="8"/>
  <c r="A1612" i="8"/>
  <c r="A1611" i="8"/>
  <c r="A1610" i="8"/>
  <c r="A1609" i="8"/>
  <c r="A1608" i="8"/>
  <c r="A1607" i="8"/>
  <c r="A1606" i="8"/>
  <c r="A1605" i="8"/>
  <c r="A1604" i="8"/>
  <c r="A1603" i="8"/>
  <c r="A1602" i="8"/>
  <c r="A1601" i="8"/>
  <c r="A1600" i="8"/>
  <c r="A1599" i="8"/>
  <c r="A1598" i="8"/>
  <c r="A1597" i="8"/>
  <c r="A1596" i="8"/>
  <c r="A1595" i="8"/>
  <c r="A1594" i="8"/>
  <c r="A1593" i="8"/>
  <c r="A1592" i="8"/>
  <c r="A1591" i="8"/>
  <c r="A1590" i="8"/>
  <c r="A1589" i="8"/>
  <c r="A1588" i="8"/>
  <c r="A1587" i="8"/>
  <c r="A1586" i="8"/>
  <c r="A1585" i="8"/>
  <c r="A1584" i="8"/>
  <c r="A1583" i="8"/>
  <c r="A1582" i="8"/>
  <c r="A1581" i="8"/>
  <c r="A1580" i="8"/>
  <c r="A1579" i="8"/>
  <c r="A1578" i="8"/>
  <c r="A1577" i="8"/>
  <c r="A1576" i="8"/>
  <c r="A1575" i="8"/>
  <c r="A1574" i="8"/>
  <c r="A1573" i="8"/>
  <c r="A1572" i="8"/>
  <c r="A1571" i="8"/>
  <c r="A1570" i="8"/>
  <c r="A1569" i="8"/>
  <c r="A1568" i="8"/>
  <c r="A1567" i="8"/>
  <c r="A1566" i="8"/>
  <c r="A1565" i="8"/>
  <c r="A1564" i="8"/>
  <c r="A1563" i="8"/>
  <c r="A1562" i="8"/>
  <c r="A1561" i="8"/>
  <c r="A1560" i="8"/>
  <c r="A1559" i="8"/>
  <c r="A1558" i="8"/>
  <c r="A1557" i="8"/>
  <c r="A1556" i="8"/>
  <c r="A1555" i="8"/>
  <c r="A1554" i="8"/>
  <c r="A1553" i="8"/>
  <c r="A1552" i="8"/>
  <c r="A1551" i="8"/>
  <c r="A1550" i="8"/>
  <c r="A1549" i="8"/>
  <c r="A1548" i="8"/>
  <c r="A1547" i="8"/>
  <c r="A1546" i="8"/>
  <c r="A1545" i="8"/>
  <c r="A1544" i="8"/>
  <c r="A1543" i="8"/>
  <c r="A1542" i="8"/>
  <c r="A1541" i="8"/>
  <c r="A1540" i="8"/>
  <c r="A1539" i="8"/>
  <c r="A1538" i="8"/>
  <c r="A1537" i="8"/>
  <c r="A1536" i="8"/>
  <c r="A1535" i="8"/>
  <c r="A1534" i="8"/>
  <c r="A1533" i="8"/>
  <c r="A1532" i="8"/>
  <c r="A1531" i="8"/>
  <c r="A1530" i="8"/>
  <c r="A1529" i="8"/>
  <c r="A1528" i="8"/>
  <c r="A1527" i="8"/>
  <c r="A1526" i="8"/>
  <c r="A1525" i="8"/>
  <c r="A1524" i="8"/>
  <c r="A1523" i="8"/>
  <c r="A1522" i="8"/>
  <c r="A1521" i="8"/>
  <c r="A1520" i="8"/>
  <c r="A1519" i="8"/>
  <c r="A1518" i="8"/>
  <c r="A1517" i="8"/>
  <c r="A1516" i="8"/>
  <c r="A1515" i="8"/>
  <c r="A1514" i="8"/>
  <c r="A1513" i="8"/>
  <c r="A1512" i="8"/>
  <c r="A1511" i="8"/>
  <c r="A1510" i="8"/>
  <c r="A1509" i="8"/>
  <c r="A1508" i="8"/>
  <c r="A1507" i="8"/>
  <c r="A1506" i="8"/>
  <c r="A1505" i="8"/>
  <c r="A1504" i="8"/>
  <c r="A1503" i="8"/>
  <c r="A1502" i="8"/>
  <c r="A1501" i="8"/>
  <c r="A1500" i="8"/>
  <c r="A1499" i="8"/>
  <c r="A1498" i="8"/>
  <c r="A1497" i="8"/>
  <c r="A1496" i="8"/>
  <c r="A1495" i="8"/>
  <c r="A1494" i="8"/>
  <c r="A1493" i="8"/>
  <c r="A1492" i="8"/>
  <c r="A1491" i="8"/>
  <c r="A1490" i="8"/>
  <c r="A1489" i="8"/>
  <c r="A1488" i="8"/>
  <c r="A1487" i="8"/>
  <c r="A1486" i="8"/>
  <c r="A1485" i="8"/>
  <c r="A1484" i="8"/>
  <c r="A1483" i="8"/>
  <c r="A1482" i="8"/>
  <c r="A1481" i="8"/>
  <c r="A1480" i="8"/>
  <c r="A1479" i="8"/>
  <c r="A1478" i="8"/>
  <c r="A1477" i="8"/>
  <c r="A1476" i="8"/>
  <c r="A1475" i="8"/>
  <c r="A1474" i="8"/>
  <c r="A1473" i="8"/>
  <c r="A1472" i="8"/>
  <c r="A1471" i="8"/>
  <c r="A1470" i="8"/>
  <c r="A1469" i="8"/>
  <c r="A1468" i="8"/>
  <c r="A1467" i="8"/>
  <c r="A1466" i="8"/>
  <c r="A1465" i="8"/>
  <c r="A1464" i="8"/>
  <c r="A1463" i="8"/>
  <c r="A1462" i="8"/>
  <c r="A1461" i="8"/>
  <c r="A1460" i="8"/>
  <c r="A1459" i="8"/>
  <c r="A1458" i="8"/>
  <c r="A1457" i="8"/>
  <c r="A1456" i="8"/>
  <c r="A1455" i="8"/>
  <c r="A1454" i="8"/>
  <c r="A1453" i="8"/>
  <c r="A1452" i="8"/>
  <c r="A1451" i="8"/>
  <c r="A1450" i="8"/>
  <c r="A1449" i="8"/>
  <c r="A1448" i="8"/>
  <c r="A1447" i="8"/>
  <c r="A1446" i="8"/>
  <c r="A1445" i="8"/>
  <c r="A1444" i="8"/>
  <c r="A1443" i="8"/>
  <c r="A1442" i="8"/>
  <c r="A1441" i="8"/>
  <c r="A1440" i="8"/>
  <c r="A1439" i="8"/>
  <c r="A1438" i="8"/>
  <c r="A1437" i="8"/>
  <c r="A1436" i="8"/>
  <c r="A1435" i="8"/>
  <c r="A1434" i="8"/>
  <c r="A1433" i="8"/>
  <c r="A1432" i="8"/>
  <c r="A1431" i="8"/>
  <c r="A1430" i="8"/>
  <c r="A1429" i="8"/>
  <c r="A1428" i="8"/>
  <c r="A1427" i="8"/>
  <c r="A1426" i="8"/>
  <c r="A1425" i="8"/>
  <c r="A1424" i="8"/>
  <c r="A1423" i="8"/>
  <c r="A1422" i="8"/>
  <c r="A1421" i="8"/>
  <c r="A1420" i="8"/>
  <c r="A1419" i="8"/>
  <c r="A1418" i="8"/>
  <c r="A1417" i="8"/>
  <c r="A1416" i="8"/>
  <c r="A1415" i="8"/>
  <c r="A1414" i="8"/>
  <c r="A1413" i="8"/>
  <c r="A1412" i="8"/>
  <c r="A1411" i="8"/>
  <c r="A1410" i="8"/>
  <c r="A1409" i="8"/>
  <c r="A1408" i="8"/>
  <c r="A1407" i="8"/>
  <c r="A1406" i="8"/>
  <c r="A1405" i="8"/>
  <c r="A1404" i="8"/>
  <c r="A1403" i="8"/>
  <c r="A1402" i="8"/>
  <c r="A1401" i="8"/>
  <c r="A1400" i="8"/>
  <c r="A1399" i="8"/>
  <c r="A1398" i="8"/>
  <c r="A1397" i="8"/>
  <c r="A1396" i="8"/>
  <c r="A1395" i="8"/>
  <c r="A1394" i="8"/>
  <c r="A1393" i="8"/>
  <c r="A1392" i="8"/>
  <c r="A1391" i="8"/>
  <c r="A1390" i="8"/>
  <c r="A1389" i="8"/>
  <c r="A1388" i="8"/>
  <c r="A1387" i="8"/>
  <c r="A1386" i="8"/>
  <c r="A1385" i="8"/>
  <c r="A1384" i="8"/>
  <c r="A1383" i="8"/>
  <c r="A1382" i="8"/>
  <c r="A1381" i="8"/>
  <c r="A1380" i="8"/>
  <c r="A1379" i="8"/>
  <c r="A1378" i="8"/>
  <c r="A1377" i="8"/>
  <c r="A1376" i="8"/>
  <c r="A1375" i="8"/>
  <c r="A1374" i="8"/>
  <c r="A1373" i="8"/>
  <c r="A1372" i="8"/>
  <c r="A1371" i="8"/>
  <c r="A1370" i="8"/>
  <c r="A1369" i="8"/>
  <c r="A1368" i="8"/>
  <c r="A1367" i="8"/>
  <c r="A1366" i="8"/>
  <c r="A1365" i="8"/>
  <c r="A1364" i="8"/>
  <c r="A1363" i="8"/>
  <c r="A1362" i="8"/>
  <c r="A1361" i="8"/>
  <c r="A1360" i="8"/>
  <c r="A1359" i="8"/>
  <c r="A1358" i="8"/>
  <c r="A1357" i="8"/>
  <c r="A1356" i="8"/>
  <c r="A1355" i="8"/>
  <c r="A1354" i="8"/>
  <c r="A1353" i="8"/>
  <c r="A1352" i="8"/>
  <c r="A1351" i="8"/>
  <c r="A1350" i="8"/>
  <c r="A1349" i="8"/>
  <c r="A1348" i="8"/>
  <c r="A1347" i="8"/>
  <c r="A1346" i="8"/>
  <c r="A1345" i="8"/>
  <c r="A1344" i="8"/>
  <c r="A1343" i="8"/>
  <c r="A1342" i="8"/>
  <c r="A1341" i="8"/>
  <c r="A1340" i="8"/>
  <c r="A1339" i="8"/>
  <c r="A1338" i="8"/>
  <c r="A1337" i="8"/>
  <c r="A1336" i="8"/>
  <c r="A1335" i="8"/>
  <c r="A1334" i="8"/>
  <c r="A1333" i="8"/>
  <c r="A1332" i="8"/>
  <c r="A1331" i="8"/>
  <c r="A1330" i="8"/>
  <c r="A1329" i="8"/>
  <c r="A1328" i="8"/>
  <c r="A1327" i="8"/>
  <c r="A1326" i="8"/>
  <c r="A1325" i="8"/>
  <c r="A1324" i="8"/>
  <c r="A1323" i="8"/>
  <c r="A1322" i="8"/>
  <c r="A1321" i="8"/>
  <c r="A1320" i="8"/>
  <c r="A1319" i="8"/>
  <c r="A1318" i="8"/>
  <c r="A1317" i="8"/>
  <c r="A1316" i="8"/>
  <c r="A1315" i="8"/>
  <c r="A1314" i="8"/>
  <c r="A1313" i="8"/>
  <c r="A1312" i="8"/>
  <c r="A1311" i="8"/>
  <c r="A1310" i="8"/>
  <c r="A1309" i="8"/>
  <c r="A1308" i="8"/>
  <c r="A1307" i="8"/>
  <c r="A1306" i="8"/>
  <c r="A1305" i="8"/>
  <c r="A1304" i="8"/>
  <c r="A1303" i="8"/>
  <c r="A1302" i="8"/>
  <c r="A1301" i="8"/>
  <c r="A1300" i="8"/>
  <c r="A1299" i="8"/>
  <c r="A1298" i="8"/>
  <c r="A1297" i="8"/>
  <c r="A1296" i="8"/>
  <c r="A1295" i="8"/>
  <c r="A1294" i="8"/>
  <c r="A1293" i="8"/>
  <c r="A1292" i="8"/>
  <c r="A1291" i="8"/>
  <c r="A1290" i="8"/>
  <c r="A1289" i="8"/>
  <c r="A1288" i="8"/>
  <c r="A1287" i="8"/>
  <c r="A1286" i="8"/>
  <c r="A1285" i="8"/>
  <c r="A1284" i="8"/>
  <c r="A1283" i="8"/>
  <c r="A1282" i="8"/>
  <c r="A1281" i="8"/>
  <c r="A1280" i="8"/>
  <c r="A1279" i="8"/>
  <c r="A1278" i="8"/>
  <c r="A1277" i="8"/>
  <c r="A1276" i="8"/>
  <c r="A1275" i="8"/>
  <c r="A1274" i="8"/>
  <c r="A1273" i="8"/>
  <c r="A1272" i="8"/>
  <c r="A1271" i="8"/>
  <c r="A1270" i="8"/>
  <c r="A1269" i="8"/>
  <c r="A1268" i="8"/>
  <c r="A1267" i="8"/>
  <c r="A1266" i="8"/>
  <c r="A1265" i="8"/>
  <c r="A1264" i="8"/>
  <c r="A1263" i="8"/>
  <c r="A1262" i="8"/>
  <c r="A1261" i="8"/>
  <c r="A1260" i="8"/>
  <c r="A1259" i="8"/>
  <c r="A1258" i="8"/>
  <c r="A1257" i="8"/>
  <c r="A1256" i="8"/>
  <c r="A1255" i="8"/>
  <c r="A1254" i="8"/>
  <c r="A1253" i="8"/>
  <c r="A1252" i="8"/>
  <c r="A1251" i="8"/>
  <c r="A1250" i="8"/>
  <c r="A1249" i="8"/>
  <c r="A1248" i="8"/>
  <c r="A1247" i="8"/>
  <c r="A1246" i="8"/>
  <c r="A1245" i="8"/>
  <c r="A1244" i="8"/>
  <c r="A1243" i="8"/>
  <c r="A1242" i="8"/>
  <c r="A1241" i="8"/>
  <c r="A1240" i="8"/>
  <c r="A1239" i="8"/>
  <c r="A1238" i="8"/>
  <c r="A1237" i="8"/>
  <c r="A1236" i="8"/>
  <c r="A1235" i="8"/>
  <c r="A1234" i="8"/>
  <c r="A1233" i="8"/>
  <c r="A1232" i="8"/>
  <c r="A1231" i="8"/>
  <c r="A1230" i="8"/>
  <c r="A1229" i="8"/>
  <c r="A1228" i="8"/>
  <c r="A1227" i="8"/>
  <c r="A1226" i="8"/>
  <c r="A1225" i="8"/>
  <c r="A1224" i="8"/>
  <c r="A1223" i="8"/>
  <c r="A1222" i="8"/>
  <c r="A1221" i="8"/>
  <c r="A1220" i="8"/>
  <c r="A1219" i="8"/>
  <c r="A1218" i="8"/>
  <c r="A1217" i="8"/>
  <c r="A1216" i="8"/>
  <c r="A1215" i="8"/>
  <c r="A1214" i="8"/>
  <c r="A1213" i="8"/>
  <c r="A1212" i="8"/>
  <c r="A1211" i="8"/>
  <c r="A1210" i="8"/>
  <c r="A1209" i="8"/>
  <c r="A1208" i="8"/>
  <c r="A1207" i="8"/>
  <c r="A1206" i="8"/>
  <c r="A1205" i="8"/>
  <c r="A1204" i="8"/>
  <c r="A1203" i="8"/>
  <c r="A1202" i="8"/>
  <c r="A1201" i="8"/>
  <c r="A1200" i="8"/>
  <c r="A1199" i="8"/>
  <c r="A1198" i="8"/>
  <c r="A1197" i="8"/>
  <c r="A1196" i="8"/>
  <c r="A1195" i="8"/>
  <c r="A1194" i="8"/>
  <c r="A1193" i="8"/>
  <c r="A1192" i="8"/>
  <c r="A1191" i="8"/>
  <c r="A1190" i="8"/>
  <c r="A1189" i="8"/>
  <c r="A1188" i="8"/>
  <c r="A1187" i="8"/>
  <c r="A1186" i="8"/>
  <c r="A1185" i="8"/>
  <c r="A1184" i="8"/>
  <c r="A1183" i="8"/>
  <c r="A1182" i="8"/>
  <c r="A1181" i="8"/>
  <c r="A1180" i="8"/>
  <c r="A1179" i="8"/>
  <c r="A1178" i="8"/>
  <c r="A1177" i="8"/>
  <c r="A1176" i="8"/>
  <c r="A1175" i="8"/>
  <c r="A1174" i="8"/>
  <c r="A1173" i="8"/>
  <c r="A1172" i="8"/>
  <c r="A1171" i="8"/>
  <c r="A1170" i="8"/>
  <c r="A1169" i="8"/>
  <c r="A1168" i="8"/>
  <c r="A1167" i="8"/>
  <c r="A1166" i="8"/>
  <c r="A1165" i="8"/>
  <c r="A1164" i="8"/>
  <c r="A1163" i="8"/>
  <c r="A1162" i="8"/>
  <c r="A1161" i="8"/>
  <c r="A1160" i="8"/>
  <c r="A1159" i="8"/>
  <c r="A1158" i="8"/>
  <c r="A1157" i="8"/>
  <c r="A1156" i="8"/>
  <c r="A1155" i="8"/>
  <c r="A1154" i="8"/>
  <c r="A1153" i="8"/>
  <c r="A1152" i="8"/>
  <c r="A1151" i="8"/>
  <c r="A1150" i="8"/>
  <c r="A1149" i="8"/>
  <c r="A1148" i="8"/>
  <c r="A1147" i="8"/>
  <c r="A1146" i="8"/>
  <c r="A1145" i="8"/>
  <c r="A1144" i="8"/>
  <c r="A1143" i="8"/>
  <c r="A1142" i="8"/>
  <c r="A1141" i="8"/>
  <c r="A1140" i="8"/>
  <c r="A1139" i="8"/>
  <c r="A1138" i="8"/>
  <c r="A1137" i="8"/>
  <c r="A1136" i="8"/>
  <c r="A1135" i="8"/>
  <c r="A1134" i="8"/>
  <c r="A1133" i="8"/>
  <c r="A1132" i="8"/>
  <c r="A1131" i="8"/>
  <c r="A1130" i="8"/>
  <c r="A1129" i="8"/>
  <c r="A1128" i="8"/>
  <c r="A1127" i="8"/>
  <c r="A1126" i="8"/>
  <c r="A1125" i="8"/>
  <c r="A1124" i="8"/>
  <c r="A1123" i="8"/>
  <c r="A1122" i="8"/>
  <c r="A1121" i="8"/>
  <c r="A1120" i="8"/>
  <c r="A1119" i="8"/>
  <c r="A1118" i="8"/>
  <c r="A1117" i="8"/>
  <c r="A1116" i="8"/>
  <c r="A1115" i="8"/>
  <c r="A1114" i="8"/>
  <c r="A1113" i="8"/>
  <c r="A1112" i="8"/>
  <c r="A1111" i="8"/>
  <c r="A1110" i="8"/>
  <c r="A1109" i="8"/>
  <c r="A1108" i="8"/>
  <c r="A1107" i="8"/>
  <c r="A1106" i="8"/>
  <c r="A1105" i="8"/>
  <c r="A1104" i="8"/>
  <c r="A1103" i="8"/>
  <c r="A1102" i="8"/>
  <c r="A1101" i="8"/>
  <c r="A1100" i="8"/>
  <c r="A1099" i="8"/>
  <c r="A1098" i="8"/>
  <c r="A1097" i="8"/>
  <c r="A1096" i="8"/>
  <c r="A1095" i="8"/>
  <c r="A1094" i="8"/>
  <c r="A1093" i="8"/>
  <c r="A1092" i="8"/>
  <c r="A1091" i="8"/>
  <c r="A1090" i="8"/>
  <c r="A1089" i="8"/>
  <c r="A1088" i="8"/>
  <c r="A1087" i="8"/>
  <c r="A1086" i="8"/>
  <c r="A1085" i="8"/>
  <c r="A1084" i="8"/>
  <c r="A1083" i="8"/>
  <c r="A1082" i="8"/>
  <c r="A1081" i="8"/>
  <c r="A1080" i="8"/>
  <c r="A1079" i="8"/>
  <c r="A1078" i="8"/>
  <c r="A1077" i="8"/>
  <c r="A1076" i="8"/>
  <c r="A1075" i="8"/>
  <c r="A1074" i="8"/>
  <c r="A1073" i="8"/>
  <c r="A1072" i="8"/>
  <c r="A1071" i="8"/>
  <c r="A1070" i="8"/>
  <c r="A1069" i="8"/>
  <c r="A1068" i="8"/>
  <c r="A1067" i="8"/>
  <c r="A1066" i="8"/>
  <c r="A1065" i="8"/>
  <c r="A1064" i="8"/>
  <c r="A1063" i="8"/>
  <c r="A1062" i="8"/>
  <c r="A1061" i="8"/>
  <c r="A1060" i="8"/>
  <c r="A1059" i="8"/>
  <c r="A1058" i="8"/>
  <c r="A1057" i="8"/>
  <c r="A1056" i="8"/>
  <c r="A1055" i="8"/>
  <c r="A1054" i="8"/>
  <c r="A1053" i="8"/>
  <c r="A1052" i="8"/>
  <c r="A1051" i="8"/>
  <c r="A1050" i="8"/>
  <c r="A1049" i="8"/>
  <c r="A1048" i="8"/>
  <c r="A1047" i="8"/>
  <c r="A1046" i="8"/>
  <c r="A1045" i="8"/>
  <c r="A1044" i="8"/>
  <c r="A1043" i="8"/>
  <c r="A1042" i="8"/>
  <c r="A1041" i="8"/>
  <c r="A1040" i="8"/>
  <c r="A1039" i="8"/>
  <c r="A1038" i="8"/>
  <c r="A1037" i="8"/>
  <c r="A1036" i="8"/>
  <c r="A1035" i="8"/>
  <c r="A1034" i="8"/>
  <c r="A1033" i="8"/>
  <c r="A1032" i="8"/>
  <c r="A1031" i="8"/>
  <c r="A1030" i="8"/>
  <c r="A1029" i="8"/>
  <c r="A1028" i="8"/>
  <c r="A1027" i="8"/>
  <c r="A1026" i="8"/>
  <c r="A1025" i="8"/>
  <c r="A1024" i="8"/>
  <c r="A1023" i="8"/>
  <c r="A1022" i="8"/>
  <c r="A1021" i="8"/>
  <c r="A1020" i="8"/>
  <c r="A1019" i="8"/>
  <c r="A1018" i="8"/>
  <c r="A1017" i="8"/>
  <c r="A1016" i="8"/>
  <c r="A1015" i="8"/>
  <c r="A1014" i="8"/>
  <c r="A1013" i="8"/>
  <c r="A1012" i="8"/>
  <c r="A1011" i="8"/>
  <c r="A1010" i="8"/>
  <c r="A1009" i="8"/>
  <c r="A1008" i="8"/>
  <c r="A1007" i="8"/>
  <c r="A1006" i="8"/>
  <c r="A1005" i="8"/>
  <c r="A1004" i="8"/>
  <c r="A1003" i="8"/>
  <c r="A1002" i="8"/>
  <c r="A1001" i="8"/>
  <c r="A1000" i="8"/>
  <c r="A999" i="8"/>
  <c r="A998" i="8"/>
  <c r="A997" i="8"/>
  <c r="A996" i="8"/>
  <c r="A995" i="8"/>
  <c r="A994" i="8"/>
  <c r="A993" i="8"/>
  <c r="A992" i="8"/>
  <c r="A991" i="8"/>
  <c r="A990" i="8"/>
  <c r="A989" i="8"/>
  <c r="A988" i="8"/>
  <c r="A987" i="8"/>
  <c r="A986" i="8"/>
  <c r="A985" i="8"/>
  <c r="A984" i="8"/>
  <c r="A983" i="8"/>
  <c r="A982" i="8"/>
  <c r="A981" i="8"/>
  <c r="A980" i="8"/>
  <c r="A979" i="8"/>
  <c r="A978" i="8"/>
  <c r="A977" i="8"/>
  <c r="A976" i="8"/>
  <c r="A975" i="8"/>
  <c r="A974" i="8"/>
  <c r="A973" i="8"/>
  <c r="A972" i="8"/>
  <c r="A971" i="8"/>
  <c r="A970" i="8"/>
  <c r="A969" i="8"/>
  <c r="A968" i="8"/>
  <c r="A967" i="8"/>
  <c r="A966" i="8"/>
  <c r="A965" i="8"/>
  <c r="A964" i="8"/>
  <c r="A963" i="8"/>
  <c r="A962" i="8"/>
  <c r="A961" i="8"/>
  <c r="A960" i="8"/>
  <c r="A959" i="8"/>
  <c r="A958" i="8"/>
  <c r="A957" i="8"/>
  <c r="A956" i="8"/>
  <c r="A955" i="8"/>
  <c r="A954" i="8"/>
  <c r="A953" i="8"/>
  <c r="A952" i="8"/>
  <c r="A951" i="8"/>
  <c r="A950" i="8"/>
  <c r="A949" i="8"/>
  <c r="A948" i="8"/>
  <c r="A947" i="8"/>
  <c r="A946" i="8"/>
  <c r="A945" i="8"/>
  <c r="A944" i="8"/>
  <c r="A943" i="8"/>
  <c r="A942" i="8"/>
  <c r="A941" i="8"/>
  <c r="A940" i="8"/>
  <c r="A939" i="8"/>
  <c r="A938" i="8"/>
  <c r="A937" i="8"/>
  <c r="A936" i="8"/>
  <c r="A935" i="8"/>
  <c r="A934" i="8"/>
  <c r="A933" i="8"/>
  <c r="A932" i="8"/>
  <c r="A931" i="8"/>
  <c r="A930" i="8"/>
  <c r="A929" i="8"/>
  <c r="A928" i="8"/>
  <c r="A927" i="8"/>
  <c r="A926" i="8"/>
  <c r="A925" i="8"/>
  <c r="A924" i="8"/>
  <c r="A923" i="8"/>
  <c r="A922" i="8"/>
  <c r="A921" i="8"/>
  <c r="A920" i="8"/>
  <c r="A919" i="8"/>
  <c r="A918" i="8"/>
  <c r="A917" i="8"/>
  <c r="A916" i="8"/>
  <c r="A915" i="8"/>
  <c r="A914" i="8"/>
  <c r="A913" i="8"/>
  <c r="A912" i="8"/>
  <c r="A911" i="8"/>
  <c r="A910" i="8"/>
  <c r="A909" i="8"/>
  <c r="A908" i="8"/>
  <c r="A907" i="8"/>
  <c r="A906" i="8"/>
  <c r="A905" i="8"/>
  <c r="A904" i="8"/>
  <c r="A903" i="8"/>
  <c r="A902" i="8"/>
  <c r="A901" i="8"/>
  <c r="A900" i="8"/>
  <c r="A899" i="8"/>
  <c r="A898" i="8"/>
  <c r="A897" i="8"/>
  <c r="A896" i="8"/>
  <c r="A895" i="8"/>
  <c r="A894" i="8"/>
  <c r="A893" i="8"/>
  <c r="A892" i="8"/>
  <c r="A891" i="8"/>
  <c r="A890" i="8"/>
  <c r="A889" i="8"/>
  <c r="A888" i="8"/>
  <c r="A887" i="8"/>
  <c r="A886" i="8"/>
  <c r="A885" i="8"/>
  <c r="A884" i="8"/>
  <c r="A883" i="8"/>
  <c r="A882" i="8"/>
  <c r="A881" i="8"/>
  <c r="A880" i="8"/>
  <c r="A879" i="8"/>
  <c r="A878" i="8"/>
  <c r="A877" i="8"/>
  <c r="A876" i="8"/>
  <c r="A875" i="8"/>
  <c r="A874" i="8"/>
  <c r="A873" i="8"/>
  <c r="A872" i="8"/>
  <c r="A871" i="8"/>
  <c r="A870" i="8"/>
  <c r="A869" i="8"/>
  <c r="A868" i="8"/>
  <c r="A867" i="8"/>
  <c r="A866" i="8"/>
  <c r="A865" i="8"/>
  <c r="A864" i="8"/>
  <c r="A863" i="8"/>
  <c r="A862" i="8"/>
  <c r="A861" i="8"/>
  <c r="A860" i="8"/>
  <c r="A859" i="8"/>
  <c r="A858" i="8"/>
  <c r="A857" i="8"/>
  <c r="A856" i="8"/>
  <c r="A855" i="8"/>
  <c r="A854" i="8"/>
  <c r="A853" i="8"/>
  <c r="A852" i="8"/>
  <c r="A851" i="8"/>
  <c r="A850" i="8"/>
  <c r="A849" i="8"/>
  <c r="A848" i="8"/>
  <c r="A847" i="8"/>
  <c r="A846" i="8"/>
  <c r="A845" i="8"/>
  <c r="A844" i="8"/>
  <c r="A843" i="8"/>
  <c r="A842" i="8"/>
  <c r="A841" i="8"/>
  <c r="A840" i="8"/>
  <c r="A839" i="8"/>
  <c r="A838" i="8"/>
  <c r="A837" i="8"/>
  <c r="A836" i="8"/>
  <c r="A835" i="8"/>
  <c r="A834" i="8"/>
  <c r="A833" i="8"/>
  <c r="A832" i="8"/>
  <c r="A831" i="8"/>
  <c r="A830" i="8"/>
  <c r="A829" i="8"/>
  <c r="A828" i="8"/>
  <c r="A827" i="8"/>
  <c r="A826" i="8"/>
  <c r="A825" i="8"/>
  <c r="A824" i="8"/>
  <c r="A823" i="8"/>
  <c r="A822" i="8"/>
  <c r="A821" i="8"/>
  <c r="A820" i="8"/>
  <c r="A819" i="8"/>
  <c r="A818" i="8"/>
  <c r="A817" i="8"/>
  <c r="A816" i="8"/>
  <c r="A815" i="8"/>
  <c r="A814" i="8"/>
  <c r="A813" i="8"/>
  <c r="A812" i="8"/>
  <c r="A811" i="8"/>
  <c r="A810" i="8"/>
  <c r="A809" i="8"/>
  <c r="A808" i="8"/>
  <c r="A807" i="8"/>
  <c r="A806" i="8"/>
  <c r="A805" i="8"/>
  <c r="A804" i="8"/>
  <c r="A803" i="8"/>
  <c r="A802" i="8"/>
  <c r="A801" i="8"/>
  <c r="A800" i="8"/>
  <c r="A799" i="8"/>
  <c r="A798" i="8"/>
  <c r="A797" i="8"/>
  <c r="A796" i="8"/>
  <c r="A795" i="8"/>
  <c r="A794" i="8"/>
  <c r="A793" i="8"/>
  <c r="A792" i="8"/>
  <c r="A791" i="8"/>
  <c r="A790" i="8"/>
  <c r="A789" i="8"/>
  <c r="A788" i="8"/>
  <c r="A787" i="8"/>
  <c r="A786" i="8"/>
  <c r="A785" i="8"/>
  <c r="A784" i="8"/>
  <c r="A783" i="8"/>
  <c r="A782" i="8"/>
  <c r="A781" i="8"/>
  <c r="A780" i="8"/>
  <c r="A779" i="8"/>
  <c r="A778" i="8"/>
  <c r="A777" i="8"/>
  <c r="A776" i="8"/>
  <c r="A775" i="8"/>
  <c r="A774" i="8"/>
  <c r="A773" i="8"/>
  <c r="A772" i="8"/>
  <c r="A771" i="8"/>
  <c r="A770" i="8"/>
  <c r="A769" i="8"/>
  <c r="A768" i="8"/>
  <c r="A767" i="8"/>
  <c r="A766" i="8"/>
  <c r="A765" i="8"/>
  <c r="A764" i="8"/>
  <c r="A763" i="8"/>
  <c r="A762" i="8"/>
  <c r="A761" i="8"/>
  <c r="A760" i="8"/>
  <c r="A759" i="8"/>
  <c r="A758" i="8"/>
  <c r="A757" i="8"/>
  <c r="A756" i="8"/>
  <c r="A755" i="8"/>
  <c r="A754" i="8"/>
  <c r="A753" i="8"/>
  <c r="A752" i="8"/>
  <c r="A751" i="8"/>
  <c r="A750" i="8"/>
  <c r="A749" i="8"/>
  <c r="A748" i="8"/>
  <c r="A747" i="8"/>
  <c r="A746" i="8"/>
  <c r="A745" i="8"/>
  <c r="A744" i="8"/>
  <c r="A743" i="8"/>
  <c r="A742" i="8"/>
  <c r="A741" i="8"/>
  <c r="A740" i="8"/>
  <c r="A739" i="8"/>
  <c r="A738" i="8"/>
  <c r="A737" i="8"/>
  <c r="A736" i="8"/>
  <c r="A735" i="8"/>
  <c r="A734" i="8"/>
  <c r="A733" i="8"/>
  <c r="A732" i="8"/>
  <c r="A731" i="8"/>
  <c r="A730" i="8"/>
  <c r="A729" i="8"/>
  <c r="A728" i="8"/>
  <c r="A727" i="8"/>
  <c r="A726" i="8"/>
  <c r="A725" i="8"/>
  <c r="A724" i="8"/>
  <c r="A723" i="8"/>
  <c r="A722" i="8"/>
  <c r="A721" i="8"/>
  <c r="A720" i="8"/>
  <c r="A719" i="8"/>
  <c r="A718" i="8"/>
  <c r="A717" i="8"/>
  <c r="A716" i="8"/>
  <c r="A715" i="8"/>
  <c r="A714" i="8"/>
  <c r="A713" i="8"/>
  <c r="A712" i="8"/>
  <c r="A711" i="8"/>
  <c r="A710" i="8"/>
  <c r="A709" i="8"/>
  <c r="A708" i="8"/>
  <c r="A707" i="8"/>
  <c r="A706" i="8"/>
  <c r="A705" i="8"/>
  <c r="A704" i="8"/>
  <c r="A703" i="8"/>
  <c r="A702" i="8"/>
  <c r="A701" i="8"/>
  <c r="A700" i="8"/>
  <c r="A699" i="8"/>
  <c r="A698" i="8"/>
  <c r="A697" i="8"/>
  <c r="A696" i="8"/>
  <c r="A695" i="8"/>
  <c r="A694" i="8"/>
  <c r="A693" i="8"/>
  <c r="A692" i="8"/>
  <c r="A691" i="8"/>
  <c r="A690" i="8"/>
  <c r="A689" i="8"/>
  <c r="A688" i="8"/>
  <c r="A687" i="8"/>
  <c r="A686" i="8"/>
  <c r="A685" i="8"/>
  <c r="A684" i="8"/>
  <c r="A683" i="8"/>
  <c r="A682" i="8"/>
  <c r="A681" i="8"/>
  <c r="A680" i="8"/>
  <c r="A679" i="8"/>
  <c r="A678" i="8"/>
  <c r="A677" i="8"/>
  <c r="A676" i="8"/>
  <c r="A675" i="8"/>
  <c r="A674" i="8"/>
  <c r="A673" i="8"/>
  <c r="A672" i="8"/>
  <c r="A671" i="8"/>
  <c r="A670" i="8"/>
  <c r="A669" i="8"/>
  <c r="A668" i="8"/>
  <c r="A667" i="8"/>
  <c r="A666" i="8"/>
  <c r="A665" i="8"/>
  <c r="A664" i="8"/>
  <c r="A663" i="8"/>
  <c r="A662" i="8"/>
  <c r="A661" i="8"/>
  <c r="A660" i="8"/>
  <c r="A659" i="8"/>
  <c r="A658" i="8"/>
  <c r="A657" i="8"/>
  <c r="A656" i="8"/>
  <c r="A655" i="8"/>
  <c r="A654" i="8"/>
  <c r="A653" i="8"/>
  <c r="A652" i="8"/>
  <c r="A651" i="8"/>
  <c r="A650" i="8"/>
  <c r="A649" i="8"/>
  <c r="A648" i="8"/>
  <c r="A647" i="8"/>
  <c r="A646" i="8"/>
  <c r="A645" i="8"/>
  <c r="A644" i="8"/>
  <c r="A643" i="8"/>
  <c r="A642" i="8"/>
  <c r="A641" i="8"/>
  <c r="A640" i="8"/>
  <c r="A639" i="8"/>
  <c r="A638" i="8"/>
  <c r="A637" i="8"/>
  <c r="A636" i="8"/>
  <c r="A635" i="8"/>
  <c r="A634" i="8"/>
  <c r="A633" i="8"/>
  <c r="A632" i="8"/>
  <c r="A631" i="8"/>
  <c r="A630" i="8"/>
  <c r="A629" i="8"/>
  <c r="A628" i="8"/>
  <c r="A627" i="8"/>
  <c r="A626" i="8"/>
  <c r="A625" i="8"/>
  <c r="A624" i="8"/>
  <c r="A623" i="8"/>
  <c r="A622" i="8"/>
  <c r="A621" i="8"/>
  <c r="A620" i="8"/>
  <c r="A619" i="8"/>
  <c r="A618" i="8"/>
  <c r="A617" i="8"/>
  <c r="A616" i="8"/>
  <c r="A615" i="8"/>
  <c r="A614" i="8"/>
  <c r="A613" i="8"/>
  <c r="A612" i="8"/>
  <c r="A611" i="8"/>
  <c r="A610" i="8"/>
  <c r="A609" i="8"/>
  <c r="A608" i="8"/>
  <c r="A607" i="8"/>
  <c r="A606" i="8"/>
  <c r="A605" i="8"/>
  <c r="A604" i="8"/>
  <c r="A603" i="8"/>
  <c r="A602" i="8"/>
  <c r="A601" i="8"/>
  <c r="A600" i="8"/>
  <c r="A599" i="8"/>
  <c r="A598" i="8"/>
  <c r="A597" i="8"/>
  <c r="A596" i="8"/>
  <c r="A595" i="8"/>
  <c r="A594" i="8"/>
  <c r="A593" i="8"/>
  <c r="A592" i="8"/>
  <c r="A591" i="8"/>
  <c r="A590" i="8"/>
  <c r="A589" i="8"/>
  <c r="A588" i="8"/>
  <c r="A587" i="8"/>
  <c r="A586" i="8"/>
  <c r="A585" i="8"/>
  <c r="A584" i="8"/>
  <c r="A583" i="8"/>
  <c r="A582" i="8"/>
  <c r="A581" i="8"/>
  <c r="A580" i="8"/>
  <c r="A579" i="8"/>
  <c r="A578" i="8"/>
  <c r="A577" i="8"/>
  <c r="A576" i="8"/>
  <c r="A575" i="8"/>
  <c r="A574" i="8"/>
  <c r="A573" i="8"/>
  <c r="A572" i="8"/>
  <c r="A571" i="8"/>
  <c r="A570" i="8"/>
  <c r="A569" i="8"/>
  <c r="A568" i="8"/>
  <c r="A567" i="8"/>
  <c r="A566" i="8"/>
  <c r="A565" i="8"/>
  <c r="A564" i="8"/>
  <c r="A563" i="8"/>
  <c r="A562" i="8"/>
  <c r="A561" i="8"/>
  <c r="A560" i="8"/>
  <c r="A559" i="8"/>
  <c r="A558" i="8"/>
  <c r="A557" i="8"/>
  <c r="A556" i="8"/>
  <c r="A555" i="8"/>
  <c r="A554" i="8"/>
  <c r="A553" i="8"/>
  <c r="A552" i="8"/>
  <c r="A551" i="8"/>
  <c r="A550" i="8"/>
  <c r="A549" i="8"/>
  <c r="A548" i="8"/>
  <c r="A547" i="8"/>
  <c r="A546" i="8"/>
  <c r="A545" i="8"/>
  <c r="A544" i="8"/>
  <c r="A543" i="8"/>
  <c r="A542" i="8"/>
  <c r="A541" i="8"/>
  <c r="A540" i="8"/>
  <c r="A539" i="8"/>
  <c r="A538" i="8"/>
  <c r="A537" i="8"/>
  <c r="A536" i="8"/>
  <c r="A535" i="8"/>
  <c r="A534" i="8"/>
  <c r="A533" i="8"/>
  <c r="A532" i="8"/>
  <c r="A531" i="8"/>
  <c r="A530" i="8"/>
  <c r="A529" i="8"/>
  <c r="A528" i="8"/>
  <c r="A527" i="8"/>
  <c r="A526" i="8"/>
  <c r="A525" i="8"/>
  <c r="A524" i="8"/>
  <c r="A523" i="8"/>
  <c r="A522" i="8"/>
  <c r="A521" i="8"/>
  <c r="A520" i="8"/>
  <c r="A519" i="8"/>
  <c r="A518" i="8"/>
  <c r="A517" i="8"/>
  <c r="A516" i="8"/>
  <c r="A515" i="8"/>
  <c r="A514" i="8"/>
  <c r="A513" i="8"/>
  <c r="A512" i="8"/>
  <c r="A511" i="8"/>
  <c r="A510" i="8"/>
  <c r="A509" i="8"/>
  <c r="A508" i="8"/>
  <c r="A507" i="8"/>
  <c r="A506" i="8"/>
  <c r="A505" i="8"/>
  <c r="A504" i="8"/>
  <c r="A503" i="8"/>
  <c r="A502" i="8"/>
  <c r="A501" i="8"/>
  <c r="A500" i="8"/>
  <c r="A499" i="8"/>
  <c r="A498" i="8"/>
  <c r="A497" i="8"/>
  <c r="A496" i="8"/>
  <c r="A495" i="8"/>
  <c r="A494" i="8"/>
  <c r="A493" i="8"/>
  <c r="A492" i="8"/>
  <c r="A491" i="8"/>
  <c r="A490" i="8"/>
  <c r="A489" i="8"/>
  <c r="A488" i="8"/>
  <c r="A487" i="8"/>
  <c r="A486" i="8"/>
  <c r="A485" i="8"/>
  <c r="A484" i="8"/>
  <c r="A483" i="8"/>
  <c r="A482" i="8"/>
  <c r="A481" i="8"/>
  <c r="A480" i="8"/>
  <c r="A479" i="8"/>
  <c r="A478" i="8"/>
  <c r="A477" i="8"/>
  <c r="A476" i="8"/>
  <c r="A475" i="8"/>
  <c r="A474" i="8"/>
  <c r="A473" i="8"/>
  <c r="A472" i="8"/>
  <c r="A471" i="8"/>
  <c r="A470" i="8"/>
  <c r="A469" i="8"/>
  <c r="A468" i="8"/>
  <c r="A467" i="8"/>
  <c r="A466" i="8"/>
  <c r="A465" i="8"/>
  <c r="A464" i="8"/>
  <c r="A463" i="8"/>
  <c r="A462" i="8"/>
  <c r="A461" i="8"/>
  <c r="A460" i="8"/>
  <c r="A459" i="8"/>
  <c r="A458" i="8"/>
  <c r="A457" i="8"/>
  <c r="A456" i="8"/>
  <c r="A455" i="8"/>
  <c r="A454" i="8"/>
  <c r="A453" i="8"/>
  <c r="A452" i="8"/>
  <c r="A451" i="8"/>
  <c r="A450" i="8"/>
  <c r="A449" i="8"/>
  <c r="A448" i="8"/>
  <c r="A447" i="8"/>
  <c r="A446" i="8"/>
  <c r="A445" i="8"/>
  <c r="A444" i="8"/>
  <c r="A443" i="8"/>
  <c r="A442" i="8"/>
  <c r="A441" i="8"/>
  <c r="A440" i="8"/>
  <c r="A439" i="8"/>
  <c r="A438" i="8"/>
  <c r="A437" i="8"/>
  <c r="A436" i="8"/>
  <c r="A435" i="8"/>
  <c r="A434" i="8"/>
  <c r="A433" i="8"/>
  <c r="A432" i="8"/>
  <c r="A431" i="8"/>
  <c r="A430" i="8"/>
  <c r="A429" i="8"/>
  <c r="A428" i="8"/>
  <c r="A427" i="8"/>
  <c r="A426" i="8"/>
  <c r="A425" i="8"/>
  <c r="A424" i="8"/>
  <c r="A423" i="8"/>
  <c r="A422" i="8"/>
  <c r="A421" i="8"/>
  <c r="A420" i="8"/>
  <c r="A419" i="8"/>
  <c r="A418" i="8"/>
  <c r="A417" i="8"/>
  <c r="A416" i="8"/>
  <c r="A415" i="8"/>
  <c r="A414" i="8"/>
  <c r="A413" i="8"/>
  <c r="A412" i="8"/>
  <c r="A411" i="8"/>
  <c r="A410" i="8"/>
  <c r="A409" i="8"/>
  <c r="A408" i="8"/>
  <c r="A407" i="8"/>
  <c r="A406" i="8"/>
  <c r="A405" i="8"/>
  <c r="A404" i="8"/>
  <c r="A403" i="8"/>
  <c r="A402" i="8"/>
  <c r="A401" i="8"/>
  <c r="A400" i="8"/>
  <c r="A399" i="8"/>
  <c r="A398" i="8"/>
  <c r="A397" i="8"/>
  <c r="A396" i="8"/>
  <c r="A395" i="8"/>
  <c r="A394" i="8"/>
  <c r="A393" i="8"/>
  <c r="A392" i="8"/>
  <c r="A391" i="8"/>
  <c r="A390" i="8"/>
  <c r="A389" i="8"/>
  <c r="A388" i="8"/>
  <c r="A387" i="8"/>
  <c r="A386" i="8"/>
  <c r="A385" i="8"/>
  <c r="A384" i="8"/>
  <c r="A383" i="8"/>
  <c r="A382" i="8"/>
  <c r="A381" i="8"/>
  <c r="A380" i="8"/>
  <c r="A379" i="8"/>
  <c r="A378" i="8"/>
  <c r="A377" i="8"/>
  <c r="A376" i="8"/>
  <c r="A375" i="8"/>
  <c r="A374" i="8"/>
  <c r="A373" i="8"/>
  <c r="A372" i="8"/>
  <c r="A371" i="8"/>
  <c r="A370" i="8"/>
  <c r="A369" i="8"/>
  <c r="A368" i="8"/>
  <c r="A367" i="8"/>
  <c r="A366" i="8"/>
  <c r="A365" i="8"/>
  <c r="A364" i="8"/>
  <c r="A363" i="8"/>
  <c r="A362" i="8"/>
  <c r="A361" i="8"/>
  <c r="A360" i="8"/>
  <c r="A359" i="8"/>
  <c r="A358" i="8"/>
  <c r="A357" i="8"/>
  <c r="A356" i="8"/>
  <c r="A355" i="8"/>
  <c r="A354" i="8"/>
  <c r="A353" i="8"/>
  <c r="A352" i="8"/>
  <c r="A351" i="8"/>
  <c r="A350" i="8"/>
  <c r="A349" i="8"/>
  <c r="A348" i="8"/>
  <c r="A347" i="8"/>
  <c r="A346" i="8"/>
  <c r="A345" i="8"/>
  <c r="A344" i="8"/>
  <c r="A343" i="8"/>
  <c r="A342" i="8"/>
  <c r="A341" i="8"/>
  <c r="A340" i="8"/>
  <c r="A339" i="8"/>
  <c r="A338" i="8"/>
  <c r="A337" i="8"/>
  <c r="A336" i="8"/>
  <c r="A335" i="8"/>
  <c r="A334" i="8"/>
  <c r="A333" i="8"/>
  <c r="A332" i="8"/>
  <c r="A331" i="8"/>
  <c r="A330" i="8"/>
  <c r="A329" i="8"/>
  <c r="A328" i="8"/>
  <c r="A327" i="8"/>
  <c r="A326" i="8"/>
  <c r="A325" i="8"/>
  <c r="A324" i="8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5" i="5"/>
  <c r="T2402" i="7" l="1"/>
  <c r="S2402" i="7"/>
  <c r="R2402" i="7"/>
  <c r="Q2402" i="7"/>
  <c r="P2402" i="7"/>
  <c r="O2402" i="7"/>
  <c r="N2402" i="7"/>
  <c r="M2402" i="7"/>
  <c r="L2402" i="7"/>
  <c r="T2401" i="7"/>
  <c r="S2401" i="7"/>
  <c r="R2401" i="7"/>
  <c r="Q2401" i="7"/>
  <c r="P2401" i="7"/>
  <c r="O2401" i="7"/>
  <c r="N2401" i="7"/>
  <c r="M2401" i="7"/>
  <c r="L2401" i="7"/>
  <c r="T2400" i="7"/>
  <c r="S2400" i="7"/>
  <c r="R2400" i="7"/>
  <c r="Q2400" i="7"/>
  <c r="P2400" i="7"/>
  <c r="O2400" i="7"/>
  <c r="N2400" i="7"/>
  <c r="M2400" i="7"/>
  <c r="L2400" i="7"/>
  <c r="T2399" i="7"/>
  <c r="S2399" i="7"/>
  <c r="R2399" i="7"/>
  <c r="Q2399" i="7"/>
  <c r="P2399" i="7"/>
  <c r="O2399" i="7"/>
  <c r="N2399" i="7"/>
  <c r="M2399" i="7"/>
  <c r="L2399" i="7"/>
  <c r="T2398" i="7"/>
  <c r="S2398" i="7"/>
  <c r="R2398" i="7"/>
  <c r="Q2398" i="7"/>
  <c r="P2398" i="7"/>
  <c r="O2398" i="7"/>
  <c r="N2398" i="7"/>
  <c r="M2398" i="7"/>
  <c r="L2398" i="7"/>
  <c r="M2417" i="2" l="1"/>
  <c r="N2417" i="2"/>
  <c r="O2417" i="2"/>
  <c r="P2417" i="2"/>
  <c r="Q2417" i="2"/>
  <c r="R2417" i="2"/>
  <c r="S2417" i="2"/>
  <c r="T2417" i="2"/>
  <c r="L2417" i="2"/>
  <c r="M2416" i="2"/>
  <c r="N2416" i="2"/>
  <c r="O2416" i="2"/>
  <c r="P2416" i="2"/>
  <c r="Q2416" i="2"/>
  <c r="R2416" i="2"/>
  <c r="S2416" i="2"/>
  <c r="T2416" i="2"/>
  <c r="L2416" i="2"/>
  <c r="M2415" i="2"/>
  <c r="N2415" i="2"/>
  <c r="O2415" i="2"/>
  <c r="P2415" i="2"/>
  <c r="Q2415" i="2"/>
  <c r="R2415" i="2"/>
  <c r="S2415" i="2"/>
  <c r="T2415" i="2"/>
  <c r="L2415" i="2"/>
  <c r="M2414" i="2"/>
  <c r="N2414" i="2"/>
  <c r="O2414" i="2"/>
  <c r="P2414" i="2"/>
  <c r="Q2414" i="2"/>
  <c r="R2414" i="2"/>
  <c r="S2414" i="2"/>
  <c r="T2414" i="2"/>
  <c r="L2414" i="2"/>
  <c r="M2413" i="2"/>
  <c r="N2413" i="2"/>
  <c r="O2413" i="2"/>
  <c r="P2413" i="2"/>
  <c r="Q2413" i="2"/>
  <c r="R2413" i="2"/>
  <c r="S2413" i="2"/>
  <c r="T2413" i="2"/>
  <c r="L241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A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" authorId="1" shapeId="0" xr:uid="{00000000-0006-0000-0200-000002000000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2B075626-12A4-4F27-80B6-DCAC43F311F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CD69F555-66B8-4B42-A7AB-90B20E114216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00000000-0006-0000-0400-000002000000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00000000-0006-0000-0500-000002000000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00000000-0006-0000-0600-000002000000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  <author>Admin</author>
  </authors>
  <commentList>
    <comment ref="A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 shapeId="0" xr:uid="{00000000-0006-0000-0700-000002000000}">
      <text>
        <r>
          <rPr>
            <b/>
            <sz val="9"/>
            <color rgb="FF000000"/>
            <rFont val="Tahoma"/>
            <family val="2"/>
          </rPr>
          <t>Hướng dẫn:</t>
        </r>
        <r>
          <rPr>
            <sz val="9"/>
            <color rgb="FF000000"/>
            <rFont val="Tahoma"/>
            <family val="2"/>
          </rPr>
          <t xml:space="preserve">
Đơn vị tính không viết hoa chữ cái đầu tiên; không để số mũ (mét khối =m3)</t>
        </r>
      </text>
    </comment>
  </commentList>
</comments>
</file>

<file path=xl/sharedStrings.xml><?xml version="1.0" encoding="utf-8"?>
<sst xmlns="http://schemas.openxmlformats.org/spreadsheetml/2006/main" count="51244" uniqueCount="3662">
  <si>
    <t>Đơn vị tính: đồng</t>
  </si>
  <si>
    <t>STT</t>
  </si>
  <si>
    <t>Nhóm vật liệu</t>
  </si>
  <si>
    <t>Tên vật liệu/loại vật liệu xây dựng</t>
  </si>
  <si>
    <t>Đơn vị</t>
  </si>
  <si>
    <t>Tiêu chuẩn kỹ thuật</t>
  </si>
  <si>
    <t>Quy cách</t>
  </si>
  <si>
    <t>Nhà sản xuất</t>
  </si>
  <si>
    <t>Xuất xứ</t>
  </si>
  <si>
    <t>Điều kiện thương mại</t>
  </si>
  <si>
    <t>Vận chuyển</t>
  </si>
  <si>
    <t>Ghi chú</t>
  </si>
  <si>
    <t>Gạch ốp lát</t>
  </si>
  <si>
    <t>Gạch ốp/lát Porcelain men mờ
3060DAMT001/002/003/004/005/006</t>
  </si>
  <si>
    <t>m2</t>
  </si>
  <si>
    <t>TCVN 13113:2020</t>
  </si>
  <si>
    <t>300x600</t>
  </si>
  <si>
    <t>Việt Nam</t>
  </si>
  <si>
    <t>Theo Hợp đồng thỏa thuận</t>
  </si>
  <si>
    <t>Vận chuyển đến chân công trình</t>
  </si>
  <si>
    <t>Gạch ốp/lát Porcelain men mờ
3060VAMCOTAY001/002/003/004/005</t>
  </si>
  <si>
    <t>Gạch lát Porcenlain men mờ 600x600 (mm)
6060VAMCOTAY001/002/003/004/005</t>
  </si>
  <si>
    <t>600x600</t>
  </si>
  <si>
    <t>Gạch lát Porcenlain men mờ 600x600 (mm)
6060DAMT001/002/003/004/005/006</t>
  </si>
  <si>
    <t>Gạch lát Porcelain mài bóng
6060VAMCODONG001-FP/002-FP/003-FP/004-FP/005-FP/006-FP</t>
  </si>
  <si>
    <t>Gạch lát Porcelain hai da 6060DB006/6060DB014/6060DB038</t>
  </si>
  <si>
    <t>Gạch lát Porcenlain men mờ 800x800 (mm) 
8080ROME002-H+/003-H+/004-H+/005-H+/006-H+</t>
  </si>
  <si>
    <t>800x800</t>
  </si>
  <si>
    <t>Gạch lát Porcelain mài bóng 8080CARARAS001-FP-H+/8080DONGVAN001-FP-H+/002-FP-H+/003-FP-H+</t>
  </si>
  <si>
    <t>Gạch lát Porcelain hai da 8080DB006/DB100</t>
  </si>
  <si>
    <t>Gạch lát Porcelain mài bóng
100MARMOL005/100DB038</t>
  </si>
  <si>
    <t>1000x1000</t>
  </si>
  <si>
    <t>Gạch lát Porcelain mài bóng
60120STONE003-FP-H+
60120LANGBIANG002-FP-H+/003-FP-H+/004-FP-H+</t>
  </si>
  <si>
    <t>600x1200</t>
  </si>
  <si>
    <t>Vật liệu khác</t>
  </si>
  <si>
    <t>viên</t>
  </si>
  <si>
    <t>Xi măng</t>
  </si>
  <si>
    <t>kg</t>
  </si>
  <si>
    <t>Xi măng bao PCB30 Long Thọ</t>
  </si>
  <si>
    <t>Tấn</t>
  </si>
  <si>
    <t>50kg/bao</t>
  </si>
  <si>
    <t>Công ty Cổ phần Long Thọ</t>
  </si>
  <si>
    <t>Xi măng bao PCB40 Long Thọ</t>
  </si>
  <si>
    <t>Xi măng rời PCB40 Long Thọ</t>
  </si>
  <si>
    <t>''</t>
  </si>
  <si>
    <t>Carboncor Asphalt (CA 6.7; 9.5) - Bê tông nhựa mịn</t>
  </si>
  <si>
    <t>Carboncor Asphalt (CA 19) - Bê tông nhựa rỗng carbon</t>
  </si>
  <si>
    <t>Nhựa đường</t>
  </si>
  <si>
    <t>TCCS 11:2019/Carbonvn</t>
  </si>
  <si>
    <t>bao 25kg</t>
  </si>
  <si>
    <t>Công ty cổ phần Carbon Việt Nam</t>
  </si>
  <si>
    <t>m3</t>
  </si>
  <si>
    <t>QCVN 16:2019/BXD</t>
  </si>
  <si>
    <t>Đất tầng phủ (là khoáng sản đi kèm)</t>
  </si>
  <si>
    <t>HTX Xuân Long</t>
  </si>
  <si>
    <t>'Việt Nam</t>
  </si>
  <si>
    <t>Cát nhân tạo</t>
  </si>
  <si>
    <t>TCVN 7572:2006
TCVN 9205:2012</t>
  </si>
  <si>
    <t>&lt; 2mm</t>
  </si>
  <si>
    <t>CTCP ĐT TMPT Trường Sơn</t>
  </si>
  <si>
    <t>2-3 mm</t>
  </si>
  <si>
    <t>0-5 mm</t>
  </si>
  <si>
    <t>Giao trên phương tiện bên mua, tại trạm nghiền Hương Vân, thị xã Hương Trà</t>
  </si>
  <si>
    <t>Đá 1 x 2 cm</t>
  </si>
  <si>
    <t>Đá 2 x 4 cm</t>
  </si>
  <si>
    <t>Đá 1 x 1,9 cm</t>
  </si>
  <si>
    <t>Đá 0,5 x 0,8 cm</t>
  </si>
  <si>
    <t>Đá 0,5 x 1 cm</t>
  </si>
  <si>
    <t>Đá xây dựng</t>
  </si>
  <si>
    <t>Đá 1x2</t>
  </si>
  <si>
    <t>Công ty TNHH Coxano Hương Thọ</t>
  </si>
  <si>
    <t>Việt nam</t>
  </si>
  <si>
    <t>Đá 1x1,9</t>
  </si>
  <si>
    <t>Đá 1x1,9 (thoi dẹt 12%)</t>
  </si>
  <si>
    <t>Đá 1x1,9 (thoi dẹt 15%)</t>
  </si>
  <si>
    <t>Đá 2x4</t>
  </si>
  <si>
    <t>Đá 4x6</t>
  </si>
  <si>
    <t>Đá cấp phối 2,5</t>
  </si>
  <si>
    <t>Đá cấp phối 3,75</t>
  </si>
  <si>
    <t>Đá 0,5x1</t>
  </si>
  <si>
    <t>Đá dăm 0,5x1 (thoi dẹt ≤15%)</t>
  </si>
  <si>
    <t>Đá 0,5 x 0,8</t>
  </si>
  <si>
    <t xml:space="preserve">Bột đá </t>
  </si>
  <si>
    <t>Bột đá hỗn hợp 0,5x1,5</t>
  </si>
  <si>
    <t>Bột đá hỗn hợp</t>
  </si>
  <si>
    <t>Đá hộc hỗn hợp Dmax ≤ 800mm</t>
  </si>
  <si>
    <t>Đá hộc gia công</t>
  </si>
  <si>
    <t>Đá hộc xô bồ gia công tại mỏ</t>
  </si>
  <si>
    <t>Đá dăm 10 x 20</t>
  </si>
  <si>
    <t>TCVN 7572:2006</t>
  </si>
  <si>
    <t>10-20 mm</t>
  </si>
  <si>
    <t>Đá dăm 10 x 40</t>
  </si>
  <si>
    <t>10-40 mm</t>
  </si>
  <si>
    <t>Đá dăm 25 x 50</t>
  </si>
  <si>
    <t>25-50 mm</t>
  </si>
  <si>
    <t>Đá dăm 20 x 40</t>
  </si>
  <si>
    <t>20-40 mm</t>
  </si>
  <si>
    <t>Đá dăm 40 x 60</t>
  </si>
  <si>
    <t>40-60 mm</t>
  </si>
  <si>
    <t>Đá dăm 5  x 10</t>
  </si>
  <si>
    <t>5-10 mm</t>
  </si>
  <si>
    <t>Đá dăm 10-19 ( thoi dẹt 12%)</t>
  </si>
  <si>
    <t>10-19 mm</t>
  </si>
  <si>
    <t>Đá dăm 10-19 ( thoi dẹt 15%)</t>
  </si>
  <si>
    <t>5-20 mm</t>
  </si>
  <si>
    <t>10-16 mm</t>
  </si>
  <si>
    <t>Bột đá vệ sinh</t>
  </si>
  <si>
    <t>Công ty TNHH Việt Nhật</t>
  </si>
  <si>
    <t>Đá hỗn hợp sau nổ mìn</t>
  </si>
  <si>
    <t>Đá hộc gia công qua máy</t>
  </si>
  <si>
    <t>Đất san lấp thông thường</t>
  </si>
  <si>
    <t>Đất san lấp K95</t>
  </si>
  <si>
    <t>Đất san lấp K98</t>
  </si>
  <si>
    <t>Công ty TNHH MTV DVXD Long Phụng</t>
  </si>
  <si>
    <t>Công ty TNHH Đầu tư và Xây dựng An Phú Dương</t>
  </si>
  <si>
    <t>Đồi Trốc Voi 3 (khu vực 1), phường Thủy Phương, thị xã Hương Thủy</t>
  </si>
  <si>
    <t>Gạch xây</t>
  </si>
  <si>
    <t>TCVN 6477:2016</t>
  </si>
  <si>
    <t>Gạch xây có trát các loại M7,5</t>
  </si>
  <si>
    <t>"</t>
  </si>
  <si>
    <t>Gạch bê 
tông đặc, M75</t>
  </si>
  <si>
    <t xml:space="preserve">TCVN 6477:2016
TCVN 6355-4:2009
</t>
  </si>
  <si>
    <t>6,5x9,5x19,5 cm</t>
  </si>
  <si>
    <t>Cty TNHH Nhất Long AC</t>
  </si>
  <si>
    <t>Gạch bê tông
 6 lỗ, M75</t>
  </si>
  <si>
    <t>9,5x14x19,5 cm</t>
  </si>
  <si>
    <t>9,5x20x30 cm</t>
  </si>
  <si>
    <t>Viên</t>
  </si>
  <si>
    <t>Gạch thẻ đặc EB-HG X01, M75</t>
  </si>
  <si>
    <t>20x9,5x6,0 cm</t>
  </si>
  <si>
    <t>Gạch 6 lỗ EB-HG X02, M75</t>
  </si>
  <si>
    <t>20x13,5x9,5 cm</t>
  </si>
  <si>
    <t>Gạch Blo đặc EB-HG X03, M75</t>
  </si>
  <si>
    <t>30x20x10 cm</t>
  </si>
  <si>
    <t>Gạch Block EB-HG X04, M75</t>
  </si>
  <si>
    <t>39x19x19 cm</t>
  </si>
  <si>
    <t>Gạch Block EB-HG X05, M75</t>
  </si>
  <si>
    <t>39x19x15 cm</t>
  </si>
  <si>
    <t>Gạch 6 lỗ EB-HG X06, M75</t>
  </si>
  <si>
    <t>19x15x10 cm</t>
  </si>
  <si>
    <t>Gạch terrazzo Long Thọ - màu đen</t>
  </si>
  <si>
    <t>TCVN 7744:2013</t>
  </si>
  <si>
    <t>30x30(cm)</t>
  </si>
  <si>
    <t>Gạch terrazzo Long Thọ - các màu khác</t>
  </si>
  <si>
    <t>Gạch terrazzo Long Thọ - màu xanh</t>
  </si>
  <si>
    <t>Gạch terrazzo Dạ Lê - màu đen</t>
  </si>
  <si>
    <t>Gạch terrazzo Dạ Lê - các màu khác</t>
  </si>
  <si>
    <t>Gạch ốp Ceramic men bóng
25400/2540BAOTHACH001
2540CARARAS002/2540TAMDAO001</t>
  </si>
  <si>
    <t>250x400</t>
  </si>
  <si>
    <t xml:space="preserve">Gạch lát Ceramic men mờ 3030NGOCTRAI001/3030NGOCTRAI002/ 3030TAMDAO001/3030TIENSA001 </t>
  </si>
  <si>
    <t>300x300</t>
  </si>
  <si>
    <t>Gạch lát Porcelain men mờ
3030GECKO001/3030GECKO002/3030GECKO003/ 3030GECKO004</t>
  </si>
  <si>
    <t>Gạch lát Ceramic men bóng
469/475/484/485</t>
  </si>
  <si>
    <t>400x400</t>
  </si>
  <si>
    <t>Gạch lát Porcelain men mờ
4040MNDA001/002/003/004</t>
  </si>
  <si>
    <t>Gạch ốp Ceramic men bóng kháng khuẩn
4080AMBER001-H+/4080FAME001-H+/4080CARARAS001-H+</t>
  </si>
  <si>
    <t>400x800</t>
  </si>
  <si>
    <t>Gạch ốp Ceramic men bóng
3060AMBER001/005/007/008
3060DELUXE001/002/003/004/005</t>
  </si>
  <si>
    <t xml:space="preserve">Gạch bát tràng tráng men
- Thanh lưu ly - Hoàng lưu ly     </t>
  </si>
  <si>
    <t>TCVN 4313:2023</t>
  </si>
  <si>
    <t>290x290x50</t>
  </si>
  <si>
    <t>Không có điều kiện</t>
  </si>
  <si>
    <t>Giao hàng tại cơ sở sản xuất</t>
  </si>
  <si>
    <t xml:space="preserve">Gạch bát tràng tráng men
- Thanh lưu ly - Hoàng lưu ly       </t>
  </si>
  <si>
    <t>390x390x40</t>
  </si>
  <si>
    <t>Công ty Cổ phần VLXD Huế</t>
  </si>
  <si>
    <t>15 Huyền Trân Công Chúa, TP Huế</t>
  </si>
  <si>
    <t>Vật liệu tấm lợp, bao che</t>
  </si>
  <si>
    <t>Ngói màu chính - Long Thọ</t>
  </si>
  <si>
    <t>TCVN 1453:1986</t>
  </si>
  <si>
    <t>33,6x42,3(cm)</t>
  </si>
  <si>
    <t>Ngói màu nóc, rìa - Long Thọ</t>
  </si>
  <si>
    <t>Ngói màu cuối nóc, cuối rìa - Long Thọ</t>
  </si>
  <si>
    <t>Ngói màu chạc 3 (chữ Y) - Long Thọ</t>
  </si>
  <si>
    <t>Ngói màu chính giả cổ - Long Thọ</t>
  </si>
  <si>
    <t>40,7x34,5(cm)</t>
  </si>
  <si>
    <t>Ngói màu nóc, rìa giả cổ - Long Thọ</t>
  </si>
  <si>
    <t>Ngói màu cuối nóc, cuối rìa giả cổ - Long Thọ</t>
  </si>
  <si>
    <t xml:space="preserve">Ngói âm - Dương tráng men
 -Thanh lưu ly - Hoàng lưu ly  </t>
  </si>
  <si>
    <t>260x250x10</t>
  </si>
  <si>
    <t>Ngói ống trung tráng men -
 Thanh lưu ly - Hoàng lưu ly</t>
  </si>
  <si>
    <t>210x200x11</t>
  </si>
  <si>
    <t>Ngói ống đại tráng men 
- Thanh lưu ly - Hoàng lưu ly</t>
  </si>
  <si>
    <t>260x250x12</t>
  </si>
  <si>
    <t>Ngói ống trúc tráng men-
 Thanh lưu ly - Hoàng lưu ly</t>
  </si>
  <si>
    <t>330x220x10</t>
  </si>
  <si>
    <t>Ngói cánh dơi tráng men
- Thanh lưu ly - Hoàng lưu ly</t>
  </si>
  <si>
    <t>380x240x14</t>
  </si>
  <si>
    <t>Ngói câu đầu trung tráng men
- Thanh lưu ly - Hoàng lưu ly</t>
  </si>
  <si>
    <t>210x200x12</t>
  </si>
  <si>
    <t>Ngói câu đầu đại tráng men-
 Thanh lưu ly - Hoàng lưu ly</t>
  </si>
  <si>
    <t>300x250x14</t>
  </si>
  <si>
    <t>Ngói câu đầu trúc tráng men-
 Thanh lưu ly - Hoàng lưu ly</t>
  </si>
  <si>
    <t>Ngói trích thủy đại tráng men
- Thanh lưu ly - Hoàng lưu ly</t>
  </si>
  <si>
    <t xml:space="preserve">Ngói trích thủy trúc tráng men
- Thanh lưu ly - Hoàng lưu ly    </t>
  </si>
  <si>
    <t>330x220x12</t>
  </si>
  <si>
    <t xml:space="preserve">Ngói trích thủy liệt tráng men
- Thanh lưu ly - Hoàng lưu ly  </t>
  </si>
  <si>
    <t>160x120x10</t>
  </si>
  <si>
    <t xml:space="preserve">Ngói liệt lợp tráng men
- Thanh lưu ly - Hoàng lưu ly    </t>
  </si>
  <si>
    <t>140x170x10</t>
  </si>
  <si>
    <t>170x210x12</t>
  </si>
  <si>
    <t>180x220x12</t>
  </si>
  <si>
    <t>Thép xây dựng</t>
  </si>
  <si>
    <t xml:space="preserve">Thép cuộn VAS Ø6, Ø8 </t>
  </si>
  <si>
    <t>TCVN 1651 – 1:2018</t>
  </si>
  <si>
    <t xml:space="preserve">Thép thanh vằn </t>
  </si>
  <si>
    <t>TCVN 1651 – 2:2018, JIS G3112 – 2010, ASTM A615/A615M-08a</t>
  </si>
  <si>
    <t>TCVN 7451:2004</t>
  </si>
  <si>
    <t>Phụ kiện GQ cửa sổ 2 cánh mở trượt</t>
  </si>
  <si>
    <t>bộ</t>
  </si>
  <si>
    <t>Phụ kiện GQ cửa sổ 1 cánh mở hất, mở quay</t>
  </si>
  <si>
    <t>Phụ kiện GQ cửa đi 1 cánh mở quay</t>
  </si>
  <si>
    <t>Phụ kiện GQ cửa đi 2 cánh mở quay</t>
  </si>
  <si>
    <t>Phụ kiện GQ cửa đi 2 cánh mở trượt</t>
  </si>
  <si>
    <t>TCVN 9366-2:2012</t>
  </si>
  <si>
    <t>Phụ kiện Kinlong cửa sổ mở quay 1 cánh</t>
  </si>
  <si>
    <t>Phụ kiện Kinlong cửa đi mở quay 1 cánh</t>
  </si>
  <si>
    <t>Phụ kiện Kinlong cửa đi mở quay 2 cánh</t>
  </si>
  <si>
    <t>Đã bao gồm vận chuyển đến chân công trình</t>
  </si>
  <si>
    <t>PKKK: Khóa bán nguyệt, bánh xe</t>
  </si>
  <si>
    <t>PKKK: Khóa đa điểm, chốt cánh phụ, bánh xe</t>
  </si>
  <si>
    <t>Hệ vách kính</t>
  </si>
  <si>
    <t>Công ty TNHH MTV Gia Phúc Windows</t>
  </si>
  <si>
    <t>* Giá chênh lệch so với kính trắng 6,38mm: Kính 6,38 mờ +95.000đ/m2; kính 8,38mm trắng +350.000đ/m2, kính mờ +65.000đ/m2; Kính cường lực 8mm +350.000đ/m2; Kính cường lực 10mm +385.000 đ/m2.</t>
  </si>
  <si>
    <t>Phụ kiện GQ cửa sổ 2 cánh mở quay</t>
  </si>
  <si>
    <t>Phụ kiện GQ cửa đi 4 cánh mở quay</t>
  </si>
  <si>
    <t>NHÔM CAO CẤP HỆ 55 (PROFILE XINGFA , DÀY TRUNG BÌNH 1,4-2,5MM; KÍNH TRẮNG VIỆT NHẬT 6,38MM)</t>
  </si>
  <si>
    <t>Cửa sổ 1 cánh mở hất, 2 cánh mở quay, 2 cánh mở trượt- chưa gồm PKKK Kinlong</t>
  </si>
  <si>
    <t>Phụ kiện Kinlong cửa sổ 1 cánh mở hất</t>
  </si>
  <si>
    <t>Phụ kiện Kinlong cửa sổ 2 cánh mở quay</t>
  </si>
  <si>
    <t>Phụ kiện Kinlong cửa sổ 2 cánh mở trượt</t>
  </si>
  <si>
    <t>Cửa đi 1 cánh mở quay- chưa gồm PKKK Kinlong</t>
  </si>
  <si>
    <t>Phụ kiện Kinlong cửa đi 1cánh mở quay</t>
  </si>
  <si>
    <t>Cửa đi 2 cánh, 4 cánh mở quay, mở trượt- chưa gồm PKKK Kinlong</t>
  </si>
  <si>
    <t>Phụ kiện Kinlong cửa đi 2 cánh mở quay</t>
  </si>
  <si>
    <t>Phụ kiện Kinlong cửa đi 2 cánh mở trượt</t>
  </si>
  <si>
    <t>Phụ kiện Kinlong cửa đi 4 cánh mở quay</t>
  </si>
  <si>
    <t>Phụ kiện Kinlong cửa đi 4 cánh mở trượt</t>
  </si>
  <si>
    <t>Thanh PROFILE hệ SPARLEE, phụ kiện kim khí GQ Hệ 60 (chiều rộng khung bao 60 mm)</t>
  </si>
  <si>
    <t>Hệ cửa sổ 2 cánh, 4 cánh mở trượt, chưa bao gồm PKKK.</t>
  </si>
  <si>
    <t>Hệ cửa sổ 1 cánh mở quay,2-4 cửa sổ mở hất, chưa bao gồm PKKK.</t>
  </si>
  <si>
    <t>PKKK: Bản lề, tay nắm, khóa đa điểm (cho mở cửa quay)</t>
  </si>
  <si>
    <t>Hệ cửa sổ 2 cánh mở quay, chưa bao gồm PKKK.</t>
  </si>
  <si>
    <t xml:space="preserve">PKKK: Bản lề, tay nắm, khóa đa điểm, chốt cánh phụ, tay nắm, vấu </t>
  </si>
  <si>
    <t>Hệ cửa đi 1 cánh mở quay, chưa bao gồm PKKK.</t>
  </si>
  <si>
    <t xml:space="preserve">PKKK: Bản lề, khóa đa điểm có lẫy gà, miệng khóa </t>
  </si>
  <si>
    <t>Hệ cửa đi 2 cánh mở quay, chưa bao gồm PKKK.</t>
  </si>
  <si>
    <t>PKKK: Bản lề, khóa đa điểm, chốt cánh phụ, miệng khóa</t>
  </si>
  <si>
    <t>Hệ cửa đi 2 cánh mở trượt, chưa bao gồm PKKK.</t>
  </si>
  <si>
    <t>Hệ cửa đi 4 cánh mở trượt, chưa bao gồm PKKK.</t>
  </si>
  <si>
    <t>Hệ cửa đi 4 cánh mở quay, chưa bao gồm PKKK.</t>
  </si>
  <si>
    <t>Hệ XINGFA nhập khẩu, phụ kiện kim khí Kinlong/Draho), kính 5mm HỆ 55 (chiều rộng khung bao 55mm)</t>
  </si>
  <si>
    <t>Phụ kiện Kin Long</t>
  </si>
  <si>
    <t>Hệ vách kính mặt dựng lỗ đố kính đơn hệ 65 dày 2.5mm vách kính chia đố mặt dựng</t>
  </si>
  <si>
    <t xml:space="preserve"> CÔNG TY TNHH MTV THIẾT KẾ XÂY DỰNG VÀ TM VINDOOR </t>
  </si>
  <si>
    <t>Giá chênh lệch so với kính trắng 05mm
Kính 6,38mm trắng +90.000đ/m2; 
Kính 6,38 mờ/sữa +120.000đ/m2;
Kính 8,38mm trắng +350.000đ/m2; 
Kính cường lực 08mm trắng +350.000đ/m2;
Kính cường lực 10mm trắng +380.000đ/m2</t>
  </si>
  <si>
    <t>Cửa nhựa uPVC (Profile SPARLEE Hệ Châu Á, lõi thép dày 1,4mm - Kính trắng an toàn 2 lớp 6,38mm, Chưa bao gồm PKKK GQ), Hệ 60</t>
  </si>
  <si>
    <t>Trung Quốc</t>
  </si>
  <si>
    <t>Cửa sổ 2-4 cánh mở trượt, chưa gồm PKKK GQ</t>
  </si>
  <si>
    <t>Cửa sổ 1-2 cánh mở quay, 1 cánh mở hất, chưa gồm PKKK GQ</t>
  </si>
  <si>
    <t>Phụ kiện GQ cửa sổ 1 cánh mở quay, mở hất</t>
  </si>
  <si>
    <t>Cửa đi 1-2-4 cánh mở quay, chưa gồm PKKK GQ</t>
  </si>
  <si>
    <t>Cửa đi 2 cánh mở trượt, chưa gồm PKKK GQ</t>
  </si>
  <si>
    <t>TCVN 7451:2015</t>
  </si>
  <si>
    <t>Cửa nhôm cao cấp (Profile Xingfa nhập khẩu, Dày trung bình 1,4mm - 2,5mm, Kính trắng an toàn 2 lớp 6,38mm, Chưa bao gồm PKKK KINLONG)</t>
  </si>
  <si>
    <t>Vách kính cố định hệ 55</t>
  </si>
  <si>
    <t>TCVN 
9366-2:2012</t>
  </si>
  <si>
    <t>Cửa đi trượt, cửa sổ trượt (hai rây) 2-4 cánh hệ 93, chưa gồm PKKK KinLong</t>
  </si>
  <si>
    <t>Phụ kiện Kinlong cửa sổ mở trượt 2 cánh</t>
  </si>
  <si>
    <t xml:space="preserve">Phụ kiện Kinlong cửa đi mở trượt 2 cánh </t>
  </si>
  <si>
    <t>Cửa sổ mở quay 1-2 cánh hệ 55, chưa gồm PKKK KinLong</t>
  </si>
  <si>
    <t>Phụ kiện Kinlong cửa sổ mở quay 1 cánh mở quay</t>
  </si>
  <si>
    <t xml:space="preserve">Phụ kiện Kinlong cửa sổ mở quay 2 cánh </t>
  </si>
  <si>
    <t>Cửa đi mở quay 1-2-4 cánh hệ 55, chưa gồm PKKK KinLong</t>
  </si>
  <si>
    <t>Phụ kiện Kinlong cửa đi mở quay 4 cánh</t>
  </si>
  <si>
    <t>Cửa đi xếp trượt 4 cánh hệ 63, chưa gồm PKKK KinLong</t>
  </si>
  <si>
    <t xml:space="preserve">Phụ kiện Kinlong cửa đi xếp trượt 4 cánh </t>
  </si>
  <si>
    <t>Vách kính mặt dựng lộ đố kính đơn; Vách kính chia đố mặt dựng. Hệ 65</t>
  </si>
  <si>
    <t>Cửa nhôm cao cấp (Profile Nam Sung hàng trong nước, Dày trung bình 1,4mm, 2mm - 2,5mm, Kính trắng an toàn 2 lớp 6,38mm, Chưa bao gồm PKKK KINLONG)</t>
  </si>
  <si>
    <t>Cửa đi xếp trượt 4 cánh hệ 60 , chưa gồm PKKK KinLong</t>
  </si>
  <si>
    <t xml:space="preserve">Giá chênh lệch so với kính trắng 6,38mm: Kính trắng 05mm - 95.000đ/m2; 
Kính 6.38mm mờ + 95.000đ/m2;  
Kính 8.38mm trắng + 350.000đ/m2; 
Kính 8.38mm mờ + 415.000đ/m2, 
Kính cường lực 8mm + 350.000đ/m2; 
Kính cường lực 10mm + 385.000đ/m2 </t>
  </si>
  <si>
    <t>Cửa sổ mở quay 1,2 cánh, mở trượt hệ 55, chưa gồm PKKK KinLong</t>
  </si>
  <si>
    <t xml:space="preserve">Phụ kiện Kinlong cửa sổ mở trượt 2 cánh </t>
  </si>
  <si>
    <t>Cửa đi mở quay 1, 2, 4 cánh hệ 55, chưa gồm PKKK KinLong</t>
  </si>
  <si>
    <t>Phụ kiện Kinlong cửa đi mở trượt 2 cánh</t>
  </si>
  <si>
    <t>Phụ kiện Kinlong cửa đi mở trượt 4 cánh</t>
  </si>
  <si>
    <t>Vách kính mặt dựng lộ đố kính đơn; Vách kính chia đố mặt dựng, Hệ 65</t>
  </si>
  <si>
    <t>Giá chênh lệch so với kính trăng 6.38mm: Kính 6.38mm mờ (hoặc trắng sữa) + 95.000đ/1m2 
Kính 8.38mm trắng + 350.000đ/1m2; Kính 8.38mm mờ (hoặc trắng sữa) + 415.000đ/1m2
Kính 8mm cường lực trắng + 350.000đ/1m2; Kính 10mm cường lực trắng + 385.000đ/1m2</t>
  </si>
  <si>
    <t>Cửa nhựa u-PVC (Proifle SPARLEE lõi thép dày 1,4mm kính trắng an toàn 6,38mm, PKKK: GQ chính hãng</t>
  </si>
  <si>
    <t>Cửa nhựa u-PVC lõi thép hệ vách kính</t>
  </si>
  <si>
    <t>TVCN 7451:2004</t>
  </si>
  <si>
    <t xml:space="preserve">Theo hợp đồng thỏa thuận </t>
  </si>
  <si>
    <t>Cửa nhựa u-PVC lõi thép cửa sổ 1-2-4 cánh mở quay, 2-4 cánh mở trượt hệ SPARLEE</t>
  </si>
  <si>
    <t>Phụ kiện GQ cửa sổ 2 cánh mở quay, mở trượt</t>
  </si>
  <si>
    <t>Cửa nhựa u-PVC lõi thép cửa đi mở quay 1 cánh hệ SPARLEE</t>
  </si>
  <si>
    <t>Phụ kiện GQ cửa đi mở quay 1 cánh</t>
  </si>
  <si>
    <t>Cửa nhựa u-PVC lõi thép cửa đi mở quay 2-4 cánh hệ SPARLEE</t>
  </si>
  <si>
    <t>Phụ kiện GQ cửa đi mở quay 2 cánh</t>
  </si>
  <si>
    <t>Cửa nhựa u-PVC lõi thép cửa đi mở trượt 2-4 cánh hệ SPARLEE</t>
  </si>
  <si>
    <t>Phụ kiện GQ cửa đi mở trượt 2 cánh</t>
  </si>
  <si>
    <t>Cửa nhôm cao cấp (Alumium Xingfa; dày trung bình 1,4-2,0mm nhập khẩu, kính trắng an toàn 2 lớp 6,38mm), PKKK: Kinlong chính hãng</t>
  </si>
  <si>
    <t>Hệ vách kính dày 1,4mm; vách ngăn chia cố định hoặc kết hợp cửa (hệ 55)</t>
  </si>
  <si>
    <t>Quảng Đông Trung Quốc</t>
  </si>
  <si>
    <t>Cửa sổ 1-2-4 cánh mở quay, 2-4 cánh mở trượt hệ 55 hoặc 63</t>
  </si>
  <si>
    <t>Phụ kiện KINLONG cửa sổ 1 cánh mở hất, mở quay</t>
  </si>
  <si>
    <t>Phụ kiện KINLONG cửa sổ 2 cánh mở quay</t>
  </si>
  <si>
    <t>Phụ kiện KINLONG cửa sổ 2 cánh mở trượt</t>
  </si>
  <si>
    <t>Phụ kiện KINLONG cửa đi 1 cánh mở quay</t>
  </si>
  <si>
    <t>Phụ kiện KINLONG cửa đi 2 cánh mở quay</t>
  </si>
  <si>
    <t>Phụ kiện KINLONG cửa đi 2 cánh mở trượt</t>
  </si>
  <si>
    <t>Giá chênh lệch so với kính trắng 6,38mm,8mm cường lực:
Kính 8mm mờ: +70.000/m2
Kính 10mm cường lực: +120.000/m2</t>
  </si>
  <si>
    <t>Bột ngoại thất Super Joton</t>
  </si>
  <si>
    <t>Bao</t>
  </si>
  <si>
    <t>TCVN 7239:2014</t>
  </si>
  <si>
    <t>40 kg</t>
  </si>
  <si>
    <t>Công ty cổ phần L.Q Joton</t>
  </si>
  <si>
    <t>Bột ngoại thất Joton</t>
  </si>
  <si>
    <t>Bột nội thất BT3</t>
  </si>
  <si>
    <t>Bột nội thất SP Filler</t>
  </si>
  <si>
    <t>Sơn</t>
  </si>
  <si>
    <t>Sơn lót chống kiềm ngoại thất Joton Pros</t>
  </si>
  <si>
    <t>Thùng</t>
  </si>
  <si>
    <t>TCVN    8652 :2020</t>
  </si>
  <si>
    <t>18 lít</t>
  </si>
  <si>
    <t>Sơn lót chống kiềm nội thất Joton Prosin</t>
  </si>
  <si>
    <t>Sơn nội thất thượng hạng Exfa</t>
  </si>
  <si>
    <t>Sơn nội thất cao cấp Mifa</t>
  </si>
  <si>
    <t>Sơn nội thất cao cấp Newfa</t>
  </si>
  <si>
    <t>Sơn nội thất Jony</t>
  </si>
  <si>
    <t>Sơn nội thất Accord</t>
  </si>
  <si>
    <t>Sơn ngoại thất Jotin cao cấp</t>
  </si>
  <si>
    <t>Lon</t>
  </si>
  <si>
    <t>5 lít</t>
  </si>
  <si>
    <t>Sơn ngoại thất Fa cao cấp</t>
  </si>
  <si>
    <t>Sơn ngoại thất Jony -H</t>
  </si>
  <si>
    <t>Sơn ngoại thất Jony ngoài</t>
  </si>
  <si>
    <t>Chống thấm CT-2010</t>
  </si>
  <si>
    <t>TCCS</t>
  </si>
  <si>
    <t>20 kg</t>
  </si>
  <si>
    <t>Chống thấm CT-J-555 (gốc nước)</t>
  </si>
  <si>
    <t>Super Primer – Sơn Chống rỉ</t>
  </si>
  <si>
    <t>3.5 kg</t>
  </si>
  <si>
    <t>Jimmy-Sơn dầu – màu (bóng, mờ)</t>
  </si>
  <si>
    <t>3 lít</t>
  </si>
  <si>
    <t>Sơn lót gốc dầu – Jones Epoxy Primer</t>
  </si>
  <si>
    <t>20kg/bộ</t>
  </si>
  <si>
    <t>Sơn lót gốc dầu giàu kẽm – Jones Zinc Rich Primer</t>
  </si>
  <si>
    <t>16kg/bộ</t>
  </si>
  <si>
    <t>Sơn đệm gốc dầu – Jona Epoxy Intercoat</t>
  </si>
  <si>
    <t>Sơn phủ gốc dầu không chịu nắng mặt trời – Jona Epoxy Finish</t>
  </si>
  <si>
    <t>Sơn phủ gốc dầu chịu nắng mặt trời – Jona Epoxy Polyurethane Finish</t>
  </si>
  <si>
    <t>Dung môi pha sơn Epoxy - Jothiner</t>
  </si>
  <si>
    <t>lít</t>
  </si>
  <si>
    <t>05 lít/lon</t>
  </si>
  <si>
    <t>Mastic gốc nước – Joton Waterborn  Epoxy Mastic</t>
  </si>
  <si>
    <t>Sơn lót gốc dầu – Jones Eco Floor</t>
  </si>
  <si>
    <t>Sơn phủ gốc dầu – Jona Eco Floor</t>
  </si>
  <si>
    <t>Sơn lót vạch kẻ đường – Joline Primer</t>
  </si>
  <si>
    <t>04 kg/bộ</t>
  </si>
  <si>
    <t>Sơn phủ cho vạch kẻ đường nhựa - Joline</t>
  </si>
  <si>
    <t>25kg/bao</t>
  </si>
  <si>
    <t>Sơn phủ cho vạch kẻ bê tông - Joway</t>
  </si>
  <si>
    <t>25kg/bộ</t>
  </si>
  <si>
    <t>Sơn nội thất R80</t>
  </si>
  <si>
    <t>TCVN 8652:2012</t>
  </si>
  <si>
    <t>Sơn nội thất cao cấp R81</t>
  </si>
  <si>
    <t>Sơn siêu trắng trần nội thất R89</t>
  </si>
  <si>
    <t>Sơn nội thất bóng siêu phủ
(lau chùi tối đa)- R82 Plus</t>
  </si>
  <si>
    <t>Sơn lót nội thất Building R96</t>
  </si>
  <si>
    <t>Sơn ngoại thất R84</t>
  </si>
  <si>
    <t>Sơn ngoại thất cao cấp R85</t>
  </si>
  <si>
    <t>Sơn ngoại thất bóng siêu sạch R86</t>
  </si>
  <si>
    <t>Sơn chống thấm cao cấp R92</t>
  </si>
  <si>
    <t>Kg</t>
  </si>
  <si>
    <t>Bột bả nội thất</t>
  </si>
  <si>
    <t>40Kg/Bao</t>
  </si>
  <si>
    <t>Bột bả ngoại thất</t>
  </si>
  <si>
    <t>bao</t>
  </si>
  <si>
    <t>Bao 40kg</t>
  </si>
  <si>
    <t>thùng</t>
  </si>
  <si>
    <t>Thùng 18lit</t>
  </si>
  <si>
    <t>MYKOLOR WALCARE ALKALI PRIMER  FOR EXTERIOR  18L (Sơn lót chống kiềm ngoại thất)</t>
  </si>
  <si>
    <t>MYKOLOR WALCARE MATT FOR  INTERIOR 18L (Sơn nước nội thất mờ sang trọng)</t>
  </si>
  <si>
    <t>MYKOLOR WALCARE  LOW-SHEEN FOR  INTERIOR 18L (Sơn nước nội thất bóng nhẹ)</t>
  </si>
  <si>
    <t>SUPORSEAL ROOFING RF02 (Sơn chống thấm sân thượng)</t>
  </si>
  <si>
    <t>Lon 3,5lit</t>
  </si>
  <si>
    <t>Thùng 15lit</t>
  </si>
  <si>
    <t>SUPORSEAL WATERPROOFING WR02 (Keo chống thấm gốc xi măng 2 thành phần)</t>
  </si>
  <si>
    <t>Can 5KG</t>
  </si>
  <si>
    <t>Bao 20kg</t>
  </si>
  <si>
    <t>40kg/bao</t>
  </si>
  <si>
    <t>Sơn vạch kẻ đường nhiệt dẻo màu Trắng.</t>
  </si>
  <si>
    <t>Công ty Sơn Hoàng Gia</t>
  </si>
  <si>
    <t>TCVN 8791-2011</t>
  </si>
  <si>
    <t>Bao 25kg; hạt phản quang&gt;20%</t>
  </si>
  <si>
    <t>Theo hợp đồng.</t>
  </si>
  <si>
    <t>Đến chân công trình</t>
  </si>
  <si>
    <t>-</t>
  </si>
  <si>
    <t>Sơn vạch kẻ đường nhiệt dẻo màu Vàng.</t>
  </si>
  <si>
    <t>Hạt phản quang</t>
  </si>
  <si>
    <t>Bao 25kg, độ tròn&gt;80%.</t>
  </si>
  <si>
    <t>Sơn lót  Giao thông</t>
  </si>
  <si>
    <t>Thùng 16kg, màu vàng nhạt.</t>
  </si>
  <si>
    <t>Sơn phản quang  hệ dầu</t>
  </si>
  <si>
    <t>Thùng 3kg, 20kg</t>
  </si>
  <si>
    <t>đ/kg</t>
  </si>
  <si>
    <t>Ống cống BTCT D300 cấp T</t>
  </si>
  <si>
    <t>TCVN 9113:2012</t>
  </si>
  <si>
    <t>Công ty TNHH XD Thuận Đức II</t>
  </si>
  <si>
    <t>Ống cống BTCT D400 cấp T</t>
  </si>
  <si>
    <t>Ống cống BTCT D600 cấp T</t>
  </si>
  <si>
    <t>Ống cống BTCT D800 cấp T</t>
  </si>
  <si>
    <t>Ống cống BTCT D1000 cấp T</t>
  </si>
  <si>
    <t>Ống cống BTCT D1200 cấp T</t>
  </si>
  <si>
    <t>Ống cống BTCT D1500 cấp T</t>
  </si>
  <si>
    <t>Ống cống BTCT D1800 cấp T</t>
  </si>
  <si>
    <t>Ống cống BTCT D2000 cấp T</t>
  </si>
  <si>
    <t>Ống cống BTCT D300 cấp TC</t>
  </si>
  <si>
    <t>Ống cống BTCT D400 cấp TC</t>
  </si>
  <si>
    <t>Ống cống BTCT D600 cấp TC</t>
  </si>
  <si>
    <t>Ống cống BTCT D800 cấp TC</t>
  </si>
  <si>
    <t>Ống cống BTCT D1000 cấp TC</t>
  </si>
  <si>
    <t>Ống cống BTCT D1200 cấp TC</t>
  </si>
  <si>
    <t>Ống cống BTCT D1500 cấp TC</t>
  </si>
  <si>
    <t>Ống cống BTCT D1800 cấp TC</t>
  </si>
  <si>
    <t>Ống cống BTCT D2000 cấp TC</t>
  </si>
  <si>
    <t>Gối cống D300</t>
  </si>
  <si>
    <t>Giá trên phương tiện bên mua tại nơi bán Tổ 12, Thủy Phương, Hương Thủy</t>
  </si>
  <si>
    <t>Bê tông đúc sẵn</t>
  </si>
  <si>
    <t>Gối cống D400</t>
  </si>
  <si>
    <t>Gối cống D600</t>
  </si>
  <si>
    <t>Gối cống D800</t>
  </si>
  <si>
    <t>Gối cống D1000</t>
  </si>
  <si>
    <t>Gối cống D1200</t>
  </si>
  <si>
    <t>Gối cống D1500</t>
  </si>
  <si>
    <t>Gối cống D1800</t>
  </si>
  <si>
    <t>Gối cống D2000</t>
  </si>
  <si>
    <t xml:space="preserve">Ống cống BTCT D400, tải trọng VH, cấp T  </t>
  </si>
  <si>
    <t>D400x40xL2500</t>
  </si>
  <si>
    <t>Theo Hợp đồng thoả thuận</t>
  </si>
  <si>
    <t xml:space="preserve">Ống cống BTCT D600, tải trọng VH, cấp T </t>
  </si>
  <si>
    <t>TCVN 9113:2013</t>
  </si>
  <si>
    <t>D600x60xL2500</t>
  </si>
  <si>
    <t xml:space="preserve">Ống cống BTCT D800, tải trọng VH, cấp T </t>
  </si>
  <si>
    <t>TCVN 9113:2014</t>
  </si>
  <si>
    <t>D800x80xL2500</t>
  </si>
  <si>
    <t xml:space="preserve">Ống cống BTCT D1000, tải trọng VH, cấp T </t>
  </si>
  <si>
    <t>TCVN 9113:2015</t>
  </si>
  <si>
    <t>D1000x100xL2500</t>
  </si>
  <si>
    <t xml:space="preserve">Ống cống BTCT D1200, tải trọng VH, cấp T </t>
  </si>
  <si>
    <t>TCVN 9113:2016</t>
  </si>
  <si>
    <t>D1200x120xL2500</t>
  </si>
  <si>
    <t xml:space="preserve">Ống cống BTCT D400, tải trọng HL93, cấp TC  </t>
  </si>
  <si>
    <t>TCVN 9113:2017</t>
  </si>
  <si>
    <t>Ống cống BTCT D600, HL93, cấp TC</t>
  </si>
  <si>
    <t>TCVN 9113:2018</t>
  </si>
  <si>
    <t>Ống cống BTCT D800, HL93, cấp TC</t>
  </si>
  <si>
    <t>TCVN 9113:2019</t>
  </si>
  <si>
    <t>Ống cống BTCT D1000, HL93, cấp TC</t>
  </si>
  <si>
    <t>TCVN 9113:2020</t>
  </si>
  <si>
    <t>Ống cống BTCT D1200, HL93, cấp TC</t>
  </si>
  <si>
    <t>TCVN 9113:2021</t>
  </si>
  <si>
    <t>Công ty Cổ phần Trường Phú</t>
  </si>
  <si>
    <t>TCVN 7570:2006</t>
  </si>
  <si>
    <t>10-20mm</t>
  </si>
  <si>
    <t>10-19mm</t>
  </si>
  <si>
    <t>20-40mm</t>
  </si>
  <si>
    <t>40-60mm</t>
  </si>
  <si>
    <t>TCVN 8859:2011</t>
  </si>
  <si>
    <t>0-25mm</t>
  </si>
  <si>
    <t>0-37mm</t>
  </si>
  <si>
    <t>5-10mm</t>
  </si>
  <si>
    <t>5-8mm</t>
  </si>
  <si>
    <t>0-5mm</t>
  </si>
  <si>
    <t>10-80cm</t>
  </si>
  <si>
    <t>10-40cm</t>
  </si>
  <si>
    <t>MFUHAILIGHT KMC - 30W</t>
  </si>
  <si>
    <t>1 Bộ/ 1 Thùng carton</t>
  </si>
  <si>
    <t>Thanh toán trước khi nhận hàng</t>
  </si>
  <si>
    <t>MFUHAILIGHT KMC - 40W</t>
  </si>
  <si>
    <t>MFUHAILIGHT KMC - 50W</t>
  </si>
  <si>
    <t>MFUHAILIGHT KMC - 60W</t>
  </si>
  <si>
    <t>MFUHAILIGHT KMC - 70W</t>
  </si>
  <si>
    <t>MFUHAILIGHT KMC - 75W</t>
  </si>
  <si>
    <t>MFUHAILIGHT KMC - 80W</t>
  </si>
  <si>
    <t>MFUHAILIGHT KMC - 90W</t>
  </si>
  <si>
    <t>MFUHAILIGHT KMC - 100W</t>
  </si>
  <si>
    <t>MFUHAILIGHT KMC - 120W</t>
  </si>
  <si>
    <t>MFUHAILIGHT KMC - 140W</t>
  </si>
  <si>
    <t>MFUHAILIGHT KMC - 150W</t>
  </si>
  <si>
    <t>MFUHAILIGHT DMC - 30W</t>
  </si>
  <si>
    <t>MFUHAILIGHT DMC - 40W</t>
  </si>
  <si>
    <t>MFUHAILIGHT DMC - 50W</t>
  </si>
  <si>
    <t>MFUHAILIGHT DMC - 60W</t>
  </si>
  <si>
    <t>MFUHAILIGHT DMC - 70W</t>
  </si>
  <si>
    <t>MFUHAILIGHT DMC - 75W</t>
  </si>
  <si>
    <t>MFUHAILIGHT DMC - 80W</t>
  </si>
  <si>
    <t>MFUHAILIGHT DMC - 90W</t>
  </si>
  <si>
    <t>MFUHAILIGHT DMC - 100W</t>
  </si>
  <si>
    <t>MFUHAILIGHT DMC - 120W</t>
  </si>
  <si>
    <t>MFUHAILIGHT DMC - 140W</t>
  </si>
  <si>
    <t>MFUHAILIGHT DMC - 150W</t>
  </si>
  <si>
    <t>MFUHAILIGHT DMC 180W</t>
  </si>
  <si>
    <t>MFUHAILIGHT CMOS - 60W</t>
  </si>
  <si>
    <t>Đèn LED chiếu sáng đường phố:
'- Vỏ đèn bằng hợp kim nhôm đúc áp lực cao, có LOGO nhà sản xuất;
- Hiệu suất phát quang: ≥ 160 lm/W;
- Nhiệt độ màu: 3000K - 5000K; 
- Chỉ số hoàn màu CRI: &gt; 70;
- Bộ nguồn: Sản xuất và nhập khẩu từ EU;
- Chip LED: Chuẩn LM80, tuổi thọ &gt; 100.000 giờ;
- Điện áp định danh: 220VAC, 50/60 Hz;
- Hệ số công suất &gt; 0.97;
- Chống xung điện áp: ≥ 20kV;
- An toàn điện: Cách điện cấp I;
- Bảo vệ kín nước và bụi quang học: IP68;
- Bảo vệ chống va đập: IK10;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</si>
  <si>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MFUHAILIGHT CMOS - 70W</t>
  </si>
  <si>
    <t>MFUHAILIGHT CMOS - 75W</t>
  </si>
  <si>
    <t>MFUHAILIGHT CMOS - 80W</t>
  </si>
  <si>
    <t>MFUHAILIGHT CMOS - 90W</t>
  </si>
  <si>
    <t>MFUHAILIGHT CMOS - 107W</t>
  </si>
  <si>
    <t>MFUHAILIGHT CMOS - 123W</t>
  </si>
  <si>
    <t>MFUHAILIGHT CMOS - 139W</t>
  </si>
  <si>
    <t>MFUHAILIGHT CMOS - 150W</t>
  </si>
  <si>
    <t>MFUHAILIGHT F318 - 70W</t>
  </si>
  <si>
    <t>MFUHAILIGHT F318 - 80W</t>
  </si>
  <si>
    <t>MFUHAILIGHT F318 - 90W</t>
  </si>
  <si>
    <t>MFUHAILIGHT F318 - 100W</t>
  </si>
  <si>
    <t>MFUHAILIGHT F318 - 120W</t>
  </si>
  <si>
    <t>MFUHAILIGHT F318 - 150W</t>
  </si>
  <si>
    <t>MFUHAILIGHT F318 - 180W</t>
  </si>
  <si>
    <t>MFUHAILIGHT F318 - 200W</t>
  </si>
  <si>
    <t>MFUHAILIGHT F318 - 280W</t>
  </si>
  <si>
    <t>MFUHAILIGHT F318 - 330W</t>
  </si>
  <si>
    <t>MFUHAILIGHT F318 - 360W</t>
  </si>
  <si>
    <t>MFUHAILIGHT F318 - 400W</t>
  </si>
  <si>
    <t>MFUHAILIGHT F328 - 200W</t>
  </si>
  <si>
    <t>MFUHAILIGHT F328 - 240W</t>
  </si>
  <si>
    <t>MFUHAILIGHT F328 - 280W</t>
  </si>
  <si>
    <t>MFUHAILIGHT F328 - 330W</t>
  </si>
  <si>
    <t>MFUHAILIGHT F328 - 400W</t>
  </si>
  <si>
    <t>MFUHAILIGHT F328 - 500W</t>
  </si>
  <si>
    <t>MFUHAILIGHT F328 - 600W</t>
  </si>
  <si>
    <t>MFUHAILIGHT GL03, công suất 30W - 50W</t>
  </si>
  <si>
    <t>MFUHAILIGHT GL03, công suất 55W - 80W</t>
  </si>
  <si>
    <t>MFUHAILIGHT GL06, công suất 30W - 50W</t>
  </si>
  <si>
    <t>MFUHAILIGHT GL06, công suất 55W - 80W</t>
  </si>
  <si>
    <t>MFUHAILIGHT GL07, công suất 30W - 50W</t>
  </si>
  <si>
    <t>MFUHAILIGHT GL07, công suất 55W - 80W</t>
  </si>
  <si>
    <t>MFUHAILIGHT GL09, công suất 30W - 50W</t>
  </si>
  <si>
    <t>MFUHAILIGHT GL09, công suất 55W - 80W</t>
  </si>
  <si>
    <t>MFUHAILIGHT FL17, công suất 5W - 15W</t>
  </si>
  <si>
    <t>MFUHAILIGHT FL18, công suất 5W - 15W</t>
  </si>
  <si>
    <t>MFUHAILIGHT FL19, công suất 5W - 15W, thân bằng hợp kim nhôm đúc, IP66, IK08</t>
  </si>
  <si>
    <t>MFUHAILIGHT FL20, công suất 5W - 15W</t>
  </si>
  <si>
    <t>Tủ điện chiếu sáng thông minh MFUHAILIGHT GPRS 50A</t>
  </si>
  <si>
    <t>- Phụ kiện lắp đồng bộ. DCU hiệu MFUHAILIGHT MF-D011K0WLR4CE, MCCB tổng+MCB + Chống sét + khởi động từ đồng bộ hiệu LS, công tắc, cầu chì, đèn báo hiệu, timer. Tính năng mở rộng quản lý và điều khiển đến điểm đèn;
- Chứng nhận phù hợp tiêu chuẩn kỹ thuật Việt Nam: TCVN 7994-1:2009 (IEC 60439-1:2004);
- Chứng nhận quản lý chất lượng: ISO 9001:2015;
- Chứng nhận hệ thống quản lý năng lượng: ISO 50001:2018;
- Chế độ bảo hành: ≥ 2 năm.</t>
  </si>
  <si>
    <t>Tủ điện chiếu sáng thông minh MFUHAILIGHT GPRS 60A</t>
  </si>
  <si>
    <t>Tủ điện chiếu sáng thông minh MFUHAILIGHT GPRS 75A</t>
  </si>
  <si>
    <t>Tủ điện chiếu sáng thông minh MFUHAILIGHT GPRS 100A</t>
  </si>
  <si>
    <t>Bộ điều khiển thông minh tại đèn (LCU) hiệu MFUHAILIGHT MF-L771K0WLR4</t>
  </si>
  <si>
    <t>Điện áp vào 90-264Vac 50/60Hz, độ kín &gt;= IP66, giao tiếp Lora , đo đếm được dữ liệu của đèn: công suất, điện áp, dòng điện tiêu thụ, phát hiện và cảnh báo sự cố từng đèn.</t>
  </si>
  <si>
    <t>Bộ điều khiển trung tâm tại tủ điện (DCU) hiệu MFUHAILIGHT MF-D011K0WLR4CE</t>
  </si>
  <si>
    <t>Giao tiếp Lora/ 4G, RS232, RS485; quản lý tối thiểu 200 bộ đèn LCU, tích hợp IC vận hành theo thời gian thực, pin dự phòng &gt; 10h.</t>
  </si>
  <si>
    <t>Ổ cắm NEMA 5 Bin hoặc 7 Bin, &gt;= IP66</t>
  </si>
  <si>
    <t>Hộp nối cáp rẽ nhánh kín nước IP68</t>
  </si>
  <si>
    <t>Hộp nối cáp liên thông kín nước IP68</t>
  </si>
  <si>
    <t xml:space="preserve">Hộp nối cáp liên thông kín nước IP68 </t>
  </si>
  <si>
    <t>Tủ  điện ĐKCS 3 pha 50A - Hiệu MFUHAILIGHT</t>
  </si>
  <si>
    <t>- Vỏ tủ composite 760*500*340*5mm. Phụ kiện lắp đồng bộ. Đồng hồ thời gian hiệu panasonic, áp tô mát tổng + lộ+khởi động từ đồng bộ hiệu LS;
- Chứng nhận phù hợp tiêu chuẩn kỹ thuật Việt Nam: TCVN 7994-1:2009 (IEC 60439-1:2004);
- Chứng nhận quản lý chất lượng: ISO 9001:2015;
- Chứng nhận hệ thống quản lý năng lượng: ISO 50001:2018;
- Chế độ bảo hành: ≥ 1 năm.</t>
  </si>
  <si>
    <t>Tủ điện ĐKCS 3 pha 60A - Hiệu MFUHAILIGHT</t>
  </si>
  <si>
    <t>Tủ điện ĐKCS 3 pha 75A - Hiệu MFUHAILIGHT</t>
  </si>
  <si>
    <t>Tủ điện ĐKCS 3 pha 100A - Hiệu MFUHAILIGHT</t>
  </si>
  <si>
    <t>Cột sân vườn MFUHAILIGHT FH26 (dùng lắp đèn trang trí LED GL)</t>
  </si>
  <si>
    <t>- Trụ bằng thép mạ kẽm nhúng nóng cao 3.55m - Giật cấp
- Sơn trang trí bên ngoài bằng 2 lớp sơn đặc biệt, bền màu, độ bám cao.</t>
  </si>
  <si>
    <t>Trụ trang trí MFUHAILIGHT FH11 (dùng lắp đèn trang trí LED GL)</t>
  </si>
  <si>
    <t>- Tổng chiều cao 3,5m;
- Thân trụ bằng thép mạ kẽm nhúng nóng;
- Đế trụ bằng gang đúc, hoa văn đẹp và hiện đại;
- Sơn trang trí bên ngoài 2 lớp, bền màu, độ bám dính tốt.</t>
  </si>
  <si>
    <t>Vật tư ngành điện</t>
  </si>
  <si>
    <t>Cái</t>
  </si>
  <si>
    <t>Bộ</t>
  </si>
  <si>
    <t>Dây điện lực hạ thế CV - 0.6/1kV - AS/NZS 5000.1 (ruột đồng, cách điện PVC)</t>
  </si>
  <si>
    <t>mét</t>
  </si>
  <si>
    <t>TC AS/NZS 5000.1</t>
  </si>
  <si>
    <t>CV-1 (7/0.425) - 0,6/1kV</t>
  </si>
  <si>
    <t>Việt Nam</t>
  </si>
  <si>
    <t>Theo Hợp đồng thỏa thuận</t>
  </si>
  <si>
    <t>Đến chân công trình</t>
  </si>
  <si>
    <t>CV-1.5 (7/0.52) - 0,6/1kV</t>
  </si>
  <si>
    <t>CV-2.5 (7/0.67) - 0,6/1kV</t>
  </si>
  <si>
    <t>CV-4 (7/0.85) - 0,6/1kV</t>
  </si>
  <si>
    <t>CV-6 (7/1.04) - 0,6/1kV</t>
  </si>
  <si>
    <t>CV-10 (7/1.35) - 0,6/1kV</t>
  </si>
  <si>
    <t>CV-16 - 0,6/1kV</t>
  </si>
  <si>
    <t>CV-25 - 0,6/1kV</t>
  </si>
  <si>
    <t>CV-35 - 0,6/1kV</t>
  </si>
  <si>
    <t>CV-50 - 0,6/1kV</t>
  </si>
  <si>
    <t>CV-70 - 0,6/1kV</t>
  </si>
  <si>
    <t>CV-95 - 0,6/1kV</t>
  </si>
  <si>
    <t>CV-120 - 0,6/1kV</t>
  </si>
  <si>
    <t>CV-150 - 0,6/1kV</t>
  </si>
  <si>
    <t>CV-185 - 0,6/1kV</t>
  </si>
  <si>
    <t>CV-240 - 0,6/1kV</t>
  </si>
  <si>
    <t>CV-300 - 0,6/1kV</t>
  </si>
  <si>
    <t>CV-400 - 0,6/1kV</t>
  </si>
  <si>
    <t>Cáp điện lực hạ thế CVV - 300/500V - TCVN 6610-4 (2 lõi, ruột đồng, cách điện PVC, vỏ bọc PVC)</t>
  </si>
  <si>
    <t>TCVN 6610-4</t>
  </si>
  <si>
    <t>CVV-2x1.5 (2x7/0.52) - 300/500V</t>
  </si>
  <si>
    <t>CVV-2x2.5 (2x7/0.67) - 300/500V</t>
  </si>
  <si>
    <t>CVV-2x4 (2x7/0.85) - 300/500V</t>
  </si>
  <si>
    <t>CVV-2x6 (2x7/1.04) - 300/500V</t>
  </si>
  <si>
    <t>Cáp điện lực hạ thế CVV - 300/500V - TCVN 6610-4 (3 lõi, ruột đồng, cách điện PVC, vỏ bọc PVC)</t>
  </si>
  <si>
    <t>CVV-3x1.5 (3x7/0.52) - 300/500V</t>
  </si>
  <si>
    <t>CVV-3x2.5 (3x7/0.67) - 300/500V</t>
  </si>
  <si>
    <t>CVV-3x4 (3x7/0.85) - 300/500V</t>
  </si>
  <si>
    <t>CVV-3x6 (3x7/1.04) - 300/500V</t>
  </si>
  <si>
    <t>Cáp điện lực hạ thế có giáp bảo vệ CXV/ DSTA - 0.6/1kV - TCVN 5935 (2 lõi, ruột đồng, cách điện XLPE,  giáp băng thép bảo vệ, vỏ bọc PVC)</t>
  </si>
  <si>
    <t>TCVN 5935</t>
  </si>
  <si>
    <t>CXV/DSTA-2x4 (2x7/0.85) - 0.6/1kV</t>
  </si>
  <si>
    <t>CXV/DSTA-2x6 (2x7/1.04) - 0.6/1kV</t>
  </si>
  <si>
    <t>CXV/DSTA-2x10 (2x7/1.35) - 0.6/1kV</t>
  </si>
  <si>
    <t>CXV/DSTA-2x16 - 0.6/1kV</t>
  </si>
  <si>
    <t>CXV/DSTA-2x25 - 0.6/1kV</t>
  </si>
  <si>
    <t>CXV/DSTA-2x35 - 0.6/1kV</t>
  </si>
  <si>
    <t>CXV/DSTA-2x50 - 0.6/1kV</t>
  </si>
  <si>
    <t>CXV/DSTA-2x70 - 0.6/1kV</t>
  </si>
  <si>
    <t>CXV/DSTA-2x95 - 0.6/1kV</t>
  </si>
  <si>
    <t>CXV/DSTA-2x120 - 0.6/1kV</t>
  </si>
  <si>
    <t>CXV/DSTA-2x150 - 0.6/1kV</t>
  </si>
  <si>
    <t>CXV/DSTA-2x185 - 0.6/1kV</t>
  </si>
  <si>
    <t>CXV/DSTA-2x240 - 0.6/1kV</t>
  </si>
  <si>
    <t>Cáp điện lực hạ thế có giáp bảo vệ CXV/ DSTA - 0.6/1kV - TCVN 5935 (4 lõi, ruột đồng, cách điện XLPE,  giáp băng thép bảo vệ, vỏ bọc PVC)</t>
  </si>
  <si>
    <t>CXV/DSTA-4x4 (4x7/0.85) - 0.6/1kV</t>
  </si>
  <si>
    <t>CXV/DSTA-4x6 (4x7/1.04) - 0.6/1kV</t>
  </si>
  <si>
    <t>CXV/DSTA-4x10 (4x7/1.35) - 0.6/1kV</t>
  </si>
  <si>
    <t>CXV/DSTA-4x16 - 0.6/1kV</t>
  </si>
  <si>
    <t>CXV/DSTA-4x25 - 0.6/1kV</t>
  </si>
  <si>
    <t>CXV/DSTA-4x35 - 0.6/1kV</t>
  </si>
  <si>
    <t>CXV/DSTA-4x50 - 0.6/1kV</t>
  </si>
  <si>
    <t>CXV/DSTA-4x70 - 0.6/1kV</t>
  </si>
  <si>
    <t>CXV/DSTA-4x95 - 0.6/1kV</t>
  </si>
  <si>
    <t>CXV/DSTA-4x120 - 0.6/1kV</t>
  </si>
  <si>
    <t>CXV/DSTA-4x150 - 0.6/1kV</t>
  </si>
  <si>
    <t>CXV/DSTA-4x185 - 0.6/1kV</t>
  </si>
  <si>
    <t>CXV/DSTA-4x240 - 0.6/1kV</t>
  </si>
  <si>
    <t>Cáp điện lực hạ thế có giáp bảo vệ CXV/ DSTA - 0.6/1kV - TCVN 5935 (3 lõi pha + 1 lõi trung tính, ruột đồng, cách điện XLPE,  giáp băng thép bảo vệ, vỏ bọc PVC)</t>
  </si>
  <si>
    <t>CXV/DSTA-3x4+1x2.5 (3x7/0.85+1x7/0.67) - 0.6/1kV</t>
  </si>
  <si>
    <t>CXV/DSTA-3x6+1x4 (3x7/1.04+1x7/0.85) - 0.6/1kV</t>
  </si>
  <si>
    <t>CXV/DSTA-3x10+1x6 (3x7/1.35+1x7/1.04) - 0.6/1kV</t>
  </si>
  <si>
    <t>CXV/DSTA-3x16+1x10 (3x7/1.7+1x7/1.35) - 0.6/1kV</t>
  </si>
  <si>
    <t>CXV/DSTA-3x25+1x16 - 0.6/1kV</t>
  </si>
  <si>
    <t>CXV/DSTA-3x35+1x16 - 0.6/1kV</t>
  </si>
  <si>
    <t>CXV/DSTA-3x35+1x25 - 0.6/1kV</t>
  </si>
  <si>
    <t>CXV/DSTA-3x50+1x25 - 0.6/1kV</t>
  </si>
  <si>
    <t>CXV/DSTA-3x50+1x35 - 0.6/1kV</t>
  </si>
  <si>
    <t>CXV/DSTA-3x70+1x35 - 0.6/1kV</t>
  </si>
  <si>
    <t>CXV/DSTA-3x70+1x50 - 0.6/1kV</t>
  </si>
  <si>
    <t>CXV/DSTA-3x95+1x50 - 0.6/1kV</t>
  </si>
  <si>
    <t>CXV/DSTA-3x95+1x70 - 0.6/1kV</t>
  </si>
  <si>
    <t>CXV/DSTA-3x120+1x70 - 0.6/1kV</t>
  </si>
  <si>
    <t>CXV/DSTA-3x120+1x95 - 0.6/1kV</t>
  </si>
  <si>
    <t>CXV/DSTA-3x150+1x70 - 0.6/1kV</t>
  </si>
  <si>
    <t>CXV/DSTA-3x150+1x95 - 0.6/1kV</t>
  </si>
  <si>
    <t>CXV/DSTA-3x185+1x95 - 0.6/1kV</t>
  </si>
  <si>
    <t>CXV/DSTA-3x185+1x120 - 0.6/1kV</t>
  </si>
  <si>
    <t>CXV/DSTA-3x240+1x120 - 0.6/1kV</t>
  </si>
  <si>
    <t>CXV/DSTA-3x240+1x150 - 0.6/1kV</t>
  </si>
  <si>
    <t>CXV/DSTA-3x240+1x185 - 0.6/1kV</t>
  </si>
  <si>
    <t>Đồng trần xoắn : C</t>
  </si>
  <si>
    <t>TCVN 5064</t>
  </si>
  <si>
    <t>C 10</t>
  </si>
  <si>
    <t>C 16</t>
  </si>
  <si>
    <t>C 25</t>
  </si>
  <si>
    <t>C 35</t>
  </si>
  <si>
    <t>C 50</t>
  </si>
  <si>
    <t>C 70</t>
  </si>
  <si>
    <t>C 95</t>
  </si>
  <si>
    <t>C 120</t>
  </si>
  <si>
    <t>AV-16 - 0.6/1kV</t>
  </si>
  <si>
    <t>AV-25 - 0.6/1kV</t>
  </si>
  <si>
    <t>AV-35 - 0.6/1kV</t>
  </si>
  <si>
    <t>AV-50 - 0.6/1kV</t>
  </si>
  <si>
    <t>AV-70 - 0.6/1kV</t>
  </si>
  <si>
    <t>AV-95 - 0.6/1kV</t>
  </si>
  <si>
    <t>AV-120 - 0.6/1kV</t>
  </si>
  <si>
    <t>AV-150 - 0.6/1kV</t>
  </si>
  <si>
    <t>AV-185 - 0.6/1kV</t>
  </si>
  <si>
    <t>AV-240 - 0.6/1kV</t>
  </si>
  <si>
    <t>AV-300 - 0.6/1kV</t>
  </si>
  <si>
    <t>AV-400 - 0.6/1kV</t>
  </si>
  <si>
    <t>Cáp vặn xoắn hạ thế  - 0.6/1kV - TCVN 6447/AS 3560 (2 lõi, ruột nhôm, cách điện XLPE)</t>
  </si>
  <si>
    <t>TCVN 6447/AS 3560</t>
  </si>
  <si>
    <t>LV-ABC-2x10 - 0.6/1kV</t>
  </si>
  <si>
    <t>LV-ABC-2x11 - 0.6/1kV</t>
  </si>
  <si>
    <t>LV-ABC-2x16 - 0.6/1kV</t>
  </si>
  <si>
    <t>LV-ABC-2x25 - 0.6/1kV</t>
  </si>
  <si>
    <t>LV-ABC-2x35 - 0.6/1kV</t>
  </si>
  <si>
    <t>LV-ABC-2x50 - 0.6/1kV</t>
  </si>
  <si>
    <t>LV-ABC-2x70 - 0.6/1kV</t>
  </si>
  <si>
    <t>LV-ABC-2x95 - 0.6/1kV</t>
  </si>
  <si>
    <t>LV-ABC-2x120 - 0.6/1kV</t>
  </si>
  <si>
    <t>LV-ABC-2x150 - 0.6/1kV</t>
  </si>
  <si>
    <t>Cáp vặn xoắn hạ thế  - 0.6/1kV - TCVN 6447/AS 3560 (4 lõi, ruột nhôm, cách điện XLPE)</t>
  </si>
  <si>
    <t>LV-ABC-4x16 - 0.6/1kV</t>
  </si>
  <si>
    <t>LV-ABC-4x25 - 0.6/1kV</t>
  </si>
  <si>
    <t>LV-ABC-4x35 - 0.6/1kV</t>
  </si>
  <si>
    <t>LV-ABC-4x50 - 0.6/1kV</t>
  </si>
  <si>
    <t>LV-ABC-4x70 - 0.6/1kV</t>
  </si>
  <si>
    <t>LV-ABC-4x95 - 0.6/1kV</t>
  </si>
  <si>
    <t>LV-ABC-4x120 - 0.6/1kV</t>
  </si>
  <si>
    <t>LV-ABC-4x150 - 0.6/1kV</t>
  </si>
  <si>
    <t>Dây điện đơn cứng bọc nhựa PVC Cadivi – 300/500 V (ruột đồng)</t>
  </si>
  <si>
    <t>m</t>
  </si>
  <si>
    <t>TCVN 6610-3</t>
  </si>
  <si>
    <t>VC-0,50 (F 0,80)- 300/500 V</t>
  </si>
  <si>
    <t>Công ty Cổ phần Dây cáp điện Việt Nam</t>
  </si>
  <si>
    <t>VC-1,00 (F1,13)- 300/500 V</t>
  </si>
  <si>
    <t>Dây điện bọc nhựa PVC Cadivi - 0,6/1 kV (ruột đồng)</t>
  </si>
  <si>
    <t>VCmd-2x0,5-(2x16/0,2)-0,6/1 kV</t>
  </si>
  <si>
    <t>VCmd-2x0,75-(2x24/0,2)-0,6/1 kV</t>
  </si>
  <si>
    <t>VCmd-2x1-(2x32/0,2)-0,6/1 kV</t>
  </si>
  <si>
    <t>VCmd-2x1,5-(2x30/0,25)-0,6/1 kV</t>
  </si>
  <si>
    <t>VCmd-2x2,5-(2x50/0,25)-0,6/1 kV</t>
  </si>
  <si>
    <t>Dây điện mềm bọc nhựa PVC Cadivi - 300/500V (ruột đồng)</t>
  </si>
  <si>
    <t>TCVN 6610-5</t>
  </si>
  <si>
    <t>VCmo-2x1-(2x32/0,2)-300/500 V</t>
  </si>
  <si>
    <t>VCmo-2x1,5-(2x30/0,25)- 300/500 V</t>
  </si>
  <si>
    <t>VCmo-2x6-(2x7x12/0,30)- 300/500 V</t>
  </si>
  <si>
    <t>Cáp điện lực hạ thế Cadivi - 0,6/1kV (ruột đồng, cách điện PVC)</t>
  </si>
  <si>
    <t>CV-1,5 (7/0,52) -0,6/1 kV</t>
  </si>
  <si>
    <t>CV-2,5 (7/0,67)-0,6/1 kV</t>
  </si>
  <si>
    <t>CV-10 (7/1,35)-0,6/1 kV</t>
  </si>
  <si>
    <t>CV-50-0,6/1 kV</t>
  </si>
  <si>
    <t>CV-240-0,6/1 kV</t>
  </si>
  <si>
    <t>CV-300-0,6/1 kV</t>
  </si>
  <si>
    <t>Cáp điện lực hạ thế Cadivi - 0,6/1 kV (1 lõi, ruột đồng, cách điện PVC, vỏ PVC)</t>
  </si>
  <si>
    <t xml:space="preserve"> TCVN 5935-1</t>
  </si>
  <si>
    <t>CVV-1 (1x7/0,425) – 0,6/1 kV</t>
  </si>
  <si>
    <t>CVV-1,5 (1x7/0,52) – 0,6/1 kV</t>
  </si>
  <si>
    <t>CVV-6,0 (1x7/1,04) – 0,6/1 kV</t>
  </si>
  <si>
    <t>CVV-25 – 0,6/1 kV</t>
  </si>
  <si>
    <t>CVV-50– 0,6/1 kV</t>
  </si>
  <si>
    <t>CVV-95 – 0,6/1 kV</t>
  </si>
  <si>
    <t>CVV-150 – 0,6/1 kV</t>
  </si>
  <si>
    <t>Cáp điện lực hạ thế Cadivi – 300/500 V (2 lõi, ruột đồng, cách điện PVC, vỏ PVC)</t>
  </si>
  <si>
    <t>CVV-2x1,5 (2x7/0,52)– 300/500 V</t>
  </si>
  <si>
    <t>CVV-2x4 (2x7/0,85)– 300/500 V</t>
  </si>
  <si>
    <t>CVV-2x10 (2x7/1,35)– 300/500 V</t>
  </si>
  <si>
    <t>Cáp điện lực hạ thế Cadivi – 300/500 V (3 lõi, ruột đồng, cách điện PVC, vỏ PVC)</t>
  </si>
  <si>
    <t>CVV-3x1,5 (3x7/0,52) – 300/500 V</t>
  </si>
  <si>
    <t>CVV-3x2,5 (3x7/0,67) – 300/500 V</t>
  </si>
  <si>
    <t>CVV-3x6 (3x7/1,04) – 300/500 V</t>
  </si>
  <si>
    <t>Cáp điện lực hạ thế Cadivi – 300/500 V (4 lõi, ruột đồng, cách điện PVC, vỏ PVC)</t>
  </si>
  <si>
    <t>CVV-4x1,5 (4x7/0,52) – 300/500 V</t>
  </si>
  <si>
    <t>CVV-4x2,5 (4x7/0,67) – 300/500 V</t>
  </si>
  <si>
    <t>Cáp điện lực hạ thế Cadivi - 0,6/1 kV (2 lõi, ruột đồng, cách điện PVC, vỏ PVC)</t>
  </si>
  <si>
    <t>TCVN 5935-1</t>
  </si>
  <si>
    <t>CVV-2x16 – 0,6/1 kV</t>
  </si>
  <si>
    <t>CVV-2x25 – 0,6/1 kV</t>
  </si>
  <si>
    <t>CVV-2x150 – 0,6/1 kV</t>
  </si>
  <si>
    <t>CVV-2x185 – 0,6/1 kV</t>
  </si>
  <si>
    <t>Cáp điện lực hạ thế Cadivi - 0,6/1 kV (3 lõi, ruột đồng, cách điện PVC, vỏ PVC)</t>
  </si>
  <si>
    <t>CVV-3x16 – 0,6/1 kV</t>
  </si>
  <si>
    <t>CVV-3x50 – 0,6/1 kV</t>
  </si>
  <si>
    <t>CVV-3x95 – 0,6/1 kV</t>
  </si>
  <si>
    <t>CVV-3x120 – 0,6/1 kV</t>
  </si>
  <si>
    <t>Cáp điện lực hạ thế Cadivi - 0,6/1 kV (4 lõi, ruột đồng, cách điện PVC, vỏ PVC)</t>
  </si>
  <si>
    <t>CVV-4x16 – 0,6/1 kV</t>
  </si>
  <si>
    <t>CVV-4x25 – 0,6/1 kV</t>
  </si>
  <si>
    <t>CVV-4x50 – 0,6/1 kV</t>
  </si>
  <si>
    <t>CVV-4x120 – 0,6/1 kV</t>
  </si>
  <si>
    <t>CVV-4x185 – 0,6/1 kV</t>
  </si>
  <si>
    <t>Cáp điện lực hạ thế Cadivi - 0,6/1 kV (3 lõi pha + 1 lõi đất, ruột đồng, cách điện PVC, vỏ PVC)</t>
  </si>
  <si>
    <t>CVV-3x16+1x10 -0,6/1kV</t>
  </si>
  <si>
    <t>CVV-3x25+1x16 -0,6/1 kV</t>
  </si>
  <si>
    <t>CVV-3x50+1x25 -0,6/1 kV</t>
  </si>
  <si>
    <t>CVV-3x95+1x50 -0,6/1 kV</t>
  </si>
  <si>
    <t>CVV-3x120+1x70 -0,6/1 kV</t>
  </si>
  <si>
    <t>Cáp điện lực hạ thế Cadivi có giáp bảo vệ- 0,6/1 kV (1 lõi ruột đồng, cách điện PVC, giáp băng nhôm bảo vệ, vỏ PVC)</t>
  </si>
  <si>
    <t>CVV/DATA-25-0,6/1 kV</t>
  </si>
  <si>
    <t>CVV/DATA-50-0,6/1 kV</t>
  </si>
  <si>
    <t>CVV/DATA-95-0,6/1 kV</t>
  </si>
  <si>
    <t>CVV/DATA-240-0,6/1 kV</t>
  </si>
  <si>
    <t>Cáp điện lực hạ thế Cadivi có giáp bảo vệ- 0,6/1 kV (2 lõi ruột đồng, cách điện PVC, giáp băng thép bảo vệ, vỏ PVC)</t>
  </si>
  <si>
    <t>CVV/DSTA-2x4 (2x7/0,85) -0,6/1 kV</t>
  </si>
  <si>
    <t>CVV/DSTA-2x10 (2x7/1,35) -0,6/1 kV</t>
  </si>
  <si>
    <t>CVV/DSTA-2x50 -0,6/1 kV</t>
  </si>
  <si>
    <t>CVV/DSTA-2x150-0,6/1 kV</t>
  </si>
  <si>
    <t>Cáp điện lực hạ thế Cadivi có giáp bảo vệ- 0,6/1 kV (3 lõi ruột đồng, cách điện PVC, giáp băng thép bảo vệ, vỏ PVC)</t>
  </si>
  <si>
    <t>CVV/DSTA-3x6 -0,6/1 kV</t>
  </si>
  <si>
    <t>CVV/DSTA-3x16 -0,6/1 kV</t>
  </si>
  <si>
    <t>CVV/DSTA-3x50 -0,6/1 kV</t>
  </si>
  <si>
    <t>CVV/DSTA-3x185 -0,6/1 kV</t>
  </si>
  <si>
    <t>Cáp điện lực hạ thế Cadivi có giáp bảo vệ- 0,6/1 kV (3 lõi pha + 1 lõi đất, ruột đồng, cách điện PVC, giáp băng thép bảo vệ, vỏ PVC)</t>
  </si>
  <si>
    <t>CVV/DSTA-3x4+1x2,5 -0,6/1 kV</t>
  </si>
  <si>
    <t>CVV/DSTA-3x16+1x10 -0,6/1 kV</t>
  </si>
  <si>
    <t>CVV/DSTA -3x50+1x25 -0,6/1 kV</t>
  </si>
  <si>
    <t>CVV/DSTA -3x240+1x120 -0,6/1 kV</t>
  </si>
  <si>
    <t>Dây đồng trần xoắn Cadivi (TCVN)</t>
  </si>
  <si>
    <t xml:space="preserve">TCVN - 5064 </t>
  </si>
  <si>
    <t>C-10</t>
  </si>
  <si>
    <t>C-50</t>
  </si>
  <si>
    <t>Cáp điện kế Cadivi – 0,6/1 kV (2 lõi, ruột đồng, cách điện PVC, vỏ PVC)</t>
  </si>
  <si>
    <t xml:space="preserve">DK-CVV-2x4 -0,6/1 kV </t>
  </si>
  <si>
    <t xml:space="preserve">DK-CVV-2x10  -0,6/1 kV </t>
  </si>
  <si>
    <t>DK-CVV-2x35 -0,6/1 kV</t>
  </si>
  <si>
    <t>DVV-2x1,5 (2x7/0,52) -0,6/1 kV</t>
  </si>
  <si>
    <t>DVV-10x2,5 (10x7/0,67) -0,6/1 kV</t>
  </si>
  <si>
    <t>DVV-19x4 (19x7/0,85) -0,6/1 kV</t>
  </si>
  <si>
    <t>DVV-37x2,5 (37x7/0,67) -0,6/1 kV</t>
  </si>
  <si>
    <t>DVV/Sc-3x1,5 (3x7/0,52) -0,6/1 kV</t>
  </si>
  <si>
    <t>DVV/Sc-8x2,5 (8x7/0,67) -0,6/1 kV</t>
  </si>
  <si>
    <t>DVV/Sc-30x2,5 (30x7/0,67) -0,6/1 kV</t>
  </si>
  <si>
    <t>Cáp trung thế treo Cadivi -12/20(24) kV hoặc 12,7/22(24) kV (ruột đồng, có chống thấm, bán dẫn ruột dẫn, cách điện XLPE, vỏ PVC)</t>
  </si>
  <si>
    <t>TCVN 5935-2</t>
  </si>
  <si>
    <t>CX1V/WBC-95-12/20(24) kV</t>
  </si>
  <si>
    <t>CX1V/WBC-240-12/20(24) kV</t>
  </si>
  <si>
    <t>Cáp trung thế Cadivi có màn chắn kim loại - 12/20(24) kV hoặc 12,7/22(24) kV (3 lõi, ruột đồng, bán dẫn ruột dẫn, cách điện XLPE, bán dẫn cách điện, màn chắn kim loại cho từng lõi, vỏ PVC)</t>
  </si>
  <si>
    <t xml:space="preserve"> TCVN 5935-2/ IEC 60502-2</t>
  </si>
  <si>
    <t>CXV/SE-DSTA-3x50-12/20(24) kV</t>
  </si>
  <si>
    <t>Cáp điện lực hạ thế Cadivi - 0,6/1kV (ruột nhôm, cách điện PVC)</t>
  </si>
  <si>
    <t>AS/NZS 5000.1</t>
  </si>
  <si>
    <t>AV-16-0,6/1 kV</t>
  </si>
  <si>
    <t>AV-35-0,6/1 kV</t>
  </si>
  <si>
    <t>AV-120-0,6/1 kV</t>
  </si>
  <si>
    <t>AV-500-0,6/1 kV</t>
  </si>
  <si>
    <t>Dây nhôm lõi thép Cadivi</t>
  </si>
  <si>
    <t xml:space="preserve">ACSR-50/8 (6/3,2+1/3,2)  </t>
  </si>
  <si>
    <t xml:space="preserve">ACSR-95/16 (6/4,5+1/4,5)  </t>
  </si>
  <si>
    <t xml:space="preserve">ACSR-240/32 (24/3,6+7/2,4)  </t>
  </si>
  <si>
    <t>Cáp vặn xoắn hạ thế Cadivi -0,6/1 kV (2 lõi, ruột nhôm, cách điện XLPE)</t>
  </si>
  <si>
    <t>LV-ABC-2x50-0,6/1 kV</t>
  </si>
  <si>
    <t>VCm - 0,5 mm2</t>
  </si>
  <si>
    <t>TCVN 6610-3 (IEC 60227-3)</t>
  </si>
  <si>
    <t>100m/ cuộn</t>
  </si>
  <si>
    <t>Theo hợp đồng thỏa thuận</t>
  </si>
  <si>
    <t>VCmd - 2x0,75 mm2</t>
  </si>
  <si>
    <t xml:space="preserve"> AS/NZS 5000.2</t>
  </si>
  <si>
    <t>VCmo - 2x1,5 mm2</t>
  </si>
  <si>
    <t>TCVN 6610-5 (IEC 60227-5)</t>
  </si>
  <si>
    <t>VCmo - 2x2,5 mm2</t>
  </si>
  <si>
    <t>CV - 1,5 mm2</t>
  </si>
  <si>
    <t>TCVN 6610-3 (IEC 6022-3)</t>
  </si>
  <si>
    <t>CV - 2,5 mm2</t>
  </si>
  <si>
    <t>CV - 4.0 mm2</t>
  </si>
  <si>
    <t>CV - 6.0 mm2</t>
  </si>
  <si>
    <t>CV - 16 mm2</t>
  </si>
  <si>
    <t>TCVN 6610-4 (IEC 6022-4)</t>
  </si>
  <si>
    <t>CVV-2x2.5 mm2</t>
  </si>
  <si>
    <t>CVV-2x4.0 mm2</t>
  </si>
  <si>
    <t>CVV-2x6.0 mm2</t>
  </si>
  <si>
    <t>CVV-4x4 mm2</t>
  </si>
  <si>
    <t>CVV-4x6 mm2</t>
  </si>
  <si>
    <t>CVV-4x10 mm2</t>
  </si>
  <si>
    <t>TCVN 5935-1 (IEC 60502-1)</t>
  </si>
  <si>
    <t>CVV-3x16+1x10 mm2</t>
  </si>
  <si>
    <t>CVV-3x25+1x16 mm2</t>
  </si>
  <si>
    <t>CVV-3x50+1x25 mm2</t>
  </si>
  <si>
    <t>CVV-3x70+1x50 mm2</t>
  </si>
  <si>
    <t>CVV/DSTA-3x16+1x10 mm2</t>
  </si>
  <si>
    <t>CVV/DSTA-3x25+1x16 mm2</t>
  </si>
  <si>
    <t>CVV/DSTA-3x50+1x25 mm2</t>
  </si>
  <si>
    <t>CXV-2x4 mm2</t>
  </si>
  <si>
    <t>CXV-2x6 mm2</t>
  </si>
  <si>
    <t>CXV-2x10 mm3</t>
  </si>
  <si>
    <t>CXV-4x10 mm2</t>
  </si>
  <si>
    <t>CXV-4x16 mm2</t>
  </si>
  <si>
    <t>CXV-4x25 mm2</t>
  </si>
  <si>
    <t>CXV-4x50 mm2</t>
  </si>
  <si>
    <t>CXV-4x70 mm2</t>
  </si>
  <si>
    <t>CXV-3x6+1x4 mm2</t>
  </si>
  <si>
    <t>CXV-3x16+1x10 mm2</t>
  </si>
  <si>
    <t>CXV-3x25+1x16 mm2</t>
  </si>
  <si>
    <t>CXV-3x35+1x16 mm2</t>
  </si>
  <si>
    <t>CXV-3x50+1x25 mm2</t>
  </si>
  <si>
    <t>CXV-3x70+1x50 mm2</t>
  </si>
  <si>
    <t>CXV-3x95+1x70 mm2</t>
  </si>
  <si>
    <t>CXV/DSTA-4x10 mm2</t>
  </si>
  <si>
    <t>CXV/DSTA-4x16 mm2</t>
  </si>
  <si>
    <t>CXV/DSTA-4x50 mm2</t>
  </si>
  <si>
    <t>CXV/DSTA-4x70 mm2</t>
  </si>
  <si>
    <t>CXV/DSTA-3x16+1x10 mm2</t>
  </si>
  <si>
    <t>CXV/DSTA-3x50+1x25 mm2</t>
  </si>
  <si>
    <t>CXV/DSTA-3x70+1x50 mm2</t>
  </si>
  <si>
    <t>CXV/DSTA-3x95+1x70 mm2</t>
  </si>
  <si>
    <t>CXV/DSTA-3x150+1x95 mm2</t>
  </si>
  <si>
    <t>CXV/DSTA-3x185+1x95 mm2</t>
  </si>
  <si>
    <t>C - 10 mm2</t>
  </si>
  <si>
    <t>TCVN 5064-1994</t>
  </si>
  <si>
    <t>C - 50 mm2</t>
  </si>
  <si>
    <t>ACSR-120/19 mm2</t>
  </si>
  <si>
    <t>ACSR-1240/32 mm2</t>
  </si>
  <si>
    <t>LV-ABC-2x16 mm2</t>
  </si>
  <si>
    <t>TCVN 6447 (AS3560-1)</t>
  </si>
  <si>
    <t>LV-ABC-2x25 mm2</t>
  </si>
  <si>
    <t>LV-ABC-3x16 mm2</t>
  </si>
  <si>
    <t>LV-ABC-3x25 mm2</t>
  </si>
  <si>
    <t>LV-ABC-4x16 mm2</t>
  </si>
  <si>
    <t>LV-ABC-4x25 mm2</t>
  </si>
  <si>
    <t>LV-ABC-4x35 mm2</t>
  </si>
  <si>
    <t>LV-ABC-4x50 mm2</t>
  </si>
  <si>
    <t>LV-ABC-4x70 mm2</t>
  </si>
  <si>
    <t>LV-ABC-4x95 mm2</t>
  </si>
  <si>
    <t>LV-ABC-4x150 mm2</t>
  </si>
  <si>
    <t>AXV-70 mm2</t>
  </si>
  <si>
    <t>AXV-95 mm2</t>
  </si>
  <si>
    <t>AXV-3x25 mm2</t>
  </si>
  <si>
    <t>AXV-4x25 mm2</t>
  </si>
  <si>
    <t>AXV/DSTA-4x50 mm2</t>
  </si>
  <si>
    <t>AXV/DSTA-4x70 mm2</t>
  </si>
  <si>
    <t>CV/FR 1,5 mm2</t>
  </si>
  <si>
    <t>TCVN 6610-3 (IEC 60227-3) &amp; IEC 60331</t>
  </si>
  <si>
    <t>CV/FR 2,5 mm2</t>
  </si>
  <si>
    <t>CV/FR 4.0 mm2</t>
  </si>
  <si>
    <t>CV/FR 6.0 mm2</t>
  </si>
  <si>
    <t>CXV/FR 2x1.5 mm2</t>
  </si>
  <si>
    <t>CXV/FR 2x2.5 mm2</t>
  </si>
  <si>
    <t>CXV/FR 4x16 mm2</t>
  </si>
  <si>
    <t>TCVN 5935-1 (IEC 60502-1) &amp; IEC 60331</t>
  </si>
  <si>
    <t>CXV/FR 4x25 mm2</t>
  </si>
  <si>
    <t>CXV/FR 4x50 mm2</t>
  </si>
  <si>
    <t>CXV/FR 3x16+1x10 mm2</t>
  </si>
  <si>
    <t>CXV/FR 3x25+1x16 mm2</t>
  </si>
  <si>
    <t>CXV/FR 3x50+1x25 mm2</t>
  </si>
  <si>
    <t>CXV/FR 3x70+1x50 mm2</t>
  </si>
  <si>
    <t>Đồng hồ Multimag S, cấp C, đa tia</t>
  </si>
  <si>
    <t>Chiếc</t>
  </si>
  <si>
    <t>ISO 4064 &amp; OIML R49</t>
  </si>
  <si>
    <t>DN15</t>
  </si>
  <si>
    <t>Itron</t>
  </si>
  <si>
    <t>Indonesia</t>
  </si>
  <si>
    <t>Thoả thuận</t>
  </si>
  <si>
    <t>Thiết bị đọc số từ xa Smeter</t>
  </si>
  <si>
    <t xml:space="preserve">ISO 4064 </t>
  </si>
  <si>
    <t>NTW Tech INC</t>
  </si>
  <si>
    <t>Canada</t>
  </si>
  <si>
    <t>Đồng hồ Aquadis, cấp 2, piston, mặt số tích hợp đọc số từ xa</t>
  </si>
  <si>
    <t>Đồng hồ Multimag Cyble, cấp B, đa tia, mặt số tích hợp đọc số từ xa</t>
  </si>
  <si>
    <t>DN20</t>
  </si>
  <si>
    <t>DN25</t>
  </si>
  <si>
    <t>DN30</t>
  </si>
  <si>
    <t>DN40</t>
  </si>
  <si>
    <t>DN50</t>
  </si>
  <si>
    <t>Đồng hồ Woltex, cấp 2, mặt số tích hợp đọc số từ xa</t>
  </si>
  <si>
    <t>France</t>
  </si>
  <si>
    <t>DN65</t>
  </si>
  <si>
    <t>DN80</t>
  </si>
  <si>
    <t>DN100</t>
  </si>
  <si>
    <t>DN125</t>
  </si>
  <si>
    <t>DN150</t>
  </si>
  <si>
    <t>Vật tư ngành nước</t>
  </si>
  <si>
    <t>Ống nhựa PVC-U</t>
  </si>
  <si>
    <t>ISO 1452-2:2009, TCCS Hoa Sen</t>
  </si>
  <si>
    <t>Ø21 dày 3mm PN32</t>
  </si>
  <si>
    <t>CTCP nhựa Hoa Sen</t>
  </si>
  <si>
    <t>Ø27 dày 3mm PN25</t>
  </si>
  <si>
    <t>Ø34 dày 3mm PN19</t>
  </si>
  <si>
    <t>Ø42 dày 3mm PN15</t>
  </si>
  <si>
    <t>Ø49 dày 3mm PN12</t>
  </si>
  <si>
    <t>Ø60 dày 3mm PN9</t>
  </si>
  <si>
    <t>Ø76 dày 3mm PN8</t>
  </si>
  <si>
    <t>Ø90 dày 3mm PN6</t>
  </si>
  <si>
    <t>Ø90 dày 4.3mm PN10</t>
  </si>
  <si>
    <t>Ø110 dày 3mm PN5</t>
  </si>
  <si>
    <t>Ø110 dày 3.2mm PN6</t>
  </si>
  <si>
    <t>Ø110 dày 4.2mm PN8</t>
  </si>
  <si>
    <t>Ø114 dày 3.2mm PN5</t>
  </si>
  <si>
    <t>Ø114 dày 3.5mm PN6</t>
  </si>
  <si>
    <t>Ø140 dày 4.1mm PN6</t>
  </si>
  <si>
    <t>Ø140 dày 5.4mm PN8</t>
  </si>
  <si>
    <t>Ø160 dày 4.7mm PN6</t>
  </si>
  <si>
    <t>Ø160 dày 6.2mm PN8</t>
  </si>
  <si>
    <t>Ø168 dày 4.5mm PN6</t>
  </si>
  <si>
    <t>Ø168 dày 6.7mm PN9</t>
  </si>
  <si>
    <t>Ø200 dày 5.9mm PN6</t>
  </si>
  <si>
    <t>Ø200 dày 7.7mm PN8</t>
  </si>
  <si>
    <t>Ø220 dày 6.5mm PN6</t>
  </si>
  <si>
    <t>Ø220 dày 8.6mm PN9</t>
  </si>
  <si>
    <t>Ø250 dày 7.3mm PN6</t>
  </si>
  <si>
    <t>Ø250 dày 9.6mm PN8</t>
  </si>
  <si>
    <t>Ø315 dày 6.2mm PN4</t>
  </si>
  <si>
    <t>Ø315 dày 9.2mm PN6</t>
  </si>
  <si>
    <t>Ø315 dày 12.1mm PN8</t>
  </si>
  <si>
    <t>Phụ kiện PVC-U</t>
  </si>
  <si>
    <t>cái</t>
  </si>
  <si>
    <t>Co uPVC 21 dày</t>
  </si>
  <si>
    <t>Co uPVC 27 dày</t>
  </si>
  <si>
    <t>Co uPVC 34 dày</t>
  </si>
  <si>
    <t>Co uPVC 42 dày</t>
  </si>
  <si>
    <t>Co uPVC 49 dày</t>
  </si>
  <si>
    <t>Co uPVC 60 dày</t>
  </si>
  <si>
    <t>Co uPVC 76 dày</t>
  </si>
  <si>
    <t>Co uPVC 90 mỏng</t>
  </si>
  <si>
    <t>Co uPVC 90 dày</t>
  </si>
  <si>
    <t>Co uPVC 110 mỏng</t>
  </si>
  <si>
    <t>Co uPVC 110 dày</t>
  </si>
  <si>
    <t>Nối u-PVC 21 dày</t>
  </si>
  <si>
    <t>Nối u-PVC 27 dày</t>
  </si>
  <si>
    <t>Nối u-PVC 34 dày</t>
  </si>
  <si>
    <t>Nối u-PVC 42 dày</t>
  </si>
  <si>
    <t>Nối u-PVC 49 dày</t>
  </si>
  <si>
    <t>Nối u-PVC 60 dày</t>
  </si>
  <si>
    <t>Nối u-PVC 76 dày</t>
  </si>
  <si>
    <t>Nối u-PVC 90 mỏng</t>
  </si>
  <si>
    <t>Nối u-PVC 90 dày</t>
  </si>
  <si>
    <t>Nối u-PVC 110 mỏng</t>
  </si>
  <si>
    <t>Tê u-PVC 21 dày</t>
  </si>
  <si>
    <t>Tê u-PVC 27 dày</t>
  </si>
  <si>
    <t>Tê u-PVC 34 dày</t>
  </si>
  <si>
    <t>Tê u-PVC 42 dày</t>
  </si>
  <si>
    <t>Tê u-PVC 49 dày</t>
  </si>
  <si>
    <t>Tê u-PVC 60 dày</t>
  </si>
  <si>
    <t>Tê u-PVC 76 dày</t>
  </si>
  <si>
    <t>Tê u-PVC 90 mỏng</t>
  </si>
  <si>
    <t>Tê u-PVC 90 dày</t>
  </si>
  <si>
    <t>Tê u-PVC 110 mỏng</t>
  </si>
  <si>
    <t>Tê u-PVC 110 dày</t>
  </si>
  <si>
    <t>Nắp bít u-PVC 21 dày</t>
  </si>
  <si>
    <t>Nắp bít u-PVC 27 dày</t>
  </si>
  <si>
    <t>Nắp bít u-PVC 34 dày</t>
  </si>
  <si>
    <t>Nắp bít u-PVC 42 dày</t>
  </si>
  <si>
    <t>Nắp bít u-PVC 49 dày</t>
  </si>
  <si>
    <t>Nắp bít u-PVC 60 dày</t>
  </si>
  <si>
    <t>Nắp bít u-PVC 90 mỏng</t>
  </si>
  <si>
    <t>Nắp bít u-PVC 90 dày</t>
  </si>
  <si>
    <t>Y u-PVC 21 dày</t>
  </si>
  <si>
    <t>Y u-PVC 27 dày</t>
  </si>
  <si>
    <t>Y u-PVC 34 dày</t>
  </si>
  <si>
    <t>Y u-PVC 42 dày</t>
  </si>
  <si>
    <t>Y u-PVC 49 dày</t>
  </si>
  <si>
    <t>Y u-PVC 60 dày</t>
  </si>
  <si>
    <t>Y u-PVC 76 dày</t>
  </si>
  <si>
    <t>Y u-PVC 90 mỏng</t>
  </si>
  <si>
    <t>Y u-PVC 90 dày</t>
  </si>
  <si>
    <t>Y u-PVC 110 mỏng</t>
  </si>
  <si>
    <t>Y u-PVC 110 dày</t>
  </si>
  <si>
    <t>Keo 200 gram</t>
  </si>
  <si>
    <t>Keo 500 gram</t>
  </si>
  <si>
    <t>Keo 1000 gram</t>
  </si>
  <si>
    <t>Ống nhựa PPR</t>
  </si>
  <si>
    <t>DIN 8077 &amp; 8078:2008-09</t>
  </si>
  <si>
    <t>Ø20 dày 2.3mm PN12.5</t>
  </si>
  <si>
    <t>Ø20 dày 3.4mm PN20</t>
  </si>
  <si>
    <t>Ø25 dày 2.8mm PN12.5</t>
  </si>
  <si>
    <t>Ø25 dày 4.2mm PN20</t>
  </si>
  <si>
    <t>Ø32 dày 2.9mm PN10</t>
  </si>
  <si>
    <t>Ø32 dày 5.4mm PN20</t>
  </si>
  <si>
    <t>Ø40 dày 3.7mm PN10</t>
  </si>
  <si>
    <t>Ø40 dày 6.7mm PN20</t>
  </si>
  <si>
    <t>Ø50 dày 4.6mm PN10</t>
  </si>
  <si>
    <t>Ø50 dày 8.3mm PN20</t>
  </si>
  <si>
    <t>Ø63 dày 5.8mm PN10</t>
  </si>
  <si>
    <t>Ø63 dày 10.5mm PN20</t>
  </si>
  <si>
    <t>Phụ kiện PPR</t>
  </si>
  <si>
    <t>Nối PPR 20</t>
  </si>
  <si>
    <t>Nối PPR 25</t>
  </si>
  <si>
    <t>Nối ren trong PPR 20x1/2"</t>
  </si>
  <si>
    <t>Nối ren trong PPR 20x3/4"</t>
  </si>
  <si>
    <t>Nối ren trong PPR 25x1/2"</t>
  </si>
  <si>
    <t>Nối ren trong PPR 25x3/4"</t>
  </si>
  <si>
    <t>Nối ren ngoài PPR 20x1/2"</t>
  </si>
  <si>
    <t>Nối ren ngoài PPR 20x3/4"</t>
  </si>
  <si>
    <t>Nối ren ngoài PPR 25x1/2"</t>
  </si>
  <si>
    <t>Nối ren ngoài PPR 25x3/4"</t>
  </si>
  <si>
    <t>Co PPR 20</t>
  </si>
  <si>
    <t>Co PPR 25</t>
  </si>
  <si>
    <t>Co ren trong PPR 20x1/2"</t>
  </si>
  <si>
    <t>Co ren trong PPR 20x3/4"</t>
  </si>
  <si>
    <t>Co ren trong PPR 25x1/2"</t>
  </si>
  <si>
    <t>Co ren trong PPR 25x3/4"</t>
  </si>
  <si>
    <t>Co ren ngoài PPR 20x1/2"</t>
  </si>
  <si>
    <t>Co ren ngoài PPR 20x3/4"</t>
  </si>
  <si>
    <t>Co ren ngoài PPR 25x1/2"</t>
  </si>
  <si>
    <t>Co ren ngoài PPR 25x3/4"</t>
  </si>
  <si>
    <t>Tê PPR 20</t>
  </si>
  <si>
    <t>Tê PPR 25</t>
  </si>
  <si>
    <t>Tê ren trong PPR 20x1/2"</t>
  </si>
  <si>
    <t>Tê ren trong PPR 20x3/4"</t>
  </si>
  <si>
    <t>Tê ren trong PPR 25x1/2"</t>
  </si>
  <si>
    <t>Tê ren trong PPR 25x3/4"</t>
  </si>
  <si>
    <t>Tê ren ngoài PPR 20x1/2"</t>
  </si>
  <si>
    <t>Tê ren ngoài PPR 20x3/4"</t>
  </si>
  <si>
    <t>Tê ren ngoài PPR 25x1/2"</t>
  </si>
  <si>
    <t>Tê ren ngoài PPR 25x3/4"</t>
  </si>
  <si>
    <t>Bít đầu PPR 20</t>
  </si>
  <si>
    <t>Bít đầu PPR 25</t>
  </si>
  <si>
    <t>Van PPR 20</t>
  </si>
  <si>
    <t>Van PPR 25</t>
  </si>
  <si>
    <t>Ống nhựa HDPE</t>
  </si>
  <si>
    <t>ISO 4427-2:2007</t>
  </si>
  <si>
    <t>Ø20 dày 2.0mm PN16</t>
  </si>
  <si>
    <t>Ø20 dày 2.3mm PN20</t>
  </si>
  <si>
    <t>Ø25 dày 2.0mm PN12.5</t>
  </si>
  <si>
    <t>Ø25 dày 2.3mm PN16</t>
  </si>
  <si>
    <t>Ø25 dày 3.0mm PN20</t>
  </si>
  <si>
    <t>Ø32 dày 2.4mm PN12.5</t>
  </si>
  <si>
    <t>Ø32 dày 3.0mm PN16</t>
  </si>
  <si>
    <t>Ø40 dày 3.0mm PN12.5</t>
  </si>
  <si>
    <t>Ø40 dày 3.7mm PN16</t>
  </si>
  <si>
    <t>Ø50 dày 3.7mm PN12.5</t>
  </si>
  <si>
    <t>Ø50 dày 4.6mm PN16</t>
  </si>
  <si>
    <t>Ø63 dày 3.8mm PN10</t>
  </si>
  <si>
    <t>Ø63 dày 4.7mm PN12.5</t>
  </si>
  <si>
    <t>Ø75 dày 4.5mm PN10</t>
  </si>
  <si>
    <t>Ø75 dày 5.6mm PN12.5</t>
  </si>
  <si>
    <t>Ø90 dày 5.4mm PN10</t>
  </si>
  <si>
    <t>Ø90 dày 6.7mm PN12.5</t>
  </si>
  <si>
    <t>Ø110 dày 6.6mm PN10</t>
  </si>
  <si>
    <t>Ø110 dày 8.1mm PN12.5</t>
  </si>
  <si>
    <t>Ø125 dày 7.4mm PN10</t>
  </si>
  <si>
    <t>Ø125 dày 9.2mm PN12.5</t>
  </si>
  <si>
    <t>Ø140 dày 8.3mm PN10</t>
  </si>
  <si>
    <t>Ø140 dày 10.3mm PN12.5</t>
  </si>
  <si>
    <t>Ø160 dày 9.5mm PN10</t>
  </si>
  <si>
    <t>Ø160 dày 11.8mm PN12.5</t>
  </si>
  <si>
    <t>Ø200 dày 11.9mm PN10</t>
  </si>
  <si>
    <t>Ø200 dày 14.7mm PN12.5</t>
  </si>
  <si>
    <t>Ø225 dày 13.4mm PN10</t>
  </si>
  <si>
    <t>Ø225 dày 16.6mm PN12.5</t>
  </si>
  <si>
    <t>Ø250 dày 14.8mm PN10</t>
  </si>
  <si>
    <t>Ø250 dày 18.4mm PN12.5</t>
  </si>
  <si>
    <t>Ø280 dày 16.6mm PN10</t>
  </si>
  <si>
    <t>Ø280 dày 20.6mm PN12.5</t>
  </si>
  <si>
    <t>Ø315 dày 18.7mm PN10</t>
  </si>
  <si>
    <t>Ø315 dày 23.2mm PN12.5</t>
  </si>
  <si>
    <t xml:space="preserve"> Ống nhựa PVC luồn dây điện</t>
  </si>
  <si>
    <t>BS EN 61386-21:2004+A11:2010</t>
  </si>
  <si>
    <t>Ø 16 dày 1.15mm</t>
  </si>
  <si>
    <t>Ø 16 dày 1.40mm</t>
  </si>
  <si>
    <t>Ø 20 dày 1.30mm</t>
  </si>
  <si>
    <t>Ø 20 dày 1.55mm</t>
  </si>
  <si>
    <t>Ø 25 dày 1.50mm</t>
  </si>
  <si>
    <t>Ø 25 dày 1.80mm</t>
  </si>
  <si>
    <t>Ø 32 dày 1.75mm</t>
  </si>
  <si>
    <t>Ø 32 dày 2.10mm</t>
  </si>
  <si>
    <t>Ống nhựa PVC ruột gà</t>
  </si>
  <si>
    <t>Ống ruột gà 25x40m</t>
  </si>
  <si>
    <t>Ống ruột gà 20x50m</t>
  </si>
  <si>
    <t>Ống ruột gà 16x50m</t>
  </si>
  <si>
    <t xml:space="preserve">Tấm sóng hộ lan mềm loại 2 sóng </t>
  </si>
  <si>
    <t xml:space="preserve">Tấm </t>
  </si>
  <si>
    <t>Tiêu chuẩn quốc gia TCVN : 12681:2019 được mạ kẽm nhúng nóng theo TC ASTM-A123  ( có giấy chứng nhận phù hợp với tiêu chuẩn quốc gia số TQC,11,30747)</t>
  </si>
  <si>
    <t>Tấm sóng giữa (2320*310*3)mm SS400</t>
  </si>
  <si>
    <t xml:space="preserve">Việt Nam </t>
  </si>
  <si>
    <t xml:space="preserve">Theo thỏa thuận hợp đồng </t>
  </si>
  <si>
    <t xml:space="preserve">Hàng giao trên phương tiện bên bán </t>
  </si>
  <si>
    <t xml:space="preserve"> Tấm sóng giữa (4140*310*3)mm 
SS400</t>
  </si>
  <si>
    <t xml:space="preserve"> Tấm sóng đầu  (700*310*3)mm 
SS400</t>
  </si>
  <si>
    <t>Tấm sóng giữa (2330*310*3)mm SS540</t>
  </si>
  <si>
    <t xml:space="preserve"> Tấm sóng giữa (700*310*3)mm 
SS540</t>
  </si>
  <si>
    <t xml:space="preserve">Tấm sóng hộ lan mềm loại 3 sóng </t>
  </si>
  <si>
    <t xml:space="preserve"> Tấm sóng giữa (4320*508*3)mm
 SS400</t>
  </si>
  <si>
    <t xml:space="preserve"> Tấm sóng đầu loại (700*508*3)mm 
SS400</t>
  </si>
  <si>
    <t xml:space="preserve">Cột đỡ hộ lan </t>
  </si>
  <si>
    <t xml:space="preserve">Cột </t>
  </si>
  <si>
    <t xml:space="preserve"> Cột thép U 
(150*150*1750*5)mm </t>
  </si>
  <si>
    <t xml:space="preserve"> Cột thép U 
(160*160*1750*5)mm </t>
  </si>
  <si>
    <t xml:space="preserve"> Cột thép vuông 
(150*150*1750*5)mm </t>
  </si>
  <si>
    <t xml:space="preserve"> Cột thép vuông 
(160*160*1750*5)mm </t>
  </si>
  <si>
    <t xml:space="preserve"> Cột đỡ tròn P (2000x141.1x 4.5)mm dùng thép SS400 có tấm bịt đầu </t>
  </si>
  <si>
    <t xml:space="preserve"> Cột đỡ tròn P (1600x141.1x 4.5)mm dùng thép SS400 có tấm bịt đầu </t>
  </si>
  <si>
    <t xml:space="preserve">Hộp đệm </t>
  </si>
  <si>
    <t xml:space="preserve">Hộp </t>
  </si>
  <si>
    <t xml:space="preserve">Bản đệm </t>
  </si>
  <si>
    <t xml:space="preserve">Cái </t>
  </si>
  <si>
    <t xml:space="preserve">  Bản đệm 700x300*5mm</t>
  </si>
  <si>
    <t xml:space="preserve">Mắt phản quang </t>
  </si>
  <si>
    <t xml:space="preserve"> Mắt phản quang tam giác ( 70 x70 x70 x 2)mm</t>
  </si>
  <si>
    <t xml:space="preserve"> Mắt phản quang vuông ( 150 x 150 x 3)mm</t>
  </si>
  <si>
    <t>Mắt phản quang vuông ( 160 x 160 x 3)mm</t>
  </si>
  <si>
    <t>Mắt phản quang tròn D200</t>
  </si>
  <si>
    <t xml:space="preserve">Bulong </t>
  </si>
  <si>
    <t xml:space="preserve"> Bu lông M16 x 36 đầu dù</t>
  </si>
  <si>
    <t xml:space="preserve">Bộ </t>
  </si>
  <si>
    <t>Bu lông M16 x 45 đầu dù</t>
  </si>
  <si>
    <t xml:space="preserve">Bu lông M 20 x 180 đầu dù  </t>
  </si>
  <si>
    <t>Bu lông M20 x 360 đầu dù</t>
  </si>
  <si>
    <t>Bu lông M20 x 380 đầu dù</t>
  </si>
  <si>
    <t xml:space="preserve">Lan can cầu mạ kẽm nhúng nóng </t>
  </si>
  <si>
    <t xml:space="preserve"> Tiêu chuẩn ASTM -A123( có giấy chứng nhận số TQC 11.3074.8)</t>
  </si>
  <si>
    <t xml:space="preserve">kích thước chi tiết theo bản vẽ </t>
  </si>
  <si>
    <t>Mạ kẽm nhúng nóng theo TC ASTM A123</t>
  </si>
  <si>
    <t xml:space="preserve">Biển báo phản quang </t>
  </si>
  <si>
    <t xml:space="preserve">Biển </t>
  </si>
  <si>
    <t>Theo QCVN 41:2019/ BGTVT (biển báo dán màng phản quang 3M-3900)</t>
  </si>
  <si>
    <t xml:space="preserve"> Biển báo tam giác A=70 tole  kẽm dày 1,2mm + thanh giằng nhúng kẽm</t>
  </si>
  <si>
    <t xml:space="preserve"> Biển báo tam giác A=90 tole  kẽm dày 1,2mm + thanh giằng nhúng kẽm</t>
  </si>
  <si>
    <t>Biển báo tròn D=70 tole kẽm dày 1,2mm + thanh giằng nhúng kẽm</t>
  </si>
  <si>
    <t xml:space="preserve"> Biển báo tròn D=90 tole kẽm dày 1,2mm + thanh giằng nhúng kẽm</t>
  </si>
  <si>
    <t xml:space="preserve"> Biển báo chữ nhật, vuông, tole kẽm dày1,2mm+thanh giằng nhúng kẽm</t>
  </si>
  <si>
    <t xml:space="preserve"> Biển báo chữ vuơng, tole kẽm dày1,2mm+thanh giằng nhúng kẽm+khung hộp (20x40) nhúng kẽm</t>
  </si>
  <si>
    <t xml:space="preserve">Trụ đỡ biển báo </t>
  </si>
  <si>
    <t>md</t>
  </si>
  <si>
    <t xml:space="preserve">Theo QCVN 41:2019/ BGTVT </t>
  </si>
  <si>
    <t xml:space="preserve"> Trụ đỡ Æ 76 dày 2mm</t>
  </si>
  <si>
    <t>Trụ đỡ Æ 90 dày 2mm</t>
  </si>
  <si>
    <t xml:space="preserve"> Trụ đỡ  Æ114 dày 2mm </t>
  </si>
  <si>
    <t xml:space="preserve">Gương cầu lồi Inox </t>
  </si>
  <si>
    <t xml:space="preserve"> Gương cầu lồi loại D800mm (Stainles Steell Mirror for the highway)</t>
  </si>
  <si>
    <t xml:space="preserve">  Công ty Shido </t>
  </si>
  <si>
    <t xml:space="preserve">Hàn Quốc </t>
  </si>
  <si>
    <t xml:space="preserve">Khe co giãn cầu </t>
  </si>
  <si>
    <t>TC  AASHTO
 M270: ASTM D4014-03</t>
  </si>
  <si>
    <t>Khe co giãn răng lược MS-RS22-20 mạ kẽm nhúng nóng</t>
  </si>
  <si>
    <t>Khe co giãn  răng lược  MS-RS22-20 sơn</t>
  </si>
  <si>
    <t xml:space="preserve">Khung lưới chắn rác </t>
  </si>
  <si>
    <t xml:space="preserve">kg </t>
  </si>
  <si>
    <t>Theo TC kỹ thuật BSEN 124-2:2015( có giấy chứng nhận số TQC.11.3074.5)</t>
  </si>
  <si>
    <t xml:space="preserve">Lưới chắn rác bằng gang gia công theo yêu cầu bản vẻ </t>
  </si>
  <si>
    <t xml:space="preserve">Kích thước chi tiết theo bản vẽ </t>
  </si>
  <si>
    <t xml:space="preserve">Bột sơn kẻ đường nhiệt dẻo </t>
  </si>
  <si>
    <t>TCVN 8791:2011( có giấy chứng nhận phụ hợp với tiêu chuẩn số TQC.11.3074.6)</t>
  </si>
  <si>
    <t xml:space="preserve"> Sơn lót Futun 18kg/thùng</t>
  </si>
  <si>
    <t>Hạt phản quang 25 kg/bao</t>
  </si>
  <si>
    <t>Đá đen Huế vân mây đều</t>
  </si>
  <si>
    <t>QCVN 16:2019/BX</t>
  </si>
  <si>
    <t>Khổ ≤ 600mm x Dài &gt; 2.100mm</t>
  </si>
  <si>
    <t>Cty CP khai thác đá Thừa Thiên Huế</t>
  </si>
  <si>
    <t>Đá dày 20mm(±2)</t>
  </si>
  <si>
    <t>Khổ ≤ 600mm x 1.600 &lt; Dài ≤ 2.100 mm</t>
  </si>
  <si>
    <t xml:space="preserve"> Khổ ≤ 600mm x Dài ≤ 1.600 mm</t>
  </si>
  <si>
    <t>Đá đen Huế vân mây nhỏ</t>
  </si>
  <si>
    <t>Đá đen Huế vân mây lớn</t>
  </si>
  <si>
    <t>Đá dày 30mm(±2)</t>
  </si>
  <si>
    <t>Đá thô quy cách</t>
  </si>
  <si>
    <t xml:space="preserve">(600 &lt; dài ≤ 800) x 600  </t>
  </si>
  <si>
    <t>(300 ≤ dài ≤ 600) x (300≤ rộng ≤ 600)</t>
  </si>
  <si>
    <t xml:space="preserve"> (100 ≤ dài ≤ 300) x (100≤ rộng ≤ 300)</t>
  </si>
  <si>
    <t>Đá rẻo đa cạnh ≤ 200</t>
  </si>
  <si>
    <t>Đá khò nhám mặt</t>
  </si>
  <si>
    <t>600 &lt; dài ≤ 800) x 600</t>
  </si>
  <si>
    <t>(100 ≤ dài ≤ 300) x (100≤ rộng ≤ 300</t>
  </si>
  <si>
    <t>Đá xẻ thô, mài bóng</t>
  </si>
  <si>
    <t xml:space="preserve">(600 ≤ dài ≤ 800) x 600 </t>
  </si>
  <si>
    <t>Loại xẻ thô</t>
  </si>
  <si>
    <t>(300 ≤ dài 600) x (300 &lt; rộng ≤ 600)</t>
  </si>
  <si>
    <t>Dài ≤ 300 x rộng ≤ 300</t>
  </si>
  <si>
    <t>Đá tự nhiên</t>
  </si>
  <si>
    <t>Dầu hỏa</t>
  </si>
  <si>
    <t>Xăng Ôtô (Không chì)</t>
  </si>
  <si>
    <t>Diezen</t>
  </si>
  <si>
    <t xml:space="preserve">Mazut </t>
  </si>
  <si>
    <t>Tủ</t>
  </si>
  <si>
    <t>Trụ</t>
  </si>
  <si>
    <t>KO</t>
  </si>
  <si>
    <t>E5</t>
  </si>
  <si>
    <t>A95</t>
  </si>
  <si>
    <t>0,05%S</t>
  </si>
  <si>
    <t>3,5S</t>
  </si>
  <si>
    <t xml:space="preserve">Gạch Bê tông đặc TA-20                        </t>
  </si>
  <si>
    <t>(60 x 95 x 200 mm)</t>
  </si>
  <si>
    <t>(100 x 200 x 300 mm)</t>
  </si>
  <si>
    <t xml:space="preserve">Gạch Bê tông đặc TA-30                                    </t>
  </si>
  <si>
    <t>(95 x 135 x 200 mm)</t>
  </si>
  <si>
    <t xml:space="preserve">Gạch Bê tông 6 lỗ TA-N20                                 </t>
  </si>
  <si>
    <t>(150x 190 x 390 mm)</t>
  </si>
  <si>
    <t xml:space="preserve">Gạch Bê tông Block TA-15x19                </t>
  </si>
  <si>
    <t>Theo YC</t>
  </si>
  <si>
    <t>300x300x30 mm</t>
  </si>
  <si>
    <t>CÔNG TY TNHH MTV TMDV QUÝ PHÁT</t>
  </si>
  <si>
    <t>CÔNG TY TNHH QUANG TUYẾN</t>
  </si>
  <si>
    <t>ĐỒNG TÂM</t>
  </si>
  <si>
    <t>Tải trọng cấp T, chiều dài hiệu dụng 2,5m, 1 đầu loe, sử dụng xi măng PCB40, mac 300</t>
  </si>
  <si>
    <t>Dày 65mm</t>
  </si>
  <si>
    <t>Dày 75mm</t>
  </si>
  <si>
    <t>Dày 95mm</t>
  </si>
  <si>
    <t>Dày 115mm</t>
  </si>
  <si>
    <t>Dày 125mm</t>
  </si>
  <si>
    <t>Dày 150mm</t>
  </si>
  <si>
    <t>Dày 200mm</t>
  </si>
  <si>
    <t>Dày 220mm</t>
  </si>
  <si>
    <t>Tải trọng cấp TC, chiều dài hiệu dụng 2,5m, 1 đầu loe, sử dụng xi măng PCB40, mac 300</t>
  </si>
  <si>
    <t>Sơn G/Thông Futun màu vàng (25 kg/bao)</t>
  </si>
  <si>
    <t>Sơn G/Thông Futun màu trắng (25 kg/bao)</t>
  </si>
  <si>
    <t>Sử dụng xi măng PCB40, Mac 200</t>
  </si>
  <si>
    <t>CÔNG TY TNHH MAI ANH</t>
  </si>
  <si>
    <t>Giao tại chân công trình</t>
  </si>
  <si>
    <t>Giao trên phương tiện bên mua, tại trạm nghiền Hương Vân, TX Hương Trà</t>
  </si>
  <si>
    <t>Giá giao tại chân công trình</t>
  </si>
  <si>
    <t>Phụ kiện KINLONG cửa đi 4 cánh mở quay</t>
  </si>
  <si>
    <t>Giá tại chân công trình, trên phương tiện bên bán</t>
  </si>
  <si>
    <t>Giá trên phương tiện tại mỏ</t>
  </si>
  <si>
    <t>Giá trên phương tiện bên mua tại Tổ dân phố Giáp Thượng, phường Hương Văn, thị xã Hương Trà</t>
  </si>
  <si>
    <t>Cáp Điện Vĩnh Thịnh</t>
  </si>
  <si>
    <t>Theo đơn đặt hàng</t>
  </si>
  <si>
    <t>QCVN 16:2019</t>
  </si>
  <si>
    <t>Cáp điều khiển Cadivi có màn chắn chống nhiễu - 0,6/1 kV (2 -&gt;37 lõi, ruột đồng, cách điện PVC, vỏ PVC)</t>
  </si>
  <si>
    <t>Cáp điều khiển Cadivi - 0,6/1 kV (2 -&gt; 37 lõi, ruột đồng, cách điện PVC, vỏ PVC)</t>
  </si>
  <si>
    <t>40kg</t>
  </si>
  <si>
    <t>QCVN 16: 2019/BXD</t>
  </si>
  <si>
    <t>18 Lít</t>
  </si>
  <si>
    <t>Sơn Boss-4 ORANGES CO., LTD</t>
  </si>
  <si>
    <t>Sơn Mykolor-Công ty 4Oranges Co.,Ltd</t>
  </si>
  <si>
    <t xml:space="preserve">SPRING INT PUTTY (NEW) Bột trét tường trong nhà </t>
  </si>
  <si>
    <t xml:space="preserve">SPRING EXT PUTTY (NEW) Bột trét tường ngoài nhà </t>
  </si>
  <si>
    <t>SONBOSS LUXE EXTERIOR ALKALI RESISTER Sơn lót chống kiềm ngoại thất</t>
  </si>
  <si>
    <t>SPRING EXT ALKALI RESISTER Sơn lót chống kiềm ngoại thất</t>
  </si>
  <si>
    <t>SONBOSS LUXE INTERIOR ALKALI RESISTER Sơn lót chống kiềm nội thất</t>
  </si>
  <si>
    <t>SONBOSS LUXE INTERIOR FLAT FINISH Sơn nước nội thất mờ</t>
  </si>
  <si>
    <t xml:space="preserve">SPRING EMULSION PAINT INTERIOR Sơn nước trong nhà </t>
  </si>
  <si>
    <t>BB BLON MATT FINISH INTERIOR Sơn nước nội thất cao cấp</t>
  </si>
  <si>
    <t xml:space="preserve">SONBOSS LUXE EXTERIOR VELVET FINISH Sơn phủ ngoại thất Láng mịn </t>
  </si>
  <si>
    <t xml:space="preserve">SPRING EMULSION PAINT EXTERIOR Sơn nước ngoài nhà </t>
  </si>
  <si>
    <t xml:space="preserve">Ngói liệt chiếu tráng men- Thanh lưu ly - Hoàng lưu ly  </t>
  </si>
  <si>
    <t xml:space="preserve">Ngói liệt chiếu tráng men- Thanh lưu ly - Hoàng lưu ly     </t>
  </si>
  <si>
    <t>Cửa nhôm cao cấp (Profile Xingfa nhập khẩu, Dày trung bình 1,4mm - 2,5mm, Kính trắng an toàn 2 lớp 6,38mm, Chưa bao gồm PKKK KINLONG), TCVN 9366-2:2012, Hệ 55</t>
  </si>
  <si>
    <t>Giá chênh lệch so với kính trăng 6.38mm: Kính trắng 05mm - 95.000đ/m2; Kính 6.38mm mờ (hoặc trắng sữa) + 95.000đ/1m2.
Kính 8.38mm trắng + 350.000đ/1m2; Kính 8.38mm mờ( hoặc trắng sữa ) + 415.000đ/1m2
Kính 8mm cường lực trắng + 350.000đ/1m2; Kính 10mm cường lực trắng + 385.000đ/1m2</t>
  </si>
  <si>
    <t>Công ty CP VLXD Tâm An</t>
  </si>
  <si>
    <t>Phụ kiện KINLONG cửa sổ 4 cánh mở quay</t>
  </si>
  <si>
    <t>Phụ kiện KINLONG cửa sổ 4 cánh mở trượt</t>
  </si>
  <si>
    <t>Dây điện lực ruột nhôm hạ thế AV - 0.6/1kV - AS/NZS 5000.1</t>
  </si>
  <si>
    <t>Công ty TNHH AkzoNobel Việt Nam</t>
  </si>
  <si>
    <t>Lít</t>
  </si>
  <si>
    <t>QCVN 08:2020/BCT
TCVN 8652:2020</t>
  </si>
  <si>
    <t xml:space="preserve">DULUX PROFESSIONAL BỘT TRÉT TƯỜNG NGOẠI THẤT E700
</t>
  </si>
  <si>
    <t xml:space="preserve">DULUX PROFESSIONAL BỘT TRÉT TƯỜNG NỘI THẤT A500
</t>
  </si>
  <si>
    <t xml:space="preserve">SƠN LÓT NGOẠI THẤT DULUX PROFESSIONAL E500
</t>
  </si>
  <si>
    <t xml:space="preserve">SƠN LÓT NỘI THẤT DULUX PROFESSIONAL A300
</t>
  </si>
  <si>
    <t xml:space="preserve">SƠN NỘI THẤT DULUX PROFESSIONAL A390
</t>
  </si>
  <si>
    <t xml:space="preserve">SƠN NỘI THẤT DULUX PROFESSIONAL A500
</t>
  </si>
  <si>
    <t xml:space="preserve">SƠN NGOẠI THẤT DULUX PROFESSIONAL E500 MỜ
</t>
  </si>
  <si>
    <t xml:space="preserve">SƠN NGOẠI THẤT DULUX PROFESSIONAL E700 MỜ
</t>
  </si>
  <si>
    <t>Cột thép Bát giác, Tròn côn liền cần đơn, D130/58mm, H=6m tôn dày 3mm</t>
  </si>
  <si>
    <t>Cột</t>
  </si>
  <si>
    <t>ISO 9001:2015/ ASTM A123</t>
  </si>
  <si>
    <t>Vật liệu thép, mạ kẽm nhúng nóng</t>
  </si>
  <si>
    <t xml:space="preserve">Công ty Cổ phần Winco Việt nam </t>
  </si>
  <si>
    <t>ĐK ngoài</t>
  </si>
  <si>
    <t>Cột thép Bát giác, Tròn côn liền cần đơn, D131/58mm, H=6m tôn dày 3,5mm</t>
  </si>
  <si>
    <t>Cột thép Bát giác, Tròn côn liền cần đơn, D140/58mm, H=7m tôn dày 3mm</t>
  </si>
  <si>
    <t>Cột thép Bát giác, Tròn côn liền cần đơn, D141/58mm, H=7m tôn dày 3,5mm</t>
  </si>
  <si>
    <t>Cột thép Bát giác, Tròn côn liền cần đơn, D150/58mm, H=8m tôn dày 3mm</t>
  </si>
  <si>
    <t>Cột thép Bát giác, Tròn côn liền cần đơn, D151/58mm, H=8m tôn dày 3,5mm</t>
  </si>
  <si>
    <t>Cột thép Bát giác, Tròn côn liền cần đơn, D161/58mm, H=9m tôn dày 3,5mm</t>
  </si>
  <si>
    <t>Cột thép Bát giác, Tròn côn liền cần đơn, D171/58mm, H=10m tôn dày 3,5mm</t>
  </si>
  <si>
    <t>Cột thép Bát giác, Tròn côn liền cần đơn, D182/58mm, H=11m tôn dày 4mm</t>
  </si>
  <si>
    <t>Cột thép Bát giác, Tròn côn liền cần đơn, D192/58mm, H=11m tôn dày 4mm</t>
  </si>
  <si>
    <t>Đèn đường Led A-WIN MAX công suất 30-50W DIM 5 cấp</t>
  </si>
  <si>
    <t xml:space="preserve"> Bộ</t>
  </si>
  <si>
    <t>ISO 9001:2015/ISO 14001:2015/IES LM79, LM80/ TCVN 7722-2-3:2007(IEC 60598-2-3:2002)/TCVN 10885-1:2015(IEC 62722-2-1:2014)/TCVN 10885-2-1:2015(IEC 62722-2-1:2014)/TCVN 10485:2015(IEC 62717:2014)/TCVN 75901:2006(IEC 61347-1:2003)</t>
  </si>
  <si>
    <t>Đèn đường Led A-WIN MAX công suất 60-80W DIM 5 cấp</t>
  </si>
  <si>
    <t>Đèn đường Led A-WIN MAX công suất 90W DIM 5 cấp</t>
  </si>
  <si>
    <t>Đèn đường Led A-WIN MAX công suất 100W DIM 5 cấp</t>
  </si>
  <si>
    <t>Đèn đường Led A-WIN MAX công suất 120W DIM 5 cấp</t>
  </si>
  <si>
    <t>Đèn đường Led A-WIN MAX công suất 150W DIM 5 cấp</t>
  </si>
  <si>
    <t>Đèn đường Led A-WIN MINI công suất 40W DIM 5 cấp</t>
  </si>
  <si>
    <t>Đèn đường Led A-WIN MINI công suất 50W DIM 5 cấp</t>
  </si>
  <si>
    <t>Đèn đường Led A-WIN MINI công suất 60W DIM 5 cấp</t>
  </si>
  <si>
    <t>Đèn đường Led A-WIN MINI công suất 70W DIM 5 cấp</t>
  </si>
  <si>
    <t>Đèn đường Led A-WIN MINI công suất 80W DIM 5 cấp</t>
  </si>
  <si>
    <t>Đèn đường Led A-WIN MINI công suất 90W DIM 5 cấp</t>
  </si>
  <si>
    <t>Đèn đường Led A-WIN MINI công suất 100W DIM 5 cấp</t>
  </si>
  <si>
    <t>Đèn đường Led A-WIN MINI công suất 120W DIM 5 cấp</t>
  </si>
  <si>
    <t>Bộ đèn đường LED CENTRALLIGHT Model:  C-light 60W (Dimming 5 cấp công suất, kết nối  1-10V/  Dali  Lumen ≥ 140 Lm/W)</t>
  </si>
  <si>
    <t>- Chứng nhận phù hợp TCVN ISO 9001:2015.
- Chứng nhận phù hợp tiêu chuẩn TCVN 7722-2-3:2019
- Hệ thống quản lý môi trường ISO 14001:2015
- Hệ thống quản lý năng lượng ISO 50001:2018</t>
  </si>
  <si>
    <t>Bộ đèn đường LED CENTRALLIGHT Model:  C-light 80W (Dimming 5 cấp công suất, kết nối  1-10V/  Dali  Lumen ≥ 140 Lm/W)</t>
  </si>
  <si>
    <t>Bộ đèn đường LED CENTRALLIGHT Model:  C-light 90W (Dimming 5 cấp công suất, kết nối  1-10V/  Dali  Lumen ≥ 140 Lm/W)</t>
  </si>
  <si>
    <t>Bộ đèn đường LED CENTRALLIGHT Model:  C-light 100W (Dimming 5 cấp công suất, kết nối  1-10V/ Dali  Lumen ≥ 140 Lm/W)</t>
  </si>
  <si>
    <t>Bộ đèn đường LED CENTRALLIGHT Model:  C-light  120W (Dimming 5 cấp công suất, kết nối  1-10V/  Dali  Lumen ≥ 140 Lm/W)</t>
  </si>
  <si>
    <t>Bộ đèn đường LED CENTRALLIGHT Model:  C-light  150W (Dimming 5 cấp công suất, kết nối  1-10V/  Dali  Lumen ≥ 140 Lm/W)</t>
  </si>
  <si>
    <t>- Kích thước: - Cân nặng: 8,5kg
- Chip Lumiled_Philips Poland
- Driver : Philips - poland
- Chống sét: Philips Poland
- Đèn bảo hành 5 năm (01 năm bảo hành trên trụ, 4 năm còn lại thay thế 1 đổi 1)
- Đèn có logo và tên đèn chính hãng nhà sản xuất.</t>
  </si>
  <si>
    <t>Công ty Cổ phần chiếu sáng Central Light</t>
  </si>
  <si>
    <t>Cửa nhôm ĐẠI TÂN THÀNH cao cấp (Profile Xingfa Đại Tân Thành hàng trong nước), Dày trung bình 1,4mm - 2,5mm, Kính trắng an toàn 2 lớp 6,38mm, Chưa bao gồm PKKK KINLONG), TCVN 9366-2:2012, Hệ 55 (chiều rộng khung bao 55mm)</t>
  </si>
  <si>
    <t xml:space="preserve">Theo thiết kế </t>
  </si>
  <si>
    <t xml:space="preserve"> CHÍP LED NICHIA-JAPAN/PHILIPS/LUMILEDS; DRIVER: INVENTRONICS/PHILIPS DIM 5 CẤP; BẢO VỆ XUNG ÁP 25KV; HIỆU SUẤT PHÁT QUANG ≥ 140LM/W; CRI :80; (BẢO HÀNH 5 NĂM )</t>
  </si>
  <si>
    <t>CHIP LED NICHIA-JAPAN/PHILIPS/LUMILEDS; DRIVER: INVENTRONICS/PHILIPS DIM 5 CẤP; BẢO VỆ XUNG ÁP 25KV; HIỆU SUẤT PHÁT QUANG ≥130LM/W; CRI :80; (BẢO HÀNH 5 NĂM )</t>
  </si>
  <si>
    <t>Công ty Cổ phần Xây dựng Vinh Hải</t>
  </si>
  <si>
    <t>Xi măng bao PCB30 bao</t>
  </si>
  <si>
    <t>Nhà máy xi măng Đồng Lâm</t>
  </si>
  <si>
    <t>Chưa bao gồm chi phí bốc xếp xuống</t>
  </si>
  <si>
    <t>Xi măng PCB40 rời</t>
  </si>
  <si>
    <t>Xi măng PCB40 bao</t>
  </si>
  <si>
    <t>Xi măng PC40 rời</t>
  </si>
  <si>
    <t>Xi măng Kim Đỉnh PCB30 bao</t>
  </si>
  <si>
    <t>Công ty Hữu hạn Xi măng Luks Việt Nam</t>
  </si>
  <si>
    <t>Xi măng Kim Đỉnh PCB40 bao</t>
  </si>
  <si>
    <t>D6+8</t>
  </si>
  <si>
    <t>D10GR40</t>
  </si>
  <si>
    <t>D10CB400</t>
  </si>
  <si>
    <t>D12CB300</t>
  </si>
  <si>
    <t>D12CB400</t>
  </si>
  <si>
    <t>D14-22CB300</t>
  </si>
  <si>
    <t>D14-22CB400</t>
  </si>
  <si>
    <t>D25CB400</t>
  </si>
  <si>
    <t>Hòa Phát</t>
  </si>
  <si>
    <t>Thanh toán tiền trước khi nhận hàng</t>
  </si>
  <si>
    <t xml:space="preserve">Thép cuộn Ø6, Ø8 </t>
  </si>
  <si>
    <t>AZ50</t>
  </si>
  <si>
    <t>SMART-AZ40</t>
  </si>
  <si>
    <t>0,35x1,08(mm)</t>
  </si>
  <si>
    <t>0,40x1,08(mm)</t>
  </si>
  <si>
    <t>0,45x1,08(mm)</t>
  </si>
  <si>
    <t>0,50x1,08(mm)</t>
  </si>
  <si>
    <t>Thanh 
toán 
tiền 
trước
 khi 
nhận
 hàng</t>
  </si>
  <si>
    <t xml:space="preserve">Tôn mạ màu </t>
  </si>
  <si>
    <t>đ/thùng</t>
  </si>
  <si>
    <t>Gạch terrazzo Dạ Lê - màu xanh</t>
  </si>
  <si>
    <t xml:space="preserve">Gạch lát terrazzo màu Đen                                     </t>
  </si>
  <si>
    <t xml:space="preserve">Gạch lát terrazzo màu Đỏ                                      </t>
  </si>
  <si>
    <t xml:space="preserve">Gạch lát terrazzo màu Vàng                                   </t>
  </si>
  <si>
    <t xml:space="preserve">Gạch lát terrazzo Ca rô (16 ô vuông) Đá đen                            </t>
  </si>
  <si>
    <t xml:space="preserve">Gạch lát terrazzo Láng đen                                    </t>
  </si>
  <si>
    <t xml:space="preserve">Gạch lát terrazzo Láng Đỏ                                     </t>
  </si>
  <si>
    <t xml:space="preserve">Gạch lát terrazzo màu Xanh                                   </t>
  </si>
  <si>
    <t>16 lít</t>
  </si>
  <si>
    <t>Ngói trích thủy trung men- Thanh lưu ly - Hoàng lưu ly</t>
  </si>
  <si>
    <t>- Xã Lộc Sơn, huyện Phú Lộc</t>
  </si>
  <si>
    <t>Cát Xây dựng</t>
  </si>
  <si>
    <t xml:space="preserve"> G38521 ;G38525 ;G38528 ;G38529 ;G38541  G38548, G38625 ; G38628 ; G38629 ; G38638, G38225 ; G38228 ; G38229 ; G38248</t>
  </si>
  <si>
    <t>TAICERA</t>
  </si>
  <si>
    <t>GẠCH THẠCH ANH ĐỒNG CHẤT CHỐNG MÀI MÒN, CHỐNG TRƯỢT - FULL BODY TILES</t>
  </si>
  <si>
    <t xml:space="preserve"> G38025 ; G38028 ;
G38029 ; G38048 ; G38041</t>
  </si>
  <si>
    <t xml:space="preserve"> G63521 ; G63525 ; G63528 ; G63529 ;G G63548, G63425 ;
G63428 ;G 63429, G63128 ; G63129, </t>
  </si>
  <si>
    <t xml:space="preserve"> GẠCH THẠCH ANH ĐỒNG CHẤT CHỐNG MÀI MÒN, CHỐNG TRƯỢT - FULL BODY TILES</t>
  </si>
  <si>
    <t>G63025 ; G63028 ; G63029 ;G63048,G63228 G63229</t>
  </si>
  <si>
    <t>G68025 ;G68028 ; G68029 ;G68048</t>
  </si>
  <si>
    <t>G63528DD ;G 63529DD ; G63541DD,G63528JDD ; G63529JDD</t>
  </si>
  <si>
    <t>GẠCH THẠCH ANH ĐỒNG CHẤT CHỐNG MÀI MÒN DÀY 20MM</t>
  </si>
  <si>
    <t xml:space="preserve">G68528DD ; G68529DD ; G68541DD,G68528JDD ; G68529JDD </t>
  </si>
  <si>
    <t xml:space="preserve"> G12528JDD ; G12529JDD</t>
  </si>
  <si>
    <t>G39034 ;G39005, G39042, G39033, G39009</t>
  </si>
  <si>
    <t>HOVE TILES - GRANITE MỜ HẠT MÈ  ĐƠN MÀU</t>
  </si>
  <si>
    <t>G49001 ; G49005 ; G49034</t>
  </si>
  <si>
    <t>G63007 ; G63015 ; G63034</t>
  </si>
  <si>
    <t>G68001 ; G68005 ;G68008 ; G68034</t>
  </si>
  <si>
    <t>G88004 ; G88005 ; G88034</t>
  </si>
  <si>
    <t>G63055 ; G63056</t>
  </si>
  <si>
    <t>GẠCH THẠCH ANH LÁNG MỊN - GLAZED PORCELAIN TILES (SMOOTH)</t>
  </si>
  <si>
    <t>G63913 ;G 63915 ; G63918, G63935 ; G63937,G63985-S ; G63987-S ; G63988-S, G63928</t>
  </si>
  <si>
    <t>G68913 ; G68915 ; G68918, G68935 ;G68937, G68985-S ; G68987-S ; G68988-S</t>
  </si>
  <si>
    <t xml:space="preserve"> G63763,G63764,G63768,G63769,G6373M2,G6374M2 G6377M2 ; G6378M2, G63818 ; G63819, G63062, G63065 ;G63068, G63845 ;G63848 ; G63849  </t>
  </si>
  <si>
    <t>GẠCH THẠCH ANH - DOUBLE LOADING NATURAL TILES</t>
  </si>
  <si>
    <t xml:space="preserve">   G68088 ; G68089 </t>
  </si>
  <si>
    <t xml:space="preserve">   G88088 ; G88089 </t>
  </si>
  <si>
    <t>P67039G, P67615N, P67542N; P67543N,P67702N,  P67202N ; P67208N</t>
  </si>
  <si>
    <t>GẠCH THẠCH ANH BÓNG KÍNH CHỐNG MÀI MÒN - POLISHED GRANITE TILES</t>
  </si>
  <si>
    <t>P67665G</t>
  </si>
  <si>
    <t>P87625N, P87542N ; P87543N,</t>
  </si>
  <si>
    <t xml:space="preserve"> GP63055 ;GP63056, GP63845 ;GP63848, GP63062 ; GP63065 ; GP63068, GP63862 (ST6362G), GP63865 (ST6361G),  GP63866 (ST6366G),GP63867 (ST6365G), GP63869 (ST6369G)</t>
  </si>
  <si>
    <t>GẠCH BÓNG TOÀN PHẦN - GLAZED POLISH TILES</t>
  </si>
  <si>
    <t xml:space="preserve">GP68845 ; GP68848, GP68062; GP68065 ; GP68068 </t>
  </si>
  <si>
    <t xml:space="preserve"> GP63035,  GP63085</t>
  </si>
  <si>
    <t>GẠCH BÓNG TOÀN PHẦN - GLAZED POLISH TILES - WHITE BODY</t>
  </si>
  <si>
    <t>GP68035,GP68085</t>
  </si>
  <si>
    <t>GP88035,GP88022, GP88805</t>
  </si>
  <si>
    <t xml:space="preserve"> GP98035, GP98022, GP98805,</t>
  </si>
  <si>
    <t>900x900</t>
  </si>
  <si>
    <t xml:space="preserve"> GP12035, GP12022, GP12805,</t>
  </si>
  <si>
    <t>20x9,5x6mm</t>
  </si>
  <si>
    <t>Vc đủ tải 8-9 tấn</t>
  </si>
  <si>
    <t>Gạch thẻ đặc (gạch bê tông); M7,5</t>
  </si>
  <si>
    <t>Gạch rỗng 6 lỗ (gạch bê tông); M7,5</t>
  </si>
  <si>
    <t>QCVN 16:2023/BXD</t>
  </si>
  <si>
    <t>30x20x9,5 cm</t>
  </si>
  <si>
    <t>Gạch bê tông đặc; M7,5</t>
  </si>
  <si>
    <t>Cửa cuốn Úc Trendydoor (Thép tấm liền)</t>
  </si>
  <si>
    <t>4,5 dem</t>
  </si>
  <si>
    <t>5,0 dem</t>
  </si>
  <si>
    <t>Công ty TNHH Nguyễn Danh</t>
  </si>
  <si>
    <t>Lưới B40</t>
  </si>
  <si>
    <t>Kẽm gai</t>
  </si>
  <si>
    <t>Khổ 0,8-2,4m</t>
  </si>
  <si>
    <t>Công ty Cp Hương Thủy phân phối</t>
  </si>
  <si>
    <t>TCVN 7899-3:2008</t>
  </si>
  <si>
    <t>TCVN 7899-1:2008</t>
  </si>
  <si>
    <t>18kg/thùng</t>
  </si>
  <si>
    <t>20 kg/thùng</t>
  </si>
  <si>
    <t>BS EN 14891:2017</t>
  </si>
  <si>
    <t>Nhãn hiệu: Á Châu</t>
  </si>
  <si>
    <t>''Việt Nam</t>
  </si>
  <si>
    <t>Gạch Terrazzo thành an phát màu xám</t>
  </si>
  <si>
    <t>TCVN 7744: 2013</t>
  </si>
  <si>
    <t>Công ty cổ phần xây dựng Thành An Phát</t>
  </si>
  <si>
    <t>việt nam</t>
  </si>
  <si>
    <t>Gạch Terrazzo thành an phát màu đỏ</t>
  </si>
  <si>
    <t>Gạch Terrazzo thành an phát màu xanh</t>
  </si>
  <si>
    <t>Bột trét nội thất Nippon Skimcoat Nội thất</t>
  </si>
  <si>
    <t>TCCS 060:2015/NPV</t>
  </si>
  <si>
    <t>Bột trét nội thất Nippon Interior Skimcoat</t>
  </si>
  <si>
    <t>TCCS 099:2018/NPV</t>
  </si>
  <si>
    <t>Sơn lót nội thất cao cấp Nippon Odour-less Sealer</t>
  </si>
  <si>
    <t>TCCS 048:2011/NPV</t>
  </si>
  <si>
    <t>18 lít/thùng</t>
  </si>
  <si>
    <t>Sơn lót nội thất Nippon Matex Sealer</t>
  </si>
  <si>
    <t>TCCS 087:2018/NPV</t>
  </si>
  <si>
    <t>17 lít/thùng</t>
  </si>
  <si>
    <t>Sơn lót ngoại thất cao cấp Nippon Weatherbond Sealer</t>
  </si>
  <si>
    <t>TCCS 094:2018/NPV</t>
  </si>
  <si>
    <t>Sơn lót ngoại thất Nippon Super Matex Sealer</t>
  </si>
  <si>
    <t>TCCS 
088:2018 NPV</t>
  </si>
  <si>
    <t>Sơn phủ nội thất Nippon Matex</t>
  </si>
  <si>
    <t>Sơn phủ nội thất Nippon Matex Sắc Màu Dịu Mát</t>
  </si>
  <si>
    <t>Sơn phủ nội thất chống nấm mốc Nippon Matex Light</t>
  </si>
  <si>
    <t>Sơn phủ ngoại thất Nippon Super Matex</t>
  </si>
  <si>
    <t>Sơn phủ ngoại thất kinh tế Nippon Super Litex</t>
  </si>
  <si>
    <t>Sơn chống thấm Nippon WP 200 Expert</t>
  </si>
  <si>
    <t>Công ty TNHH MTV Quyền Lực</t>
  </si>
  <si>
    <t>Đá cấp phối Dmax=3,75</t>
  </si>
  <si>
    <t>Đá cấp phối Dmax=2,5</t>
  </si>
  <si>
    <t>Bột đá hỗn hợp (Dmax≤5mm)</t>
  </si>
  <si>
    <t>Đá hỗn hợp sau nổ mìn</t>
  </si>
  <si>
    <t xml:space="preserve">Gạch gốm trang trí A1 
-Thanh lưu ly - Hoàng lưu ly </t>
  </si>
  <si>
    <t xml:space="preserve">
150x150x20
 </t>
  </si>
  <si>
    <t xml:space="preserve">Gạch gốm trang trí A1 (3cm)
-Thanh lưu ly - Hoàng lưu ly </t>
  </si>
  <si>
    <t xml:space="preserve">
150x150x30
 </t>
  </si>
  <si>
    <t xml:space="preserve">Gạch gốm trang trí A3,A4,A5A,A7 -Thanh lưu ly - Hoàng lưu ly </t>
  </si>
  <si>
    <t>250x250x20</t>
  </si>
  <si>
    <t xml:space="preserve">Gạch gốm trang trí A6 
-Thanh lưu ly - Hoàng lưu ly </t>
  </si>
  <si>
    <t>420x150x20</t>
  </si>
  <si>
    <t xml:space="preserve">Gạch gốm trang trí A8 - A12
-Thanh lưu ly - Hoàng lưu ly </t>
  </si>
  <si>
    <t>350X250X20</t>
  </si>
  <si>
    <t xml:space="preserve">
300x300x30
</t>
  </si>
  <si>
    <t xml:space="preserve">Gạch gốm trang trí A12 
-Thanh lưu ly - Hoàng lưu ly </t>
  </si>
  <si>
    <t xml:space="preserve">45500
</t>
  </si>
  <si>
    <t>Đá hộc đã gia công</t>
  </si>
  <si>
    <t>Sơn nội thất  No1</t>
  </si>
  <si>
    <t>24kg</t>
  </si>
  <si>
    <t>Công ty CP Suzumax</t>
  </si>
  <si>
    <t>Sơn mịn nội thất cao cấp No2</t>
  </si>
  <si>
    <t>Sơn mịn siêu phủ nội thất cao cấp No-SP</t>
  </si>
  <si>
    <t>Sơn mịn ngoại thất cao cấp Ng1</t>
  </si>
  <si>
    <t>Sơn mịn ngoại thất cao cấp- New Ng1-new</t>
  </si>
  <si>
    <t>Sơn bóng mờ ngoại thất cao cấp Ng2</t>
  </si>
  <si>
    <t>20kg</t>
  </si>
  <si>
    <t>Sơn lót chống kiềm nội thất Ki1</t>
  </si>
  <si>
    <t>TCVN 8652:2020</t>
  </si>
  <si>
    <t>21kg</t>
  </si>
  <si>
    <t>Sơn lót chống kiềm 2 in1 Ki2</t>
  </si>
  <si>
    <t>Sơn lót chống kiềm ngoài trời đặc biệt Nano Ki3</t>
  </si>
  <si>
    <t>Chống thấm 2 thành phần gốc xi măng màng dẻo PHF</t>
  </si>
  <si>
    <t>BSEN 14891:20217</t>
  </si>
  <si>
    <t>Sơn chống thấm màu CTM</t>
  </si>
  <si>
    <t>Sơn siêu mịn nội thất cao cấp No3</t>
  </si>
  <si>
    <t>TCVN 9204:2012</t>
  </si>
  <si>
    <t xml:space="preserve">Sơn nội thất mịn cao cấp trắng, màu NIKKOTEX x2 </t>
  </si>
  <si>
    <t>TCVN 8652-2012</t>
  </si>
  <si>
    <t>Thùng 24kg</t>
  </si>
  <si>
    <t>Cty CP Sơn Nikko Việt Nam</t>
  </si>
  <si>
    <t>Giá tới trung tâm huyện, thị xã, thành phố</t>
  </si>
  <si>
    <t xml:space="preserve">Sơn nội thất bóng NIKKOTEX RUBY </t>
  </si>
  <si>
    <t>Thùng 21kg</t>
  </si>
  <si>
    <t>Sơn nội thất bóng Ngọc Trai NIKKOTEXx10</t>
  </si>
  <si>
    <t>Sơn ngoại thất cao cấp trắng, màu NIKKOTEX x6 </t>
  </si>
  <si>
    <t xml:space="preserve">Sơn ngoại thất bóng cao cấp trắng, màu NIKKOTEX x6+ </t>
  </si>
  <si>
    <t>Thùng 20kg</t>
  </si>
  <si>
    <t>Sơn lót kháng kiềm, mốc nội thất NIKKOTEX x4 </t>
  </si>
  <si>
    <t>Thùng 23kg</t>
  </si>
  <si>
    <t>Sơn lót kháng kiềm cao cấp ngoài nhà NIKKOTEX x5</t>
  </si>
  <si>
    <t>Thùng 22kg</t>
  </si>
  <si>
    <t>Sơn chống thấm màu bóng cao cấp NIKKOTEX x9 </t>
  </si>
  <si>
    <t>Thùng 19kg</t>
  </si>
  <si>
    <t>Sơn chống thấm đa năng trộn xi măng NIKKOTEX NK – 11A </t>
  </si>
  <si>
    <t xml:space="preserve">Bột NIKKOTEXsuper trong nhà cao cấp </t>
  </si>
  <si>
    <t xml:space="preserve">Bột NIKKOTEXmax chống thấm ngoài trời cao cấp </t>
  </si>
  <si>
    <t xml:space="preserve">Sơn nội thất mịn cao cấp trắng, màu NISSIN v200 </t>
  </si>
  <si>
    <t xml:space="preserve">Sơn nội thất bóng trắng, màu NISSIN RUBY </t>
  </si>
  <si>
    <t xml:space="preserve">Sơn nội thất bóng Ngọc Trai cao cấp trắng và màu NISSIN v500 </t>
  </si>
  <si>
    <t>Sơn ngoại thất cao cấp trắng, màu NISSIN v700</t>
  </si>
  <si>
    <t>Sơn ngoại thất bóng cao cấp trắng, màu NISSIN v700 +</t>
  </si>
  <si>
    <t xml:space="preserve">Sơn lót chống kiềm, mốc nội thất NISSIN v400 </t>
  </si>
  <si>
    <t xml:space="preserve">Sơn lót chống kiềm, mốc cao cấp ngoài nhà NISSIN v600 </t>
  </si>
  <si>
    <t xml:space="preserve">Sơn chống thấm màu bóng cao cấp  NISSIN v900 </t>
  </si>
  <si>
    <t>Sơn chống thấm đa năng trộn  xi măng  NISSIN NS – 11A </t>
  </si>
  <si>
    <t xml:space="preserve">Bột bả cao cấp  NISSIN trong nhà </t>
  </si>
  <si>
    <t xml:space="preserve">Bột bả cao cấp NISSIN  chống thấm ngoài trời </t>
  </si>
  <si>
    <t xml:space="preserve">
TCVN 7722-1:2017;
 (IEC60598-1 :2014 WITH AMENDMENT 1:2017);
TCVN 7722- 2-3:2019;
(IEC 60598-2-3:2011)
</t>
  </si>
  <si>
    <t>570x260x90</t>
  </si>
  <si>
    <t>Công ty cổ phần Slighting Việt Nam</t>
  </si>
  <si>
    <t>820x385x115</t>
  </si>
  <si>
    <t>Đèn LED Katrina SL15 (30w-45w). DIM. Chống sét ≥10kV</t>
  </si>
  <si>
    <t>Đèn LED Katrina SL15 (50w-80w). DIM. Chống sét ≥10kV</t>
  </si>
  <si>
    <t>Đèn LED Katrina SL15 (85w-100w). DIM. Chống sét ≥10kA</t>
  </si>
  <si>
    <t>Đèn LED Katrina SL15 (105w-130w). DIM. Chống sét ≥10kV</t>
  </si>
  <si>
    <t>Đèn LED Katrina SL15 (135w-150w). DIM. Chống sét ≥10kV</t>
  </si>
  <si>
    <t>Đèn LED Katrina SL15 (155w-180w). DIM. Chống sét ≥10kV</t>
  </si>
  <si>
    <t>Đèn LED Katrina SL15 (185w-200w). DIM. Chống sét ≥10kV</t>
  </si>
  <si>
    <t>Đèn LED SL22 (30w - 45w) DIM. Chống sét ≥10kV</t>
  </si>
  <si>
    <t>Đèn LED SL22 (50w - 80w) DIM. Chống sét ≥10kV</t>
  </si>
  <si>
    <t>Đèn LED SL22 (85w - 100w) DIM. Chống sét ≥10kV</t>
  </si>
  <si>
    <t>Đèn LED SL22 (105w - 130w) DIM. Chống sét ≥10kV</t>
  </si>
  <si>
    <t>Đèn LED SL22 (135w - 150w) DIM. Chống sét ≥10kV</t>
  </si>
  <si>
    <t>Đèn LED SL22 (155w - 180w) DIM. Chống sét ≥10kV</t>
  </si>
  <si>
    <t>Đèn LED SL22 (185w - 200w) DIM. Chống sét ≥10kV</t>
  </si>
  <si>
    <t>Đèn pha LED SLI-FL9 ( 50w-90w)</t>
  </si>
  <si>
    <t>230x290x110</t>
  </si>
  <si>
    <t xml:space="preserve">Đèn pha LED SLI-FL9 (95w-135w) </t>
  </si>
  <si>
    <t>320x290x110</t>
  </si>
  <si>
    <t>Đèn pha LED SLI-FL9 ( 140w-180w)</t>
  </si>
  <si>
    <t>410x290x110</t>
  </si>
  <si>
    <t>Đèn pha LED SLI-FL9 (185-230w)</t>
  </si>
  <si>
    <t>500x290x110</t>
  </si>
  <si>
    <t>Đèn pha LED SLI-FL9 (235w- 280w)</t>
  </si>
  <si>
    <t>320x580x110</t>
  </si>
  <si>
    <t>Đèn pha LED SLI-FL9 (285w-360w)</t>
  </si>
  <si>
    <t>410x580x110</t>
  </si>
  <si>
    <t>Đèn pha LED SLI-FL9 (365w-400w)</t>
  </si>
  <si>
    <t>Tủ điện ĐK HTCS 1200x600x350 thiết bị ngoại 100A</t>
  </si>
  <si>
    <t>ISO 9001: 2015</t>
  </si>
  <si>
    <t>1200x600x350mm</t>
  </si>
  <si>
    <t>Tủ điện ĐK HTCS 1000x600x350 thiết bị ngoại 100A</t>
  </si>
  <si>
    <t>1000x600x350mm</t>
  </si>
  <si>
    <t>Cột thép Bát giác, Tròn côn liền cần đơn, H=6m tôn dày 3mm</t>
  </si>
  <si>
    <t>6m tôn dày 3mm</t>
  </si>
  <si>
    <t>Cột thép Bát giác, Tròn côn liền cần đơn, H=7m tôn dày 3mm</t>
  </si>
  <si>
    <t>7m tôn dày 3mm</t>
  </si>
  <si>
    <t>Cột thép Bát giác, Tròn côn liền cần đơn, H=8m tôn dày 3mm</t>
  </si>
  <si>
    <t>8m tôn dày 3mm</t>
  </si>
  <si>
    <t>Cột thép Bát giác, Tròn côn liền cần đơn, H=9m tôn dày 3,5mm</t>
  </si>
  <si>
    <t>9m tôn dày 3,5mm</t>
  </si>
  <si>
    <t>Cột thép Bát giác, Tròn côn liền cần đơn, H=10m tôn dày 3,5mm</t>
  </si>
  <si>
    <t>10m tôn dày 3,5mm</t>
  </si>
  <si>
    <t>Cột thép Bát giác, Tròn côn liền cần đơn, H=10m tôn dày 4mm</t>
  </si>
  <si>
    <t>10m tôn dày 4mm</t>
  </si>
  <si>
    <t>Cột thép Bát giác, Tròn côn liền cần đơn, H=11m tôn dày 4mm</t>
  </si>
  <si>
    <t>11m tôn dày 4mm</t>
  </si>
  <si>
    <t>Cột thép Bát giác, Tròn côn 6m D78-3mm</t>
  </si>
  <si>
    <t>6m D78-3mm</t>
  </si>
  <si>
    <t>Cột thép Bát giác, Tròn côn 7m D78-3mm</t>
  </si>
  <si>
    <t xml:space="preserve"> 7m D78-3mm</t>
  </si>
  <si>
    <t>Cột thép Bát giác, Tròn côn 8m D78-3mm</t>
  </si>
  <si>
    <t xml:space="preserve"> 8m D78-3mm</t>
  </si>
  <si>
    <t>Cột thép Bát giác, Tròn côn 8m D78-3,5mm</t>
  </si>
  <si>
    <t>8m D78-3,5mm</t>
  </si>
  <si>
    <t>Cột thép Bát giác, Tròn côn 9m D78- 4mm</t>
  </si>
  <si>
    <t xml:space="preserve"> 9m D78- 4mm</t>
  </si>
  <si>
    <t>Cột thép Bát giác, Tròn côn 10m D78-4mm</t>
  </si>
  <si>
    <t>10m D78-4mm</t>
  </si>
  <si>
    <t>Cột thép Bát giác, Tròn côn 11m D78-4mm</t>
  </si>
  <si>
    <t xml:space="preserve"> 11m D78-4mm</t>
  </si>
  <si>
    <t>Cần đèn CD-01 cao 2m, vươn 1,5m dày 3mm</t>
  </si>
  <si>
    <t>cao 2m, vươn 1,5m dày 3mm</t>
  </si>
  <si>
    <t>Cần đèn CD-02; CD06; CD-10; CD-21; CD-27; CD-32 cao 2m, vươn 1,5m</t>
  </si>
  <si>
    <t>Cần đèn cánh buồm CD15</t>
  </si>
  <si>
    <t>Cần đèn CK-01 cao 2m, vươn 1,5m</t>
  </si>
  <si>
    <t>Cần đèn CK-02; CK06; CK-10; CK-21; CK-27; CK-32 cao 2m, vươn 1,5m</t>
  </si>
  <si>
    <t>TCVN 13567-1:2022</t>
  </si>
  <si>
    <t>Xá</t>
  </si>
  <si>
    <t>Công ty ADCo</t>
  </si>
  <si>
    <t>Nhựa đường Colflex® III (PMB - III)</t>
  </si>
  <si>
    <t>TCVN 11193:2021</t>
  </si>
  <si>
    <t>Nhựa đường Colflex® I (PMB - I)</t>
  </si>
  <si>
    <t>TCVN 11193:2022</t>
  </si>
  <si>
    <t>Nhựa đường Colflex® PG76 (PMB – III PG76)</t>
  </si>
  <si>
    <t>TCVN 11193:2022
TCVN 13048-2024</t>
  </si>
  <si>
    <t>Nhựa đường Colflex® PG82 (PMB – III PG82)</t>
  </si>
  <si>
    <t>TCVN 8817-1:2011</t>
  </si>
  <si>
    <t>TCVN 8817-1:2012</t>
  </si>
  <si>
    <t>TCVN 8817-1:2013</t>
  </si>
  <si>
    <t>TCVN 8817-1:2014</t>
  </si>
  <si>
    <t>TCVN 8816:2011</t>
  </si>
  <si>
    <t>Nhựa đường lỏng MC70</t>
  </si>
  <si>
    <t>TCVN 8818-1:2011</t>
  </si>
  <si>
    <t>TCCS 27:2019/TCĐBVN</t>
  </si>
  <si>
    <t>6m/cây</t>
  </si>
  <si>
    <t>14x14x1,2ly</t>
  </si>
  <si>
    <t>việt Nam</t>
  </si>
  <si>
    <t>16x16x1,2ly</t>
  </si>
  <si>
    <t>20x20x1,2ly</t>
  </si>
  <si>
    <t>20x20x1,4ly</t>
  </si>
  <si>
    <t>20x40x1,2ly</t>
  </si>
  <si>
    <t>20x40x1,4ly</t>
  </si>
  <si>
    <t>25x25x1,2ly</t>
  </si>
  <si>
    <t>25x25x1,4ly</t>
  </si>
  <si>
    <t>25x50x1,2ly</t>
  </si>
  <si>
    <t>25x50x1,4ly</t>
  </si>
  <si>
    <t>30x30x1,2ly</t>
  </si>
  <si>
    <t>30x30x1,4ly</t>
  </si>
  <si>
    <t>40x40x1,4ly</t>
  </si>
  <si>
    <t>30x60x1,4ly</t>
  </si>
  <si>
    <t>30x60x1,8ly</t>
  </si>
  <si>
    <t>40x80x1,4ly</t>
  </si>
  <si>
    <t>40x80x2,0ly</t>
  </si>
  <si>
    <t>50x100x2,0ly</t>
  </si>
  <si>
    <t>60x120x2,0ly</t>
  </si>
  <si>
    <t>Hộp kẽm</t>
  </si>
  <si>
    <t>Tùy theo số lượng</t>
  </si>
  <si>
    <t>Cty Cổ phần Hương Thủy: 1151 Nguyễn Tất Thành; 496 Nguyễn Tất Thành; 1054 Nguyễn Tất Thành; Quốc lộ 1A Thủy Phù - Thị xã Hương Thủy; 30 đường Cách mạng tháng 8, Tứ Hạ - Thị xã Hương Trà; Thôn Quảng Hợp, xã Sơn Thủy - huyện A Lưới</t>
  </si>
  <si>
    <t>Đá dăm 5x20 (thoi dẹt 15%-đường cao tốc và quốc lộ)</t>
  </si>
  <si>
    <t>Đá dăm 5x20 (thoi dẹt 12%-đường cao tốc và quốc lộ)</t>
  </si>
  <si>
    <t>Đá 10 x 16 mm (thảm lớp 2)</t>
  </si>
  <si>
    <t xml:space="preserve">G68763; G68764,G68768; G68769,G6873M2,G6874M2 G6877M2,G6878M2,G68818, G68819,G68MXBL,G68MXGA;G68MXGR,G68S67; G68S69, G68824; 68828, G68062 ; G68065 ; G68068 , G68845 ; G68848 ; G68849 </t>
  </si>
  <si>
    <t>WALCARE  FILLER  FOR INTERIOR  40KG (Bột trét tường nội thất cao cấp)</t>
  </si>
  <si>
    <t xml:space="preserve"> WALCARE  FILLER  FOR INT &amp; EXT 40KG (Bột trét tường nội &amp; ngoại thất)</t>
  </si>
  <si>
    <t>WALCARE  ALKALI PRIMER  FOR  INTERIOR 18L (Sơn lót chống kiềm nội thất)</t>
  </si>
  <si>
    <t>TOUCH WATER SEAL (Chống thấm pha xi măng)</t>
  </si>
  <si>
    <t>WALCARE  MATT  FOR EXTERIOR  18L (Sơn nước ngoại thất mịn màng quý phái)</t>
  </si>
  <si>
    <r>
      <rPr>
        <b/>
        <sz val="13"/>
        <rFont val="Times New Roman"/>
        <family val="1"/>
      </rPr>
      <t>Đèn Pha LED:</t>
    </r>
    <r>
      <rPr>
        <sz val="13"/>
        <rFont val="Times New Roman"/>
        <family val="1"/>
      </rPr>
      <t xml:space="preserve">
'- Vỏ đèn bằng hợp kim nhôm đúc áp lực cao, có LOGO nhà sản xuất;
- Hiệu suất phát quang: ≥ 135 lm/W;
- Nhiệt độ màu: 3000K - 5000K; 
- Chỉ số hoàn màu CRI: &gt; 70;
- Bộ nguồn: Thương hiệu EU;
- Chip LED: Chuẩn LM80;
- Điện áp định danh: 220VAC, 50/60 Hz;
- Hệ số công suất &gt; 0.95;
- Chống xung điện áp: ≥ 20kV;
- An toàn điện: Cách điện cấp I;
- Bảo vệ kín nước và bụi quang học : ≥ IP66;
- Bảo vệ chống va đập: ≥ IK08;
- Bộ đèn tích hợp cổng kết mở rộng thông minh Dali/1-10V;
- Giấy chứng nhận hợp chuẩn TCVN 7722-1:2017, TCVN 7722-2-5:2007;
- Chứng nhận dán nhãn Tiết kiệm năng lượng;
- Các chứng nhận nhà sản xuất: ISO 9001:2015, ISO 14001:2015, ISO 50001:2018,...
- Chế độ bảo hành: 5 năm.</t>
    </r>
  </si>
  <si>
    <r>
      <rPr>
        <b/>
        <sz val="13"/>
        <rFont val="Times New Roman"/>
        <family val="1"/>
      </rPr>
      <t>Đèn LED trang trí sân vườn:</t>
    </r>
    <r>
      <rPr>
        <sz val="13"/>
        <rFont val="Times New Roman"/>
        <family val="1"/>
      </rPr>
      <t xml:space="preserve">
'- Vỏ đèn bằng hợp kim nhôm đúc áp lực cao, có LOGO nhà sản xuất;
- Công nghệ LED SMD/COB;
- Nhiệt độ màu: 3000K - 5000K / Đổi màu tự động;
- Chỉ số hoàn màu CRI: &gt; 70;
- Bộ nguồn: Thương hiệu EU;
- Chip LED: Chuẩn LM80;
- Điện áp định danh: 220VAC, 50/60 Hz;
- Hệ số công suất &gt; 0.90;
- Chống xung điện áp: ≥ 20kV;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3 năm.</t>
    </r>
  </si>
  <si>
    <r>
      <rPr>
        <b/>
        <sz val="13"/>
        <rFont val="Times New Roman"/>
        <family val="1"/>
      </rPr>
      <t>Đèn LED trang trí thảm cỏ:</t>
    </r>
    <r>
      <rPr>
        <sz val="13"/>
        <rFont val="Times New Roman"/>
        <family val="1"/>
      </rPr>
      <t xml:space="preserve">
'- Vỏ đèn bằng hợp kim nhôm đúc áp lực cao;
- Nhiệt độ màu/ Chỉ số hoàn màu: 3000K - 5000K/ CRI 70;
- Chip LED: Chuẩn LM80;
- Điện áp định danh: 220VAC, 50/60 Hz;
- Hệ số công suất &gt; 0.90;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2 năm.</t>
    </r>
  </si>
  <si>
    <t>TCVN 6415:2016</t>
  </si>
  <si>
    <t>Công ty TNHH Hoàn Mỹ</t>
  </si>
  <si>
    <t> 142.000</t>
  </si>
  <si>
    <t> 180.000</t>
  </si>
  <si>
    <t> 170.000</t>
  </si>
  <si>
    <t> 215.000</t>
  </si>
  <si>
    <t> 226.000</t>
  </si>
  <si>
    <t> 246.000</t>
  </si>
  <si>
    <t> 256.000</t>
  </si>
  <si>
    <t> 348.000</t>
  </si>
  <si>
    <t>Gạch ốp lát Perfetto Classic Ceram (Ceramic)</t>
  </si>
  <si>
    <t>Gạch ốp lát Perfetto Ultra Porcelain</t>
  </si>
  <si>
    <t>Gạch bê tông đặc (65x95x200mm)</t>
  </si>
  <si>
    <t>65x95x200mm</t>
  </si>
  <si>
    <t>Công ty TNHH Gạch Hoa Mặt Trời</t>
  </si>
  <si>
    <t>Gạch xây có trát M7,5</t>
  </si>
  <si>
    <t>Gạch bê tông đặc (100x200x300mm)</t>
  </si>
  <si>
    <t>100x200x300mm</t>
  </si>
  <si>
    <t>Gạch lát Terrazzo màu xám</t>
  </si>
  <si>
    <t>300x300x30mm</t>
  </si>
  <si>
    <t>Gạch lát Terrazzo màu đỏ</t>
  </si>
  <si>
    <t>Gạch lát Terrazzo màu vàng</t>
  </si>
  <si>
    <t>Gạch lát Terrazzo màu xanh</t>
  </si>
  <si>
    <t>ISO 4427-2:2019</t>
  </si>
  <si>
    <t>D25 x 2.0mm</t>
  </si>
  <si>
    <t>Công ty CP Nhựa Đồng Nai</t>
  </si>
  <si>
    <t>D25 x 2.3mm</t>
  </si>
  <si>
    <t>D25 x 3.0mm</t>
  </si>
  <si>
    <t>D32 x 2.0mm</t>
  </si>
  <si>
    <t>D32 x 2.4mm</t>
  </si>
  <si>
    <t>D32 x 3.0mm</t>
  </si>
  <si>
    <t>D40 x 2.0mm</t>
  </si>
  <si>
    <t>D40 x 2.4mm</t>
  </si>
  <si>
    <t>D40 x 3.0mm</t>
  </si>
  <si>
    <t>D40 x 3.7mm</t>
  </si>
  <si>
    <t>D50 x 2.4mm</t>
  </si>
  <si>
    <t>D50 x 3.0mm</t>
  </si>
  <si>
    <t>D50 x 3.7mm</t>
  </si>
  <si>
    <t>D50 x 4.6mm</t>
  </si>
  <si>
    <t>D50 x 5.6mm</t>
  </si>
  <si>
    <t>D63 x 3.0mm</t>
  </si>
  <si>
    <t>D63 x 3.8mm</t>
  </si>
  <si>
    <t>D63 x 4.7mm</t>
  </si>
  <si>
    <t>D63 x 5.8mm</t>
  </si>
  <si>
    <t>D63 x 7.1mm</t>
  </si>
  <si>
    <t>D75 x 3.6mm</t>
  </si>
  <si>
    <t>D75 x 4.5mm</t>
  </si>
  <si>
    <t>D75 x 5.6mm</t>
  </si>
  <si>
    <t>D75 x 6.8mm</t>
  </si>
  <si>
    <t>D75 x 8.4mm</t>
  </si>
  <si>
    <t>D90 x 4.3mm</t>
  </si>
  <si>
    <t>D90 x 5.4mm</t>
  </si>
  <si>
    <t>D90 x 6.7mm</t>
  </si>
  <si>
    <t>D90 x 8.2mm</t>
  </si>
  <si>
    <t>D90 x 10.1mm</t>
  </si>
  <si>
    <t>D110 x 4.2mm</t>
  </si>
  <si>
    <t>D110 x 5.3mm</t>
  </si>
  <si>
    <t>D110 x 6.6mm</t>
  </si>
  <si>
    <t>D110 x 8.1mm</t>
  </si>
  <si>
    <t>D110 x 10.0mm</t>
  </si>
  <si>
    <t>D110 x 12.3mm</t>
  </si>
  <si>
    <t>D125 x 4.8mm</t>
  </si>
  <si>
    <t>D125 x 6.0mm</t>
  </si>
  <si>
    <t>D125 x 7.4mm</t>
  </si>
  <si>
    <t>D125 x 9.2mm</t>
  </si>
  <si>
    <t>D125 x11.4mm</t>
  </si>
  <si>
    <t>D125 x14.0mm</t>
  </si>
  <si>
    <t>D140 x 5.4mm</t>
  </si>
  <si>
    <t>D140 x 6.7mm</t>
  </si>
  <si>
    <t>D140 x 8.3mm</t>
  </si>
  <si>
    <t>D140 x10.3mm</t>
  </si>
  <si>
    <t>D140 x12.7mm</t>
  </si>
  <si>
    <t>D140 x15.7mm</t>
  </si>
  <si>
    <t>D160 x 6.2mm</t>
  </si>
  <si>
    <t>D160 x 7.7mm</t>
  </si>
  <si>
    <t>D160 x 9.5mm</t>
  </si>
  <si>
    <t>D160 x 11.8mm</t>
  </si>
  <si>
    <t>D160 x 14.6mm</t>
  </si>
  <si>
    <t>D160 x 17.9mm</t>
  </si>
  <si>
    <t>D180 x 6.9mm</t>
  </si>
  <si>
    <t>D180 x 8.6mm</t>
  </si>
  <si>
    <t>D180 x 10.7mm</t>
  </si>
  <si>
    <t>D180 x 13.3mm</t>
  </si>
  <si>
    <t>D180 x 16.4mm</t>
  </si>
  <si>
    <t>D180 x 20.1mm</t>
  </si>
  <si>
    <t>D200 x 7.7mm</t>
  </si>
  <si>
    <t>D200 x 9.6mm</t>
  </si>
  <si>
    <t>D200 x 11.9mm</t>
  </si>
  <si>
    <t>D200 x 14.7mm</t>
  </si>
  <si>
    <t>D200 x 18.2mm</t>
  </si>
  <si>
    <t>D200 x 22.4mm</t>
  </si>
  <si>
    <t>D225 x 8.6mm</t>
  </si>
  <si>
    <t>D225 x 10.8mm</t>
  </si>
  <si>
    <t>D225 x 13.4mm</t>
  </si>
  <si>
    <t>D225 x 16.6mm</t>
  </si>
  <si>
    <t>D225 x 20.5mm</t>
  </si>
  <si>
    <t>D225 x 25.2mm</t>
  </si>
  <si>
    <t>D250 x 9.6mm</t>
  </si>
  <si>
    <t>D250 x 11.9mm</t>
  </si>
  <si>
    <t>D250 x14.8mm</t>
  </si>
  <si>
    <t>D250 x18.4mm</t>
  </si>
  <si>
    <t>D250 x 22.7mm</t>
  </si>
  <si>
    <t>D250 x 27.9mm</t>
  </si>
  <si>
    <t>D280 x 10.7mm</t>
  </si>
  <si>
    <t>D280 x 13.4mm</t>
  </si>
  <si>
    <t>D280 x 16.6mm</t>
  </si>
  <si>
    <t>D280 x 20.6mm</t>
  </si>
  <si>
    <t>D280 x 25.4mm</t>
  </si>
  <si>
    <t>D280 x 31.3mm</t>
  </si>
  <si>
    <t>D315 x 12.1mm</t>
  </si>
  <si>
    <t>D315 x 15.0mm</t>
  </si>
  <si>
    <t>D315 x 18.7mm</t>
  </si>
  <si>
    <t>D315 x 23.2mm</t>
  </si>
  <si>
    <t>D315 x 28.6mm</t>
  </si>
  <si>
    <t>D315 x 35.2mm</t>
  </si>
  <si>
    <t>D355 x 13.6mm</t>
  </si>
  <si>
    <t>D355 x 16.9mm</t>
  </si>
  <si>
    <t>D355 x 21.1mm</t>
  </si>
  <si>
    <t>D355 x 26.1mm</t>
  </si>
  <si>
    <t>D355 x 32.2mm</t>
  </si>
  <si>
    <t>D355 x 39.7mm</t>
  </si>
  <si>
    <t>D400 x 15.3mm</t>
  </si>
  <si>
    <t>D400 x 19.1mm</t>
  </si>
  <si>
    <t>D400 x 23.7mm</t>
  </si>
  <si>
    <t>D400 x 29.4mm</t>
  </si>
  <si>
    <t>D400 x 36.3mm</t>
  </si>
  <si>
    <t>D400 x 44.7mm</t>
  </si>
  <si>
    <t>D450 x 17.2mm</t>
  </si>
  <si>
    <t>D450 x 21.5mm</t>
  </si>
  <si>
    <t>D450 x 26.7mm</t>
  </si>
  <si>
    <t>D450 x 33.1mm</t>
  </si>
  <si>
    <t>D450 x 40.9mm</t>
  </si>
  <si>
    <t>D450 x 50.3mm</t>
  </si>
  <si>
    <t>D500 x 19.1mm</t>
  </si>
  <si>
    <t>D500 x 23.9mm</t>
  </si>
  <si>
    <t>D500 x 29.7mm</t>
  </si>
  <si>
    <t>D500 x 36.8mm</t>
  </si>
  <si>
    <t>D500 x 45.4mm</t>
  </si>
  <si>
    <t>D500 x 55.8mm</t>
  </si>
  <si>
    <t>D560 x 21.4mm</t>
  </si>
  <si>
    <t>D560 x 26.7mm</t>
  </si>
  <si>
    <t>D560 x 33.2mm</t>
  </si>
  <si>
    <t>D560 x 41.2mm</t>
  </si>
  <si>
    <t>D560 x 50.8mm</t>
  </si>
  <si>
    <t>D630 x 24.1mm</t>
  </si>
  <si>
    <t>D630 x 30.0mm</t>
  </si>
  <si>
    <t>D630 x 37.4mm</t>
  </si>
  <si>
    <t>D630 x 46.3mm</t>
  </si>
  <si>
    <t>D630 x 57.2mm</t>
  </si>
  <si>
    <t>D710 x 27.2mm</t>
  </si>
  <si>
    <t>D710 x 33.9mm</t>
  </si>
  <si>
    <t>D710 x 42.1mm</t>
  </si>
  <si>
    <t>D710 x 52.2mm</t>
  </si>
  <si>
    <t>D710 x 64.5mm</t>
  </si>
  <si>
    <t>D800 x 30.6mm</t>
  </si>
  <si>
    <t>D800 x 38.1mm</t>
  </si>
  <si>
    <t>D800 x 47.4mm</t>
  </si>
  <si>
    <t>D800 x 58.8mm</t>
  </si>
  <si>
    <t>D800 x 72.6mm</t>
  </si>
  <si>
    <t>D900 x 34.4mm</t>
  </si>
  <si>
    <t>D900 x 42.9mm</t>
  </si>
  <si>
    <t>D900 x 53.3mm</t>
  </si>
  <si>
    <t>D900 x 66.2mm</t>
  </si>
  <si>
    <t>D1000 x 38.2mm</t>
  </si>
  <si>
    <t>D1000 x 47.7mm</t>
  </si>
  <si>
    <t>Thanh toán theo đơn hàng</t>
  </si>
  <si>
    <t>Công ty CP Sơn Jymec Việt Nam</t>
  </si>
  <si>
    <t>Đã bao gồm chi phí bốc, xếp lên và xuống phương tiện vận chuyển</t>
  </si>
  <si>
    <t>Giá tại nơi bán</t>
  </si>
  <si>
    <t>Bột bả nội thất và ngoại thất cao cấp</t>
  </si>
  <si>
    <t>19 lít/thùng</t>
  </si>
  <si>
    <t>20 lít/thùng</t>
  </si>
  <si>
    <t>21 lít/thùng</t>
  </si>
  <si>
    <t>22 lít/thùng</t>
  </si>
  <si>
    <t>23 lít/thùng</t>
  </si>
  <si>
    <t>Sơn lót chống kiềm nội thất (S1)</t>
  </si>
  <si>
    <t>Sơn lót chống kiểm ngoại thất cao cấp (S3)</t>
  </si>
  <si>
    <t>Sơn nội thất cao cấp dễ lau chùi (IN3)</t>
  </si>
  <si>
    <t>Sơn nước siêu trắng nội thất cao cấp (IN2)</t>
  </si>
  <si>
    <t>Sơn nước nội thất 3 IN 1 (IN1)</t>
  </si>
  <si>
    <t>Sơn nước ngoại thất (EX1)</t>
  </si>
  <si>
    <t>300x300x50 (mm)</t>
  </si>
  <si>
    <t>Bộ nắp gang chắn rác</t>
  </si>
  <si>
    <t>1000x300mm</t>
  </si>
  <si>
    <t>Chân công trình</t>
  </si>
  <si>
    <t>Phương Nam
SSSC-
 Việt Nhật</t>
  </si>
  <si>
    <t xml:space="preserve">Bột bả nội thất (40kg)
Eco Skimcoat For Interior </t>
  </si>
  <si>
    <t xml:space="preserve">Bột trét tường nội ngoại thất (40kg)
Eco Skimcoat for All </t>
  </si>
  <si>
    <t xml:space="preserve">Bột trét tường nội ngoại thất (40kg)
Extra Skimcoat </t>
  </si>
  <si>
    <t xml:space="preserve">Sơn lót chống kiềm nội thất 
Primer for Interior </t>
  </si>
  <si>
    <t xml:space="preserve">Sơn lót chống kiềm nội thất 
Sealer In </t>
  </si>
  <si>
    <t>Sơn lót chống kiềm ngoại thất 
Sealer Ex</t>
  </si>
  <si>
    <t xml:space="preserve">Sơn nội thất kinh tế 
Basic </t>
  </si>
  <si>
    <t xml:space="preserve">Sơn siêu trắng chống ố vàng 
Smart White </t>
  </si>
  <si>
    <t xml:space="preserve">Sơn nội thất mờ 
Smart 2 </t>
  </si>
  <si>
    <t>Sơn nội thất bóng mờ 
Idecor 3</t>
  </si>
  <si>
    <t>40KG</t>
  </si>
  <si>
    <t>18L</t>
  </si>
  <si>
    <t>17L</t>
  </si>
  <si>
    <t>20KG</t>
  </si>
  <si>
    <t>TCVN 7239:2015</t>
  </si>
  <si>
    <t>TCVN 7239:2017</t>
  </si>
  <si>
    <t>TCVN 8652:2013</t>
  </si>
  <si>
    <t>TCVN 8652:2015</t>
  </si>
  <si>
    <t>TCVN 8652:2019</t>
  </si>
  <si>
    <t xml:space="preserve">QCVN 16:2019/BXD
</t>
  </si>
  <si>
    <t xml:space="preserve">Công ty TNHH Sơn Kansai Việt Nam </t>
  </si>
  <si>
    <t>Công ty TNHH Trường Thịnh</t>
  </si>
  <si>
    <t>- Eurowindow: Cửa sổ 2 cánh mở trượt dùng nhôm Eurowindow EA70
- Sơn tĩnh điện màu Ral9010, sơn bột nhẵn bóng bảo hành 5 năm
- Bộ PKKK : Eurowindow</t>
  </si>
  <si>
    <t>1900 x 1600</t>
  </si>
  <si>
    <t>1400 x 1500</t>
  </si>
  <si>
    <t>1200 x 1200</t>
  </si>
  <si>
    <t>1200 x 1000</t>
  </si>
  <si>
    <t>1000 x 600</t>
  </si>
  <si>
    <t>- Eurowindow: Cửa sổ 3 cánh (2 cánh mở trượt+ 1 cánh cố định) dùng nhôm Eurowindow
- Sơn tĩnh điện màu Ral9010, sơn bột nhẵn bóng bảo hành 5 năm
- Bộ PKKK : Eurowindow</t>
  </si>
  <si>
    <t>1800 x 1500</t>
  </si>
  <si>
    <t>1800 x 1200</t>
  </si>
  <si>
    <t>1800 x 800</t>
  </si>
  <si>
    <t>- Eurowindow: Cửa sổ 4 cánh (2 cánh mở trượt+ 2 cánh cố định) dùng nhôm Eurowindow
- Sơn tĩnh điện màu Ral9010, sơn bột nhẵn bóng bảo hành 5 năm
- Bộ PKKK : Eurowindow</t>
  </si>
  <si>
    <t>3800 x 1500</t>
  </si>
  <si>
    <t>3200 x 1200</t>
  </si>
  <si>
    <t>2800 x 1000</t>
  </si>
  <si>
    <t>2400 x 600</t>
  </si>
  <si>
    <t>- Eurowindow: Cửa sổ 2 cánh mở quay lật vào trong dùng nhôm Eurowindow EA55
- Sơn tĩnh điện màu Ral9010, sơn bột nhẵn bóng bảo hành 5 năm
- Bộ PKKK : Eurowindow</t>
  </si>
  <si>
    <t>1000 x 1000</t>
  </si>
  <si>
    <t>1400 x 1400</t>
  </si>
  <si>
    <t>1600 x 1600</t>
  </si>
  <si>
    <t>- Eurowindow: Cửa sổ 2 cánh mở quay ra ngoài dùng nhôm Eurowindow 
- Sơn tĩnh điện màu Ral9010, sơn bột nhẵn bóng bảo hành 5 năm
- Bộ PKKK : Eurowindow</t>
  </si>
  <si>
    <t>- Eurowindow: Cửa sổ 1 cánh mở quay lật dùng nhôm Eurowindow
- Sơn tĩnh điện màu Ral9010, sơn bột nhẵn bóng bảo hành 5 năm
- Bộ PKKK : Eurowindow</t>
  </si>
  <si>
    <t>500 x 1000</t>
  </si>
  <si>
    <t>600 x 1200</t>
  </si>
  <si>
    <t>700 x 1400</t>
  </si>
  <si>
    <t>800 x 1600</t>
  </si>
  <si>
    <t>- Eurowindow: Cửa sổ 1 cánh mở quay trong dùng nhôm Eurowindow
- Sơn tĩnh điện màu Ral9010, sơn bột nhẵn bóng bảo hành 5 năm
- Bộ PKKK : Eurowindow</t>
  </si>
  <si>
    <t>- Eurowindow: Cửa sổ 1 cánh mở quay ra ngoài  dùng nhôm Eurowindow EA55, sơn tĩnh điện màu Ral9010, sơn bột nhẵn bóng bảo hành 5 năm
- Bộ PKKK : Eurowindow</t>
  </si>
  <si>
    <t>2000 x 1800</t>
  </si>
  <si>
    <t>1400 x 1600</t>
  </si>
  <si>
    <t>- Eurowindow: Cửa sổ 1 cánh mở quay ra ngoài + vách kính   dùng nhôm Eurowindow EA55
- Sơn tĩnh điện màu Ral9010, sơn bột nhẵn bóng bảo hành 5 năm
- Bộ PKKK : Eurowindow</t>
  </si>
  <si>
    <t>2000 x 1500</t>
  </si>
  <si>
    <t>1600 x 1400</t>
  </si>
  <si>
    <t>1400 x 1200</t>
  </si>
  <si>
    <t>950 x 1900</t>
  </si>
  <si>
    <t>950 x 1600</t>
  </si>
  <si>
    <t>800 x 1400</t>
  </si>
  <si>
    <t>600 x 1600</t>
  </si>
  <si>
    <t>1800 x 1400</t>
  </si>
  <si>
    <t>- Eurowindow: Cửa sổ 2 cánh mở quay ra ngoài  dùng nhôm Eurowindow EA55
- Sơn tĩnh điện màu Ral9010, sơn bột nhẵn bóng bảo hành 5 năm
- Bộ PKKK : Eurowindow</t>
  </si>
  <si>
    <t>1900 x 1500</t>
  </si>
  <si>
    <t>1000 x 800</t>
  </si>
  <si>
    <t>- Eurowindow: Cửa sổ 2 cánh mở quay ra ngoài + vách kính  dùng nhôm Eurowindow EA55
- Sơn tĩnh điện màu Ral9010, sơn bột nhẵn bóng bảo hành 5 năm
- Bộ PKKK : Eurowindow</t>
  </si>
  <si>
    <t>1900 x 2000</t>
  </si>
  <si>
    <t>1600 x 1800</t>
  </si>
  <si>
    <t>1200 x 1400</t>
  </si>
  <si>
    <t>1000 x 1200</t>
  </si>
  <si>
    <t>- Eurowindow: Cửa sổ 1 cánh mở quay ra ngoài  dùng nhôm Eurowindow EA55
-Sơn tĩnh điện màu Ral9010, sơn bột nhẵn bóng bảo hành 5 năm
- Bộ PKKK : Eurowindow</t>
  </si>
  <si>
    <t>950 x 1500</t>
  </si>
  <si>
    <t>950 x 1200</t>
  </si>
  <si>
    <t>800 x 1200</t>
  </si>
  <si>
    <t>800 x 1000</t>
  </si>
  <si>
    <t>600 x 800</t>
  </si>
  <si>
    <t>- Eurowindow: Cửa sổ 1 cánh mở hất ra ngoài +vách  dùng nhôm Eurowindow EA55
-Sơn tĩnh điện màu Ral9010, sơn bột nhẵn bóng bảo hành 5 năm
- Bộ PKKK : Eurowindow</t>
  </si>
  <si>
    <t>- Eurowindow: Cửa sổ 1 cánh mở hất ra ngoài  dùng nhôm Eurowindow EA55
- Sơn tĩnh điện màu Ral9010, sơn bột nhẵn bóng bảo hành 5 năm
- Bộ PKKK : Eurowindow</t>
  </si>
  <si>
    <t>- Eurowindow: Hai cửa sổ 1 cánh mở hất ra ngoài +vách  dùng nhôm Eurowindow EA55
-Sơn tĩnh điện màu Ral9010, sơn bột nhẵn bóng bảo hành 5 năm
- Bộ PKKK : Eurowindow</t>
  </si>
  <si>
    <t>- Eurowindow: Cửa đi 1 cánh mở quay  dùng nhôm Eurowindow EA55
- Sơn tĩnh điện màu Ral9010, sơn bột nhẵn bóng bảo hành 5 năm
- Bộ PKKK : Eurowindow</t>
  </si>
  <si>
    <t>1000 x 2600</t>
  </si>
  <si>
    <t>800 x 2400</t>
  </si>
  <si>
    <t>800 x 2200</t>
  </si>
  <si>
    <t>600 x 2200</t>
  </si>
  <si>
    <t>600 x 2000</t>
  </si>
  <si>
    <t>- Eurowindow: Cửa đi 2 cánh mở quay  dùng nhôm Eurowindow EA55
- Sơn tĩnh điện màu Ral9010, sơn bột nhẵn bóng bảo hành 5 năm
- Bộ PKKK : Eurowindow</t>
  </si>
  <si>
    <t>2000 x 2600</t>
  </si>
  <si>
    <t>1600 x 2400</t>
  </si>
  <si>
    <t>1600 x 2200</t>
  </si>
  <si>
    <t>1200 x 2200</t>
  </si>
  <si>
    <t>1200 x 2000</t>
  </si>
  <si>
    <t>- Eurowindow: Cửa đi 2 cánh mở trượt  dùng nhôm Eurowindow EA55
- Sơn tĩnh điện màu Ral9010, sơn bột nhẵn bóng bảo hành 5 năm
- Bộ PKKK : Eurowindow</t>
  </si>
  <si>
    <t>1400 x 1800</t>
  </si>
  <si>
    <t>1400 x 2000</t>
  </si>
  <si>
    <t>1400 x 2200</t>
  </si>
  <si>
    <t>1400 x 2400</t>
  </si>
  <si>
    <t>1600 x 2000</t>
  </si>
  <si>
    <t>- Eurowindow: Cửa đi 4 cánh ( 2 cánh mở trượt + 2 cánh cố định ) dùng nhôm Eurowindow EA55
-Sơn tĩnh điện màu Ral9010, sơn bột nhẵn bóng bảo hành 5 năm
- Bộ PKKK : Eurowindow</t>
  </si>
  <si>
    <t>2800 x 1800</t>
  </si>
  <si>
    <t>2800 x 2000</t>
  </si>
  <si>
    <t>2800 x 2200</t>
  </si>
  <si>
    <t>2800 x 2400</t>
  </si>
  <si>
    <t>3200 x 1800</t>
  </si>
  <si>
    <t>3200 x 2000</t>
  </si>
  <si>
    <t>3200 x 2200</t>
  </si>
  <si>
    <t>3200 x 2400</t>
  </si>
  <si>
    <t>- Eurowindow: Cửa đi 4 cánh gấp trượt dùng nhôm Eurowindow EA55
- Sơn tĩnh điện màu Ral9010, sơn bột nhẵn bóng bảo hành 5 năm
- Bộ PKKK : ROTO</t>
  </si>
  <si>
    <t>- Eurowindow: Cửa đi 6 cánh gấp trượt dùng nhôm Eurowindow EA55
- Sơn tĩnh điện màu Ral9010, sơn bột nhẵn bóng bảo hành 5 năm
- Bộ PKKK : ROTO</t>
  </si>
  <si>
    <t>3600 x 1800</t>
  </si>
  <si>
    <t>3600 x 2000</t>
  </si>
  <si>
    <t>3600 x 2200</t>
  </si>
  <si>
    <t>3600 x 2400</t>
  </si>
  <si>
    <t>- Eurowindow: Vách kính dùng nhôm Eurowindow EA55
- Sơn tĩnh điện màu Ral9010, sơn bột nhẵn bóng bảo hành 5 năm</t>
  </si>
  <si>
    <t>2000 x 2000</t>
  </si>
  <si>
    <t xml:space="preserve">Kính nổi VFG màu trắng 5mm (khổ (3048x2134) </t>
  </si>
  <si>
    <t xml:space="preserve">Kính nổi VFG màu trắng 6mm (khổ (3048x2134) </t>
  </si>
  <si>
    <t>Kính nổi VFG màu trắng 8mm khổ  (3048x2134)</t>
  </si>
  <si>
    <t>Kính nổi VFG màu trắng 10mm khổ (3048x2134)</t>
  </si>
  <si>
    <t>Kính nổi VFG màu trắng 12mm khổ (3048x2134)</t>
  </si>
  <si>
    <t>Kính temper 5mm trắng khổ (2438*1829)</t>
  </si>
  <si>
    <t>Kính temper 6mm trắng khổ (3048*2134)</t>
  </si>
  <si>
    <t>Kính temper 8mm màu trắng khổ (3048x2134)</t>
  </si>
  <si>
    <t>Kính temper 10mm màu trắng khổ (3658*2438)</t>
  </si>
  <si>
    <t>Kính temper 12mm màu trắng khổ (3658*2438)</t>
  </si>
  <si>
    <t>Kính an toàn màu trắng dán 2 lớp 3mm + phim 0.38mm</t>
  </si>
  <si>
    <t>Kính an toàn màu trắng dán 2 lớp: 3mm + phim 0.38mm + 5mm</t>
  </si>
  <si>
    <t>Kính an toàn màu trắng dán 2 lớp 5mm + phim 0.38mm</t>
  </si>
  <si>
    <t>Kính an toàn màu trắng dán 2 lớp 6mm + phim 0.38mm</t>
  </si>
  <si>
    <t>Kính hộp : Kính trắng Việt Nhật 2 lớp 6mm-9-6mm</t>
  </si>
  <si>
    <t>Các phương án lựa chọn về kính</t>
  </si>
  <si>
    <t>Tấm ghi Gang (tải trọng 12,5 tấn)</t>
  </si>
  <si>
    <t>2410x950x100mm</t>
  </si>
  <si>
    <t>Gang cầu</t>
  </si>
  <si>
    <t>Đã bao gồm vận chuyển đến các địa phương</t>
  </si>
  <si>
    <t>Sơn lót ngoại thất Building R98</t>
  </si>
  <si>
    <t>Ø6, Ø8 CB240/300-T</t>
  </si>
  <si>
    <t>Ø10 GR40</t>
  </si>
  <si>
    <t>Ø16 GR40</t>
  </si>
  <si>
    <t>Ø12, 14, 18, 20 CB300-V</t>
  </si>
  <si>
    <t>Ø10 CB400-V/ CB500-V</t>
  </si>
  <si>
    <t>Ø12-32 CB400-V/ CB500-V</t>
  </si>
  <si>
    <t>Ø36-40 CB400-V/ CB500-V</t>
  </si>
  <si>
    <t>Chống thấm Flintkote No.3 18L</t>
  </si>
  <si>
    <t>TCVN 9065</t>
  </si>
  <si>
    <t>The Shell Company of Thailand Ltd</t>
  </si>
  <si>
    <t>Thái Lan</t>
  </si>
  <si>
    <t>Công ty TNHH Maxko Việt Nam</t>
  </si>
  <si>
    <t>Bột bả ngoại thất cao cấp MKB</t>
  </si>
  <si>
    <t>Bột bả nội thất cao cấp MKN</t>
  </si>
  <si>
    <t>Sơn lót kháng kiềm ngoại thất cao cấp PRIMER-01</t>
  </si>
  <si>
    <t>Sơn lót kháng kiềm nội thất cao cấp SEALER-00</t>
  </si>
  <si>
    <t>Sơn chống thấm màu Lotus- MCT</t>
  </si>
  <si>
    <t>Sơn mịn ngoại thất cao cấp SMOOTH-05</t>
  </si>
  <si>
    <t>Sơn bán bóng ngoại thất cao cấp DAISY-03</t>
  </si>
  <si>
    <t>Sơn siêu bóng ngoại thất cao cấp gốc Acrylic PLATINUM–09</t>
  </si>
  <si>
    <t>Sơn nội thất lau chùi hiệu quả SEMI GLOSS-06</t>
  </si>
  <si>
    <t>Sơn mịn nội thất cao cấp CLASSIC-04</t>
  </si>
  <si>
    <t>Sơn bán bóng nội thất cao cấp DAHLIA-10</t>
  </si>
  <si>
    <t>Sơn siêu bóng nội thất cao cấp DIAMOND-08</t>
  </si>
  <si>
    <t xml:space="preserve">Sơn chống thấm một thành phần Aqua Shield </t>
  </si>
  <si>
    <t xml:space="preserve">Sơn chống thấm pha xi măng Water Proof </t>
  </si>
  <si>
    <t>Sơn ngoại thất mờ Extra 3</t>
  </si>
  <si>
    <t xml:space="preserve">Sơn ngoại thất mờ Xshield </t>
  </si>
  <si>
    <t xml:space="preserve">Sơn nội thất dễ lau chùi Idecor 5 </t>
  </si>
  <si>
    <t>Sơn nội thất tiêu chuẩn Polysic</t>
  </si>
  <si>
    <t>QCVN 16:2019/BXD-230572.PRO.CN 23.01</t>
  </si>
  <si>
    <t>22Kg/Thùng</t>
  </si>
  <si>
    <t>CÔNG TY TNHH SX VÀ TM SƠN GILDDEN</t>
  </si>
  <si>
    <t>Khối lượng đáp ứng theo yêu cầu của khách</t>
  </si>
  <si>
    <t>Theo thoả thuận giữa hai bên</t>
  </si>
  <si>
    <t>Sơn mịn nội thất cao cấp Sandy</t>
  </si>
  <si>
    <t>Sơn bóng mờ nội thất cao cấp Nano Protect</t>
  </si>
  <si>
    <t>Sơn tường dạng nhũ tương nội thất Gildden  Super White</t>
  </si>
  <si>
    <t>Sơn tường dạng nhũ tương nội thất  Gildden  Nano Protect -New</t>
  </si>
  <si>
    <t>18Kg/Thùng</t>
  </si>
  <si>
    <t>Sơn bóng nội thất cao cấp Roman Gloss</t>
  </si>
  <si>
    <t xml:space="preserve">Sơn mịn ngoại thất tiêu chuẩn Nano Pro </t>
  </si>
  <si>
    <t>Sơn bóng mờ ngoại thất cao cấp Nano Shield</t>
  </si>
  <si>
    <t>20Kg/Thùng</t>
  </si>
  <si>
    <t>Sơn chống thấm màu cao cấp NANO CROWN</t>
  </si>
  <si>
    <t>Bột bả nội thất cao cấp Gildden</t>
  </si>
  <si>
    <t>TCVN 7239:2014-230572.PRO.CN 23.03</t>
  </si>
  <si>
    <t>40Kg/ Bao</t>
  </si>
  <si>
    <t>Bột bả ngoại thất cao cấp Gildden</t>
  </si>
  <si>
    <t xml:space="preserve">Sơn lót kháng muối biển Gildden Alkali Liner </t>
  </si>
  <si>
    <t>19Kg/Thùng</t>
  </si>
  <si>
    <t xml:space="preserve">Sơn lót kháng kiềm ngoại thất Gildden Primer Nano </t>
  </si>
  <si>
    <t xml:space="preserve">Sơn lót kháng kiềm nội thất Gildden  Alkali  Primer </t>
  </si>
  <si>
    <t>Sơn chống thấm 2 thành phần ngoại thất -Gildden 11A-WaterProof/ Gildden 11A-Water Pro Salt Resistance</t>
  </si>
  <si>
    <t>Sơn tường dạng nhũ tương ngoại thất Gildden 11A-UK</t>
  </si>
  <si>
    <t>Đơn giá Sử dụng Kính an toàn 6.38mm; Giá bán 1 bộ vách = Diện tích x đơn giá/m2 + Kính (có giá kính đính kèm)</t>
  </si>
  <si>
    <t>Đơn giá Sử dụng Kính an toàn 6.38mm; Giá bán 1 bộ cửa = Diện tích x đơn giá/m2 + Kính (có giá kính đính kèm)</t>
  </si>
  <si>
    <t>- Cửa sổ 2 cánh mở trượt
- Hệ Asia Profile  Eurowindow                 
- Bộ PKKK: Khóa bấm, Con lăn - Hãng Eurowindow</t>
  </si>
  <si>
    <t>- Cửa sổ 2 cánh mở trượt
- Hệ Asia Profile Eurowindow
 - Bộ PKKK: Khóa bán nguyệt , Con lăn - Hãng Eurowindow</t>
  </si>
  <si>
    <t>- Cửa sổ 3 cánh ( 2 cánh mở trượt, 1 cánh cố định)
- Hệ Asia Profile Eurowindow     
- Bộ PKKK: Khóa bấm, Con lăn - Hãng Eurowindow</t>
  </si>
  <si>
    <t>1500 x 1000</t>
  </si>
  <si>
    <t>2100 x 1400</t>
  </si>
  <si>
    <t>2400 x 1600</t>
  </si>
  <si>
    <t>- Cửa sổ 3 cánh ( 2 cánh mở trượt, 1 cánh cố định)
- Hệ Asia Profile Eurowindow   
  - Bộ PKKK: Khóa bán nguyệt , Con lăn - Hãng Eurowindow</t>
  </si>
  <si>
    <t>- Cửa sổ 4 cánh ( 2 cánh mở trượt, 2 cánh cố định)
- Hệ Profile của hãng Eurowindow
- Bộ PKKK: Khóa bán nguyệt , Con lăn - Hãng Eurowindow</t>
  </si>
  <si>
    <t>2000 x 1000</t>
  </si>
  <si>
    <t>2200 x 1200</t>
  </si>
  <si>
    <t>2400 x 1400</t>
  </si>
  <si>
    <t>2600 x 1600</t>
  </si>
  <si>
    <t>- Cửa sổ 2 cánh mở quay lật vào trong
-  Hệ Asia Profile Eurowindow                 
- Bộ PKKK:  Thanh chốt đa điểm, tay nắm, bản lề , chốt rời -Eurowindow</t>
  </si>
  <si>
    <t>- Cửa sổ 2 cánh mở quay vào trong
-  Hệ Asia Profile Eurowindow                  
- Bộ PKKK:  Thanh chốt đa điểm, tay nắm, bản lề , chốt liền -Eurowindow</t>
  </si>
  <si>
    <t>- Cửa sổ 2 cánh mở quay vào trong
-  Hệ Asia Profile Eurowindow        
 - Bộ PKKK:  Thanh chốt đa điểm, tay nắm, bản lề , chốt rời -Eurowindow</t>
  </si>
  <si>
    <t>- Cửa sổ 2 cánh mở quay vào trong
- Hệ Asia Profile Eurowindow                 
- Bộ PKKK:  Thanh chốt đa điểm, tay nắm, bản lề , chốt liền -Eurowindow</t>
  </si>
  <si>
    <t>- Cửa sổ 1 cánh mở quay lật vào trong
-  Hệ Asia Profile Eurowindow                
 - Bộ PKKK:  Thanh chốt đa điểm, tay nắm, bản lề  -Eurowindow</t>
  </si>
  <si>
    <t>- Cửa sổ 1 cánh mở quay  vào trong
-  Hệ Asia Profile Eurowindow         
- Bộ PKKK:  Thanh chốt đa điểm, tay nắm, bản lề  -Eurowindow</t>
  </si>
  <si>
    <t>- Cửa sổ 2 cánh mở quay ra ngoài 
-Hệ Asia Profile Eurowindow      
- Bộ PKKK:  Thanh chốt đa điểm, tay nắm, bản lề chữ A , chốt liền -Eurowindow</t>
  </si>
  <si>
    <t>- Cửa sổ 2 cánh mở quay ra ngoài 
-  Hệ Asia Profile Eurowindow    
- Bộ PKKK:  Thanh chốt đa điểm, tay nắm, bản lề chữ A , chốt rời  -Eurowindow</t>
  </si>
  <si>
    <t>- Cửa sổ 1 cánh mở quay ra ngoài 
-  Hệ Asia Profile Eurowindow    
- Bộ PKKK:  Thanh chốt đa điểm, tay nắm, bản lề chữ A  -Eurowindow</t>
  </si>
  <si>
    <t>- Cửa sổ 1 cánh mở hất  ra ngoài 
-  Hệ Asia Profile Eurowindow     
- Bộ PKKK:  Thanh chốt đa điểm, tay nắm, bản lề chữ A, hạn định  -Eurowindow</t>
  </si>
  <si>
    <t>- Cửa đi 1 cánh mở quay
-  Hệ Asia Profile Eurowindow                 
- Bộ PKKK: Cửa đi chính có khóa, Thanh chốt đa điểm, tay nắm,ổ khóa ngoài chìa trong núm vặn -Eurowindow. Bản lề 3D-EIH001-7.</t>
  </si>
  <si>
    <t>700 x 1800</t>
  </si>
  <si>
    <t>700 x 2000</t>
  </si>
  <si>
    <t>700 x 2400</t>
  </si>
  <si>
    <t>900 x 1800</t>
  </si>
  <si>
    <t>900 x 2000</t>
  </si>
  <si>
    <t>900 x 2200</t>
  </si>
  <si>
    <t>900 x 2400</t>
  </si>
  <si>
    <t>- Cửa đi 1 cánh mở quay
-  Hệ Asia Profile Eurowindow                
 - Bộ PKKK: Cửa đi thông phòng có khóa, Thanh chốt đa điểm, tay nắm, ổ khóa ngoài chìa trong núm vặn -Eurowindow .Bản lề 3D-EIH001-7.</t>
  </si>
  <si>
    <t>700 x 2200</t>
  </si>
  <si>
    <t>- Cửa đi 1 cánh mở quay
-  Hệ Asia Profile Eurowindow                
 - Bộ PKKK: Cửa đi tiết kiệm có khóa, Tay nắm, ổ khóa ngoài chìa trong núm vặn -Eurowindow.Bản lề 3D-EIH001-7.</t>
  </si>
  <si>
    <t>- Cửa đi 2 cánh mở quay
-  Hệ Asia Profile Eurowindow                     
- Bộ PKKK: Cửa đi chính có khóa, Thanh chốt đa điểm, tay nắm, ổ khóa ngoài chìa trong núm vặn, chốt rời  -Eurowindow . Bản lề 3D-EIH001-7.</t>
  </si>
  <si>
    <t>1800 x 1800</t>
  </si>
  <si>
    <t>1800 x 2000</t>
  </si>
  <si>
    <t>1800 x 2200</t>
  </si>
  <si>
    <t>1800 x 2400</t>
  </si>
  <si>
    <t>- Cửa đi 2 cánh mở quay
-  Hệ Asia Profile Eurowindow                    
- Bộ PKKK: Cửa đi thông phòng có khóa, Thanh chốt đa điểm, tay nắm,  ổ khóa ngoài chìa trong núm vặn, chốt rời  -Eurowindow.Bản lề 3D-EIH001-7.</t>
  </si>
  <si>
    <t>- Cửa đi 2 cánh mở trượt -  Hệ Asia Profile Eurowindow                    
- Bộ PKKK: Cửa đi trượt có khóa, Thanh chốt đa điểm có khóa, tay nắm, con lăn -Eurowindow , ổ khóa ngoài chìa trong núm vặn -Winkhaus</t>
  </si>
  <si>
    <t>- Cửa đi 4 cánh (2 cánh mở trượt, 2 cánh cố định)  
-  Hệ Asia Profile Eurowindow     
 - Bộ PKKK: Cửa đi trượt có khóa, Thanh chốt đa điểm có khóa, tay nắm, con lăn -Eurowindow , ổ khóa ngoài chìa trong núm vặn -Winkhaus</t>
  </si>
  <si>
    <t>- Vách kính
- Hệ Asia Profile Eurowindow</t>
  </si>
  <si>
    <t>1000 x 1500</t>
  </si>
  <si>
    <t>1500 x 2000</t>
  </si>
  <si>
    <t>- Vách kính (có đố cố định) 
- Hệ Profile của hãng Eurowindow</t>
  </si>
  <si>
    <t>1000 x 2000</t>
  </si>
  <si>
    <t xml:space="preserve"> Lít</t>
  </si>
  <si>
    <t>18l/thùng</t>
  </si>
  <si>
    <t xml:space="preserve"> Kg</t>
  </si>
  <si>
    <t>Gạch block Long Thọ LT10-20 M75</t>
  </si>
  <si>
    <t>Gạch block Long Thọ LT15-19 M75</t>
  </si>
  <si>
    <t>Gạch block Long Thọ LT20-19 M75</t>
  </si>
  <si>
    <t>Gạch block Long Thọ LT-TH M75</t>
  </si>
  <si>
    <t>Gạch block Long Thọ LT6-S M75</t>
  </si>
  <si>
    <t>Gạch block Long Thọ LT6-L M75</t>
  </si>
  <si>
    <t>Gạch block Long Thọ LT-DA M75</t>
  </si>
  <si>
    <t>QCVN 16:2009</t>
  </si>
  <si>
    <t>10x20x40(cm)</t>
  </si>
  <si>
    <t>15x19x39(cm)</t>
  </si>
  <si>
    <t>20x19x40(cm)</t>
  </si>
  <si>
    <t>6x9,5x20(cm)</t>
  </si>
  <si>
    <t>9,5x13,5x19(cm)</t>
  </si>
  <si>
    <t>10x15x19(cm)</t>
  </si>
  <si>
    <t>9x20x29(cm)</t>
  </si>
  <si>
    <t xml:space="preserve">F-101 SƠN LÓT KHÁNG KIỀM NỘI THẤT CAO CẤP
</t>
  </si>
  <si>
    <t>Công ty CPTM FORNER Việt Nam</t>
  </si>
  <si>
    <t xml:space="preserve">F-102 SƠN LÓT KHÁNG KIỀM NGOẠI THẤT CAO CẤP  </t>
  </si>
  <si>
    <t xml:space="preserve">F-103 SƠN MỊN NỘI THẤT
</t>
  </si>
  <si>
    <t xml:space="preserve">F-105 SƠN MỊN NỘI THẤT LAU CHÙI CAO CẤP
</t>
  </si>
  <si>
    <t xml:space="preserve">F-108 SƠN SIÊU TRẮNG NỘI THẤT CAO CẤP
</t>
  </si>
  <si>
    <t xml:space="preserve">F-501 SƠN MỊN NGOẠI THẤT CAO CẤP 
</t>
  </si>
  <si>
    <t xml:space="preserve">F-CT SƠN CHỐNG THẤM ĐA NĂNG
</t>
  </si>
  <si>
    <t xml:space="preserve">F-CTM CHỐNG THẤM MÀU
</t>
  </si>
  <si>
    <t xml:space="preserve">F-CL PHỦ BÓNG KHÔNG MÀU NGOẠI THẤT CLEAR
</t>
  </si>
  <si>
    <t xml:space="preserve">BN- F700 BỘT BẢ NỘI THẤT CAO CẤP
</t>
  </si>
  <si>
    <t xml:space="preserve">BN-F800 BỘT BẢ NGOẠI THẤT CAO CẤP
</t>
  </si>
  <si>
    <t>Đá 2,5x5</t>
  </si>
  <si>
    <t>Đá hộc xô bồ</t>
  </si>
  <si>
    <t>Đá hộc 30x40</t>
  </si>
  <si>
    <t>Công ty TNHH Toàn Tâm</t>
  </si>
  <si>
    <t>Giá bán tại Mỏ đá Khu vực núi Phú Gia, xã Lộc Tiến, huyện Phú Lộc. Giá trên phương tiện bên mua</t>
  </si>
  <si>
    <t>TCVN 8859:2023</t>
  </si>
  <si>
    <t>Công ty TNHH Nippon Paint</t>
  </si>
  <si>
    <t>Keo ốp lát tiêu chuẩn CIMAX CM02</t>
  </si>
  <si>
    <t>VNĐ/kg</t>
  </si>
  <si>
    <t>Màu xám, bao 25 kg</t>
  </si>
  <si>
    <t>Công Ty Cổ phần Đầu tư Ngôi Sao Châu Á</t>
  </si>
  <si>
    <t>Màu trắng, bao 25 kg</t>
  </si>
  <si>
    <t>Keo ốp lát tiêu chuẩn CIMAX CM03</t>
  </si>
  <si>
    <t>Keo chít mạch cao cấp PERFECT ASIA CMM-00</t>
  </si>
  <si>
    <t>Màu trắng, túi 1  kg</t>
  </si>
  <si>
    <t>Màu nhạt, túi 1  kg</t>
  </si>
  <si>
    <t>Màu đậm, túi 1  kg</t>
  </si>
  <si>
    <t>Chống thấm dân dụng AFLEX 2K</t>
  </si>
  <si>
    <t>BS EN 14891:2012</t>
  </si>
  <si>
    <t>Bộ 25 kg</t>
  </si>
  <si>
    <t>Chống thấm dân dụng AFLEX 2K – 301</t>
  </si>
  <si>
    <t>TCVN 12692:2020</t>
  </si>
  <si>
    <t>Bộ 20 kg</t>
  </si>
  <si>
    <t>Chống thấm dân dụng AFLEX 2K – 201</t>
  </si>
  <si>
    <t>Bộ 15 kg</t>
  </si>
  <si>
    <t>Chống thấm dân dụng AFLEX SP1</t>
  </si>
  <si>
    <t>VNĐ/lít</t>
  </si>
  <si>
    <t>Can 5 lít</t>
  </si>
  <si>
    <t>Lon 1 lít</t>
  </si>
  <si>
    <t>Chống thấm AFLEX PU WETFIX AP450</t>
  </si>
  <si>
    <t>VNĐ/thùng</t>
  </si>
  <si>
    <t>Thùng 5 kg</t>
  </si>
  <si>
    <t>Thùng 20 kg</t>
  </si>
  <si>
    <t>Chống thấm AFLEX PU WETFIX AP300</t>
  </si>
  <si>
    <t>Bột bả cao cấp SKIMCOAT SC-150</t>
  </si>
  <si>
    <t>Bao 40 kg</t>
  </si>
  <si>
    <t>Vữa khô trộn sẵn AS - 75M</t>
  </si>
  <si>
    <t>TCVN 4314:2003</t>
  </si>
  <si>
    <t>Bao 50 kg</t>
  </si>
  <si>
    <t>Vữa khô trộn sẵn AS - 100M</t>
  </si>
  <si>
    <t>Vữa đổ rót không co ngót mác cao
AM-G 400</t>
  </si>
  <si>
    <t>Bao 25 kg</t>
  </si>
  <si>
    <t>Vữa đổ rót không co ngót mác cao
AM-G600</t>
  </si>
  <si>
    <t xml:space="preserve">
- Hàng có tại tổng kho Đà Nẵng  và nhà máy Asia Star Hà Nội.
- Điều kiện thanh toán theo hợp đồng.</t>
  </si>
  <si>
    <t>Chưa bao gồm chi phí vận chuyển.</t>
  </si>
  <si>
    <t>Gạch bê tông 6 lỗ VN-20R6, M75</t>
  </si>
  <si>
    <t>Gạch bê tông 6 lỗ VN-20R6, M50</t>
  </si>
  <si>
    <t>Gạch bê tông đặc VN-Đ20, M75</t>
  </si>
  <si>
    <t>Gạch bờ lô đặc Việt Nhật, M75</t>
  </si>
  <si>
    <t>9,5x13,5x20 cm</t>
  </si>
  <si>
    <t>6x9,5x20 cm</t>
  </si>
  <si>
    <t>9x19x39 cm</t>
  </si>
  <si>
    <t>Gạch block M75 (2 vách, 2 lỗ)</t>
  </si>
  <si>
    <t>Công ty CP gạch Tuynel Hương Thủy</t>
  </si>
  <si>
    <t>Đèn LED chiếu sáng đường phố:
'- Vỏ đèn bằng hợp kim nhôm ADC12 đúc áp lực cao, đúc nổi LOGO nhà sản xuất;
- Hiệu suất phát quang: ≥ 170 lm/W;
- Nhiệt độ màu: 3000K - 5000K; 
- Chỉ số hoàn màu CRI: &gt; 70;
- Bộ nguồn: Sản xuất và nhập khẩu từ EU;
- Chip LED: Chuẩn LM80, tuổi thọ &gt; 100.000 giờ;;
- Điện áp định danh: 220VAC, 50/60 Hz;
- Hệ số công suất &gt; 0.95;
- Chống xung điện áp: ≥ 20kV;
- An toàn điện: Cách điện cấp I;
- Bảo vệ kín nước và bụi quang học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</si>
  <si>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r>
      <rPr>
        <b/>
        <sz val="12"/>
        <rFont val="Times New Roman"/>
        <family val="1"/>
      </rPr>
      <t>Đèn Pha LED:</t>
    </r>
    <r>
      <rPr>
        <sz val="12"/>
        <rFont val="Times New Roman"/>
        <family val="1"/>
      </rPr>
      <t xml:space="preserve">
'- Vỏ đèn bằng hợp kim nhôm đúc áp lực cao, có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quang học : ≥ IP67;
- Bảo vệ chống va đập: ≥ IK08;
- Tuổi thọ bộ đèn: ≥ 100.000 giờ;
- Hệ số duy trì quang thông: ≥ 0.95;
- Bộ đèn tích hợp cổng kết mở rộng thông minh Dali/1-10V;
- Giấy chứng nhận hợp chuẩn TCVN 7722-1:2017, TCVN 7722-2-5:2007;
- Chứng nhận dán nhãn Tiết kiệm năng lượng;
- Các chứng nhận nhà sản xuất: ISO 9001:2015, ISO 14001:2015, ISO 50001:2018,...
- Chế độ bảo hành: 5 năm.</t>
    </r>
  </si>
  <si>
    <t>MFUHAILIGHT FS168 - 20W</t>
  </si>
  <si>
    <t>MFUHAILIGHT FS168 - 40W</t>
  </si>
  <si>
    <t>MFUHAILIGHT FS168 - 60W</t>
  </si>
  <si>
    <t>MFUHAILIGHT FS168 - 80W</t>
  </si>
  <si>
    <t>- Công nghệ LED SMD
- Hiệu suất phát quang: ≥ 170 lm/W
- Nhiệt độ màu: 3000K - 5000K 
- Chỉ số hoàn màu CRI: &gt; 70
- Điện áp: 12V/24V
- Bộ sạc MPPT chất lượng cao hoặc tương đương
- Pin lưu trữ công nghệ Lithium LiFePO4 
- Tấm pin thu năng lượng hiệu suất cao công nghệ Monocrystalline 
- Bảo vệ kín nước và bụi quang học: ≥ IP66
- Bảo vệ chống va đập kính Lens: ≥ IK09
- Giấy chứng nhận hợp chuẩn TCVN 7722-1:2017, TCVN 7722-2-3:2019;
- Các chứng nhận nhà sản xuất: ISO 9001:2015, ISO 14001:2015, ISO 50001:2018,...
- Chế độ bảo hành: 2 năm.</t>
  </si>
  <si>
    <t>Sơn nội thất KENNY NICE (Sơn kinh tế)</t>
  </si>
  <si>
    <t>KENNY PLUS - Sơn nước ngoại thất chất lượng cao</t>
  </si>
  <si>
    <t>CÔNG TY TNHH SƠN KENNY</t>
  </si>
  <si>
    <t>Phụ kiện cửa đi 4 cánh mở trượt</t>
  </si>
  <si>
    <t xml:space="preserve">Bộ đèn đường led NLMT rời thể Sokoyo 15W. </t>
  </si>
  <si>
    <t xml:space="preserve">Bộ đèn đường led NLMT rời thể Sokoyo 20W. </t>
  </si>
  <si>
    <t xml:space="preserve">Đèn đường led NLMT rời thể Sokoyo 40W. </t>
  </si>
  <si>
    <t xml:space="preserve">Đèn đường led NLMT rời thể Sokoyo 80W. </t>
  </si>
  <si>
    <t>Đèn đường led NLMT liền thể Sokoyo 60W</t>
  </si>
  <si>
    <t>Đèn đường led NLMT liền thể Sokoyo 80W</t>
  </si>
  <si>
    <t>ISO 9001:2015, 
ISO 14001:2015
CE, RoHS, IEC 60598</t>
  </si>
  <si>
    <t>ISO 9001:2015, 
ISO 14001:2015
CE, RoHS, IEC 60599</t>
  </si>
  <si>
    <t>ISO 9001:2015, 
ISO 14001:2015
CE, RoHS, IEC 60603</t>
  </si>
  <si>
    <t>ISO 9001:2015, 
ISO 14001:2015
CE, RoHS, IEC 60602</t>
  </si>
  <si>
    <t>SOKOYO</t>
  </si>
  <si>
    <t>Battery: Lithium LifePo4 3.2V
Tấm pin: Monocrystalline 5V
Controller: PWM
Cấp bảo vệ: ≥IP65, ≥IK08; 
Quang thông đèn ≥2100lm/W</t>
  </si>
  <si>
    <t>Led SMD 3030</t>
  </si>
  <si>
    <t>Battery: Lithium LifePo4 12.8V
Tấm pin: Monocrystalline 18V
Controller: PWM
Cấp bảo vệ: ≥IP65, ≥IK08; 
Quang thông đèn ≥2800lm/W</t>
  </si>
  <si>
    <t>Battery: Lithium LifePo4 12.8V
Tấm pin: Monocrystalline 18V
Controller: PWM 
Cấp bảo vệ: IP66, IK08; 
Quang thông đèn ≥5600lm/W</t>
  </si>
  <si>
    <t>Led SMD 3030/5050</t>
  </si>
  <si>
    <t>Battery: Lithium LifePo4 25.6V
Tấm pin: Monocrystalline 36V
Controller: PWM 
Cấp bảo vệ: IP66, IK08; 
Quang thông đèn ≥11200lm/W</t>
  </si>
  <si>
    <t>Battery: Lithium LifePo4 25.6V
Tấm pin: Monocrystalline 36V
Controller: PWM
Cấp bảo vệ: IP65, IK08; 
Quang thông đèn ≥11200lm/W</t>
  </si>
  <si>
    <t>Battery: Lithium LifePo4 12.8V
Tấm pin: Monocrystalline 18V
Controller: PWM
Cấp bảo vệ: IP65, IK08; 
Quang thông đèn ≥8400lm/W</t>
  </si>
  <si>
    <t>Sơn Rman - Công ty CP Tập đoàn Sơn HT</t>
  </si>
  <si>
    <t>Cửa đi mở trượt 2-4 cánh hệ 93</t>
  </si>
  <si>
    <t>Gạch tuynen 6 lỗ 200 (1/2)</t>
  </si>
  <si>
    <t>Gạch tuynen 6 lỗ 200</t>
  </si>
  <si>
    <t>Gạch tuyen đặc 200</t>
  </si>
  <si>
    <t>94x130x200</t>
  </si>
  <si>
    <t>94x130x100</t>
  </si>
  <si>
    <t>55x95x200</t>
  </si>
  <si>
    <t>Công ty CP gạch Tuynen Phong Thu</t>
  </si>
  <si>
    <t>Đã gồm CP vận chuyển đến chân công trình</t>
  </si>
  <si>
    <t>Gạch đất sét nung</t>
  </si>
  <si>
    <t>Nắp gang hố thu (trọng lượng: 161kg, tải trọng: 40 tấn, niềng nắp sơn phủ 02 lớp bitum)</t>
  </si>
  <si>
    <t>1.000x1.000x100 (mm)</t>
  </si>
  <si>
    <t>Tiêu chuẩn BS EN 400</t>
  </si>
  <si>
    <t>Gang cầu mác GC45-5</t>
  </si>
  <si>
    <t>Gang cầu; Công văn 3380/BC-QLĐT ngày 05/9/2024 của phòng QLĐT TP. Huế</t>
  </si>
  <si>
    <t>Đá cấp phối Dmax 25 mm</t>
  </si>
  <si>
    <t>Đá cấp phối Dmax 37.5 mm</t>
  </si>
  <si>
    <t>TCVN 4197-2012;
7572:-2-13:2006</t>
  </si>
  <si>
    <t>TCVN 4197-95:2006
TCVN 7572-2-13:2006</t>
  </si>
  <si>
    <t>0-25 mm</t>
  </si>
  <si>
    <t>0-37,5 mm</t>
  </si>
  <si>
    <t>Sơn Winny nội thất chất lượng cao màu pha sẵn</t>
  </si>
  <si>
    <t>Sơn Winny ngoại thất chất lượng cao màu pha sẵn</t>
  </si>
  <si>
    <t>Sơn Winny lót chống kiềm ngoại thất cao cấp</t>
  </si>
  <si>
    <t>Bột Winny nội thất chất lượng cao</t>
  </si>
  <si>
    <t>Sơn Kim loại mạ kẽm</t>
  </si>
  <si>
    <t>G68521, G68525, G68528 ; G68529, G68548</t>
  </si>
  <si>
    <t>CÔNG TY TNHH SX-TM HƯNG PHÚ HẢI, 139 Trần Hưng Đạo, Phường 3, Tp. Tuy Hòa, Phú Yên; 02573.822.181</t>
  </si>
  <si>
    <t>Cát nghiền thô-chưa qua tuyển rửa</t>
  </si>
  <si>
    <t>Cát nghiền thô- chưa qua tuyển rửa</t>
  </si>
  <si>
    <t>Cát nghiền cho bê tông và vữa (cát mịn dưới 2mm)</t>
  </si>
  <si>
    <t>Cát nghiền cho bê tông và vữa (cát thô từ 2mm -3mm)</t>
  </si>
  <si>
    <t>Cát nghiền cho bê tông và vữa (cát thô từ 2mm-3,3mm và cát mịn dưới 2mm )</t>
  </si>
  <si>
    <t>Cát tự nhiên (cát vàng tuyển rửa từ đất tầng phủ)</t>
  </si>
  <si>
    <t>Cát tự nhiên (Cát xây)</t>
  </si>
  <si>
    <t>Cát tự nhiên (Cát tô)</t>
  </si>
  <si>
    <t>Cát tự nhiên (Cát đúc)</t>
  </si>
  <si>
    <t xml:space="preserve">Cửa đi 1 cánh mở quay trong/ngoài biên dạng hệ ĐTT - 55 liền nẹp, </t>
  </si>
  <si>
    <t>TCVN 9366:2012</t>
  </si>
  <si>
    <t xml:space="preserve">Cửa đi 2 cánh mở quay trong/ngoài biên dạng hệ ĐTT - 55 liền nẹp, </t>
  </si>
  <si>
    <t>Cửa đi 4 cánh mở quay trong/ngoài biên dạng hệ ĐTT - 55 liền nẹp, đ</t>
  </si>
  <si>
    <t xml:space="preserve">Cửa đi 4 cánh mở quay trong/ngoài biên dạng hệ ĐTT - 55 liền nẹp, </t>
  </si>
  <si>
    <t xml:space="preserve">Cửa sổ 1 cánh mở quay biên dạng hệ ĐTT - 55 liền nẹp, 
</t>
  </si>
  <si>
    <t xml:space="preserve">Cửa sổ 2 cánh mở quay biên dạng hệ ĐTT - 55 liền nẹp, 
</t>
  </si>
  <si>
    <t xml:space="preserve">Cửa sổ 4 cánh mở quay biên dạng hệ ĐTT - 55 liền nẹp, 
</t>
  </si>
  <si>
    <t xml:space="preserve">Công ty TNHH SX TM Xuất nhập khẩu Đại Tân Thành </t>
  </si>
  <si>
    <t xml:space="preserve">Vách kính ĐTT - 55, độ dày trung bình khung bao 1.4mm. </t>
  </si>
  <si>
    <t xml:space="preserve">Màu Sơn Vân Gỗ </t>
  </si>
  <si>
    <t xml:space="preserve">Mặt dựng ĐTT - 65 ( 65 x 77 mm), độ dày 2.5 mm. </t>
  </si>
  <si>
    <t>Độ dày trung bình cánh 2mm, khung bao 2mm. Kính cường lực 8ly thương hiệu Thái Sơn</t>
  </si>
  <si>
    <t>Độ dày  trung bình cánh 1.4mm, khung bao 1.4mm. Kính cường lực 8ly thương hiệu Thái Sơn</t>
  </si>
  <si>
    <t>Màu Sơn Vân Gỗ</t>
  </si>
  <si>
    <t>Giá áp dụng đối với kính cường lực 8mm; độ dày tăng thêm 2mm cộng thêm 120.000đ/m2. Giá chưa bao gồm chi phí thi công lắp đặt</t>
  </si>
  <si>
    <t>Đã bao gồm chi phí bốc xếp xuống</t>
  </si>
  <si>
    <t>TCCS 700.10:2017/
4 ORANGES</t>
  </si>
  <si>
    <t>CÔNG TY 4 ORANGES</t>
  </si>
  <si>
    <t>TCCS 706.10:2017/
4 ORANGES</t>
  </si>
  <si>
    <t>18lít</t>
  </si>
  <si>
    <t>TCCS 702.10:2017/
4 ORANGES</t>
  </si>
  <si>
    <t>TCCS 707.10:2017/
4 ORANGES</t>
  </si>
  <si>
    <t>Giá đến chân công trình</t>
  </si>
  <si>
    <t>Bột trét nội thất cao cấp - XIX POWDER</t>
  </si>
  <si>
    <t>Bột trét nội và ngoại thất cao cấp - XIX POWDER PUTTY</t>
  </si>
  <si>
    <t>Sơn lót chống kiềm nội thất cao cấp- XIX ALKALI PRIMER</t>
  </si>
  <si>
    <t>Sơn lót chống kiềm ngoại thất cao cấp-XIX ALKALI PRIMER</t>
  </si>
  <si>
    <t>Sơn nội thất mờ cao cấp- XIX FINEKOT</t>
  </si>
  <si>
    <t>Sơn nội thất bóng nhẹ cao cấp - XIX SATIN 4.0</t>
  </si>
  <si>
    <t>Sơn ngoại thất bóng nhẹ cao cấp-XIX FINEKOT</t>
  </si>
  <si>
    <t>Sơn ngoại thất bóng cao cấp- OEXPO XIX SATIN 4.0</t>
  </si>
  <si>
    <t>Cửa đi 1-2-4 cánh mở quay, hệ 55</t>
  </si>
  <si>
    <t>Đá Sub-base (đường cao tốc và quốc lộ )</t>
  </si>
  <si>
    <t>Đá base (đường cao tốc và quốc lộ )</t>
  </si>
  <si>
    <t>Nhũ tương CSS-1</t>
  </si>
  <si>
    <t>Nhũ tương CSS-1h</t>
  </si>
  <si>
    <t>Nhũ tương CRS-2</t>
  </si>
  <si>
    <t>Nhũ tương RapidBond® (CRS-1P)</t>
  </si>
  <si>
    <t>Nhũ tương thấm bám (EcoPrime®)</t>
  </si>
  <si>
    <t>Xi măng bao PCB30</t>
  </si>
  <si>
    <t>Xi măng bao PCB40</t>
  </si>
  <si>
    <t>QCVN16:2023/BXD</t>
  </si>
  <si>
    <t>Xi măng Bỉm Sơn</t>
  </si>
  <si>
    <t>TCVN 9113: 2012</t>
  </si>
  <si>
    <t>Giá trên phương tiện vận chuyển bên mua tại nơi bán Cụm CN Tứ Hạ, Hương Trà, TT Huế</t>
  </si>
  <si>
    <t>Tải trọng cấp T, chiều dài hiệu dụng 2,5m một đầu loe, sử dụng Xi măng PCB 40, bê tông M300</t>
  </si>
  <si>
    <t>Tải trọng cấp TC, chiều dài hiệu dụng 2,5m một đầu loe, sử dụng Xi măng PCB 40, bê tông M300</t>
  </si>
  <si>
    <t>Bê tông thương phẩm M100, sử dụng Xi măng Đồng Lâm/Kim Đỉnh PCB40, đá 1x2</t>
  </si>
  <si>
    <t>m³</t>
  </si>
  <si>
    <t>TCVN 3118-2022</t>
  </si>
  <si>
    <t>Giá đã bao gồm chi phí vận chuyển đến chân các công trình trong phạm vi 20km tính từ các trạm trộn. 84/6 Nguyễn Khoa Chiêm, tp Huế và Cụm CN Tứ Hạ, Hương Trà, TT Huế</t>
  </si>
  <si>
    <t>Bê tông thương phẩm M150, sử dụng Xi măng Đồng Lâm/Kim Đỉnh PCB40, đá 1x2</t>
  </si>
  <si>
    <t>Bê tông thương phẩm M200, sử dụng Xi măng Đồng Lâm/Kim Đỉnh PCB40, đá 1x2</t>
  </si>
  <si>
    <t>Bê tông thương phẩm M250, sử dụng Xi măng Đồng Lâm/Kim Đỉnh PCB40, đá 1x2</t>
  </si>
  <si>
    <t>Bê tông thương phẩm M300, sử dụng Xi măng Đồng Lâm/Kim Đỉnh PCB40, đá 1x2</t>
  </si>
  <si>
    <t>Bê tông thương phẩm M350, sử dụng Xi măng Đồng Lâm/Kim Đỉnh PCB40, đá 1x2</t>
  </si>
  <si>
    <t>Bê tông thương phẩm M400, sử dụng Xi măng Đồng Lâm/Kim Đỉnh PCB40, đá 1x2</t>
  </si>
  <si>
    <t>Bơm bê tông</t>
  </si>
  <si>
    <t>Bê tông sử dụng phụ gia R7, cộng thêm vào đơn giá</t>
  </si>
  <si>
    <t>Ống nhựa u.PVC</t>
  </si>
  <si>
    <t>Mét</t>
  </si>
  <si>
    <t>BS EN ISO 1452-2:2009- hệ inch (BS)</t>
  </si>
  <si>
    <t xml:space="preserve">  Ø 21 dày 1.6mm PN15 </t>
  </si>
  <si>
    <t>Nhựa Tiền Phong</t>
  </si>
  <si>
    <t xml:space="preserve">  Ø 21 dày 2.5mm PN20 </t>
  </si>
  <si>
    <t xml:space="preserve">  Ø 27 dày 1.6mm PN10 </t>
  </si>
  <si>
    <t xml:space="preserve">  Ø 27 dày 3.0mm PN20 </t>
  </si>
  <si>
    <t xml:space="preserve"> Ø 34 dày 1.8mm PN10 </t>
  </si>
  <si>
    <t xml:space="preserve"> Ø 34 dày 3.0mm PN18 </t>
  </si>
  <si>
    <t xml:space="preserve"> Ø 42 dày 2.1mm PN9 </t>
  </si>
  <si>
    <t xml:space="preserve"> Ø 42 dày 3.0mm PN15 </t>
  </si>
  <si>
    <t xml:space="preserve"> Ø 49 dày 2.0mm PN8 </t>
  </si>
  <si>
    <t xml:space="preserve"> Ø 49 dày 3.0mm PN12 </t>
  </si>
  <si>
    <t xml:space="preserve"> Ø 60 dày 2.3mm PN6 </t>
  </si>
  <si>
    <t xml:space="preserve"> Ø 60 dày 4.0mm PN12 </t>
  </si>
  <si>
    <t xml:space="preserve"> Ø 90 dày 3.0mm PN6 </t>
  </si>
  <si>
    <t xml:space="preserve"> Ø 90 dày 3.8mm PN9 </t>
  </si>
  <si>
    <t xml:space="preserve"> Ø 114 dày 3.2mm PN5 </t>
  </si>
  <si>
    <t xml:space="preserve"> Ø 114 dày 3.8mm PN6 </t>
  </si>
  <si>
    <t xml:space="preserve"> Ø 114 dày 5.0mm PN9 </t>
  </si>
  <si>
    <t xml:space="preserve"> Ø 168 dày 5.0mm PN6 </t>
  </si>
  <si>
    <t xml:space="preserve"> Ø 168 dày 7.3mm PN9 </t>
  </si>
  <si>
    <t xml:space="preserve"> Ø 168 dày 9.2mm PN12 </t>
  </si>
  <si>
    <t xml:space="preserve"> Ø 220 dày 6.6mm PN6 </t>
  </si>
  <si>
    <t xml:space="preserve"> Ø 220 dày 8.7mm PN9 </t>
  </si>
  <si>
    <t xml:space="preserve"> Ø 75 dày 2.9mm PN8 </t>
  </si>
  <si>
    <t xml:space="preserve"> Ø 75 dày 3.6mm PN10 </t>
  </si>
  <si>
    <t xml:space="preserve"> Ø 110 dày 3.2mm PN6 </t>
  </si>
  <si>
    <t xml:space="preserve"> Ø 110 dày 5.3mm PN10 </t>
  </si>
  <si>
    <t xml:space="preserve"> Ø 125 dày 3.7mm PN6 </t>
  </si>
  <si>
    <t xml:space="preserve"> Ø 125 dày 6.0mm PN10 </t>
  </si>
  <si>
    <t xml:space="preserve"> Ø 140 dày 4.1mm PN6 </t>
  </si>
  <si>
    <t xml:space="preserve"> Ø 140 dày 6.7mm PN10 </t>
  </si>
  <si>
    <t xml:space="preserve"> Ø 160 dày 4.7mm PN6 </t>
  </si>
  <si>
    <t xml:space="preserve"> Ø 160 dày 7.7mm PN10 </t>
  </si>
  <si>
    <t xml:space="preserve"> Ø 180 dày 5.3mm PN6 </t>
  </si>
  <si>
    <t xml:space="preserve"> Ø 200 dày 5.9mm PN6 </t>
  </si>
  <si>
    <t xml:space="preserve"> Ø 200 dày 9.6mm PN10 </t>
  </si>
  <si>
    <t xml:space="preserve"> Ø 225 dày 6.6mm PN6 </t>
  </si>
  <si>
    <t xml:space="preserve"> Ø 225 dày 10.8mm PN10 </t>
  </si>
  <si>
    <t xml:space="preserve"> Ø 250 dày 6.2mm PN5 </t>
  </si>
  <si>
    <t xml:space="preserve"> Ø 250 dày 11.9mm PN10 </t>
  </si>
  <si>
    <t xml:space="preserve"> Ø 280 dày 8.2mm PN6 </t>
  </si>
  <si>
    <t xml:space="preserve"> Ø 315 dày 9.2mm PN6 </t>
  </si>
  <si>
    <t xml:space="preserve"> Ø 315 dày 12.1mm PN8 </t>
  </si>
  <si>
    <t xml:space="preserve"> Ø 355 dày 10.4mm PN6 </t>
  </si>
  <si>
    <t xml:space="preserve"> Ø 355 dày 13.6mm PN8 </t>
  </si>
  <si>
    <t xml:space="preserve"> Ø 400 dày 11.7mm PN6 </t>
  </si>
  <si>
    <t xml:space="preserve"> Ø 400 dày 15.3mm PN8 </t>
  </si>
  <si>
    <t xml:space="preserve"> Ø 450 dày 13.2mm PN6 </t>
  </si>
  <si>
    <t xml:space="preserve"> Ø 450 dày 17.2mm PN8 </t>
  </si>
  <si>
    <t xml:space="preserve"> Ø 500 dày 12.3mm PN6 </t>
  </si>
  <si>
    <t xml:space="preserve"> Ø 630 dày 15.4mm PN6</t>
  </si>
  <si>
    <t>Ống nhựa PP-R</t>
  </si>
  <si>
    <t>DIN 8077 &amp; 8078:2008</t>
  </si>
  <si>
    <t xml:space="preserve"> Ø 20 dày 2.3mm PN10 </t>
  </si>
  <si>
    <t xml:space="preserve"> Ø 20 dày 3.4mm PN20 </t>
  </si>
  <si>
    <t xml:space="preserve"> Ø 25 dày 2.8mm PN10 </t>
  </si>
  <si>
    <t xml:space="preserve"> Ø 25 dày 3.5mm PN16 </t>
  </si>
  <si>
    <t xml:space="preserve"> Ø 25 dày 4.2mm PN20 </t>
  </si>
  <si>
    <t xml:space="preserve"> Ø 32 dày 2.9mm PN10 </t>
  </si>
  <si>
    <t xml:space="preserve"> Ø 32 dày 4.4mm PN16 </t>
  </si>
  <si>
    <t xml:space="preserve"> Ø 32 dày 5.4mm PN20 </t>
  </si>
  <si>
    <t xml:space="preserve"> Ø 40 dày 3.7mm PN10 </t>
  </si>
  <si>
    <t xml:space="preserve"> Ø 40 dày 5.5mm PN16 </t>
  </si>
  <si>
    <t xml:space="preserve"> Ø 40 dày  6.7mm PN20 </t>
  </si>
  <si>
    <t xml:space="preserve"> Ø 50 dày 4.6mm PN10 </t>
  </si>
  <si>
    <t xml:space="preserve"> Ø 50 dày 6.9mm PN16 </t>
  </si>
  <si>
    <t xml:space="preserve"> Ø 50 dày 8.3mm PN20 </t>
  </si>
  <si>
    <t xml:space="preserve"> Ø 63 dày 5.8mm PN10 </t>
  </si>
  <si>
    <t xml:space="preserve"> Ø 63 dày 10.5mm PN20 </t>
  </si>
  <si>
    <t xml:space="preserve"> Ø 75 dày 6.8mm PN10 </t>
  </si>
  <si>
    <t xml:space="preserve"> Ø 75 dày 10.3mm PN16 </t>
  </si>
  <si>
    <t xml:space="preserve"> Ø 90 dày 8.2mm PN10 </t>
  </si>
  <si>
    <t xml:space="preserve"> Ø 110 dày 10.0mm PN10 </t>
  </si>
  <si>
    <t xml:space="preserve"> Ø 125 dày 11.4mm PN10 </t>
  </si>
  <si>
    <t xml:space="preserve"> Ø 140 dày 12.7mm PN10 </t>
  </si>
  <si>
    <t xml:space="preserve"> Ø 160 dày 14.6mm PN10 </t>
  </si>
  <si>
    <t xml:space="preserve"> Ø 180 dày 16.4mm PN10 </t>
  </si>
  <si>
    <t xml:space="preserve"> Ø 200 dày 18.2mm PN10 </t>
  </si>
  <si>
    <t xml:space="preserve">Ống nhựa HDPE </t>
  </si>
  <si>
    <t>ISO 4427: 2019</t>
  </si>
  <si>
    <t xml:space="preserve"> Ø 20 dày 2.0mm PN16 </t>
  </si>
  <si>
    <t xml:space="preserve"> Ø 20 dày 2.3mm PN20 </t>
  </si>
  <si>
    <t xml:space="preserve"> Ø 25 dày 2.0mm PN12.5 </t>
  </si>
  <si>
    <t xml:space="preserve"> Ø 25 dày 2.3mm PN16 </t>
  </si>
  <si>
    <t xml:space="preserve"> Ø 25 dày 3.0mm PN20 </t>
  </si>
  <si>
    <t xml:space="preserve"> Ø 32 dày 2.0mm PN10 </t>
  </si>
  <si>
    <t xml:space="preserve"> Ø 32 dày 2.4mm PN12.5 </t>
  </si>
  <si>
    <t xml:space="preserve"> Ø 32 dày 3.0mm PN16 </t>
  </si>
  <si>
    <t xml:space="preserve"> Ø 40 dày 2.4mm PN10 </t>
  </si>
  <si>
    <t xml:space="preserve"> Ø 40 dày 3.0mm PN12.5 </t>
  </si>
  <si>
    <t xml:space="preserve"> Ø 50 dày 2.4mm PN8 </t>
  </si>
  <si>
    <t xml:space="preserve"> Ø 50 dày 3.0mm PN10 </t>
  </si>
  <si>
    <t xml:space="preserve"> Ø 50 dày 3.7mm PN12.5 </t>
  </si>
  <si>
    <t xml:space="preserve"> Ø 63 dày 3.0mm PN8 </t>
  </si>
  <si>
    <t xml:space="preserve"> Ø 63 dày 3.8mm PN10 </t>
  </si>
  <si>
    <t xml:space="preserve"> Ø 63 dày 4.7mm PN12.5 </t>
  </si>
  <si>
    <t xml:space="preserve"> Ø 63 dày 5.8mm PN16 </t>
  </si>
  <si>
    <t xml:space="preserve"> Ø 75 dày 3.6mm PN8 </t>
  </si>
  <si>
    <t xml:space="preserve"> Ø 75 dày 4.5mm PN10 </t>
  </si>
  <si>
    <t xml:space="preserve"> Ø 75 dày 5.6mm PN12.5 </t>
  </si>
  <si>
    <t xml:space="preserve"> Ø 75 dày 6.8mm PN16 </t>
  </si>
  <si>
    <t xml:space="preserve"> Ø 90 dày 4.3mm PN8 </t>
  </si>
  <si>
    <t xml:space="preserve"> Ø 90 dày 5.4mm PN10 </t>
  </si>
  <si>
    <t xml:space="preserve"> Ø 90 dày 6.7mm PN12.5 </t>
  </si>
  <si>
    <t xml:space="preserve"> Ø 90 dày 8.2mm PN16 </t>
  </si>
  <si>
    <t xml:space="preserve"> Ø 110 dày 4.2mm PN6 </t>
  </si>
  <si>
    <t xml:space="preserve"> Ø 110 dày 5.3mm PN8 </t>
  </si>
  <si>
    <t xml:space="preserve"> Ø 110 dày 6.6mm PN10 </t>
  </si>
  <si>
    <t xml:space="preserve"> Ø 125 dày 4.8mm PN6 </t>
  </si>
  <si>
    <t xml:space="preserve"> Ø 125 dày 6.0mm PN8 </t>
  </si>
  <si>
    <t xml:space="preserve"> Ø 125 dày 7.4mm PN10 </t>
  </si>
  <si>
    <t xml:space="preserve"> Ø 140 dày 6.7mm PN8 </t>
  </si>
  <si>
    <t xml:space="preserve"> Ø 140 dày 8.3mm PN10 </t>
  </si>
  <si>
    <t xml:space="preserve"> Ø 140 dày 10.3mm PN12.5 </t>
  </si>
  <si>
    <t xml:space="preserve"> Ø 160 dày 7.7mm PN8 </t>
  </si>
  <si>
    <t xml:space="preserve"> Ø 160 dày 9.5mm PN10 </t>
  </si>
  <si>
    <t xml:space="preserve"> Ø 160 dày 11.8mm PN12.5 </t>
  </si>
  <si>
    <t xml:space="preserve"> Ø 180 dày 10.7mm PN10 </t>
  </si>
  <si>
    <t xml:space="preserve"> Ø 180 dày 13.3mm PN12.5 </t>
  </si>
  <si>
    <t xml:space="preserve"> Ø 200 dày 7.7mm PN6 </t>
  </si>
  <si>
    <t xml:space="preserve"> Ø 200 dày 11.9mm PN10 </t>
  </si>
  <si>
    <t xml:space="preserve"> Ø 200 dày 14.7mm PN12.5 </t>
  </si>
  <si>
    <t xml:space="preserve"> Ø 225 dày 8.6mm PN6 </t>
  </si>
  <si>
    <t xml:space="preserve"> Ø 225 dày 13.4mm PN10 </t>
  </si>
  <si>
    <t xml:space="preserve"> Ø 225 dày 16.6mm PN12.5 </t>
  </si>
  <si>
    <t xml:space="preserve"> Ø 250 dày 9.6mm PN6 </t>
  </si>
  <si>
    <t xml:space="preserve"> Ø 250 dày 14.8mm PN10 </t>
  </si>
  <si>
    <t xml:space="preserve"> Ø 250 dày 18.4mm PN12.5 </t>
  </si>
  <si>
    <t xml:space="preserve"> Ø 280 dày 10.7mm PN6 </t>
  </si>
  <si>
    <t xml:space="preserve"> Ø 280 dày 16.6mm PN10 </t>
  </si>
  <si>
    <t xml:space="preserve"> Ø 280 dày 20.6mm PN12.5 </t>
  </si>
  <si>
    <t xml:space="preserve"> Ø 280 dày 25.4mm PN16 </t>
  </si>
  <si>
    <t xml:space="preserve"> Ø 315 dày 12.1mm PN6 </t>
  </si>
  <si>
    <t xml:space="preserve"> Ø 315 dày 18.7mm PN10 </t>
  </si>
  <si>
    <t xml:space="preserve"> Ø 315 dày 23.2mm PN12.5 </t>
  </si>
  <si>
    <t xml:space="preserve"> Ø 355 dày 13.6mm PN6 </t>
  </si>
  <si>
    <t xml:space="preserve"> Ø 355 dày 21.1mm PN10</t>
  </si>
  <si>
    <t xml:space="preserve"> Ø 355 dày 26.1mm PN12.5</t>
  </si>
  <si>
    <t xml:space="preserve"> Ø 400 dày 15.3mm PN6 </t>
  </si>
  <si>
    <t xml:space="preserve"> Ø 400 dày 23.7mm PN10 </t>
  </si>
  <si>
    <t xml:space="preserve"> Ø 400 dày 29.4mm PN12.5 </t>
  </si>
  <si>
    <t xml:space="preserve"> Ø 450 dày 17.2mm PN6 </t>
  </si>
  <si>
    <t xml:space="preserve"> Ø 450 dày 26.7mm PN10 </t>
  </si>
  <si>
    <t xml:space="preserve"> Ø 450 dày 33.1mm PN12.5 </t>
  </si>
  <si>
    <t xml:space="preserve"> Ø 500 dày 19.1mm PN6 </t>
  </si>
  <si>
    <t xml:space="preserve"> Ø 500 dày 29.7mm PN10 </t>
  </si>
  <si>
    <t xml:space="preserve"> Ø 500 dày 36.8mm PN12.5 </t>
  </si>
  <si>
    <t>Ống gân xoắn luồn điện  HDPE 1 lớp</t>
  </si>
  <si>
    <t xml:space="preserve"> DN40 (40/53.5)</t>
  </si>
  <si>
    <t xml:space="preserve"> DN65 (65/84.5)</t>
  </si>
  <si>
    <t xml:space="preserve"> DN80 (80/105)</t>
  </si>
  <si>
    <t xml:space="preserve"> DN100 (100/130)</t>
  </si>
  <si>
    <t xml:space="preserve"> DN150 (150/188)</t>
  </si>
  <si>
    <t xml:space="preserve"> DN200 (200/260)</t>
  </si>
  <si>
    <t>Ống nhựa gân sóng HDPE 2 lớp</t>
  </si>
  <si>
    <t xml:space="preserve">DN150 SN4 </t>
  </si>
  <si>
    <t xml:space="preserve">DN150 SN8 </t>
  </si>
  <si>
    <t xml:space="preserve">DN200 SN4 </t>
  </si>
  <si>
    <t xml:space="preserve">DN200 SN8 </t>
  </si>
  <si>
    <t xml:space="preserve">DN250 SN4 </t>
  </si>
  <si>
    <t xml:space="preserve">DN250 SN8 </t>
  </si>
  <si>
    <t xml:space="preserve">DN300 SN4 </t>
  </si>
  <si>
    <t xml:space="preserve">DN300 SN8 </t>
  </si>
  <si>
    <t xml:space="preserve">DN400 SN4 </t>
  </si>
  <si>
    <t xml:space="preserve">DN400 SN8 </t>
  </si>
  <si>
    <t xml:space="preserve">DN500 SN4 </t>
  </si>
  <si>
    <t xml:space="preserve">DN500 SN8 </t>
  </si>
  <si>
    <t xml:space="preserve">DN600 SN4 </t>
  </si>
  <si>
    <t xml:space="preserve">DN600 SN8 </t>
  </si>
  <si>
    <t xml:space="preserve">DN800 SN4 </t>
  </si>
  <si>
    <t xml:space="preserve">DN800 SN8 </t>
  </si>
  <si>
    <t>Chi phí vận chuyển tới công trình là 285 đồng/kg/100 km</t>
  </si>
  <si>
    <t>Chi phí vận chuyển tới công trình là 380 đồng/kg/100 km</t>
  </si>
  <si>
    <t>Nhựa đường đặc nóng 60/70</t>
  </si>
  <si>
    <t>Nhựa đường đặc nóng 40/50</t>
  </si>
  <si>
    <t>Nhũ tương nhựa đường CRS-1</t>
  </si>
  <si>
    <t>Sơn lót Nano sinh học nội thất-AF550</t>
  </si>
  <si>
    <t>Công ty TNHH Afar Việt Nam</t>
  </si>
  <si>
    <t>Sơn lót kháng kiềm ngoại thất cao cấp - AF800</t>
  </si>
  <si>
    <t>Sơn siêu trắng trần AF WHITE</t>
  </si>
  <si>
    <t>Sơn mịn nội thất cao cấp AF SUN</t>
  </si>
  <si>
    <t>Sơn bóng ngoại thất AF SATIN</t>
  </si>
  <si>
    <t>Sơn mịn ngoại thất cao cấp AF 5IN1</t>
  </si>
  <si>
    <t>Sơn chống thấm đa năng AF400</t>
  </si>
  <si>
    <t>Sơn chống thấm màu AF WATER</t>
  </si>
  <si>
    <t>Sơn nội thất lau chùi hiệu quả AF EASY</t>
  </si>
  <si>
    <t>Công ty Cổ phần Bê tông và Xây dựng TT Huế</t>
  </si>
  <si>
    <t xml:space="preserve"> </t>
  </si>
  <si>
    <t>TCVN-7451: 2004</t>
  </si>
  <si>
    <t>Cửa nhựa uPVC (Profile SPARLEE Hệ châu Á; lõi thép dày 1,2mm - kính trắng an toàn 2 lớp 6.38 mm, Phụ kiện GQ)</t>
  </si>
  <si>
    <t>Đơn giá bao gồm chi phí lắp đặt, giá chênh lệch so với kính trắng 6.38mm: Kính 6,38mm  mờ: +95.000 đ/m2; kính 8,38mm trắng +220.000 đ/m2, 8.38 mờ +320.000 đ/m2; kính 8.00mm cường lực +80.000 đ/m2, kính 10mm cường lực: 220.000 đ/m2</t>
  </si>
  <si>
    <t>Cửa sổ 1-2-4 cánh mở quay, hất, trượt chưa bao gồm PKKK</t>
  </si>
  <si>
    <t>Cửa sổ 2 cánh mở trượt</t>
  </si>
  <si>
    <t>Bộ</t>
  </si>
  <si>
    <t>Cửa sổ 4 cánh mở trượt</t>
  </si>
  <si>
    <t>Cửa sổ 1 cánh mở quay, hất</t>
  </si>
  <si>
    <t>Cửa sổ 2 cánh mở quay, hất</t>
  </si>
  <si>
    <t>Cửa sổ 4 cánh mở quay, hất</t>
  </si>
  <si>
    <t>Cửa đi 1-2-4 cánh mở quay, trượt, chưa bao gồm PKKK</t>
  </si>
  <si>
    <t>Cửa đi 1 cánh mở quay</t>
  </si>
  <si>
    <t>Cửa đi 2 cánh mở quay</t>
  </si>
  <si>
    <t>Cửa đi 2 cánh mở trượt</t>
  </si>
  <si>
    <t>Cửa đi 4 cánh mở quay</t>
  </si>
  <si>
    <t>Cửa nhôm cao cấp (Profile Xingfa nhập khẩu; dày trung bình 1,4-2,5mm; kính trắng an toàn 2 lớp 6.38 mm, Phụ kiện Kinlong)</t>
  </si>
  <si>
    <t xml:space="preserve"> Vận chuyển trên địa bàn thành phố Huế</t>
  </si>
  <si>
    <t>Giá bình quân tại thị trường thành phố Huế</t>
  </si>
  <si>
    <t>Đơn giá giao tại Nhà máy/ Tổng kho: xã Lộc Vĩnh, huyện Phúc Lộc, thành phố Huế</t>
  </si>
  <si>
    <t>Giao tại chân công trình trên địa bàn TT. Huế</t>
  </si>
  <si>
    <t>Màu sơn điện (Nâu cà phê, xám, trắng sữa, đen,….)</t>
  </si>
  <si>
    <t>Chân công trình trên địa bàn huyện, thị xã, tp Huế, thành phố Huế</t>
  </si>
  <si>
    <t>Màu sơn điện ( Nâu cà phê, xám, trắng sữa, đen,….)</t>
  </si>
  <si>
    <t>Giá bán trên địa bàn thành phố Huế</t>
  </si>
  <si>
    <t>Đã bao gồm chi phí vận chuyển đến công trình trên địa bàn TT.Huế</t>
  </si>
  <si>
    <t>Đã bao gồm chi phí vận chuyển đến công trình trên địa bàn T.T.Huế</t>
  </si>
  <si>
    <t>Giá chưa bao gồm vc và bốc dỡ hàng lên xuống đến chân công trình trên địa bàn TT- Huế</t>
  </si>
  <si>
    <t>Hàng giao tại chân công trình thành phố</t>
  </si>
  <si>
    <t>Tại chân công trình trên địa bàn thành phố</t>
  </si>
  <si>
    <t>Toàn địa bàn thành phố</t>
  </si>
  <si>
    <t>Giá bán tại địa bàn (chưa bao gồm thuế giá trị gia tăng VAT)</t>
  </si>
  <si>
    <t>Công ty CP Bê tông và Xây dựng Thừa Thiên Huế</t>
  </si>
  <si>
    <t xml:space="preserve">Công ty TNHH SX và TM Phương Tuấn </t>
  </si>
  <si>
    <t xml:space="preserve"> DNTN Sản xuất gia công TM Tường Long</t>
  </si>
  <si>
    <t>Công ty Cổ phần EuroWindow</t>
  </si>
  <si>
    <t>Công ty TNHH MTV TM&amp;XD Golden Door</t>
  </si>
  <si>
    <t>Công ty CP Khai thác đá và Xây dựng Hương Bằng</t>
  </si>
  <si>
    <t>'Giao trên phương tiện bên mua tại núi Phú Gia, xã Lộc Tiến, huyện Phú Lộc</t>
  </si>
  <si>
    <t>'Giao trên phương tiện bên mua tại Mỏ đá Hương Bằng, Hương Vân, thị xã Hương Trà.</t>
  </si>
  <si>
    <t>Công ty CP Khoáng sản Huế</t>
  </si>
  <si>
    <t>'Giao trên phương tiện bên mua tại kv núi Hương Thọ, phường Long Hồ, Huế</t>
  </si>
  <si>
    <t>Giao trên phương tiện bên mua, giá tại bãi Khu vực Bắc Khe Ly, phường Long Hồ, quận Phú Xuân</t>
  </si>
  <si>
    <t>Giao trên phương tiện bên mua, tại bãi Khu vực Bắc Khe Ly, phường Long Hồ, quận Phú Xuân.</t>
  </si>
  <si>
    <t>Giao trên phương tiện bên mua, giá tại bãi Khu vực Bắc Khe Ly, phường Long Hồ, quận Phú Xuân.</t>
  </si>
  <si>
    <t>Giá bán tại bãi xay Mỏ đá Khe Phèn, phường Long Hồ, quận Phú Xuân. Giá trên phương tiện bên mua</t>
  </si>
  <si>
    <t>Giá bán tại Mỏ đá Việt Nhật, Thôn Hải Cát, phường Long Hồ, quận Phú Xuân. Trên phương tiện bên mua</t>
  </si>
  <si>
    <t>Khu vực thôn Dòng, phường Long Hồ, quận Phú Xuân</t>
  </si>
  <si>
    <t xml:space="preserve"> Hộp đệm U (150*150*360*5)mm </t>
  </si>
  <si>
    <t xml:space="preserve"> Hộp đệm U (160*160*600*5)mm </t>
  </si>
  <si>
    <t xml:space="preserve"> Hộp đệm vuông (160*160*360*5)mm </t>
  </si>
  <si>
    <t xml:space="preserve"> Hộp đệm U (160*160*360*5)mm </t>
  </si>
  <si>
    <t xml:space="preserve"> Cột thép U (160*160*2000*5)mm </t>
  </si>
  <si>
    <t xml:space="preserve"> Tấm sóng giữa (4140*508*3)mm SS400</t>
  </si>
  <si>
    <t xml:space="preserve"> Tấm sóng giữa (3320*508*3)mm SS400</t>
  </si>
  <si>
    <t xml:space="preserve"> Tấm sóng giữa (4330*310*3)mm SS540</t>
  </si>
  <si>
    <t xml:space="preserve"> Tấm sóng giữa (3330*310*3)mm SS540</t>
  </si>
  <si>
    <t xml:space="preserve"> Tấm sóng giữa (4320*310*3)mm SS400</t>
  </si>
  <si>
    <t xml:space="preserve"> Tấm sóng giữa (3320*310*3)mm SS400</t>
  </si>
  <si>
    <t xml:space="preserve"> Hộp đệm vuông (150*150*360*5)mm </t>
  </si>
  <si>
    <t>Tấm sóng giữa (2320*508*3)mm SS400</t>
  </si>
  <si>
    <t>Công ty Cổ Phần Dây Cáp điện DAPHACO</t>
  </si>
  <si>
    <t>Sơn ngoại thất chống thấm màu cao cấp</t>
  </si>
  <si>
    <t>18.6 kg</t>
  </si>
  <si>
    <t>Sơn ngoại thất Clear phủ bóng cao cấp</t>
  </si>
  <si>
    <t>16.6 kg</t>
  </si>
  <si>
    <t>Sơn mịn ngoại thất cao cấp E500</t>
  </si>
  <si>
    <t>22 kg</t>
  </si>
  <si>
    <t>Sơn chống kiềm ngoại thất cao cấp</t>
  </si>
  <si>
    <t>Sơn chống kiềm ngoại thất Eco</t>
  </si>
  <si>
    <t>20.4 kg</t>
  </si>
  <si>
    <t>Sơn ngoại thất chống thấm đa năng</t>
  </si>
  <si>
    <t>18.2 kg</t>
  </si>
  <si>
    <t>Sơn nội thất bán bóng A68 Green</t>
  </si>
  <si>
    <t>19.8 kg</t>
  </si>
  <si>
    <t>Sơn mịn nội thất E200</t>
  </si>
  <si>
    <t>Sơn mịn nội thất cao cấp E300</t>
  </si>
  <si>
    <t>Sơn siêu trắng nội thất Nano cao cấp</t>
  </si>
  <si>
    <t>Sơn chống kiềm nội thất cao cấp</t>
  </si>
  <si>
    <t>21 kg</t>
  </si>
  <si>
    <t>Sơn chống kiềm nội thất Infor Eco</t>
  </si>
  <si>
    <t>Bột bả tường nội thất cao cấp</t>
  </si>
  <si>
    <t>Bột bả tường chống thấm ngoại thất cao cấp</t>
  </si>
  <si>
    <t>Nhựa đường 60/70 - Phuy</t>
  </si>
  <si>
    <t>Nhựa đường lỏng MC70 - Phuy</t>
  </si>
  <si>
    <t>Nhựa đường nhũ tương CRS1-Phuy</t>
  </si>
  <si>
    <t>Nhựa đường nhũ tương CSS1-Phuy</t>
  </si>
  <si>
    <t>Cty TNHH nhựa đường Petrolimex</t>
  </si>
  <si>
    <t>Giá báo tại nhà máy Thọ Quang - Đà Nẵng theo Văn bản số 245/CV-PLC.NĐ-TTPC ngày 01/03/2025</t>
  </si>
  <si>
    <t>0,30x1,08(mm)</t>
  </si>
  <si>
    <t>Tôn Lạnh
 (Hợp kim
 nhôm kẽm)</t>
  </si>
  <si>
    <t>Đá base</t>
  </si>
  <si>
    <t>Đá Sub-base</t>
  </si>
  <si>
    <t>TCVN8859:2011</t>
  </si>
  <si>
    <t>Công ty Cổ phần Infor Việt Nam</t>
  </si>
  <si>
    <t>15 LÍT</t>
  </si>
  <si>
    <t>Sơn nước ngoại thất cao cấp 
Dulux Weather Shield 
Colour Protect</t>
  </si>
  <si>
    <t>Sơn nước ngoại thất Dulux Inspire</t>
  </si>
  <si>
    <t>Sơn nước ngoại thất Maxilite Tough từ Dulux</t>
  </si>
  <si>
    <t>Sơn nước nội thất cao cấp Dulux Easyclean chống bám bẩn, kháng virus</t>
  </si>
  <si>
    <t>Sơn nước nội thất cao cấp Dulux EasyClean Lau chùi vượt trội, kháng virus</t>
  </si>
  <si>
    <t>Sơn nước nội thất Dulux Inspire</t>
  </si>
  <si>
    <t>Sơn nước nội thất Maxilite Total từ Dulux</t>
  </si>
  <si>
    <t>Sơn nước nội thất Maxilite che phủ hiệu quả từ Dulux</t>
  </si>
  <si>
    <t>Sơn lót cao cấp ngoài trời Dulux Weather Shield chống kiềm</t>
  </si>
  <si>
    <t>Sơn lót ngoài trời Maxilite</t>
  </si>
  <si>
    <t>Sơn lót nội thất cao cấp Dulux Easyclean</t>
  </si>
  <si>
    <t>Sơn lót nội thất siêu cao cấp Dulux Ambiance</t>
  </si>
  <si>
    <t>Sơn lót trong nhà Maxilite</t>
  </si>
  <si>
    <t>Chất chống thấm Dulux Aquatech Flex</t>
  </si>
  <si>
    <t>Chất chống thấm sàn Dulux Aquatech Max</t>
  </si>
  <si>
    <t xml:space="preserve">E015M/
E023B </t>
  </si>
  <si>
    <t>Z98</t>
  </si>
  <si>
    <t xml:space="preserve">28C </t>
  </si>
  <si>
    <t>E016\E017</t>
  </si>
  <si>
    <t>99A</t>
  </si>
  <si>
    <t>39A</t>
  </si>
  <si>
    <t>30C</t>
  </si>
  <si>
    <t>MK14</t>
  </si>
  <si>
    <t>A936</t>
  </si>
  <si>
    <t>48C</t>
  </si>
  <si>
    <t>A935</t>
  </si>
  <si>
    <t>A968</t>
  </si>
  <si>
    <t>ME4</t>
  </si>
  <si>
    <t>W759</t>
  </si>
  <si>
    <t>V910</t>
  </si>
  <si>
    <t>QCVN 16:2019/BXD
QCVN 08:2020/BCT
TCVN 8652:2020</t>
  </si>
  <si>
    <t>Công ty CP Tập đoàn Vas Nghi Sơn</t>
  </si>
  <si>
    <t>QCVN16:2019/BXD
TCVN 13113:2020</t>
  </si>
  <si>
    <t>30x60</t>
  </si>
  <si>
    <t>Công ty CP Viglacera Tiên Sơn</t>
  </si>
  <si>
    <t>60x60</t>
  </si>
  <si>
    <t>15x90</t>
  </si>
  <si>
    <t>IV</t>
  </si>
  <si>
    <t>Sản phẩm gạch ốp lát Granite in kỹ thuật số Viglacera Tiên Sơn</t>
  </si>
  <si>
    <t>PGM3601, 3602,..., PGP 3601, 3602,..., PM 3680,...</t>
  </si>
  <si>
    <t xml:space="preserve"> PGM6601, 6602,... PGB 6601, 6602,... , PTL661, PEM6601,02,....</t>
  </si>
  <si>
    <t>MDK 36001,02,...362001,02..
MDP363001, 002,....
PK 36001,02,...362001,02..
PMDP363001, 02,....</t>
  </si>
  <si>
    <t>MDK 66001,02,...
MDP 663001, 002,....666001,02
PK 66001,02,...
PMDP 663001, 002,....666001,02</t>
  </si>
  <si>
    <t>PK 159022, 28, PGT 15901, 15902,....</t>
  </si>
  <si>
    <t>V</t>
  </si>
  <si>
    <t>Sản phẩm gạch ốp lát Granite Viglacera Tiên Sơn</t>
  </si>
  <si>
    <t>PG1,PG2, PG3, PG4, 6612, 6615,6617,..., PG5 6601,02,..</t>
  </si>
  <si>
    <t>VII</t>
  </si>
  <si>
    <t>Sản phẩm gạch lát Ceramic Viglacera Hà nội</t>
  </si>
  <si>
    <t>PUM, PKS, PCM3301, 02, 03 ..  
PNP, PFN, PNQ, PSP301, 302, 303…..</t>
  </si>
  <si>
    <t>30x30</t>
  </si>
  <si>
    <t>Công ty CP Viglacera Hà Nội</t>
  </si>
  <si>
    <t>D401, 402, ..., 413  
PD401, 402, ..., 413
PK, PM, PSP, PV, PR401...</t>
  </si>
  <si>
    <t>40x40cm</t>
  </si>
  <si>
    <t>GM, KM, H,KQ501, 502, 503, 505.. 510,519,…
PGM, PKM,PH,PKQ501, 502, 503, 505, ...510, 519...</t>
  </si>
  <si>
    <t>50x50</t>
  </si>
  <si>
    <t>PSM, PVHP, PBS 3601, 3602, 3603,...</t>
  </si>
  <si>
    <t>PSM, PBS, PVHP 6601, 6602, 6603,...</t>
  </si>
  <si>
    <t>IX</t>
  </si>
  <si>
    <t>Sản phẩm thương hiệu United</t>
  </si>
  <si>
    <t>UB, UM, TB, UTB, MDP 60x60cm</t>
  </si>
  <si>
    <t>MD601, 02,… (Men kim cương)</t>
  </si>
  <si>
    <t>KT 15x90cm (MDK15901, 02,…)</t>
  </si>
  <si>
    <t>KT 30x60cm bóng, matt thường (MDP)</t>
  </si>
  <si>
    <t>KT 30x60cm MDP điểm</t>
  </si>
  <si>
    <t xml:space="preserve">KT 30x60 MDK </t>
  </si>
  <si>
    <t>KT 30x60cm MDK điểm</t>
  </si>
  <si>
    <t>KT 60x60cm men bóng , matt thường (MDP)</t>
  </si>
  <si>
    <t>Đất làm vật liệu san lấp</t>
  </si>
  <si>
    <t>Đất san lấp</t>
  </si>
  <si>
    <t>Công ty CP Đầu tư Thuận Hóa</t>
  </si>
  <si>
    <t>'Giao trên phương tiện bên mua tại kv đồi Vũng Nhựa, phường Phong Thu</t>
  </si>
  <si>
    <t>'Giao trên phương tiện bên mua tại kv Động Đá, phường Phong Thu</t>
  </si>
  <si>
    <t>Dmax 37,5mm</t>
  </si>
  <si>
    <t>Dmax 25mm</t>
  </si>
  <si>
    <t>Cửa khung nhựa/nhôm</t>
  </si>
  <si>
    <t>Bê tông thương phẩm</t>
  </si>
  <si>
    <t>40x80</t>
  </si>
  <si>
    <t>PGB8801, 8802…PGM8801, 8802..</t>
  </si>
  <si>
    <t>80x80</t>
  </si>
  <si>
    <t>PED61201, 61202, 61203,..., PEM61201,02,...</t>
  </si>
  <si>
    <t>60x120</t>
  </si>
  <si>
    <t xml:space="preserve"> PG1,PG2, PG3, PG4, 8812, 8815,8817,..., PG5 8801,02,..</t>
  </si>
  <si>
    <t>Đèn LED chiếu sáng đường phố:
'- Vỏ đèn bằng hợp kim nhôm đúc áp lực cao, đúc nổi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</si>
  <si>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Gạch Terrazzo màu xám</t>
  </si>
  <si>
    <t>Gạch Terrazzo màu đỏ, vàng</t>
  </si>
  <si>
    <t>Gạch bê tông đặc KD-30D</t>
  </si>
  <si>
    <t>Công ty TNHH MTV Xây dựng Kỳ Dương</t>
  </si>
  <si>
    <t>Gạch bê tông đặc KD-20D</t>
  </si>
  <si>
    <t>Gạch bê tông 6 lỗ nhỏ</t>
  </si>
  <si>
    <t>Gạch lát nền Coric</t>
  </si>
  <si>
    <t>100x200x50 mm</t>
  </si>
  <si>
    <t>300x600x50 mm</t>
  </si>
  <si>
    <t>95x135x200 mm</t>
  </si>
  <si>
    <t>100x200x300 mm</t>
  </si>
  <si>
    <t>60x95x200 mm</t>
  </si>
  <si>
    <t>Bột đá hỗn hợp (Dmax&lt;=5mm)</t>
  </si>
  <si>
    <t>Công ty TNHH MTV SX VLXD Hoa Giang</t>
  </si>
  <si>
    <t>Ống HDV D16mm dày 1.2mm, lực nén 320N, màu trắng, Model CL16</t>
  </si>
  <si>
    <t>IEC 61386-21:2002;
BSEN 61386-21:2004 + A11:2010</t>
  </si>
  <si>
    <t>Ống HDV D20mm dày 1.3mm, lực nén 320N, màu trắng, Model CL20</t>
  </si>
  <si>
    <t>Ống HDV D25mm dày 1.5mm, lực nén 320N, màu trắng, Model CL25</t>
  </si>
  <si>
    <t>Ống HDV D32mm dày 1.9mm, lực nén 320N, màu trắng, Model C32</t>
  </si>
  <si>
    <t>Ống HDV D40mm dày 2.2mm, lực nén 750N, màu trắng, cam Model CO40, CCO40</t>
  </si>
  <si>
    <t>Ống HDV D50mm dày 2.4mm, lực nén 750N, màu đỏ, vàng Model DCO50,  VCO50</t>
  </si>
  <si>
    <t>Ống ruột gà HDV D20mm, Model COR20CC</t>
  </si>
  <si>
    <t>Ống ruột gà HDV D25mm, Model COR25CC</t>
  </si>
  <si>
    <t>Ống ruột gà HDV D32mm, Model COR32CC</t>
  </si>
  <si>
    <t>Hộp nối HDV 100x100x47mm, Model ABO100</t>
  </si>
  <si>
    <t>BS 4607</t>
  </si>
  <si>
    <t>Hộp nối HDV 150x150x49mm, Model ABO150</t>
  </si>
  <si>
    <t>Hộp nối HDV 200x200x63mm, Model ABO200</t>
  </si>
  <si>
    <t>Công ty TNHH SXTM Ngọc Nguyễn</t>
  </si>
  <si>
    <t>Gạch Granite nhãn hiệu TBGRES/ LUJO
KT: 400x800cm. Loại: Bóng
Mã số: TGB/ LGB</t>
  </si>
  <si>
    <t>đ/m2</t>
  </si>
  <si>
    <t>1,60m2 (05 viên)/ Hộp</t>
  </si>
  <si>
    <t xml:space="preserve">Cty TNHH Thạch Bàn
</t>
  </si>
  <si>
    <t>Gạch Granite nhãn hiệu TBGRES/ LUJO
KT: 600x600cm. Loại: Bóng
Mã số: TGB/ LGB</t>
  </si>
  <si>
    <t>1,44m2 (04 viên)/ Hộp</t>
  </si>
  <si>
    <t>Gạch Granite nhãn hiệu TBGRES/ LUJO
KT: 800x800cm. Loại: Bóng
Mã số: TGB/ LGB</t>
  </si>
  <si>
    <t>1,92m2 (03 viên)/ Hộp</t>
  </si>
  <si>
    <t>Gạch Granite nhãn hiệu PORUGIA/ LUJO
KT: 600x600cm. Men mờ, mặt phẳng
Mã số: PGM/ LGM</t>
  </si>
  <si>
    <t>Gạch Granite nhãn hiệu PORUGIA/ LUJO
KT: 400x800cm. Loại: Mờ, mặt phẳng
Mã số: PGM/ LGM</t>
  </si>
  <si>
    <t>Gạch Granite nhãn hiệu PORUGIA/ LUJO
KT: 800x800cm. Loại: Mờ, mặt phẳng
Mã số: PGM/ LGM</t>
  </si>
  <si>
    <t>Gạch Granite nhãn hiệu GRANY LITE
KT: 600x1200cm. Loại: Bóng/ Mờ. 
Mã số: GSB612/ GSM612</t>
  </si>
  <si>
    <t>1,44m2 (02 viên)/ Hộp</t>
  </si>
  <si>
    <t>Gạch Granite nhãn hiệu GRANY LITE
KT: 195x1200cm. Loại: Giả gỗ
Mã số: GSM212</t>
  </si>
  <si>
    <t>1,404m2 (06 viên)/ Hộp</t>
  </si>
  <si>
    <t>QCVN16:2023-BXD/TCVN 13113:2020</t>
  </si>
  <si>
    <t>Phường Thuận An, Mỹ Thượng, Vỹ Dạ, Thuận Hóa, An Cựu, Thủy Xuân, Dương Nổ</t>
  </si>
  <si>
    <t>Phường Kim Long, Hương An, Phú Xuân, Hóa Châu</t>
  </si>
  <si>
    <t>Phường Phú Bài, Hương Thủy, Thanh Thủy</t>
  </si>
  <si>
    <t>Phường Hương Trà, Kim Trà, xã Bình Điền</t>
  </si>
  <si>
    <t>Phường Phong Điền, Phong Thái, Phong Dinh, Phong Phú, Phong Quảng</t>
  </si>
  <si>
    <t>Xã Vinh Lộc, Hưng Lộc, Lộc An, Phú Lộc, Chân Mây-Lăng Cô, Long Quảng, Nam Đông, Khe Tre</t>
  </si>
  <si>
    <t>Xã Phú Vinh, Phú Hồ, Phú Vang</t>
  </si>
  <si>
    <t>Xã Đan Điền, Quảng Điền</t>
  </si>
  <si>
    <t>Xã A Lưới 1, A Lưới 2, A Lưới 3, A Lưới 4, A Lưới 5</t>
  </si>
  <si>
    <t>Giá trên phương tiện vận chuyển tại xã Nam Đông</t>
  </si>
  <si>
    <t>Giá trên phương tiện vận chuyển tại xã Đan Điền</t>
  </si>
  <si>
    <t>Giá trên phương tiện vận chuyển tại xã A Lưới 1</t>
  </si>
  <si>
    <t>Giá trên phương tiện vận chuyển tại phường Mỹ Thượng</t>
  </si>
  <si>
    <t>Giá trên phương tiện vận chuyển tại phường Phong Dinh</t>
  </si>
  <si>
    <t>Giá trên phương tiện vận chuyển tại xã Khe Tre</t>
  </si>
  <si>
    <t>Giá trên phương tiện vận chuyển tại xã Quảng Điền</t>
  </si>
  <si>
    <t>Giá trên phương tiện vận chuyển tại phường Phong Thái</t>
  </si>
  <si>
    <t>Giá trên phương tiện vận chuyển tại phường Thuận An</t>
  </si>
  <si>
    <t>Giá trên phương tiện vận chuyển tại phường Phong Điền</t>
  </si>
  <si>
    <t>Giá trên phương tiện vận chuyển tại phường Phú Xuân</t>
  </si>
  <si>
    <t>420.000-430.000</t>
  </si>
  <si>
    <t>380.000-420.000</t>
  </si>
  <si>
    <t>Giá trên phương tiện vận chuyển tại phường Phong Quảng</t>
  </si>
  <si>
    <t>Giá trên phương tiện vận chuyển tại xã Phú Vinh</t>
  </si>
  <si>
    <t>Cát tự nhiên (Cát xây, đúc)</t>
  </si>
  <si>
    <t>Công ty TNHH An Hưng - Quảng Trị</t>
  </si>
  <si>
    <t>Công ty TNHH TM Cư Trinh</t>
  </si>
  <si>
    <t>Giá đã gồm cp vận chuyển đến chân công trình địa bàn Hương Thủy (cũ)</t>
  </si>
  <si>
    <t>Công văn 81/BQLKV3-QLDA ngày 04/8/2025</t>
  </si>
  <si>
    <t>Thép tấm (SS400)</t>
  </si>
  <si>
    <t>Giá tại chân công trình</t>
  </si>
  <si>
    <t>Thép buộc (D=1mm)</t>
  </si>
  <si>
    <t>Dây thép d=3mm (mạ kẽm)</t>
  </si>
  <si>
    <t>Công văn 489/BQLDANN-KH ngày 05/8/2025</t>
  </si>
  <si>
    <t>Gỗ Xây dựng</t>
  </si>
  <si>
    <t>Gỗ Xây dựng (Gỗ ván khuôn keo, tràm hoa vàng, nhóm VII)</t>
  </si>
  <si>
    <t>Cọc tre đường kính từ 6-8cm, tre nguyên cây</t>
  </si>
  <si>
    <t>Vải địa kỹ thuật ART15</t>
  </si>
  <si>
    <t>Vải địa kỹ thuật ART25</t>
  </si>
  <si>
    <t>Cuộn</t>
  </si>
  <si>
    <t>40x40x1,2ly</t>
  </si>
  <si>
    <t>30x60x1,2ly</t>
  </si>
  <si>
    <t>40x80x1,2ly</t>
  </si>
  <si>
    <t>40x80x1,8ly</t>
  </si>
  <si>
    <t>50x100x1,4ly</t>
  </si>
  <si>
    <t>50x100x1,8ly</t>
  </si>
  <si>
    <t>60x120x1,8ly</t>
  </si>
  <si>
    <t>Đế âm chữ nhật HDV 64x105x40mm, Model FMD</t>
  </si>
  <si>
    <t>Đế âm vuông HDV 80x80x40mm, Model FMDV</t>
  </si>
  <si>
    <t>Đế âm vuông kỹ thuật HDV (loại sâu, có khớp âm dương) 80x80x50mm, Model FMKT</t>
  </si>
  <si>
    <t>Đế âm đôi chữ nhật HDV 105x135x40mm, Model FMDD</t>
  </si>
  <si>
    <t>Đế âm đôi vuông sâu HDV 75x135x50mm, Model FMDS</t>
  </si>
  <si>
    <t>Đế nổi chữ nhật HDV 60x105x40mm, Model FMDN</t>
  </si>
  <si>
    <t>Nắp đế âm chữ nhật HDV 64x105x2mm, Model FM</t>
  </si>
  <si>
    <t>Nắp đế âm vuông HDV 80x80x2mm, Model FMV</t>
  </si>
  <si>
    <r>
      <t>m</t>
    </r>
    <r>
      <rPr>
        <vertAlign val="superscript"/>
        <sz val="13"/>
        <rFont val="Times New Roman"/>
        <family val="1"/>
      </rPr>
      <t>3</t>
    </r>
  </si>
  <si>
    <t>200x95x60mm</t>
  </si>
  <si>
    <t>Công ty TNHH Phúc Hoàng Châu</t>
  </si>
  <si>
    <t>Gạch bê tông 6 lỗ PHC-20L; M7,5</t>
  </si>
  <si>
    <t>200x135x95mm</t>
  </si>
  <si>
    <t>Gạch bê tông đặc PHC 20Đ; M7,5</t>
  </si>
  <si>
    <t>300x200x100mm</t>
  </si>
  <si>
    <t>Gạch bê tông đặc PHC-40Đ; M7,5</t>
  </si>
  <si>
    <t>Gạch bê tông đặc PHC-30Đ; M7,5</t>
  </si>
  <si>
    <t>400x200x100mm</t>
  </si>
  <si>
    <t>Cửa đi 4 cánh mở quay</t>
  </si>
  <si>
    <t>m²</t>
  </si>
  <si>
    <t>Nhôm Xingfa Việt Nam dày 1,1mm đến 1,4mm,hệ 55 , PKKK Kin long chính hãng</t>
  </si>
  <si>
    <t>CÔNG TY TNHH MTV XDCN PHAN NGUYỄN</t>
  </si>
  <si>
    <t xml:space="preserve">Đã bao gồm vận chuyển đến chân công trình </t>
  </si>
  <si>
    <t>Toàn bộ đang để giá Kính trong  cường lực 8mm ( Giá kính có thể chênh lệch so với các loại kính khác như sau : Kính CL trong 5mm giảm 30.000đ/m², Kính CL trong 10mm tăng 120.000đ/m², Kính CL trong 12mm tăng 260.000đ/m². Kính phun mờ tăng 70.000đ/m², Kính an toàn 2 lớp 6.38mm tăng 120.000đ/m², Kính ghép 10.38mm tăng 420.000đ/m², Kính màu xanh biển, trà , xanh lá, xám tăng 760.000đ/m²</t>
  </si>
  <si>
    <t>Phụ kiện cửa đi 4 cánh mở quay</t>
  </si>
  <si>
    <t>Cửa đi 2 cánh mở quay</t>
  </si>
  <si>
    <t>Phụ kiện cửa đi 2 cánh mở quay</t>
  </si>
  <si>
    <t>Cửa đi 1 cánh mở quay</t>
  </si>
  <si>
    <t>Phụ kiện cửa đi 1 cánh mở quay</t>
  </si>
  <si>
    <t xml:space="preserve">Cửa đi mở trượt 2 cánh </t>
  </si>
  <si>
    <t xml:space="preserve">Phụ kiện cửa đi mở trượt 2 cánh </t>
  </si>
  <si>
    <t xml:space="preserve">Cửa đi mở trượt 4 cánh </t>
  </si>
  <si>
    <t xml:space="preserve">Phụ kiện cửa đi mở trượt 4 cánh </t>
  </si>
  <si>
    <t xml:space="preserve">Cửa sổ mở quay 1 cánh </t>
  </si>
  <si>
    <t xml:space="preserve">Phụ kiện cửa sổ mở quay 1 cánh </t>
  </si>
  <si>
    <t xml:space="preserve">Cửa sổ mở quay 2 cánh </t>
  </si>
  <si>
    <t xml:space="preserve">Phụ kiện cửa sổ mở quay 2 cánh </t>
  </si>
  <si>
    <t xml:space="preserve">Cửa sổ mở quay 4 cánh </t>
  </si>
  <si>
    <t xml:space="preserve">Phụ kiện cửa sổ mở quay 4 cánh </t>
  </si>
  <si>
    <t xml:space="preserve">Cửa sổ mở trượt 2 cánh </t>
  </si>
  <si>
    <t xml:space="preserve">Phụ kiện cửa sổ mở trượt 2 cánh </t>
  </si>
  <si>
    <t xml:space="preserve">Cửa sổ mở trượt 4 cánh </t>
  </si>
  <si>
    <t xml:space="preserve">Phụ kiện cửa sổ mở trượt 4 cánh </t>
  </si>
  <si>
    <t xml:space="preserve">Cửa sổ mở hất 1 cánh </t>
  </si>
  <si>
    <t xml:space="preserve">Phụ kiện cửa sổ mở hất 1 cánh </t>
  </si>
  <si>
    <t>Vách kính cố định</t>
  </si>
  <si>
    <t>Cây</t>
  </si>
  <si>
    <t>Giá trên phương tiện vận chuyển tại xã A Lưới 4</t>
  </si>
  <si>
    <t>Giá trên phương tiện vận chuyển tại phường Hương Thủy</t>
  </si>
  <si>
    <t>TCVN 10799:2015</t>
  </si>
  <si>
    <t>Gối cống D500</t>
  </si>
  <si>
    <t>Gối cống D900</t>
  </si>
  <si>
    <t>Giá trên phương tiện bên mua tại cụm CN Thủy Phương</t>
  </si>
  <si>
    <t>PGM4801, 4802, 4803..
ECO, ECOM, SH, CL, CL-GM, CLGP4807, CLGP4808, CL7GM4803,…</t>
  </si>
  <si>
    <t>KT 60x60cm Men Bóng, Men Matt MDK, AZ-GP, CLGM6607, AZ6-GP6601,…</t>
  </si>
  <si>
    <t>Công ty TNHH MTV Cường Hương</t>
  </si>
  <si>
    <t>'Giao trên phương tiện bên mua</t>
  </si>
  <si>
    <t>Công ty TNHH Tuấn Vũ</t>
  </si>
  <si>
    <t>Bê tông thương phẩm M100, sử dụng xi măng Đồng Lâm/Kim Đỉnh PCB40, đá 1*2, R28 ngày, đổ xả</t>
  </si>
  <si>
    <t>TCVN 9340:2012</t>
  </si>
  <si>
    <t>Công ty TNHH Phúc Hoàng Châu tại cụm công nghiệp Thủy Phương,phường Thủy Phương, thị xã Hương Thủy; đã bao gồm chi phí vận chuyển đến chân công trình trong bán kính 10km tính từ trạm trộn của công ty</t>
  </si>
  <si>
    <t>Bê tông thương phẩm M150, sử dụng xi măng Đồng Lâm/Kim Đỉnh PCB40, đá 1*2, R28 ngày, đổ xả</t>
  </si>
  <si>
    <t>Bê tông thương phẩm M200, sử dụng xi măng Đồng Lâm/Kim Đỉnh PCB40, đá 1*2, R28 ngày, đổ xả</t>
  </si>
  <si>
    <t>Bê tông thương phẩm M250, sử dụng xi măng Đồng Lâm/Kim Đỉnh PCB40, đá 1*2, R28 ngày, đổ xả</t>
  </si>
  <si>
    <t>Bê tông thương phẩm M300, sử dụng xi măng Đồng Lâm/Kim Đỉnh PCB40, đá 1*2, R28 ngày, đổ xả</t>
  </si>
  <si>
    <t>Bê tông thương phẩm M350, sử dụng xi măng Đồng Lâm/Kim Đỉnh PCB40, đá 1*2, R28 ngày, đổ xả</t>
  </si>
  <si>
    <t>Bê tông thương phẩm M400, sử dụng xi măng Đồng Lâm/Kim Đỉnh PCB40, đá 1*2, R28 ngày, đổ xả</t>
  </si>
  <si>
    <t>Từ tầng 2 trở lên cứ tăng cao độ 1 sàn cộng thêm</t>
  </si>
  <si>
    <t>Giá chênh lệch so với đá  2*4: -10.000đ/m3</t>
  </si>
  <si>
    <t>MFUHAILIGHT KMC - 180W</t>
  </si>
  <si>
    <t>MFUHAILIGHT KMC - 200W</t>
  </si>
  <si>
    <t>MFUHAILIGHT CMOS - 180W</t>
  </si>
  <si>
    <t>MFUHAILIGHT F318 - 30W</t>
  </si>
  <si>
    <t>đ/Bộ</t>
  </si>
  <si>
    <t>MFUHAILIGHT F318 - 40W</t>
  </si>
  <si>
    <t>MFUHAILIGHT F318 - 50W</t>
  </si>
  <si>
    <t>MFUHAILIGHT F318 - 60W</t>
  </si>
  <si>
    <t>MFUHAILIGHT F328 - 100W</t>
  </si>
  <si>
    <t>MFUHAILIGHT F328 - 120W</t>
  </si>
  <si>
    <t>MFUHAILIGHT F328 - 150W</t>
  </si>
  <si>
    <t>MFUHAILIGHT F328 - 180W</t>
  </si>
  <si>
    <t>MFUHAILIGHT GL02, công suất 30W - 50W, khối lượng tịnh &gt;= 7.0kgs</t>
  </si>
  <si>
    <t>MFUHAILIGHT GL02, công suất 55W - 80W, khối lượng tịnh &gt;= 7.0kgs</t>
  </si>
  <si>
    <t>Công ty TNHH Quý Hưng</t>
  </si>
  <si>
    <t>Công ty TNHH XD Mạnh Tiến Thắng</t>
  </si>
  <si>
    <t>Tại khu vực vùng đồi 1, Thanh Thủy</t>
  </si>
  <si>
    <t>Tại mỏ đất TDP Đồng Lâm, Phong Thái</t>
  </si>
  <si>
    <t>Tại mỏ đất khu vực Hiền Sỹ, phường Phong Thái</t>
  </si>
  <si>
    <t>Trần, vách thạch cao</t>
  </si>
  <si>
    <t>Hệ khung trần chìm đồng dạng Xtra C và tấm thạch cao tiêu chuẩn Knauf UltraLight 9.0mm</t>
  </si>
  <si>
    <t>QCVN 16 : 2023/BXD</t>
  </si>
  <si>
    <t>chưa bao gồm chi phí bốc xếp xuống.</t>
  </si>
  <si>
    <t>Hệ khung trần chìm đồng dạng Xtra C và tấm thạch cao chịu ẩm Knauf  UltraMoist 9.0mm</t>
  </si>
  <si>
    <t>Hệ khung trần chìm đồng dạng Pro C và tấm thạch cao tiêu chuẩn Knauf UltraLight 9.0mm</t>
  </si>
  <si>
    <t>Hệ khung trần chìm đồng dạng Pro C và tấm thạch cao chịu ẩm Knauf UltraMoist 9.0mm</t>
  </si>
  <si>
    <t>Hệ khung trần chìm xương cá Pro V và tấm thạch cao tiêu chuẩn Knauf UltraLight 9.0mm</t>
  </si>
  <si>
    <t>Hệ khung trần chìm xương cá Pro V và tấm thạch cao chịu ẩm Knauf UltraMoist 9.0mm</t>
  </si>
  <si>
    <t>Hệ khung trần nổi T3 và Tấm thạch cao tiêu chuẩn trang trí sơn Diamond theo quy cách 605x1210x9.0mm</t>
  </si>
  <si>
    <t>Hệ khung trần nổi T3 và Tấm thạch cao tiêu chuẩn trang trí phủ PVC Palazo theo quy cách 605x1210x9.0mm</t>
  </si>
  <si>
    <t>Hệ khung vách ngăn Knauf Suprawall 76 và mỗi bên một lớp tấm Knauf StandardShield dày 12.7mm.</t>
  </si>
  <si>
    <t>Giao hàng đến chân công trình trong nội thành TP. Huế</t>
  </si>
  <si>
    <t>Công ty TNHH Knauf Việt Nam</t>
  </si>
  <si>
    <t xml:space="preserve">
QCVN19:2019/ BKHCN TCVN7722:2017; TCVN7722:2019;
ISO 9001:2015
ISO 14001:2015;
ISO45001:2018; 
ISO 50001:2018</t>
  </si>
  <si>
    <t>Công ty cổ phần thiết bị điện Vinshine</t>
  </si>
  <si>
    <t>Không</t>
  </si>
  <si>
    <t>Bảo hành 5 năm</t>
  </si>
  <si>
    <t>Đèn LED đường VS-DD-K 60W, IP67, IK 08, Dimming 10 Cấp, PF&gt;0.9, CRI &gt;70, CCT 3200-6500K, 170lm/W, Chống sét 20KV</t>
  </si>
  <si>
    <t>Đèn LED đường VS-DD-K 80W, IP67, IK 08, Dimming 10 Cấp, PF&gt;0.9, CRI &gt;70, CCT 3200-6500K, 170lm/W, Chống sét 20KV</t>
  </si>
  <si>
    <t>Đèn LED đường VS-DD-K 100W, IP67, IK 08, Dimming 10 Cấp, PF&gt;0.9, CRI &gt;70, CCT 3200-6500K, 170lm/W, Chống sét 20KV</t>
  </si>
  <si>
    <t>Đèn LED đường VS-DD-K 120W, IP67, IK 08, Dimming 10 Cấp, PF&gt;0.9, CRI &gt;70, CCT 3200-6500K, 170lm/W, Chống sét 20KV</t>
  </si>
  <si>
    <t>Đèn LED đường VS-DD-K 150W, IP67, IK 08, Dimming 10 Cấp, PF&gt;0.9, CRI &gt;70, CCT 3200-6500K, 170lm/W, Chống sét 20KV</t>
  </si>
  <si>
    <t>Đèn LED đường VS-DD-K 180W, IP67, IK 08, Dimming 10 Cấp, PF&gt;0.9, CRI &gt;70, CCT 3200-6500K, 170lm/W, Chống sét 20KV</t>
  </si>
  <si>
    <t>Đèn LED đường VS-DD-K 200W, IP67, IK 08, Dimming 10 Cấp, PF&gt;0.9, CRI &gt;70, CCT 3200-6500K, 170lm/W, Chống sét 20KV</t>
  </si>
  <si>
    <t>Đèn pha LED VS-DP-G 200W , IP67, IK10, Dimming 10 Cấp, PF&gt;0.9, CRI &gt;70, CCT 3200-6500K, 170lm/W, Chống sét 20KV</t>
  </si>
  <si>
    <t>Đèn pha LED VS-DP-G 300W, IP67, IK10, Dimming 10 Cấp, PF&gt;0.9, CRI &gt;70, CCT 3200-6500K, 170lm/W, Chống sét 20KV</t>
  </si>
  <si>
    <t>Đèn pha LED VS-DP-G 400W, IP67, IK10, Dimming 10 Cấp, PF&gt;0.9, CRI &gt;70, CCT 3200-6500K, 170lm/W, Chống sét 20KV</t>
  </si>
  <si>
    <t xml:space="preserve"> 620x250x95mm</t>
  </si>
  <si>
    <t xml:space="preserve"> 655x250x95mm</t>
  </si>
  <si>
    <t xml:space="preserve"> 770x295x95mm</t>
  </si>
  <si>
    <t xml:space="preserve"> 890x295x95mm</t>
  </si>
  <si>
    <t xml:space="preserve"> 540*440*81mm</t>
  </si>
  <si>
    <r>
      <rPr>
        <b/>
        <sz val="15"/>
        <rFont val="Times New Roman"/>
        <family val="1"/>
      </rPr>
      <t>Đèn LED đường VS-DD-T 60W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</si>
  <si>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80W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</si>
  <si>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100W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</si>
  <si>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120W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</si>
  <si>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150W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</si>
  <si>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180W</t>
    </r>
    <r>
      <rPr>
        <sz val="15"/>
        <rFont val="Times New Roman"/>
        <family val="1"/>
      </rPr>
      <t>, IP67, IK10, Dimming 10 Cấp, PF&gt;0.9, CRI &gt;70, CCT 3200-6500K, 170lm/W, Chống sét 20KV</t>
    </r>
  </si>
  <si>
    <r>
      <rPr>
        <b/>
        <sz val="15"/>
        <rFont val="Times New Roman"/>
        <family val="1"/>
      </rPr>
      <t>Đèn LED đường VS-DD-T 200W</t>
    </r>
    <r>
      <rPr>
        <sz val="15"/>
        <rFont val="Times New Roman"/>
        <family val="1"/>
      </rPr>
      <t>, IP67, IK10, Dimming 10 Cấp, PF&gt;0.9, CRI &gt;70, CCT 3200-6500K, 170lm/W, Chống sét 20KV</t>
    </r>
  </si>
  <si>
    <t xml:space="preserve"> 594x260x106mm</t>
  </si>
  <si>
    <t xml:space="preserve"> 806*320*106mm</t>
  </si>
  <si>
    <t>Bè tông thương phẩm Mác M200; sử dụng Xi măng PCB40</t>
  </si>
  <si>
    <t>Mác M200</t>
  </si>
  <si>
    <t>1.196.000</t>
  </si>
  <si>
    <t>Bẻ tông thương phẩm Mác M250: sữ dụng Xi măng PCB40</t>
  </si>
  <si>
    <t>T0VN 9340:2012</t>
  </si>
  <si>
    <t>Mác M250</t>
  </si>
  <si>
    <t>1.288.000</t>
  </si>
  <si>
    <t>Bè tông thương phẩm Mác M300: sữ dụng Xi măng PCB40</t>
  </si>
  <si>
    <t>Mác M300</t>
  </si>
  <si>
    <t>1.380.000</t>
  </si>
  <si>
    <t>Gạch block đặc M75</t>
  </si>
  <si>
    <t>QCVN 16:2023. BXD</t>
  </si>
  <si>
    <t>100x200x300
mm</t>
  </si>
  <si>
    <t>Gạch block 2 lỗ M50</t>
  </si>
  <si>
    <t>QCVN 162023BXD</t>
  </si>
  <si>
    <t>95x200x300
 (mm)</t>
  </si>
  <si>
    <t>Gạch block 6 lỗ M50</t>
  </si>
  <si>
    <t>95x135x200
 (mm)</t>
  </si>
  <si>
    <t>Gạch block thẻ
 đặc M75</t>
  </si>
  <si>
    <t>60x95x200
 (mm)</t>
  </si>
  <si>
    <t>Công ty Cổ phần SX &amp; KD VLXD DQ</t>
  </si>
  <si>
    <t>Giá giao trên phương tiện bên mua tại thôn Bình Sơn, xã A Lưới 2</t>
  </si>
  <si>
    <t>Giá bán trên phương tiện bên bán tại thôn Bình Sơn, xã A Lưới 2</t>
  </si>
  <si>
    <t>SMART-AZ70</t>
  </si>
  <si>
    <t>0,55x1,08(mm)</t>
  </si>
  <si>
    <t>Đá 0,5x2</t>
  </si>
  <si>
    <t>Đá 0,5x2 (thoi dẹt 12%)</t>
  </si>
  <si>
    <t>Đá 0,5x2 (thoi dẹt 15%)</t>
  </si>
  <si>
    <t>MFUHAILIGHT SOLAR KMC 20W 3200lm, LED 5050, MPPT charge controllers 12V, 80W 18V solar panel, 30AH 12.8V Pin Lithium LiFePO4 + mạch bảo vệ Pin chuyên dụng cho đèn solar</t>
  </si>
  <si>
    <t>- Bộ đèn có kết cấu rời;
- Công nghệ LED SMD 5050
- Hiệu suất phát quang: ≥ 160 lm/W
- Nhiệt độ màu: 3000K - 6000K 
- Chỉ số hoàn màu CRI: &gt; 70
- Điện áp: 12V/24V
- Bộ sạc MPPT chất lượng cao hoặc tương đương
- Pin lưu trữ công nghệ Lithium LiFePO4 
- Tấm pin thu năng lượng hiệu suất cao công nghệ Monocrystalline 
- Bảo vệ kín nước và bụi quang học: ≥ IP66
- Bảo vệ chống va đập kính Lens: ≥ IK08;
- Chế độ bảo hành: 5 năm.
'TCVN 7722-1:2017, TCVN 7722-2-3:2019, ISO 9001:2015, ISO 14001:2015, ISO 50001:2018.</t>
  </si>
  <si>
    <t>MFUHAILIGHT SOLAR KMC 40W 6400lm, LED 5050, MPPT charge controllers 12V, 120W 18V solar panel, 55AH 12.8V Pin Lithium LiFePO4  + mạch bảo vệ Pin chuyên dụng cho đèn solar</t>
  </si>
  <si>
    <t>MFUHAILIGHT SOLAR KMC 60W 9600lm, LED 5050, MPPT charge controllers 12V, 150W 18V solar panel, 70AH 12.8V Pin Lithium LiFePO4  + mạch bảo vệ Pin chuyên dụng cho đèn solar</t>
  </si>
  <si>
    <t>MFUHAILIGHT SOLAR KMC 80W 12800lm, LED 5050, MPPT charge controllers 12V, 1 tấm pin 200W 18V solar panel, 100AH 12.8V Pin Lithium LiFePO4  + mạch bảo vệ Pin chuyên dụng cho đèn solar</t>
  </si>
  <si>
    <t>MFUHAILIGHT SOLAR KMC 100W 16000lm, LED 5050, MPPT charge controllers 24V, 2x120W 18V solar panel, 55AH 24V Pin Lithium LiFePO4  + mạch bảo vệ Pin chuyên dụng cho đèn solar</t>
  </si>
  <si>
    <t>MFUHAILIGHT SOLAR KMC 120W 19200lm, LED 5050, MPPT charge controllers 24V, 2x120W 18V solar panel, 70AH 24V Pin Lithium LiFePO4  + mạch bảo vệ Pin chuyên dụng cho đèn solar</t>
  </si>
  <si>
    <t>MFUHAILIGHT SOLAR KMC 150W 24000lm, LED 5050, MPPT charge controllers 24V, 2x150W 18V solar panel, 100AH 24V Pin Lithium LiFePO4  + mạch bảo vệ Pin chuyên dụng cho đèn solar</t>
  </si>
  <si>
    <t>Bộ điều khiển thông minh đèn NLMT hiệu MFUHAILIGHT MF-L771K0WLR4, 12-24VDC, &gt;= IP66, IK08, Lora/Zigbee/LTE-Cat M1, LTE-Cat NB2, đo đếm được dữ liệu của đèn: công suất, điện áp, dòng điện tiêu thụ, phát hiện và cảnh báo sự cố từng đèn</t>
  </si>
  <si>
    <t>Tủ điều khiển chiếu sáng thông minh bằng năng lượng mặt trời MFUHAILIGHT, vỏ tủ tôn kt 400x300x250mm, phụ kiện: bộ điều khiển trung tâm hiệu MFUHAILIGHT MF-D011K0WLR4CE, bộ Pin Lithium LiFePO4 15AH 12.8V, tấm solar 60W 18V, khả năng điều khiển quản lý tối thiểu 200 điểm đèn</t>
  </si>
  <si>
    <t>đ/Tủ</t>
  </si>
  <si>
    <t>Gía đỡ tấm pin NLMT công suất 40-80w
+Tấm thép 300x200x4mm</t>
  </si>
  <si>
    <t>đ/cái</t>
  </si>
  <si>
    <t>- Vật liệu sử dụng:
+Thép V 30x30x2.5mm
+Thép hộp 30x20x2mm.
+Ống thép fi 60-76mm dày 3mm.
+Đai ốc M10
+Phụ kiện ghép tấm NLMT vào giá đỡ: Bulon 
ốc M6x25mm + đai ốc, long đền (inox 304 hoặc mạ kẽm nhúng nóng) 
-Toàn bộ giá đỡ đều được mạ kẽm nhúng nóng</t>
  </si>
  <si>
    <t>Gía đỡ tấm pin NLMT công suất 100-150w
+Tấm thép 400x250x4mm</t>
  </si>
  <si>
    <t>Gạch đặc đất sét nung M75 (Gạch phục chế di tích)</t>
  </si>
  <si>
    <t>370x370x40 
(mm)</t>
  </si>
  <si>
    <t>Giao trên phương tiện bên mua - Tại thôn Bình Sơn, xã A Lưới 2</t>
  </si>
  <si>
    <t>300x300x50
 (mm)</t>
  </si>
  <si>
    <t>300x300x60
 (mm)</t>
  </si>
  <si>
    <t>Gạch đặc đất sét nung M75 (Gạch vồ)</t>
  </si>
  <si>
    <t>295x145x65
 (mm)</t>
  </si>
  <si>
    <t>Gạch đặc đất 
sét nung M75</t>
  </si>
  <si>
    <t>60x95x200 (mm)</t>
  </si>
  <si>
    <t>Công ty Cổ phần SX&amp;KD VLXD DQ</t>
  </si>
  <si>
    <t>Đá tự nhiên Huế lát vỉa hè (Gabro, Granite), nhám mặt, KT 150x150x30mm</t>
  </si>
  <si>
    <t>TCVN 6415- 3:2016</t>
  </si>
  <si>
    <t>150 x150 x30mm</t>
  </si>
  <si>
    <t>Công ty cổ phần đầu tư Hà An Phú Lộc</t>
  </si>
  <si>
    <t>Viẹt Nam</t>
  </si>
  <si>
    <t>Đơn giá trên phương tiện Nhà máy, tại Thôn 11, xã Nam Đông</t>
  </si>
  <si>
    <t>Đá tự nhiên Huế lát vỉa hè (Gabro, Granite), nhám mặt, KT 300x300x30mm</t>
  </si>
  <si>
    <t>300 x300 x30mm</t>
  </si>
  <si>
    <t>Đá tự nhiên Huế lát vỉa hè (Gabro, Granite), nhám mặt, KT 600x300x30mm</t>
  </si>
  <si>
    <t>600 x300 x30mm</t>
  </si>
  <si>
    <t>Đá tự nhiên Huế lát vỉa hè (Gabro, Granite), nhám mặt, KT 150x150x50mm</t>
  </si>
  <si>
    <t>150x 150x 50mm</t>
  </si>
  <si>
    <t>Đá tự nhiên Huế lát vỉa hè (Gabro, Granite), nhám mặt, KT 300x300x50mm</t>
  </si>
  <si>
    <t>300x 300x 50mm</t>
  </si>
  <si>
    <t>Đá tự nhiên Huế lát vỉa hè (Gabro, Granite), nhám mặt, KT 600x300x50mm</t>
  </si>
  <si>
    <t>600x 300x 50mm</t>
  </si>
  <si>
    <t>CÔNG BỐ GIÁ VẬT LIỆU XÂY DỰNG THÁNG 12 NĂM 2025 TRÊN ĐỊA BÀN THÀNH PHỐ HUẾ</t>
  </si>
  <si>
    <t xml:space="preserve">   (Ban hành kèm theo Công bố số:               /LSXD-TC ngày          tháng 01 năm 2026 của Liên Sở Xây dựng - Tài chính) </t>
  </si>
  <si>
    <t>Hệ vách kính mặt dựng lộ đố kính đơn; Vách kính chia đố mặt dựng - hệ 65.</t>
  </si>
  <si>
    <t>Đèn LED Tembin SL7 (30W-45W) DIM. Chống sét ≥10kV</t>
  </si>
  <si>
    <t>Đèn LED Tembin SL7 (50W-80W) DIM. Chống sét ≥10kV</t>
  </si>
  <si>
    <t>Đèn LED Tembin SL7 (85W-100W) DIM. Chống sét ≥10kV</t>
  </si>
  <si>
    <t>Đèn LED Tembin SL7 (105W-120W) DIM. Chống sét ≥10kV</t>
  </si>
  <si>
    <t>Đèn LED Tembin SL7 (125W-150W) DIM. Chống sét ≥10kV</t>
  </si>
  <si>
    <t>Đèn LED Tembin SL7 (155W-180W) DIM. Chống sét ≥10kV</t>
  </si>
  <si>
    <t>Đèn LED Tembin SL7 (185W-200W) DIM. Chống sét ≥10kV</t>
  </si>
  <si>
    <t>540x345x158</t>
  </si>
  <si>
    <t>712x306x95</t>
  </si>
  <si>
    <t>Giá giao tại kho bên bán: 1146 Nguyễn Khoái, phường Vĩnh Hưng, Hà Nội</t>
  </si>
  <si>
    <t>STR16 MINI
 30W-60W
hiệu suất quang thông ≥ 130 lm/W</t>
  </si>
  <si>
    <t>CÔNG TY TNHH SẢN XUẤT THƯƠNG MẠI DỊCH VỤ BELED VIỆT NAM</t>
  </si>
  <si>
    <t>Giá đã bao gồm đến chân công trình</t>
  </si>
  <si>
    <t>STR16A  
61W- 70W
hiệu suất quang thông ≥ 130 lm/W</t>
  </si>
  <si>
    <t>STR16A 
71W- 100W
hiệu suất quang thông ≥ 130 lm/W</t>
  </si>
  <si>
    <t>STR16B
 101W-120W
hiệu suất quang thông ≥ 130 lm/W</t>
  </si>
  <si>
    <t>STR16B
 121W-140W
hiệu suất quang thông ≥ 130 lm/W</t>
  </si>
  <si>
    <t>STR16B
141W-150W
hiệu suất quang thông ≥ 130 lm/W</t>
  </si>
  <si>
    <t>STR16B
151W-160W
hiệu suất quang thông ≥ 130 lm/W</t>
  </si>
  <si>
    <t>STR16C
161W-180W
hiệu suất quang thông ≥ 130 lm/W</t>
  </si>
  <si>
    <t>STR16C
 181W-200W
hiệu suất quang thông ≥ 130 lm/W</t>
  </si>
  <si>
    <t>STR16D
201W-250W
hiệu suất quang thông ≥ 130 lm/W</t>
  </si>
  <si>
    <t>STR16D
251W- 280W
hiệu suất quang thông ≥ 130 lm/W</t>
  </si>
  <si>
    <t>BL-STR08A
40W- 60W
hiệu suất quang thông ≥ 130 lm/W</t>
  </si>
  <si>
    <t>BL-STR08A
61W- 70W
hiệu suất quang thông ≥ 130 lm/W</t>
  </si>
  <si>
    <t>BL-STR08A
71W- 80W
hiệu suất quang thông ≥ 130 lm/W</t>
  </si>
  <si>
    <t>BL-STR08A
81W- 90W
hiệu suất quang thông ≥ 130 lm/W</t>
  </si>
  <si>
    <t>BL-STR08A
91W- 100W
hiệu suất quang thông ≥ 130 lm/W</t>
  </si>
  <si>
    <t>STR08A
101W- 120W
hiệu suất quang thông ≥ 130 lm/W</t>
  </si>
  <si>
    <t>STR08B
121W- 140W
hiệu suất quang thông ≥ 130 lm/W</t>
  </si>
  <si>
    <t>STR08B
141W- 150W
hiệu suất quang thông ≥ 130 lm/W</t>
  </si>
  <si>
    <t>STR08B
151W- 180W
hiệu suất quang thông ≥ 130 lm/W</t>
  </si>
  <si>
    <t>STR08B
181W- 200W
hiệu suất quang thông ≥ 130 lm/W</t>
  </si>
  <si>
    <t>BL- FL13 1M 30W - 60W, hiệu suất quang bộ đèn &gt;= 130Lm/W</t>
  </si>
  <si>
    <t xml:space="preserve"> BL- FL13 2M 70W - 120W, hiệu suất quang bộ đèn &gt;= 130Lm/W</t>
  </si>
  <si>
    <t>BL- FL13 3M 130W - 180W, hiệu suất quang bộ đèn &gt;= 130Lm/W</t>
  </si>
  <si>
    <t>BL- FL13 4M 190W - 250W, hiệu suất quang bộ đèn &gt;= 130Lm/W</t>
  </si>
  <si>
    <t>BL- FL13 6M 260W - 400W, hiệu suất quang bộ đèn &gt;= 130Lm/W</t>
  </si>
  <si>
    <t>BL- FL13 8M 480W - 640W, hiệu suất quang bộ đèn &gt;= 130Lm/W</t>
  </si>
  <si>
    <t>BL- FL13 10M 700W - 800W, hiệu suất quang bộ đèn &gt;= 130Lm/W</t>
  </si>
  <si>
    <t>Đèn LED NLMT Guppy BL-STR23-SL 30W 
Nhiệt độ màu: 2000K - 6500K, CRI &gt;= 70
Chip led:  Lumileds/ Osram/ Lepower/ Nichia/ Cree
Độ kín  IP66; IK08
Hiệu suất 160Lm/W. 
MPPT charge controller, Pin lithium,Mono solar panel</t>
  </si>
  <si>
    <t>VIỆT NAM</t>
  </si>
  <si>
    <t>Đèn LED NLMT Guppy BL-STR23B-SL 60W 
Nhiệt độ màu: 2000K - 6500K, CRI &gt;= 70
Chip led:  Lumileds/ Osram/ Lepower/ Nichia/ Cree
Độ kín  IP66; IK08
Hiệu suất 160Lm/W. 
MPPT charge controller, Pin lithium,Mono solar panel</t>
  </si>
  <si>
    <t>Đèn LED NLMT Guppy BL-STR23B-SL 80W 
Nhiệt độ màu: 2000K - 6500K, CRI &gt;= 70
Chip led:  Lumileds/ Osram/ Lepower/ Nichia/ Cree
Độ kín  IP66; IK08
Hiệu suất 160Lm/W. 
MPPT charge controller, Pin lithium,Mono solar panel</t>
  </si>
  <si>
    <t>Đèn LED NLMT Guppy BL-STR23B-SL 100W 
Nhiệt độ màu: 2000K - 6500K, CRI &gt;= 70
Chip led:  Lumileds/ Osram/ Lepower/ Nichia/ Cree
Độ kín  IP66; IK08
Hiệu suất 160Lm/W. 
MPPT charge controller, Pin lithium,Mono solar panel</t>
  </si>
  <si>
    <t>Đèn Postop led Hoya PT07 16W - 80W Hiệu suất quang bộ đèn &gt;= 80lm/W
Chống xung 10KV/ 20KV, Diming 2-5 cấp, IP66</t>
  </si>
  <si>
    <t xml:space="preserve"> BL-PT01, Công suất 30W - 60W
Hiệu suất quang bộ đèn &gt;= 80lm/W Chống xung 10KV/ 20KV, Diming 2-5 cấp, IP66</t>
  </si>
  <si>
    <t>BL-PT01, Công suất 61W - 70W
Hiệu suất quang bộ đèn &gt;= 80lm/W
Chống xung 10KV/ 20KV, Diming 2-5 cấp, IP66</t>
  </si>
  <si>
    <t>BL-BL32A 12W 
D105*H650</t>
  </si>
  <si>
    <t>BL-BL32B 24W 
D170*H896mm</t>
  </si>
  <si>
    <t>Đèn LED chiếu sáng đường phố Magnolia BL-STR16 MINI
 30W-60W</t>
  </si>
  <si>
    <t>TCVN 7722-1:2017 
(IEC 60598-1:2014)
 TCVN 7722-2-3:2019
(IEC 60598-2-3:2011)
 ISO 9001 : 2015 
ISO 14001 : 2015</t>
  </si>
  <si>
    <t>Đèn LED chiếu sáng đường phố Magnolia BL-STR16A  
61W- 70W</t>
  </si>
  <si>
    <t>Đèn LED chiếu sáng đường phố Magnolia BL-STR16A 
71W- 100W</t>
  </si>
  <si>
    <t>Đèn LED chiếu sáng đường phố Magnolia BL-STR16B
 101W-120W</t>
  </si>
  <si>
    <t>Đèn LED chiếu sáng đường phố Magnolia BL-STR16B
 121W-140W</t>
  </si>
  <si>
    <t>Đèn LED chiếu sáng đường phố Magnolia BL-STR16B
141W-150W</t>
  </si>
  <si>
    <t>Đèn LED chiếu sáng đường phố Magnolia BL-STR16B
151W-160W</t>
  </si>
  <si>
    <t>Đèn LED chiếu sáng đường phố Magnolia BL-STR16C
161W-180W</t>
  </si>
  <si>
    <t>Đèn LED chiếu sáng đường phố Magnolia BL-STR16C
 181W-200W</t>
  </si>
  <si>
    <t>Đèn LED chiếu sáng đường phố Magnolia BL-STR16D
201W-250W</t>
  </si>
  <si>
    <t>Đèn LED chiếu sáng đường phố Magnolia BL-STR16D
251W-300W</t>
  </si>
  <si>
    <t>Đèn LED chiếu sáng đường phố Hazel BL-STR08A
40W- 60W</t>
  </si>
  <si>
    <t>Đèn LED chiếu sáng đường phố Hazel BL-STR08A
61W- 70W</t>
  </si>
  <si>
    <t>Đèn LED chiếu sáng đường phố Hazel BL-STR08A
71W- 80W</t>
  </si>
  <si>
    <t>Đèn LED chiếu sáng đường phố Hazel BL-STR08A
81W- 90W</t>
  </si>
  <si>
    <t>Đèn LED chiếu sáng đường phố Hazel BL-STR08A
91W- 100W</t>
  </si>
  <si>
    <t>Đèn LED chiếu sáng đường phố Hazel BL-STR08A
101W- 120W</t>
  </si>
  <si>
    <t>Đèn LED chiếu sáng đường phố Hazel BL-STR08B
121W- 140W</t>
  </si>
  <si>
    <t>Đèn LED chiếu sáng đường phố Hazel BL-STR08B
141W- 150W</t>
  </si>
  <si>
    <t>Đèn LED chiếu sáng đường phố Hazel BL-STR08B
151W- 180W</t>
  </si>
  <si>
    <t>Đèn LED chiếu sáng đường phố Hazel BL-STR08B
181W- 200W</t>
  </si>
  <si>
    <t>Đèn pha LED Basswood BL- FL13 1M 30W - 60W</t>
  </si>
  <si>
    <t>Đèn pha LED Basswood BL- FL13 2M 70W - 120W</t>
  </si>
  <si>
    <t>Đèn pha LED Basswood BL- FL13 3M 130W - 180W</t>
  </si>
  <si>
    <t>Đèn pha LED Basswood BL- FL13 4M 190W - 250W</t>
  </si>
  <si>
    <t>Đèn pha LED Basswood BL- FL13 6M 260W - 400W</t>
  </si>
  <si>
    <t>Đèn pha LED Basswood BL- FL13 8M 480W - 640W</t>
  </si>
  <si>
    <t>Đèn pha LED Basswood BL- FL13 10M 700W - 800W</t>
  </si>
  <si>
    <t>Đèn NLMT Guppy BL-STR23A - SL 30-40W</t>
  </si>
  <si>
    <t>Đèn NLMT Guppy BL-STR23B - SL 50- 60W</t>
  </si>
  <si>
    <t>Đèn NLMT Guppy BL-STR23B - SL70- 80W</t>
  </si>
  <si>
    <t>Đèn NLMT Guppy BL-STR23B - SL 90-100W</t>
  </si>
  <si>
    <t>Đèn Postop led Hoya PT07 20W -80W</t>
  </si>
  <si>
    <t>ISO 9001:2015 ;  ISO 14001:2015 ; 
ISO 50001:2018</t>
  </si>
  <si>
    <t xml:space="preserve">Đèn Popstop Monstella BL-PT01, Công suất 30W - 50W
</t>
  </si>
  <si>
    <t xml:space="preserve">Đèn Popstop Monstella BL-PT01, Công suất 60W - 70W
</t>
  </si>
  <si>
    <t>Đèn Bollar BL32A 8-12W</t>
  </si>
  <si>
    <t>Đèn Bollar BL32B 18-24W</t>
  </si>
  <si>
    <t>Cửa nhôm cao cấp (Profile Xingfa nhập khẩu dày trung bình 1,4mm-2,5mm, kính trắng an toàn 2 lớp 6,38mm, chưa gồm PKKK Kinlong)</t>
  </si>
  <si>
    <t>Chi nhánh Huế Window - Công ty Cổ phần xây lắp và thương mại An Bảo</t>
  </si>
  <si>
    <t>Giá chênh lệch so với kính trắng 6,38mm, kính trắng 5mm - 95.000đ/m2, kính 6,38mm mờ + 95.000đ/m2, kính 8,38mm trắng + 350.000đ/m2, kính 8,38mm mờ + 415.000đ/m2, kính cường lực 8mm + 350.000đ/m2, kính cường lực 10mm + 385.000đ/m2</t>
  </si>
  <si>
    <t>Cửa đi trượt, cửa sổ trượt (hai ray) 2-4 cánh hệ 93, chưa gồm PKKK Kinlong</t>
  </si>
  <si>
    <t>Cửa sổ mở quay 1-2 cánh hệ 55, chưa gồm PKKK Kinlong</t>
  </si>
  <si>
    <t>Phụ kiện Kinlong cửa sổ mở quay 2 cánh</t>
  </si>
  <si>
    <t>Cửa đi mở quay 1-2-4 cánh hệ 55, chưa gồm PKKK Kinlong</t>
  </si>
  <si>
    <t>Cửa đi xếp trượt 4 cánh hệ 63, chưa gồm PKKK Kinlong</t>
  </si>
  <si>
    <t>Phụ kiện Kinlong cửa đi xếp trượt 4 cánh</t>
  </si>
  <si>
    <t>Vách kính mặt dựng lộ đố kính đơn; Vách kính chia đố mặt dựng hệ 65</t>
  </si>
  <si>
    <t>Cửa nhôm cao cấp (Profile Nam Sung hàng trong nước dày trung bình 1,4mm-2,5mm, kính trắng an toàn 2 lớp 6,38mm, chưa gồm PKKK Kinlong)</t>
  </si>
  <si>
    <t>Vách kính mặt dựng lộ đố kính đơn; Vách kính chia đố mặt dựng</t>
  </si>
  <si>
    <t>Đèn LED chiếu sáng đường phố:
'- Vỏ đèn bằng hợp kim nhôm ADC1 đúc áp lực cao, đúc nổi LOGO nhà sản xuất;
- Hiệu suất phát quang: ≥ 160 lm/W;
- Nhiệt độ màu: 3000K - 5000K; 
- Chỉ số hoàn màu CRI: &gt; 70;
- Bộ nguồn: Thương hiệu EU;
- Chip LED: Chuẩn LM80, tuổi thọ &gt; 100.000 giờ;
- Điện áp định danh: 220VAC, 50/60 Hz;
- Hệ số công suất &gt; 0.95;
- Chống xung điện áp: ≥ 20kV;
- An toàn điện: Cách điện cấp I;
- Bảo vệ kín nước và bụi : ≥ IP67;
- Bảo vệ chống va đập: ≥ IK09;
- Tuổi thọ bộ đèn: ≥ 100.000 giờ;
- Hệ số duy trì quang thông: ≥ 0.95;
- Bộ đèn tích hợp cổng kết mở rộng thông minh Dali/1-10V;
- Giấy chứng nhận hợp chuẩn TCVN 7722-1:2017, TCVN 7722-2-3:2019;
- Chứng nhận dán nhãn Tiết kiệm năng lượng;
- Các chứng nhận nhà sản xuất: ISO 9001:2015, ISO 14001:2015, ISO 50001:2018,...
- Chế độ bảo hành: 5 năm.</t>
  </si>
  <si>
    <t>- Vỏ đèn bằng hợp kim nhôm ADC12 đúc áp lực cao, đúc nổi LOGO nhà sản xuất;
- Hiệu suất phát quang: ≥ 150 lm/W;
- Bảo vệ kín nước và bụi quang học : ≥ IP67;
- Bảo vệ chống va đập: ≥ IK10;
- Tuổi thọ bộ đèn: ≥ 100.000 giờ;</t>
  </si>
  <si>
    <t xml:space="preserve">
'- Vỏ đèn bằng hợp kim nhôm ADC12 đúc áp lực cao, đúc nổi LOGO nhà sản xuất;
- Hiệu suất phát quang: ≥ 170 lm/W;
- Nhiệt độ màu: 3000K - 5000K; 
- Chỉ số hoàn màu CRI: &gt; 70;
- Bộ nguồn: Sản xuất và nhập khẩu từ EU;
- Chip LED:, tuổi thọ &gt; 100.000 giờ;;
- Hệ số công suất &gt; 0.95;
- Chống xung điện áp: ≥ 20kV;
- Bảo vệ kín nước và bụi quang học : ≥ IP67;
- Bảo vệ chống va đập: ≥ IK08;
- Tuổi thọ bộ đèn: ≥ 100.000 giờ;
- Hệ số duy trì quang thông: ≥ 0.95;
- Bộ đèn tích hợp cổng kết mở rộng thông minh Dali/1-10V;
 năm.</t>
  </si>
  <si>
    <t>- Bộ đèn có kết cấu tích hợp liền thể (All in one);
- Công nghệ LED SMD; CRI ≥70; 3000K-6000K
- Bảo vệ kín nước và bụi quang học: ≥ IP66; IK ≥ 08
- Hiệu suất phát quang: ≥ 170 lm/W
- Điện áp: 12V
- Bộ sạc MPPT chất lượng cao
- Pin lưu trữ công nghệ Lithium 
- Hệ số xả sâu DOD: ≥95% mà vẫn đảm bảo độ bền
- Hệ số duy trì dung lượng pin: ≥ 80% sau 3.000 chu kỳ sạc xả
- Tuổi thọ Pack Pin: &gt;3000 lần sạc xả (8-10 năm) 
- Tính năng bảo vệ: quá áp, quá nhiệt, quá dòng, ngắn mạch…. 
- Tấm pin thu năng lượng công nghệ Monocrystalline 
- Chế độ bảo hành: 2 năm.</t>
  </si>
  <si>
    <t xml:space="preserve">MFUHAILIGHT SOLAR E-KMC 40W; MPPT charge controllers 12V, 80W 18V solar panel, 45AH 12.8V Pin Lithium </t>
  </si>
  <si>
    <t>- Bộ đèn kết cấu rời, có chỉnh góc 
- Điện áp hoạt động 12/24VDC
- Vỏ đèn bằng hợp kim nhôm ADC1 đúc áp lực cao, đúc nổi LOGO nhà sản xuất
- IP67 quang học, IK09 kính;
- Sử dụng Chip Led SMD, LM80
- Tuổi thọ bộ đèn ≥100.000 giờ
- Hệ số duy trì quang thông ≥0,95
- Hiệu suất quang của bộ đèn: ≥150 Lm/W, CRI70
- Tấm thu NLMT công nghệ Monocrystalline (18/36VDC)
- Bộ điều khiển sạc công nghệ MPPT hiệu suất cao
- Pack Pin lưu trữ công nghệ lithium-ion
- Hệ số xả sâu DOD: ≥95% mà vẫn đảm bảo độ bền
- Hệ số duy trì dung lượng pin ≥ 80% sau 3.000 chu kỳ sạc xả
- Tuổi thọ Pack Pin: &gt;3000 lần sạc xả (8-10 năm) 
-Tính năng bảo vệ: quá áp, quá nhiệt, quá dòng, ngắn mạch…. 
- Thời gian chiếu sáng: ≥2 ngày mưa
-  Chế độ bảo hành: 3 năm.</t>
  </si>
  <si>
    <t xml:space="preserve">MFUHAILIGHT SOLAR E-KMC 60W; MPPT charge controllers 12V, 120W 18V solar panel, 75AH 12.8V Pin Lithium </t>
  </si>
  <si>
    <t xml:space="preserve">MFUHAILIGHT SOLAR E-KMC 80W; MPPT charge controllers 12V, 160W 18V solar panel, 90AH 12.8V Pin Lithium </t>
  </si>
  <si>
    <t>MFUHAILIGHT SOLAR E-KMC 100W; MPPT charge controllers 24V, 200W 36V solar panel, 60AH 25.6V Pin Lithium</t>
  </si>
  <si>
    <t xml:space="preserve">MFUHAILIGHT SOLAR E-KMC 120W; MPPT charge controllers 24V, 2x120W 18V solar panel, 75AH 25.6V Pin Lithium </t>
  </si>
  <si>
    <t xml:space="preserve">MFUHAILIGHT SOLAR E-KMC 150W; MPPT charge controllers 24V, 2x120W 18V solar panel, 90AH 25.6V Pin Lithium </t>
  </si>
  <si>
    <t xml:space="preserve">MFUHAILIGHT SOLAR KMC 40W; MPPT charge controllers 12V, 120W 18V solar panel, 60AH 12.8V Pin Lithium </t>
  </si>
  <si>
    <t>- Bộ đèn kết cấu rời, có chỉnh góc 
- Điện áp hoạt động 12/24VDC
- Vỏ đèn bằng hợp kim nhôm ADC1 đúc áp lực cao, đúc nổi LOGO nhà sản xuất
- IP67 quang học, IK09 kính;
- Sử dụng Chip Led SMD, LM80
- Tuổi thọ bộ đèn ≥100.000 giờ
- Hệ số duy trì quang thông ≥0,95
- Hiệu suất quang của bộ đèn: ≥160 Lm/W, CRI70
- Tấm thu NLMT công nghệ Monocrystalline (18/36VDC)
- Bộ điều khiển sạc công nghệ MPPT hiệu suất cao
- Pack Pin lưu trữ công nghệ lithium-ion
- Hệ số xả sâu DOD: ≥95% mà vẫn đảm bảo độ bền
- Hệ số duy trì dung lượng pin ≥80% sau 3.000 chu kỳ sạc xả
- Tuổi thọ Pack Pin: &gt;3000 lần sạc xả (8-10 năm) 
- Tính năng bảo vệ: quá áp, quá nhiệt, quá dòng, ngắn mạch…. 
- Bộ đèn có tính năng điều khiển, quản lý, giám sát và gửi cảnh báo về điện thoại, máy tính khi có sự cố.
- Thời gian chiếu sáng: ≥3 ngày mưa
-  Chế độ bảo hành: 5 năm.</t>
  </si>
  <si>
    <t xml:space="preserve">MFUHAILIGHT SOLAR KMC 60W;MPPT charge controllers 12V, 160W 18V solar panel, 90AH 12.8V Pin Lithium </t>
  </si>
  <si>
    <t xml:space="preserve">MFUHAILIGHT SOLAR KMC 80W; MPPT charge controllers 12V, 200W 36V solar panel, 60AH 25.6V Pin Lithium </t>
  </si>
  <si>
    <t xml:space="preserve">MFUHAILIGHT SOLAR KMC 100W; MPPT charge controllers 24V, 2x120W 18V solar panel, 75AH 25.6V Pin Lithium </t>
  </si>
  <si>
    <t xml:space="preserve">MFUHAILIGHT SOLAR KMC 120W; MPPT charge controllers 24V, 2x160W 18V solar panel, 90AH 25.6V Pin Lithium </t>
  </si>
  <si>
    <t xml:space="preserve">MFUHAILIGHT SOLAR KMC 150W; MPPT charge controllers 24V, 2x160W 18V solar panel, 105AH 25.6V Pin Lithium </t>
  </si>
  <si>
    <t xml:space="preserve">Gía đỡ tấm pin NLMT đơn (1 tấm )
</t>
  </si>
  <si>
    <t>- Vật liệu sử dụng:
+ Chụp đầu trụ Ø76-4mm và part đỡ _3x400x110
+ Thép V30x30x3mm
+ Thanh unistrut.
+ Đai ốc M10
+ Phụ kiện ghép tấm NLMT vào giá đỡ: Bulong M6x25mm + đai ốc, long đền (inox 304 hoặc mạ kẽm nhúng nóng) 
- Toàn bộ giá đỡ đều được mạ kẽm nhúng nóng</t>
  </si>
  <si>
    <t>Gía đỡ tấm pin NLMT đôi (2 tấm)</t>
  </si>
  <si>
    <t>Đèn pha LED MFUHAILIGHT F310 - 30W</t>
  </si>
  <si>
    <t xml:space="preserve">- Vỏ đèn hợp kim nhôm đúc áp lực cao;
- Vỏ đèn có  LOGO nhà sản xuất;
- Vỏ đèn có chức năng chỉnh góc;
- Bảo vệ ngăn quang học : ≥ IP67;
- Bảo vệ chống va đập kính: ≥ IK08;
- Tuổi thọ bộ đèn: &gt; 100.000 giờ;
- Hệ số duy trì quang thông bộ đèn: ≥ 0.95;
- Hiệu suất phát quang của đèn: ≥ 150 lm/W;
- Nhiệt độ màu: 3000K - 6000K; 
- Chỉ số hoàn màu CRI: &gt; 70;
- Chip LED: SMD - LM80, tuổi thọ &gt; 100.000 giờ
- Chống xung: ≥ 20kV thương hiệu EU;
-  Bộ nguồn: Sản xuất và nhập khẩu EU;
- Điện áp định danh: 220VAC, 50/60 Hz;
- Hệ số công suất &gt; 0.95;
- An toàn điện: Cách điện cấp I;
- Bộ đèn tích hợp cổng kết mở rộng thông minh Dali/1-10V/0-10V;
- Đèn được đăng ký nhãn hiệu;
- Đèn được dán nhãn tiết kiệm năng lượng;
- Chế độ bảo hành: 5 năm.
</t>
  </si>
  <si>
    <t>Đèn pha LED MFUHAILIGHT F310 - 40W</t>
  </si>
  <si>
    <t>Đèn pha LED MFUHAILIGHT F310 - 50W</t>
  </si>
  <si>
    <t>Đèn pha LED MFUHAILIGHT F310 - 60W</t>
  </si>
  <si>
    <t>Đèn pha LED MFUHAILIGHT F310 - 70W</t>
  </si>
  <si>
    <t>Đèn pha LED MFUHAILIGHT F310 - 80W</t>
  </si>
  <si>
    <t>Đèn pha LED MFUHAILIGHT F310 - 90W</t>
  </si>
  <si>
    <t>Đèn pha LED MFUHAILIGHT F310 - 100W</t>
  </si>
  <si>
    <t>Đèn pha LED MFUHAILIGHT F310 - 120W</t>
  </si>
  <si>
    <r>
      <rPr>
        <b/>
        <sz val="12"/>
        <rFont val="Times New Roman"/>
        <family val="1"/>
      </rPr>
      <t>Đèn LED trang trí sân vườn:</t>
    </r>
    <r>
      <rPr>
        <sz val="12"/>
        <rFont val="Times New Roman"/>
        <family val="1"/>
      </rPr>
      <t xml:space="preserve">
'- Vỏ đèn bằng hợp kim nhôm đúc áp lực cao, có LOGO nhà sản xuất;
- Công nghệ LED SMD/COB;
- Nhiệt độ màu: 3000K - 5000K / Đổi màu tự động;
- Chỉ số hoàn màu CRI: &gt; 70;
- Bộ nguồn: Thương hiệu EU;
- Chip LED: Chuẩn LM80;
- Điện áp định danh: 220VAC, 50/60 Hz;
- Hệ số công suất &gt; 0.90;
- Chống xung điện áp: ≥ 20kV;
- An toàn điện: Cách điện cấp I;
- Bảo vệ kín nước và bụi: ≥ IP66;
- Bảo vệ chống va đập: ≥ IK08;
- Giấy chứng nhận hợp chuẩn TCVN 7722-1:2017, TCVN 7722-2-3:2019;
- Chứng nhận dán nhãn Tiết kiệm năng lượng;
- Các chứng nhận nhà sản xuất: ISO 9001:2015, ISO 14001:2015, ISO 50001:2018,...;
- Chế độ bảo hành: ≥ 3 năm.</t>
    </r>
  </si>
  <si>
    <t>1Tủ/1 Thùng carton</t>
  </si>
  <si>
    <t>Cột sân vườn FH09-CH- HOA LÁ/ 4 Cầu Ø300- Bóng LED 9w</t>
  </si>
  <si>
    <t>- Đế bằng gang đúc;
- Thân bằng gang đúc hoặc hợp kim nhôm định hình;
- Chùm đèn bằng hợp kim nhôm đúc;
- Tất cả được sơn trang trí bên ngoài.</t>
  </si>
  <si>
    <t>Cột sân vườn FH02- CH- HOA LÁ/5 Cầu Ø300- Bóng LED 9w</t>
  </si>
  <si>
    <t>Cột sân vườn FH06/CH04-4/Ø400- Bóng LED 9w</t>
  </si>
  <si>
    <t>Cột sân vườn FH06/CH-08-4/FHL005- Bóng LED 9w</t>
  </si>
  <si>
    <t>Cột sân vườn FH07/ CH-04-4/Ø400- Bóng LED 9w</t>
  </si>
  <si>
    <t>Cột sân vườn FH07/ CH-08-4/Ø400- Bóng LED 9w</t>
  </si>
  <si>
    <t>Cột sân vườn FH05B/CH-04-4/Ø400- Bóng LED 9w</t>
  </si>
  <si>
    <t>Cột sân vườn FH05B/CH-07-4/Ø400- Bóng LED 9w</t>
  </si>
  <si>
    <t xml:space="preserve">Cần đèn đơn  MFA1-1 lắp trên trụ BTLT cao 2m, vươn 1m, </t>
  </si>
  <si>
    <t>đ/Cần</t>
  </si>
  <si>
    <t>D49mm, dày 2,5mm +01 tay ngang D49*420*2,5mm +01 tay ngang D49*150*2,5mm +Cổ dê đơn 50*5mm+ Eke100x100x5mm- Mạ kẽm nhúng nóng.</t>
  </si>
  <si>
    <t xml:space="preserve">Cần đèn đơn MFA1-2  lắp trên trụ BTLT cao 2m, vươn 1m, </t>
  </si>
  <si>
    <t>D49mm, dày 2,5mm +01 tay ngang D49*420*2,5mm +01 tay ngang D49*150*2,5mm +Cổ dê đôi ghép 50*5mm+ Eke100x100x5mm- Mạ kẽm nhúng nóng</t>
  </si>
  <si>
    <t xml:space="preserve">Cần đèn đơn MFB1.5-2  lắp trên trụ BTLT cao 2m, vươn 1,5m, </t>
  </si>
  <si>
    <t>D60mm, dày 2,5mm +01 tay ngang D49*420*2,5mm +01 tay ngang D60*150*2,5mm +Cổ dê đôi ghép 50*5mm+ Eke100x100x5mm- Mạ kẽm nhúng nóng</t>
  </si>
  <si>
    <t xml:space="preserve">Cần đèn MFC1.2 chụp đầu cột. Lắp trên đầu cột BTLT </t>
  </si>
  <si>
    <t>Cần cao 2200mm, vươn 1200mm. Lớp vỏ bao 210/215, cao 600mm, dày 5mm. Thân cần D60mm, dày 3mm, cao 1600mm, vươn 1200mm. 6 bulon 12x30 + 4 gân tăng cường lực dày 5mm, cao 300mm. Tất cả mạ kẽm nhúng nóng.</t>
  </si>
  <si>
    <t>Cần đèn MFC1.5  chụp đầu cột. Lắp trên đầu cột BTLT</t>
  </si>
  <si>
    <t>Cần cao 1580mm, vươn 1500mm. Lớp vỏ bao 205/215, cao 600mm, dày 5mm. Thân cần D60mm, dày 3mm, cao 830mm, vươn 1500mm. 6 bulon 10x30 + 4 gân tăng cường lực dày 5mm, cao 150mm, rộng 10/50mm. Tất cả mạ kẽm nhúng nóng.</t>
  </si>
  <si>
    <t>Cột Đèn Chiếu Sáng MFL6  liền cần đơn cao 6m;</t>
  </si>
  <si>
    <t>đ/cột</t>
  </si>
  <si>
    <t xml:space="preserve"> D=150; dày=3mm; vươn =1,2m;  Mặt bích 375*375*10mm, 4 gân tăng cường lực dày 6mm, mạ kẽm nhúng nóng+ Bản lề cửa cột</t>
  </si>
  <si>
    <t xml:space="preserve">Cột Đèn Chiếu Sáng MFL7 liền cần đơn cao 7m ; </t>
  </si>
  <si>
    <t>D=150; dày=3mm; vươn =1,2m;  Mặt bích 375*375*10mm, 4 gân tăng cường lực dày 6mm, mạ kẽm nhúng nóng+ Bản lề cửa cột</t>
  </si>
  <si>
    <t>Cột Đèn Chiếu Sáng MFL8  liền cần đơn cao 8m;</t>
  </si>
  <si>
    <t>D=150; dày=3mm; vươn =1,2m; Mặt bích 375*375*10mm, 4 gân tăng cường lực dày 6mm, mạ kẽm nhúng nóng+ Bản lề cửa cột</t>
  </si>
  <si>
    <t>Cột Đèn Chiếu Sáng MFL9  liền cần đơn cao 9m;</t>
  </si>
  <si>
    <t>D=156;dày=4mm; vươn =1,5m; Mặt bích 400*400*12mm, 4 gân tăng cường lực dày 6mm, mạ kẽm nhúng nóng+ Bản lề cửa cột</t>
  </si>
  <si>
    <t>Cột Đèn Chiếu Sáng MFL10  liền cần đơn cao 10m;</t>
  </si>
  <si>
    <t>D=164;dày = 4mm; vươn =1,5m; Mặt bích 400*400*12mm, 4 gân tăng cường lực dày 6mm, mạ kẽm nhúng nóng+ Bản lề cửa cột</t>
  </si>
  <si>
    <t>Cột Đèn Chiếu Sáng MFL11  liền cần đơn cao 11m ;</t>
  </si>
  <si>
    <t>D=184;dày = 4mm; vươn =1,5m; Mặt bích 400*400*14mm, 4 gân tăng cường lực dày 8mm, mạ kẽm nhúng nóng.</t>
  </si>
  <si>
    <t>C139 Trần Hưng Đạo, phường Tuy Hòa, tỉnh Đắk Lắk; 02573.88.6868</t>
  </si>
  <si>
    <t>Công ty Cổ phần Dây cáp điện Việt Nam (CADIVI)</t>
  </si>
  <si>
    <t xml:space="preserve">Danh mục </t>
  </si>
  <si>
    <t>ĐVT</t>
  </si>
  <si>
    <t>TCKT</t>
  </si>
  <si>
    <t xml:space="preserve">Tăng/giảm tuyệt đối </t>
  </si>
  <si>
    <t>Tăng giảm tương đối (%)</t>
  </si>
  <si>
    <t>BIẾN ĐỘNG GIÁ VLXD</t>
  </si>
  <si>
    <t>THÊM MỚI BẢNG GIÁ VLXD</t>
  </si>
  <si>
    <t>PHỤ LỤC II: BẢNG THÊM MỚI GIÁ VLXD THÁNG 01 NĂM 2026</t>
  </si>
  <si>
    <t>CÔNG BỐ GIÁ VẬT LIỆU XÂY DỰNG THÁNG 01 NĂM 2026 TRÊN ĐỊA BÀN THÀNH PHỐ HUẾ</t>
  </si>
  <si>
    <t xml:space="preserve">   (Ban hành kèm theo Công bố số:               /LSXD-TC ngày          tháng 02 năm 2026 của Liên Sở Xây dựng - Tài chính) </t>
  </si>
  <si>
    <t>Ban hành Đính kèm Công bố giá số             /LSXD-TC ngày          /02/2026 của Liên sở Xây dựng- Tài chính thành phố Huế</t>
  </si>
  <si>
    <t>Bột bả nội thất cao cấp</t>
  </si>
  <si>
    <t>TCVN7239:2014</t>
  </si>
  <si>
    <t>Bột bả ngoại thất cao cấp</t>
  </si>
  <si>
    <t>Công ty TNHH MTV Tuấn Nhân</t>
  </si>
  <si>
    <t>Tại khu vực núi Gích Dương 2, phường Phú Bài</t>
  </si>
  <si>
    <t>Công ty TNHH Đầu tư và Xây dựng 175</t>
  </si>
  <si>
    <t>Tại khu vực vùng đồi Trốc Voi 1, Thanh Thủy</t>
  </si>
  <si>
    <t>Công ty TNHH MTV Thanh Bình An</t>
  </si>
  <si>
    <t>Mỏ đá Sơn Thủy</t>
  </si>
  <si>
    <t>SEAMASTER NICE N EASI PLASTER 1008  40KG (Bột trét tường nội thất cao cấp)</t>
  </si>
  <si>
    <t>Công ty TNHH Sơn Seamaster Việt Nam</t>
  </si>
  <si>
    <t>SEAMASTER NICE N EASI PLASTER 1103 40KG   (Bột trét tường ngoại thất)</t>
  </si>
  <si>
    <t>SEAMASTER AIDA EXTERIOR WALL SEALER 15L (Sơn lót chống kiềm ngoại thất)</t>
  </si>
  <si>
    <t>SEAMASTER AIDA INTERIOR WALL SEALER 15L (Sơn lót chống kiềm nội thất)</t>
  </si>
  <si>
    <t>SEAMASTER PANTEX EMULSION PAINT 7200 15L (Sơn nước nội thất mờ )</t>
  </si>
  <si>
    <t>SEAMASTER WINTEX EMULSION PAINT 7300 15L (Sơn nước nội thất mịn )</t>
  </si>
  <si>
    <t>SEAMASTER SUPER WT 8820 EMULSION PAINT 18L (Sơn nước ngoại thất mờ)</t>
  </si>
  <si>
    <t>SEAMASTER AIDA  COLOR GUARD (Sơn nước ngoại thất bền màu)</t>
  </si>
  <si>
    <t>'Giao trên phương tiện bên mua (gồm giá tại mỏ 40.000đ/m3; bốc lên phương tiện 25.000 đ/m3</t>
  </si>
  <si>
    <t>CarboncorAsphalt- CA 9.5, CA 12.5</t>
  </si>
  <si>
    <t>CarboncorAsphalt- CA6.7</t>
  </si>
  <si>
    <t>Carboncor Asphalt- CA19
(Bê tông nhựa rỗng Carbon)</t>
  </si>
  <si>
    <t>TCCS 09:2024/CĐBVN</t>
  </si>
  <si>
    <t>Keo ốp lát gạch Cimax CM02  màu xám, bao 25Kg</t>
  </si>
  <si>
    <t>Keo ốp lát gạch Cimax CM02 màu trắng, bao 25Kg</t>
  </si>
  <si>
    <t>Keo ốp lát gạch Cimax CM03 màu xám, bao 25Kg</t>
  </si>
  <si>
    <t>Keo ốp lát gạch Cimax CM03 màu trắng, bao 25Kg</t>
  </si>
  <si>
    <t>Vữa chít mạch Perfect CMM-00 màu trắng, túi 1 kg</t>
  </si>
  <si>
    <t>Vữa chít mạch Perfect CMM-00 màu nhạt, túi 1 kg</t>
  </si>
  <si>
    <t>Vữa chít mạch Perfect CMM-00 màu đậm, túi 1 kg</t>
  </si>
  <si>
    <t>Vật liệu chống thấm xi măng AFLEX 2K, Bộ 25kg</t>
  </si>
  <si>
    <t>Vật liệu chống thấm xi măng AFLEX 2K - 301, Bộ 20kg</t>
  </si>
  <si>
    <t xml:space="preserve">Vật liệu chống thấm gốc xi măng Aflex 2K-201 bộ 15kg, </t>
  </si>
  <si>
    <t>Vật liệu chống thấm Aplex-SP1 - can 20 lít</t>
  </si>
  <si>
    <t>Can 20 lít</t>
  </si>
  <si>
    <t>Vữa xi măng trộn khô sẵn không co AM - G400</t>
  </si>
  <si>
    <t>Vữa xi măng trộn khô sẵn không co AM - G600</t>
  </si>
  <si>
    <t>Giá trên phương tiện vận chuyển tại phường Hưng Lộc</t>
  </si>
  <si>
    <t>Giá trên phương tiện vận chuyển tại phường Hóa Châu</t>
  </si>
  <si>
    <t>Giá có hiệu lực từ ngày 11/3/2026 đến khi có TBG mới</t>
  </si>
  <si>
    <t>Giá CB</t>
  </si>
  <si>
    <t>550.000-600.000</t>
  </si>
  <si>
    <t>600.000-650.000</t>
  </si>
  <si>
    <t>Giá trên phương tiện vận chuyển tại xã Phú Vang</t>
  </si>
  <si>
    <t>Giá trên phương tiện vận chuyển tại xã Phú Hồ</t>
  </si>
  <si>
    <t>Giá trên phương tiện vận chuyển tại phường Hương An</t>
  </si>
  <si>
    <t>560.000-580.000</t>
  </si>
  <si>
    <t>Giá trên phương tiện vận chuyển tại xã A Lưới 2</t>
  </si>
  <si>
    <t>Giá trên phương tiện vận chuyển tại xã A Lưới 3</t>
  </si>
  <si>
    <t>Công văn 2041/UBND-KTHT ngày 07/4/2026</t>
  </si>
  <si>
    <t>Công văn 637/UBND-KTHTĐT ngày 04/4/2026</t>
  </si>
  <si>
    <t>Công văn 1245/UBND-KTHTĐT ngày 08/4/2026</t>
  </si>
  <si>
    <t>Công văn 1782/UBND ngày 08/4/2026</t>
  </si>
  <si>
    <t>Công văn 1702/UBND-XD ngày 09/4/2026</t>
  </si>
  <si>
    <t>Công văn 357/UBND-KT ngày 08/4/2026</t>
  </si>
  <si>
    <t>Công văn 123/BC-UBND ngày 09/4/2026</t>
  </si>
  <si>
    <t>Công văn 424/UBND-KT ngày 03/4/2026</t>
  </si>
  <si>
    <t>Công văn 678/UBND-XD ngày 04/4/2026</t>
  </si>
  <si>
    <t>Công văn 551/UBND-KT ngày 06/4/2026</t>
  </si>
  <si>
    <t>Công văn 365/UBND-KT ngày 06/4/2026</t>
  </si>
  <si>
    <t>Hiệu lực từ ngày 10/3/2026</t>
  </si>
  <si>
    <t>Hiệu lực từ ngày 16/3/2026</t>
  </si>
  <si>
    <t>Hiệu lực từ ngày 10/3/206</t>
  </si>
  <si>
    <t>Hiệu lực từ ngày 11/3/2026</t>
  </si>
  <si>
    <t>Nhựa đường 40/50</t>
  </si>
  <si>
    <t>Nhựa đường 40/50 PG70</t>
  </si>
  <si>
    <t>TCVN 13567-1:2022; TCVN13049-1:2020</t>
  </si>
  <si>
    <t>Nhựa đường 60/70</t>
  </si>
  <si>
    <t>Nhựa đường 60/70 PG64</t>
  </si>
  <si>
    <t>TCVN 13567-1:2022; TCVN13049:2020</t>
  </si>
  <si>
    <t>Nhũ tương CRS-1</t>
  </si>
  <si>
    <t>Nhũ tương RapidBond® Plus(CRS-2P)</t>
  </si>
  <si>
    <t>Nhũ tương RapidBond® Ultra (Novabond®)</t>
  </si>
  <si>
    <t>TCVN12759-1:2019</t>
  </si>
  <si>
    <t>Giá giao tại Kho xã Lộc Vĩnh, huyện Phú Lộc, Huế; Giá hiệu lực từ ngày 15/3/2026 đến hết 31/3/2026</t>
  </si>
  <si>
    <t>Giá trên phương tiện vận chuyển bên mua tại nơi bán Cụm CN Tứ Hạ, Hương Trà, TT Huế; hiệu lực từ ngày 15/3/2026</t>
  </si>
  <si>
    <t>Do doanh nghiệp không còn công bố</t>
  </si>
  <si>
    <t>Đá 05x10</t>
  </si>
  <si>
    <t>Đá 10x20</t>
  </si>
  <si>
    <t>Đá 20x40</t>
  </si>
  <si>
    <t>Đá 40x60</t>
  </si>
  <si>
    <t>Đá 10x40</t>
  </si>
  <si>
    <t>Đá 10x19</t>
  </si>
  <si>
    <t>Đá CP 37,5</t>
  </si>
  <si>
    <t>0-37,5mm</t>
  </si>
  <si>
    <t>Đá CP 25</t>
  </si>
  <si>
    <t>Đá hộc qua gia công</t>
  </si>
  <si>
    <t>Giao trên PT bên mua tại bãi bên bán (Tại bãi Khe Băng)</t>
  </si>
  <si>
    <t>Cửa đi trượt, cửa sổ trượt (hai ray) 2-4 cánh hệ 93, hệ 55, chưa gồm PKKK Kinlong</t>
  </si>
  <si>
    <t>Cửa sổ mở quay, mở hất 1-2-4 cánh hệ 55, chưa gồm PKKK Kinlong</t>
  </si>
  <si>
    <t>Phụ kiện Kinlong cửa sổ mở quay, mở hất 1 cánh</t>
  </si>
  <si>
    <t>Phụ kiện Kinlong cửa sổ mở quay, mở hất 2 cánh</t>
  </si>
  <si>
    <t>Phụ kiện Kinlong cửa sổ mở quay, mở hất 4 cánh</t>
  </si>
  <si>
    <t>Giá giao động tại thị trường thành phố Huế</t>
  </si>
  <si>
    <t>Tháng 4/2026</t>
  </si>
  <si>
    <t>cột</t>
  </si>
  <si>
    <t>Trong tháng 4, giá xăng (bao gồm thuế VAT) đã được điều chỉnh 8 lần, vào các ngày 02, 03, 08, 09, 16, 21, 23 và 29/4. Đề nghị các đơn vị căn cứ vào từng khoảng thời gian điều chỉnh để tổ chức thực hiện phù hợp; TP Huế thuộc vùng 2 (Theo Công văn 630/PLX-QĐ-TGĐ ngày 03/7/2025 của Tập đoàn Xăng dầu Việt Nam). Giá bán cụ thể được công bố trong các Thông cáo báo chí của Petrolimex tại website: https://www.petrolimex.com.vn/ndi/thong-cao-bao-chi.html</t>
  </si>
  <si>
    <t>Hiệu lực từ ngày 10/4/2026</t>
  </si>
  <si>
    <t>Mức giá kê khai từ ngày 01/4/2026</t>
  </si>
  <si>
    <t>Đồi Trốc Voi 3 (khu vực 1), phường Thanh Thủy</t>
  </si>
  <si>
    <t>Hiệu lực từ ngày 04/4/2026</t>
  </si>
  <si>
    <t>Mỏ đá suối A Râng; xã A Lưới 3</t>
  </si>
  <si>
    <r>
      <t>Từ 32.740</t>
    </r>
    <r>
      <rPr>
        <sz val="16"/>
        <rFont val="Times New Roman"/>
        <family val="1"/>
        <charset val="163"/>
      </rPr>
      <t>÷</t>
    </r>
    <r>
      <rPr>
        <sz val="16"/>
        <rFont val="Times New Roman"/>
        <family val="1"/>
      </rPr>
      <t>45.000 đ/lít</t>
    </r>
  </si>
  <si>
    <t>Từ 22.260÷25.920 đ/lít</t>
  </si>
  <si>
    <t>Từ 23.330÷27.500 đ/lít</t>
  </si>
  <si>
    <t>Từ 27.220÷45.670 đ/lít</t>
  </si>
  <si>
    <t>Từ 19.180÷25.080 đ/lít</t>
  </si>
  <si>
    <t>Cửa nhôm cáo cấp (profile Xingfa nhập khẩu dày trung bình 1,4-2,0mm; kính trắng an toàn 2 lớp dày 6,38mm ; PKKK: KinLong chính hãng)</t>
  </si>
  <si>
    <t>CÔNG TY CỔ PHẦN HQ WIN</t>
  </si>
  <si>
    <t>Giá chênh lệch so với kính trắng an toàn 6,38mm: kính 6,38mm trắng sữa: +95.000đ/m2; Kính trắng 8,38mm: +220.000đ/m2; Kính cường lực 8mm: 95.000đ/m2; Kính cường lực 10mm: 220.000đ/m2</t>
  </si>
  <si>
    <t>Cửa đi 1, 2, 4 cánh mở quay, 2, 4 cánh mở trượt; chưa bao gồm PKKK KinLong</t>
  </si>
  <si>
    <t>Phụ kiện Kinlong cửa đi 1 cánh mở quay</t>
  </si>
  <si>
    <t>Cửa sổ 1, 2, 4 cánh mở quay, 1 cánh mở hất; 2 cánh, 4 cánh mở trượt, chưa bao gồm PKKK KinLong</t>
  </si>
  <si>
    <t>Phụ kiện Kinlong cửa sổ 1 cánh mở quay</t>
  </si>
  <si>
    <t>Phụ kiện Kinlong cửa sổ 4 cánh mở quay</t>
  </si>
  <si>
    <t>Phụ kiện Kinlong cửa sổ 4 cánh mở trượt</t>
  </si>
  <si>
    <t>Vách kính mặt dựng lộ đố. Vách kính chia đố mặt dựng hệ 65 dày 2.5mm</t>
  </si>
  <si>
    <t>Cửa nhôm cáo cấp (profile NAMSUNG hàng trong nước dày trung bình 1,2-2,0mm; kính trắng an toàn 2 lớp dày 6,38mm ; PKKK: KinLong chính hãng)</t>
  </si>
  <si>
    <t>Hiệu lực từ ngày 21/4/2026</t>
  </si>
  <si>
    <t>Giao tại chân công trình trên địa bàn TT. Huế, hiệu lực từ ngày 21/4/2026</t>
  </si>
  <si>
    <t>Giao tại chân công trình, hiệu lực từ ngày 21/4/2026</t>
  </si>
  <si>
    <t>Giá giao tại chân công trình, hiệu lực từ ngày 21/4/2026</t>
  </si>
  <si>
    <t>Hiệu lực từ ngày 22/4/2026</t>
  </si>
  <si>
    <t>Đá hộc 5-300kg</t>
  </si>
  <si>
    <t>Giao hàng tại cơ sở sản xuất, hiệu lực từ ngày 24/4/2026</t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</si>
  <si>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40W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</si>
  <si>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t>QCVN 07-7:2023/BXD, QCVN 19:2019/BKHCN, LM79-2008, LM80-08. TCVN 7722-1:2017, TCVN 7722-2-3:2019, TCVN 10885-1:2015, TCVN 10885-2-1:2015.
- ISO 9001:2015, ISO 14001:2015, ISO 50001:2018, ISO 45001:2018. IEC 60598-2-3:2002, IEC 60598-2-3:2002/AMD1:2011, IEC60598-1:2020, IEC 60598-2-3:2002, IEC 60598-2-3:2002/AMD1:2011,
  IEC 60598-1:2020, IEC TR 62778:2014, EN IEC 55015:2019+A11:2020, EN 61547:2009, EN IEC 61000-3-2:2019+A1:2021, EN 61000-3-3:2013+A1:2019+A2:2021, EN 60598-2-3:2003+A1:2011,
  EN IEC 60598-1:2021+A11:2022, EN 62493:2015+A1:2022, ECD 2014/30/EU, LDV 2014/35/EU, EN IEC 55015:2019+A11:2020, EN 61547:2009, EN IEC 61000-3-2:2019+A1: 2021,
  EN 61000-3-3:2013+A1:2019+A2:2021, EN 55016-4-2 (CISPR 16-4-2), EN/IEC 61000-4, RoHS 2011/65/EU và EU2015/863, EN 60598-2-3, EN 60598-2-3:2023/A1:2011 theo CENELEC CIG 021.</t>
  </si>
  <si>
    <t>Thùng carton
(In thương hiệu nhà sản xuất và thông tin sản phẩm)</t>
  </si>
  <si>
    <t xml:space="preserve">CTY THIÊN MINH </t>
  </si>
  <si>
    <t>Sản xuất/ lắp ráp tại Việt Nam</t>
  </si>
  <si>
    <t>Thanh toán 30% khi đặt hàng và 70% khi có thông báo giao hàng</t>
  </si>
  <si>
    <t>Giao hàng Tại chân công trình</t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</si>
  <si>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50W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</si>
  <si>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 xml:space="preserve">60W </t>
    </r>
    <r>
      <rPr>
        <sz val="16"/>
        <rFont val="Times New Roman"/>
        <family val="1"/>
      </rPr>
      <t>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</si>
  <si>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80W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</si>
  <si>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100W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</si>
  <si>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120W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</si>
  <si>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150W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</si>
  <si>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180W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</si>
  <si>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 xml:space="preserve">Bộ đèn đường </t>
    </r>
    <r>
      <rPr>
        <b/>
        <sz val="16"/>
        <rFont val="Times New Roman"/>
        <family val="1"/>
      </rPr>
      <t>SIMPLUS LED SMD</t>
    </r>
    <r>
      <rPr>
        <sz val="16"/>
        <rFont val="Times New Roman"/>
        <family val="1"/>
      </rPr>
      <t xml:space="preserve">, công suất tổng của bộ đèn </t>
    </r>
    <r>
      <rPr>
        <b/>
        <sz val="16"/>
        <rFont val="Times New Roman"/>
        <family val="1"/>
      </rPr>
      <t>200W</t>
    </r>
    <r>
      <rPr>
        <sz val="16"/>
        <rFont val="Times New Roman"/>
        <family val="1"/>
      </rPr>
      <t xml:space="preserve"> 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</si>
  <si>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150W-&lt;190W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</si>
  <si>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200W-&lt;230W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</si>
  <si>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240W-&lt;270W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</si>
  <si>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280W-&lt;310W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</si>
  <si>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320W-&lt;350W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</si>
  <si>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360W-&lt;400W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</si>
  <si>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410W-&lt;500W </t>
    </r>
    <r>
      <rPr>
        <sz val="16"/>
        <rFont val="Times New Roman"/>
        <family val="1"/>
      </rPr>
      <t>Dimming 5-6 cấp công suất tại đèn, có cổng kết nối chuẩn 1-10V/ Dali.</t>
    </r>
  </si>
  <si>
    <r>
      <t>Bộ đèn pha</t>
    </r>
    <r>
      <rPr>
        <b/>
        <sz val="16"/>
        <rFont val="Times New Roman"/>
        <family val="1"/>
      </rPr>
      <t xml:space="preserve"> MISUN LED SMD</t>
    </r>
    <r>
      <rPr>
        <sz val="16"/>
        <rFont val="Times New Roman"/>
        <family val="1"/>
      </rPr>
      <t>, công suất tổng của bộ đèn</t>
    </r>
    <r>
      <rPr>
        <b/>
        <sz val="16"/>
        <rFont val="Times New Roman"/>
        <family val="1"/>
      </rPr>
      <t xml:space="preserve"> 510W-&lt;600W </t>
    </r>
    <r>
      <rPr>
        <sz val="16"/>
        <rFont val="Times New Roman"/>
        <family val="1"/>
      </rPr>
      <t>Dimming 5-6 cấp công suất tại đèn, có cổng kết nối chuẩn 1-10V/ Dali.</t>
    </r>
  </si>
  <si>
    <t>Đá hộc hỗn hợp sau nổ mìn</t>
  </si>
  <si>
    <t>Hiệu lực từ ngày 11/4/2026</t>
  </si>
  <si>
    <t>Hiệu lực từ 03/4/2026</t>
  </si>
  <si>
    <t>Bơm bê tông &gt;=15m3/lần</t>
  </si>
  <si>
    <t>Led bulb nhựa 9W ánh sáng trắng (T)/ vàng (V) 
LBD-9T/ V</t>
  </si>
  <si>
    <t xml:space="preserve">RA &gt; 80; PF &gt; 0.5
Tuổi thọ: 30.000 giờ
Chip Led: SMD 2835
</t>
  </si>
  <si>
    <t>1 cái/hộp
100 cái/thùng</t>
  </si>
  <si>
    <t>Công Ty TNHH TM - DV Điện Mạnh Phương - MPE</t>
  </si>
  <si>
    <t>Vận chuyển đến tận chân công trình</t>
  </si>
  <si>
    <t>Led bulb nhựa 12W ánh sáng trắng (T)/ vàng (V)
LBD-12T/ V</t>
  </si>
  <si>
    <t>1 cái/hộp
80 cái/thùng</t>
  </si>
  <si>
    <t>Led Panel Âm trần- Tròn 7W ánh sáng trắng (T)/ trung tính (N)/ vàng (V)
RPL3-7T/N/V</t>
  </si>
  <si>
    <t>1 cái/hộp
60 cái/thùng</t>
  </si>
  <si>
    <t>Led Panel Âm trần- Tròn 12W  ánh sáng trắng (T)/ trung tính (N)/ vàng (V)
RPL3-12T/N/V</t>
  </si>
  <si>
    <t>1 cái/hộp
20 cái/thùng</t>
  </si>
  <si>
    <t>Led Panel Âm trần- Tròn 18W  ánh sáng trắng (T)/ trung tính (N)/ vàng (V)
RPL-18T/N/V</t>
  </si>
  <si>
    <t>1 cái/hộp
40 cái/thùng</t>
  </si>
  <si>
    <t>Led Panel Âm trần- Vuông 6W ánh sáng trắng (T)/ trung tính (N)/ vàng (V)
SPL-6T/V</t>
  </si>
  <si>
    <t>Led Panel Âm trần- Vuông 9W ánh sáng trắng (T)/ trung tính (N)/ vàng (V)
SPL-9T/V</t>
  </si>
  <si>
    <t>Led Panel đa năng 12W 3 màu
MRPL-12/3C</t>
  </si>
  <si>
    <t>Led Panel ốp trần- Tròn (DOB) 12W ánh sáng trắng (T)/ vàng (V)
SRPL2-12T/V</t>
  </si>
  <si>
    <t>1 cái/hộp
30 cái/thùng</t>
  </si>
  <si>
    <t>Led Panel ốp trần- Tròn (DOB) 18W ánh sáng trắng (T)/ vàng (V)
SRPL2-18T/V</t>
  </si>
  <si>
    <t>Led Panel ốp trần- Vuông (DOB) 12W ánh sáng trắng (T)/ vàng (V)
SSPL2-12T/V</t>
  </si>
  <si>
    <t>Led Panel ốp trần- Vuông (DOB) 18W ánh sáng trắng (T)/ vàng (V)
SSPL2-18T/V</t>
  </si>
  <si>
    <t>Led bán nguyệt 48W thân nhựa BN2-48T</t>
  </si>
  <si>
    <t>MPE, RA &gt; 80; PF &gt; 0.5
Tuổi thọ: 30.000 giờ
Chip Led: SMD 2835
QCVN 19:2019/KHCN</t>
  </si>
  <si>
    <t>1 cái/hộp
12 cái/thùng</t>
  </si>
  <si>
    <t>Led tấm 36W 600x600x35mm ánh sáng trắng (T)/ trung tính (N)
FPD3-6060T/N</t>
  </si>
  <si>
    <t>RA &gt; 80; PF &gt; 0.9
Tuổi thọ: 30.000 giờ
Chip Led: SMD-2835</t>
  </si>
  <si>
    <t>1 cái/hộp
5 cái/thùng</t>
  </si>
  <si>
    <t>Led tấm 36W 120x300x35mm ánh sáng trắng (T)/ trung tính (N)
FPD3-12030T/N</t>
  </si>
  <si>
    <t>Led pha 100W ánh sáng trắng (T)/ vàng (V)
FLD5-100T/V</t>
  </si>
  <si>
    <t>1 cái/hộp
4 cái/thùng</t>
  </si>
  <si>
    <t>Led pha 150W ánh sáng trắng (T)/ vàng (V)
FLD5-150T/V</t>
  </si>
  <si>
    <t>Led pha 200W ánh sáng trắng (T)/ vàng (V)
FLD5-200T/V</t>
  </si>
  <si>
    <t>1 cái/hộp
3 cái/thùng</t>
  </si>
  <si>
    <t>Quạt hút âm trần AFC2-130 (đường kính quạt 135mm)
AFC2-130</t>
  </si>
  <si>
    <t>Motor sử dụng bạc đạn</t>
  </si>
  <si>
    <t>1 cái/hộp
6 cái/thùng</t>
  </si>
  <si>
    <t>Cầu dao 1 pha 20A
MP6-C120</t>
  </si>
  <si>
    <t>Cầu dao MCB 1P 20A 6kA</t>
  </si>
  <si>
    <t>12 cái/hộp
120 cái/thùng</t>
  </si>
  <si>
    <t>Cầu dao 1 pha 25A
MP6-C125</t>
  </si>
  <si>
    <t>Cầu dao MCB 1P 25A 6kA</t>
  </si>
  <si>
    <t>Cầu dao 1 pha 32A
MP6-C132</t>
  </si>
  <si>
    <t>Cầu dao MCB 1P 32A 6kA</t>
  </si>
  <si>
    <t>Cầu dao 2 pha 20A
MP6-C220</t>
  </si>
  <si>
    <t>Cầu dao MCB 2P 20A 6kA</t>
  </si>
  <si>
    <t>6 cái/hộp
60 cái/thùng</t>
  </si>
  <si>
    <t>Cầu dao 2 pha 25A
MP6-C225</t>
  </si>
  <si>
    <t>Cầu dao MCB 2P 25A 6kA</t>
  </si>
  <si>
    <t xml:space="preserve">Cầu dao bảo vệ RCBO 2 pha 16A
RCBO-15/216 </t>
  </si>
  <si>
    <t>Cầu dao RCBO 2P 16A 15mA</t>
  </si>
  <si>
    <t>Cầu dao bảo vệ RCBO 2 pha 20A
RCBO-30/220</t>
  </si>
  <si>
    <t>Cầu dao RCBO 2P 20A 30mA</t>
  </si>
  <si>
    <t>Cầu dao bảo vệ RCBO 2 pha 32A
RCBO-30/232</t>
  </si>
  <si>
    <t>Cầu dao RCBO 2P 32A 30mA</t>
  </si>
  <si>
    <t>Led highbay Nhà xưởng 100W
HBE2-100T</t>
  </si>
  <si>
    <t>RA &gt; 80; PF &gt; 0.9
Tuổi thọ: 50.000 giờ
Chip Led: SMD-2835</t>
  </si>
  <si>
    <t>1Cái/ Thùng</t>
  </si>
  <si>
    <t>Led highbay Nhà xưởng 150W
HBE2-150T</t>
  </si>
  <si>
    <t>Led highbay Nhà xưởng 200W
HBE2-200T</t>
  </si>
  <si>
    <t>Led chiếu sáng khẩn cấp 2x3W
EML2</t>
  </si>
  <si>
    <t>Thời gian sạc: 20 giờ
Thời gian sử dụng: 3 giờ</t>
  </si>
  <si>
    <t>1 Cái/ Hộp
6 Cái/ Thùng</t>
  </si>
  <si>
    <t>Led downlight âm trần khẩn cấp 3W
EM-AT</t>
  </si>
  <si>
    <t>1 Cái/ Hộp
10 Cái/ Thùng</t>
  </si>
  <si>
    <t>Led thoát hiểm đa năng 1 mặt
EX-P</t>
  </si>
  <si>
    <t>Đèn led tube 0.6m 18W
GT8-60T</t>
  </si>
  <si>
    <t>1 Cái/ Hộp
25 Cái/ Thùng</t>
  </si>
  <si>
    <t>Đèn led tube 1.2m 18W
GT8-120T</t>
  </si>
  <si>
    <t>Máng đèn 1.2m đơn
EMDK-120</t>
  </si>
  <si>
    <t>Máng đèn đơn 1.2m sơn tĩnh điện</t>
  </si>
  <si>
    <t>25 Cái/ Thùng</t>
  </si>
  <si>
    <t>Máng đèn 1.2m đôi
EMDK-220</t>
  </si>
  <si>
    <t>Máng đèn đôi 1.2m sơn tĩnh điện</t>
  </si>
  <si>
    <t>Máng đèn 0.6m đơn
EMDK-110</t>
  </si>
  <si>
    <t>Máng đèn đơn 0.6m sơn tĩnh điện</t>
  </si>
  <si>
    <t>Tủ điện âm tường 10-12 kênh
TS-10</t>
  </si>
  <si>
    <t>Tủ điện âm tường 10 đường đế sắt</t>
  </si>
  <si>
    <t>1 Cái/ Hộp
20 Cái/ Thùng</t>
  </si>
  <si>
    <t>Tủ điện âm tường 11-14 kênh
TS-14</t>
  </si>
  <si>
    <t>Tủ điện âm tường 14 đường đế sắt</t>
  </si>
  <si>
    <t>Led chiếu sáng đường phố 100W ánh sáng trung tính (N)/ vàng (V)
LST2-100N/V</t>
  </si>
  <si>
    <t>1 Cái/ Thùng</t>
  </si>
  <si>
    <t>Led chiếu sáng đường phố 150W ánh sáng trung tính (N)/ vàng (V)
LST2-150N/V</t>
  </si>
  <si>
    <t>Ống luồn PVC Ø20 320N
A9020L</t>
  </si>
  <si>
    <t>Nhựa PVC cao cấp
Tự chống cháy
Chống ăn mòn
Tiêu chuẩn QCVN 16:2023/BXD</t>
  </si>
  <si>
    <t>30 Ống/ Bó</t>
  </si>
  <si>
    <t>Ống luồn PVC Ø25 320N
A9025L</t>
  </si>
  <si>
    <t>25 Ống/ Bó</t>
  </si>
  <si>
    <t>Ống luồn PVC Ø32 320N
A9032L</t>
  </si>
  <si>
    <t>15 Ống/ Bó</t>
  </si>
  <si>
    <t>Ống luồn PVC Ø20 750N
A9020</t>
  </si>
  <si>
    <t>Ống luồn PVC Ø25 750N
A9025</t>
  </si>
  <si>
    <t>Ống luồn PVC Ø32 750N
A9032</t>
  </si>
  <si>
    <t>Ống luồn dây điện đàn hồi Ø16 màu trắng
A9016CT</t>
  </si>
  <si>
    <t>Nhựa PVC cao cấp
Chống ăn mòn
Tiêu chuẩn QCVN 16:2023/BXD</t>
  </si>
  <si>
    <t>50m/ Cuộn</t>
  </si>
  <si>
    <t>Ống luồn dây điện đàn hồi Ø20 màu trắng
A9020CT</t>
  </si>
  <si>
    <t>Mặt dùng cho 1 thiết bị 120x70mm
A601</t>
  </si>
  <si>
    <t>Nhựa PVC cao cấp
Tự chống cháy</t>
  </si>
  <si>
    <t>30 Cái/ Hộp
300 Cái/ Thùng</t>
  </si>
  <si>
    <t>Mặt dùng cho 2 thiết bị 120x70mm
A602</t>
  </si>
  <si>
    <t>Ổ cắm đôi 2 chấu đế liền 16A KT120x70mm mã A20US2N</t>
  </si>
  <si>
    <t>10 Cái/ Hộp
100 Cái/ Thùng</t>
  </si>
  <si>
    <t>Ổ cắm ba 2 chấu đế liền 16A KT120x70mm mã A20US3N</t>
  </si>
  <si>
    <t>Ổ cắm đôi 3 chấu đế liền 16A KT120x70mm mã A20UES2N</t>
  </si>
  <si>
    <t>Khách mua dưới 15 m³: phí bơm trọn gói 1.851.852 đồng/đơn</t>
  </si>
  <si>
    <t>Công văn 2272/UBND-XD ngày 20/4/2026</t>
  </si>
  <si>
    <t>Giá trên phương tiện vận chuyển tại phường Thuận Hóa</t>
  </si>
  <si>
    <t>570.000-600.000</t>
  </si>
  <si>
    <t>550.000-570.000</t>
  </si>
  <si>
    <t>Công văn 581/UBND-KTHT&amp;ĐT ngày 15/4/2026</t>
  </si>
  <si>
    <t>Công văn 149/BC-UBND ngày 22/4/2026</t>
  </si>
  <si>
    <t>Giá trên phương tiện vận chuyển tại phường Thanh Thủy</t>
  </si>
  <si>
    <t>Giá đến ngày 21/4/2026</t>
  </si>
  <si>
    <t>ĐƯA RA CBG GIÁ VLXD</t>
  </si>
  <si>
    <t>Bệt 1 khối AC-959VAN-2/BW1</t>
  </si>
  <si>
    <t xml:space="preserve">Kích thước 757x380x629(mm) </t>
  </si>
  <si>
    <t>Bệt 1 khối S100 AC-989VN/BW1</t>
  </si>
  <si>
    <t>Kích thước: 720 x 372 x 670 mm</t>
  </si>
  <si>
    <t>Bệt 1 khối AC-969VN-2/BW1</t>
  </si>
  <si>
    <t xml:space="preserve">Kích thước 727x394x653(mm) </t>
  </si>
  <si>
    <t>Bệt 2 khối S200, nắp CF-602VS AC-602VN/BW1</t>
  </si>
  <si>
    <t xml:space="preserve">Kích thước 721x398x741(mm) </t>
  </si>
  <si>
    <t>Bệt 2 khối AC-700VAN/BW1</t>
  </si>
  <si>
    <t>Kích thước: 739 x 398 x 774 mm</t>
  </si>
  <si>
    <t>Bệt 2 khối AC-514VAN/BW1</t>
  </si>
  <si>
    <t xml:space="preserve">Kích thước 728x396x724(mm) </t>
  </si>
  <si>
    <t>Bệt 2 khối AC-514VWN/BW1</t>
  </si>
  <si>
    <t>Bệt 2 khối C-306VPTN/BW1</t>
  </si>
  <si>
    <t>Kích thước 731x384x782(mm)</t>
  </si>
  <si>
    <t>Bệt 2 khối C-306VAN/BW1</t>
  </si>
  <si>
    <t>Kích thước 744x440x772(mm)</t>
  </si>
  <si>
    <t>Bệt 2 khối C-108VAN/BW1</t>
  </si>
  <si>
    <t xml:space="preserve">Kích thước 696x372x770(mm) </t>
  </si>
  <si>
    <t>Bệt 2 khối C-117VAN/BW1</t>
  </si>
  <si>
    <t>Kích thước 696x372x770(mm)</t>
  </si>
  <si>
    <t>CHẬU RỬA</t>
  </si>
  <si>
    <t>Chậu dương vành AL-2395VFC/BW1</t>
  </si>
  <si>
    <t xml:space="preserve">Kích thước 575x454x206(mm) </t>
  </si>
  <si>
    <t>Chậu dương vành S100 AL-2398VFC/BW1</t>
  </si>
  <si>
    <t>Kích thước 550x450x170(mm)</t>
  </si>
  <si>
    <t>Chậu đặt nửa bàn S200 AL-345VFC/BW1</t>
  </si>
  <si>
    <t xml:space="preserve">Kích thước 530x435x196(mm) </t>
  </si>
  <si>
    <t>Chậu đặt bàn AL-333V/BW1</t>
  </si>
  <si>
    <t>Kích thước 440x440x185(mm)</t>
  </si>
  <si>
    <t>Chậu âm bàn AL-2094VFC/BW1</t>
  </si>
  <si>
    <t>Kích thước 580x515x210(mm)</t>
  </si>
  <si>
    <t>Chậu âm bàn AL-2293V/BW1</t>
  </si>
  <si>
    <t>Kích thước 535x415x210(mm)</t>
  </si>
  <si>
    <t>Chậu âm bàn AL-2216V/BW1</t>
  </si>
  <si>
    <t xml:space="preserve">Kích thước 550x380x175(mm) </t>
  </si>
  <si>
    <t>Chậu âm bàn AL-2298V/BW1</t>
  </si>
  <si>
    <t>Kích thước 561x411x190(mm)</t>
  </si>
  <si>
    <t>Chậu đặt bàn AL-294VFC/BW1</t>
  </si>
  <si>
    <t xml:space="preserve">Kích thước 472x472x170(mm) </t>
  </si>
  <si>
    <t>Chậu đặt bàn AL-465V/BW1</t>
  </si>
  <si>
    <t xml:space="preserve">Kích thước 650x372x185(mm) </t>
  </si>
  <si>
    <t>Chậu đặt bàn AL-445V/BW1</t>
  </si>
  <si>
    <t xml:space="preserve">Kích thước 450x450x165(mm) </t>
  </si>
  <si>
    <t>Chậu đặt bàn AL-295V/BW1</t>
  </si>
  <si>
    <t xml:space="preserve">Kích thước 380x380x173(mm) </t>
  </si>
  <si>
    <t>Chậu treo tường L-288VFC/BW1</t>
  </si>
  <si>
    <t xml:space="preserve">Kích thước 570x452x195(mm) </t>
  </si>
  <si>
    <t>Chậu treo tường L-285VFC/BW1</t>
  </si>
  <si>
    <t xml:space="preserve">Kích thước 497x426x176(mm) </t>
  </si>
  <si>
    <t>Chậu treo tường L-284VFC/BW1</t>
  </si>
  <si>
    <t xml:space="preserve">Kích thước 495x425x194(mm) </t>
  </si>
  <si>
    <t>Chậu treo tường L-282VFC/BW1</t>
  </si>
  <si>
    <t xml:space="preserve">Kích thước 400x410x184(mm) </t>
  </si>
  <si>
    <t>Chậu treo tường L-281V/BW1</t>
  </si>
  <si>
    <t>Kích thước: 392 x 347 x 175 mm</t>
  </si>
  <si>
    <t>Chân chậu ngắn L-288VC/BW1</t>
  </si>
  <si>
    <t xml:space="preserve">Kích thước 460x546x563 mm
</t>
  </si>
  <si>
    <t>Chân chậu dài L-288VD/BW1</t>
  </si>
  <si>
    <t xml:space="preserve">Kích thước 435x783x497 mm
</t>
  </si>
  <si>
    <t>Chân chậu ngắn L-284VC/BW1</t>
  </si>
  <si>
    <t xml:space="preserve">Kích thước 425x520x495 mm
</t>
  </si>
  <si>
    <t>Chân chậu dài L-284VD/BW1</t>
  </si>
  <si>
    <t xml:space="preserve">Kích thước 410x828x440 mm
</t>
  </si>
  <si>
    <t>Chân chậu ngắn L-298VC/BW1</t>
  </si>
  <si>
    <t xml:space="preserve">Kích thước 453x785x615 mm
</t>
  </si>
  <si>
    <t>VÒI LAVABO</t>
  </si>
  <si>
    <t>S200 vòi chậu nóng lạnh (VN + region) LFV-612S</t>
  </si>
  <si>
    <t>Vòi chậu LFV-1002S</t>
  </si>
  <si>
    <t>Vòi chậu LFV-2002S</t>
  </si>
  <si>
    <t>Vòi chậu 1 lỗ LFV-1112S</t>
  </si>
  <si>
    <t>Vòi chậu nước lạnh LFV-22S</t>
  </si>
  <si>
    <t>Vòi chậu nước lạnh cổ cao LFV-22SH</t>
  </si>
  <si>
    <t>Vòi chậu LFV-13B</t>
  </si>
  <si>
    <t>Vòi gắn tường LF-14-13</t>
  </si>
  <si>
    <t>Vòi gắn tường LF-15G-13(JW)</t>
  </si>
  <si>
    <t>Vòi gắn tường LF-7R-13</t>
  </si>
  <si>
    <t>Vòi chậu LFV-P02B</t>
  </si>
  <si>
    <t>Vòi tự động AMV-50B</t>
  </si>
  <si>
    <t>Vòi lạnh cảm ứng AMV-91</t>
  </si>
  <si>
    <t>VN ( Dinax sx)</t>
  </si>
  <si>
    <t>SEN TẮM</t>
  </si>
  <si>
    <t>Sen tắm BFV-2003S</t>
  </si>
  <si>
    <t>Sen tắm BFV-2013S</t>
  </si>
  <si>
    <t>Sen tắm BFV-1403S-3C</t>
  </si>
  <si>
    <t>Sen tắm BFV-1403S-4C</t>
  </si>
  <si>
    <t>Sen tắm BFV-1113S-1C</t>
  </si>
  <si>
    <t>Sen tắm BFV-10-1C</t>
  </si>
  <si>
    <t>Sen tắm BFV-10</t>
  </si>
  <si>
    <t>Sen tắm BFV-17-4C</t>
  </si>
  <si>
    <t>TIỂU NAM</t>
  </si>
  <si>
    <t>Tiểu nam treo tường AU-431VR/BW1</t>
  </si>
  <si>
    <t>Kích thước 330x330x640(mm)</t>
  </si>
  <si>
    <t>Tiểu nam treo tường U-440V/BW1</t>
  </si>
  <si>
    <t>Kích thước 318x290x500(mm)</t>
  </si>
  <si>
    <t>Tiểu nam treo tường U-117V/BW1</t>
  </si>
  <si>
    <t>Kích thước 269x285x531(mm)</t>
  </si>
  <si>
    <t>Tiểu nam treo tường U-116V/BW1</t>
  </si>
  <si>
    <t>Kích thước 260x285x375(mm)</t>
  </si>
  <si>
    <t>VAN XẢ TIỂU NAM</t>
  </si>
  <si>
    <t>Van xả tiểu kiểu ấn UF-4VS</t>
  </si>
  <si>
    <t>Công ty TNHH Lixil Việt Nam</t>
  </si>
  <si>
    <t>Japan</t>
  </si>
  <si>
    <t>Tùy theo điều kiện đơn hàng</t>
  </si>
  <si>
    <t>Van xả tiểu kiểu ấn UF-3VS</t>
  </si>
  <si>
    <t>Van xả tiểu UF-7V</t>
  </si>
  <si>
    <t>Van xả tiểu UF-8V</t>
  </si>
  <si>
    <t>Van xả tiểu cảm ứng OKUV-120S(B)</t>
  </si>
  <si>
    <t>Kích thước 231x76x90(mm)</t>
  </si>
  <si>
    <t>Hàn Quốc</t>
  </si>
  <si>
    <t>Van xả tiểu cảm biến OKUV-30SM-0.5</t>
  </si>
  <si>
    <t xml:space="preserve">Kích thước 130x130(mm) </t>
  </si>
  <si>
    <t>BỒN TẮM</t>
  </si>
  <si>
    <t>Bồn tắm Ocean FBV-1700R/BW1</t>
  </si>
  <si>
    <t>Kích thước: 1700x750x398(mm)</t>
  </si>
  <si>
    <t>Bồn tắm Ocean FBV-1500R/BW1</t>
  </si>
  <si>
    <t>Kích thước: 1500x750x398(mm)</t>
  </si>
  <si>
    <t>Bồn tắm Galaxy MBV-1700/BW1</t>
  </si>
  <si>
    <t>Kích thước: 1700x750x550(mm)</t>
  </si>
  <si>
    <t>Bồn tắm Galaxy MBV-1500/BW1</t>
  </si>
  <si>
    <t>Kích thước: 1500x750x503(mm)</t>
  </si>
  <si>
    <t>PHỤ KIỆN</t>
  </si>
  <si>
    <t>Dây cấp nước A-701-9</t>
  </si>
  <si>
    <t>Dây cấp nước A-701-7</t>
  </si>
  <si>
    <t>Hộp giấy vệ sinh CF-22H/BW1</t>
  </si>
  <si>
    <t>Vách ngăn tiểu P-1/BW1</t>
  </si>
  <si>
    <t>Ống thải chậu bằng nhựa A-325PL</t>
  </si>
  <si>
    <t>Ống thải chậu bằng nhựa A-325PS</t>
  </si>
  <si>
    <t>Van chặn nước A-703-7</t>
  </si>
  <si>
    <t>Hộp đựng khăn giấy KF-44V</t>
  </si>
  <si>
    <t>Hộp đựng giấy toilet KF-12J</t>
  </si>
  <si>
    <t>Hộp đựng giấy toilet CFV-11W</t>
  </si>
  <si>
    <t>Phễu thoát sàn FDV-12</t>
  </si>
  <si>
    <t>Phễu thoát sàn PBFV-600</t>
  </si>
  <si>
    <t>Thanh treo khăn KF-415VA</t>
  </si>
  <si>
    <t>Thanh treo khăn KF-415VB</t>
  </si>
  <si>
    <t>Thanh treo khăn KF-415VW</t>
  </si>
  <si>
    <t>Vòng treo khăn KF-417V</t>
  </si>
  <si>
    <t>Móc giấy vệ sinh KF-416V</t>
  </si>
  <si>
    <t>Móc áo KF-411V</t>
  </si>
  <si>
    <t>Kệ xà phòng KF-414V</t>
  </si>
  <si>
    <t>Kệ gương KF-412V</t>
  </si>
  <si>
    <t>Kệ đựng ly KF-413V</t>
  </si>
  <si>
    <t>Máy sấy tay KS-370</t>
  </si>
  <si>
    <t>Vòi xịt CFV-105MP</t>
  </si>
  <si>
    <t>Vòi xịt CFV-102M</t>
  </si>
  <si>
    <t>Vòi xịt CFV-102A</t>
  </si>
  <si>
    <t>Gương KF-4560VA</t>
  </si>
  <si>
    <t>Bộ chuyển đổi nguồn điện A-91-ADP</t>
  </si>
  <si>
    <t>Hộp xà phòng nước KF-24FL</t>
  </si>
  <si>
    <t>Hộp xà phòng nước KFV-25AY</t>
  </si>
  <si>
    <t>ống thải chữ P A-675PV</t>
  </si>
  <si>
    <t>Ống thải chữ P A-678P</t>
  </si>
  <si>
    <t>Chi phí vận chuyển nhựa đường 3.550đ/tấn/km (đường đồng bằng), 4.650 đ/tấn/km (đèo dốc, miền núi); cước nhũ tương 4.950đ/tấn/km (đồng bằng), 6.500đ/tấn/km (đèo dốc, miền núi); chi phí tưới nhũ tương 1.100.000đ/tấn; MC70 là 1.250.00đ/tấn.</t>
  </si>
  <si>
    <t xml:space="preserve">
Hàng có tại tổng kho Đà Nẵng  và nhà máy Asia Star Hà Nội.
- Điều kiện thanh toán theo hợp đồng.</t>
  </si>
  <si>
    <t>CÔNG BỐ GIÁ VẬT LIỆU XÂY DỰNG THÁNG 5 NĂM 2026 TRÊN ĐỊA BÀN THÀNH PHỐ HUẾ</t>
  </si>
  <si>
    <t xml:space="preserve">   (Ban hành kèm theo Công bố số:               /LSXD-TC ngày          tháng 6 năm 2026 của Liên Sở Xây dựng - Tài chính) </t>
  </si>
  <si>
    <t>PHỤ LỤC III: ĐƯA RA CBG GIÁ VLXD THÁNG 5 NĂM 2026</t>
  </si>
  <si>
    <t>Tháng 5/2026</t>
  </si>
  <si>
    <t xml:space="preserve"> Đính kèm Công bố giá số             /LSXD-TC ngày           /6/2026 của Liên sở Xây dựng- Tài chính thành phố Huế</t>
  </si>
  <si>
    <t>PHỤ LỤC II: THÊM MỚI CBG GIÁ VLXD THÁNG 5 NĂM 2026</t>
  </si>
  <si>
    <t>PHỤ LỤC I: BẢNG BIẾN ĐỘNG GIÁ VLXD THÁNG 5 NĂM 2026</t>
  </si>
  <si>
    <t>Ban hành Đính kèm Công bố giá số             /LSXD-TC ngày           /6/2026 của Liên sở Xây dựng- Tài chính thành phố Huế</t>
  </si>
  <si>
    <t>Công ty TNHH MTV ĐT VÀ XD AN BẢO MINH</t>
  </si>
  <si>
    <t>Tại khu vực Trốc Voi 1, Thanh Thủy</t>
  </si>
  <si>
    <t>Cty đá Hương Bình</t>
  </si>
  <si>
    <t>Giao trên phương tiện bên mua, giá tại mỏ Hương Bình, xã Bình Điền</t>
  </si>
  <si>
    <t>Cát đúc</t>
  </si>
  <si>
    <t>Sỏi, sạn suối</t>
  </si>
  <si>
    <t>Công ty TNHH TM&amp;XD Tấn Hoàng</t>
  </si>
  <si>
    <t>Giá kê khai ngày 22/5/2026 của Cty tại  bãi  bồi  Đội  4  Tân  Mỹ,  xã Phong Mỹ</t>
  </si>
  <si>
    <t>Giao trên phương tiện bên mua, giá tại mỏ đá Hương Bình, xã Bình Điền</t>
  </si>
  <si>
    <t>Khai thác đá Hương Bằng</t>
  </si>
  <si>
    <t>Giao trên phương tiện bên mua, giá tại bãi Khu vực Bắc Khe Ly, phường Kim Long</t>
  </si>
  <si>
    <t>'Giao trên phương tiện bên mua tại kv Động Đá, phường Phong Điền</t>
  </si>
  <si>
    <t>'Giao trên phương tiện bên mua tại Đồi Trốc Voi 2, phường Thanh Thủy</t>
  </si>
  <si>
    <t>'Giao trên phương tiện bên mua tại Khu vực 2, núi mỏ Diều, xã Chân Mây- Lăng Cô</t>
  </si>
  <si>
    <t>'Giao trên phương tiện bên mua tại thôn Phú Mậu, xã Khe Tre</t>
  </si>
  <si>
    <t>Cát nghiền cho bê tông và vữa</t>
  </si>
  <si>
    <t>Công ty CP Khai thác đá TTH</t>
  </si>
  <si>
    <t>Giá trên phương tiện tại mỏ đá Liên Bằng, phường Kim Long</t>
  </si>
  <si>
    <t>Cát tự nhiên (cát tuyển rửa từ đất tầng phủ)</t>
  </si>
  <si>
    <t>Công ty TNHH Phúc Hoàng Châu tại cụm công nghiệp Thủy Phương,phường Thủy Phương, thị xã Hương Thủy; đã bao gồm chi phí vận chuyển đến chân công trình trong bán kính 20km tính từ trạm trộn của công ty</t>
  </si>
  <si>
    <t>CTCP Khai thác đá Số 1 Hương Trà</t>
  </si>
  <si>
    <t>Đá xô bồ sau nổ mìn</t>
  </si>
  <si>
    <t>Giá đã bao gồm chi phí vận chuyển đến chân các công trình trong phạm vi 20km tính từ các trạm trộn. 8/88 Nguyễn Khoa Chiêm, tp Huế và Cụm CN Tứ Hạ, Hương Trà, TT Huế</t>
  </si>
  <si>
    <t>Bột trét nội thất Nippon  Interior Putty</t>
  </si>
  <si>
    <t>TCVN 8652-2020</t>
  </si>
  <si>
    <t>Thùng 18L:24kg</t>
  </si>
  <si>
    <t>Thùng 18L: 21kg</t>
  </si>
  <si>
    <t>Thùng 18l: 21kg</t>
  </si>
  <si>
    <t>Thùng18L: 21kg</t>
  </si>
  <si>
    <t>Thùng 18L: 20kg</t>
  </si>
  <si>
    <t>Thùng18L: 23kg</t>
  </si>
  <si>
    <t>Thùng18L: 22kg</t>
  </si>
  <si>
    <t>Thùng18L: 19kg</t>
  </si>
  <si>
    <t>Thùng18L: 20kg</t>
  </si>
  <si>
    <t>Thùng18L: 24kg</t>
  </si>
  <si>
    <t>15 lít</t>
  </si>
  <si>
    <t xml:space="preserve">Bột bả nội thất                                      </t>
  </si>
  <si>
    <t>40 Kg</t>
  </si>
  <si>
    <t xml:space="preserve">Bột bả ngoại thất                             </t>
  </si>
  <si>
    <t>Sơn lót nội thất Building-R96</t>
  </si>
  <si>
    <t>14 lít</t>
  </si>
  <si>
    <t>Sơn lót ngoại thất Building-R98</t>
  </si>
  <si>
    <t>Sơn nội thất-R80</t>
  </si>
  <si>
    <t xml:space="preserve">Sơn nội thất cao cấp-R81                     </t>
  </si>
  <si>
    <t xml:space="preserve">Sơn siêu trắng trần nội thất-R89           </t>
  </si>
  <si>
    <t xml:space="preserve">Sơn ngoại thất-R84                   </t>
  </si>
  <si>
    <t xml:space="preserve">Sơn ngoại thất cao cấp-R85            </t>
  </si>
  <si>
    <t>Sơn chống thấm cao cấp-R92</t>
  </si>
  <si>
    <t>Sơn chống thấm màu cao cấp đặc biệt-R93</t>
  </si>
  <si>
    <t>Sơn nhũ đồng cao cấp-R94</t>
  </si>
  <si>
    <t>0.89 lít</t>
  </si>
  <si>
    <r>
      <t>Từ 26.310</t>
    </r>
    <r>
      <rPr>
        <sz val="16"/>
        <rFont val="Times New Roman"/>
        <family val="1"/>
        <charset val="163"/>
      </rPr>
      <t>÷31</t>
    </r>
    <r>
      <rPr>
        <sz val="16"/>
        <rFont val="Times New Roman"/>
        <family val="1"/>
      </rPr>
      <t>.050 đ/lít</t>
    </r>
  </si>
  <si>
    <t>Từ 24.550÷26.050 đ/lít</t>
  </si>
  <si>
    <t>Từ 27.760÷29.330 đ/lít</t>
  </si>
  <si>
    <t>Từ 20.840÷21.590 đ/lít</t>
  </si>
  <si>
    <t>Từ 23.590÷24.820 đ/lít</t>
  </si>
  <si>
    <r>
      <t>Trong tháng 5, giá xăng (</t>
    </r>
    <r>
      <rPr>
        <sz val="16"/>
        <rFont val="Times New Roman"/>
        <family val="1"/>
        <charset val="163"/>
      </rPr>
      <t>bao gồm thuế VAT</t>
    </r>
    <r>
      <rPr>
        <b/>
        <sz val="16"/>
        <rFont val="Times New Roman"/>
        <family val="1"/>
      </rPr>
      <t>) đã được điều chỉnh 4 lần, vào các ngày 07, 14, 21 và 28/5. Đề nghị các đơn vị căn cứ vào từng khoảng thời gian điều chỉnh để tổ chức thực hiện phù hợp; TP Huế thuộc vùng 2 (Theo Công văn 630/PLX-QĐ-TGĐ ngày 03/7/2025 của Tập đoàn Xăng dầu Việt Nam). Giá bán cụ thể được công bố trong các Thông cáo báo chí của Petrolimex tại website: https://www.petrolimex.com.vn/ndi/thong-cao-bao-chi.html</t>
    </r>
  </si>
  <si>
    <t>Coxano</t>
  </si>
  <si>
    <t>Sơn Maxko</t>
  </si>
  <si>
    <t>Công ty 175</t>
  </si>
  <si>
    <t>Cty An Bảo Minh</t>
  </si>
  <si>
    <t>Xuân Long</t>
  </si>
  <si>
    <t>Khai thác đá số 1</t>
  </si>
  <si>
    <t>Hoa mặt trời</t>
  </si>
  <si>
    <t>Phúc Hoàng Châu</t>
  </si>
  <si>
    <t>Cửa Mai Anh</t>
  </si>
  <si>
    <t>Cửa Golden Door</t>
  </si>
  <si>
    <t>Khai thác đá Hương Bình</t>
  </si>
  <si>
    <t>Giá có hiệu lực từ ngày 19/5/2026 đến khi có Kê khai mới</t>
  </si>
  <si>
    <t>Công ty CP ĐTXD &amp; TM SPT</t>
  </si>
  <si>
    <t>Giá trên phương tiện tại Khu vực TDP4, Phú Sơn; phường Phú Bài</t>
  </si>
  <si>
    <t>Đất san lấp K85</t>
  </si>
  <si>
    <t>Mức kê khai từ 11/5/2026</t>
  </si>
  <si>
    <t>Giá chưa gồm VAT 8%; mức kê khai từ ngày 01/6/2026</t>
  </si>
  <si>
    <t xml:space="preserve">Xuân Long </t>
  </si>
  <si>
    <t>Hết giấy phép khai thác mỏ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</si>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</sst>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\ &quot;₫&quot;_-;\-* #,##0.00\ &quot;₫&quot;_-;_-* &quot;-&quot;??\ &quot;₫&quot;_-;_-@_-"/>
    <numFmt numFmtId="165" formatCode="_(* #,##0_);_(* \(#,##0\);_(* &quot;-&quot;??_);_(@_)"/>
    <numFmt numFmtId="166" formatCode="_-* #,##0.00\ _₫_-;\-* #,##0.00\ _₫_-;_-* &quot;-&quot;??\ _₫_-;_-@_-"/>
    <numFmt numFmtId="167" formatCode="_-* #,##0.0\ _₫_-;\-* #,##0.0\ _₫_-;_-* &quot;-&quot;??\ _₫_-;_-@_-"/>
    <numFmt numFmtId="168" formatCode="0.000%"/>
    <numFmt numFmtId="169" formatCode="_-* #,##0\ _₫_-;\-* #,##0\ _₫_-;_-* &quot;-&quot;??\ _₫_-;_-@_-"/>
  </numFmts>
  <fonts count="46" x14ac:knownFonts="1">
    <font>
      <sz val="12"/>
      <color theme="1"/>
      <name val="Times New Roman"/>
      <family val="2"/>
    </font>
    <font>
      <sz val="14"/>
      <color theme="1"/>
      <name val="Times New Roman"/>
      <family val="2"/>
      <charset val="163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2"/>
      <color theme="1"/>
      <name val="Times New Roman"/>
      <family val="2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theme="1"/>
      <name val="Times New Roman"/>
      <family val="2"/>
      <charset val="163"/>
    </font>
    <font>
      <sz val="10"/>
      <name val=".VnTime"/>
      <family val="2"/>
    </font>
    <font>
      <sz val="10"/>
      <name val="Arial"/>
      <family val="2"/>
      <charset val="163"/>
    </font>
    <font>
      <sz val="16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3"/>
      <name val="Times New Roman"/>
      <family val="1"/>
    </font>
    <font>
      <b/>
      <sz val="13"/>
      <name val="Times New Roman"/>
      <family val="1"/>
    </font>
    <font>
      <sz val="15"/>
      <name val="Times New Roman"/>
      <family val="1"/>
    </font>
    <font>
      <b/>
      <sz val="15"/>
      <name val="Times New Roman"/>
      <family val="1"/>
    </font>
    <font>
      <b/>
      <sz val="26"/>
      <name val="Times New Roman"/>
      <family val="1"/>
    </font>
    <font>
      <i/>
      <sz val="20"/>
      <name val="Times New Roman"/>
      <family val="1"/>
    </font>
    <font>
      <b/>
      <sz val="17"/>
      <name val="Times New Roman"/>
      <family val="1"/>
    </font>
    <font>
      <vertAlign val="superscript"/>
      <sz val="13"/>
      <name val="Times New Roman"/>
      <family val="1"/>
    </font>
    <font>
      <sz val="11"/>
      <name val="Times New Roman"/>
      <family val="1"/>
    </font>
    <font>
      <sz val="11"/>
      <color rgb="FFFF0000"/>
      <name val="Times New Roman"/>
      <family val="1"/>
      <charset val="163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0"/>
      <name val="Times New Roman"/>
      <family val="1"/>
    </font>
    <font>
      <b/>
      <u/>
      <sz val="16"/>
      <name val="Times New Roman"/>
      <family val="1"/>
    </font>
    <font>
      <i/>
      <sz val="16"/>
      <name val="Times New Roman"/>
      <family val="1"/>
    </font>
    <font>
      <b/>
      <sz val="22"/>
      <name val="Times New Roman"/>
      <family val="1"/>
    </font>
    <font>
      <sz val="16"/>
      <color theme="1"/>
      <name val="Times New Roman"/>
      <family val="1"/>
    </font>
    <font>
      <sz val="14"/>
      <color rgb="FFFF0000"/>
      <name val="Times New Roman"/>
      <family val="1"/>
    </font>
    <font>
      <sz val="16"/>
      <color rgb="FFFF0000"/>
      <name val="Times New Roman"/>
      <family val="1"/>
    </font>
    <font>
      <sz val="16"/>
      <name val="Times New Roman"/>
      <family val="1"/>
      <charset val="163"/>
    </font>
    <font>
      <sz val="12"/>
      <color theme="1"/>
      <name val="Times New Roman"/>
      <family val="1"/>
    </font>
    <font>
      <sz val="18"/>
      <name val="Times New Roman"/>
      <family val="1"/>
    </font>
    <font>
      <sz val="14"/>
      <name val="Times New Roman"/>
      <family val="1"/>
      <charset val="163"/>
    </font>
    <font>
      <b/>
      <sz val="14"/>
      <name val="Times New Roman"/>
      <family val="1"/>
      <charset val="163"/>
    </font>
    <font>
      <sz val="14"/>
      <color theme="1"/>
      <name val="Times New Roman"/>
      <family val="1"/>
      <charset val="163"/>
    </font>
    <font>
      <sz val="12"/>
      <color rgb="FFFF0000"/>
      <name val="Times New Roman"/>
      <family val="1"/>
    </font>
    <font>
      <sz val="13"/>
      <color rgb="FFFF0000"/>
      <name val="Times New Roman"/>
      <family val="1"/>
    </font>
    <font>
      <b/>
      <sz val="13"/>
      <name val="Times New Roman"/>
      <family val="1"/>
      <charset val="163"/>
    </font>
    <font>
      <sz val="13"/>
      <name val="Times New Roman"/>
      <family val="1"/>
      <charset val="163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166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0" borderId="0"/>
    <xf numFmtId="0" fontId="11" fillId="0" borderId="0"/>
    <xf numFmtId="43" fontId="12" fillId="0" borderId="0" applyFont="0" applyFill="0" applyBorder="0" applyAlignment="0" applyProtection="0"/>
    <xf numFmtId="0" fontId="15" fillId="0" borderId="0"/>
    <xf numFmtId="0" fontId="16" fillId="0" borderId="0"/>
    <xf numFmtId="0" fontId="12" fillId="0" borderId="0"/>
    <xf numFmtId="166" fontId="1" fillId="0" borderId="0" applyFont="0" applyFill="0" applyBorder="0" applyAlignment="0" applyProtection="0"/>
  </cellStyleXfs>
  <cellXfs count="505">
    <xf numFmtId="0" fontId="0" fillId="0" borderId="0" xfId="0"/>
    <xf numFmtId="0" fontId="8" fillId="0" borderId="0" xfId="0" applyFont="1" applyAlignment="1">
      <alignment horizontal="center" vertical="center"/>
    </xf>
    <xf numFmtId="165" fontId="8" fillId="0" borderId="0" xfId="1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3" fontId="17" fillId="0" borderId="1" xfId="8" applyNumberFormat="1" applyFont="1" applyBorder="1" applyAlignment="1">
      <alignment horizontal="center" vertical="center" wrapText="1"/>
    </xf>
    <xf numFmtId="3" fontId="6" fillId="0" borderId="1" xfId="8" quotePrefix="1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3" fontId="13" fillId="0" borderId="1" xfId="13" applyNumberFormat="1" applyFont="1" applyBorder="1" applyAlignment="1">
      <alignment horizontal="center" vertical="center" wrapText="1"/>
    </xf>
    <xf numFmtId="0" fontId="17" fillId="0" borderId="1" xfId="13" applyFont="1" applyBorder="1" applyAlignment="1">
      <alignment horizontal="center" vertical="center" wrapText="1"/>
    </xf>
    <xf numFmtId="0" fontId="6" fillId="0" borderId="1" xfId="13" applyFont="1" applyBorder="1" applyAlignment="1">
      <alignment horizontal="center" vertical="center" wrapText="1"/>
    </xf>
    <xf numFmtId="3" fontId="13" fillId="0" borderId="1" xfId="13" quotePrefix="1" applyNumberFormat="1" applyFont="1" applyBorder="1" applyAlignment="1">
      <alignment horizontal="center" vertical="center" wrapText="1"/>
    </xf>
    <xf numFmtId="14" fontId="6" fillId="0" borderId="1" xfId="13" applyNumberFormat="1" applyFont="1" applyBorder="1" applyAlignment="1">
      <alignment horizontal="center" vertical="center" wrapText="1"/>
    </xf>
    <xf numFmtId="0" fontId="6" fillId="0" borderId="1" xfId="13" quotePrefix="1" applyFont="1" applyBorder="1" applyAlignment="1">
      <alignment horizontal="center" vertical="center" wrapText="1"/>
    </xf>
    <xf numFmtId="0" fontId="13" fillId="0" borderId="1" xfId="13" applyFont="1" applyBorder="1" applyAlignment="1">
      <alignment horizontal="center" vertical="center" wrapText="1"/>
    </xf>
    <xf numFmtId="0" fontId="13" fillId="0" borderId="1" xfId="13" quotePrefix="1" applyFont="1" applyBorder="1" applyAlignment="1">
      <alignment horizontal="center" vertical="center" wrapText="1"/>
    </xf>
    <xf numFmtId="0" fontId="13" fillId="0" borderId="1" xfId="15" applyFont="1" applyBorder="1" applyAlignment="1">
      <alignment horizontal="center" vertical="center" wrapText="1"/>
    </xf>
    <xf numFmtId="0" fontId="14" fillId="0" borderId="1" xfId="5" quotePrefix="1" applyFont="1" applyBorder="1" applyAlignment="1">
      <alignment horizontal="center" vertical="center" wrapText="1"/>
    </xf>
    <xf numFmtId="0" fontId="17" fillId="0" borderId="1" xfId="5" quotePrefix="1" applyFont="1" applyBorder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3" fillId="0" borderId="1" xfId="0" applyFont="1" applyBorder="1" applyAlignment="1">
      <alignment vertical="center" wrapText="1"/>
    </xf>
    <xf numFmtId="165" fontId="19" fillId="0" borderId="1" xfId="1" applyNumberFormat="1" applyFont="1" applyFill="1" applyBorder="1" applyAlignment="1">
      <alignment horizontal="center" vertical="center" wrapText="1"/>
    </xf>
    <xf numFmtId="165" fontId="13" fillId="0" borderId="0" xfId="1" applyNumberFormat="1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65" fontId="8" fillId="2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1" xfId="0" applyFont="1" applyBorder="1" applyAlignment="1">
      <alignment horizontal="left" vertical="center" wrapText="1"/>
    </xf>
    <xf numFmtId="3" fontId="13" fillId="0" borderId="1" xfId="0" applyNumberFormat="1" applyFont="1" applyBorder="1" applyAlignment="1">
      <alignment horizontal="right" vertical="center" wrapText="1"/>
    </xf>
    <xf numFmtId="0" fontId="13" fillId="0" borderId="0" xfId="0" applyFont="1" applyAlignment="1">
      <alignment wrapText="1"/>
    </xf>
    <xf numFmtId="3" fontId="13" fillId="0" borderId="1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9" fillId="0" borderId="1" xfId="15" applyFont="1" applyBorder="1" applyAlignment="1">
      <alignment horizontal="center" vertical="center" wrapText="1"/>
    </xf>
    <xf numFmtId="0" fontId="17" fillId="0" borderId="0" xfId="0" applyFont="1"/>
    <xf numFmtId="0" fontId="8" fillId="2" borderId="0" xfId="0" applyFont="1" applyFill="1" applyAlignment="1">
      <alignment horizontal="center" vertical="center" wrapText="1"/>
    </xf>
    <xf numFmtId="43" fontId="13" fillId="0" borderId="1" xfId="1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5" fontId="13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7" fillId="0" borderId="1" xfId="0" quotePrefix="1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3" fillId="0" borderId="1" xfId="5" quotePrefix="1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13" fillId="5" borderId="1" xfId="0" applyNumberFormat="1" applyFont="1" applyFill="1" applyBorder="1" applyAlignment="1">
      <alignment horizontal="center" vertical="center" wrapText="1"/>
    </xf>
    <xf numFmtId="3" fontId="1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165" fontId="13" fillId="5" borderId="1" xfId="1" applyNumberFormat="1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1" xfId="0" quotePrefix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3" fillId="5" borderId="1" xfId="15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25" fillId="5" borderId="1" xfId="0" applyFont="1" applyFill="1" applyBorder="1" applyAlignment="1">
      <alignment horizontal="center" vertical="center" wrapText="1"/>
    </xf>
    <xf numFmtId="165" fontId="13" fillId="5" borderId="1" xfId="1" applyNumberFormat="1" applyFont="1" applyFill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3" fontId="13" fillId="3" borderId="1" xfId="0" applyNumberFormat="1" applyFont="1" applyFill="1" applyBorder="1" applyAlignment="1">
      <alignment horizontal="center" vertical="center" wrapText="1"/>
    </xf>
    <xf numFmtId="0" fontId="13" fillId="3" borderId="0" xfId="0" applyFont="1" applyFill="1" applyAlignment="1">
      <alignment wrapText="1"/>
    </xf>
    <xf numFmtId="1" fontId="6" fillId="6" borderId="1" xfId="0" applyNumberFormat="1" applyFont="1" applyFill="1" applyBorder="1" applyAlignment="1">
      <alignment horizontal="center" vertical="center" wrapText="1"/>
    </xf>
    <xf numFmtId="0" fontId="13" fillId="6" borderId="1" xfId="0" quotePrefix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165" fontId="13" fillId="6" borderId="1" xfId="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/>
    </xf>
    <xf numFmtId="0" fontId="17" fillId="0" borderId="0" xfId="17" applyFont="1" applyAlignment="1">
      <alignment horizontal="center" vertical="center"/>
    </xf>
    <xf numFmtId="3" fontId="18" fillId="0" borderId="1" xfId="17" applyNumberFormat="1" applyFont="1" applyBorder="1" applyAlignment="1">
      <alignment horizontal="center" vertical="center"/>
    </xf>
    <xf numFmtId="0" fontId="18" fillId="0" borderId="1" xfId="17" applyFont="1" applyBorder="1" applyAlignment="1">
      <alignment horizontal="center" vertical="center" wrapText="1"/>
    </xf>
    <xf numFmtId="165" fontId="18" fillId="0" borderId="1" xfId="1" applyNumberFormat="1" applyFont="1" applyFill="1" applyBorder="1" applyAlignment="1">
      <alignment horizontal="center" vertical="center" wrapText="1"/>
    </xf>
    <xf numFmtId="167" fontId="18" fillId="0" borderId="1" xfId="18" applyNumberFormat="1" applyFont="1" applyFill="1" applyBorder="1" applyAlignment="1">
      <alignment horizontal="center" vertical="center" wrapText="1"/>
    </xf>
    <xf numFmtId="168" fontId="18" fillId="0" borderId="1" xfId="17" applyNumberFormat="1" applyFont="1" applyBorder="1" applyAlignment="1">
      <alignment horizontal="center" vertical="center" wrapText="1"/>
    </xf>
    <xf numFmtId="0" fontId="7" fillId="0" borderId="1" xfId="17" applyFont="1" applyBorder="1" applyAlignment="1">
      <alignment horizontal="center" vertical="center" wrapText="1"/>
    </xf>
    <xf numFmtId="0" fontId="18" fillId="0" borderId="0" xfId="17" applyFont="1" applyAlignment="1">
      <alignment horizontal="center" vertical="center" wrapText="1"/>
    </xf>
    <xf numFmtId="165" fontId="14" fillId="0" borderId="1" xfId="1" applyNumberFormat="1" applyFont="1" applyFill="1" applyBorder="1" applyAlignment="1">
      <alignment horizontal="center" vertical="center"/>
    </xf>
    <xf numFmtId="168" fontId="14" fillId="0" borderId="1" xfId="1" applyNumberFormat="1" applyFont="1" applyFill="1" applyBorder="1" applyAlignment="1">
      <alignment horizontal="center" vertical="center"/>
    </xf>
    <xf numFmtId="0" fontId="14" fillId="0" borderId="1" xfId="17" applyFont="1" applyBorder="1" applyAlignment="1">
      <alignment horizontal="center" vertical="center"/>
    </xf>
    <xf numFmtId="0" fontId="14" fillId="0" borderId="0" xfId="17" applyFont="1" applyAlignment="1">
      <alignment horizontal="center" vertical="center"/>
    </xf>
    <xf numFmtId="165" fontId="8" fillId="0" borderId="1" xfId="1" applyNumberFormat="1" applyFont="1" applyFill="1" applyBorder="1" applyAlignment="1">
      <alignment horizontal="center" vertical="center"/>
    </xf>
    <xf numFmtId="0" fontId="8" fillId="0" borderId="0" xfId="17" applyFont="1" applyAlignment="1">
      <alignment horizontal="center" vertical="center"/>
    </xf>
    <xf numFmtId="3" fontId="17" fillId="0" borderId="0" xfId="17" applyNumberFormat="1" applyFont="1" applyAlignment="1">
      <alignment horizontal="left" vertical="center"/>
    </xf>
    <xf numFmtId="3" fontId="17" fillId="0" borderId="0" xfId="17" applyNumberFormat="1" applyFont="1" applyAlignment="1">
      <alignment horizontal="center" vertical="center"/>
    </xf>
    <xf numFmtId="165" fontId="18" fillId="0" borderId="0" xfId="1" applyNumberFormat="1" applyFont="1" applyFill="1" applyAlignment="1">
      <alignment horizontal="center" vertical="center"/>
    </xf>
    <xf numFmtId="167" fontId="17" fillId="0" borderId="0" xfId="18" applyNumberFormat="1" applyFont="1" applyFill="1" applyAlignment="1">
      <alignment horizontal="center" vertical="center"/>
    </xf>
    <xf numFmtId="168" fontId="17" fillId="0" borderId="0" xfId="17" applyNumberFormat="1" applyFont="1" applyAlignment="1">
      <alignment horizontal="center" vertical="center"/>
    </xf>
    <xf numFmtId="0" fontId="6" fillId="0" borderId="0" xfId="17" applyFont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68" fontId="9" fillId="0" borderId="1" xfId="1" applyNumberFormat="1" applyFont="1" applyFill="1" applyBorder="1" applyAlignment="1">
      <alignment horizontal="center" vertical="center"/>
    </xf>
    <xf numFmtId="0" fontId="7" fillId="0" borderId="1" xfId="17" applyFont="1" applyBorder="1" applyAlignment="1">
      <alignment horizontal="center" vertical="center"/>
    </xf>
    <xf numFmtId="0" fontId="9" fillId="0" borderId="1" xfId="17" applyFont="1" applyBorder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18" fillId="0" borderId="0" xfId="17" applyFont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quotePrefix="1" applyFont="1" applyBorder="1" applyAlignment="1">
      <alignment horizontal="center" vertical="center"/>
    </xf>
    <xf numFmtId="165" fontId="35" fillId="0" borderId="1" xfId="1" applyNumberFormat="1" applyFont="1" applyFill="1" applyBorder="1" applyAlignment="1">
      <alignment horizontal="center" vertical="center" wrapText="1"/>
    </xf>
    <xf numFmtId="165" fontId="35" fillId="0" borderId="1" xfId="1" applyNumberFormat="1" applyFont="1" applyFill="1" applyBorder="1" applyAlignment="1">
      <alignment horizontal="center" vertical="center"/>
    </xf>
    <xf numFmtId="165" fontId="13" fillId="0" borderId="0" xfId="1" applyNumberFormat="1" applyFont="1" applyFill="1" applyAlignment="1">
      <alignment horizontal="center" vertical="center" wrapText="1"/>
    </xf>
    <xf numFmtId="165" fontId="33" fillId="0" borderId="6" xfId="1" applyNumberFormat="1" applyFont="1" applyFill="1" applyBorder="1" applyAlignment="1">
      <alignment vertical="center"/>
    </xf>
    <xf numFmtId="165" fontId="17" fillId="0" borderId="0" xfId="1" applyNumberFormat="1" applyFont="1" applyFill="1" applyAlignment="1">
      <alignment horizontal="center" vertical="center"/>
    </xf>
    <xf numFmtId="165" fontId="14" fillId="0" borderId="1" xfId="1" applyNumberFormat="1" applyFont="1" applyFill="1" applyBorder="1" applyAlignment="1">
      <alignment horizontal="center" vertical="center" wrapText="1"/>
    </xf>
    <xf numFmtId="10" fontId="13" fillId="0" borderId="1" xfId="1" applyNumberFormat="1" applyFont="1" applyFill="1" applyBorder="1" applyAlignment="1">
      <alignment horizontal="right" vertical="center" wrapText="1"/>
    </xf>
    <xf numFmtId="169" fontId="14" fillId="0" borderId="1" xfId="18" applyNumberFormat="1" applyFont="1" applyFill="1" applyBorder="1" applyAlignment="1">
      <alignment horizontal="center" vertical="center" wrapText="1"/>
    </xf>
    <xf numFmtId="169" fontId="14" fillId="0" borderId="1" xfId="1" applyNumberFormat="1" applyFont="1" applyFill="1" applyBorder="1" applyAlignment="1">
      <alignment horizontal="center" vertical="center"/>
    </xf>
    <xf numFmtId="169" fontId="13" fillId="0" borderId="1" xfId="1" applyNumberFormat="1" applyFont="1" applyFill="1" applyBorder="1" applyAlignment="1">
      <alignment horizontal="right" vertical="center" wrapText="1"/>
    </xf>
    <xf numFmtId="169" fontId="17" fillId="0" borderId="0" xfId="18" applyNumberFormat="1" applyFont="1" applyFill="1" applyAlignment="1">
      <alignment horizontal="center" vertical="center"/>
    </xf>
    <xf numFmtId="165" fontId="8" fillId="0" borderId="1" xfId="1" applyNumberFormat="1" applyFont="1" applyFill="1" applyBorder="1" applyAlignment="1">
      <alignment horizontal="left" vertical="center" wrapText="1"/>
    </xf>
    <xf numFmtId="165" fontId="8" fillId="0" borderId="1" xfId="1" applyNumberFormat="1" applyFont="1" applyFill="1" applyBorder="1" applyAlignment="1">
      <alignment horizontal="center" vertical="center" wrapText="1"/>
    </xf>
    <xf numFmtId="165" fontId="13" fillId="0" borderId="1" xfId="1" quotePrefix="1" applyNumberFormat="1" applyFont="1" applyFill="1" applyBorder="1" applyAlignment="1">
      <alignment horizontal="center" vertical="center" wrapText="1"/>
    </xf>
    <xf numFmtId="165" fontId="39" fillId="0" borderId="1" xfId="1" applyNumberFormat="1" applyFont="1" applyFill="1" applyBorder="1" applyAlignment="1">
      <alignment horizontal="center" vertical="center"/>
    </xf>
    <xf numFmtId="165" fontId="40" fillId="0" borderId="1" xfId="1" applyNumberFormat="1" applyFont="1" applyFill="1" applyBorder="1" applyAlignment="1">
      <alignment horizontal="center" vertical="center"/>
    </xf>
    <xf numFmtId="165" fontId="40" fillId="0" borderId="1" xfId="1" applyNumberFormat="1" applyFont="1" applyFill="1" applyBorder="1" applyAlignment="1">
      <alignment horizontal="center" vertical="center" wrapText="1"/>
    </xf>
    <xf numFmtId="165" fontId="39" fillId="0" borderId="1" xfId="1" applyNumberFormat="1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0" xfId="17" applyFont="1" applyAlignment="1">
      <alignment horizontal="center" vertical="center"/>
    </xf>
    <xf numFmtId="3" fontId="39" fillId="0" borderId="1" xfId="17" applyNumberFormat="1" applyFont="1" applyBorder="1" applyAlignment="1">
      <alignment horizontal="left" vertical="center"/>
    </xf>
    <xf numFmtId="0" fontId="39" fillId="0" borderId="1" xfId="17" applyFont="1" applyBorder="1" applyAlignment="1">
      <alignment horizontal="center" vertical="center"/>
    </xf>
    <xf numFmtId="3" fontId="39" fillId="0" borderId="1" xfId="17" applyNumberFormat="1" applyFont="1" applyBorder="1" applyAlignment="1">
      <alignment horizontal="left" vertical="center" wrapText="1"/>
    </xf>
    <xf numFmtId="0" fontId="39" fillId="0" borderId="1" xfId="17" applyFont="1" applyBorder="1" applyAlignment="1">
      <alignment horizontal="center" vertical="center" wrapText="1"/>
    </xf>
    <xf numFmtId="0" fontId="39" fillId="0" borderId="0" xfId="17" applyFont="1" applyAlignment="1">
      <alignment horizontal="center" vertical="center" wrapText="1"/>
    </xf>
    <xf numFmtId="169" fontId="13" fillId="0" borderId="1" xfId="1" applyNumberFormat="1" applyFont="1" applyFill="1" applyBorder="1" applyAlignment="1">
      <alignment horizontal="center" vertical="center"/>
    </xf>
    <xf numFmtId="169" fontId="13" fillId="0" borderId="1" xfId="18" applyNumberFormat="1" applyFont="1" applyFill="1" applyBorder="1" applyAlignment="1">
      <alignment horizontal="center" vertical="center"/>
    </xf>
    <xf numFmtId="3" fontId="14" fillId="0" borderId="1" xfId="17" applyNumberFormat="1" applyFont="1" applyBorder="1" applyAlignment="1">
      <alignment horizontal="left" vertical="center" wrapText="1"/>
    </xf>
    <xf numFmtId="0" fontId="14" fillId="0" borderId="1" xfId="17" applyFont="1" applyBorder="1" applyAlignment="1">
      <alignment horizontal="center" vertical="center" wrapText="1"/>
    </xf>
    <xf numFmtId="3" fontId="9" fillId="0" borderId="1" xfId="17" applyNumberFormat="1" applyFont="1" applyBorder="1" applyAlignment="1">
      <alignment horizontal="center" vertical="center"/>
    </xf>
    <xf numFmtId="0" fontId="9" fillId="0" borderId="1" xfId="17" applyFont="1" applyBorder="1" applyAlignment="1">
      <alignment horizontal="center" vertical="center" wrapText="1"/>
    </xf>
    <xf numFmtId="168" fontId="14" fillId="0" borderId="1" xfId="17" applyNumberFormat="1" applyFont="1" applyBorder="1" applyAlignment="1">
      <alignment horizontal="center" vertical="center" wrapText="1"/>
    </xf>
    <xf numFmtId="0" fontId="14" fillId="0" borderId="7" xfId="17" applyFont="1" applyBorder="1" applyAlignment="1">
      <alignment horizontal="center" vertical="center" wrapText="1"/>
    </xf>
    <xf numFmtId="0" fontId="14" fillId="0" borderId="0" xfId="17" applyFont="1" applyAlignment="1">
      <alignment horizontal="center" vertical="center" wrapText="1"/>
    </xf>
    <xf numFmtId="0" fontId="14" fillId="0" borderId="7" xfId="17" applyFont="1" applyBorder="1" applyAlignment="1">
      <alignment horizontal="center" vertical="center"/>
    </xf>
    <xf numFmtId="0" fontId="13" fillId="0" borderId="7" xfId="17" applyFont="1" applyBorder="1" applyAlignment="1">
      <alignment horizontal="center" vertical="center"/>
    </xf>
    <xf numFmtId="0" fontId="13" fillId="0" borderId="1" xfId="17" applyFont="1" applyBorder="1" applyAlignment="1">
      <alignment horizontal="center" vertical="center"/>
    </xf>
    <xf numFmtId="0" fontId="13" fillId="0" borderId="0" xfId="17" applyFont="1" applyAlignment="1">
      <alignment horizontal="center" vertical="center"/>
    </xf>
    <xf numFmtId="0" fontId="8" fillId="0" borderId="1" xfId="17" applyFont="1" applyBorder="1" applyAlignment="1">
      <alignment horizontal="center" vertical="center"/>
    </xf>
    <xf numFmtId="3" fontId="17" fillId="0" borderId="0" xfId="17" applyNumberFormat="1" applyFont="1" applyAlignment="1">
      <alignment horizontal="left" vertical="center" wrapText="1"/>
    </xf>
    <xf numFmtId="3" fontId="8" fillId="0" borderId="0" xfId="17" applyNumberFormat="1" applyFont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65" fontId="13" fillId="0" borderId="0" xfId="0" applyNumberFormat="1" applyFont="1" applyAlignment="1">
      <alignment horizontal="center" vertical="center"/>
    </xf>
    <xf numFmtId="3" fontId="13" fillId="0" borderId="1" xfId="8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vertical="center" wrapText="1"/>
    </xf>
    <xf numFmtId="0" fontId="13" fillId="0" borderId="0" xfId="0" applyFont="1"/>
    <xf numFmtId="1" fontId="7" fillId="0" borderId="1" xfId="0" applyNumberFormat="1" applyFont="1" applyBorder="1" applyAlignment="1">
      <alignment horizontal="center" vertical="center" wrapText="1"/>
    </xf>
    <xf numFmtId="0" fontId="14" fillId="0" borderId="0" xfId="5" applyFont="1" applyAlignment="1">
      <alignment horizontal="center" vertical="center"/>
    </xf>
    <xf numFmtId="165" fontId="13" fillId="0" borderId="1" xfId="1" applyNumberFormat="1" applyFont="1" applyFill="1" applyBorder="1" applyAlignment="1">
      <alignment horizontal="left" vertical="center"/>
    </xf>
    <xf numFmtId="169" fontId="13" fillId="0" borderId="1" xfId="1" applyNumberFormat="1" applyFont="1" applyFill="1" applyBorder="1" applyAlignment="1">
      <alignment horizontal="left" vertical="center"/>
    </xf>
    <xf numFmtId="0" fontId="13" fillId="0" borderId="7" xfId="17" applyFont="1" applyBorder="1" applyAlignment="1">
      <alignment horizontal="left" vertical="center"/>
    </xf>
    <xf numFmtId="0" fontId="13" fillId="0" borderId="1" xfId="17" applyFont="1" applyBorder="1" applyAlignment="1">
      <alignment horizontal="left" vertical="center"/>
    </xf>
    <xf numFmtId="0" fontId="13" fillId="0" borderId="0" xfId="17" applyFont="1" applyAlignment="1">
      <alignment horizontal="left" vertical="center"/>
    </xf>
    <xf numFmtId="0" fontId="13" fillId="5" borderId="1" xfId="0" quotePrefix="1" applyFont="1" applyFill="1" applyBorder="1" applyAlignment="1">
      <alignment horizontal="center" vertical="center" wrapText="1"/>
    </xf>
    <xf numFmtId="165" fontId="35" fillId="5" borderId="1" xfId="1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left" vertical="center" wrapText="1"/>
    </xf>
    <xf numFmtId="3" fontId="13" fillId="5" borderId="1" xfId="0" applyNumberFormat="1" applyFont="1" applyFill="1" applyBorder="1" applyAlignment="1">
      <alignment horizontal="right" vertical="center" wrapText="1"/>
    </xf>
    <xf numFmtId="0" fontId="13" fillId="3" borderId="1" xfId="5" applyFont="1" applyFill="1" applyBorder="1" applyAlignment="1">
      <alignment horizontal="center" vertical="center" wrapText="1"/>
    </xf>
    <xf numFmtId="0" fontId="17" fillId="3" borderId="1" xfId="5" applyFont="1" applyFill="1" applyBorder="1" applyAlignment="1">
      <alignment horizontal="center" vertical="center" wrapText="1"/>
    </xf>
    <xf numFmtId="0" fontId="6" fillId="3" borderId="1" xfId="5" applyFont="1" applyFill="1" applyBorder="1" applyAlignment="1">
      <alignment horizontal="center" vertical="center" wrapText="1"/>
    </xf>
    <xf numFmtId="165" fontId="13" fillId="3" borderId="1" xfId="1" applyNumberFormat="1" applyFont="1" applyFill="1" applyBorder="1" applyAlignment="1">
      <alignment horizontal="center" vertical="center"/>
    </xf>
    <xf numFmtId="165" fontId="13" fillId="3" borderId="1" xfId="1" applyNumberFormat="1" applyFont="1" applyFill="1" applyBorder="1" applyAlignment="1">
      <alignment horizontal="center" vertical="center" wrapText="1"/>
    </xf>
    <xf numFmtId="0" fontId="13" fillId="3" borderId="0" xfId="5" applyFont="1" applyFill="1" applyAlignment="1">
      <alignment horizontal="center" vertical="center"/>
    </xf>
    <xf numFmtId="165" fontId="35" fillId="6" borderId="1" xfId="1" applyNumberFormat="1" applyFont="1" applyFill="1" applyBorder="1" applyAlignment="1">
      <alignment horizontal="center" vertical="center" wrapText="1"/>
    </xf>
    <xf numFmtId="1" fontId="6" fillId="8" borderId="1" xfId="0" applyNumberFormat="1" applyFont="1" applyFill="1" applyBorder="1" applyAlignment="1">
      <alignment horizontal="center" vertical="center" wrapText="1"/>
    </xf>
    <xf numFmtId="0" fontId="13" fillId="8" borderId="1" xfId="5" applyFont="1" applyFill="1" applyBorder="1" applyAlignment="1">
      <alignment horizontal="center" vertical="center" wrapText="1"/>
    </xf>
    <xf numFmtId="0" fontId="6" fillId="8" borderId="1" xfId="5" applyFont="1" applyFill="1" applyBorder="1" applyAlignment="1">
      <alignment horizontal="center" vertical="center" wrapText="1"/>
    </xf>
    <xf numFmtId="165" fontId="13" fillId="8" borderId="1" xfId="1" applyNumberFormat="1" applyFont="1" applyFill="1" applyBorder="1" applyAlignment="1">
      <alignment horizontal="center" vertical="center"/>
    </xf>
    <xf numFmtId="165" fontId="13" fillId="8" borderId="1" xfId="1" applyNumberFormat="1" applyFont="1" applyFill="1" applyBorder="1" applyAlignment="1">
      <alignment horizontal="center" vertical="center" wrapText="1"/>
    </xf>
    <xf numFmtId="0" fontId="13" fillId="8" borderId="0" xfId="5" applyFont="1" applyFill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14" fillId="3" borderId="1" xfId="5" quotePrefix="1" applyFont="1" applyFill="1" applyBorder="1" applyAlignment="1">
      <alignment horizontal="center" vertical="center" wrapText="1"/>
    </xf>
    <xf numFmtId="0" fontId="13" fillId="3" borderId="1" xfId="5" quotePrefix="1" applyFont="1" applyFill="1" applyBorder="1" applyAlignment="1">
      <alignment horizontal="center" vertical="center" wrapText="1"/>
    </xf>
    <xf numFmtId="0" fontId="17" fillId="3" borderId="1" xfId="5" quotePrefix="1" applyFont="1" applyFill="1" applyBorder="1" applyAlignment="1">
      <alignment horizontal="center" vertical="center" wrapText="1"/>
    </xf>
    <xf numFmtId="0" fontId="13" fillId="5" borderId="1" xfId="5" applyFont="1" applyFill="1" applyBorder="1" applyAlignment="1">
      <alignment horizontal="center" vertical="center" wrapText="1"/>
    </xf>
    <xf numFmtId="0" fontId="14" fillId="5" borderId="1" xfId="5" quotePrefix="1" applyFont="1" applyFill="1" applyBorder="1" applyAlignment="1">
      <alignment horizontal="center" vertical="center" wrapText="1"/>
    </xf>
    <xf numFmtId="0" fontId="13" fillId="5" borderId="1" xfId="5" quotePrefix="1" applyFont="1" applyFill="1" applyBorder="1" applyAlignment="1">
      <alignment horizontal="center" vertical="center" wrapText="1"/>
    </xf>
    <xf numFmtId="0" fontId="17" fillId="5" borderId="1" xfId="5" quotePrefix="1" applyFont="1" applyFill="1" applyBorder="1" applyAlignment="1">
      <alignment horizontal="center" vertical="center" wrapText="1"/>
    </xf>
    <xf numFmtId="0" fontId="6" fillId="5" borderId="1" xfId="5" applyFont="1" applyFill="1" applyBorder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17" fillId="8" borderId="1" xfId="5" applyFont="1" applyFill="1" applyBorder="1" applyAlignment="1">
      <alignment horizontal="center" vertical="center" wrapText="1"/>
    </xf>
    <xf numFmtId="0" fontId="14" fillId="3" borderId="1" xfId="0" quotePrefix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7" fillId="6" borderId="1" xfId="0" quotePrefix="1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165" fontId="34" fillId="0" borderId="0" xfId="1" applyNumberFormat="1" applyFont="1" applyFill="1" applyAlignment="1">
      <alignment horizontal="center" vertical="center"/>
    </xf>
    <xf numFmtId="1" fontId="42" fillId="0" borderId="1" xfId="0" applyNumberFormat="1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165" fontId="13" fillId="6" borderId="1" xfId="1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horizontal="center" vertical="center" wrapText="1"/>
    </xf>
    <xf numFmtId="0" fontId="17" fillId="3" borderId="1" xfId="0" quotePrefix="1" applyFont="1" applyFill="1" applyBorder="1" applyAlignment="1">
      <alignment horizontal="center" vertical="center" wrapText="1"/>
    </xf>
    <xf numFmtId="1" fontId="6" fillId="7" borderId="1" xfId="0" applyNumberFormat="1" applyFont="1" applyFill="1" applyBorder="1" applyAlignment="1">
      <alignment horizontal="center" vertical="center" wrapText="1"/>
    </xf>
    <xf numFmtId="0" fontId="13" fillId="7" borderId="1" xfId="5" applyFont="1" applyFill="1" applyBorder="1" applyAlignment="1">
      <alignment horizontal="center" vertical="center" wrapText="1"/>
    </xf>
    <xf numFmtId="0" fontId="17" fillId="7" borderId="1" xfId="5" applyFont="1" applyFill="1" applyBorder="1" applyAlignment="1">
      <alignment horizontal="center" vertical="center" wrapText="1"/>
    </xf>
    <xf numFmtId="0" fontId="6" fillId="7" borderId="1" xfId="5" applyFont="1" applyFill="1" applyBorder="1" applyAlignment="1">
      <alignment horizontal="center" vertical="center" wrapText="1"/>
    </xf>
    <xf numFmtId="0" fontId="14" fillId="7" borderId="1" xfId="5" applyFont="1" applyFill="1" applyBorder="1" applyAlignment="1">
      <alignment horizontal="center" vertical="center" wrapText="1"/>
    </xf>
    <xf numFmtId="0" fontId="19" fillId="7" borderId="1" xfId="5" applyFont="1" applyFill="1" applyBorder="1" applyAlignment="1">
      <alignment horizontal="center" vertical="center" wrapText="1"/>
    </xf>
    <xf numFmtId="0" fontId="6" fillId="7" borderId="3" xfId="5" applyFont="1" applyFill="1" applyBorder="1" applyAlignment="1">
      <alignment horizontal="center" vertical="center" wrapText="1"/>
    </xf>
    <xf numFmtId="165" fontId="13" fillId="7" borderId="1" xfId="1" applyNumberFormat="1" applyFont="1" applyFill="1" applyBorder="1" applyAlignment="1">
      <alignment horizontal="center" vertical="center"/>
    </xf>
    <xf numFmtId="165" fontId="13" fillId="7" borderId="1" xfId="1" applyNumberFormat="1" applyFont="1" applyFill="1" applyBorder="1" applyAlignment="1">
      <alignment horizontal="center" vertical="center" wrapText="1"/>
    </xf>
    <xf numFmtId="0" fontId="13" fillId="7" borderId="0" xfId="5" applyFont="1" applyFill="1" applyAlignment="1">
      <alignment horizontal="center" vertical="center"/>
    </xf>
    <xf numFmtId="0" fontId="14" fillId="5" borderId="1" xfId="0" quotePrefix="1" applyFont="1" applyFill="1" applyBorder="1" applyAlignment="1">
      <alignment horizontal="center" vertical="center" wrapText="1"/>
    </xf>
    <xf numFmtId="0" fontId="17" fillId="5" borderId="1" xfId="0" quotePrefix="1" applyFont="1" applyFill="1" applyBorder="1" applyAlignment="1">
      <alignment horizontal="center" vertical="center" wrapText="1"/>
    </xf>
    <xf numFmtId="0" fontId="17" fillId="5" borderId="1" xfId="5" applyFont="1" applyFill="1" applyBorder="1" applyAlignment="1">
      <alignment horizontal="center" vertical="center" wrapText="1"/>
    </xf>
    <xf numFmtId="165" fontId="35" fillId="5" borderId="1" xfId="1" applyNumberFormat="1" applyFont="1" applyFill="1" applyBorder="1" applyAlignment="1">
      <alignment horizontal="center" vertical="center"/>
    </xf>
    <xf numFmtId="0" fontId="13" fillId="5" borderId="0" xfId="5" applyFont="1" applyFill="1" applyAlignment="1">
      <alignment horizontal="center" vertical="center"/>
    </xf>
    <xf numFmtId="0" fontId="13" fillId="5" borderId="1" xfId="5" applyFont="1" applyFill="1" applyBorder="1" applyAlignment="1">
      <alignment horizontal="center" vertical="center"/>
    </xf>
    <xf numFmtId="0" fontId="13" fillId="6" borderId="1" xfId="5" applyFont="1" applyFill="1" applyBorder="1" applyAlignment="1">
      <alignment horizontal="center" vertical="center" wrapText="1"/>
    </xf>
    <xf numFmtId="0" fontId="17" fillId="6" borderId="1" xfId="5" applyFont="1" applyFill="1" applyBorder="1" applyAlignment="1">
      <alignment horizontal="center" vertical="center" wrapText="1"/>
    </xf>
    <xf numFmtId="0" fontId="6" fillId="6" borderId="1" xfId="5" applyFont="1" applyFill="1" applyBorder="1" applyAlignment="1">
      <alignment horizontal="center" vertical="center" wrapText="1"/>
    </xf>
    <xf numFmtId="0" fontId="13" fillId="6" borderId="0" xfId="5" applyFont="1" applyFill="1" applyAlignment="1">
      <alignment horizontal="center" vertical="center"/>
    </xf>
    <xf numFmtId="0" fontId="13" fillId="3" borderId="1" xfId="0" quotePrefix="1" applyFont="1" applyFill="1" applyBorder="1" applyAlignment="1">
      <alignment horizontal="center" vertical="center" wrapText="1"/>
    </xf>
    <xf numFmtId="0" fontId="14" fillId="3" borderId="5" xfId="0" quotePrefix="1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6" fillId="5" borderId="1" xfId="0" quotePrefix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35" fillId="0" borderId="1" xfId="1" applyNumberFormat="1" applyFont="1" applyFill="1" applyBorder="1" applyAlignment="1">
      <alignment horizontal="center" vertical="center" wrapText="1"/>
    </xf>
    <xf numFmtId="3" fontId="35" fillId="0" borderId="1" xfId="0" applyNumberFormat="1" applyFont="1" applyBorder="1" applyAlignment="1">
      <alignment horizontal="right" vertical="center" wrapText="1"/>
    </xf>
    <xf numFmtId="3" fontId="35" fillId="0" borderId="1" xfId="0" applyNumberFormat="1" applyFont="1" applyBorder="1" applyAlignment="1">
      <alignment horizontal="center" vertical="center" wrapText="1"/>
    </xf>
    <xf numFmtId="1" fontId="6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65" fontId="13" fillId="9" borderId="1" xfId="1" applyNumberFormat="1" applyFont="1" applyFill="1" applyBorder="1" applyAlignment="1">
      <alignment horizontal="center" vertical="center"/>
    </xf>
    <xf numFmtId="0" fontId="17" fillId="0" borderId="1" xfId="17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17" fillId="0" borderId="1" xfId="12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7" fillId="0" borderId="1" xfId="0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vertical="center"/>
    </xf>
    <xf numFmtId="0" fontId="14" fillId="0" borderId="8" xfId="17" applyFont="1" applyBorder="1" applyAlignment="1">
      <alignment horizontal="center" vertical="center"/>
    </xf>
    <xf numFmtId="0" fontId="17" fillId="0" borderId="8" xfId="17" applyFont="1" applyBorder="1" applyAlignment="1">
      <alignment horizontal="center" vertical="center"/>
    </xf>
    <xf numFmtId="0" fontId="17" fillId="0" borderId="0" xfId="17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17" fillId="0" borderId="1" xfId="17" applyNumberFormat="1" applyFont="1" applyBorder="1" applyAlignment="1">
      <alignment horizontal="left" vertical="center"/>
    </xf>
    <xf numFmtId="3" fontId="17" fillId="0" borderId="1" xfId="17" applyNumberFormat="1" applyFont="1" applyBorder="1" applyAlignment="1">
      <alignment horizontal="center" vertical="center"/>
    </xf>
    <xf numFmtId="165" fontId="17" fillId="0" borderId="1" xfId="1" applyNumberFormat="1" applyFont="1" applyFill="1" applyBorder="1" applyAlignment="1">
      <alignment horizontal="center" vertical="center"/>
    </xf>
    <xf numFmtId="165" fontId="40" fillId="0" borderId="1" xfId="1" applyNumberFormat="1" applyFont="1" applyFill="1" applyBorder="1" applyAlignment="1">
      <alignment horizontal="left" vertical="center" wrapText="1"/>
    </xf>
    <xf numFmtId="3" fontId="44" fillId="0" borderId="1" xfId="17" applyNumberFormat="1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3" fontId="40" fillId="0" borderId="1" xfId="17" applyNumberFormat="1" applyFont="1" applyBorder="1" applyAlignment="1">
      <alignment horizontal="left" vertical="center"/>
    </xf>
    <xf numFmtId="3" fontId="40" fillId="0" borderId="1" xfId="17" applyNumberFormat="1" applyFont="1" applyBorder="1" applyAlignment="1">
      <alignment horizontal="left" vertical="center" wrapText="1"/>
    </xf>
    <xf numFmtId="3" fontId="40" fillId="0" borderId="1" xfId="17" quotePrefix="1" applyNumberFormat="1" applyFont="1" applyBorder="1" applyAlignment="1">
      <alignment horizontal="left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" xfId="5" applyFont="1" applyBorder="1" applyAlignment="1">
      <alignment horizontal="center" vertical="center" wrapText="1"/>
    </xf>
    <xf numFmtId="165" fontId="36" fillId="0" borderId="1" xfId="1" applyNumberFormat="1" applyFont="1" applyFill="1" applyBorder="1" applyAlignment="1">
      <alignment horizontal="center" vertical="center" wrapText="1"/>
    </xf>
    <xf numFmtId="0" fontId="36" fillId="0" borderId="1" xfId="0" quotePrefix="1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1" xfId="0" quotePrefix="1" applyFont="1" applyBorder="1" applyAlignment="1">
      <alignment horizontal="center" vertical="center" wrapText="1"/>
    </xf>
    <xf numFmtId="0" fontId="45" fillId="0" borderId="1" xfId="5" applyFont="1" applyBorder="1" applyAlignment="1">
      <alignment horizontal="center" vertical="center" wrapText="1"/>
    </xf>
    <xf numFmtId="165" fontId="36" fillId="0" borderId="1" xfId="1" applyNumberFormat="1" applyFont="1" applyFill="1" applyBorder="1" applyAlignment="1">
      <alignment horizontal="center" vertical="center"/>
    </xf>
    <xf numFmtId="165" fontId="30" fillId="0" borderId="1" xfId="1" applyNumberFormat="1" applyFont="1" applyFill="1" applyBorder="1" applyAlignment="1">
      <alignment horizontal="left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4" fillId="0" borderId="1" xfId="5" quotePrefix="1" applyFont="1" applyFill="1" applyBorder="1" applyAlignment="1">
      <alignment horizontal="center" vertical="center" wrapText="1"/>
    </xf>
    <xf numFmtId="0" fontId="13" fillId="0" borderId="1" xfId="5" quotePrefix="1" applyFont="1" applyFill="1" applyBorder="1" applyAlignment="1">
      <alignment horizontal="center" vertical="center" wrapText="1"/>
    </xf>
    <xf numFmtId="0" fontId="17" fillId="0" borderId="1" xfId="5" quotePrefix="1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3" fontId="45" fillId="0" borderId="1" xfId="17" applyNumberFormat="1" applyFont="1" applyBorder="1" applyAlignment="1">
      <alignment horizontal="center" vertical="center" wrapText="1"/>
    </xf>
    <xf numFmtId="3" fontId="45" fillId="0" borderId="1" xfId="17" applyNumberFormat="1" applyFont="1" applyBorder="1" applyAlignment="1">
      <alignment horizontal="center" vertical="center"/>
    </xf>
    <xf numFmtId="3" fontId="8" fillId="0" borderId="1" xfId="17" applyNumberFormat="1" applyFont="1" applyBorder="1" applyAlignment="1">
      <alignment horizontal="center" vertical="center"/>
    </xf>
    <xf numFmtId="169" fontId="17" fillId="0" borderId="1" xfId="18" applyNumberFormat="1" applyFont="1" applyFill="1" applyBorder="1" applyAlignment="1">
      <alignment horizontal="center" vertical="center"/>
    </xf>
    <xf numFmtId="3" fontId="18" fillId="0" borderId="1" xfId="17" quotePrefix="1" applyNumberFormat="1" applyFont="1" applyBorder="1" applyAlignment="1">
      <alignment horizontal="center" vertical="center" wrapText="1"/>
    </xf>
    <xf numFmtId="3" fontId="18" fillId="0" borderId="1" xfId="17" applyNumberFormat="1" applyFont="1" applyBorder="1" applyAlignment="1">
      <alignment horizontal="center" vertical="center" wrapText="1"/>
    </xf>
    <xf numFmtId="3" fontId="14" fillId="0" borderId="1" xfId="17" applyNumberFormat="1" applyFont="1" applyBorder="1" applyAlignment="1">
      <alignment horizontal="left" vertical="center"/>
    </xf>
    <xf numFmtId="165" fontId="13" fillId="0" borderId="1" xfId="1" applyNumberFormat="1" applyFont="1" applyFill="1" applyBorder="1" applyAlignment="1">
      <alignment horizontal="left" vertical="center" wrapText="1"/>
    </xf>
    <xf numFmtId="165" fontId="30" fillId="0" borderId="1" xfId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40" fillId="0" borderId="1" xfId="0" quotePrefix="1" applyFont="1" applyBorder="1" applyAlignment="1">
      <alignment horizontal="center" vertical="center" wrapText="1"/>
    </xf>
    <xf numFmtId="0" fontId="39" fillId="0" borderId="1" xfId="0" quotePrefix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5" fontId="18" fillId="0" borderId="1" xfId="1" applyNumberFormat="1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17" fillId="0" borderId="1" xfId="0" quotePrefix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0" fontId="13" fillId="0" borderId="1" xfId="5" quotePrefix="1" applyFont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6" fillId="0" borderId="1" xfId="0" quotePrefix="1" applyFont="1" applyFill="1" applyBorder="1" applyAlignment="1">
      <alignment horizontal="center" vertical="center" wrapText="1"/>
    </xf>
    <xf numFmtId="165" fontId="13" fillId="0" borderId="0" xfId="5" applyNumberFormat="1" applyFont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3" fontId="18" fillId="0" borderId="1" xfId="17" applyNumberFormat="1" applyFont="1" applyBorder="1" applyAlignment="1">
      <alignment horizontal="left" vertical="center"/>
    </xf>
    <xf numFmtId="165" fontId="18" fillId="0" borderId="1" xfId="1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center" vertical="center" readingOrder="1"/>
    </xf>
    <xf numFmtId="0" fontId="18" fillId="0" borderId="1" xfId="17" applyNumberFormat="1" applyFont="1" applyBorder="1" applyAlignment="1">
      <alignment horizontal="center" vertical="center"/>
    </xf>
    <xf numFmtId="0" fontId="9" fillId="0" borderId="1" xfId="1" applyNumberFormat="1" applyFont="1" applyFill="1" applyBorder="1" applyAlignment="1">
      <alignment horizontal="center" vertical="center" wrapText="1"/>
    </xf>
    <xf numFmtId="0" fontId="8" fillId="0" borderId="1" xfId="1" applyNumberFormat="1" applyFont="1" applyFill="1" applyBorder="1" applyAlignment="1">
      <alignment horizontal="center" vertical="center" wrapText="1"/>
    </xf>
    <xf numFmtId="0" fontId="17" fillId="0" borderId="0" xfId="17" applyNumberFormat="1" applyFont="1" applyAlignment="1">
      <alignment horizontal="center" vertical="center"/>
    </xf>
    <xf numFmtId="0" fontId="14" fillId="0" borderId="1" xfId="0" quotePrefix="1" applyFont="1" applyFill="1" applyBorder="1" applyAlignment="1">
      <alignment horizontal="center" vertical="center" wrapText="1"/>
    </xf>
    <xf numFmtId="0" fontId="17" fillId="0" borderId="1" xfId="0" quotePrefix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3" fontId="13" fillId="0" borderId="1" xfId="0" applyNumberFormat="1" applyFont="1" applyFill="1" applyBorder="1" applyAlignment="1">
      <alignment horizontal="right" vertical="center" wrapText="1"/>
    </xf>
    <xf numFmtId="3" fontId="35" fillId="0" borderId="1" xfId="0" applyNumberFormat="1" applyFont="1" applyFill="1" applyBorder="1" applyAlignment="1">
      <alignment horizontal="right" vertical="center" wrapText="1"/>
    </xf>
    <xf numFmtId="0" fontId="13" fillId="0" borderId="0" xfId="0" applyFont="1" applyFill="1" applyAlignment="1">
      <alignment wrapText="1"/>
    </xf>
    <xf numFmtId="3" fontId="13" fillId="0" borderId="1" xfId="0" applyNumberFormat="1" applyFont="1" applyFill="1" applyBorder="1" applyAlignment="1">
      <alignment horizontal="center" vertical="center" wrapText="1"/>
    </xf>
    <xf numFmtId="3" fontId="35" fillId="0" borderId="1" xfId="0" applyNumberFormat="1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3" fontId="32" fillId="0" borderId="0" xfId="17" applyNumberFormat="1" applyFont="1" applyAlignment="1">
      <alignment horizontal="center" vertical="center" wrapText="1"/>
    </xf>
    <xf numFmtId="3" fontId="22" fillId="0" borderId="2" xfId="17" applyNumberFormat="1" applyFont="1" applyBorder="1" applyAlignment="1">
      <alignment horizontal="center" vertical="center" wrapText="1"/>
    </xf>
    <xf numFmtId="165" fontId="30" fillId="0" borderId="1" xfId="1" applyNumberFormat="1" applyFont="1" applyFill="1" applyBorder="1" applyAlignment="1">
      <alignment horizontal="left" vertical="center"/>
    </xf>
    <xf numFmtId="0" fontId="13" fillId="0" borderId="1" xfId="0" applyFont="1" applyBorder="1" applyAlignment="1">
      <alignment horizontal="center" vertical="center" wrapText="1"/>
    </xf>
    <xf numFmtId="3" fontId="29" fillId="0" borderId="0" xfId="17" applyNumberFormat="1" applyFont="1" applyAlignment="1">
      <alignment horizontal="center" vertical="center"/>
    </xf>
    <xf numFmtId="3" fontId="22" fillId="0" borderId="2" xfId="17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3" fontId="14" fillId="0" borderId="0" xfId="17" applyNumberFormat="1" applyFont="1" applyAlignment="1">
      <alignment horizontal="center" vertical="center"/>
    </xf>
    <xf numFmtId="3" fontId="31" fillId="0" borderId="2" xfId="17" applyNumberFormat="1" applyFont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left" vertical="center" wrapText="1"/>
    </xf>
    <xf numFmtId="3" fontId="14" fillId="0" borderId="0" xfId="17" applyNumberFormat="1" applyFont="1" applyAlignment="1">
      <alignment horizontal="center" vertical="center" wrapText="1"/>
    </xf>
    <xf numFmtId="0" fontId="17" fillId="0" borderId="1" xfId="17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17" fillId="0" borderId="1" xfId="0" quotePrefix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0" borderId="3" xfId="0" quotePrefix="1" applyFont="1" applyBorder="1" applyAlignment="1">
      <alignment horizontal="center" vertical="center" wrapText="1"/>
    </xf>
    <xf numFmtId="0" fontId="14" fillId="0" borderId="4" xfId="0" quotePrefix="1" applyFont="1" applyBorder="1" applyAlignment="1">
      <alignment horizontal="center" vertical="center" wrapText="1"/>
    </xf>
    <xf numFmtId="0" fontId="14" fillId="0" borderId="5" xfId="0" quotePrefix="1" applyFont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7" fillId="3" borderId="3" xfId="0" quotePrefix="1" applyFont="1" applyFill="1" applyBorder="1" applyAlignment="1">
      <alignment horizontal="center" vertical="center" wrapText="1"/>
    </xf>
    <xf numFmtId="0" fontId="17" fillId="3" borderId="5" xfId="0" quotePrefix="1" applyFont="1" applyFill="1" applyBorder="1" applyAlignment="1">
      <alignment horizontal="center" vertical="center" wrapText="1"/>
    </xf>
    <xf numFmtId="0" fontId="14" fillId="6" borderId="1" xfId="0" quotePrefix="1" applyFont="1" applyFill="1" applyBorder="1" applyAlignment="1">
      <alignment horizontal="center" vertical="center" wrapText="1"/>
    </xf>
    <xf numFmtId="0" fontId="13" fillId="6" borderId="1" xfId="0" quotePrefix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17" fillId="6" borderId="1" xfId="0" quotePrefix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 wrapText="1"/>
    </xf>
    <xf numFmtId="0" fontId="13" fillId="9" borderId="1" xfId="0" quotePrefix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14" fillId="5" borderId="1" xfId="0" quotePrefix="1" applyFont="1" applyFill="1" applyBorder="1" applyAlignment="1">
      <alignment horizontal="center" vertical="center" wrapText="1"/>
    </xf>
    <xf numFmtId="0" fontId="13" fillId="5" borderId="1" xfId="0" quotePrefix="1" applyFont="1" applyFill="1" applyBorder="1" applyAlignment="1">
      <alignment horizontal="center" vertical="center" wrapText="1"/>
    </xf>
    <xf numFmtId="0" fontId="17" fillId="5" borderId="1" xfId="0" quotePrefix="1" applyFont="1" applyFill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center" vertical="center" wrapText="1"/>
    </xf>
    <xf numFmtId="0" fontId="8" fillId="0" borderId="1" xfId="0" quotePrefix="1" applyFont="1" applyBorder="1" applyAlignment="1">
      <alignment horizontal="center" vertical="center" wrapText="1"/>
    </xf>
    <xf numFmtId="43" fontId="17" fillId="0" borderId="1" xfId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20" fillId="0" borderId="1" xfId="0" quotePrefix="1" applyFont="1" applyBorder="1" applyAlignment="1">
      <alignment horizontal="center" vertical="center" wrapText="1"/>
    </xf>
    <xf numFmtId="0" fontId="19" fillId="0" borderId="1" xfId="0" quotePrefix="1" applyFont="1" applyBorder="1" applyAlignment="1">
      <alignment horizontal="center" vertical="center" wrapText="1"/>
    </xf>
    <xf numFmtId="0" fontId="14" fillId="0" borderId="1" xfId="5" applyFont="1" applyBorder="1" applyAlignment="1">
      <alignment horizontal="center" vertical="center" wrapText="1"/>
    </xf>
    <xf numFmtId="0" fontId="13" fillId="0" borderId="1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0" fontId="14" fillId="5" borderId="3" xfId="5" quotePrefix="1" applyFont="1" applyFill="1" applyBorder="1" applyAlignment="1">
      <alignment horizontal="center" vertical="center" wrapText="1"/>
    </xf>
    <xf numFmtId="0" fontId="14" fillId="5" borderId="4" xfId="5" quotePrefix="1" applyFont="1" applyFill="1" applyBorder="1" applyAlignment="1">
      <alignment horizontal="center" vertical="center" wrapText="1"/>
    </xf>
    <xf numFmtId="0" fontId="14" fillId="5" borderId="5" xfId="5" quotePrefix="1" applyFont="1" applyFill="1" applyBorder="1" applyAlignment="1">
      <alignment horizontal="center" vertical="center" wrapText="1"/>
    </xf>
    <xf numFmtId="0" fontId="19" fillId="0" borderId="1" xfId="5" applyFont="1" applyBorder="1" applyAlignment="1">
      <alignment horizontal="center" vertical="center" wrapText="1"/>
    </xf>
    <xf numFmtId="0" fontId="13" fillId="0" borderId="1" xfId="5" quotePrefix="1" applyFont="1" applyBorder="1" applyAlignment="1">
      <alignment horizontal="center" vertical="center" wrapText="1"/>
    </xf>
    <xf numFmtId="0" fontId="14" fillId="3" borderId="1" xfId="5" applyFont="1" applyFill="1" applyBorder="1" applyAlignment="1">
      <alignment horizontal="center" vertical="center" wrapText="1"/>
    </xf>
    <xf numFmtId="0" fontId="19" fillId="3" borderId="1" xfId="5" applyFont="1" applyFill="1" applyBorder="1" applyAlignment="1">
      <alignment horizontal="center" vertical="center" wrapText="1"/>
    </xf>
    <xf numFmtId="0" fontId="17" fillId="3" borderId="1" xfId="5" applyFont="1" applyFill="1" applyBorder="1" applyAlignment="1">
      <alignment horizontal="center" vertical="center" wrapText="1"/>
    </xf>
    <xf numFmtId="0" fontId="14" fillId="8" borderId="1" xfId="5" applyFont="1" applyFill="1" applyBorder="1" applyAlignment="1">
      <alignment horizontal="center" vertical="center" wrapText="1"/>
    </xf>
    <xf numFmtId="0" fontId="19" fillId="8" borderId="1" xfId="5" applyFont="1" applyFill="1" applyBorder="1" applyAlignment="1">
      <alignment horizontal="center" vertical="center" wrapText="1"/>
    </xf>
    <xf numFmtId="0" fontId="17" fillId="8" borderId="1" xfId="5" applyFont="1" applyFill="1" applyBorder="1" applyAlignment="1">
      <alignment horizontal="center" vertical="center" wrapText="1"/>
    </xf>
    <xf numFmtId="0" fontId="14" fillId="5" borderId="1" xfId="5" applyFont="1" applyFill="1" applyBorder="1" applyAlignment="1">
      <alignment horizontal="center" vertical="center" wrapText="1"/>
    </xf>
    <xf numFmtId="0" fontId="19" fillId="5" borderId="1" xfId="5" applyFont="1" applyFill="1" applyBorder="1" applyAlignment="1">
      <alignment horizontal="center" vertical="center" wrapText="1"/>
    </xf>
    <xf numFmtId="0" fontId="17" fillId="5" borderId="1" xfId="5" applyFont="1" applyFill="1" applyBorder="1" applyAlignment="1">
      <alignment horizontal="center" vertical="center" wrapText="1"/>
    </xf>
    <xf numFmtId="0" fontId="14" fillId="0" borderId="1" xfId="5" applyFont="1" applyBorder="1" applyAlignment="1">
      <alignment horizontal="left" vertical="center" wrapText="1"/>
    </xf>
    <xf numFmtId="43" fontId="6" fillId="0" borderId="1" xfId="1" applyFont="1" applyFill="1" applyBorder="1" applyAlignment="1">
      <alignment horizontal="center" vertical="center" wrapText="1"/>
    </xf>
    <xf numFmtId="165" fontId="13" fillId="0" borderId="1" xfId="1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4" fillId="0" borderId="1" xfId="5" applyFont="1" applyFill="1" applyBorder="1" applyAlignment="1">
      <alignment horizontal="center" vertical="center" wrapText="1"/>
    </xf>
    <xf numFmtId="0" fontId="19" fillId="0" borderId="1" xfId="5" applyFont="1" applyFill="1" applyBorder="1" applyAlignment="1">
      <alignment horizontal="center" vertical="center" wrapText="1"/>
    </xf>
    <xf numFmtId="0" fontId="17" fillId="0" borderId="1" xfId="5" applyFont="1" applyFill="1" applyBorder="1" applyAlignment="1">
      <alignment horizontal="center" vertical="center" wrapText="1"/>
    </xf>
    <xf numFmtId="0" fontId="6" fillId="0" borderId="1" xfId="5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13" fillId="0" borderId="1" xfId="0" quotePrefix="1" applyFont="1" applyFill="1" applyBorder="1" applyAlignment="1">
      <alignment horizontal="center" vertical="center" wrapText="1"/>
    </xf>
    <xf numFmtId="0" fontId="17" fillId="0" borderId="1" xfId="0" quotePrefix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4" fillId="0" borderId="1" xfId="0" quotePrefix="1" applyFont="1" applyFill="1" applyBorder="1" applyAlignment="1">
      <alignment horizontal="center" vertical="center" wrapText="1"/>
    </xf>
    <xf numFmtId="0" fontId="14" fillId="0" borderId="1" xfId="5" quotePrefix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26" fillId="0" borderId="1" xfId="0" quotePrefix="1" applyFont="1" applyBorder="1" applyAlignment="1">
      <alignment horizontal="center" vertical="center" wrapText="1"/>
    </xf>
    <xf numFmtId="3" fontId="6" fillId="0" borderId="1" xfId="8" applyNumberFormat="1" applyFont="1" applyBorder="1" applyAlignment="1">
      <alignment horizontal="center" vertical="center" wrapText="1"/>
    </xf>
    <xf numFmtId="0" fontId="14" fillId="7" borderId="1" xfId="0" quotePrefix="1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4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0" fontId="19" fillId="3" borderId="5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6" fillId="0" borderId="3" xfId="0" quotePrefix="1" applyFont="1" applyBorder="1" applyAlignment="1">
      <alignment horizontal="center" vertical="center" wrapText="1"/>
    </xf>
    <xf numFmtId="0" fontId="6" fillId="0" borderId="4" xfId="0" quotePrefix="1" applyFont="1" applyBorder="1" applyAlignment="1">
      <alignment horizontal="center" vertical="center" wrapText="1"/>
    </xf>
    <xf numFmtId="0" fontId="6" fillId="0" borderId="5" xfId="0" quotePrefix="1" applyFont="1" applyBorder="1" applyAlignment="1">
      <alignment horizontal="center" vertical="center" wrapText="1"/>
    </xf>
    <xf numFmtId="0" fontId="17" fillId="0" borderId="3" xfId="0" quotePrefix="1" applyFont="1" applyBorder="1" applyAlignment="1">
      <alignment horizontal="center" vertical="center" wrapText="1"/>
    </xf>
    <xf numFmtId="0" fontId="17" fillId="0" borderId="4" xfId="0" quotePrefix="1" applyFont="1" applyBorder="1" applyAlignment="1">
      <alignment horizontal="center" vertical="center" wrapText="1"/>
    </xf>
    <xf numFmtId="0" fontId="17" fillId="0" borderId="5" xfId="0" quotePrefix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4" fillId="3" borderId="1" xfId="0" quotePrefix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</cellXfs>
  <cellStyles count="19">
    <cellStyle name="Comma" xfId="1" builtinId="3"/>
    <cellStyle name="Comma 14" xfId="3" xr:uid="{00000000-0005-0000-0000-000001000000}"/>
    <cellStyle name="Comma 17" xfId="2" xr:uid="{00000000-0005-0000-0000-000002000000}"/>
    <cellStyle name="Comma 2" xfId="10" xr:uid="{00000000-0005-0000-0000-000003000000}"/>
    <cellStyle name="Comma 2 2" xfId="14" xr:uid="{00000000-0005-0000-0000-000004000000}"/>
    <cellStyle name="Comma 2 3" xfId="18" xr:uid="{00000000-0005-0000-0000-000005000000}"/>
    <cellStyle name="Comma 3" xfId="6" xr:uid="{00000000-0005-0000-0000-000006000000}"/>
    <cellStyle name="Comma 4" xfId="7" xr:uid="{00000000-0005-0000-0000-000007000000}"/>
    <cellStyle name="Currency 2" xfId="11" xr:uid="{00000000-0005-0000-0000-000008000000}"/>
    <cellStyle name="Normal" xfId="0" builtinId="0"/>
    <cellStyle name="Normal 2" xfId="9" xr:uid="{00000000-0005-0000-0000-00000A000000}"/>
    <cellStyle name="Normal 2 2" xfId="12" xr:uid="{00000000-0005-0000-0000-00000B000000}"/>
    <cellStyle name="Normal 2 3" xfId="13" xr:uid="{00000000-0005-0000-0000-00000C000000}"/>
    <cellStyle name="Normal 3" xfId="17" xr:uid="{00000000-0005-0000-0000-00000D000000}"/>
    <cellStyle name="Normal 5" xfId="4" xr:uid="{00000000-0005-0000-0000-00000E000000}"/>
    <cellStyle name="Normal 6" xfId="5" xr:uid="{00000000-0005-0000-0000-00000F000000}"/>
    <cellStyle name="Normal 8" xfId="16" xr:uid="{00000000-0005-0000-0000-000010000000}"/>
    <cellStyle name="Normal_CADIVI-Ban le 24-02-2010" xfId="15" xr:uid="{00000000-0005-0000-0000-000011000000}"/>
    <cellStyle name="Normal_Sheet1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DF7A82A3-9EB1-450F-91B7-E47DF7DC065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72623050-560B-4CC5-A66D-039A329E663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B6882BE9-65FC-4F4A-9DAF-83AE99753F9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15DBD119-9C8B-4B97-8F3A-22EE984FE61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235ECF71-D67B-4A22-AAB6-D604137DCAE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4808DF65-01F2-47F8-90FD-DAE39D70367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C19414CA-0FC1-43F8-872D-DFA2F91C67A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985866A8-D2A4-4DD4-B106-C647A14DF965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7D83F693-D45E-4B34-867E-D0EAAB7438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14B04077-FA52-4A2E-A327-F8F42CCAFB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7B31EE32-A214-4115-BA65-D0B1F8FB26A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9A7AFE55-8698-4E60-B7AF-24D85344195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79EBB037-7A83-4A31-B071-6089DFEDC80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4C26F40C-7331-4EAE-A5AA-639AB7F4C02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C88C6CE6-7FB7-4F30-AFA4-1B4F5F500B6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3F2F00FF-2FCA-42F8-A1C9-8700AF8E876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E3A80DB2-038F-4A89-BA94-CD8E09CF6BE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5980AFC8-57B3-4FBE-BC7A-78DA411403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68A0CD6E-C9B7-45CE-926A-963884B1DA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F3EDE2C3-9635-4C66-8A37-F68FD536DEB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8B59B624-A3D6-4AA4-A1B0-23073891D0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848CF43C-528C-4D3E-BA11-737F929ED5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95819C5F-9C04-4EF4-B463-1EE533A6D4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409BB768-4729-4F74-92E8-FE4CF651C2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9AE5DA0F-8F5A-4BA4-B27A-99FA525D96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6E096387-8A2B-45AD-8580-C9B977FA01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08835317-3DD9-48F9-BCF3-4E355BE52C8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B753A229-55BC-412A-BA15-BD976F7421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FBDB96CF-F1ED-48C1-805B-23681C9634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AAE223C8-97F7-40AB-92A7-428424014B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B48A3129-BCFE-4622-83A2-19524E7A45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48D5E44F-E2A7-4EF5-8365-29351418609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2A9BCF57-3A03-43D0-A94E-E8D9024D7C4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86271C68-C239-40C1-A52A-8EC5DED1149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4342DEEA-13FE-43B8-A661-DB518F47113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C7DEBE54-75D5-4FCC-ACBC-DF31B099D5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61597BD1-1CDA-49A6-9915-18C0D4DB37F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C374596E-728A-43E7-B01D-1A2AD83D1D4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6FF69D8D-9CE5-4A87-B9E7-A6F1449E49F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482C2796-434E-4BA0-B06A-51EC1F9ADD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FCE6A49E-3910-4348-89FC-6DE47AC2912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4B1C2D29-B923-4E36-96C2-D3CE8D05FCD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1D9D9D27-D55E-4BBE-BE5E-8349D2ACF37B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998BBED7-8079-4315-9B7A-09EADF0A589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A76BC234-C592-473B-A35F-DF304B5B8F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34BE32CE-CD58-46A0-898B-B463D234456F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1F75B5B9-4097-487E-9A5B-0CFCDF0C374F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07319645-4D71-430C-94B2-0A801A0F04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B6B3B5F9-61F1-4951-8FC0-E4AEC75C20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DBA8A16D-16EE-4975-A639-A0A219C16026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73136B30-C514-467A-935A-B8688E2DF6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C75DCAC4-6D3A-4613-A890-6F68E34213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B0B4871C-C8F5-4EA5-B6E8-4FCC4C75C14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03A3C2A9-29AD-456D-99C9-12FBA0B8A83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C33959D3-31BF-44DA-B389-ACDF098A33F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8DB2A288-6020-407A-B7FE-4BED1E07D1D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AC1E03E8-54CD-4096-8D48-7E9C09781D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E12A191C-57D5-4156-87A7-46D17BF0F1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0397A95F-F587-4077-BA9F-71DC200082D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C1BA03FD-6685-43D7-AD09-33C28DB56CD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88E726E1-646A-4D2E-9A1C-7C618371A32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01E84E49-806B-426A-83B9-D7792B33CD5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B1DB4079-FA4E-48E2-A6DF-17F06F441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52FBCC1C-71FA-4AA8-811F-2CC35E0739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2BFA0AB3-9676-4868-B852-7C1D8319B3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83312929-66DF-4A9E-AC74-6A0725E95E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62C74E9B-164C-48A8-AA7E-04ABA417B57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37425D04-AF23-4003-ABC8-D526BC19D44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F45BE19B-D9A2-40EA-9A75-25FCB8511A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76F7D920-9898-4788-A9CC-FD4D2B9542E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48F59CE8-7484-4E7E-8E3C-2086D4CD34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08A769EF-EAC6-4B50-94E7-E7FF21060E4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3D16431B-F278-49E4-BD14-02F32C2D3E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7BCDD97C-8505-4015-AC3D-6D83A9CE12B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6665AA74-10CD-48B5-BDBE-43ECA3A16BB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E0021370-7610-461F-ABCC-DB3E2C8556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1764791D-C6DB-4FD2-87DD-F73F8123E9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2B7FC9EC-D924-4965-9C95-1E41BE5259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5491A16F-2800-451B-8FF5-1850F3170CD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8F3E29CF-9545-4B16-8F24-408D6F289AC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A68AB1C0-59F0-48B7-8AF0-781E6317FB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C96D6299-286F-46A8-A3BC-F972E6D4F8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04770D99-4719-4B3C-8AB4-6EEFA83AF77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62562F4F-5323-4B36-8546-33A9FB6579D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74935BED-22D0-429F-AD8F-03507CCCE2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52BCB89D-5BEB-4475-908E-2400944536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E67DD168-7262-497C-A1B7-002CFAAFDE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4F57335C-071E-4E74-99A9-B1A35252E4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420F585C-9377-4C7F-B904-5ECD5A3064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51E4096B-E9B0-4C42-9520-4404115019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F9C34953-33A5-4CD0-A70D-3AB456C0B6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B9CF49B9-B40D-48A6-AF91-4E8088AA8E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BF4E49E0-29CE-4D7C-8797-28B7BCFD9A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F4BCD039-A618-4BDE-9268-BD62539192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0FBC5122-1852-4BC7-99E6-0D12CEB930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6421E102-BF19-40D4-9BC2-41E1383A4F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090B7F15-29A9-4A0C-8AB0-65BB46E5EFD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29E3976F-E489-43ED-8E87-BEFDBB358DC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AE9ECB49-01BA-4D02-8E9F-F79EB9CD6E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89BF8146-AB6E-491B-9D8C-399089232D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CEE0A714-B1CF-4118-BAD0-D5290AA862E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1ABADED4-F6F9-4B0B-85B0-B9BED311774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14919395-E168-480A-8CE0-01CCE321C9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E6616CDE-3139-47DC-803A-FAC816EB5F1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CAFE782C-1BF0-4FEC-B936-03DB16A3EC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930F2836-90CE-43D2-805A-0417A2C08B5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1AD67EB2-0FBC-4A7A-924C-E93429E976B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CE69384D-5574-4CAB-8798-EDCEC05107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7C3205C1-B3B0-467C-82F8-25D540060A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49CFBC51-3D96-476B-ABED-EF0557A6B3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A9D13C0B-24AF-42A9-A96E-83CFC4E7B6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E1773BF3-231D-4F46-BC77-2548847F831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B8C002FC-E553-4060-950C-B4F597728F6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EC876E04-341A-4AD6-AEE4-48FB822FDF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8F29824E-3A87-49DD-A3A5-AAA5BD46BA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77B420AB-0B1D-4506-ADB0-6BADCE8947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47FA1D6C-09E1-41F3-B531-88611A3ADBB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9217DA63-9802-4F7F-ABD0-AC54D44E73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360D3924-B87B-47D8-A239-34755E6EC75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CDDDBFAD-3AE8-41F9-B497-33C61DE3829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401D2F48-AFFC-4C1E-8CC7-A4C7F00ED1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361B28C4-A1CC-4FC4-AE94-444AE41AFC4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6FE4CC83-EF66-4788-8FD5-953AD7F1C0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724C14B3-53FD-4E74-8608-9D6A3AFCADA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ED80A689-29BE-49B5-A2E8-1EE6E87CAF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83CACDF5-8474-41A9-B41B-F53D8EDD94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46500940-B227-458A-9ECD-EEA60D8920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97792E94-6924-4402-A725-5FBFD4A1A9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664E5F1B-77F5-44DD-8F3A-60F9AB5D05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03748C0F-0488-4188-BE35-CA713B11B5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557FFA08-5B01-463C-A870-12253E5608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43244AF1-46E2-4985-8FB3-95535CDEAE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5A4EB80A-BB34-419C-9415-9B868F998F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6C45352D-F529-43BF-AC67-F209B448BD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13377A1B-8E80-4F72-87FD-473368B5E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F6AE029A-1ADD-4ECD-B094-3114F71FA2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F5746114-CA03-4992-A1A4-D424A74BDC4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6ACAEF67-E91A-4744-BCFF-ADB484421F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4D0D3C9A-65C9-45E4-857B-E05D33654A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57988D67-696A-4667-B468-9F0B200E8CE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83117704-5F97-421B-9D04-548045BB0B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7DEBE085-3DE5-4DF7-8FD4-EB294EFABB7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E4BE9E4D-0D71-45B6-AAC5-775781B70E7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DC30E72E-CC97-4E32-8B48-99128C4D248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2B0C2C3B-410C-4C7C-B15E-3D89F838271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B2D27293-C4D3-49CF-BE39-2F693E3334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4963F2F7-24D0-46D7-A05B-F90B7264CA1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687D3FCE-9494-4C75-B23A-891917D947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7BB315F4-9AB8-4259-A849-513A85726F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28AC586E-5CE8-49C8-94E4-A8ACE4E8D9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DC1018E7-543C-4660-83F8-6DEDAC328A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60F40D27-6AD1-4A14-807F-D4BB4F3563C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BFA6DEE4-1B26-4E7C-9A66-57BCFAB0A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5FE0CD08-6E90-4FC3-8AE2-6E45F07EF3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04C4FAD5-35C3-4D19-B248-9B7C8295E1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012EA67C-353B-46CD-B5CA-CB905A35A2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CF91621B-6D2B-47BC-9420-7025AFF349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A067ED48-8953-4D8F-B500-091B883CA5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69908DDD-9AC6-47A4-BA4C-2741229505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E4103021-D609-4842-A33B-BD7BBD73506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E2A44A0E-D99F-491B-897C-1BAB894B0AD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36662EB7-7F36-4AF5-99CB-40885F76955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BFF599B2-21A5-43A2-9212-D321BF6E16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220F3A2B-D196-4648-877A-6A1A9BE6E0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B980DA30-0AB2-4D0B-B621-03388503AA6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980B6DA3-4E66-4DEA-832D-F5290450A0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5DEC4147-C684-4DB7-A3E5-55ECABE4A1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7EF57EA4-206E-41FB-81DF-8372E36BBF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204B86A6-7E08-487C-9673-5CFDE3E7B9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71EE67CE-0FC4-4D66-9753-E07F723903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5F5F7F50-8890-4859-8D71-3856257A533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16706003-8941-4D2C-8B30-1D2ACFCFCC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5FA129C6-0ECB-49E5-BC1C-113DC06ED0B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D7C41470-DDA4-490B-A7FE-473DD49809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CBA78AFF-9CB1-45A3-814F-905CBBBCA1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80573F70-F3C9-4C99-88E6-CF7DA7B1E6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CD96D902-6F58-4D77-A847-F922AEE38D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5F2400C4-76AF-406A-A161-0D517E86B3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2446B484-F1BF-4282-8ADF-F49EA186B9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3FCA2DA6-F19D-4630-ACBF-C034EF18621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3340F0E9-7399-4B99-9D3E-B4C0D8BDAFF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1326AF52-4C9B-4AF9-83CB-D4932A2AB6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A42FB6A6-B6FE-48F1-B4DA-BC9222E6F12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967DBACC-534B-4509-8E80-4BA8F9B20D4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5BFAE76D-A27D-437C-BE13-AB02E73120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88C970B7-866B-46EA-9DAA-AB344A4682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656258B5-FB18-40E6-A8B3-69C6C0C077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3019AD50-E46C-4DFF-8AAB-0D7D2936432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0B18EED3-7877-423B-8AED-44BB664B9A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F13DEF22-C89D-4105-BB73-F0605AE8E4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BB012736-A2EF-49BE-9905-8EA175ADDDC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E1D2569B-4363-4982-8617-AFA3329CAA6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E6942AD0-509B-48A8-9E49-1C0C8C785A8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21A26CAA-DF7D-460B-9DF7-3EFB245C05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A43CA937-1E5E-4EF0-8CBF-A271C5CCBD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DA10DA56-8736-4A4A-9947-C0B6BA967AC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C0FEF496-45BB-4391-9FD4-9C1E912964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36EBFC3E-4AF7-4285-95C6-99AD1AAA122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15BC57B0-63DC-4E6D-9221-63DEBB7B7A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41F0F785-24A9-49BF-AB62-400030E0E6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42B84FBC-2D36-41C8-B664-DF38247FF1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5BB45B9A-706B-4C64-A06A-9DA339E5E4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451FB7CF-5444-4A03-9922-85CEF53FF6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635E3E43-7330-4FE4-86E4-569AD5A5D8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C6565821-D04E-46B6-904B-9885E6927B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BE8B955D-4E34-4B10-ACCD-7BA31508BC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029C3046-EC4E-4492-9E49-CAAF9EE15F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609A0244-06EB-4A69-BD45-9C36F39F42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8C15898D-45E1-4E57-9F03-48000BC82D8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0C9A9CA4-006B-4987-9621-103E15D005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FF72EAEA-9553-43A9-8DBB-5CF12341CFA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6A3C009B-AA71-4D80-8F8F-783C6EFED1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8DC61A1B-024E-4B12-B24A-BF9C9D4C16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E0B70593-9E36-4807-80DA-94560D2A156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FFDA9579-6851-474F-AD03-92541A4134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10F473E0-D6F1-4D73-A57A-FFCC1ECD47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64CA6584-1CFC-482F-9FBB-34EE3BBB1B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8F431C37-357C-40BB-8048-767D8C3F40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F8572EFF-E9FE-4053-8133-C410628BDC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B264A92B-B5B2-4E67-8B3D-3BCCE2A3DA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5194C4C1-FEFB-4E7C-B2A6-8B77E581DF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BBA92BFA-3D60-4D5E-8D67-460D8F5421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57CD894A-C78F-4E3F-902E-B236E7E7EB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B51F9DA3-D5FA-4530-B263-5AC57B203E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B32529D9-1CAA-4E69-A231-9FB73078F4D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7C688F50-EEA6-48B7-9ED7-15A73E2465B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976B4B01-278C-4EB0-9280-AE877E4591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A707E7AB-5878-438E-8C78-25BC2CE564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C494902F-7EA7-4F8F-AE97-24EFCE7F756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B6486ADF-A581-4EA6-901B-1FDDFCE8E6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9B1AEA8C-88E6-4F7D-917D-3C1A772383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B12EFB38-D143-43A4-979D-B66324B8EF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FD700F53-F405-4402-8CA9-C56C0EE69F0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04C740B0-E5BE-49EB-B5EE-C0C63C4DE6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628872FC-821A-4ED1-95D0-F05889277C6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9493C268-34D5-4C01-99D8-1714A255EF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B43CE12B-0AA1-422A-85CA-789559777D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174B8D6B-8F2C-4049-BCA3-D077C1F458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B5BCD111-99F6-4F2E-93AB-3710BB4911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5E3AE7FA-2700-4BD3-BC47-5E09B026399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92613BFF-0270-4317-947D-8C6B9BA11EA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152371C4-C56B-4245-BF32-B00F8A90606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71448FB8-77E9-4409-804A-45D1B9E9256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533043E3-6C51-4DF9-866A-A80F05D3D8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11CEA191-04DD-4FC2-918B-D9633FA6767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FC046B59-E894-4865-9C8F-68436BB333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4994EC42-CF1E-4CE6-A40A-C3D6EE0D81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6F5A1EBE-CD1E-40CD-924D-5BC5BA9FCA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1F9E0931-C088-41D6-A149-A6E55C92DA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45C30098-FB40-4B1E-853A-113DA3F2287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5FDB5740-55F4-404B-9DB0-BA495814325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D7F10B33-B0DD-4326-BA59-E9E225635C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F258C13E-2D1E-4480-854B-57DA1AB464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CF78D76A-6E55-495C-A2D5-9084AED2899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910457B7-966E-4212-9ACF-1D094C135B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AA9D0952-C99A-44BB-BA02-95839B6E29F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0546FB92-0A33-4B08-A4C1-3FD6A52766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1D31A67D-C9E0-45F9-87ED-6E2C53F1E7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71D06F25-A3CF-449F-BEB1-ADAD844A34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33A32108-1DC2-429C-AAD7-DE24E4992C8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F6FBC0B6-0873-40D0-84F1-ACB26D17B1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B28D35C6-689C-4230-95C6-98A7A77420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BDC62A05-9BFB-4B92-AA17-5A6638827D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B6DD1212-7719-4460-8526-2B1EBA0747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3F62499D-5765-4D1E-AA05-9645B3C1D0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F5081BA0-2510-45FB-8C79-D4699191F0B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C2317D77-0B34-4E8A-BF4F-F8A670E9BA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B18DD1AA-7647-4A81-9E1F-1B2391F626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D7453D9D-FC79-40FE-8A76-2260E97CE6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FFFA3B26-C65D-47F7-997B-36CDBDD029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B5623942-4E67-4C24-84E2-07299FE1B6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CD843646-B266-4ABC-B518-6C9DA2A5644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41539363-EAE6-4152-A907-36304FAD51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EBD11BBE-5A2F-4011-96B9-E2BAAE79440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6B47CCEC-C95F-458E-9493-A976D5CAD2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09B801ED-CAA1-4C6B-87F1-668A5E0161E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8C05B430-8FAE-45A3-A1C4-3150EC79D18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A3E7FB38-3018-456E-B39F-E2232C7C29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8567C8AB-B6F8-4565-9A0E-4CB5B4E1233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C005B911-13F3-4124-98E2-DC86893B35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E3D64554-D68F-4F5D-9BE9-6A908DE0019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014C0A17-A9D1-4589-B138-226B4AD515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61BA91CA-FFC6-414D-9B19-52EDE74F81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C93D73C2-CF89-465D-A7D4-C9AC2B1B48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643F52BC-D8DE-442F-8E3E-9E11D3740F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85183EC1-C846-4C88-8447-602BABBF33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556E6F03-60E7-4DBF-897C-EB11825E439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7CE5FDD6-9E8D-4EAB-A89C-C4474486957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6551B693-DF42-42EF-8E2F-E678458F48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44046DBF-5887-48B4-8B35-AB708FDFE9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F6DFA1A0-5F3F-463F-812D-9D907C2551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50E55F91-B40D-4E19-A8B5-FE7EB8A551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6D82A0BB-5E97-40A7-902A-7CB4D8E63A5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FDD798D0-8755-4081-9A8C-E9253F0C59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A390625E-1017-4547-894F-687ED3C4B6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D94C608C-56F2-4F88-A202-65325D5341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58445080-FE12-45F9-AD6D-696F364659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199BCDFE-FDDC-438F-9F29-BEE1590F4D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0ADEA686-6669-412A-9084-0374DEA80B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DAC1D29A-0292-4DE7-B361-0E08A54D17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F717567E-4C8C-48A7-AA18-D88E8E7557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C6CAC956-44E7-4A3B-AF94-56D101C081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18EAA39E-2F66-470D-BB04-036FA5618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B37A8F0D-BD80-4983-BA2C-ABE2BB7E14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CA79645E-FC32-418D-9458-F7DD51A79EB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C612D400-7C0F-45F3-B6E1-647CCEAC50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12BD72EC-DE88-40BD-96F7-8E444C9F70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A62AB5A8-B06B-4CF0-BFCA-4FC5813609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8CAA683A-477A-4A87-90C7-288682997D6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1EB051B2-C991-4B63-B66F-4C19234FCD4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95278D59-2092-42E0-A3A7-716ABBB640D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94AB8721-B39C-42CE-8F49-38ABF1369E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3ED4EEA3-4E7D-47E3-B222-B2BF0FD217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6E1C3D1E-54E1-46AD-BD14-DB2A2A45C1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97A3752A-3CF7-4E3D-86AB-E1029DA5E3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F17F92E8-2E67-4D2E-B2B6-C332E40644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AB6EC8FA-02AC-4EEC-B72F-262CF936FD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EB22E883-0A9F-45EC-9992-F12B05ACC6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C2184273-6ED0-418E-901C-CE6DF83B08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55BED217-AE56-4E65-8241-AC638434A9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5FFE241B-A6B5-4225-B919-A8D2FFD65E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EBB56274-6D21-4EA4-A14F-5B88CABDF6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8602E656-0611-4147-A9D0-D953C07C7A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432C397B-9100-45E0-966B-3E71948CB8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4C1A4D33-8124-4028-98CD-18C8E0847C01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C9018592-CDA9-4A79-8D28-DCA14081AAE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47A14145-910C-4A62-BFB7-E6B0396BD4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F283D34B-ACE5-443B-B269-2283F5A674FF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43D8C9C7-78E9-4352-AE43-77DA88ADAE1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DFD49F65-38BD-404C-901A-450E5FA9D5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5EB7B5F5-D328-463B-9A45-AEA014EDE5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D5EA8738-5F66-49FB-ADB8-F4B21B166210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D08EB54D-8075-4385-8B75-BB127A59AFF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6C8AF464-49DC-4039-9974-6934621AD1E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53C26300-4E44-4837-A5D5-4759E676EBE4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11D23941-2E30-4937-8908-260B08AE617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496389AA-D647-4B35-B245-0EEB999991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59AD7D3D-E91A-4314-84DD-2BD1F9BE5E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1972A0B3-55D2-44EE-9353-D942B0B973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BC43BBAD-6976-4DF0-B1F1-76B8802FB3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B0F709FA-2155-41AB-88E2-47EB3855A90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BAFA6E2D-F6B4-4927-BE77-E4DBA40D6C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8078F375-0EBE-4296-BE49-7CBEDCC5D7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F5F3B8C8-7AF1-4594-A93C-2FF662DAE0F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0E49B21D-12FF-452B-94D7-5477BE626C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F7032236-FB64-42E5-AAC1-076811CB2F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1A4B2D3B-2836-4410-BADC-6CCD10BC9C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1270BD99-2FCA-412B-B707-4D286D5A6E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A3883B05-3CFA-4CFE-A3E2-22196AD459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6C41D43F-8E00-4583-AE7C-7DA60B039F6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6AD3DC60-8269-41BF-8C9D-051140BC3D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6E857D1F-0159-4A98-88C4-ED2826479D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4312C569-82B5-4488-BE12-16315BCEE99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6FF098B3-82C4-4C3A-900E-80DF578819D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BFBBB306-F4DD-4B3C-AC8A-2B90BD310E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A71985B5-FD6A-4E99-99F3-306927866B4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CE62E1F8-2843-46B8-87C1-13C2483986C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45CFFCA5-B23A-410B-90AD-2A499344DB0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35BBACF2-830D-421F-BAB7-02639011FED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ABE4243F-A0AB-412B-9A9F-C804A7FB773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105E1102-92E6-4B7A-A8AB-6D2DD5283F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CBE628DA-DCE9-4EC3-B1C5-143743F5B9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67C58BC5-E407-4003-8B76-47A0502E29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D69ED4DD-4760-44F6-858B-66D4145D38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F3D2FE5A-9FE4-4B8B-9A25-8E4E2B3B17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2D3AA5A0-2C34-4E4A-8994-458D74C008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56231BDF-9D26-42AF-BA50-B60974B163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C175F99B-99AA-49DD-860B-9A1718FA77A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CECDCC56-1152-412D-A32C-B6DB2DCAD47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1D3A9C7A-1ADF-4660-84AA-A6E02C24FDB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62D20D57-9D5F-4ABD-BB7E-5140DC24479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42268C8C-A208-4810-9599-4821D2583C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E591B5DE-87A8-4471-ADFC-23C24C53B10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A101D3F4-A955-4619-98AB-39060FB0A28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B6382CE5-5335-4A5B-8F19-7A8719E6C6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AF6F08E9-99CB-4D45-9FD8-A9C372CFA7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4A8FB38D-395F-4F5F-B6EF-5D61B150AA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9441E74F-A51D-41E6-958E-252D447813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1FF121EE-6299-43D0-BE23-846A85EE60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21D48C13-D756-496A-9FC4-F191612B6C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35036BC9-E6DE-4C42-9F07-AD82EE8815A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FBB77FE4-AB49-4DFB-9B94-8FBA7C7C63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9A0FCC10-CAB3-42FC-B4F5-755CADA9B7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63FE0138-170D-459D-AF36-3397C44058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B7A9374C-01A1-45FB-9065-6D45CE79247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127A2A30-6FDE-45C1-81FE-DA6B5956C9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9DEEF924-9B6C-490B-A1BC-37ADDC6F97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EA4CE6E5-F5CA-467E-AFF4-B58EA074E0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FE165728-E517-4363-A6BA-668F254CE8E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AAC41F4F-6FB0-4CEA-85CE-E116E9D453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35A122F7-35EC-4476-B81D-7F19D1A451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AFF56D5D-74D8-4B67-A424-F49129A576D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22B0F159-F3B2-4314-B047-66957B16481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195EA968-6C11-4A2B-B9DB-D27B66F23A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75A8746C-E20B-4618-9026-DEE21D8DFE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E1BE9D3F-7691-4D83-8E5F-185518FC65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129CE8D6-FE66-4F06-8871-324D3585F3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E507EF98-2D43-4DC0-A5A0-D2FA252E29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0B51C277-43DE-4FDB-9A60-2C151A63D77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C872EDCF-A69C-4547-994A-C446BD368D6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1DE97020-CACA-4053-B228-BFC46E29939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461FB664-F824-49E0-9E2F-3F4F15B41A4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823B1511-E381-48A6-AE66-61D2E80457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2C2D4D23-9728-4AFF-A501-09B305C8F4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6044ECE6-828A-430B-B039-91E3AD6020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F4637C7E-A9AD-4A11-98B7-2D50CA0631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A84A332A-5C6F-49C5-83B8-88B5C1D4BB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720728A7-08F7-47DA-9629-A2068479E79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1B3C6783-EC78-4B18-802A-EFEB641866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578DB8D3-C908-4DA5-8491-EB6F7D882B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4A4BBC69-F2F2-4A94-9C18-B902A60A8F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8F2BE412-3A27-4870-BE98-46C8517CBFD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FF77E0BA-2610-4624-9359-3877177BE5F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D2F47607-D940-4D86-AEF2-244DB22EF4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4027A02A-CEC2-45E7-8BA9-A4F3D6906BD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917703D4-6F23-4572-995D-7670A1C697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2F86AC4E-DFE1-4FB9-B3EB-B6FD63ADA0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2DDD9714-82B8-46AF-9B5D-9C6ADB4FFB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B347F77B-1E21-4CFC-B12A-A440C8C18F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CA07C88B-D11C-4247-806E-D2FC8AA358D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8620657A-3B7E-4252-BF71-C0BF23D9BAF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FE3805DE-2E97-4CD9-A073-0F60226B86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63334DC6-7EC8-463B-B45D-FEAD0FFDB9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13729EE9-769F-4F45-A276-5B851F76F3C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C7FA9B11-ADF6-4F83-BCAA-4219AA537F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7A380406-0714-4443-A4D3-68DAB4F3314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CE34FC0C-95F3-439F-B659-A0B7E469B3D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5534B2F3-8F8E-4052-9387-B37E5EA751F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510D8F2-B8E7-4F7B-AD76-F5A52C528B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F9878D70-09F3-4A67-A493-96AE76F3EB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BBBBF62C-DF4F-4D6F-BED1-0FB886A7A7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566F3C2A-59C1-444A-A7E4-0E7351CB2F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3EFED7E1-8AB0-456F-A7AE-665B2FE4F4B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A8A9F8EE-646A-48CC-BF36-C27DD50B40E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54A876AF-370D-40FA-86A3-FF5A38732A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C600100F-9FA2-4184-8727-8449C1C0CD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407C0F78-9F0B-4041-854C-2D01D06D6B6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68D88DEA-5719-4AED-B94F-8BF5AD980D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E28BF1E2-FD6B-4CC5-8809-0E4FE4F32E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0DA87B18-49C9-4BBE-AC64-DA15AB97A8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EE1E276C-CF64-4BFD-B798-E356751883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9917435D-5F31-4600-8523-3366BD9CF8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D2BBFA3D-5B36-4531-A050-30B1C3BA11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429D8F2E-36E1-476C-8907-3993483563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F24AE5D1-BD19-46AA-A985-22A1C3E309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575742CF-1E29-4825-89EB-4D7F0028E2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0BD5195A-E16E-421D-ACCD-81340B96EE9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0C854B51-3E14-4104-89AA-9CE5F17D98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1364F171-BCD3-4E91-BF1B-B160AE6E37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0A4A5CB5-C8F1-402B-9BA8-607B035E555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F4E1FC2C-2026-4F46-BB13-C0727A1A08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C1490C46-2D5A-4A79-83DF-9922053FAE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E483D175-F49F-42D4-B9A7-579A8174F5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638F4CB1-CDBC-42CB-90BD-981926038BF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87D963E8-0EF3-458B-A24A-F64783FCB873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D8E96960-A8D2-4C64-BEBC-26E819C0F54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9623F552-FD2C-4B54-AA11-5E24422BCB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D3D36DEC-F4EA-4C5D-AF2C-8C941A48993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0B08D5DF-419A-4E2D-8A51-4309F99AFE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613D1024-6F26-4566-B567-AA274679FC4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98A43EB5-FD29-4391-831E-24FA34C97BA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823E2780-C7DE-4057-AD45-23F2EB8A2BD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AEB6DD8C-29D3-477B-AA18-070255C21BA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5A3790AF-A1AE-4DE5-9C06-5936E476C63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D720D6DF-3791-4EE2-A91F-9A3DCBDCA53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2006ED85-3B91-4773-BE7C-5619C9BEDA4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446F9ECF-2DB1-440A-A96E-7F388CA83C1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914ECF67-44DA-4765-A530-1775AA42006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A037C708-B3B3-4E0E-BFB9-C53992219F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5DF44B7D-EE57-4E9F-9649-D4688131927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6697424A-6C7E-4819-8205-AB560B1CA6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C616EA7A-94BA-4A21-AA16-2D22FBED51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585F30CF-191F-484E-9354-8CD3CA1937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4147258A-69F6-4935-8FD0-115D9D41AE1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C4641DE2-1FA6-416B-9735-25EA42FC94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96DEE40E-E60F-46C9-9305-767705FDA03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4DF29072-E26C-4C90-8645-08CE51317C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3067DF25-99EB-44EC-8CA6-C7242A53A6E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2B11EDC6-A131-44F3-BE26-32BF62364BF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D8066192-BD19-4AF1-A52C-3913DB19062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A335B08E-1A27-4310-A9D6-61D4D1B680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A3EADBE9-3DE8-4A93-A6E3-60525678344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B1A779FE-322A-4771-B36F-999B8961B78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E09CA2A0-386E-48AD-8869-298B796A96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CB7537FF-A6B8-46DA-BE7E-583B20827BD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14902BDC-AF08-4881-A27A-D4B2296823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A3846217-B20B-4831-B719-44079664BF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FB2100E7-64E8-4418-97B0-6A3FF4216ED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906B24A2-E423-462B-9573-1C6B2B7FBD7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291CABBA-FDC2-4C23-B64C-05E58D7F3DC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8A2588C4-72A5-4A52-BEDB-58E47D7E70F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E433A3D2-25A7-4D55-851C-2F379F8F99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2D5F1C97-1209-425A-952E-C18E5795BA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22DA1C95-6CDD-490C-A80F-54F0B9ECF5A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52F3F6EE-2934-47BA-AE6A-23273EDADAA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4A76109E-EC73-4533-8813-3D52C228C62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703044BC-3297-412B-8529-BBFF5E0E277E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89E6BB4D-6087-4AEA-B525-F93A5B6858C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5CD75852-3850-4AC2-82FE-91416FAAC9F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061CF1FB-BE3E-4B5A-B11C-2EFD9BE3CA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4305CFC3-E00D-4564-B558-441EE71F73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13CB0836-CEE5-489D-8151-82DEEF909FC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13CE038C-D3D6-4E5F-962D-89B20749DC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655F1B69-5ADA-4A21-A06C-B1CC46D8279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0140D154-07EA-4A98-8C22-979E0436580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12F2107-ACDA-4D22-99C5-F3AF4819BDD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4C3EED7A-8736-45F4-9758-CE4797E2FC2D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F5129F89-E0AC-4208-B7B8-650D85B3AC15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DA720418-48F0-48CD-8D8F-0BE63CED34F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16C1ED51-DFD7-431F-BE7A-18EFE2BF874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F0DCB2E0-5A5B-43A3-9D8C-431843AF7C5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DB6E54A0-543A-47A1-B03D-0684B3D1890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6D44A007-9615-42D3-9DDE-222B9837A7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70B80B00-6034-40C3-88D3-A6144AE0591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96B29F15-943B-4454-A267-BE13C6B61E8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7EA0C122-BF16-47DE-B565-348A92937F9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F0B26F66-2569-4D36-939B-14DE7232BD1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37BF7A63-4AA6-4686-9C20-DBD8F531B10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9F8217EB-D5DD-4098-BE10-CB5256CA9BE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F893C03F-49A3-40D1-87E7-5450AE8D2C49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9DE41C10-B065-4728-94F0-CF340ED316F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F4BBD1EA-841C-4099-BC1F-5E30A1B1E6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B0A81D81-861A-4A5C-891F-0668B38DB64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9F9CFCAF-692F-467E-9168-40CA5E28812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91869792-2469-43FD-B0F2-DEA4B35495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4EE98998-15E1-482D-8EC3-E305931E05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C6590C19-996F-4B76-9A0E-BE4560BFAF4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B50582A8-5014-4BD9-9664-386BB79E85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A2E1D21B-9B78-4E32-9B52-F6A7AC5FE62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0FB8AF34-8810-4605-BF2D-3E0F5DDE1F9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CA03C4ED-9E94-4AA7-867E-40BC9B5E3F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8FE6CD63-EAA0-4659-8B35-D857FC81081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52CF79B8-FBE5-47B9-AA90-A77F0E84171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133BCC17-9177-49CD-9B58-EEEC7FEC42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34F1DC90-32F9-4730-8AD2-7ACFE5BD09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DF40E744-50FE-4F56-8F5D-70373E11BD0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9D903C0C-7DEF-409F-8ED4-36798D486DC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06DCB468-97A8-44F3-A393-35F11875C02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6E71E51F-F6BB-4BF7-845A-6A173C260B7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BFF782E9-8B8D-4FF6-93A7-1C08C42CF8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DF5479BF-4DA9-4A1A-A9A8-04CC2DAB79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8C9699B7-07BB-4BB6-ADDE-92F546317D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C70E0060-9E19-4813-9F05-D3785A6CDC3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9C2086BF-164D-4BDB-A13B-DBC99CDF30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33F60C37-F22A-4DD4-8FF0-D0B18DA9106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1AADDFF5-6608-4EFC-AA36-09905B75AF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0E6DA136-7954-46DA-A187-A3C530D08A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F028CE85-69B0-4D7F-A470-548E7F1EEAE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863B7802-A645-4283-A7E3-F81069356B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0D9B052D-F7C1-446C-949D-8A601AED0C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F970E70B-ABA0-4CD1-9C93-6627AB25402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3FF5E8F3-169F-45A9-8DFE-A7F4AE258EE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B790B314-F108-4F6B-BC42-26722B3BA69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2A54EA2D-AD5D-4CC9-A9C2-E1A244B523B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03293469-A820-473A-9431-D22065A773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336F46C2-26B3-45E8-9891-3FF265E7310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9FB1593A-DB23-46A1-B249-DC4991824A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10A5B473-372D-4FC0-AC4C-5D362320862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5D155872-649D-4A5F-AFEA-353B7C7481A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F0379594-A402-4902-8822-CE60C72706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5B9E1049-9E05-41E3-BCA2-285AE51F74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42CD27B2-D0CC-4C11-B0A3-73339753E29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FEFBED0F-C1E4-4DB3-9445-AF144A4040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842242B7-C7ED-4DCD-8DE0-E386175248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968F309E-A297-4656-A004-BF7C730F9E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E27B016C-D699-4351-B8F8-0EC5BE760B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481C8B20-E6E0-466A-B862-4696473483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15344D2C-8300-4F63-9980-5A5BABE5B85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AF5D0CEA-7AB4-45A3-A7BC-2CEF29E8F0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FE822BA8-1B9A-44C1-94B2-ED165EDBD6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C034BA7A-AF3A-4050-A8CA-BAE340550C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0C3964F1-4A4D-4A3E-B92B-7E35B73A6A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F2292DEC-BC58-4820-92AC-1368244832F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7144AC66-F208-4A11-93B7-FD29120EE13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9413D4C8-0F38-4012-ABE5-A5EE0429EA4F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F87D58DB-D4C7-4F8B-B90F-2DA91B9CB34D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1092DDDB-433F-4E1F-9471-918EAE76C3AA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2F2CFC68-F4A7-4F3A-8197-B0EC3D9E53E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6F79207A-E44F-4ACB-B505-1EDFA6737970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1CD39245-7C9B-45B5-97A7-5D577160ED2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B52C0BA9-669E-4032-81F8-6D2FB0FC203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27A9F4EA-8C7E-40AE-8034-0B888BD71C4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9713B01E-A3D4-4722-8925-170C9CFEA14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BFE6ED29-02BE-4B55-9EC1-0B0D3A987EF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EDB165A6-BFA0-4DB5-B408-6D693FBC238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A05ECA3-FE7C-4D47-930C-F41641DB3E3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9D62D519-CEFB-45B8-88BA-AD4B4728CA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99791EFC-4DD1-4091-8CF0-9B9EB763851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46DB9BFA-41D8-48E7-A440-E40825B346C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EF662FD9-B658-4726-8F60-1F24A7CCE33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AB0CE94D-2F32-442D-A832-521674F9E88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FE524276-24E4-4F84-A6D5-A42F0381279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FE06F347-1E9B-4A15-A85B-F4400E4E01A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6C03E78F-C39F-47F3-A082-6DC1CDD5297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FCDC42FD-7C1F-40BA-A7A0-A89DD0665DA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1C3D12C0-1D37-45B0-893D-A60936F6B4C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7679236B-B173-49E3-9572-9E6AC50A1B1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43F03C2C-2F38-48FA-9BC1-2BF91FF44FA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78FF0283-DFC3-4F41-BD79-98382D706E0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97B788EA-085F-426A-AC2E-353EC203E7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302160C3-8AFE-48A6-962C-890B0CFE801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6317CCC0-91D9-400B-A612-D5A8C9D2CF3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618A2999-58A9-4220-8058-FB62BA0B5B4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FEA97E4F-0EB3-468D-89A3-565B9E4679F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2CBD165F-4AC0-4924-A8C0-95F77B2182B0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5A6F0DCE-82E6-4117-A472-3C7D00A589D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80E86970-2887-4155-987B-8E3931A6E8D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005357A8-DD9E-4F6D-91E7-CF0E5D6C0CB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2DD8E4DD-E83B-4023-8128-2079F0635E3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FB261DCC-844C-4D8F-9000-D4F381570932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31487E04-F0C0-42C7-80A3-94C0A8419C5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07D6224F-E1E7-430E-AE7D-4E70804A2D6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63BA2FA8-1E1D-49D5-BFB8-C87FEEED8B6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4B1D61F7-BB6D-40E9-A85D-BEAACF86DE2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C0FC79F7-6705-4C6F-A4ED-503759100899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764FEA5E-406D-487B-AFDC-006C37ECEFD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7B356F6A-D252-42B3-B1F8-D4EE75DDC60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0BADBA1F-C5C4-4536-B55A-CBDF09327990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C8EC0208-B729-4503-9666-58F334BAC516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A90D5B01-D1CD-4FFC-99D5-9F93AD6C24E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5BA6DFC1-433C-4F58-A45A-CB784117F44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ADF69C58-ECAB-49CC-A7ED-E3820A8EC8F7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8D34F728-93E4-4CD5-AFA3-6A6AF89B4D1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EC6DC73E-8347-44E6-87F2-55747499B12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5F9D3DCA-13AF-4841-AC51-5C810E8B1AF9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419E4616-8EE9-4099-899D-AF4401FE557A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B142F77C-FAFA-480F-95DC-6392AB0A456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2C6ECAFE-86F4-4BEE-A51A-03BA059267D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61FA495D-647D-4BF1-9539-B2DCE544474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C0EA225A-FA0B-4FFD-80CF-6525C14070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5C60B63A-3122-421E-82C3-47D9A8CC34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C87C86F8-F0CA-4FD1-A0F1-EB87A0BC8E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D351830A-9735-4DC6-8B9D-48896585782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3B4BA4D5-F983-4923-A98D-1DFEB1ECE29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EE9086C9-F4DA-493D-B1AE-913AD5975F0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9578AA9C-3D95-47FF-8F3F-98392689309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003248B9-890A-4A4D-AC44-DD304908EEA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2A0CD1DD-125E-4DDA-B601-CF4643D1470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CDEFFDAE-288C-4A59-BF4F-4489FAB761D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6D840EB1-CE00-433E-9E37-5C3910A25B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212CA036-73AD-41F9-9446-5EBD0ECBAB2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B807D496-83A6-42FE-BFCB-CAA17B154EB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CCB13D5B-C132-4705-81F9-A71DB640337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0B13E9BE-2817-46D8-9484-8445F450C5D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D0326ABD-6F19-462E-A5FA-2F5A7B49EC5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C7BB950E-7EF3-4D83-8BB3-05FA64C57A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89002546-92AB-4A99-A89E-8B733BBA35F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05D1CA19-9E8B-4F31-84EA-D6DAEBD1154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E88119B0-08C7-473B-BFFF-3811743190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39B8B366-8589-47A1-A62D-5547A29B59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F14336A3-0769-4B4D-986E-A050347B17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75376147-1D67-4FCF-A851-F51D1E2F3E1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C77BC246-318F-4B02-84C5-6B669C41D8D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B7291414-3FA3-4F15-A8BB-AC8F4627E78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CE704C3F-242D-45E5-BC46-653E3E43375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DEC547FC-1CBA-46E1-8557-FA30E8AD9FA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28B515BC-3EF2-4B9B-B577-D00B12E36C8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36EA3031-6983-41B2-BA36-9E1B38FCACA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B1EFF293-8D24-4AA4-AF02-159CD341CEC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249EDE17-F3B3-44F5-B4B7-7C2276904C6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C10A4CB0-208F-41EE-9312-B6DC3D6C3EF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76B67733-915D-4806-BBBD-9E89278D649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C0DBAB01-FD57-4734-9308-42B90EC20F7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09A5FB35-96F0-4B1D-8260-AEA7FA57E49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51A659BC-7533-45B3-8193-D38B2CF7EB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077EFFBC-AD9D-43A8-B0BC-FDB1054FD0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7B41A2D6-0BA1-46DB-B7CF-FB1C42F0532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100835A0-7217-4D08-92A1-C0FF57B1B4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5196482B-499B-45AD-A467-7BF9EF87707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812B634C-0055-4C80-AAF5-EC1AE4ABF76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B289B6D-A4FD-42F1-A497-808F572E2B1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790B77D5-FB2D-4935-88D2-C098A98426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8C47BCEB-A114-4BA9-9FBF-61245941462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7945EAF3-E545-4464-8A89-844B0030C52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2A194D40-4312-42E7-AE09-978BA2D657A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2A5C3B13-5227-4A04-A6D1-965D0549FFE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D9284912-1297-4F80-A7A6-4AA415F251F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1C7BEFCA-282F-48B8-90B3-70E651282B2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F0CCF222-F28D-46F2-8D07-BBAA435823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7CCE1377-6F05-46CA-92FB-937CDF817C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51726ADA-911B-4801-96BE-B3CDE92329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AD44234B-6A69-488C-86D9-96577582C25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E56CABED-A967-4DD1-B077-5202016C697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CBF68C9E-75F8-4336-98DE-4CA35EBB27D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8AA9BF25-89CF-4143-933D-AC0A509E718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BD5797AD-8CB7-4F62-97EE-A55E9C5B552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E677585E-77C5-43FF-8882-1E4AA93C9E9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C8FAEEB4-C366-458B-86AE-9F848F7373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44050F33-4909-4C87-9382-7A44A02D6A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5654B622-C51E-4DF8-93AF-F932D2C4E3D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C9733F82-F4F7-4486-90F5-C7DB4E7FC79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24C7AA59-571B-4AF3-94F7-55DB40E6C0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BD2F1881-B88A-4FDB-83A2-7F6E9C31E3C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D4F56897-4EF4-4580-B3FA-6DC92AD9618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D9CA9ED5-929F-4699-8F3C-1164A5D0443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C9CDBC16-7E15-4163-A17D-355CCC1AAEF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4E6144E6-6CF7-4FA3-9F3A-CFAC6DC1258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A3147FF3-5E14-4092-B290-927499588E7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F2218534-3BA8-4D56-A137-FB372D452DF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B289D84C-65AE-4E61-A79F-9C593AD016A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BE508D7D-91AE-4F52-BA2C-2652BDB948B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EE4C83E6-991D-403C-AF34-C99F88D208E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EFB589AE-236E-4F89-8F51-D5D50D3D924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09CA748F-C4B1-4B05-AAB6-9A4D98BAC4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AE9C0975-3CD5-42F2-A9E5-834AE248BC3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4A978E06-84C2-4439-A44D-32270D00FAD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51BAE459-5C30-4663-9DE4-8EF89C3A576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480A44FC-1686-4CC0-A6E4-912CF87BBA5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F326CCE8-C16C-44E1-A6B8-C32FB4A8FB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A233FF43-AC88-45AE-85CB-935AD62027C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6C5DE5F3-57E0-4276-B79A-A4BF0E76291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A9625F5C-3655-475D-948F-A40BA3D6474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8699C6A2-5B1B-4A7A-86F5-B7B2573977A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B8C83926-AFE3-42D5-B062-2E73025C833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8045FB99-EB51-40D8-A274-3E2711BA685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C12E2E03-1EC5-4BC8-9066-7217A56196E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75C9802D-85CE-4E2E-B5F8-C0D00A30906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FF4E90E7-FBD5-497B-B700-B5D5A331E6A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9BAE013D-7E96-437C-AE28-0DCB058D515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09FB595A-5468-4A8B-B1A5-36BCDF7671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E28B431C-DAD6-434A-8433-27A0414130F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933B21B6-FEEB-4BC9-BD1C-7596E9B13F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BF110002-8DF0-4639-9F9E-A252B37AF3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7C4178F9-C731-400D-BE0B-CDA4156FAF7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15B99CFC-3AC5-4E7D-A71A-B7B1B75C00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7B500231-50BF-4793-8E1B-4ECCB03FFA1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433DE102-0676-49FF-A9E6-39DFC2421D3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569DEF16-287A-4B1A-B795-7C62E1B6AE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93CE2A35-3761-45DA-931E-B334AD26BEE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E0AD3CB2-6E66-4381-82BC-03CB2678B1E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8925CDBC-BB5E-46E9-8C78-19BFC93B79C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9C633AE0-C652-4E83-B4AB-234E5C5C490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C42626F6-4C5D-4FC9-AB4A-A66D3B6F059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7FCF39CB-FBC4-45AF-9ED7-1FC24ACEB5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F187BB6E-9FBE-4D60-BD5B-13B099D6A7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C7971AEC-FF0B-4BF4-B9C2-836346FE32B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00C37851-843A-48A4-9167-2D3D75ED65A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16A93B55-BF45-490E-A7D5-1E976ABE818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6752B6C6-C275-445D-BC92-4FFEDA3BA17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9BF781DD-04A5-42A6-8881-D66F0D78CBB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08EDAD67-54DA-453C-A256-3E8B707F1A6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BE462368-37B3-4291-ACFA-9F74268EC64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B5FD2772-7F41-4A9A-9969-3A8CD2FCF15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F19AE9E0-880C-452F-9B21-7B6C0F00E5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2E46FE83-E86E-4BA9-9157-5FFED34C715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D0C12905-F988-407D-AFC6-5B8C236E49D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E19D0384-2EA8-443E-9A98-4BB5797D391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8468B287-E8DD-42A9-BAFA-DEB5026B482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28DA7DEB-8E6F-471F-B962-52F8832C98B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580F1902-1017-4FEA-B91F-9C197A00314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C0BD3B6B-3CF7-4C5D-83FC-41ADA6B49C4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004BE4AC-F627-4D23-88B4-672EEDCEED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90D5672F-9B8D-4E08-A838-8B0BC210F25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8F38C812-2538-414A-87AA-5AECE9B78F2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97B30B4D-E899-4144-8985-FA8695680F3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4E8C07C1-58C6-4381-A44F-38DF675E450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457F1455-824C-434F-BF09-F47FF4E8E89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17E410EC-A5EF-42C1-87F7-52C6B60218E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C35F1179-8291-4411-8F6F-F527246E85D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A14188D4-E450-40DE-8662-61A1496FD7C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2D3A2607-42A8-4B00-BAA3-B55A91771E8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E9A3A880-2744-415E-B22B-48162D3B84B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910C4F04-280B-497A-879C-794E5E6CA89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DAA40DAD-BD30-4105-B8B8-D89F504E8B9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7BC6DBA2-1BA6-4DFB-AED2-BE6E819D523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203EC8A4-2F21-4813-9A84-4E80AFF9C2E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662A4859-3E53-45DF-88C5-5371B9FA720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7287C3FF-D3BE-45B8-9E9A-A7652112B6A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89170D61-DAFB-4F8D-914F-951E77AEEF6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A2B5AE4A-2D35-4C9B-A73F-6701E12340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DB418726-9CFC-48E4-8927-37037451AF7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E187D2C3-DADD-4227-ABBA-3A2CE499D4F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75DE9DE0-7940-438B-9AC0-193F3B23522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5DB5E7AE-7FB4-4812-866F-6CE86FD5A02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2B292846-7C1A-428A-A8DF-6CBCED598E3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AB7BA1E8-2207-4190-8EB7-4B27B997415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9AC81EC8-3DAF-4C59-9CB1-80EAF7F2DF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B8BE1993-14D4-4FED-AF80-0E99241145F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E9C6081E-EAA5-475E-99D0-EBBED9FAF21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6275E4D8-9BEA-4141-B770-89779370828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8202F7A4-8B82-4EBA-8737-23AEBC9F268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2CD88E00-2569-4500-9A1D-4F306FBA8F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602E032E-A726-4395-9AFF-C7E9DF7722B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2EE5A525-6FF1-48C0-B22D-1CD19875AAC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9735D5AF-C4D6-411E-BFA7-B096E20398E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FF76E8A1-BDB6-4F8B-BA07-A28442527A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9EC7CA4F-3B7D-4CB3-BEE7-48CDE3A6919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5A394DED-1C08-480B-9C09-5F13DCE50A9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FD143A95-43AD-4064-B394-6E1CC5EBF45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8CD52C43-B4FB-4589-A148-3966C5F06D8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E0C38D40-778D-4B52-8AEC-AA72EBFC191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6CDDC2E7-D75F-410C-B6A6-24B5B819C7F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2B47F565-414E-4F1A-B277-E01FE565ED1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CAB05B31-7A75-49EF-AA66-B6DF9231116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4015AED9-BC76-4E9A-B900-D2023826837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9B701F15-41FC-4D43-9A55-9EEDACACD75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6E914D45-4BA1-457C-BC09-B8BA31C1A1D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F9B264FB-870A-443A-A4FA-0AF27B851A8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48F036D0-CE25-4F6D-BDA2-6BCB3ADF05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57C01BE4-2247-4F1A-AA6B-E40EDC7BF4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D483BBAD-C2FB-4DAA-A9D7-D075DFB1024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CFFEE816-EEB0-415B-9DB2-C45BC409E9D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038F902F-A577-413F-A2E6-A70A0944698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4C52C60A-9813-44D1-AAAB-45B64D02EAFA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0B3B71CE-C9CC-461B-8F80-A2BE7EA2414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D26F151E-B6D6-4B5D-BC30-4CC99B5E1DC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4E82B2F5-734C-45A6-8557-649B0A4D8ED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ADDA32B7-7FDC-4703-A460-C26D9162751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3583FE79-7F8D-4830-A4AF-E5B9B98C2B5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9632D724-32AB-4455-B7D8-4768A23CED3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04648CBA-A18F-41DB-8D5F-6488973454A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1094630D-51C7-4238-9ADD-C17198470B6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6F151773-9F87-4D77-8E4A-BC868AAB33B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D2DA3B9D-100C-4451-A5AC-BBCD4EFB16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624782D5-FB07-4631-BD62-C683EAA0B7C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74449C97-2444-4741-B121-0318EBFC8C9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B1221908-E367-4437-B007-2353EE4353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D71AF43F-46E9-4D2A-A1BA-EB2CD987B5B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1B9755A4-F37E-4361-804D-31FE5B513B0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BA1A1B00-7EA1-44B3-A4E3-413D54C07B9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49D6D049-A68F-434D-A607-F521FF5775A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25319330-9708-44EB-B545-7BABD56510E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47B449A2-70F2-49F8-8C79-92FD7A8730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50A2FA70-C5EF-4AB5-9BC6-527A7366C07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A546E471-35BC-4097-8742-188589C7CE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8FCAB237-B86D-40D2-AE1E-E38849CEAE7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863ED0E8-BE68-4597-A4DE-EB4B8126AFA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E400D828-33BB-4AC1-B6C0-E01EC607D35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47C883D0-E3B8-4726-8BE2-5EECA59465E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79390E91-CD89-42ED-9DCF-A230FBE4A89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7E069E43-3C54-4319-8274-D9D2D06681C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ECD79F0C-085F-4CFF-B98F-3CFF4FE966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E5ECF90F-C5C4-4510-9883-9898D02E889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E341D684-4DEB-4B86-98FB-99F7EEA7FF9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50766C8B-E729-4DF5-B308-06C76D81DA5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E4709AB-1884-416E-AE7B-7A211684A80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4C1CC96A-1009-4EE8-8D01-167650EEA6F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09C20720-043C-4626-9DE8-89160400A65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1F92AD9B-455E-45A2-9864-9B7AE7DCBF7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4155FEB7-5379-4B23-BE37-E8DBD40B02E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ACF894C4-33D4-495E-B735-A3C4FC10372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A256FF0B-657B-475B-B01A-E3EC3FEAA20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E0E9C034-BFCD-400B-85D2-80CF830EF2B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4700E7EC-9019-4CF4-A090-F8B8FDC91CA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5B800C17-5F0D-4AEE-914B-FBAC8B21B25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694BEA28-299D-4482-A5B4-893FB663125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BE51A8AE-5E60-41AD-B148-974E9FB9E5F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24172D64-3C0E-4FCC-9CE5-54A18799E2B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2272C9D1-2D62-436C-89CC-1297B2A2578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6D6557B1-29DE-4F87-B2D5-6DD9B95725F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537BBB1E-2C91-44DA-B700-9A344DEEB8E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A80A786D-63AB-4163-BAE8-9D490B8A928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72C5A813-1D2B-414C-8F37-B1D633C9C2A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F6CB17EB-6C61-4B3A-A1C5-13FA6AEC074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203EABEB-1E12-4923-9215-85B9927FD71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5DE6A4A0-2339-4952-B693-911FB361C2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722390A0-89BF-4E41-80B2-ACE2C9752FC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662403C6-8F07-4E49-B49F-62777A23B0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E87EBD43-E689-4B0C-93F5-B57E5C13D85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484B1DC5-190F-4E42-B890-0A8B64EF715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BB7E5A02-B228-4CC0-8E62-9702ED4FAB4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62AF64CD-1359-4D98-BF5D-63A74BBC704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263CCDDF-B16D-4854-AE5E-E39D59F7041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D32373C8-8779-4243-8C25-F744F1C3F37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90E5F787-6671-43A6-9E47-A71A3D1CF52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E4E423F9-041E-42E0-9C5E-FC8686B1055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0F175723-533E-4A32-A444-C66276C2BA4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553AC7B4-F900-4B76-ACAA-D623CA7D276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0C0B9D80-3A01-4A98-8B95-AAA128B491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AF3B0C9D-C4F6-4611-9235-65064DB81FD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B11C6EF4-EAB9-4128-8AA2-A369C398A13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905D0379-FD75-4949-B93A-62C42AFC6B3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76391F55-431E-4D79-9E19-BD3984A2A56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7EC72623-9FF5-4019-BD83-CCBB1767652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C74BC60E-7E22-4EF7-B69D-9ADC07B6B65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3759880E-2EAC-483B-AA33-BD8A021E89D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443FA7B0-61C7-495A-9B3C-34CD41E8592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FD263D00-FD4E-470E-995A-E8BA7741642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9BB20A4B-58C8-4556-9DDD-6C7D55FBB9F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4E29493E-727C-4FB2-B60F-B52492FB85A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B8BF7591-464F-4639-9E6E-A419D243187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3AD94D6F-8088-407D-A6C5-AA21D7A3AA4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90C99A4B-AAFF-4D66-A734-9C45455676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B673F434-3332-4B0A-BAD4-AF0FB1F8726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06302F5B-B5FF-4AE6-89E8-626BF0A9C9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3AD8DA0F-EFB0-405C-90C0-1E6D4C46B71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8E7BF5B7-990F-4D1E-8D97-18DD1D4B695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451AE017-95EC-4B86-931E-E62C446BEA2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C9499F0F-8950-47B5-87AF-816731C04C5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311C7D34-16AC-40A7-AB06-E5E0571243D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58330B4F-561B-49EA-AA24-9F377635853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471DE8C4-88BA-480E-96DC-9915E17A8F1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6AF4FE40-730B-471C-939F-9BCFB66544B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1D9D2D34-E6EB-4545-B57C-D836203E759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5D183EF6-4E78-4899-8B31-F4486154418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534260C7-A858-4656-9574-D5E581D5E70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36A2C495-9B5D-4FBD-8E46-CD14FABE8A79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9D91C785-F6AC-475C-894D-E9F4ED354DB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2646A5CB-6B5B-4E75-8684-059F9C17B0F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508D6805-BFC0-450C-B169-A975B6B69562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9C96A489-BD95-4236-8991-B7850ACAC0DF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06055F66-561F-46CB-973C-8B906A001D2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640AC34E-C13E-49F8-B331-AA072E050F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C5D1BF38-635F-4C7D-AE67-2CDE83D23EB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ABB97747-A3E6-47C9-AFA0-642F432589A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3A9E60C2-01A8-4867-8686-0D179087F8C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1D0B5431-EC90-46BB-9F05-94C869BFD9AF}"/>
            </a:ext>
          </a:extLst>
        </xdr:cNvPr>
        <xdr:cNvSpPr>
          <a:spLocks noChangeShapeType="1"/>
        </xdr:cNvSpPr>
      </xdr:nvSpPr>
      <xdr:spPr bwMode="auto">
        <a:xfrm flipH="1">
          <a:off x="4953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CC085F22-320F-4C87-9F91-4570E2D90F2C}"/>
            </a:ext>
          </a:extLst>
        </xdr:cNvPr>
        <xdr:cNvSpPr>
          <a:spLocks noChangeShapeType="1"/>
        </xdr:cNvSpPr>
      </xdr:nvSpPr>
      <xdr:spPr bwMode="auto">
        <a:xfrm>
          <a:off x="49339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FD8C667A-6338-4825-9B6B-B1A79EAEA21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6389EBC8-2542-41EC-A28A-8BBB9610EA9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043F1375-306F-47A6-916B-92FF6AB706D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72D65551-360F-4B39-8FE9-F2E45DE79B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BE04BC60-CA69-4BD1-8368-99F0F916237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11AD31F4-327D-4D87-9319-C7ACD92A2FB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BAB54C2C-2C64-486D-A140-C330A5FABD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DD34C755-5AF2-4A9C-98F4-DF0F784B9E7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D830B7EA-896E-40C6-B040-271224BEEAA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CA4DC5D4-7D00-4289-91F8-F7DBD71720B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AD358EEC-30AB-429B-BC36-0E2EAC8DCFF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144DDB85-5E0C-4782-9E1A-5DA5833F386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CC3C8407-523D-42B8-8FE8-D07BF1480E2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D2582763-CDC5-4A4B-8710-FD3D38A4AC6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BF89FFA0-5A46-40B8-990D-45F15E30A7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AEE028C4-D8A7-4B3D-822D-196DE7670F3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97CE3573-97A7-443B-9B5C-13F0B130E0C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F175B5E4-019A-4DEA-AE97-028BB92E25D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5B06BC92-8DB9-46A9-AF7D-B8B2F1C56D7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3B907279-571A-4850-8934-218D8FF0267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ED2D1D7F-6CD7-4E94-976A-0C193602349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5DDEA264-8BC1-4126-8CB3-5CB5BABC22B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68527E7C-0D58-418A-819F-358523696066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51689515-A2B1-4E80-9EF9-2FABEB12B38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422A08F7-0935-41DE-A3E9-BDBD4D1E738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701EFDA4-3904-4CDD-BC97-FA8F09D9F52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2DF27550-F4CC-42A1-ABF0-A73368DE3C8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090BD5CE-DF38-46AC-8ABA-83070AF62B2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9239F996-2CC7-47D4-9405-3928B8363A7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B97A2727-D4CE-460A-9282-F48490608ED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E8EB22D4-09AB-48C3-8A80-36AED707884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CF63F266-0EE3-4D3E-8748-466A889DCB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958D075F-8537-4A18-9BBD-EB03A1512BB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35781D77-AACF-4EB7-9911-9867F4881A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9C236842-EC5A-44C5-9F79-0BB3C0B0155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A5F6AD8E-FBB8-4726-AE37-1A99DEC9F6F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E5764C59-B530-4A1F-B84D-A5D700E51FB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93344BDE-B468-4D16-9A46-BF8CB4AF7DB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4E0D8719-02B1-4575-9141-284AA805D53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BF0C046F-3810-444E-8106-94A2B2D7F5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3C5DECD4-6B40-45D5-B350-F02082F612E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E9C68635-91A4-452A-BEF9-1A79435B8A4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A04A1831-8273-4162-83CE-AD5B199DAA34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6D0B865D-4DA3-44F7-BCCE-EDA9DA9BD88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6795AD61-E748-44FD-B075-E8BC5775E94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2E213A76-3A20-490C-BE55-96D08EE4760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16963394-4B7D-45D9-AA3B-93636D9C13C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A7829620-F7E0-404D-AA7C-9A40327E31E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DB7B0345-F405-4AFA-A82B-45A2755DD83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A9A09DB9-3540-426D-B01F-A2C956E8308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B383ED01-2A90-48B6-8865-5C5BCF5DF2E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03896632-8C4B-4F97-8728-365B91F01CC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9D4D665-E6A1-40C3-B425-C6895C50CF2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FD38C2DC-D3E8-47D6-BED1-C18427A7019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A6112712-BBD6-4420-8FA7-6A1612AE34A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82179371-9B11-41A6-8AE5-458336D8B78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49FE5190-CACA-4D19-ABF5-8F2A16D6309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32673987-3D81-4607-92C7-6B26969B21E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792F31FB-6DCA-49D5-8490-75A7C93EAC4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887A20B2-A7E8-45FC-BC67-793F14AEBB7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1F6A2F0F-D737-449F-BE4A-F779AA6248E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D1B23143-A50B-4299-8BCD-ED29BD4EFAC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AF6236AE-7CB7-4918-8CB0-F7C2243FD4E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EA881EA5-121B-49E9-8380-00D656B4B9A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A3D4BD61-5ACD-47F4-A11B-F611D4013C9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BCED2EC6-471F-4BD7-BF36-CACEC4680F8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AF237CB5-C051-4EEA-AA5A-018A39C35DE2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285E3101-234D-4C44-8CD1-9264BFD935B6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1D00F650-90BD-4CE0-A0BB-4F216D882CE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8763B88B-D1DE-4B8C-8EF5-99E29197D86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499DFDAC-1F46-4B64-9F77-B48389C2040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EFF2E129-7781-435D-9C3A-E2B6A253C84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D0666E68-EC78-44D6-98A5-57CCBDDAE5C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1D639EC9-0FED-4982-BB2C-F107DFD7CD6E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83E229CD-3BBB-496B-8095-197FED267F6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5E0D7F07-5D09-4455-A5AA-7434B21F494F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6EA99CE2-3C5B-4882-A825-317C17BEF7E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9A18B63B-3D1B-4896-BD0F-0E14C6F5FFA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58323B4E-C8E2-47CD-BA2E-4BA1F70612B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176A36BD-9989-4992-B483-8325F236E22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D11D2687-0B1B-4137-A008-294ECF0B4C4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31FE64A1-13F1-49A3-AAEC-4FEC9C452F1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C2D58B4E-65A2-45E9-954F-F25B2C9946C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FE72293D-4380-4690-9500-20E9AEAAE9E0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52D6FFBE-E442-49F9-ACF1-210566D4179A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829D898A-AA03-4392-9BE2-992CA79AA1A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5820F241-3941-4A33-8A66-2141E52F9C3B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41C5A84A-BA87-4B85-B806-A2C2036B70B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D8246E7F-2D47-454C-BF77-E3A45B6C592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872F7E84-BE79-43EA-A211-546E5E826D84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953CA829-B2E6-46AC-9454-BF9E297C226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B275D144-7B79-407A-B02E-08EB0D216E3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47B4907D-4544-4549-959B-24F729471E0C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3A74F550-88AA-4CDC-BD69-580580797728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3E779365-C39B-448F-B37E-7C746987C95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B343C3E4-6774-44F8-87B0-31288CD0473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C2B98580-8578-4B92-90A8-577479C2B7FD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B0209FE-6DD8-42C1-9AD0-8F237A4604FC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50DFA904-F576-4E32-8045-8CDB23A96C4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CC4C1E24-63FC-4103-A86A-289179312C55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33DAFFAB-991E-4120-95A5-DE6CC928BFF0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615DA724-80B1-4255-A6D7-7A186B529813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94036EF4-8FB5-47E9-9B44-28058448E463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5AC16A57-68BB-4419-B1D8-0CCEA0A96E92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5F284741-E3F5-43A0-A23D-76842AB01368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06A90BC6-E535-4CE9-879E-68B9B62AB14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B6670BC2-BE05-4720-8B38-52568A4AABFF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94E043BB-721B-4459-837E-8503BD717A4D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C39269B6-A299-48EF-86C4-CA4FFC16B44E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9E0A9915-C973-44B1-B8F9-3EED8309C541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3FF60181-72FB-4348-86DD-58F9F9D65D15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A1F5A3DB-2F51-49FC-B56C-6BC870C04A49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F2965022-6B39-418D-9182-BD63E3BB5827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08751094-9A62-4A10-BF63-1A0F7EBF610B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A333969F-66D3-4338-9B31-229134E454E9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882CFFD6-31AC-46BE-A360-3E6DB77ECB8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A26BAF60-1993-4710-A48D-E5179F14E081}"/>
            </a:ext>
          </a:extLst>
        </xdr:cNvPr>
        <xdr:cNvSpPr>
          <a:spLocks noChangeShapeType="1"/>
        </xdr:cNvSpPr>
      </xdr:nvSpPr>
      <xdr:spPr bwMode="auto">
        <a:xfrm flipH="1">
          <a:off x="49149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C2EC75C8-D217-4376-A766-464DCBB24897}"/>
            </a:ext>
          </a:extLst>
        </xdr:cNvPr>
        <xdr:cNvSpPr>
          <a:spLocks noChangeShapeType="1"/>
        </xdr:cNvSpPr>
      </xdr:nvSpPr>
      <xdr:spPr bwMode="auto">
        <a:xfrm>
          <a:off x="48958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F57DC35A-B3FD-420C-AA97-E4454354B519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400EC6D1-33D3-463B-B012-BF412E3763E3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669433F9-D2F2-4353-8514-3EB4CC8C10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6DEFB919-85DA-46B8-9EA3-0339AE24BE44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81690DC6-82D1-45EA-84F5-A91EF36E2FA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CE3D0B4F-CCE9-4D35-9572-785FBD92418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5FA20D77-BD9D-4890-BE4F-670C6A45B1E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89425CC7-B499-48C3-94E2-C80D7D860D8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1B94358F-B9AE-4A4E-AD98-78AA60AC7BC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A6C83B73-2B2D-4C77-AEF2-8F0337FD714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EAE0BAB2-A77C-4B4B-A2BB-2A359359C9C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5443D198-CC7B-465B-AE92-428C3E1D4178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AF7E2464-024C-407C-9B86-4491DC833961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61ED9753-1F29-4D97-957B-96F332D73948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050996FC-B443-4214-A11C-27D809F9C59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45F25EEA-47F8-4847-99E6-26527641FFE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849113BE-E2E9-4B4C-A3D7-B8FE85C9A04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195EA10E-4A01-40F1-9097-BB8CCAA85CC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2E0678A3-9780-41BC-86BF-1EF042979E3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9B4A663B-DFAB-4928-8A97-32B69F2C3D0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8C8CEB05-C3CD-40E4-B271-9AFDD87672D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6B077D5B-7606-4D39-8B5F-3ACE1466E0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28204827-D818-40EC-B21E-934964B00D1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327D33AF-44FE-4919-B1B4-5DF40642926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87DEFEF8-651F-4D1D-832B-74878E00E0B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F3A0C1F2-DA3F-48B6-8D72-44F818CCB78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F9BF3342-A200-46EB-9872-130F0E56E7F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88BC0CFD-18A2-49D8-8FDA-7DD28F9C957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25693FEE-811F-4B09-8A8C-89CB02DE81D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85AA1B6C-A2C5-456D-A8EB-FA690057B8C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9F2E60C8-E714-4876-B130-C049BFFA939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DDF78345-EC58-4288-B862-39914C04321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6F3870F7-9130-41A6-BCEE-CF62BB45A75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1CAEB408-97A7-4A7B-B41D-C364A9AF04F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31CF634F-817F-4EB3-B60F-0BD840545CC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FAEBBB84-5B04-460C-9FB3-E7F2B1D6473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D23E8962-31DE-458A-A3E9-43EBD1FDA67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9E5131B1-F778-47C6-B25E-D548B57844A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8A74D4BB-27D4-4706-8B51-1B225A420E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41B993D7-886B-4543-941F-9D2CA4E6062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4CD64FD0-7E4D-4CE1-867B-D5D9FFBDFD9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88E7DAE1-FA3F-433B-AB9B-D98B8C0A7BD3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98BCFC94-D100-47A8-90D3-1D29E6F14DC3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07FED2FB-D323-4B0C-BDE6-0D354240F54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8921AD2A-8813-40FB-B9F1-117369FC4BE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49B6587B-76A4-47CC-9E81-6CAA7C3004B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20562045-CFF1-4593-A71D-317325DF6E2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445A4EBB-B188-4243-B979-3CD1EF647CDE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F1691C77-0EF0-4D10-BA05-B452059A737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57512AB1-8686-47C7-8D43-A53411965A0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DD516E40-9520-4DA9-9912-DA733900710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3BB351C-EC83-47BA-A5FA-EBA736E9DD1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CE8EFBE0-769F-4A09-B908-17C3D6606B7E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D0E2D628-49D4-4F04-9ACC-7B8E7744FF05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8C6626FE-0F95-4065-81FC-5ED221C2D2D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ED552142-1165-4E88-A00B-42E782F6F9B2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9E510EF5-48F4-4436-BEC2-5EDC25BCF74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50D2B614-7211-4378-A59F-A041BFC22DDA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1F45E86F-744C-430E-90B4-7ED6D26D51F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4E312512-7A88-40A5-8FCC-044186025EFC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379C3091-2EB1-4DFE-899C-38680BD1569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D6EC8D45-F05E-4E40-AAA7-84FC95DC8FF7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740048C1-E1C7-45FB-83CE-27A9E92D13E6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2C338598-EB24-4A40-9355-8D344DF4ACAF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5BA8D2E4-6F5A-456A-9A72-2DE9362173B7}"/>
            </a:ext>
          </a:extLst>
        </xdr:cNvPr>
        <xdr:cNvSpPr>
          <a:spLocks noChangeShapeType="1"/>
        </xdr:cNvSpPr>
      </xdr:nvSpPr>
      <xdr:spPr bwMode="auto">
        <a:xfrm>
          <a:off x="43529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36CF66DB-A9AC-44A2-A4C6-93BB3EC6A8F4}"/>
            </a:ext>
          </a:extLst>
        </xdr:cNvPr>
        <xdr:cNvSpPr>
          <a:spLocks noChangeShapeType="1"/>
        </xdr:cNvSpPr>
      </xdr:nvSpPr>
      <xdr:spPr bwMode="auto">
        <a:xfrm>
          <a:off x="4267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A14B67EC-7198-4CDE-8B2A-A17F45E32D8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D77A5B6F-53FA-48E4-AAF2-449B5688297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F519A67A-F318-4F56-8F53-6619BD01D7A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91200E1A-54C9-4F4D-90F2-FC65E199B2A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F20CF893-F135-4089-84AC-1E53202AD31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62389E85-1C5F-4909-91B4-986CFAAC2D8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0DF3E854-250E-4B82-AD1A-964412D123D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CC4764DE-2016-42B3-B8B1-8F024A6DE1C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3949029F-C632-4D38-9CF6-2F809A38387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D7472326-5503-470F-B042-AC408DEB1AE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4347018E-C907-406D-B647-B62187AFAE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8A725E72-34C5-47FE-B9B6-E5313D727E5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BE935287-39A9-4461-8C33-1A1E7B8400E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AE81FBDC-0A18-4E7C-A138-0A716DF3887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A414F575-052F-4F0D-BBEE-9248A85E273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E864152B-F8EC-455B-8327-F04C1887C16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35C6903A-9288-4CDF-A592-E6B07FAE4C80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4DDD8875-B26F-45B1-A823-6C2013E5047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46B48C5C-E658-4C66-AFAA-500229FA1C16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4A6F0976-A295-40D5-987F-A395866A97E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40502450-17F5-4573-9228-6EEB622E339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79B0F0C6-9DA7-4CA8-A65E-2E6CA14DFC6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40D3D11E-083C-4B83-974E-C316212D5658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5610846A-5068-4577-9D92-7F7575ECE98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55EA354E-628D-4727-BF5F-EFED43F510B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5FD16382-68F0-4252-AB47-B8AE9F4BC9D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33535172-73D4-40F4-9073-AE5F9DBC502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B13A1096-ABF0-4C4E-A3A0-8D654894124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D33B1DBA-BB25-4E17-9FC8-3E126D3C56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83374F6F-804C-43B9-945A-BE21D8BC182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86B9F84D-FBE7-4D11-B2E4-3440C27BBF9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E9798539-0A06-4914-8C5C-0101BC1732E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AB11828C-4C16-41BA-94EC-0A6DD990884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06EE7682-8094-404D-BBD1-162D2F0785D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B79715B4-CDDE-48CE-BDB7-D82D7FF7A01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2D133341-27FE-440D-9978-4A9B63563B6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D0F5A83A-1B38-4675-AD81-B7C79832169C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775569BF-6E27-4CD2-8551-31E87D3C9405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4BF5A42D-0580-46B4-BE89-50D59BE609A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CB3097DB-4EE5-4E86-BCD3-2B4EEEAC37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CD572EEC-862C-46F1-A0F2-25FC4A1F30B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B9C43D56-9E0C-452D-8829-42CE282B640D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7E1E6AA3-D7A5-4EB8-B2D4-586AB002FE1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A4E894D2-3E3E-4BB2-9EBE-1F9638239EDB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CC55B3F3-8C74-4A27-B3A5-3C96A5242B41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5721A7AA-8A4E-4D8B-82CD-50C37CEB9844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6D6F0225-9522-4371-94D6-70DEA442485A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0D488F45-A4B2-477E-A2E5-AB801CC22927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C22B523E-B391-4254-BFCB-7D077975572F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AF1B4573-7212-42EB-B1B3-F97177A214A9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9B4C0C1A-06B8-4B11-88C2-592D26C0AFD2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02AC8E5F-B743-4100-B76C-08F5BEDF958E}"/>
            </a:ext>
          </a:extLst>
        </xdr:cNvPr>
        <xdr:cNvSpPr>
          <a:spLocks noChangeShapeType="1"/>
        </xdr:cNvSpPr>
      </xdr:nvSpPr>
      <xdr:spPr bwMode="auto">
        <a:xfrm>
          <a:off x="4276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742FFED8-C7E8-4D20-A234-3E19B92AE89D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8B820808-F1C6-4AE5-94B0-4D067418992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10A0D809-F738-4970-83FE-AEAED4E866E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74AB005B-A431-4E19-BBA4-2B5C783F6B8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C25C3577-0F24-466E-B177-72ED9661B604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4EFD0D37-90A4-4EA7-8FBA-977144E672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7E557A15-DEAF-4C77-8636-6CABDF514FA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1E725BF4-634D-47E9-AB3E-10A5737350F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CB7BA928-9CD7-4795-9EA2-16BCC13083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12ACACCF-09E7-4537-ADB3-30C0B52B6E8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674738F5-CCE2-46C3-9B8B-5FC9A39104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1A517561-C0F0-4AA2-A62B-B285C17AD82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CC285F57-1336-4339-8AEA-6F119EF907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AE5351D-D8FB-46F3-B811-3717241C1D3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0428D88D-1CEB-4D79-AAA7-61509A6ADFF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DC320413-ABC6-4F0E-A9FE-7D7CF7C102B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E0B98409-5A9C-4CA0-BDD7-33A6A2196A3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17916172-FFA8-4164-A1D3-EFB3F0AEDED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2DC389CB-4098-41C5-9519-FD48AEF9B7E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3CB674EC-8477-46EC-9FB0-88B28A0EBDD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DC92F878-8A3F-471E-A7CD-FA60B9AB745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F0650A72-5F05-4C31-8830-83BD3CE8F14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366F4B5E-D510-4DEB-BDF0-04E15BF643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52F903E2-B68B-48CC-B6D8-64AC3AF866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895CF26C-ADAA-43DF-8420-C77A603D81B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514673F3-8987-48EF-895C-19ED23881B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AF1CF89C-7106-41BF-98A3-6DA0B416C06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9E2B2553-417E-4F55-AC5E-80BF649C66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6F229798-15D4-4D00-8037-E47107391D0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D3D77F83-E2E2-4888-A031-7184C396D6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B23A2CBE-57BB-43B6-BFC4-7C4C9B6F2D3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6CD37D38-B055-483A-B262-FB95883C13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8E8BE13A-6805-471D-A329-2F782E622DC7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411852B9-22C8-4CCF-B62D-97BD3032629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1AF7F380-285C-467C-9659-2A988883F5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3B564E1C-42A8-4CDD-8E01-2D3E44D917B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0FAE5A0D-6D99-428B-8791-A4435C53E9D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DB25D55B-ECA7-40A1-9E76-B02675D2D89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8EE7D7B5-DF22-4832-85DB-5508EA1C9A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0F987B76-CFBE-4A38-A96A-C68C26DF11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B3079D93-F25E-4BE5-9A8F-444CE9E80F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1CF22795-CE90-42F0-BA84-2A53F47EF71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68F10C37-1DC2-4DF4-AFD4-9CB6DED1CBA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B3C76B6D-27ED-495E-9CAC-F6B60A466F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4A19CA2D-6404-442C-B004-EB593CA704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E25A1826-FDAD-41E3-AF75-CDC16CAF2DD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FD6611ED-548A-4F5F-BE91-08F43FB0DC82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D78A0DCC-983D-42C7-89C4-E09BFC595FD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C2C002E7-91A0-4B3F-BBA2-9D8BBBA192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CC35ADCF-DE8E-46F4-8710-E642EAB96790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5277A017-6392-445F-A5B6-393627683E2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D074DDA7-9E62-4747-8895-C91096DD03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D31DC5D4-E2AA-4232-9C3D-F50010F4D78A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955619D7-88CB-474A-9D9E-4E590DD72575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3CCE6ABF-7B9A-4AD6-972C-0246BC4C15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185AC009-0FEB-4096-AE47-561E8F86AB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B89287C6-FDD7-4972-A2BC-0D8382029CB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7AFADAC2-CE66-408E-A5D5-54CA98BF3A4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CF042224-F62D-4C7B-86D5-1F7200EB23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215B4656-D797-4A5A-A9E0-A9F950EEF0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C4ADC9A6-4F5C-4AEC-8B5A-DD7AD4DCD0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6FA77ACB-F846-4300-BACB-7730C447A3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92F43CBB-D91A-4446-8AE0-C1BD15584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9F80B9F2-824C-4474-B4A1-7E81D3BD5F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7220B11E-B0E9-4D29-8485-D663FB7A72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66E0ECEA-7DE2-42A2-ADCF-7959CFC36FB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79A43F37-EFED-4EC4-8BF1-2F36DF9D61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6CA0CA5F-58CF-4C74-834C-E339665D91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5C232B79-D24D-4D0B-A33B-9AD17C4D36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832FD48F-A24B-43B0-BA37-60B322FDFAA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2644D328-E868-41DC-8939-E9C805542BC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AF134CB4-CBBC-482A-88E7-735648F1CA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2BDF3FE3-4F56-429E-8732-FDC857F8F7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C03A78B1-169E-48DB-A305-53FCB7A1CA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8F4B5BA7-E151-4C7D-B453-A170E1AD8D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0983C4A6-EB73-440D-8922-021AA92D44D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88F438E7-0DD3-43C1-83A2-40F3EA900E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50EDF7A7-F931-4FAD-AA24-56FC6CB3235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F0234217-A007-4ED0-AFE9-3B8C565A97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E4F44DD0-1A03-4526-B953-1A2705CC50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4F365B57-7E0D-4034-ACB1-7167F05A231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5F2502F7-F46C-400E-A9FC-12F6B9415A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5E12D4B3-54F7-4870-9CBE-66D0D3437E1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8CA96E66-9A82-4DB7-85F7-B891691E28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5BC4E59F-9D3B-4904-A572-0DCC744130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675F52A6-425C-4280-AAA9-4B7754C945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6949A979-6109-46AC-A5C0-77A542F336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EA7DC0B6-8871-43FB-9DE7-B4E41CF3993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5A6AA42C-3D26-4124-9D3E-A782279013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6FB24D45-F7DE-42AF-B9E1-AD7CF47663C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14FA9AE0-234F-4EF7-B5D3-0DF21DE0735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08810468-29C1-46D5-93BC-B0331C2652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BBC75AC7-E5C7-4BA0-8BDA-FFB62180EA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E3B65829-D0F4-46A5-9893-B3A2D05444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5E36EC90-5B56-434B-9929-DF4F70CE0B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9E8147CC-0738-4ACE-A6C2-522F728C97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1E885C91-0F0B-4D14-92C2-96F0D7EB9EB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D61E8FC9-ACF5-463A-8D30-E7E63A3360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2834722-68B2-4F76-A594-E9A17EA875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0942C57D-A20C-463A-9F4C-78AC8CF8152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B67CD047-934A-418F-9602-588B570181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6C60F685-EEF2-42C2-81AE-F7368A2FA02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9D696458-CF69-4232-8B17-73601E76745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EDB69A8D-04C5-4201-8E0C-FC21B17C18E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5DB9EE03-AB1C-4AF7-A78C-C0CD3EAAED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1A9C9575-AD04-4BB0-8EE1-075C5BBB9D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30E10FC5-2390-4201-97B5-D418E1CA75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6BF9E005-492B-4C16-9E98-95172484EA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5485201C-234F-49F5-869C-78268C50533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0AD7D1F3-EFB2-49B8-893A-29BDAD3269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55AC491E-DFD5-491D-B31A-19313BBDC4F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1349AE23-F045-4E8C-B877-A6239DBE3F5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6C7B583D-87D7-4007-9B4E-69BEEC654B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319B5ED8-74A3-4AB5-86DA-6CB1CF19A5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D31FD3EC-340B-45CF-AE08-BCB1316313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20E2CFDE-3BB0-48BC-B344-47D7DE2B5A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23ED73B8-68A4-4592-9D28-3E3BA4A1A9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3C3F4F34-0E8C-4F3D-9AB5-F82D7FBCC0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C3E2937F-6819-4F47-A494-FF35DD26A8E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7B4FA51E-C803-475F-A04D-16339523641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4267DDB8-0641-41DD-BE2A-CDB462E8A9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7D6D7FB7-F28D-4F13-B436-D6EF2603E2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32AA19F4-497E-4574-98FC-BB10B3B7C2A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9D81D2D9-CE50-4737-AA63-EB65217CB3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D320B6ED-4C45-402E-93B2-8B756268A0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B85F76B6-58D3-44DF-B4B1-FD9C307C026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CF3E39BA-4B08-41C2-8665-89980E8DA1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36354B0C-0FBD-4CCE-B4D2-A88F4E6BD3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251B2FDD-3092-407F-8A25-4D1C3E6FBD8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8CBDE8AC-1121-4AF2-A4A6-935A500F18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CCCED011-411E-48C1-8E79-62B3D81D77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56C3EFFC-0D28-4FEF-927D-96317F4FB2B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5772159B-D30A-48BB-99EF-01A8E9EEE7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D132C43F-C706-4533-9353-4DA42A06CC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F256D5D6-6FA4-49A6-B609-AD5C990172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2A36A081-9261-452B-AD0A-34C065C3F2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DE769334-EEA3-4FD3-A558-C33A426F91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998176A0-2662-4496-A16E-DFF209DF0B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A08EB93B-42CF-4707-BE83-E34A9F21A1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6EAFA7C5-E365-4469-922A-2F11C945CF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A58DD882-72F7-428F-8185-7D5ECA2603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254FC0AC-8E53-441A-8FD4-6EACAFA447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FE97DDBE-B94C-44B3-B827-5E7F10BBE10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3D683592-8DC2-419B-8367-94F979FEE39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B8D981DA-B48A-4304-A1B2-F2BB842A2E2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8E2FAD8F-D542-43C4-9F38-0CC64C3A4A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D2B0CA2B-9647-49E8-AF43-DBFF15D386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97E64E9F-7DDA-4CE9-9787-D63429C00F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43DC65FE-FEBF-426B-81A3-5D6DFAA70BA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2B6AB9CF-B10A-4547-AD93-6E8B965802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710D02E7-DB5A-4CDD-B534-739F637DEF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2813C982-46A2-4A0C-8DAA-8C744B533F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A85B8CF1-6348-4E49-B7C0-F153A14900E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EB7FB5C9-AB0D-4B71-859E-CE417B1D86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86577ED5-C531-4853-B495-0922A073A58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3A608B3D-999E-408C-8C2D-04BA06B0624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6C7C4EDA-BB98-478B-A523-78BA161499A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C55AC6CC-1EB8-4DAD-87C8-96FAA1DCFD7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16316C05-47A9-4172-A0D5-E322A44C7E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E8A4D712-8A76-4FB2-BB46-4ACBCF0655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AE8CF7FC-4470-4D20-B7E3-A061CB249BF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DD6EA2C2-E2EB-42CB-9B22-9912B5CD705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6D3C6F8D-EF35-42C2-B9B7-46E8177F0D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4061ECB6-78AF-42F3-B479-AFA4EBE140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7D75F311-2A29-4BE3-9FE7-676ADAC771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0D026491-7A95-49C2-A646-F7099D35096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95CE8E8A-9869-4ACC-AC48-6924EE034E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59F1AAC5-64DB-4820-B6EE-EE83F54C39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CC4C28DE-930D-4065-B7E8-0E354DF042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6C397220-A375-4E90-9C79-9C0F18C64E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1F49B463-BE56-41AF-AE9C-2F4A72E779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6B3EB1DA-8195-4C70-B4C2-97604A9C59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D950DECD-34F3-463C-AC72-6C677BDD8A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4E7AA548-D5D5-4FC2-AA95-33CB9583EB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26BD369F-2A53-491B-9D61-F3AAFE16A8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4541B476-28F4-4C9C-9FB9-7585C42BC7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827E7AC5-4640-4307-865E-4613B9ABA8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D0DE02E1-E113-4489-89D5-4CBB56A366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A93CD4D7-B51B-4770-9998-97B927F75E2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16957400-666C-4D2D-B172-66722BFEB9F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CE407B59-55D0-45BB-80A6-5EC185D9D2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7D3AFE31-2CED-4C4E-B2A1-163EEB961A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1E2F9C4A-E3FB-493C-8F44-7FFBAF77CCD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13D6431A-276C-419C-86A7-1DDA2D77CFF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C9B469AC-3E5E-4BEE-9378-3FE5873BD4C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D14C32C9-6826-432F-999A-6D90161C7C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A57A0E26-CB2C-4D76-ADA0-ECFBEE723E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FDF6A378-94CD-42C0-BA4D-192BC562E4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1AE38654-965D-4985-922A-D5929216C5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4F91643C-65C5-476A-8591-C3C2BE4FB4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BE7475BB-B7CB-4D17-881E-287E74C379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1FF43819-C6BD-408D-8A71-5A4FD6B26A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4E8677EA-E0CF-4B2B-8719-29256C55EE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F3C2CC21-6019-49F2-B65C-E05890C122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158FE164-FC4D-4F75-A372-47BDA3E989B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81E8808B-A762-4316-8368-10BBF980D9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266B4993-EC15-4092-B919-359BCD36E8C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760AE5EC-20A2-4AD4-86CA-A6A03A8A29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B36023CB-918C-421C-A16B-1BA91B1C981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6368309A-C6AF-475F-B95F-05E6368F82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49036522-543D-4C20-AB8C-9D1777A86B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631179CB-EEF2-499E-916B-B2E913E450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2626E792-1325-4D10-9D3B-98E0DE14950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C691AFD4-E04D-49FF-9636-0312B505EE8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6DA79C83-2DB0-4AC9-949F-3FE6B46445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6B6CFDBB-70B6-43A9-A16D-33B0E9A1F1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0B1A4D19-89DB-4CF9-9444-8C98380519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0396DDF7-FD2B-4110-A71D-55585B71D5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CB419F9D-E247-4111-922B-BDB29D524C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8364C7A9-4924-4A66-9662-E6FB26D41F9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0E001DF2-7A45-4FAA-B485-161B1A8FC7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3A3144E9-E437-4820-B0E3-B06788191D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EEF7B3FF-A186-4049-A547-84920669A0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A6F864C8-D7C2-4150-9297-121BAC6D32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DEE5A3F5-5F7B-42F8-B05B-371F0FC1CE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65F92058-20FD-4399-8FBF-D0E37064761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215E8FC9-0DA9-428B-8825-310E445188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11E47127-7AC4-4B08-8600-01252C9CCA5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C467A933-8652-446B-9A8D-9FE7A174C5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851CE37E-7339-4B47-AA15-4ED78A7A7B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FADE1DB8-6642-494A-B414-E6F4C0E5EE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23A4B26E-39BE-49DC-A69A-52253E8A34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D3AD12AC-FB3D-43E5-9457-EE839083F48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066D1648-1DF3-4F75-A447-41E6C013ECC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F3281948-3240-4138-B833-D00161786FB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6674CC05-3DD7-4D98-93F8-525A17983A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E4EBFCC9-C483-434E-A72A-8A96BA1E52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2A51B2FA-1F1E-425C-A5E1-0826E48B4E9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4801F2F6-8708-43FB-AA26-7D2274D417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B9A68CF2-FE08-49CF-B3DE-98FE8EEED6F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CA5EB122-9FDB-47EB-B27D-0F4FA519833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E57E9745-BB8C-4B12-98FC-A886A0B798B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4FCAE554-ACE2-4FE1-ADC2-92C6683AC09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98DB2ABC-4A3E-4A7B-8D44-48CB6BA4383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482BDFC7-47D1-46BE-8FC6-CFD1680B40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E8D33F12-853A-418F-B841-28D5AE1D05C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ED5D9CBA-1484-49CC-91BC-A3C6CF582F2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F5224443-2726-4B3E-9390-DB129E0C7BB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30AE2001-9955-497F-B276-98C2CEB80C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B71BEC58-74F6-4B63-8055-B6985E38596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527ACE66-9347-4DC7-B36B-8A0E1C3460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1991CA24-3BFE-428B-B715-4CB9300CEC1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93A1AFD6-02FB-456A-B9FC-942C7825D74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C8DA7E6C-5EC3-40BA-A084-A119F81704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A90CF906-9E4B-4A48-BEF1-1D0EBEBDA18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EDA7F339-07A2-40A0-B64C-740C67ACB88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36482FAC-8549-4BC7-BD4B-AE21C2CE8D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35E45072-2988-4738-BE02-360D17A599F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FCEC2815-97F9-42C3-97D9-7D720EA9E51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E89940B7-AFF8-4051-BB70-9551DA15B3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637AF868-7DF9-4243-8B02-5BCFB2983C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FE0F691F-AC70-45D9-9EF0-82C9FACA00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1503E9A0-71FD-4013-9B7B-D5199C6F84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D0FEE228-132B-45D2-8BD7-4FDC465851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2EAA33E5-9EBA-4F39-AD90-CC8760CBB44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E0766F11-8D81-4557-AF54-0EE4F8D84D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11E6865C-2E50-4DBB-803A-0B4FD43133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DE87BA05-085A-4036-8E98-721701D477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4AF546C9-8B41-489B-821A-E2F9FF85F28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C90E374E-7F66-483F-862D-7FB1D15D05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94EBE77E-51C9-46B0-82B6-B2D7FAC040B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C8371547-7A74-4701-89D2-22A3C3E908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6750F154-1E26-4C41-8EBC-FBED0DAD30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4A30046-182C-459E-82E2-8E0AADEE24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AF6B0BCC-BA77-442B-95C9-22C8A34675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BD3B5C4D-0C1E-4E0E-96C2-960F42ECCFA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69A7A79A-C661-418D-9A8F-E43027BBF6C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F19092BB-DA30-4146-BB81-46CDD95DCBB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4E85AD02-5D77-4E05-B49B-6BABE3F3773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1D98664C-73DF-4796-AC1C-BA9BFCB0D3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3751C7B2-C370-4A34-B2B1-4BA060BE92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5C872BEF-3417-4508-8A8F-EE0B31B2A1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667310DD-FE0F-405D-82E6-68E7369FA5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BE7F83FB-F50E-4F60-A7E7-B96A1D954F6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23201681-DFDA-4970-9B00-CAE4B9E5C83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DD376349-E3A6-4901-A3EE-419AD1C53E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8203B8DC-5456-47C9-BCC2-731D1F69AF3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61461E0A-9918-4750-A03E-7F781D5302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EED1FA04-1DA2-4E8E-B15D-D8F44AA1C9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57E0FEE7-BB60-4757-B979-05726B549C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DCE44B8E-C483-413B-B08B-0CEA49F28F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0644F92C-092C-46BD-BB34-4AA02AFCF9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EA01142B-E8FE-45F3-AEFA-0337AE1897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F8AD5F88-D620-42CE-8501-5B778DCAA9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6737996C-4659-417A-A8F5-BE22735031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97EE1B72-C81D-4C3D-B692-246E89DAA6B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1FFE3222-759F-4BF6-A8F7-8759CE781DE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7EF531BE-CCA2-4120-8BCE-72462FE46A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EA866C16-759E-443F-B7D6-FD1E90269E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9FCE45BB-C3DF-45B1-91D7-7718B1FC2DB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6EC50321-B077-4349-A741-5462D79D1B9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E5D78088-2FCA-4BB3-B45C-4E5DDE730F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C14DC510-ECD3-4698-9308-4E7B276A02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C3CD8E90-F1EE-4252-8869-069C6E8FC9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E3688094-A469-4079-BD5C-B8B49CA3B3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01837C50-91EE-4B83-9B35-8D546894B7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255C8E93-4C48-4DFD-AFED-6FE495AC627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1C3C1A00-9A4E-4755-AE71-F55DB0A1FFB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47AFEFDE-724E-416C-871C-7A08DE350C7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FAA927A4-6E67-48B9-A9F9-973AAAA10A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6776E8AB-864B-4CD1-9EB3-F4625B4F06A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4B105997-912D-4C8E-A20C-098FAD05BA7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C65483C5-A193-474A-817E-4FFC429708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FA05D547-4BB4-4D15-A6D0-CEA20305DA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495F95D7-DF15-4E48-880E-2EAD2C8BC58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2F991F00-E753-42E8-9E9C-2932637189C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6E4B0F78-A002-47FB-9DC2-2CAF7BDECC3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1D34E4C4-FA53-490F-A6EC-491E57934B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A1E4CD72-E44F-4A26-8EF6-66A6AB6EA6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6CE1C60D-3053-477A-B694-334798FBDC2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43BAF199-CEAC-4C23-8FCD-FA22B9E5E7E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3D644C4F-12D6-4343-B164-E611AD4BD91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ACDE97FE-7CAD-4C76-B39B-ABFA89F768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CE2BF2ED-0427-415F-941A-1EB0178B052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38A7077F-B98B-4D51-A821-E140F9E89E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2CDFEF16-A9C8-447E-BB72-1D15A49AEC6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08A94DA8-3CD6-46C3-9071-9DD9B244A43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A965584B-3322-481A-8A5C-F881F14CFE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06961CDF-A256-463C-AECC-D5A0C4F608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8C1FD619-6EE5-4A52-A097-D02EBDD0095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FB219959-CDA4-4A54-AE79-5AF5A2D1BB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04FD9B6F-7054-4524-92A0-6FD4636442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9166CB93-5A46-44C4-B9FC-FC3CA08A10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F4C79168-7825-4A74-9726-13AF51FCE7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3D2E72C9-E57B-4D83-92DC-76602B2521DE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D4ED5D0C-657D-401F-95FF-2C23E4D4FE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05A68D36-6906-4344-A3E7-B532DF4C94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733A9EBF-2D74-4BF4-9D56-BF6B76E21DD3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E1944B4B-3F04-4D85-802D-75E2C375C8C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20AFDDA3-C56F-48A9-97B8-9BBD1571A8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B1B56FED-CDA0-4BD4-AC00-AA521BD294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4662A287-D03B-4C3A-9A79-C9525CD3D3B3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A1A5CFEF-FFA2-420A-AB10-E7E7BB11F32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783329CB-03EE-4D9B-BB35-CC60BFD013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8F52741A-73F3-4987-9AED-889D4917A61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A6916A93-0984-42A6-91DD-38C20F994C53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FDF82A62-6666-40A7-83F0-6898AAC180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30F887B5-28F9-4516-A4E9-B0B76CD1EF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7B7930FE-1399-41E0-87A1-418EAFF9290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6B171EF3-69A9-46DA-8216-BA5798FA45E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53D8146D-C71E-4F1B-8277-37F26E9F15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91F1D980-58CC-4D1D-8C01-BDEC6EF9C3D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EEC945B3-5C7B-42AD-91E6-A158A67841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1D1FE0E7-3CB3-4AB2-A523-A5B14F5BF56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982DB316-2F1C-4A47-B3F5-D794AF88AC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6DA64DF1-D7A9-43FC-A5F3-119279C06B2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767106A9-8081-46DA-8E3F-9BB50534F3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35627069-0554-4469-9B84-849F09B61D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9EA495F1-7375-4CC1-BDFA-B75053113DD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822C2F72-5721-4D53-8604-8D56F59125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05EEE27C-17FB-4CA3-958B-D7597249B0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57F15EEE-95E8-414B-8CC7-768AF6EEA34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A1ADEE1C-7ACF-4706-B718-67C4EF303E2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F485E280-BDDC-4094-AAE5-33AC47D6789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61AFB6E5-FB28-4FAD-B613-614D540FA1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EE73F9F3-B615-4BF6-9C1E-3F180CA732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9CF2D288-54FA-4E6E-B533-7AD15D5EF2E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48DCD101-02F3-48C0-9F77-5B6AE843B1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66198A02-7656-49B6-9F2F-9F7929D811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3D106FFB-B939-48EA-ACA3-E1DCA3D3C5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B00BC523-CFE7-4D8B-86DA-0E2BAFEFB31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E47583C6-E7C4-47CF-A5B1-F31516C72B8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BE92E7EA-0E02-41DF-B6AD-1520372522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302EB2BF-F0C1-4074-853E-360F8DF759B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B6790889-9F8C-4013-85D1-E5053AE4EC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A01A2B07-E32B-4473-BA2F-479B6FE092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A9B6525A-8275-4F69-99CE-95BDB6CE56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5C09C9BA-6422-476D-8B7D-56EA1F8E382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968B5E07-E006-462D-9DB9-4C33408B95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79764E13-B3D9-454B-80E4-0C31E97E8C7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FB593267-5E31-4EEF-A462-25727B405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BE4478AA-0716-4605-84EF-CC7D07109F1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9290A928-112E-42E4-9ABF-CE81D446A52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4B217888-10A6-4FC1-9172-4BDE03F8FF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032CE338-8F5A-4C44-AF49-0F59BDFA03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A4BA3B39-05DA-40D3-86E3-FA623548CB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C715F484-DF2F-4629-A1BE-8D8C100C3B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5D900B47-C9DF-4703-A342-9C115B16385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6EC854C6-5923-432C-B3A2-BF348C7A7E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9CD4F935-5616-4DF6-86F3-03438C6A7A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477071FF-3452-4189-93A8-1638F9FC820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B9CCC6E1-5246-4C42-A121-A737D33D32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FD060FB5-88BA-4BF5-8754-90BC5D3E82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A0F8397C-D60A-4716-A3F3-F2696E467C7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95C75F9F-55A9-4C0E-B2C8-00CEF5477F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499094B0-3260-417E-8476-7DAA91F9E6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6FB86AF2-6781-409F-B877-C78AE947CC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62604AE3-3284-466B-B188-CD8226E165F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D5D2523-EC40-4841-95E3-68EBFFA70A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F8E185C4-BAC2-4EB2-B745-E156B50538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5FA7E992-81D6-4E70-8B6D-A12252E7515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B378E648-3BCD-4114-9C31-7F5344A08B8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B26A4935-FA2D-4811-BEBE-0D2B04FAE9A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294F7AA5-8E44-4645-8ACF-C8D9621681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2C40190A-2876-43AA-BA70-B6025F84104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696B7FEF-E6CA-4D32-ABAE-AE4578C73D3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E40F61F5-C579-4E88-8D16-9FF1979803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0A318121-CCCC-40A3-9184-16B9AB847F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B39ABF1F-7939-4E11-BAF6-AC755179600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A71F51F8-BC8C-493E-ABC4-8FD786D0F6B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83473DF7-5BAB-4478-B247-870E529A42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6D5BBAF9-1825-4ECE-8404-18836E672C7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0E1A5C4C-1BC8-4017-A51F-C10918B7DF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81CE63ED-95C3-4F2B-A759-68F0FC8098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56ECFF0E-323C-4BD5-BC51-0BEAC020DA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05067E33-DDF0-4831-A8B5-63FA1ED3DB3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149EFA97-3E22-4C89-8819-7EA8FB8840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3DE0A042-B714-4F42-A10F-C424494A8B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B740D187-CFD5-4E80-BCA5-3451923E97E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B8878662-15F9-4F5B-A8D2-319C9FD522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CF5E2D58-0055-40FF-B9FB-02ED84434F1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82064216-8E9A-4974-8BC0-A36FF547C1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F3446FBB-B989-4A6F-BE36-EF8C3B32326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01B5BF31-88E4-4EB8-B1CE-6BDBD9B996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72FE74A6-33A7-4A0F-B0F5-B4B98B23FEC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B589FBE7-AFD4-4B20-9241-F9FBD7C4A0A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530224C3-93C7-441C-87A0-05326BE551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DF929321-BE27-41FE-A038-D4FA3E7F0C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10127098-6BCB-46B5-9A26-ED9F0AF1BED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AD2758B9-3381-4745-B0C3-3DB6775499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8BD87888-DE28-4076-9029-4E71B577C8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F56DEBD1-747D-44CE-B26F-911461C6D28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A47A2578-A452-4C4A-BFD0-247D022E348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75D1A4AA-D531-4488-BCB3-7E54643A390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A27DA76E-B55A-436F-9A0A-BE7EA9E26F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A919C42B-A0F0-4EF4-9E76-B6AAB7519E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F43CC2D7-E869-484A-AB5E-261C40EE3F2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8E0466F4-9491-4208-9FA7-1CBBD4D299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0FDEAEA-6D89-49F2-8C1E-9313C9EFF2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561D1FD2-CC84-47EE-9C47-143D6456AA6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5788C02D-6111-4480-846F-E4BA5B72CB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344540D9-BDCA-4D5F-8EEB-41550F4AD0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796821CF-54C5-47AE-A5DD-31BF959C56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96ACEE4-3108-4698-9C2D-D11FDEC7E54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B178A987-496B-4DA3-90E9-04B9715DF7B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77BD0188-7AF8-4FA2-99D0-30E931056C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0D2DEBFD-A997-4365-B457-2C51F67A00F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F63085E1-DE90-4CA3-B14C-FD8396E71A8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0C1B48EF-AE58-4B16-8D93-3594B9EB613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20C2D3A6-EA9B-4951-B23C-08247EFDAD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41B2B38E-3195-4E90-AAD2-C0722D95991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46FC794C-D0C7-4F97-B463-965F6086938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A3BE56F9-984F-4209-B856-7C0B42DF7B8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0E10C411-5E3E-4E83-8DB2-4889534E31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B7D0BFA3-278F-49B4-8182-C66AB1F48DB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BB0A61A6-39E1-4AF5-A9D9-3A98E474F91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B4F4A96F-474D-4A40-BBC4-E58EF73DCBD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EF30AFBC-9AA4-4906-896F-6BEC55AD8DF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7BAF605D-D94D-48D1-A621-CC0B49E6622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23F21412-1F0E-4F8C-A2B2-A5712676D4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59F1C001-02EC-4030-98B4-19716E6173D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3276C1DD-482B-4392-8F77-B1AC727EB52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40744C76-6846-43C8-AAE4-DD68D923341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8AF6C3C8-0EDD-433D-9100-A6F51601AA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3A858775-6D6A-44F2-9DCB-F5ABF39F2825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6546082A-D61B-4D4E-BDFE-C0925C5966C7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45A71271-2002-4AB2-BB4F-8B6B5B12B3B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EA6A14A5-8305-4301-982A-A583B1699A0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E8297B69-2574-4C8E-845D-8B89D0F5024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2D02B06C-1EDC-49E9-8A8E-CBFEC89B0C1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A7D3F0E7-5680-4183-9CD4-56D2651FE5E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45CBF2EC-8515-4926-892E-0C976672D6D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C97FCC8F-02E2-4ACB-99E0-7018F74BC3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8A93D25B-FDE0-420D-AE46-F5EEE91C300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B4315809-D5B2-43E8-8458-63E3EBECAEE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454AC7AC-3F8D-4EA9-8589-1C60FB13C3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AD54D55A-B3F2-4D32-82B8-77C3CE29EFD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D8D26E23-6836-441B-A5CE-887F746896F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E71EAF3A-AEA4-4C5D-832E-ED898E99C0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B31BAA33-215F-40F8-825F-048B7B107CC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6D4F5D7F-C126-466A-B8BE-5A4406AA8E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7B6E4CF2-35FC-468C-9DA5-5860C6533A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10FD9870-FFC2-46F3-9357-571958BAD99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7C874432-493D-415C-BA13-08EAC02E0B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663181E3-4064-4F37-AE79-8B5D41662C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1EBCB7DC-911B-41DF-BAF2-F2820C0885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CBE31826-ABCF-46D7-A770-A92E2D6E0A6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CB232AF7-9B49-451E-855F-5AF5D476FFA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4AC7CD94-BE87-40D6-AB90-DCD653BB9D2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097F96A6-9A99-4892-BFEE-7D7423946E2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43D3690B-5F72-4983-B680-1F0F8CCF6DC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F614F50D-2634-4FAC-8DC6-A82B74F9502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73C40880-82E7-458C-B395-D5A82C0DDF1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51E3F406-6052-43B7-89A8-50F4554900F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5494E6CC-1D18-4063-A61D-466F7DDB64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32C14843-DB80-479D-9CD5-F3060838AB4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9B58D5FE-AF87-48FE-B0A0-E7593F6BDF0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44B4F1B4-3FBB-48A7-BA64-94BB8DF230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95F3260C-4910-46FC-853D-D820478572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F0D7261F-DD39-4A1A-BFFE-BEC000594B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5F3D1577-999F-4618-899D-CF52D17C6C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3569AA51-0FA1-44B7-8B51-9AA0E68FCFE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FC245951-61C4-4AE0-813B-FEBE63099A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BD2A7F1E-687D-4650-BF5D-2CD1960B86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953B9915-7C3C-4F0C-87F1-9BE9111C7B1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C18961EC-3A20-45DF-AD9F-7F8726C3A3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121D8AA4-D345-4F83-A68E-12063EB00136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EAFF026B-0996-4AEF-A2F3-259FD84E48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5C9BE7EC-89E1-4F0A-8EC4-13364CA5447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656DD2BE-3863-4387-B12F-A0E5D20A829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49C3F937-6812-4833-AA28-B1EF3FDCFDC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33586E27-581A-489F-821C-42A98AAD49BA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FB04B2B8-2242-4B7C-A97A-301A7FEA796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087F8B16-63DD-4828-ACC6-85259D4D54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1BCAC3E9-AC4E-4A69-92F2-64FC49B4C48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1616FF16-335B-42E2-AAA0-30990BA77CE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FC166837-95E1-420F-8A31-C939A2710F98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FA84A572-2445-46AA-9E5F-1147FB71B92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02869966-AEC1-4EBF-AE00-5E0730C2F50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169360F9-4CDF-438F-8E06-EBEB9C5D49C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19BFA042-DE8D-4939-B529-2F783201E63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3149BDCB-EBD8-4B29-A629-1FDACD26E38A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F5BD7D7C-830E-4A8B-AA5C-BCCAC78ACAE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0EAF5309-E994-4063-94D4-5368E1B46D5E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FF2BAFD0-7BB8-4B78-9987-5F3B7C75633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F6359AF7-2C0F-4855-B00B-28E659D3C67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32A63FD9-C29C-4BAE-8652-DC5C518128B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F88F106C-4CA2-406C-A0EE-CA046991D30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B840AA87-F4E8-448A-A570-912EF41C046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381F6F3E-137C-4EE6-8860-6EA2198E4C0C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063968AC-4631-4DDD-9DAD-19BF7D3422B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258E1976-71D9-435F-B173-CF11583590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2C9939FF-C420-40AF-A696-B00D904959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A231D804-53F5-4265-BB5D-4CFF5B23EA4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EF6B7B81-4E24-4A62-822E-14E623041D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EAF5E190-F220-493C-8C80-4BD6E241DC2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7CEFB42D-C506-44AA-B73C-06A3A95C65E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8FC2F7FC-90EE-4A59-8BB7-8B30F9208EF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7116FF85-792B-4740-A9ED-F013A4C752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65C44F11-D12B-47FC-8A7F-5C883908845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729DFC95-FB62-4CF0-A236-B6EB1575C5A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1F3008B5-EA4C-4598-B521-BA540F351DF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30732505-9FC0-4BCD-9B72-8D8D0525941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ABF3E314-CB3D-4D98-BFE8-B7041C77FF7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27928D49-AD4F-45D0-8589-6AC7660DE22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846A5A76-0279-4EDF-AC38-A0FF40075A9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77DD75AD-0EE2-4FDB-B958-A0011C599E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AB580BAD-C2F4-4E75-B13A-2AC8B83C0B2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5D1854D7-FB1E-4495-BD19-C506ADACC4C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D2074590-55C4-4E77-80D9-FE1FAF5AD41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9C0622EB-068B-4D8E-8191-9B36BC5EB83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7DBD62B6-9501-4C6B-93F1-A20ADE2CF3B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3D20547A-2E41-495D-A56C-26E447B1CB9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E9326C75-8790-4858-BF06-B456918740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6570CEA2-44A6-4DBC-AB82-A2D1BEDF5A5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8DA9734C-30A1-4459-99D4-AF8D1CBFC7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D16D26D9-DA76-4664-BCDE-F4E7C30382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E2E13603-AF90-46C9-A75A-B1A58BCF376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599207AF-34C2-4EAD-9219-6D21E4C2018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1B82C901-3BDD-4EF4-BF5C-F890B50E6FB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AD8509DC-42EB-4F2C-928C-65DDAAC00F9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DA7E017F-7770-4547-801E-44E7350688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EAEEECD2-D18C-490A-A9A6-D3B9C84FB5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8704EFFC-3077-4B95-94B0-EB9D13FFF8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A2D96D26-5BFC-43AE-A24B-475FFB311A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61509FE6-A942-42FC-96B2-F8D1F17BDC8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6A164AE3-7F1B-4A09-B14D-9AC4100A91A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1C68BF2A-A654-4EA2-98C9-1633DD06310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88E03316-0C3D-4197-83EB-7AAFD162C4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B9D5A345-949A-4B06-8566-1AD647884BC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A9C2EA38-EE66-4166-9661-822BF9294D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AFFAE841-A04E-4065-9E97-2FEEFF5ACDE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DFF22B2D-25BC-4AC2-B4B6-3B61C22EFB7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932A5EC9-350F-4373-B888-21F102BB2E4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92E3CF3C-B401-4C81-AA4A-A1E409F9DBF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F212728A-33B6-42B5-887B-647AA34B279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1D933410-86FE-4F18-977F-A7E460F057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77FD8D0E-9D69-43A3-BA12-9A20EE5981D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33BA3A79-F340-4F8D-A80E-73EF3BB05D1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282B122A-4D94-4D07-8FC9-6350F61B3C7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9014793F-3C12-482E-8B38-2BB33703B74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32C39D35-CE37-459D-A438-40EEB1D27CA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2" name="Line 2081">
          <a:extLst>
            <a:ext uri="{FF2B5EF4-FFF2-40B4-BE49-F238E27FC236}">
              <a16:creationId xmlns:a16="http://schemas.microsoft.com/office/drawing/2014/main" id="{A5D8D850-D892-4AEB-9D4F-559A8BB261D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3" name="Line 2082">
          <a:extLst>
            <a:ext uri="{FF2B5EF4-FFF2-40B4-BE49-F238E27FC236}">
              <a16:creationId xmlns:a16="http://schemas.microsoft.com/office/drawing/2014/main" id="{9A4FF79C-DC01-4767-BF96-002D2B78733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" name="Line 2083">
          <a:extLst>
            <a:ext uri="{FF2B5EF4-FFF2-40B4-BE49-F238E27FC236}">
              <a16:creationId xmlns:a16="http://schemas.microsoft.com/office/drawing/2014/main" id="{2B1A36B8-F09A-45EC-B76C-ADDCBCD658DD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" name="Line 2084">
          <a:extLst>
            <a:ext uri="{FF2B5EF4-FFF2-40B4-BE49-F238E27FC236}">
              <a16:creationId xmlns:a16="http://schemas.microsoft.com/office/drawing/2014/main" id="{31A908CA-5B12-4888-9EEE-EBFF3399AA2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6" name="Line 2085">
          <a:extLst>
            <a:ext uri="{FF2B5EF4-FFF2-40B4-BE49-F238E27FC236}">
              <a16:creationId xmlns:a16="http://schemas.microsoft.com/office/drawing/2014/main" id="{440D9D59-30A8-41B5-B387-DEB39CEC857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7" name="Line 2086">
          <a:extLst>
            <a:ext uri="{FF2B5EF4-FFF2-40B4-BE49-F238E27FC236}">
              <a16:creationId xmlns:a16="http://schemas.microsoft.com/office/drawing/2014/main" id="{20DE40BA-684B-4ED2-8055-53964C984F2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8" name="Line 2087">
          <a:extLst>
            <a:ext uri="{FF2B5EF4-FFF2-40B4-BE49-F238E27FC236}">
              <a16:creationId xmlns:a16="http://schemas.microsoft.com/office/drawing/2014/main" id="{B135F42D-EC82-47CA-BC01-77DCF3BDD923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9" name="Line 2088">
          <a:extLst>
            <a:ext uri="{FF2B5EF4-FFF2-40B4-BE49-F238E27FC236}">
              <a16:creationId xmlns:a16="http://schemas.microsoft.com/office/drawing/2014/main" id="{483BE8D0-67AD-4CFD-A5FB-45B53874011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0" name="Line 2089">
          <a:extLst>
            <a:ext uri="{FF2B5EF4-FFF2-40B4-BE49-F238E27FC236}">
              <a16:creationId xmlns:a16="http://schemas.microsoft.com/office/drawing/2014/main" id="{5D188B45-2512-48F3-89F4-07B66F5B7B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1" name="Line 2090">
          <a:extLst>
            <a:ext uri="{FF2B5EF4-FFF2-40B4-BE49-F238E27FC236}">
              <a16:creationId xmlns:a16="http://schemas.microsoft.com/office/drawing/2014/main" id="{46AA1D6C-74F5-48B8-9B37-B0066DAD5F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2" name="Line 2091">
          <a:extLst>
            <a:ext uri="{FF2B5EF4-FFF2-40B4-BE49-F238E27FC236}">
              <a16:creationId xmlns:a16="http://schemas.microsoft.com/office/drawing/2014/main" id="{89EBDA0B-F5CF-499E-BDD2-CE768823D86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3" name="Line 2092">
          <a:extLst>
            <a:ext uri="{FF2B5EF4-FFF2-40B4-BE49-F238E27FC236}">
              <a16:creationId xmlns:a16="http://schemas.microsoft.com/office/drawing/2014/main" id="{A4244774-7642-4AEB-A127-68B30A1C5D1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4" name="Line 2093">
          <a:extLst>
            <a:ext uri="{FF2B5EF4-FFF2-40B4-BE49-F238E27FC236}">
              <a16:creationId xmlns:a16="http://schemas.microsoft.com/office/drawing/2014/main" id="{0B35082A-F692-4511-B691-8A706791F9B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5" name="Line 2094">
          <a:extLst>
            <a:ext uri="{FF2B5EF4-FFF2-40B4-BE49-F238E27FC236}">
              <a16:creationId xmlns:a16="http://schemas.microsoft.com/office/drawing/2014/main" id="{BF5C8149-66FB-447B-A2CF-CE7411678BA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6" name="Line 2095">
          <a:extLst>
            <a:ext uri="{FF2B5EF4-FFF2-40B4-BE49-F238E27FC236}">
              <a16:creationId xmlns:a16="http://schemas.microsoft.com/office/drawing/2014/main" id="{74F9CC38-C306-4365-ABC0-DCC39A32803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7" name="Line 2096">
          <a:extLst>
            <a:ext uri="{FF2B5EF4-FFF2-40B4-BE49-F238E27FC236}">
              <a16:creationId xmlns:a16="http://schemas.microsoft.com/office/drawing/2014/main" id="{CC40B95C-A901-4F07-BC68-68944050CD6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8" name="Line 2097">
          <a:extLst>
            <a:ext uri="{FF2B5EF4-FFF2-40B4-BE49-F238E27FC236}">
              <a16:creationId xmlns:a16="http://schemas.microsoft.com/office/drawing/2014/main" id="{0A1D3BBA-A0AF-41E1-A4F2-0E840AD7449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19" name="Line 2098">
          <a:extLst>
            <a:ext uri="{FF2B5EF4-FFF2-40B4-BE49-F238E27FC236}">
              <a16:creationId xmlns:a16="http://schemas.microsoft.com/office/drawing/2014/main" id="{5DDB994C-2EA4-4038-8006-68502EDD8F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0" name="Line 2099">
          <a:extLst>
            <a:ext uri="{FF2B5EF4-FFF2-40B4-BE49-F238E27FC236}">
              <a16:creationId xmlns:a16="http://schemas.microsoft.com/office/drawing/2014/main" id="{DF586966-D8DD-435B-8272-DCC4A3D9F87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1" name="Line 2100">
          <a:extLst>
            <a:ext uri="{FF2B5EF4-FFF2-40B4-BE49-F238E27FC236}">
              <a16:creationId xmlns:a16="http://schemas.microsoft.com/office/drawing/2014/main" id="{82C43A00-DBC3-42F4-B6C8-DF47A67A88D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2" name="Line 2101">
          <a:extLst>
            <a:ext uri="{FF2B5EF4-FFF2-40B4-BE49-F238E27FC236}">
              <a16:creationId xmlns:a16="http://schemas.microsoft.com/office/drawing/2014/main" id="{567F76DF-3E4E-4A48-A86A-7172A63A066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3" name="Line 2102">
          <a:extLst>
            <a:ext uri="{FF2B5EF4-FFF2-40B4-BE49-F238E27FC236}">
              <a16:creationId xmlns:a16="http://schemas.microsoft.com/office/drawing/2014/main" id="{3950974B-3B42-4445-B276-84324A878A7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4" name="Line 2103">
          <a:extLst>
            <a:ext uri="{FF2B5EF4-FFF2-40B4-BE49-F238E27FC236}">
              <a16:creationId xmlns:a16="http://schemas.microsoft.com/office/drawing/2014/main" id="{5DDDC62E-C5E5-4C8E-BB39-4B7E9B51D9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5" name="Line 2104">
          <a:extLst>
            <a:ext uri="{FF2B5EF4-FFF2-40B4-BE49-F238E27FC236}">
              <a16:creationId xmlns:a16="http://schemas.microsoft.com/office/drawing/2014/main" id="{B3D007C1-CEEC-4F94-B7B4-20111014570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6" name="Line 2105">
          <a:extLst>
            <a:ext uri="{FF2B5EF4-FFF2-40B4-BE49-F238E27FC236}">
              <a16:creationId xmlns:a16="http://schemas.microsoft.com/office/drawing/2014/main" id="{D1EC45A4-3190-484D-8C80-681B2713164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7" name="Line 2106">
          <a:extLst>
            <a:ext uri="{FF2B5EF4-FFF2-40B4-BE49-F238E27FC236}">
              <a16:creationId xmlns:a16="http://schemas.microsoft.com/office/drawing/2014/main" id="{499ADF69-9D88-4EB9-A2B8-BFAB2803FB6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8" name="Line 2107">
          <a:extLst>
            <a:ext uri="{FF2B5EF4-FFF2-40B4-BE49-F238E27FC236}">
              <a16:creationId xmlns:a16="http://schemas.microsoft.com/office/drawing/2014/main" id="{48B2DE84-6E9C-4796-989A-7BD2FDDF7CD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29" name="Line 2108">
          <a:extLst>
            <a:ext uri="{FF2B5EF4-FFF2-40B4-BE49-F238E27FC236}">
              <a16:creationId xmlns:a16="http://schemas.microsoft.com/office/drawing/2014/main" id="{DF49BA21-2E67-4349-AE55-F0EA0EEA884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0" name="Line 2109">
          <a:extLst>
            <a:ext uri="{FF2B5EF4-FFF2-40B4-BE49-F238E27FC236}">
              <a16:creationId xmlns:a16="http://schemas.microsoft.com/office/drawing/2014/main" id="{AE23399E-FABD-49E8-A3CB-BC79FE31A3C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1" name="Line 2110">
          <a:extLst>
            <a:ext uri="{FF2B5EF4-FFF2-40B4-BE49-F238E27FC236}">
              <a16:creationId xmlns:a16="http://schemas.microsoft.com/office/drawing/2014/main" id="{3571D435-A203-4291-987D-978637A3548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2" name="Line 2111">
          <a:extLst>
            <a:ext uri="{FF2B5EF4-FFF2-40B4-BE49-F238E27FC236}">
              <a16:creationId xmlns:a16="http://schemas.microsoft.com/office/drawing/2014/main" id="{495B004C-013B-430B-AAD5-368F5180E5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3" name="Line 2112">
          <a:extLst>
            <a:ext uri="{FF2B5EF4-FFF2-40B4-BE49-F238E27FC236}">
              <a16:creationId xmlns:a16="http://schemas.microsoft.com/office/drawing/2014/main" id="{EAE30ED3-D710-4281-B4C8-1246F2641AA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4" name="Line 2113">
          <a:extLst>
            <a:ext uri="{FF2B5EF4-FFF2-40B4-BE49-F238E27FC236}">
              <a16:creationId xmlns:a16="http://schemas.microsoft.com/office/drawing/2014/main" id="{ABCAAFAE-835F-4717-A7E9-68D34B98B6CA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5" name="Line 2114">
          <a:extLst>
            <a:ext uri="{FF2B5EF4-FFF2-40B4-BE49-F238E27FC236}">
              <a16:creationId xmlns:a16="http://schemas.microsoft.com/office/drawing/2014/main" id="{E4E1BE77-194A-4CD0-BBA0-FCBCA31EE73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6" name="Line 2115">
          <a:extLst>
            <a:ext uri="{FF2B5EF4-FFF2-40B4-BE49-F238E27FC236}">
              <a16:creationId xmlns:a16="http://schemas.microsoft.com/office/drawing/2014/main" id="{9F38413D-47F1-4201-A8CC-506E4D6D405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7" name="Line 2116">
          <a:extLst>
            <a:ext uri="{FF2B5EF4-FFF2-40B4-BE49-F238E27FC236}">
              <a16:creationId xmlns:a16="http://schemas.microsoft.com/office/drawing/2014/main" id="{69B7EB0F-3AD9-406E-ACBA-E5BBA6C7CF0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38" name="Line 2117">
          <a:extLst>
            <a:ext uri="{FF2B5EF4-FFF2-40B4-BE49-F238E27FC236}">
              <a16:creationId xmlns:a16="http://schemas.microsoft.com/office/drawing/2014/main" id="{81BEC6AB-B76E-43DD-B435-A132B04B5DF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39" name="Line 2118">
          <a:extLst>
            <a:ext uri="{FF2B5EF4-FFF2-40B4-BE49-F238E27FC236}">
              <a16:creationId xmlns:a16="http://schemas.microsoft.com/office/drawing/2014/main" id="{DCC4D89B-8073-4399-A30A-A8680075AE17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0" name="Line 2119">
          <a:extLst>
            <a:ext uri="{FF2B5EF4-FFF2-40B4-BE49-F238E27FC236}">
              <a16:creationId xmlns:a16="http://schemas.microsoft.com/office/drawing/2014/main" id="{B73C63AE-BE02-402D-94DC-F394B0B8798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1" name="Line 2120">
          <a:extLst>
            <a:ext uri="{FF2B5EF4-FFF2-40B4-BE49-F238E27FC236}">
              <a16:creationId xmlns:a16="http://schemas.microsoft.com/office/drawing/2014/main" id="{C1461380-9DFB-4DC1-B689-42015FE1BC7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2" name="Line 2121">
          <a:extLst>
            <a:ext uri="{FF2B5EF4-FFF2-40B4-BE49-F238E27FC236}">
              <a16:creationId xmlns:a16="http://schemas.microsoft.com/office/drawing/2014/main" id="{ECC10B68-7098-4322-A22D-A0D42BBAB95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3" name="Line 2122">
          <a:extLst>
            <a:ext uri="{FF2B5EF4-FFF2-40B4-BE49-F238E27FC236}">
              <a16:creationId xmlns:a16="http://schemas.microsoft.com/office/drawing/2014/main" id="{13931850-2C89-4D79-821F-A776E83FDEC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44" name="Line 2123">
          <a:extLst>
            <a:ext uri="{FF2B5EF4-FFF2-40B4-BE49-F238E27FC236}">
              <a16:creationId xmlns:a16="http://schemas.microsoft.com/office/drawing/2014/main" id="{1CDB1E80-1823-4797-90D2-B26D8EB4AAC8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" name="Line 2124">
          <a:extLst>
            <a:ext uri="{FF2B5EF4-FFF2-40B4-BE49-F238E27FC236}">
              <a16:creationId xmlns:a16="http://schemas.microsoft.com/office/drawing/2014/main" id="{A6C00919-C240-4B92-8193-0C89B4E88C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6" name="Line 2125">
          <a:extLst>
            <a:ext uri="{FF2B5EF4-FFF2-40B4-BE49-F238E27FC236}">
              <a16:creationId xmlns:a16="http://schemas.microsoft.com/office/drawing/2014/main" id="{FC2FEFDF-A401-464B-B31B-EB24CC6F50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7" name="Line 2126">
          <a:extLst>
            <a:ext uri="{FF2B5EF4-FFF2-40B4-BE49-F238E27FC236}">
              <a16:creationId xmlns:a16="http://schemas.microsoft.com/office/drawing/2014/main" id="{EDC7E307-2227-46C6-A781-04BA765F1450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8" name="Line 2127">
          <a:extLst>
            <a:ext uri="{FF2B5EF4-FFF2-40B4-BE49-F238E27FC236}">
              <a16:creationId xmlns:a16="http://schemas.microsoft.com/office/drawing/2014/main" id="{EE9B2A3A-22E0-4348-9526-2936D93E60F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9" name="Line 2128">
          <a:extLst>
            <a:ext uri="{FF2B5EF4-FFF2-40B4-BE49-F238E27FC236}">
              <a16:creationId xmlns:a16="http://schemas.microsoft.com/office/drawing/2014/main" id="{8BED57E0-FBF4-40B0-A23C-E5A956BA89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0" name="Line 2129">
          <a:extLst>
            <a:ext uri="{FF2B5EF4-FFF2-40B4-BE49-F238E27FC236}">
              <a16:creationId xmlns:a16="http://schemas.microsoft.com/office/drawing/2014/main" id="{6D961DB6-2966-46B4-BCE7-DAC3C7EFBCF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51" name="Line 2130">
          <a:extLst>
            <a:ext uri="{FF2B5EF4-FFF2-40B4-BE49-F238E27FC236}">
              <a16:creationId xmlns:a16="http://schemas.microsoft.com/office/drawing/2014/main" id="{6C38F4B0-E1D3-46DB-A779-16E8809E8622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2" name="Line 2131">
          <a:extLst>
            <a:ext uri="{FF2B5EF4-FFF2-40B4-BE49-F238E27FC236}">
              <a16:creationId xmlns:a16="http://schemas.microsoft.com/office/drawing/2014/main" id="{70B6564E-BE8B-4B50-81E9-17F921C82F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3" name="Line 2132">
          <a:extLst>
            <a:ext uri="{FF2B5EF4-FFF2-40B4-BE49-F238E27FC236}">
              <a16:creationId xmlns:a16="http://schemas.microsoft.com/office/drawing/2014/main" id="{1765D486-0AD0-4B9B-A83D-BA197D7014B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4" name="Line 2133">
          <a:extLst>
            <a:ext uri="{FF2B5EF4-FFF2-40B4-BE49-F238E27FC236}">
              <a16:creationId xmlns:a16="http://schemas.microsoft.com/office/drawing/2014/main" id="{95C651CC-5B4E-451A-BAF7-1614F7BE70F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5" name="Line 2134">
          <a:extLst>
            <a:ext uri="{FF2B5EF4-FFF2-40B4-BE49-F238E27FC236}">
              <a16:creationId xmlns:a16="http://schemas.microsoft.com/office/drawing/2014/main" id="{7A5A0834-1168-47EF-BAA4-8030C658E22E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6" name="Line 2135">
          <a:extLst>
            <a:ext uri="{FF2B5EF4-FFF2-40B4-BE49-F238E27FC236}">
              <a16:creationId xmlns:a16="http://schemas.microsoft.com/office/drawing/2014/main" id="{360F5852-8880-4F3B-A23D-B189E0F559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7" name="Line 2136">
          <a:extLst>
            <a:ext uri="{FF2B5EF4-FFF2-40B4-BE49-F238E27FC236}">
              <a16:creationId xmlns:a16="http://schemas.microsoft.com/office/drawing/2014/main" id="{48FD985C-D600-44B5-94D0-0647CC58D5D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58" name="Line 2137">
          <a:extLst>
            <a:ext uri="{FF2B5EF4-FFF2-40B4-BE49-F238E27FC236}">
              <a16:creationId xmlns:a16="http://schemas.microsoft.com/office/drawing/2014/main" id="{63992785-C586-4AC7-9383-BD760C38C8F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59" name="Line 2138">
          <a:extLst>
            <a:ext uri="{FF2B5EF4-FFF2-40B4-BE49-F238E27FC236}">
              <a16:creationId xmlns:a16="http://schemas.microsoft.com/office/drawing/2014/main" id="{7E7117A3-D0E8-46F2-A7FD-42A1E0B9FD4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0" name="Line 2139">
          <a:extLst>
            <a:ext uri="{FF2B5EF4-FFF2-40B4-BE49-F238E27FC236}">
              <a16:creationId xmlns:a16="http://schemas.microsoft.com/office/drawing/2014/main" id="{8797FF77-B4E5-4ECB-AC55-6E96A090FBB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1" name="Line 2140">
          <a:extLst>
            <a:ext uri="{FF2B5EF4-FFF2-40B4-BE49-F238E27FC236}">
              <a16:creationId xmlns:a16="http://schemas.microsoft.com/office/drawing/2014/main" id="{A54A6A7A-FE08-4ADB-A9A4-BF78C29C24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2" name="Line 2141">
          <a:extLst>
            <a:ext uri="{FF2B5EF4-FFF2-40B4-BE49-F238E27FC236}">
              <a16:creationId xmlns:a16="http://schemas.microsoft.com/office/drawing/2014/main" id="{9912180A-DA59-4F76-A1B0-DCC19338A0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3" name="Line 2142">
          <a:extLst>
            <a:ext uri="{FF2B5EF4-FFF2-40B4-BE49-F238E27FC236}">
              <a16:creationId xmlns:a16="http://schemas.microsoft.com/office/drawing/2014/main" id="{F0B8CB9D-C9F9-429F-97C4-B1307FA213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4" name="Line 2143">
          <a:extLst>
            <a:ext uri="{FF2B5EF4-FFF2-40B4-BE49-F238E27FC236}">
              <a16:creationId xmlns:a16="http://schemas.microsoft.com/office/drawing/2014/main" id="{AABC5611-96E3-49CE-A934-25F65A95990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5" name="Line 2144">
          <a:extLst>
            <a:ext uri="{FF2B5EF4-FFF2-40B4-BE49-F238E27FC236}">
              <a16:creationId xmlns:a16="http://schemas.microsoft.com/office/drawing/2014/main" id="{801F2727-EFEA-461B-B864-AA010A35FD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6" name="Line 2145">
          <a:extLst>
            <a:ext uri="{FF2B5EF4-FFF2-40B4-BE49-F238E27FC236}">
              <a16:creationId xmlns:a16="http://schemas.microsoft.com/office/drawing/2014/main" id="{99C25168-C689-4C61-9B2E-E0BE32FFBD0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7" name="Line 2146">
          <a:extLst>
            <a:ext uri="{FF2B5EF4-FFF2-40B4-BE49-F238E27FC236}">
              <a16:creationId xmlns:a16="http://schemas.microsoft.com/office/drawing/2014/main" id="{7D3499B4-F406-4223-90DB-7551CDAC43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68" name="Line 2147">
          <a:extLst>
            <a:ext uri="{FF2B5EF4-FFF2-40B4-BE49-F238E27FC236}">
              <a16:creationId xmlns:a16="http://schemas.microsoft.com/office/drawing/2014/main" id="{C1D41BD8-BAAF-4EBF-8C05-5B1917FF96B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69" name="Line 2148">
          <a:extLst>
            <a:ext uri="{FF2B5EF4-FFF2-40B4-BE49-F238E27FC236}">
              <a16:creationId xmlns:a16="http://schemas.microsoft.com/office/drawing/2014/main" id="{33D6D2A4-29CF-41E2-82A7-15AFC57304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0" name="Line 2149">
          <a:extLst>
            <a:ext uri="{FF2B5EF4-FFF2-40B4-BE49-F238E27FC236}">
              <a16:creationId xmlns:a16="http://schemas.microsoft.com/office/drawing/2014/main" id="{58A1BD8C-78BB-4556-A3C1-48AEBB4C9F7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1" name="Line 2150">
          <a:extLst>
            <a:ext uri="{FF2B5EF4-FFF2-40B4-BE49-F238E27FC236}">
              <a16:creationId xmlns:a16="http://schemas.microsoft.com/office/drawing/2014/main" id="{4D9BD5A9-202B-44BE-A5EE-1409E3E96C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2" name="Line 2151">
          <a:extLst>
            <a:ext uri="{FF2B5EF4-FFF2-40B4-BE49-F238E27FC236}">
              <a16:creationId xmlns:a16="http://schemas.microsoft.com/office/drawing/2014/main" id="{B540DFF7-6567-4534-842B-E35444C3B4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3" name="Line 2152">
          <a:extLst>
            <a:ext uri="{FF2B5EF4-FFF2-40B4-BE49-F238E27FC236}">
              <a16:creationId xmlns:a16="http://schemas.microsoft.com/office/drawing/2014/main" id="{4CF817FE-729D-4A19-8E5B-D8ABB0921CA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4" name="Line 2153">
          <a:extLst>
            <a:ext uri="{FF2B5EF4-FFF2-40B4-BE49-F238E27FC236}">
              <a16:creationId xmlns:a16="http://schemas.microsoft.com/office/drawing/2014/main" id="{2D3CDB15-2D17-4D39-8E95-21748DBEC2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5" name="Line 2154">
          <a:extLst>
            <a:ext uri="{FF2B5EF4-FFF2-40B4-BE49-F238E27FC236}">
              <a16:creationId xmlns:a16="http://schemas.microsoft.com/office/drawing/2014/main" id="{26F83BD6-EC4D-419B-AD7D-29B75D4D60A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6" name="Line 2155">
          <a:extLst>
            <a:ext uri="{FF2B5EF4-FFF2-40B4-BE49-F238E27FC236}">
              <a16:creationId xmlns:a16="http://schemas.microsoft.com/office/drawing/2014/main" id="{4880E331-7F5D-4C0C-B4AC-058501297C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7" name="Line 2156">
          <a:extLst>
            <a:ext uri="{FF2B5EF4-FFF2-40B4-BE49-F238E27FC236}">
              <a16:creationId xmlns:a16="http://schemas.microsoft.com/office/drawing/2014/main" id="{10395B47-111D-4E5C-BB35-394B5EC2818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78" name="Line 2157">
          <a:extLst>
            <a:ext uri="{FF2B5EF4-FFF2-40B4-BE49-F238E27FC236}">
              <a16:creationId xmlns:a16="http://schemas.microsoft.com/office/drawing/2014/main" id="{F67E7DF6-9061-4AB1-8713-1474077D08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79" name="Line 2158">
          <a:extLst>
            <a:ext uri="{FF2B5EF4-FFF2-40B4-BE49-F238E27FC236}">
              <a16:creationId xmlns:a16="http://schemas.microsoft.com/office/drawing/2014/main" id="{41EB3424-6DCB-40C9-9F8A-2B1A191C2F7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0" name="Line 2159">
          <a:extLst>
            <a:ext uri="{FF2B5EF4-FFF2-40B4-BE49-F238E27FC236}">
              <a16:creationId xmlns:a16="http://schemas.microsoft.com/office/drawing/2014/main" id="{311EFC19-32C8-4B28-B5FC-C0E9B4DF1D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1" name="Line 2160">
          <a:extLst>
            <a:ext uri="{FF2B5EF4-FFF2-40B4-BE49-F238E27FC236}">
              <a16:creationId xmlns:a16="http://schemas.microsoft.com/office/drawing/2014/main" id="{423F986C-913C-4134-8138-87BAF735CA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2" name="Line 2161">
          <a:extLst>
            <a:ext uri="{FF2B5EF4-FFF2-40B4-BE49-F238E27FC236}">
              <a16:creationId xmlns:a16="http://schemas.microsoft.com/office/drawing/2014/main" id="{9FACBA5B-134D-47E4-9663-EC447984774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3" name="Line 2162">
          <a:extLst>
            <a:ext uri="{FF2B5EF4-FFF2-40B4-BE49-F238E27FC236}">
              <a16:creationId xmlns:a16="http://schemas.microsoft.com/office/drawing/2014/main" id="{839193E8-52F3-44A9-8842-1A776DBDC1D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4" name="Line 2163">
          <a:extLst>
            <a:ext uri="{FF2B5EF4-FFF2-40B4-BE49-F238E27FC236}">
              <a16:creationId xmlns:a16="http://schemas.microsoft.com/office/drawing/2014/main" id="{6698F92F-8BAD-4D65-A431-CDABBD65CBA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5" name="Line 2164">
          <a:extLst>
            <a:ext uri="{FF2B5EF4-FFF2-40B4-BE49-F238E27FC236}">
              <a16:creationId xmlns:a16="http://schemas.microsoft.com/office/drawing/2014/main" id="{152352E7-1603-49B9-89CF-BF2370F13A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6" name="Line 2165">
          <a:extLst>
            <a:ext uri="{FF2B5EF4-FFF2-40B4-BE49-F238E27FC236}">
              <a16:creationId xmlns:a16="http://schemas.microsoft.com/office/drawing/2014/main" id="{E46088F7-FEA3-4687-8C8A-C81B27C558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7" name="Line 2166">
          <a:extLst>
            <a:ext uri="{FF2B5EF4-FFF2-40B4-BE49-F238E27FC236}">
              <a16:creationId xmlns:a16="http://schemas.microsoft.com/office/drawing/2014/main" id="{C3CDF10E-1B59-4206-A14B-53F1DC9A7E0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88" name="Line 2167">
          <a:extLst>
            <a:ext uri="{FF2B5EF4-FFF2-40B4-BE49-F238E27FC236}">
              <a16:creationId xmlns:a16="http://schemas.microsoft.com/office/drawing/2014/main" id="{A6863F21-23D4-465C-8EEF-BB10775E55F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89" name="Line 2168">
          <a:extLst>
            <a:ext uri="{FF2B5EF4-FFF2-40B4-BE49-F238E27FC236}">
              <a16:creationId xmlns:a16="http://schemas.microsoft.com/office/drawing/2014/main" id="{362B02B9-F99C-4B67-BF4B-BE409E54BD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0" name="Line 2169">
          <a:extLst>
            <a:ext uri="{FF2B5EF4-FFF2-40B4-BE49-F238E27FC236}">
              <a16:creationId xmlns:a16="http://schemas.microsoft.com/office/drawing/2014/main" id="{EA2FDBB1-B86F-45A1-B2AE-0B7B3BBD0C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1" name="Line 2170">
          <a:extLst>
            <a:ext uri="{FF2B5EF4-FFF2-40B4-BE49-F238E27FC236}">
              <a16:creationId xmlns:a16="http://schemas.microsoft.com/office/drawing/2014/main" id="{4DAD0F56-3CC6-4B26-B82C-8263CA20B91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2" name="Line 2171">
          <a:extLst>
            <a:ext uri="{FF2B5EF4-FFF2-40B4-BE49-F238E27FC236}">
              <a16:creationId xmlns:a16="http://schemas.microsoft.com/office/drawing/2014/main" id="{4FA3AB30-AA0B-4A30-BEE4-12A8D7D809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3" name="Line 2172">
          <a:extLst>
            <a:ext uri="{FF2B5EF4-FFF2-40B4-BE49-F238E27FC236}">
              <a16:creationId xmlns:a16="http://schemas.microsoft.com/office/drawing/2014/main" id="{E14A4F11-1E7C-4350-9132-83460BFDE91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4" name="Line 2173">
          <a:extLst>
            <a:ext uri="{FF2B5EF4-FFF2-40B4-BE49-F238E27FC236}">
              <a16:creationId xmlns:a16="http://schemas.microsoft.com/office/drawing/2014/main" id="{E0D7CB97-66C0-4D10-8766-6E9ACBBBCEF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5" name="Line 2174">
          <a:extLst>
            <a:ext uri="{FF2B5EF4-FFF2-40B4-BE49-F238E27FC236}">
              <a16:creationId xmlns:a16="http://schemas.microsoft.com/office/drawing/2014/main" id="{5363DB1D-A660-4620-A677-8F6517EA18D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6" name="Line 2175">
          <a:extLst>
            <a:ext uri="{FF2B5EF4-FFF2-40B4-BE49-F238E27FC236}">
              <a16:creationId xmlns:a16="http://schemas.microsoft.com/office/drawing/2014/main" id="{FDDA7460-7322-4D93-8D81-360AFEA219A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7" name="Line 2176">
          <a:extLst>
            <a:ext uri="{FF2B5EF4-FFF2-40B4-BE49-F238E27FC236}">
              <a16:creationId xmlns:a16="http://schemas.microsoft.com/office/drawing/2014/main" id="{311D107A-C169-48FF-93C2-8C58731A55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98" name="Line 2177">
          <a:extLst>
            <a:ext uri="{FF2B5EF4-FFF2-40B4-BE49-F238E27FC236}">
              <a16:creationId xmlns:a16="http://schemas.microsoft.com/office/drawing/2014/main" id="{6A5D62B0-912E-4CFB-9B74-BC91FC1688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99" name="Line 2178">
          <a:extLst>
            <a:ext uri="{FF2B5EF4-FFF2-40B4-BE49-F238E27FC236}">
              <a16:creationId xmlns:a16="http://schemas.microsoft.com/office/drawing/2014/main" id="{DCC91F82-62F8-46B1-8EF2-C532DB2A350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0" name="Line 2179">
          <a:extLst>
            <a:ext uri="{FF2B5EF4-FFF2-40B4-BE49-F238E27FC236}">
              <a16:creationId xmlns:a16="http://schemas.microsoft.com/office/drawing/2014/main" id="{20431B47-5493-497C-9D7E-D59B6AD3023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1" name="Line 2180">
          <a:extLst>
            <a:ext uri="{FF2B5EF4-FFF2-40B4-BE49-F238E27FC236}">
              <a16:creationId xmlns:a16="http://schemas.microsoft.com/office/drawing/2014/main" id="{F0D6159F-F24F-4D97-B361-61CF885AC5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2" name="Line 2181">
          <a:extLst>
            <a:ext uri="{FF2B5EF4-FFF2-40B4-BE49-F238E27FC236}">
              <a16:creationId xmlns:a16="http://schemas.microsoft.com/office/drawing/2014/main" id="{046D0EEE-F8AF-4591-BF8A-BAD56B358F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3" name="Line 2182">
          <a:extLst>
            <a:ext uri="{FF2B5EF4-FFF2-40B4-BE49-F238E27FC236}">
              <a16:creationId xmlns:a16="http://schemas.microsoft.com/office/drawing/2014/main" id="{381CF842-ABAA-4FF5-9186-158500E625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4" name="Line 2183">
          <a:extLst>
            <a:ext uri="{FF2B5EF4-FFF2-40B4-BE49-F238E27FC236}">
              <a16:creationId xmlns:a16="http://schemas.microsoft.com/office/drawing/2014/main" id="{1FB883C6-16F7-4321-A1E9-AC548783D90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5" name="Line 2184">
          <a:extLst>
            <a:ext uri="{FF2B5EF4-FFF2-40B4-BE49-F238E27FC236}">
              <a16:creationId xmlns:a16="http://schemas.microsoft.com/office/drawing/2014/main" id="{4257C3FE-24A4-4E69-8558-85C2E32EA4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6" name="Line 2185">
          <a:extLst>
            <a:ext uri="{FF2B5EF4-FFF2-40B4-BE49-F238E27FC236}">
              <a16:creationId xmlns:a16="http://schemas.microsoft.com/office/drawing/2014/main" id="{4E35D501-979E-4C38-8296-8B643EEBA29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7" name="Line 2186">
          <a:extLst>
            <a:ext uri="{FF2B5EF4-FFF2-40B4-BE49-F238E27FC236}">
              <a16:creationId xmlns:a16="http://schemas.microsoft.com/office/drawing/2014/main" id="{4D9B8ECA-DF2C-4DBE-9A15-2F86C44CDC5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08" name="Line 2187">
          <a:extLst>
            <a:ext uri="{FF2B5EF4-FFF2-40B4-BE49-F238E27FC236}">
              <a16:creationId xmlns:a16="http://schemas.microsoft.com/office/drawing/2014/main" id="{3C329EFA-B30F-4611-9B36-5C62581D4D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09" name="Line 2188">
          <a:extLst>
            <a:ext uri="{FF2B5EF4-FFF2-40B4-BE49-F238E27FC236}">
              <a16:creationId xmlns:a16="http://schemas.microsoft.com/office/drawing/2014/main" id="{A4D804F5-7C64-46D7-ACA3-6BD963F813F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0" name="Line 2189">
          <a:extLst>
            <a:ext uri="{FF2B5EF4-FFF2-40B4-BE49-F238E27FC236}">
              <a16:creationId xmlns:a16="http://schemas.microsoft.com/office/drawing/2014/main" id="{8C7E9B96-9656-442F-B495-5274CF9A6C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1" name="Line 2190">
          <a:extLst>
            <a:ext uri="{FF2B5EF4-FFF2-40B4-BE49-F238E27FC236}">
              <a16:creationId xmlns:a16="http://schemas.microsoft.com/office/drawing/2014/main" id="{E03A37B6-91FD-4ECF-B2CE-2A0B6D25B2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2" name="Line 2191">
          <a:extLst>
            <a:ext uri="{FF2B5EF4-FFF2-40B4-BE49-F238E27FC236}">
              <a16:creationId xmlns:a16="http://schemas.microsoft.com/office/drawing/2014/main" id="{EECC307C-597B-4FE2-B80D-2E739AAE296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3" name="Line 2192">
          <a:extLst>
            <a:ext uri="{FF2B5EF4-FFF2-40B4-BE49-F238E27FC236}">
              <a16:creationId xmlns:a16="http://schemas.microsoft.com/office/drawing/2014/main" id="{E66FA5C3-5F6C-4485-A0F7-C037BCCCB30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4" name="Line 2193">
          <a:extLst>
            <a:ext uri="{FF2B5EF4-FFF2-40B4-BE49-F238E27FC236}">
              <a16:creationId xmlns:a16="http://schemas.microsoft.com/office/drawing/2014/main" id="{90989EE7-CB60-4AEE-AE08-C366144AD1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5" name="Line 2194">
          <a:extLst>
            <a:ext uri="{FF2B5EF4-FFF2-40B4-BE49-F238E27FC236}">
              <a16:creationId xmlns:a16="http://schemas.microsoft.com/office/drawing/2014/main" id="{00695896-F7D7-458F-A250-7FB3C7B4871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6" name="Line 2195">
          <a:extLst>
            <a:ext uri="{FF2B5EF4-FFF2-40B4-BE49-F238E27FC236}">
              <a16:creationId xmlns:a16="http://schemas.microsoft.com/office/drawing/2014/main" id="{E90DB351-5C20-43C0-9562-5B4A1A9705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7" name="Line 2196">
          <a:extLst>
            <a:ext uri="{FF2B5EF4-FFF2-40B4-BE49-F238E27FC236}">
              <a16:creationId xmlns:a16="http://schemas.microsoft.com/office/drawing/2014/main" id="{7EA4C4EA-4683-4A33-BCBF-AC8F1D153DB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18" name="Line 2197">
          <a:extLst>
            <a:ext uri="{FF2B5EF4-FFF2-40B4-BE49-F238E27FC236}">
              <a16:creationId xmlns:a16="http://schemas.microsoft.com/office/drawing/2014/main" id="{0FC12558-DC79-4173-A2D5-C1C378F54D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19" name="Line 2198">
          <a:extLst>
            <a:ext uri="{FF2B5EF4-FFF2-40B4-BE49-F238E27FC236}">
              <a16:creationId xmlns:a16="http://schemas.microsoft.com/office/drawing/2014/main" id="{C59CFAF8-E26E-4FF2-A765-0EB738D4C4E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0" name="Line 2199">
          <a:extLst>
            <a:ext uri="{FF2B5EF4-FFF2-40B4-BE49-F238E27FC236}">
              <a16:creationId xmlns:a16="http://schemas.microsoft.com/office/drawing/2014/main" id="{D21B44EA-5881-4B6F-8279-D46E1D0136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1" name="Line 2200">
          <a:extLst>
            <a:ext uri="{FF2B5EF4-FFF2-40B4-BE49-F238E27FC236}">
              <a16:creationId xmlns:a16="http://schemas.microsoft.com/office/drawing/2014/main" id="{8742AE90-3F65-42AA-9E28-ED22D3C6C0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2" name="Line 2201">
          <a:extLst>
            <a:ext uri="{FF2B5EF4-FFF2-40B4-BE49-F238E27FC236}">
              <a16:creationId xmlns:a16="http://schemas.microsoft.com/office/drawing/2014/main" id="{3D5AB040-0613-4550-A295-B64CD4E80E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3" name="Line 2202">
          <a:extLst>
            <a:ext uri="{FF2B5EF4-FFF2-40B4-BE49-F238E27FC236}">
              <a16:creationId xmlns:a16="http://schemas.microsoft.com/office/drawing/2014/main" id="{12D8EC90-C6D9-4AAF-A1FB-98458A6F20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4" name="Line 2203">
          <a:extLst>
            <a:ext uri="{FF2B5EF4-FFF2-40B4-BE49-F238E27FC236}">
              <a16:creationId xmlns:a16="http://schemas.microsoft.com/office/drawing/2014/main" id="{1B989E8C-BDDD-4F0A-A7D5-E445E528AB6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5" name="Line 2204">
          <a:extLst>
            <a:ext uri="{FF2B5EF4-FFF2-40B4-BE49-F238E27FC236}">
              <a16:creationId xmlns:a16="http://schemas.microsoft.com/office/drawing/2014/main" id="{CC4E3096-8A38-4081-9E02-EE90D7337AE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6" name="Line 2205">
          <a:extLst>
            <a:ext uri="{FF2B5EF4-FFF2-40B4-BE49-F238E27FC236}">
              <a16:creationId xmlns:a16="http://schemas.microsoft.com/office/drawing/2014/main" id="{A1A03E6F-A6C3-4D40-91F1-0520ABB785C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7" name="Line 2206">
          <a:extLst>
            <a:ext uri="{FF2B5EF4-FFF2-40B4-BE49-F238E27FC236}">
              <a16:creationId xmlns:a16="http://schemas.microsoft.com/office/drawing/2014/main" id="{D444F977-52E4-457F-B7B1-8726C3F0BE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28" name="Line 2207">
          <a:extLst>
            <a:ext uri="{FF2B5EF4-FFF2-40B4-BE49-F238E27FC236}">
              <a16:creationId xmlns:a16="http://schemas.microsoft.com/office/drawing/2014/main" id="{A7E4997D-4E91-4710-9439-75AECE8DD63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29" name="Line 2208">
          <a:extLst>
            <a:ext uri="{FF2B5EF4-FFF2-40B4-BE49-F238E27FC236}">
              <a16:creationId xmlns:a16="http://schemas.microsoft.com/office/drawing/2014/main" id="{97402844-B78F-41FA-8490-69DA33D0BF7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0" name="Line 2209">
          <a:extLst>
            <a:ext uri="{FF2B5EF4-FFF2-40B4-BE49-F238E27FC236}">
              <a16:creationId xmlns:a16="http://schemas.microsoft.com/office/drawing/2014/main" id="{39067CF1-E484-4189-9F91-3257EAD6C4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1" name="Line 2210">
          <a:extLst>
            <a:ext uri="{FF2B5EF4-FFF2-40B4-BE49-F238E27FC236}">
              <a16:creationId xmlns:a16="http://schemas.microsoft.com/office/drawing/2014/main" id="{45C2F849-9CFB-47D4-8C1D-1371F14821A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2" name="Line 2211">
          <a:extLst>
            <a:ext uri="{FF2B5EF4-FFF2-40B4-BE49-F238E27FC236}">
              <a16:creationId xmlns:a16="http://schemas.microsoft.com/office/drawing/2014/main" id="{990E0E55-6E60-4AA2-8580-0C6B97D38F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3" name="Line 2212">
          <a:extLst>
            <a:ext uri="{FF2B5EF4-FFF2-40B4-BE49-F238E27FC236}">
              <a16:creationId xmlns:a16="http://schemas.microsoft.com/office/drawing/2014/main" id="{277E4140-B08A-4F5D-AD41-DA5D783A49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4" name="Line 2213">
          <a:extLst>
            <a:ext uri="{FF2B5EF4-FFF2-40B4-BE49-F238E27FC236}">
              <a16:creationId xmlns:a16="http://schemas.microsoft.com/office/drawing/2014/main" id="{8AE121A6-0786-446E-8E18-425B3DFC5F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5" name="Line 2214">
          <a:extLst>
            <a:ext uri="{FF2B5EF4-FFF2-40B4-BE49-F238E27FC236}">
              <a16:creationId xmlns:a16="http://schemas.microsoft.com/office/drawing/2014/main" id="{B8911C7B-7380-4A69-AEF9-AF8BB3F738D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6" name="Line 2215">
          <a:extLst>
            <a:ext uri="{FF2B5EF4-FFF2-40B4-BE49-F238E27FC236}">
              <a16:creationId xmlns:a16="http://schemas.microsoft.com/office/drawing/2014/main" id="{A66FBA1B-1483-4CA0-A789-752C5D7A73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7" name="Line 2216">
          <a:extLst>
            <a:ext uri="{FF2B5EF4-FFF2-40B4-BE49-F238E27FC236}">
              <a16:creationId xmlns:a16="http://schemas.microsoft.com/office/drawing/2014/main" id="{02B97445-F356-45FF-8438-B4D2FDB536F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38" name="Line 2217">
          <a:extLst>
            <a:ext uri="{FF2B5EF4-FFF2-40B4-BE49-F238E27FC236}">
              <a16:creationId xmlns:a16="http://schemas.microsoft.com/office/drawing/2014/main" id="{4D87CBBD-D5EC-4446-A397-E212977E51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39" name="Line 2218">
          <a:extLst>
            <a:ext uri="{FF2B5EF4-FFF2-40B4-BE49-F238E27FC236}">
              <a16:creationId xmlns:a16="http://schemas.microsoft.com/office/drawing/2014/main" id="{844E48D6-8995-4727-95D8-EC02914873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0" name="Line 2219">
          <a:extLst>
            <a:ext uri="{FF2B5EF4-FFF2-40B4-BE49-F238E27FC236}">
              <a16:creationId xmlns:a16="http://schemas.microsoft.com/office/drawing/2014/main" id="{D76A9D39-7548-48B1-A1CF-ED87C6FA7C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1" name="Line 2220">
          <a:extLst>
            <a:ext uri="{FF2B5EF4-FFF2-40B4-BE49-F238E27FC236}">
              <a16:creationId xmlns:a16="http://schemas.microsoft.com/office/drawing/2014/main" id="{7AF9ECAB-7E60-4751-8360-83C25E18DB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2" name="Line 2221">
          <a:extLst>
            <a:ext uri="{FF2B5EF4-FFF2-40B4-BE49-F238E27FC236}">
              <a16:creationId xmlns:a16="http://schemas.microsoft.com/office/drawing/2014/main" id="{6621F7EC-26AA-4DD7-BFB7-28B937CBB9E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3" name="Line 2222">
          <a:extLst>
            <a:ext uri="{FF2B5EF4-FFF2-40B4-BE49-F238E27FC236}">
              <a16:creationId xmlns:a16="http://schemas.microsoft.com/office/drawing/2014/main" id="{5C15D2E3-FBCD-4EC6-A4AA-7FA00E6B49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4" name="Line 2223">
          <a:extLst>
            <a:ext uri="{FF2B5EF4-FFF2-40B4-BE49-F238E27FC236}">
              <a16:creationId xmlns:a16="http://schemas.microsoft.com/office/drawing/2014/main" id="{7946D71F-8D06-4942-ADBB-1DED8C16CD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5" name="Line 2224">
          <a:extLst>
            <a:ext uri="{FF2B5EF4-FFF2-40B4-BE49-F238E27FC236}">
              <a16:creationId xmlns:a16="http://schemas.microsoft.com/office/drawing/2014/main" id="{3FD697FF-5B77-421B-835C-D1C21163E25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6" name="Line 2225">
          <a:extLst>
            <a:ext uri="{FF2B5EF4-FFF2-40B4-BE49-F238E27FC236}">
              <a16:creationId xmlns:a16="http://schemas.microsoft.com/office/drawing/2014/main" id="{D20CB06A-0747-48D7-B81F-2DE78001DC3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7" name="Line 2226">
          <a:extLst>
            <a:ext uri="{FF2B5EF4-FFF2-40B4-BE49-F238E27FC236}">
              <a16:creationId xmlns:a16="http://schemas.microsoft.com/office/drawing/2014/main" id="{1BD862B6-08A6-41B6-909E-DBCC0019A49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48" name="Line 2227">
          <a:extLst>
            <a:ext uri="{FF2B5EF4-FFF2-40B4-BE49-F238E27FC236}">
              <a16:creationId xmlns:a16="http://schemas.microsoft.com/office/drawing/2014/main" id="{E0128D7E-A885-424D-AA57-BBF51A8E77E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49" name="Line 2228">
          <a:extLst>
            <a:ext uri="{FF2B5EF4-FFF2-40B4-BE49-F238E27FC236}">
              <a16:creationId xmlns:a16="http://schemas.microsoft.com/office/drawing/2014/main" id="{0C942153-0ABA-464E-9DF5-16D325D632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0" name="Line 2229">
          <a:extLst>
            <a:ext uri="{FF2B5EF4-FFF2-40B4-BE49-F238E27FC236}">
              <a16:creationId xmlns:a16="http://schemas.microsoft.com/office/drawing/2014/main" id="{691A2AE9-6C1E-409A-8CD3-F7D88A9A7F3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1" name="Line 2230">
          <a:extLst>
            <a:ext uri="{FF2B5EF4-FFF2-40B4-BE49-F238E27FC236}">
              <a16:creationId xmlns:a16="http://schemas.microsoft.com/office/drawing/2014/main" id="{097F8CCE-FA1A-4AED-96C9-902390F261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2" name="Line 2231">
          <a:extLst>
            <a:ext uri="{FF2B5EF4-FFF2-40B4-BE49-F238E27FC236}">
              <a16:creationId xmlns:a16="http://schemas.microsoft.com/office/drawing/2014/main" id="{8E11729D-BCD3-4CC3-B4EC-276E979FC8A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3" name="Line 2232">
          <a:extLst>
            <a:ext uri="{FF2B5EF4-FFF2-40B4-BE49-F238E27FC236}">
              <a16:creationId xmlns:a16="http://schemas.microsoft.com/office/drawing/2014/main" id="{1B7ADC0C-504D-4DD6-984C-E3459FE15A0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4" name="Line 2233">
          <a:extLst>
            <a:ext uri="{FF2B5EF4-FFF2-40B4-BE49-F238E27FC236}">
              <a16:creationId xmlns:a16="http://schemas.microsoft.com/office/drawing/2014/main" id="{5937B182-0E48-430A-9B7C-51076F2F701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5" name="Line 2234">
          <a:extLst>
            <a:ext uri="{FF2B5EF4-FFF2-40B4-BE49-F238E27FC236}">
              <a16:creationId xmlns:a16="http://schemas.microsoft.com/office/drawing/2014/main" id="{305DEFEF-92BA-49DC-8F1B-4AB60226266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6" name="Line 2235">
          <a:extLst>
            <a:ext uri="{FF2B5EF4-FFF2-40B4-BE49-F238E27FC236}">
              <a16:creationId xmlns:a16="http://schemas.microsoft.com/office/drawing/2014/main" id="{CC0A7D28-C28B-4ECD-A19A-1D1AFA1E13B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7" name="Line 2236">
          <a:extLst>
            <a:ext uri="{FF2B5EF4-FFF2-40B4-BE49-F238E27FC236}">
              <a16:creationId xmlns:a16="http://schemas.microsoft.com/office/drawing/2014/main" id="{CE2893B6-EBCE-4407-9F0F-C563F16048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58" name="Line 2237">
          <a:extLst>
            <a:ext uri="{FF2B5EF4-FFF2-40B4-BE49-F238E27FC236}">
              <a16:creationId xmlns:a16="http://schemas.microsoft.com/office/drawing/2014/main" id="{503001B1-62FD-4350-93FF-199E4C4758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59" name="Line 2238">
          <a:extLst>
            <a:ext uri="{FF2B5EF4-FFF2-40B4-BE49-F238E27FC236}">
              <a16:creationId xmlns:a16="http://schemas.microsoft.com/office/drawing/2014/main" id="{B4E10A54-D4D5-4CE3-B8B7-1C4605E13A9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0" name="Line 2239">
          <a:extLst>
            <a:ext uri="{FF2B5EF4-FFF2-40B4-BE49-F238E27FC236}">
              <a16:creationId xmlns:a16="http://schemas.microsoft.com/office/drawing/2014/main" id="{B5B43300-3E43-4D2E-8456-BA0E7DE14E7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1" name="Line 2240">
          <a:extLst>
            <a:ext uri="{FF2B5EF4-FFF2-40B4-BE49-F238E27FC236}">
              <a16:creationId xmlns:a16="http://schemas.microsoft.com/office/drawing/2014/main" id="{2C1E33A2-682C-4439-9BA1-6BCA8C3E701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2" name="Line 2241">
          <a:extLst>
            <a:ext uri="{FF2B5EF4-FFF2-40B4-BE49-F238E27FC236}">
              <a16:creationId xmlns:a16="http://schemas.microsoft.com/office/drawing/2014/main" id="{EA4100B5-2EBD-4CB8-A4A5-1A7B30391E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3" name="Line 2242">
          <a:extLst>
            <a:ext uri="{FF2B5EF4-FFF2-40B4-BE49-F238E27FC236}">
              <a16:creationId xmlns:a16="http://schemas.microsoft.com/office/drawing/2014/main" id="{1123EC6B-CF77-4D42-BAC3-626FBAA2003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4" name="Line 2243">
          <a:extLst>
            <a:ext uri="{FF2B5EF4-FFF2-40B4-BE49-F238E27FC236}">
              <a16:creationId xmlns:a16="http://schemas.microsoft.com/office/drawing/2014/main" id="{2112A9F4-40A5-472B-8B17-62995761D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5" name="Line 2244">
          <a:extLst>
            <a:ext uri="{FF2B5EF4-FFF2-40B4-BE49-F238E27FC236}">
              <a16:creationId xmlns:a16="http://schemas.microsoft.com/office/drawing/2014/main" id="{EF41AFE4-E48F-4B77-9FF5-CF24AD75FE9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6" name="Line 2245">
          <a:extLst>
            <a:ext uri="{FF2B5EF4-FFF2-40B4-BE49-F238E27FC236}">
              <a16:creationId xmlns:a16="http://schemas.microsoft.com/office/drawing/2014/main" id="{1AD4AC80-3C09-478C-BE81-65D457BCF44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7" name="Line 2246">
          <a:extLst>
            <a:ext uri="{FF2B5EF4-FFF2-40B4-BE49-F238E27FC236}">
              <a16:creationId xmlns:a16="http://schemas.microsoft.com/office/drawing/2014/main" id="{41BEE38C-04F6-4777-9A29-9A98FE6CE37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68" name="Line 2247">
          <a:extLst>
            <a:ext uri="{FF2B5EF4-FFF2-40B4-BE49-F238E27FC236}">
              <a16:creationId xmlns:a16="http://schemas.microsoft.com/office/drawing/2014/main" id="{EB387E41-D534-46E1-A56D-13DEA5293D3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69" name="Line 2248">
          <a:extLst>
            <a:ext uri="{FF2B5EF4-FFF2-40B4-BE49-F238E27FC236}">
              <a16:creationId xmlns:a16="http://schemas.microsoft.com/office/drawing/2014/main" id="{3CCD0515-A7C8-4011-823D-69EB62698E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0" name="Line 2249">
          <a:extLst>
            <a:ext uri="{FF2B5EF4-FFF2-40B4-BE49-F238E27FC236}">
              <a16:creationId xmlns:a16="http://schemas.microsoft.com/office/drawing/2014/main" id="{A89FB21F-4168-4F68-9AF2-BC083871325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1" name="Line 2250">
          <a:extLst>
            <a:ext uri="{FF2B5EF4-FFF2-40B4-BE49-F238E27FC236}">
              <a16:creationId xmlns:a16="http://schemas.microsoft.com/office/drawing/2014/main" id="{42F01C94-C53C-429D-B7A6-1CA1CB4C8B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2" name="Line 2251">
          <a:extLst>
            <a:ext uri="{FF2B5EF4-FFF2-40B4-BE49-F238E27FC236}">
              <a16:creationId xmlns:a16="http://schemas.microsoft.com/office/drawing/2014/main" id="{22246285-E917-4536-8E8F-B839C82318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3" name="Line 2252">
          <a:extLst>
            <a:ext uri="{FF2B5EF4-FFF2-40B4-BE49-F238E27FC236}">
              <a16:creationId xmlns:a16="http://schemas.microsoft.com/office/drawing/2014/main" id="{EA688BAD-5A28-4DC3-B24A-AD4A81E2376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4" name="Line 2253">
          <a:extLst>
            <a:ext uri="{FF2B5EF4-FFF2-40B4-BE49-F238E27FC236}">
              <a16:creationId xmlns:a16="http://schemas.microsoft.com/office/drawing/2014/main" id="{76ED8E12-37A5-46BA-9009-318DFC3183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5" name="Line 2254">
          <a:extLst>
            <a:ext uri="{FF2B5EF4-FFF2-40B4-BE49-F238E27FC236}">
              <a16:creationId xmlns:a16="http://schemas.microsoft.com/office/drawing/2014/main" id="{66CC3BE4-C499-41F6-8A0A-401FEED893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6" name="Line 2255">
          <a:extLst>
            <a:ext uri="{FF2B5EF4-FFF2-40B4-BE49-F238E27FC236}">
              <a16:creationId xmlns:a16="http://schemas.microsoft.com/office/drawing/2014/main" id="{76D1332C-467C-4753-A427-6BD601F284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7" name="Line 2256">
          <a:extLst>
            <a:ext uri="{FF2B5EF4-FFF2-40B4-BE49-F238E27FC236}">
              <a16:creationId xmlns:a16="http://schemas.microsoft.com/office/drawing/2014/main" id="{F64E4595-E041-427D-8B7A-8EE854A6EC7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78" name="Line 2257">
          <a:extLst>
            <a:ext uri="{FF2B5EF4-FFF2-40B4-BE49-F238E27FC236}">
              <a16:creationId xmlns:a16="http://schemas.microsoft.com/office/drawing/2014/main" id="{158A6A7B-1784-4B35-8C6E-F931A62347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79" name="Line 2258">
          <a:extLst>
            <a:ext uri="{FF2B5EF4-FFF2-40B4-BE49-F238E27FC236}">
              <a16:creationId xmlns:a16="http://schemas.microsoft.com/office/drawing/2014/main" id="{6F52C1EC-B31D-4238-B2B4-D81D8AABBE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0" name="Line 2259">
          <a:extLst>
            <a:ext uri="{FF2B5EF4-FFF2-40B4-BE49-F238E27FC236}">
              <a16:creationId xmlns:a16="http://schemas.microsoft.com/office/drawing/2014/main" id="{A6635DD2-C763-49D1-BF3B-7ED594266A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1" name="Line 2260">
          <a:extLst>
            <a:ext uri="{FF2B5EF4-FFF2-40B4-BE49-F238E27FC236}">
              <a16:creationId xmlns:a16="http://schemas.microsoft.com/office/drawing/2014/main" id="{F2BC224E-479C-4F3B-8762-7BBE38510D7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2" name="Line 2261">
          <a:extLst>
            <a:ext uri="{FF2B5EF4-FFF2-40B4-BE49-F238E27FC236}">
              <a16:creationId xmlns:a16="http://schemas.microsoft.com/office/drawing/2014/main" id="{8E2A07BF-A933-4C8B-ACC4-5ABF6D70309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3" name="Line 2262">
          <a:extLst>
            <a:ext uri="{FF2B5EF4-FFF2-40B4-BE49-F238E27FC236}">
              <a16:creationId xmlns:a16="http://schemas.microsoft.com/office/drawing/2014/main" id="{E201F9F0-CC2D-466D-A335-09D4DC092B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4" name="Line 2263">
          <a:extLst>
            <a:ext uri="{FF2B5EF4-FFF2-40B4-BE49-F238E27FC236}">
              <a16:creationId xmlns:a16="http://schemas.microsoft.com/office/drawing/2014/main" id="{D8F14073-BA72-4AA3-B266-EE6BE8921D0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5" name="Line 2264">
          <a:extLst>
            <a:ext uri="{FF2B5EF4-FFF2-40B4-BE49-F238E27FC236}">
              <a16:creationId xmlns:a16="http://schemas.microsoft.com/office/drawing/2014/main" id="{ABA8196E-F3F9-4B26-A18E-016636E6B0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6" name="Line 2265">
          <a:extLst>
            <a:ext uri="{FF2B5EF4-FFF2-40B4-BE49-F238E27FC236}">
              <a16:creationId xmlns:a16="http://schemas.microsoft.com/office/drawing/2014/main" id="{6ED28BB9-E764-4F62-880C-FA94EE4B968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7" name="Line 2266">
          <a:extLst>
            <a:ext uri="{FF2B5EF4-FFF2-40B4-BE49-F238E27FC236}">
              <a16:creationId xmlns:a16="http://schemas.microsoft.com/office/drawing/2014/main" id="{DFE29453-4EED-406B-9D80-0A7DEBE5A79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88" name="Line 2267">
          <a:extLst>
            <a:ext uri="{FF2B5EF4-FFF2-40B4-BE49-F238E27FC236}">
              <a16:creationId xmlns:a16="http://schemas.microsoft.com/office/drawing/2014/main" id="{50BBB54E-B144-4719-BD7D-A214DB3929C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89" name="Line 2268">
          <a:extLst>
            <a:ext uri="{FF2B5EF4-FFF2-40B4-BE49-F238E27FC236}">
              <a16:creationId xmlns:a16="http://schemas.microsoft.com/office/drawing/2014/main" id="{C60B03E7-EFEA-49B8-8215-6568B608DA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0" name="Line 2269">
          <a:extLst>
            <a:ext uri="{FF2B5EF4-FFF2-40B4-BE49-F238E27FC236}">
              <a16:creationId xmlns:a16="http://schemas.microsoft.com/office/drawing/2014/main" id="{CBA9F1D9-1CF6-4AF1-BB3C-344B9354A02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1" name="Line 2270">
          <a:extLst>
            <a:ext uri="{FF2B5EF4-FFF2-40B4-BE49-F238E27FC236}">
              <a16:creationId xmlns:a16="http://schemas.microsoft.com/office/drawing/2014/main" id="{A419642C-A9EA-4AD8-AB8D-C9F6C6717F7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2" name="Line 2271">
          <a:extLst>
            <a:ext uri="{FF2B5EF4-FFF2-40B4-BE49-F238E27FC236}">
              <a16:creationId xmlns:a16="http://schemas.microsoft.com/office/drawing/2014/main" id="{F572A061-EBCE-45F8-951D-77A64A72D5F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3" name="Line 2272">
          <a:extLst>
            <a:ext uri="{FF2B5EF4-FFF2-40B4-BE49-F238E27FC236}">
              <a16:creationId xmlns:a16="http://schemas.microsoft.com/office/drawing/2014/main" id="{AAEF84E3-F5BF-4A31-8C35-1100E7C895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4" name="Line 2273">
          <a:extLst>
            <a:ext uri="{FF2B5EF4-FFF2-40B4-BE49-F238E27FC236}">
              <a16:creationId xmlns:a16="http://schemas.microsoft.com/office/drawing/2014/main" id="{2E67BEF6-8DC0-4ECD-BE7D-E82122C687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5" name="Line 2274">
          <a:extLst>
            <a:ext uri="{FF2B5EF4-FFF2-40B4-BE49-F238E27FC236}">
              <a16:creationId xmlns:a16="http://schemas.microsoft.com/office/drawing/2014/main" id="{0AF7E391-824A-423B-B19F-4FD65D999B8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6" name="Line 2275">
          <a:extLst>
            <a:ext uri="{FF2B5EF4-FFF2-40B4-BE49-F238E27FC236}">
              <a16:creationId xmlns:a16="http://schemas.microsoft.com/office/drawing/2014/main" id="{F62DDE40-33DC-4222-B78B-84C0CDBACF3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7" name="Line 2276">
          <a:extLst>
            <a:ext uri="{FF2B5EF4-FFF2-40B4-BE49-F238E27FC236}">
              <a16:creationId xmlns:a16="http://schemas.microsoft.com/office/drawing/2014/main" id="{A4CECAA4-8014-427B-ACD4-726FEDB054A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198" name="Line 2277">
          <a:extLst>
            <a:ext uri="{FF2B5EF4-FFF2-40B4-BE49-F238E27FC236}">
              <a16:creationId xmlns:a16="http://schemas.microsoft.com/office/drawing/2014/main" id="{9E14BBD3-EA2D-4D9B-851F-BE101F09C4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199" name="Line 2278">
          <a:extLst>
            <a:ext uri="{FF2B5EF4-FFF2-40B4-BE49-F238E27FC236}">
              <a16:creationId xmlns:a16="http://schemas.microsoft.com/office/drawing/2014/main" id="{547326F1-051C-4B99-AFCF-3271184AAF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0" name="Line 2279">
          <a:extLst>
            <a:ext uri="{FF2B5EF4-FFF2-40B4-BE49-F238E27FC236}">
              <a16:creationId xmlns:a16="http://schemas.microsoft.com/office/drawing/2014/main" id="{F6F127A8-268B-4C9C-8867-827CA24869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1" name="Line 2280">
          <a:extLst>
            <a:ext uri="{FF2B5EF4-FFF2-40B4-BE49-F238E27FC236}">
              <a16:creationId xmlns:a16="http://schemas.microsoft.com/office/drawing/2014/main" id="{99A9DA30-A5CF-4853-9B1D-E3B0249459A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2" name="Line 2281">
          <a:extLst>
            <a:ext uri="{FF2B5EF4-FFF2-40B4-BE49-F238E27FC236}">
              <a16:creationId xmlns:a16="http://schemas.microsoft.com/office/drawing/2014/main" id="{72DFF170-84FC-439C-973E-5B50A840518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3" name="Line 2282">
          <a:extLst>
            <a:ext uri="{FF2B5EF4-FFF2-40B4-BE49-F238E27FC236}">
              <a16:creationId xmlns:a16="http://schemas.microsoft.com/office/drawing/2014/main" id="{021C5152-2D12-45E8-AF3A-381D51E7BF4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4" name="Line 2283">
          <a:extLst>
            <a:ext uri="{FF2B5EF4-FFF2-40B4-BE49-F238E27FC236}">
              <a16:creationId xmlns:a16="http://schemas.microsoft.com/office/drawing/2014/main" id="{E3AB89E8-6D2E-46E2-BDB6-60F2AF6279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5" name="Line 2284">
          <a:extLst>
            <a:ext uri="{FF2B5EF4-FFF2-40B4-BE49-F238E27FC236}">
              <a16:creationId xmlns:a16="http://schemas.microsoft.com/office/drawing/2014/main" id="{CADADF5B-27B5-4D61-931E-DCA5F9F599E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6" name="Line 2285">
          <a:extLst>
            <a:ext uri="{FF2B5EF4-FFF2-40B4-BE49-F238E27FC236}">
              <a16:creationId xmlns:a16="http://schemas.microsoft.com/office/drawing/2014/main" id="{8066EAF8-A691-47EB-B2F9-D5C47ABBA4E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7" name="Line 2286">
          <a:extLst>
            <a:ext uri="{FF2B5EF4-FFF2-40B4-BE49-F238E27FC236}">
              <a16:creationId xmlns:a16="http://schemas.microsoft.com/office/drawing/2014/main" id="{2C88A89B-2B0E-4665-A5EF-A11E305BA7E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08" name="Line 2287">
          <a:extLst>
            <a:ext uri="{FF2B5EF4-FFF2-40B4-BE49-F238E27FC236}">
              <a16:creationId xmlns:a16="http://schemas.microsoft.com/office/drawing/2014/main" id="{A984C476-D78D-4CD2-88E0-47EB50B9884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09" name="Line 2288">
          <a:extLst>
            <a:ext uri="{FF2B5EF4-FFF2-40B4-BE49-F238E27FC236}">
              <a16:creationId xmlns:a16="http://schemas.microsoft.com/office/drawing/2014/main" id="{220A5861-2031-424B-BA60-06749980AF6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0" name="Line 2289">
          <a:extLst>
            <a:ext uri="{FF2B5EF4-FFF2-40B4-BE49-F238E27FC236}">
              <a16:creationId xmlns:a16="http://schemas.microsoft.com/office/drawing/2014/main" id="{948DF9F6-FE09-49B9-BC96-122811D62D1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1" name="Line 2290">
          <a:extLst>
            <a:ext uri="{FF2B5EF4-FFF2-40B4-BE49-F238E27FC236}">
              <a16:creationId xmlns:a16="http://schemas.microsoft.com/office/drawing/2014/main" id="{8D75A76F-D6DF-44CB-802C-6FBF3872840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2" name="Line 2291">
          <a:extLst>
            <a:ext uri="{FF2B5EF4-FFF2-40B4-BE49-F238E27FC236}">
              <a16:creationId xmlns:a16="http://schemas.microsoft.com/office/drawing/2014/main" id="{E3EF1F35-213C-41A0-B828-ED12C867420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3" name="Line 2292">
          <a:extLst>
            <a:ext uri="{FF2B5EF4-FFF2-40B4-BE49-F238E27FC236}">
              <a16:creationId xmlns:a16="http://schemas.microsoft.com/office/drawing/2014/main" id="{8001777A-1CA9-40A3-8D25-FF78F1E2BA8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4" name="Line 2293">
          <a:extLst>
            <a:ext uri="{FF2B5EF4-FFF2-40B4-BE49-F238E27FC236}">
              <a16:creationId xmlns:a16="http://schemas.microsoft.com/office/drawing/2014/main" id="{72B79A8D-D32E-4F8A-A2F8-B616D28175C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5" name="Line 2294">
          <a:extLst>
            <a:ext uri="{FF2B5EF4-FFF2-40B4-BE49-F238E27FC236}">
              <a16:creationId xmlns:a16="http://schemas.microsoft.com/office/drawing/2014/main" id="{FF65D453-7A12-4F07-BE93-2EC3C06CA71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6" name="Line 2295">
          <a:extLst>
            <a:ext uri="{FF2B5EF4-FFF2-40B4-BE49-F238E27FC236}">
              <a16:creationId xmlns:a16="http://schemas.microsoft.com/office/drawing/2014/main" id="{D4C68946-ADAA-44C6-8D00-2B18E7D9813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7" name="Line 2296">
          <a:extLst>
            <a:ext uri="{FF2B5EF4-FFF2-40B4-BE49-F238E27FC236}">
              <a16:creationId xmlns:a16="http://schemas.microsoft.com/office/drawing/2014/main" id="{BE985902-B326-410F-A035-58100C86F7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18" name="Line 2297">
          <a:extLst>
            <a:ext uri="{FF2B5EF4-FFF2-40B4-BE49-F238E27FC236}">
              <a16:creationId xmlns:a16="http://schemas.microsoft.com/office/drawing/2014/main" id="{A58BC660-FB06-46DE-B1EB-D4B997EED9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19" name="Line 2298">
          <a:extLst>
            <a:ext uri="{FF2B5EF4-FFF2-40B4-BE49-F238E27FC236}">
              <a16:creationId xmlns:a16="http://schemas.microsoft.com/office/drawing/2014/main" id="{4B395900-AC88-4CAD-AD8A-5CDA08F7D08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0" name="Line 2299">
          <a:extLst>
            <a:ext uri="{FF2B5EF4-FFF2-40B4-BE49-F238E27FC236}">
              <a16:creationId xmlns:a16="http://schemas.microsoft.com/office/drawing/2014/main" id="{7BF74B1C-4161-49F0-BA8A-1BE8529D484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1" name="Line 2300">
          <a:extLst>
            <a:ext uri="{FF2B5EF4-FFF2-40B4-BE49-F238E27FC236}">
              <a16:creationId xmlns:a16="http://schemas.microsoft.com/office/drawing/2014/main" id="{25AA03E7-44B4-4BCA-804B-45BF3A07227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2" name="Line 2301">
          <a:extLst>
            <a:ext uri="{FF2B5EF4-FFF2-40B4-BE49-F238E27FC236}">
              <a16:creationId xmlns:a16="http://schemas.microsoft.com/office/drawing/2014/main" id="{1FD04E9C-5B4F-4D8D-9A58-7479C8DE31A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3" name="Line 2302">
          <a:extLst>
            <a:ext uri="{FF2B5EF4-FFF2-40B4-BE49-F238E27FC236}">
              <a16:creationId xmlns:a16="http://schemas.microsoft.com/office/drawing/2014/main" id="{8699904B-F7FB-4DA2-BDF1-FBC34C99C9F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4" name="Line 2303">
          <a:extLst>
            <a:ext uri="{FF2B5EF4-FFF2-40B4-BE49-F238E27FC236}">
              <a16:creationId xmlns:a16="http://schemas.microsoft.com/office/drawing/2014/main" id="{732A9B58-CA27-4997-99FA-2319E331A9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5" name="Line 2304">
          <a:extLst>
            <a:ext uri="{FF2B5EF4-FFF2-40B4-BE49-F238E27FC236}">
              <a16:creationId xmlns:a16="http://schemas.microsoft.com/office/drawing/2014/main" id="{9093EAFF-4901-4BBB-BE59-5BEC4CD9B2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6" name="Line 2305">
          <a:extLst>
            <a:ext uri="{FF2B5EF4-FFF2-40B4-BE49-F238E27FC236}">
              <a16:creationId xmlns:a16="http://schemas.microsoft.com/office/drawing/2014/main" id="{85FE29AD-0530-4573-938A-16CE90BF067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7" name="Line 2306">
          <a:extLst>
            <a:ext uri="{FF2B5EF4-FFF2-40B4-BE49-F238E27FC236}">
              <a16:creationId xmlns:a16="http://schemas.microsoft.com/office/drawing/2014/main" id="{B3F41998-0B13-4505-8FAB-E7673B2D14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28" name="Line 2307">
          <a:extLst>
            <a:ext uri="{FF2B5EF4-FFF2-40B4-BE49-F238E27FC236}">
              <a16:creationId xmlns:a16="http://schemas.microsoft.com/office/drawing/2014/main" id="{2D56043F-5D20-494F-8919-E17C34A06AC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29" name="Line 2308">
          <a:extLst>
            <a:ext uri="{FF2B5EF4-FFF2-40B4-BE49-F238E27FC236}">
              <a16:creationId xmlns:a16="http://schemas.microsoft.com/office/drawing/2014/main" id="{2230AD89-D1B2-4826-84A4-5CB8ABA7E5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0" name="Line 2309">
          <a:extLst>
            <a:ext uri="{FF2B5EF4-FFF2-40B4-BE49-F238E27FC236}">
              <a16:creationId xmlns:a16="http://schemas.microsoft.com/office/drawing/2014/main" id="{050EABBF-78E3-4CEF-B971-03557CADE29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1" name="Line 2310">
          <a:extLst>
            <a:ext uri="{FF2B5EF4-FFF2-40B4-BE49-F238E27FC236}">
              <a16:creationId xmlns:a16="http://schemas.microsoft.com/office/drawing/2014/main" id="{343867FA-527B-4AFA-9D98-2599AE2712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2" name="Line 2311">
          <a:extLst>
            <a:ext uri="{FF2B5EF4-FFF2-40B4-BE49-F238E27FC236}">
              <a16:creationId xmlns:a16="http://schemas.microsoft.com/office/drawing/2014/main" id="{FD2D7BF4-E54C-4EB2-8A80-12235FE51C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3" name="Line 2312">
          <a:extLst>
            <a:ext uri="{FF2B5EF4-FFF2-40B4-BE49-F238E27FC236}">
              <a16:creationId xmlns:a16="http://schemas.microsoft.com/office/drawing/2014/main" id="{8F088FBC-C74B-41DF-82AD-DC07F08E324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4" name="Line 2313">
          <a:extLst>
            <a:ext uri="{FF2B5EF4-FFF2-40B4-BE49-F238E27FC236}">
              <a16:creationId xmlns:a16="http://schemas.microsoft.com/office/drawing/2014/main" id="{D0E76D63-3D2A-4EFB-BF4C-5ABC66A62E1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5" name="Line 2314">
          <a:extLst>
            <a:ext uri="{FF2B5EF4-FFF2-40B4-BE49-F238E27FC236}">
              <a16:creationId xmlns:a16="http://schemas.microsoft.com/office/drawing/2014/main" id="{900BA8BF-31CF-46B0-BD8E-4501004391E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6" name="Line 2315">
          <a:extLst>
            <a:ext uri="{FF2B5EF4-FFF2-40B4-BE49-F238E27FC236}">
              <a16:creationId xmlns:a16="http://schemas.microsoft.com/office/drawing/2014/main" id="{034E5DC6-1F41-48D7-9611-E3CB7F43E7F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7" name="Line 2316">
          <a:extLst>
            <a:ext uri="{FF2B5EF4-FFF2-40B4-BE49-F238E27FC236}">
              <a16:creationId xmlns:a16="http://schemas.microsoft.com/office/drawing/2014/main" id="{357EC910-D020-4B1B-B701-87514DA89F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38" name="Line 2317">
          <a:extLst>
            <a:ext uri="{FF2B5EF4-FFF2-40B4-BE49-F238E27FC236}">
              <a16:creationId xmlns:a16="http://schemas.microsoft.com/office/drawing/2014/main" id="{DDFC84C5-3194-4CC6-B5F4-6974344C25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39" name="Line 2318">
          <a:extLst>
            <a:ext uri="{FF2B5EF4-FFF2-40B4-BE49-F238E27FC236}">
              <a16:creationId xmlns:a16="http://schemas.microsoft.com/office/drawing/2014/main" id="{87E242A5-844D-4AA9-8C56-8702F1A7A9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0" name="Line 2319">
          <a:extLst>
            <a:ext uri="{FF2B5EF4-FFF2-40B4-BE49-F238E27FC236}">
              <a16:creationId xmlns:a16="http://schemas.microsoft.com/office/drawing/2014/main" id="{CB7D7063-10A2-45D2-B70A-9B8911D0F48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1" name="Line 2320">
          <a:extLst>
            <a:ext uri="{FF2B5EF4-FFF2-40B4-BE49-F238E27FC236}">
              <a16:creationId xmlns:a16="http://schemas.microsoft.com/office/drawing/2014/main" id="{1AA14654-044C-4BD1-855B-71809E7CF52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2" name="Line 2321">
          <a:extLst>
            <a:ext uri="{FF2B5EF4-FFF2-40B4-BE49-F238E27FC236}">
              <a16:creationId xmlns:a16="http://schemas.microsoft.com/office/drawing/2014/main" id="{0956EA8C-C5FC-4C82-B851-10D93E735E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3" name="Line 2322">
          <a:extLst>
            <a:ext uri="{FF2B5EF4-FFF2-40B4-BE49-F238E27FC236}">
              <a16:creationId xmlns:a16="http://schemas.microsoft.com/office/drawing/2014/main" id="{650AD9E8-7DCD-40A9-BDDB-65498A2922C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4" name="Line 2323">
          <a:extLst>
            <a:ext uri="{FF2B5EF4-FFF2-40B4-BE49-F238E27FC236}">
              <a16:creationId xmlns:a16="http://schemas.microsoft.com/office/drawing/2014/main" id="{25D69F85-F5D5-4076-B441-58E59C9710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5" name="Line 2324">
          <a:extLst>
            <a:ext uri="{FF2B5EF4-FFF2-40B4-BE49-F238E27FC236}">
              <a16:creationId xmlns:a16="http://schemas.microsoft.com/office/drawing/2014/main" id="{23509E81-DF34-43EE-B97F-9A8F721EBA3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6" name="Line 2325">
          <a:extLst>
            <a:ext uri="{FF2B5EF4-FFF2-40B4-BE49-F238E27FC236}">
              <a16:creationId xmlns:a16="http://schemas.microsoft.com/office/drawing/2014/main" id="{14EF999B-3F43-48DA-9EDA-8EA4FCF92F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7" name="Line 2326">
          <a:extLst>
            <a:ext uri="{FF2B5EF4-FFF2-40B4-BE49-F238E27FC236}">
              <a16:creationId xmlns:a16="http://schemas.microsoft.com/office/drawing/2014/main" id="{E31DFE63-281C-48D9-AE5E-13DA7E8000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48" name="Line 2327">
          <a:extLst>
            <a:ext uri="{FF2B5EF4-FFF2-40B4-BE49-F238E27FC236}">
              <a16:creationId xmlns:a16="http://schemas.microsoft.com/office/drawing/2014/main" id="{CA3FBA94-B2B6-4FE4-BAE2-65E6EE0190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49" name="Line 2328">
          <a:extLst>
            <a:ext uri="{FF2B5EF4-FFF2-40B4-BE49-F238E27FC236}">
              <a16:creationId xmlns:a16="http://schemas.microsoft.com/office/drawing/2014/main" id="{17FF4BB8-FBA2-433A-AB97-E896F0DE7F1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0" name="Line 2329">
          <a:extLst>
            <a:ext uri="{FF2B5EF4-FFF2-40B4-BE49-F238E27FC236}">
              <a16:creationId xmlns:a16="http://schemas.microsoft.com/office/drawing/2014/main" id="{FB8916DE-6C21-4441-B687-A9971A9CA42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1" name="Line 2330">
          <a:extLst>
            <a:ext uri="{FF2B5EF4-FFF2-40B4-BE49-F238E27FC236}">
              <a16:creationId xmlns:a16="http://schemas.microsoft.com/office/drawing/2014/main" id="{BA2C4539-7F70-4755-A619-55DA60614C3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2" name="Line 2331">
          <a:extLst>
            <a:ext uri="{FF2B5EF4-FFF2-40B4-BE49-F238E27FC236}">
              <a16:creationId xmlns:a16="http://schemas.microsoft.com/office/drawing/2014/main" id="{D02AEC91-73CA-456E-A940-213CDC416F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3" name="Line 2332">
          <a:extLst>
            <a:ext uri="{FF2B5EF4-FFF2-40B4-BE49-F238E27FC236}">
              <a16:creationId xmlns:a16="http://schemas.microsoft.com/office/drawing/2014/main" id="{CF146187-3DB8-4C84-AA69-DEE7F04D82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4" name="Line 2333">
          <a:extLst>
            <a:ext uri="{FF2B5EF4-FFF2-40B4-BE49-F238E27FC236}">
              <a16:creationId xmlns:a16="http://schemas.microsoft.com/office/drawing/2014/main" id="{FBD7B21C-829F-48F0-82C5-F7C81B1A7FD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5" name="Line 2334">
          <a:extLst>
            <a:ext uri="{FF2B5EF4-FFF2-40B4-BE49-F238E27FC236}">
              <a16:creationId xmlns:a16="http://schemas.microsoft.com/office/drawing/2014/main" id="{67FC9EC5-52DA-47C2-9BE2-74A03C98B22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6" name="Line 2335">
          <a:extLst>
            <a:ext uri="{FF2B5EF4-FFF2-40B4-BE49-F238E27FC236}">
              <a16:creationId xmlns:a16="http://schemas.microsoft.com/office/drawing/2014/main" id="{E8234528-2757-47FD-B7CF-90E20B2AE78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7" name="Line 2336">
          <a:extLst>
            <a:ext uri="{FF2B5EF4-FFF2-40B4-BE49-F238E27FC236}">
              <a16:creationId xmlns:a16="http://schemas.microsoft.com/office/drawing/2014/main" id="{DD37C1EB-CC4E-496D-AAF1-1FC326B3B08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58" name="Line 2337">
          <a:extLst>
            <a:ext uri="{FF2B5EF4-FFF2-40B4-BE49-F238E27FC236}">
              <a16:creationId xmlns:a16="http://schemas.microsoft.com/office/drawing/2014/main" id="{9265E4ED-9845-48A1-B67B-3E5734FB45A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59" name="Line 2338">
          <a:extLst>
            <a:ext uri="{FF2B5EF4-FFF2-40B4-BE49-F238E27FC236}">
              <a16:creationId xmlns:a16="http://schemas.microsoft.com/office/drawing/2014/main" id="{4747E5A0-5BBB-4AB1-9D64-681A9B819E5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0" name="Line 2339">
          <a:extLst>
            <a:ext uri="{FF2B5EF4-FFF2-40B4-BE49-F238E27FC236}">
              <a16:creationId xmlns:a16="http://schemas.microsoft.com/office/drawing/2014/main" id="{11502728-698C-4B64-8E81-3CD716ABDD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1" name="Line 2340">
          <a:extLst>
            <a:ext uri="{FF2B5EF4-FFF2-40B4-BE49-F238E27FC236}">
              <a16:creationId xmlns:a16="http://schemas.microsoft.com/office/drawing/2014/main" id="{5CC55AE3-C23E-4598-BDBF-B85E072E54C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2" name="Line 2341">
          <a:extLst>
            <a:ext uri="{FF2B5EF4-FFF2-40B4-BE49-F238E27FC236}">
              <a16:creationId xmlns:a16="http://schemas.microsoft.com/office/drawing/2014/main" id="{9D897390-30BB-4A12-9A4F-0F9C1C0547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3" name="Line 2342">
          <a:extLst>
            <a:ext uri="{FF2B5EF4-FFF2-40B4-BE49-F238E27FC236}">
              <a16:creationId xmlns:a16="http://schemas.microsoft.com/office/drawing/2014/main" id="{0C688AD1-5491-499D-BDAD-23E990B409C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4" name="Line 2343">
          <a:extLst>
            <a:ext uri="{FF2B5EF4-FFF2-40B4-BE49-F238E27FC236}">
              <a16:creationId xmlns:a16="http://schemas.microsoft.com/office/drawing/2014/main" id="{5501296C-6344-428D-B38A-59A1BF3CB35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5" name="Line 2344">
          <a:extLst>
            <a:ext uri="{FF2B5EF4-FFF2-40B4-BE49-F238E27FC236}">
              <a16:creationId xmlns:a16="http://schemas.microsoft.com/office/drawing/2014/main" id="{987A477C-8629-4B4A-9F90-E11FB382043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6" name="Line 2345">
          <a:extLst>
            <a:ext uri="{FF2B5EF4-FFF2-40B4-BE49-F238E27FC236}">
              <a16:creationId xmlns:a16="http://schemas.microsoft.com/office/drawing/2014/main" id="{71EAC5DA-6168-406D-BE6C-30634E2043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7" name="Line 2346">
          <a:extLst>
            <a:ext uri="{FF2B5EF4-FFF2-40B4-BE49-F238E27FC236}">
              <a16:creationId xmlns:a16="http://schemas.microsoft.com/office/drawing/2014/main" id="{C8409445-2594-4B0A-9354-262051A0B93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68" name="Line 2347">
          <a:extLst>
            <a:ext uri="{FF2B5EF4-FFF2-40B4-BE49-F238E27FC236}">
              <a16:creationId xmlns:a16="http://schemas.microsoft.com/office/drawing/2014/main" id="{0246BFD0-1724-4242-B752-145D754A635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69" name="Line 2348">
          <a:extLst>
            <a:ext uri="{FF2B5EF4-FFF2-40B4-BE49-F238E27FC236}">
              <a16:creationId xmlns:a16="http://schemas.microsoft.com/office/drawing/2014/main" id="{216244E5-57B1-477D-814C-462A8AD086F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0" name="Line 2349">
          <a:extLst>
            <a:ext uri="{FF2B5EF4-FFF2-40B4-BE49-F238E27FC236}">
              <a16:creationId xmlns:a16="http://schemas.microsoft.com/office/drawing/2014/main" id="{38446EB3-56CD-4298-9052-DE0958D31D2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1" name="Line 2350">
          <a:extLst>
            <a:ext uri="{FF2B5EF4-FFF2-40B4-BE49-F238E27FC236}">
              <a16:creationId xmlns:a16="http://schemas.microsoft.com/office/drawing/2014/main" id="{39CA9692-864A-4E28-8F41-E0951CAC662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2" name="Line 2351">
          <a:extLst>
            <a:ext uri="{FF2B5EF4-FFF2-40B4-BE49-F238E27FC236}">
              <a16:creationId xmlns:a16="http://schemas.microsoft.com/office/drawing/2014/main" id="{B6085CCA-040A-45ED-A949-BFF93064958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3" name="Line 2352">
          <a:extLst>
            <a:ext uri="{FF2B5EF4-FFF2-40B4-BE49-F238E27FC236}">
              <a16:creationId xmlns:a16="http://schemas.microsoft.com/office/drawing/2014/main" id="{28D6865F-DCE8-4252-9CA7-6EF86F79A4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4" name="Line 2353">
          <a:extLst>
            <a:ext uri="{FF2B5EF4-FFF2-40B4-BE49-F238E27FC236}">
              <a16:creationId xmlns:a16="http://schemas.microsoft.com/office/drawing/2014/main" id="{6139CFA5-8C9F-4D33-AB7D-E1C2B593E3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5" name="Line 2354">
          <a:extLst>
            <a:ext uri="{FF2B5EF4-FFF2-40B4-BE49-F238E27FC236}">
              <a16:creationId xmlns:a16="http://schemas.microsoft.com/office/drawing/2014/main" id="{AA0B4C4F-58F6-4DF2-94AC-8306A3917CA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6" name="Line 2355">
          <a:extLst>
            <a:ext uri="{FF2B5EF4-FFF2-40B4-BE49-F238E27FC236}">
              <a16:creationId xmlns:a16="http://schemas.microsoft.com/office/drawing/2014/main" id="{FEF9B8CB-2E59-459E-919C-C36A888E041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7" name="Line 2356">
          <a:extLst>
            <a:ext uri="{FF2B5EF4-FFF2-40B4-BE49-F238E27FC236}">
              <a16:creationId xmlns:a16="http://schemas.microsoft.com/office/drawing/2014/main" id="{5F65518E-9511-45CA-A487-CB3EB3F07B7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78" name="Line 2357">
          <a:extLst>
            <a:ext uri="{FF2B5EF4-FFF2-40B4-BE49-F238E27FC236}">
              <a16:creationId xmlns:a16="http://schemas.microsoft.com/office/drawing/2014/main" id="{59B641FF-E318-4E87-9089-593C718D626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79" name="Line 2358">
          <a:extLst>
            <a:ext uri="{FF2B5EF4-FFF2-40B4-BE49-F238E27FC236}">
              <a16:creationId xmlns:a16="http://schemas.microsoft.com/office/drawing/2014/main" id="{816F0B26-7306-4EE5-9102-FA74882324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0" name="Line 2359">
          <a:extLst>
            <a:ext uri="{FF2B5EF4-FFF2-40B4-BE49-F238E27FC236}">
              <a16:creationId xmlns:a16="http://schemas.microsoft.com/office/drawing/2014/main" id="{007C86BB-212F-4C4B-8D52-097232B6FA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1" name="Line 2360">
          <a:extLst>
            <a:ext uri="{FF2B5EF4-FFF2-40B4-BE49-F238E27FC236}">
              <a16:creationId xmlns:a16="http://schemas.microsoft.com/office/drawing/2014/main" id="{4C45D122-FFB3-48F7-A121-DF97751763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2" name="Line 2361">
          <a:extLst>
            <a:ext uri="{FF2B5EF4-FFF2-40B4-BE49-F238E27FC236}">
              <a16:creationId xmlns:a16="http://schemas.microsoft.com/office/drawing/2014/main" id="{57B55523-9DE8-4AA8-A0CC-6707D24F23A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3" name="Line 2362">
          <a:extLst>
            <a:ext uri="{FF2B5EF4-FFF2-40B4-BE49-F238E27FC236}">
              <a16:creationId xmlns:a16="http://schemas.microsoft.com/office/drawing/2014/main" id="{25F45EE8-72C6-4732-B5E0-769C32964D7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4" name="Line 2363">
          <a:extLst>
            <a:ext uri="{FF2B5EF4-FFF2-40B4-BE49-F238E27FC236}">
              <a16:creationId xmlns:a16="http://schemas.microsoft.com/office/drawing/2014/main" id="{BB6AAAB3-5E48-4729-BD41-961FBFE47B3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5" name="Line 2364">
          <a:extLst>
            <a:ext uri="{FF2B5EF4-FFF2-40B4-BE49-F238E27FC236}">
              <a16:creationId xmlns:a16="http://schemas.microsoft.com/office/drawing/2014/main" id="{C55CC809-06BD-4710-9C90-444183E740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6" name="Line 2365">
          <a:extLst>
            <a:ext uri="{FF2B5EF4-FFF2-40B4-BE49-F238E27FC236}">
              <a16:creationId xmlns:a16="http://schemas.microsoft.com/office/drawing/2014/main" id="{E70D1659-3C39-4953-BEF8-A779C0B54A1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7" name="Line 2366">
          <a:extLst>
            <a:ext uri="{FF2B5EF4-FFF2-40B4-BE49-F238E27FC236}">
              <a16:creationId xmlns:a16="http://schemas.microsoft.com/office/drawing/2014/main" id="{C6C2A550-2534-444C-8B20-CDB1F1D10E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88" name="Line 2367">
          <a:extLst>
            <a:ext uri="{FF2B5EF4-FFF2-40B4-BE49-F238E27FC236}">
              <a16:creationId xmlns:a16="http://schemas.microsoft.com/office/drawing/2014/main" id="{D2914604-778C-4F14-A21E-B1E6C45B566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89" name="Line 2368">
          <a:extLst>
            <a:ext uri="{FF2B5EF4-FFF2-40B4-BE49-F238E27FC236}">
              <a16:creationId xmlns:a16="http://schemas.microsoft.com/office/drawing/2014/main" id="{E31EE19B-83DF-475F-8FFA-E53C95B35F4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0" name="Line 2369">
          <a:extLst>
            <a:ext uri="{FF2B5EF4-FFF2-40B4-BE49-F238E27FC236}">
              <a16:creationId xmlns:a16="http://schemas.microsoft.com/office/drawing/2014/main" id="{537BDE77-8C0E-4418-936F-50F10A05E0B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1" name="Line 2370">
          <a:extLst>
            <a:ext uri="{FF2B5EF4-FFF2-40B4-BE49-F238E27FC236}">
              <a16:creationId xmlns:a16="http://schemas.microsoft.com/office/drawing/2014/main" id="{F8A56F20-FA7A-4128-B1DA-8F1D04EA661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2" name="Line 2371">
          <a:extLst>
            <a:ext uri="{FF2B5EF4-FFF2-40B4-BE49-F238E27FC236}">
              <a16:creationId xmlns:a16="http://schemas.microsoft.com/office/drawing/2014/main" id="{F85A5276-5BC3-4A26-B69D-A434ECCE045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3" name="Line 2372">
          <a:extLst>
            <a:ext uri="{FF2B5EF4-FFF2-40B4-BE49-F238E27FC236}">
              <a16:creationId xmlns:a16="http://schemas.microsoft.com/office/drawing/2014/main" id="{3F94C09A-C9DD-4261-B1FC-D2061020F3D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4" name="Line 2373">
          <a:extLst>
            <a:ext uri="{FF2B5EF4-FFF2-40B4-BE49-F238E27FC236}">
              <a16:creationId xmlns:a16="http://schemas.microsoft.com/office/drawing/2014/main" id="{15C0B3F5-6293-40E1-B27C-17C8145A68C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5" name="Line 2374">
          <a:extLst>
            <a:ext uri="{FF2B5EF4-FFF2-40B4-BE49-F238E27FC236}">
              <a16:creationId xmlns:a16="http://schemas.microsoft.com/office/drawing/2014/main" id="{CCC2B2C1-29B4-4C49-A5CD-A941B1D7EC4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6" name="Line 2375">
          <a:extLst>
            <a:ext uri="{FF2B5EF4-FFF2-40B4-BE49-F238E27FC236}">
              <a16:creationId xmlns:a16="http://schemas.microsoft.com/office/drawing/2014/main" id="{C00F26D8-4C93-453A-A9B0-8C2B5A2025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7" name="Line 2376">
          <a:extLst>
            <a:ext uri="{FF2B5EF4-FFF2-40B4-BE49-F238E27FC236}">
              <a16:creationId xmlns:a16="http://schemas.microsoft.com/office/drawing/2014/main" id="{2C44D9F9-9E32-48F4-85C8-C686D2F7FFE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298" name="Line 2377">
          <a:extLst>
            <a:ext uri="{FF2B5EF4-FFF2-40B4-BE49-F238E27FC236}">
              <a16:creationId xmlns:a16="http://schemas.microsoft.com/office/drawing/2014/main" id="{6BB801A8-5000-46E7-BA9C-0F2A4B36DD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299" name="Line 2378">
          <a:extLst>
            <a:ext uri="{FF2B5EF4-FFF2-40B4-BE49-F238E27FC236}">
              <a16:creationId xmlns:a16="http://schemas.microsoft.com/office/drawing/2014/main" id="{75D42C98-CE27-4393-A661-11067C7C3B5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0" name="Line 2379">
          <a:extLst>
            <a:ext uri="{FF2B5EF4-FFF2-40B4-BE49-F238E27FC236}">
              <a16:creationId xmlns:a16="http://schemas.microsoft.com/office/drawing/2014/main" id="{B6345A50-E304-469E-894F-6D42ABC3E3E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1" name="Line 2380">
          <a:extLst>
            <a:ext uri="{FF2B5EF4-FFF2-40B4-BE49-F238E27FC236}">
              <a16:creationId xmlns:a16="http://schemas.microsoft.com/office/drawing/2014/main" id="{83F0ED02-ACB8-4DEE-8303-B30442A2DDB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2" name="Line 2381">
          <a:extLst>
            <a:ext uri="{FF2B5EF4-FFF2-40B4-BE49-F238E27FC236}">
              <a16:creationId xmlns:a16="http://schemas.microsoft.com/office/drawing/2014/main" id="{068F3FC2-5656-44A9-AE21-390277954BE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3" name="Line 2382">
          <a:extLst>
            <a:ext uri="{FF2B5EF4-FFF2-40B4-BE49-F238E27FC236}">
              <a16:creationId xmlns:a16="http://schemas.microsoft.com/office/drawing/2014/main" id="{56AB0C33-46BB-4121-9F9B-38F6B5D60FB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4" name="Line 2383">
          <a:extLst>
            <a:ext uri="{FF2B5EF4-FFF2-40B4-BE49-F238E27FC236}">
              <a16:creationId xmlns:a16="http://schemas.microsoft.com/office/drawing/2014/main" id="{5E93B7FE-4CC0-4D1F-B748-B8302FC4BF2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5" name="Line 2384">
          <a:extLst>
            <a:ext uri="{FF2B5EF4-FFF2-40B4-BE49-F238E27FC236}">
              <a16:creationId xmlns:a16="http://schemas.microsoft.com/office/drawing/2014/main" id="{424396B7-DB9C-466F-955D-1F10E814A9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6" name="Line 2385">
          <a:extLst>
            <a:ext uri="{FF2B5EF4-FFF2-40B4-BE49-F238E27FC236}">
              <a16:creationId xmlns:a16="http://schemas.microsoft.com/office/drawing/2014/main" id="{BE1991CB-377E-4F64-97FE-B50076AB9DF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7" name="Line 2386">
          <a:extLst>
            <a:ext uri="{FF2B5EF4-FFF2-40B4-BE49-F238E27FC236}">
              <a16:creationId xmlns:a16="http://schemas.microsoft.com/office/drawing/2014/main" id="{E82CC1A9-9E0D-44DE-920C-A1310451B40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08" name="Line 2387">
          <a:extLst>
            <a:ext uri="{FF2B5EF4-FFF2-40B4-BE49-F238E27FC236}">
              <a16:creationId xmlns:a16="http://schemas.microsoft.com/office/drawing/2014/main" id="{A090C6DE-3F1F-48EF-AB93-B1899EE01F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09" name="Line 2388">
          <a:extLst>
            <a:ext uri="{FF2B5EF4-FFF2-40B4-BE49-F238E27FC236}">
              <a16:creationId xmlns:a16="http://schemas.microsoft.com/office/drawing/2014/main" id="{295270F4-4C7B-4E8C-BF4F-5867F8E985D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0" name="Line 2389">
          <a:extLst>
            <a:ext uri="{FF2B5EF4-FFF2-40B4-BE49-F238E27FC236}">
              <a16:creationId xmlns:a16="http://schemas.microsoft.com/office/drawing/2014/main" id="{CE69BEA9-69F3-4480-A5C0-6A57CCA0654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1" name="Line 2390">
          <a:extLst>
            <a:ext uri="{FF2B5EF4-FFF2-40B4-BE49-F238E27FC236}">
              <a16:creationId xmlns:a16="http://schemas.microsoft.com/office/drawing/2014/main" id="{650EFF60-86B4-4D42-A4B2-481AB523D2E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2" name="Line 2391">
          <a:extLst>
            <a:ext uri="{FF2B5EF4-FFF2-40B4-BE49-F238E27FC236}">
              <a16:creationId xmlns:a16="http://schemas.microsoft.com/office/drawing/2014/main" id="{C930A7BE-10FE-4EC0-A68A-4546FE7C9AC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3" name="Line 2392">
          <a:extLst>
            <a:ext uri="{FF2B5EF4-FFF2-40B4-BE49-F238E27FC236}">
              <a16:creationId xmlns:a16="http://schemas.microsoft.com/office/drawing/2014/main" id="{5FE5D00D-B458-46B6-8276-23A97F06BED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4" name="Line 2393">
          <a:extLst>
            <a:ext uri="{FF2B5EF4-FFF2-40B4-BE49-F238E27FC236}">
              <a16:creationId xmlns:a16="http://schemas.microsoft.com/office/drawing/2014/main" id="{995FC66C-09E4-434B-BC09-BDF6D3AE6A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5" name="Line 2394">
          <a:extLst>
            <a:ext uri="{FF2B5EF4-FFF2-40B4-BE49-F238E27FC236}">
              <a16:creationId xmlns:a16="http://schemas.microsoft.com/office/drawing/2014/main" id="{B12CAA53-4970-4681-A1AF-0F1A4D2BBA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6" name="Line 2395">
          <a:extLst>
            <a:ext uri="{FF2B5EF4-FFF2-40B4-BE49-F238E27FC236}">
              <a16:creationId xmlns:a16="http://schemas.microsoft.com/office/drawing/2014/main" id="{4D58B548-68BE-4B11-92ED-492B8E603AA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7" name="Line 2396">
          <a:extLst>
            <a:ext uri="{FF2B5EF4-FFF2-40B4-BE49-F238E27FC236}">
              <a16:creationId xmlns:a16="http://schemas.microsoft.com/office/drawing/2014/main" id="{3405DBDC-F362-4C30-A38E-AC068CEB5D3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18" name="Line 2397">
          <a:extLst>
            <a:ext uri="{FF2B5EF4-FFF2-40B4-BE49-F238E27FC236}">
              <a16:creationId xmlns:a16="http://schemas.microsoft.com/office/drawing/2014/main" id="{956CE8D7-220C-465E-984C-6511012342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19" name="Line 2398">
          <a:extLst>
            <a:ext uri="{FF2B5EF4-FFF2-40B4-BE49-F238E27FC236}">
              <a16:creationId xmlns:a16="http://schemas.microsoft.com/office/drawing/2014/main" id="{15FBC444-1615-4B8E-A70C-FA8EFAC218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0" name="Line 2399">
          <a:extLst>
            <a:ext uri="{FF2B5EF4-FFF2-40B4-BE49-F238E27FC236}">
              <a16:creationId xmlns:a16="http://schemas.microsoft.com/office/drawing/2014/main" id="{F99EA549-9EC9-4EED-9E3D-4613FA613641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1" name="Line 2400">
          <a:extLst>
            <a:ext uri="{FF2B5EF4-FFF2-40B4-BE49-F238E27FC236}">
              <a16:creationId xmlns:a16="http://schemas.microsoft.com/office/drawing/2014/main" id="{D685779C-A295-43A3-B2DB-C4BB3BE887E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2" name="Line 2401">
          <a:extLst>
            <a:ext uri="{FF2B5EF4-FFF2-40B4-BE49-F238E27FC236}">
              <a16:creationId xmlns:a16="http://schemas.microsoft.com/office/drawing/2014/main" id="{91F7C042-20D2-4224-AAB9-440E578EC04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3" name="Line 2402">
          <a:extLst>
            <a:ext uri="{FF2B5EF4-FFF2-40B4-BE49-F238E27FC236}">
              <a16:creationId xmlns:a16="http://schemas.microsoft.com/office/drawing/2014/main" id="{62EF1909-98B6-4027-8DCA-7EB87EAA36F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4" name="Line 2403">
          <a:extLst>
            <a:ext uri="{FF2B5EF4-FFF2-40B4-BE49-F238E27FC236}">
              <a16:creationId xmlns:a16="http://schemas.microsoft.com/office/drawing/2014/main" id="{7F9D4FC0-9828-42CA-BE82-7EC861D5A3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5" name="Line 2404">
          <a:extLst>
            <a:ext uri="{FF2B5EF4-FFF2-40B4-BE49-F238E27FC236}">
              <a16:creationId xmlns:a16="http://schemas.microsoft.com/office/drawing/2014/main" id="{21FDFAC5-BE20-4076-8E86-1A9EBD9F237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26" name="Line 2405">
          <a:extLst>
            <a:ext uri="{FF2B5EF4-FFF2-40B4-BE49-F238E27FC236}">
              <a16:creationId xmlns:a16="http://schemas.microsoft.com/office/drawing/2014/main" id="{42936C3C-BF81-46CE-B9FF-1C6D3A0E6CBB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7" name="Line 2406">
          <a:extLst>
            <a:ext uri="{FF2B5EF4-FFF2-40B4-BE49-F238E27FC236}">
              <a16:creationId xmlns:a16="http://schemas.microsoft.com/office/drawing/2014/main" id="{8D47DF4C-A644-4BD5-9F4E-D1D0B52B407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28" name="Line 2407">
          <a:extLst>
            <a:ext uri="{FF2B5EF4-FFF2-40B4-BE49-F238E27FC236}">
              <a16:creationId xmlns:a16="http://schemas.microsoft.com/office/drawing/2014/main" id="{52715113-4F5F-469D-BE81-43243FBE5BF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29" name="Line 2408">
          <a:extLst>
            <a:ext uri="{FF2B5EF4-FFF2-40B4-BE49-F238E27FC236}">
              <a16:creationId xmlns:a16="http://schemas.microsoft.com/office/drawing/2014/main" id="{AC0265C1-BFD5-4764-922C-723A2552FEE5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0" name="Line 2409">
          <a:extLst>
            <a:ext uri="{FF2B5EF4-FFF2-40B4-BE49-F238E27FC236}">
              <a16:creationId xmlns:a16="http://schemas.microsoft.com/office/drawing/2014/main" id="{DFA98C9B-7134-4B69-AE07-08A32706ADF7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1" name="Line 2410">
          <a:extLst>
            <a:ext uri="{FF2B5EF4-FFF2-40B4-BE49-F238E27FC236}">
              <a16:creationId xmlns:a16="http://schemas.microsoft.com/office/drawing/2014/main" id="{F7A7ACFA-2F85-4A9B-8B2D-5C8F53F9232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2" name="Line 2411">
          <a:extLst>
            <a:ext uri="{FF2B5EF4-FFF2-40B4-BE49-F238E27FC236}">
              <a16:creationId xmlns:a16="http://schemas.microsoft.com/office/drawing/2014/main" id="{278D844A-02A9-4706-9070-3A62F05A8BE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609600</xdr:colOff>
      <xdr:row>0</xdr:row>
      <xdr:rowOff>0</xdr:rowOff>
    </xdr:from>
    <xdr:to>
      <xdr:col>1</xdr:col>
      <xdr:colOff>609600</xdr:colOff>
      <xdr:row>0</xdr:row>
      <xdr:rowOff>0</xdr:rowOff>
    </xdr:to>
    <xdr:sp macro="" textlink="">
      <xdr:nvSpPr>
        <xdr:cNvPr id="333" name="Line 2412">
          <a:extLst>
            <a:ext uri="{FF2B5EF4-FFF2-40B4-BE49-F238E27FC236}">
              <a16:creationId xmlns:a16="http://schemas.microsoft.com/office/drawing/2014/main" id="{845C51DF-18EC-4AC3-B4F5-B641B1FFB6C5}"/>
            </a:ext>
          </a:extLst>
        </xdr:cNvPr>
        <xdr:cNvSpPr>
          <a:spLocks noChangeShapeType="1"/>
        </xdr:cNvSpPr>
      </xdr:nvSpPr>
      <xdr:spPr bwMode="auto">
        <a:xfrm>
          <a:off x="10668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4" name="Line 2413">
          <a:extLst>
            <a:ext uri="{FF2B5EF4-FFF2-40B4-BE49-F238E27FC236}">
              <a16:creationId xmlns:a16="http://schemas.microsoft.com/office/drawing/2014/main" id="{2E38BEBF-B2FE-43EB-BF05-29DD102E74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5" name="Line 2414">
          <a:extLst>
            <a:ext uri="{FF2B5EF4-FFF2-40B4-BE49-F238E27FC236}">
              <a16:creationId xmlns:a16="http://schemas.microsoft.com/office/drawing/2014/main" id="{BEAB6083-D69F-4562-9F0D-C5D0153BFFC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752475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6" name="Line 2415">
          <a:extLst>
            <a:ext uri="{FF2B5EF4-FFF2-40B4-BE49-F238E27FC236}">
              <a16:creationId xmlns:a16="http://schemas.microsoft.com/office/drawing/2014/main" id="{99D9C46B-2203-4E80-BB66-1AD19F4EE85C}"/>
            </a:ext>
          </a:extLst>
        </xdr:cNvPr>
        <xdr:cNvSpPr>
          <a:spLocks noChangeShapeType="1"/>
        </xdr:cNvSpPr>
      </xdr:nvSpPr>
      <xdr:spPr bwMode="auto">
        <a:xfrm flipH="1">
          <a:off x="4562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733425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7" name="Line 2416">
          <a:extLst>
            <a:ext uri="{FF2B5EF4-FFF2-40B4-BE49-F238E27FC236}">
              <a16:creationId xmlns:a16="http://schemas.microsoft.com/office/drawing/2014/main" id="{2F423AEB-0E60-4468-800E-18331F38CB75}"/>
            </a:ext>
          </a:extLst>
        </xdr:cNvPr>
        <xdr:cNvSpPr>
          <a:spLocks noChangeShapeType="1"/>
        </xdr:cNvSpPr>
      </xdr:nvSpPr>
      <xdr:spPr bwMode="auto">
        <a:xfrm>
          <a:off x="45434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38" name="Line 2417">
          <a:extLst>
            <a:ext uri="{FF2B5EF4-FFF2-40B4-BE49-F238E27FC236}">
              <a16:creationId xmlns:a16="http://schemas.microsoft.com/office/drawing/2014/main" id="{52221C11-F2DC-468E-9DB1-16C7B875108A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39" name="Line 2418">
          <a:extLst>
            <a:ext uri="{FF2B5EF4-FFF2-40B4-BE49-F238E27FC236}">
              <a16:creationId xmlns:a16="http://schemas.microsoft.com/office/drawing/2014/main" id="{FE5E6041-2D62-4F36-8D2D-7F4C8CD94B9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0" name="Line 2419">
          <a:extLst>
            <a:ext uri="{FF2B5EF4-FFF2-40B4-BE49-F238E27FC236}">
              <a16:creationId xmlns:a16="http://schemas.microsoft.com/office/drawing/2014/main" id="{627B0876-8EF6-4D0E-90BB-C16ED202096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1" name="Line 2420">
          <a:extLst>
            <a:ext uri="{FF2B5EF4-FFF2-40B4-BE49-F238E27FC236}">
              <a16:creationId xmlns:a16="http://schemas.microsoft.com/office/drawing/2014/main" id="{46FF9576-29EF-4A85-9619-AAEAF305F1C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2" name="Line 2421">
          <a:extLst>
            <a:ext uri="{FF2B5EF4-FFF2-40B4-BE49-F238E27FC236}">
              <a16:creationId xmlns:a16="http://schemas.microsoft.com/office/drawing/2014/main" id="{69364335-B45E-4F90-88B5-F3F1721252F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3" name="Line 2422">
          <a:extLst>
            <a:ext uri="{FF2B5EF4-FFF2-40B4-BE49-F238E27FC236}">
              <a16:creationId xmlns:a16="http://schemas.microsoft.com/office/drawing/2014/main" id="{8B1FC0A2-36F4-4183-A4D9-8E5FE2A54F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4" name="Line 2423">
          <a:extLst>
            <a:ext uri="{FF2B5EF4-FFF2-40B4-BE49-F238E27FC236}">
              <a16:creationId xmlns:a16="http://schemas.microsoft.com/office/drawing/2014/main" id="{31C73DE2-846B-40B9-8C9D-BF46A0ABBE9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5" name="Line 2424">
          <a:extLst>
            <a:ext uri="{FF2B5EF4-FFF2-40B4-BE49-F238E27FC236}">
              <a16:creationId xmlns:a16="http://schemas.microsoft.com/office/drawing/2014/main" id="{67861B19-7908-456E-B28F-0E8E09A1A05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6" name="Line 2425">
          <a:extLst>
            <a:ext uri="{FF2B5EF4-FFF2-40B4-BE49-F238E27FC236}">
              <a16:creationId xmlns:a16="http://schemas.microsoft.com/office/drawing/2014/main" id="{D601ED6F-53ED-422D-B184-0AD540657BC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7" name="Line 2426">
          <a:extLst>
            <a:ext uri="{FF2B5EF4-FFF2-40B4-BE49-F238E27FC236}">
              <a16:creationId xmlns:a16="http://schemas.microsoft.com/office/drawing/2014/main" id="{F8825F6F-676D-472A-9FD1-D98A5AF8517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48" name="Line 2427">
          <a:extLst>
            <a:ext uri="{FF2B5EF4-FFF2-40B4-BE49-F238E27FC236}">
              <a16:creationId xmlns:a16="http://schemas.microsoft.com/office/drawing/2014/main" id="{1C543FC4-DB53-400B-A956-E281CA0ADF6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49" name="Line 2428">
          <a:extLst>
            <a:ext uri="{FF2B5EF4-FFF2-40B4-BE49-F238E27FC236}">
              <a16:creationId xmlns:a16="http://schemas.microsoft.com/office/drawing/2014/main" id="{0E0EFD18-BF36-4BEF-B4E9-8BA981FD68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0" name="Line 2429">
          <a:extLst>
            <a:ext uri="{FF2B5EF4-FFF2-40B4-BE49-F238E27FC236}">
              <a16:creationId xmlns:a16="http://schemas.microsoft.com/office/drawing/2014/main" id="{E187F28B-C206-4825-9C91-7C5EFB6C2CE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1" name="Line 2430">
          <a:extLst>
            <a:ext uri="{FF2B5EF4-FFF2-40B4-BE49-F238E27FC236}">
              <a16:creationId xmlns:a16="http://schemas.microsoft.com/office/drawing/2014/main" id="{462AF118-B80D-4933-9A53-65567BDBDD5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2" name="Line 2431">
          <a:extLst>
            <a:ext uri="{FF2B5EF4-FFF2-40B4-BE49-F238E27FC236}">
              <a16:creationId xmlns:a16="http://schemas.microsoft.com/office/drawing/2014/main" id="{E38CB655-9171-41CA-8095-9D4969B3A90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3" name="Line 2432">
          <a:extLst>
            <a:ext uri="{FF2B5EF4-FFF2-40B4-BE49-F238E27FC236}">
              <a16:creationId xmlns:a16="http://schemas.microsoft.com/office/drawing/2014/main" id="{84FBF440-6B18-4A37-9195-52E66241235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4" name="Line 2433">
          <a:extLst>
            <a:ext uri="{FF2B5EF4-FFF2-40B4-BE49-F238E27FC236}">
              <a16:creationId xmlns:a16="http://schemas.microsoft.com/office/drawing/2014/main" id="{A97A2094-1819-466F-8180-74269AF000C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5" name="Line 2434">
          <a:extLst>
            <a:ext uri="{FF2B5EF4-FFF2-40B4-BE49-F238E27FC236}">
              <a16:creationId xmlns:a16="http://schemas.microsoft.com/office/drawing/2014/main" id="{E8CCC27F-F038-4767-95DA-6C26CA78213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6" name="Line 2435">
          <a:extLst>
            <a:ext uri="{FF2B5EF4-FFF2-40B4-BE49-F238E27FC236}">
              <a16:creationId xmlns:a16="http://schemas.microsoft.com/office/drawing/2014/main" id="{1D3600C8-2A2E-4193-B1FE-59D1DD84F25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7" name="Line 2436">
          <a:extLst>
            <a:ext uri="{FF2B5EF4-FFF2-40B4-BE49-F238E27FC236}">
              <a16:creationId xmlns:a16="http://schemas.microsoft.com/office/drawing/2014/main" id="{EAFF011B-C103-4C17-8237-5BB5003EA3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58" name="Line 2437">
          <a:extLst>
            <a:ext uri="{FF2B5EF4-FFF2-40B4-BE49-F238E27FC236}">
              <a16:creationId xmlns:a16="http://schemas.microsoft.com/office/drawing/2014/main" id="{6F5C1AB0-A7EF-4119-9DF5-A62832FD851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59" name="Line 2438">
          <a:extLst>
            <a:ext uri="{FF2B5EF4-FFF2-40B4-BE49-F238E27FC236}">
              <a16:creationId xmlns:a16="http://schemas.microsoft.com/office/drawing/2014/main" id="{EFB5275A-C0D1-47CD-B805-3A23AEA2E60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0" name="Line 2439">
          <a:extLst>
            <a:ext uri="{FF2B5EF4-FFF2-40B4-BE49-F238E27FC236}">
              <a16:creationId xmlns:a16="http://schemas.microsoft.com/office/drawing/2014/main" id="{E67CAC88-90C5-42FC-AD76-397BF64847D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1" name="Line 2440">
          <a:extLst>
            <a:ext uri="{FF2B5EF4-FFF2-40B4-BE49-F238E27FC236}">
              <a16:creationId xmlns:a16="http://schemas.microsoft.com/office/drawing/2014/main" id="{0774FC37-068C-4F10-A59F-0BA9CD9AD381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2" name="Line 2441">
          <a:extLst>
            <a:ext uri="{FF2B5EF4-FFF2-40B4-BE49-F238E27FC236}">
              <a16:creationId xmlns:a16="http://schemas.microsoft.com/office/drawing/2014/main" id="{13DEC6DC-9168-4D3D-84D2-E81A7F993B5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3" name="Line 2442">
          <a:extLst>
            <a:ext uri="{FF2B5EF4-FFF2-40B4-BE49-F238E27FC236}">
              <a16:creationId xmlns:a16="http://schemas.microsoft.com/office/drawing/2014/main" id="{6890BBBF-996F-433C-AF2B-92905F39730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4" name="Line 2443">
          <a:extLst>
            <a:ext uri="{FF2B5EF4-FFF2-40B4-BE49-F238E27FC236}">
              <a16:creationId xmlns:a16="http://schemas.microsoft.com/office/drawing/2014/main" id="{059257B5-B130-4152-BAC5-6D022C668C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5" name="Line 2444">
          <a:extLst>
            <a:ext uri="{FF2B5EF4-FFF2-40B4-BE49-F238E27FC236}">
              <a16:creationId xmlns:a16="http://schemas.microsoft.com/office/drawing/2014/main" id="{6009F596-259E-4DD3-BA10-FF0880BB812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6" name="Line 2445">
          <a:extLst>
            <a:ext uri="{FF2B5EF4-FFF2-40B4-BE49-F238E27FC236}">
              <a16:creationId xmlns:a16="http://schemas.microsoft.com/office/drawing/2014/main" id="{1A432A93-143F-4390-B754-809E190B141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7" name="Line 2446">
          <a:extLst>
            <a:ext uri="{FF2B5EF4-FFF2-40B4-BE49-F238E27FC236}">
              <a16:creationId xmlns:a16="http://schemas.microsoft.com/office/drawing/2014/main" id="{95E3AF87-EE71-4BC6-AD64-790A24D4CC3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68" name="Line 2447">
          <a:extLst>
            <a:ext uri="{FF2B5EF4-FFF2-40B4-BE49-F238E27FC236}">
              <a16:creationId xmlns:a16="http://schemas.microsoft.com/office/drawing/2014/main" id="{9C4663DC-354A-4A94-8C1B-5EDA94662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69" name="Line 2448">
          <a:extLst>
            <a:ext uri="{FF2B5EF4-FFF2-40B4-BE49-F238E27FC236}">
              <a16:creationId xmlns:a16="http://schemas.microsoft.com/office/drawing/2014/main" id="{03D8A4B0-F15A-4F66-B85C-BB5404319E3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0" name="Line 2449">
          <a:extLst>
            <a:ext uri="{FF2B5EF4-FFF2-40B4-BE49-F238E27FC236}">
              <a16:creationId xmlns:a16="http://schemas.microsoft.com/office/drawing/2014/main" id="{D5AE73E6-2A03-4E67-9BE7-DCD11A116B4E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1" name="Line 2450">
          <a:extLst>
            <a:ext uri="{FF2B5EF4-FFF2-40B4-BE49-F238E27FC236}">
              <a16:creationId xmlns:a16="http://schemas.microsoft.com/office/drawing/2014/main" id="{85B64649-A70B-45B5-B1A7-D96D7B3D119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2" name="Line 2451">
          <a:extLst>
            <a:ext uri="{FF2B5EF4-FFF2-40B4-BE49-F238E27FC236}">
              <a16:creationId xmlns:a16="http://schemas.microsoft.com/office/drawing/2014/main" id="{D8911E33-9574-44A5-B011-9EC97CB466F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3" name="Line 2452">
          <a:extLst>
            <a:ext uri="{FF2B5EF4-FFF2-40B4-BE49-F238E27FC236}">
              <a16:creationId xmlns:a16="http://schemas.microsoft.com/office/drawing/2014/main" id="{3EDA1740-C91E-44A5-8B6E-5F775260A0B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4" name="Line 2453">
          <a:extLst>
            <a:ext uri="{FF2B5EF4-FFF2-40B4-BE49-F238E27FC236}">
              <a16:creationId xmlns:a16="http://schemas.microsoft.com/office/drawing/2014/main" id="{97C47713-5254-4EF2-82FF-97395A48577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5" name="Line 2454">
          <a:extLst>
            <a:ext uri="{FF2B5EF4-FFF2-40B4-BE49-F238E27FC236}">
              <a16:creationId xmlns:a16="http://schemas.microsoft.com/office/drawing/2014/main" id="{A440EF7D-19ED-421B-8D86-974C932A29B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6" name="Line 2455">
          <a:extLst>
            <a:ext uri="{FF2B5EF4-FFF2-40B4-BE49-F238E27FC236}">
              <a16:creationId xmlns:a16="http://schemas.microsoft.com/office/drawing/2014/main" id="{BE1ED1E4-D33B-44C6-B22B-EE17218443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7" name="Line 2456">
          <a:extLst>
            <a:ext uri="{FF2B5EF4-FFF2-40B4-BE49-F238E27FC236}">
              <a16:creationId xmlns:a16="http://schemas.microsoft.com/office/drawing/2014/main" id="{7B6A8F08-9423-4FA6-BB65-2A173BC5BD1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78" name="Line 2457">
          <a:extLst>
            <a:ext uri="{FF2B5EF4-FFF2-40B4-BE49-F238E27FC236}">
              <a16:creationId xmlns:a16="http://schemas.microsoft.com/office/drawing/2014/main" id="{9FBA46EF-BEE0-422F-9BD5-4031FC4B6F3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79" name="Line 2458">
          <a:extLst>
            <a:ext uri="{FF2B5EF4-FFF2-40B4-BE49-F238E27FC236}">
              <a16:creationId xmlns:a16="http://schemas.microsoft.com/office/drawing/2014/main" id="{7BE8A9A3-D68C-4210-93CE-B2B2ECABA7E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0" name="Line 2459">
          <a:extLst>
            <a:ext uri="{FF2B5EF4-FFF2-40B4-BE49-F238E27FC236}">
              <a16:creationId xmlns:a16="http://schemas.microsoft.com/office/drawing/2014/main" id="{C9CCC308-688B-4BFD-9085-57F88815D38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1" name="Line 2460">
          <a:extLst>
            <a:ext uri="{FF2B5EF4-FFF2-40B4-BE49-F238E27FC236}">
              <a16:creationId xmlns:a16="http://schemas.microsoft.com/office/drawing/2014/main" id="{2077644C-23D8-4B7A-88CE-279B10D663E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2" name="Line 2461">
          <a:extLst>
            <a:ext uri="{FF2B5EF4-FFF2-40B4-BE49-F238E27FC236}">
              <a16:creationId xmlns:a16="http://schemas.microsoft.com/office/drawing/2014/main" id="{E824B3F4-61DD-4911-BF11-F7CBB227562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3" name="Line 2462">
          <a:extLst>
            <a:ext uri="{FF2B5EF4-FFF2-40B4-BE49-F238E27FC236}">
              <a16:creationId xmlns:a16="http://schemas.microsoft.com/office/drawing/2014/main" id="{A6C23168-1050-4CF6-B7FB-304E88CA6B6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4" name="Line 2463">
          <a:extLst>
            <a:ext uri="{FF2B5EF4-FFF2-40B4-BE49-F238E27FC236}">
              <a16:creationId xmlns:a16="http://schemas.microsoft.com/office/drawing/2014/main" id="{9253C03A-C6E2-4761-9AE5-42E3B4697DD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5" name="Line 2464">
          <a:extLst>
            <a:ext uri="{FF2B5EF4-FFF2-40B4-BE49-F238E27FC236}">
              <a16:creationId xmlns:a16="http://schemas.microsoft.com/office/drawing/2014/main" id="{2307BF8F-9D56-4E45-AB42-782E5DF2B74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6" name="Line 2465">
          <a:extLst>
            <a:ext uri="{FF2B5EF4-FFF2-40B4-BE49-F238E27FC236}">
              <a16:creationId xmlns:a16="http://schemas.microsoft.com/office/drawing/2014/main" id="{5D523108-9B26-4CFA-A64A-2A42067F733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7" name="Line 2466">
          <a:extLst>
            <a:ext uri="{FF2B5EF4-FFF2-40B4-BE49-F238E27FC236}">
              <a16:creationId xmlns:a16="http://schemas.microsoft.com/office/drawing/2014/main" id="{302524DF-94B8-462D-A4F4-719EA9F1C12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88" name="Line 2467">
          <a:extLst>
            <a:ext uri="{FF2B5EF4-FFF2-40B4-BE49-F238E27FC236}">
              <a16:creationId xmlns:a16="http://schemas.microsoft.com/office/drawing/2014/main" id="{FA5044AC-04FF-4E35-9A61-8587C4DDFBA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89" name="Line 2468">
          <a:extLst>
            <a:ext uri="{FF2B5EF4-FFF2-40B4-BE49-F238E27FC236}">
              <a16:creationId xmlns:a16="http://schemas.microsoft.com/office/drawing/2014/main" id="{5E6CD866-76E4-48FB-9555-8CE12E5CEEA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0" name="Line 2469">
          <a:extLst>
            <a:ext uri="{FF2B5EF4-FFF2-40B4-BE49-F238E27FC236}">
              <a16:creationId xmlns:a16="http://schemas.microsoft.com/office/drawing/2014/main" id="{8DA64E23-77DF-4956-A4BC-AA6843BAC4F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1" name="Line 2470">
          <a:extLst>
            <a:ext uri="{FF2B5EF4-FFF2-40B4-BE49-F238E27FC236}">
              <a16:creationId xmlns:a16="http://schemas.microsoft.com/office/drawing/2014/main" id="{DF1ADE5F-86B7-42B8-BD06-307C23E07AC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2" name="Line 2471">
          <a:extLst>
            <a:ext uri="{FF2B5EF4-FFF2-40B4-BE49-F238E27FC236}">
              <a16:creationId xmlns:a16="http://schemas.microsoft.com/office/drawing/2014/main" id="{032256BC-F40B-4009-80CE-DE8890953BC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3" name="Line 2472">
          <a:extLst>
            <a:ext uri="{FF2B5EF4-FFF2-40B4-BE49-F238E27FC236}">
              <a16:creationId xmlns:a16="http://schemas.microsoft.com/office/drawing/2014/main" id="{4F7A28DA-DC27-478F-8A46-FDC2041CD80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4" name="Line 2473">
          <a:extLst>
            <a:ext uri="{FF2B5EF4-FFF2-40B4-BE49-F238E27FC236}">
              <a16:creationId xmlns:a16="http://schemas.microsoft.com/office/drawing/2014/main" id="{7893E192-143A-4B65-B14D-CF52034B2B9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5" name="Line 2474">
          <a:extLst>
            <a:ext uri="{FF2B5EF4-FFF2-40B4-BE49-F238E27FC236}">
              <a16:creationId xmlns:a16="http://schemas.microsoft.com/office/drawing/2014/main" id="{5E6596D1-F4E0-4EF5-A4E8-6F1BB709FE0C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6" name="Line 2475">
          <a:extLst>
            <a:ext uri="{FF2B5EF4-FFF2-40B4-BE49-F238E27FC236}">
              <a16:creationId xmlns:a16="http://schemas.microsoft.com/office/drawing/2014/main" id="{237A2D3E-BAE7-42CA-A480-5B650A9F356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7" name="Line 2476">
          <a:extLst>
            <a:ext uri="{FF2B5EF4-FFF2-40B4-BE49-F238E27FC236}">
              <a16:creationId xmlns:a16="http://schemas.microsoft.com/office/drawing/2014/main" id="{1DB5592C-DB12-45A8-AAAB-1D933E06372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398" name="Line 2477">
          <a:extLst>
            <a:ext uri="{FF2B5EF4-FFF2-40B4-BE49-F238E27FC236}">
              <a16:creationId xmlns:a16="http://schemas.microsoft.com/office/drawing/2014/main" id="{7C585D9D-D156-4FF4-82C4-A4B0BFBCCE2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399" name="Line 2478">
          <a:extLst>
            <a:ext uri="{FF2B5EF4-FFF2-40B4-BE49-F238E27FC236}">
              <a16:creationId xmlns:a16="http://schemas.microsoft.com/office/drawing/2014/main" id="{3866F6A0-D534-4D82-A2C7-5BA55B4843B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0" name="Line 2479">
          <a:extLst>
            <a:ext uri="{FF2B5EF4-FFF2-40B4-BE49-F238E27FC236}">
              <a16:creationId xmlns:a16="http://schemas.microsoft.com/office/drawing/2014/main" id="{41832E6C-2783-48AA-AE3E-1C20E4D6B96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1" name="Line 2480">
          <a:extLst>
            <a:ext uri="{FF2B5EF4-FFF2-40B4-BE49-F238E27FC236}">
              <a16:creationId xmlns:a16="http://schemas.microsoft.com/office/drawing/2014/main" id="{F794CA2F-B259-4835-B9D4-531C9768B94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2" name="Line 2481">
          <a:extLst>
            <a:ext uri="{FF2B5EF4-FFF2-40B4-BE49-F238E27FC236}">
              <a16:creationId xmlns:a16="http://schemas.microsoft.com/office/drawing/2014/main" id="{452C53FE-47FC-4BC5-A1C4-A410D232D78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3" name="Line 2482">
          <a:extLst>
            <a:ext uri="{FF2B5EF4-FFF2-40B4-BE49-F238E27FC236}">
              <a16:creationId xmlns:a16="http://schemas.microsoft.com/office/drawing/2014/main" id="{A19362B9-7D7A-4505-BF1E-2F21A4C1E55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4" name="Line 2483">
          <a:extLst>
            <a:ext uri="{FF2B5EF4-FFF2-40B4-BE49-F238E27FC236}">
              <a16:creationId xmlns:a16="http://schemas.microsoft.com/office/drawing/2014/main" id="{265A23D2-7361-4EBF-AAD8-6471D04B29C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5" name="Line 2484">
          <a:extLst>
            <a:ext uri="{FF2B5EF4-FFF2-40B4-BE49-F238E27FC236}">
              <a16:creationId xmlns:a16="http://schemas.microsoft.com/office/drawing/2014/main" id="{0923C24E-A83B-44EE-9AE0-B1134CC997AD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6" name="Line 2485">
          <a:extLst>
            <a:ext uri="{FF2B5EF4-FFF2-40B4-BE49-F238E27FC236}">
              <a16:creationId xmlns:a16="http://schemas.microsoft.com/office/drawing/2014/main" id="{75EC195A-540A-40CF-B5E2-5CE99CF37DC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7" name="Line 2486">
          <a:extLst>
            <a:ext uri="{FF2B5EF4-FFF2-40B4-BE49-F238E27FC236}">
              <a16:creationId xmlns:a16="http://schemas.microsoft.com/office/drawing/2014/main" id="{1D2D9017-6AB8-4558-89B2-0BA8D48F0429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08" name="Line 2487">
          <a:extLst>
            <a:ext uri="{FF2B5EF4-FFF2-40B4-BE49-F238E27FC236}">
              <a16:creationId xmlns:a16="http://schemas.microsoft.com/office/drawing/2014/main" id="{E2DDD06A-8AC8-42B4-9644-5E20575B07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09" name="Line 2488">
          <a:extLst>
            <a:ext uri="{FF2B5EF4-FFF2-40B4-BE49-F238E27FC236}">
              <a16:creationId xmlns:a16="http://schemas.microsoft.com/office/drawing/2014/main" id="{AC400C59-E6D2-4353-BA7F-EA6F7C6A479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0" name="Line 2489">
          <a:extLst>
            <a:ext uri="{FF2B5EF4-FFF2-40B4-BE49-F238E27FC236}">
              <a16:creationId xmlns:a16="http://schemas.microsoft.com/office/drawing/2014/main" id="{76185482-7858-4635-B4F1-A14F4FF9CB6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1" name="Line 2490">
          <a:extLst>
            <a:ext uri="{FF2B5EF4-FFF2-40B4-BE49-F238E27FC236}">
              <a16:creationId xmlns:a16="http://schemas.microsoft.com/office/drawing/2014/main" id="{84ED77EA-1652-482D-B2DD-729217FC21E4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2" name="Line 2491">
          <a:extLst>
            <a:ext uri="{FF2B5EF4-FFF2-40B4-BE49-F238E27FC236}">
              <a16:creationId xmlns:a16="http://schemas.microsoft.com/office/drawing/2014/main" id="{0A955B4D-3DE2-47E7-8BA7-1A139604E49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3" name="Line 2492">
          <a:extLst>
            <a:ext uri="{FF2B5EF4-FFF2-40B4-BE49-F238E27FC236}">
              <a16:creationId xmlns:a16="http://schemas.microsoft.com/office/drawing/2014/main" id="{DCB25F10-A535-4DED-BC2E-1E6FB4DB94E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4" name="Line 2493">
          <a:extLst>
            <a:ext uri="{FF2B5EF4-FFF2-40B4-BE49-F238E27FC236}">
              <a16:creationId xmlns:a16="http://schemas.microsoft.com/office/drawing/2014/main" id="{C6417703-C771-4A5E-89A4-E97B0639368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5" name="Line 2494">
          <a:extLst>
            <a:ext uri="{FF2B5EF4-FFF2-40B4-BE49-F238E27FC236}">
              <a16:creationId xmlns:a16="http://schemas.microsoft.com/office/drawing/2014/main" id="{CC67F2E6-D344-45BC-8D8C-9AA2D069093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6" name="Line 2495">
          <a:extLst>
            <a:ext uri="{FF2B5EF4-FFF2-40B4-BE49-F238E27FC236}">
              <a16:creationId xmlns:a16="http://schemas.microsoft.com/office/drawing/2014/main" id="{9E381A83-36E0-48D0-925E-BFAE940E19E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7" name="Line 2496">
          <a:extLst>
            <a:ext uri="{FF2B5EF4-FFF2-40B4-BE49-F238E27FC236}">
              <a16:creationId xmlns:a16="http://schemas.microsoft.com/office/drawing/2014/main" id="{832308ED-D62C-4B1F-8828-FFC6BCA2E73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18" name="Line 2497">
          <a:extLst>
            <a:ext uri="{FF2B5EF4-FFF2-40B4-BE49-F238E27FC236}">
              <a16:creationId xmlns:a16="http://schemas.microsoft.com/office/drawing/2014/main" id="{ACFF88CA-5445-4CC2-85B5-FB8BD76276B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19" name="Line 2498">
          <a:extLst>
            <a:ext uri="{FF2B5EF4-FFF2-40B4-BE49-F238E27FC236}">
              <a16:creationId xmlns:a16="http://schemas.microsoft.com/office/drawing/2014/main" id="{3E95622A-0D12-4818-A07F-E8E1AA88C68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0" name="Line 2499">
          <a:extLst>
            <a:ext uri="{FF2B5EF4-FFF2-40B4-BE49-F238E27FC236}">
              <a16:creationId xmlns:a16="http://schemas.microsoft.com/office/drawing/2014/main" id="{F7333DF0-4265-492C-8210-9F4FD8A40655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1" name="Line 2500">
          <a:extLst>
            <a:ext uri="{FF2B5EF4-FFF2-40B4-BE49-F238E27FC236}">
              <a16:creationId xmlns:a16="http://schemas.microsoft.com/office/drawing/2014/main" id="{185E9BC5-DB2A-4956-AFD4-FED459BFD8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2" name="Line 2501">
          <a:extLst>
            <a:ext uri="{FF2B5EF4-FFF2-40B4-BE49-F238E27FC236}">
              <a16:creationId xmlns:a16="http://schemas.microsoft.com/office/drawing/2014/main" id="{11CE60E0-3F0F-4EBC-9F1B-51B33AF1249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3" name="Line 2502">
          <a:extLst>
            <a:ext uri="{FF2B5EF4-FFF2-40B4-BE49-F238E27FC236}">
              <a16:creationId xmlns:a16="http://schemas.microsoft.com/office/drawing/2014/main" id="{B8FDD600-AE2F-4002-A672-115268E3F5DF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4" name="Line 2503">
          <a:extLst>
            <a:ext uri="{FF2B5EF4-FFF2-40B4-BE49-F238E27FC236}">
              <a16:creationId xmlns:a16="http://schemas.microsoft.com/office/drawing/2014/main" id="{234D7108-C7C0-45D6-AC98-93349B06E0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5" name="Line 2504">
          <a:extLst>
            <a:ext uri="{FF2B5EF4-FFF2-40B4-BE49-F238E27FC236}">
              <a16:creationId xmlns:a16="http://schemas.microsoft.com/office/drawing/2014/main" id="{EAA1AC4A-B727-4AB4-8410-6924399882B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6" name="Line 2505">
          <a:extLst>
            <a:ext uri="{FF2B5EF4-FFF2-40B4-BE49-F238E27FC236}">
              <a16:creationId xmlns:a16="http://schemas.microsoft.com/office/drawing/2014/main" id="{9F826D80-8F9D-4788-B2D2-42AD19DEB050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7" name="Line 2506">
          <a:extLst>
            <a:ext uri="{FF2B5EF4-FFF2-40B4-BE49-F238E27FC236}">
              <a16:creationId xmlns:a16="http://schemas.microsoft.com/office/drawing/2014/main" id="{B6ED8521-96C7-43F4-8EF5-6D06653ACE0E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28" name="Line 2507">
          <a:extLst>
            <a:ext uri="{FF2B5EF4-FFF2-40B4-BE49-F238E27FC236}">
              <a16:creationId xmlns:a16="http://schemas.microsoft.com/office/drawing/2014/main" id="{06293930-38A6-4975-83C8-9EC67721279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29" name="Line 2508">
          <a:extLst>
            <a:ext uri="{FF2B5EF4-FFF2-40B4-BE49-F238E27FC236}">
              <a16:creationId xmlns:a16="http://schemas.microsoft.com/office/drawing/2014/main" id="{06777B36-BE19-46BA-9772-26395D91BA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0" name="Line 2509">
          <a:extLst>
            <a:ext uri="{FF2B5EF4-FFF2-40B4-BE49-F238E27FC236}">
              <a16:creationId xmlns:a16="http://schemas.microsoft.com/office/drawing/2014/main" id="{3F05D3AD-B090-4919-BCF7-403510E08B4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1" name="Line 2510">
          <a:extLst>
            <a:ext uri="{FF2B5EF4-FFF2-40B4-BE49-F238E27FC236}">
              <a16:creationId xmlns:a16="http://schemas.microsoft.com/office/drawing/2014/main" id="{8FBC6A27-F88F-4DB4-86A4-58023AB530C6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2" name="Line 2511">
          <a:extLst>
            <a:ext uri="{FF2B5EF4-FFF2-40B4-BE49-F238E27FC236}">
              <a16:creationId xmlns:a16="http://schemas.microsoft.com/office/drawing/2014/main" id="{0205D371-F59A-4824-A2C7-CD953739D829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3" name="Line 2512">
          <a:extLst>
            <a:ext uri="{FF2B5EF4-FFF2-40B4-BE49-F238E27FC236}">
              <a16:creationId xmlns:a16="http://schemas.microsoft.com/office/drawing/2014/main" id="{C5563575-C97D-44AA-AA43-06C8554F8DD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4" name="Line 2513">
          <a:extLst>
            <a:ext uri="{FF2B5EF4-FFF2-40B4-BE49-F238E27FC236}">
              <a16:creationId xmlns:a16="http://schemas.microsoft.com/office/drawing/2014/main" id="{74CEE4CC-93E3-4131-AF20-9F9CE1815E87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5" name="Line 2514">
          <a:extLst>
            <a:ext uri="{FF2B5EF4-FFF2-40B4-BE49-F238E27FC236}">
              <a16:creationId xmlns:a16="http://schemas.microsoft.com/office/drawing/2014/main" id="{D971CE90-273C-43BD-9465-FE51F060B1B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6" name="Line 2515">
          <a:extLst>
            <a:ext uri="{FF2B5EF4-FFF2-40B4-BE49-F238E27FC236}">
              <a16:creationId xmlns:a16="http://schemas.microsoft.com/office/drawing/2014/main" id="{BF464341-540E-44B3-B195-D9ACA0B003A6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7" name="Line 2516">
          <a:extLst>
            <a:ext uri="{FF2B5EF4-FFF2-40B4-BE49-F238E27FC236}">
              <a16:creationId xmlns:a16="http://schemas.microsoft.com/office/drawing/2014/main" id="{39820F26-9E1A-4140-B2FD-0C514337480B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38" name="Line 2517">
          <a:extLst>
            <a:ext uri="{FF2B5EF4-FFF2-40B4-BE49-F238E27FC236}">
              <a16:creationId xmlns:a16="http://schemas.microsoft.com/office/drawing/2014/main" id="{BB573E38-7CBF-4443-ADDD-F939A2286F38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39" name="Line 2518">
          <a:extLst>
            <a:ext uri="{FF2B5EF4-FFF2-40B4-BE49-F238E27FC236}">
              <a16:creationId xmlns:a16="http://schemas.microsoft.com/office/drawing/2014/main" id="{15A7220B-1484-413A-A3E8-4D2BD0A9FF67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0" name="Line 2519">
          <a:extLst>
            <a:ext uri="{FF2B5EF4-FFF2-40B4-BE49-F238E27FC236}">
              <a16:creationId xmlns:a16="http://schemas.microsoft.com/office/drawing/2014/main" id="{5A2E289D-5EF5-4B90-AE99-14C1FF60C93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1" name="Line 2520">
          <a:extLst>
            <a:ext uri="{FF2B5EF4-FFF2-40B4-BE49-F238E27FC236}">
              <a16:creationId xmlns:a16="http://schemas.microsoft.com/office/drawing/2014/main" id="{CB9369D2-9F66-41AD-929A-10510F7114F8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2" name="Line 2521">
          <a:extLst>
            <a:ext uri="{FF2B5EF4-FFF2-40B4-BE49-F238E27FC236}">
              <a16:creationId xmlns:a16="http://schemas.microsoft.com/office/drawing/2014/main" id="{56527EA9-293C-477D-B399-AE82F1A897BD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3" name="Line 2522">
          <a:extLst>
            <a:ext uri="{FF2B5EF4-FFF2-40B4-BE49-F238E27FC236}">
              <a16:creationId xmlns:a16="http://schemas.microsoft.com/office/drawing/2014/main" id="{8C7F8FE4-DBC4-4EE2-A10A-3AF2540CD8C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4" name="Line 2523">
          <a:extLst>
            <a:ext uri="{FF2B5EF4-FFF2-40B4-BE49-F238E27FC236}">
              <a16:creationId xmlns:a16="http://schemas.microsoft.com/office/drawing/2014/main" id="{CEF46A3E-2F08-45B2-AC99-7BA6FC4C2BAC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5" name="Line 2524">
          <a:extLst>
            <a:ext uri="{FF2B5EF4-FFF2-40B4-BE49-F238E27FC236}">
              <a16:creationId xmlns:a16="http://schemas.microsoft.com/office/drawing/2014/main" id="{E14F3603-A98E-4744-8ED0-6799AB1C4BF0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6" name="Line 2525">
          <a:extLst>
            <a:ext uri="{FF2B5EF4-FFF2-40B4-BE49-F238E27FC236}">
              <a16:creationId xmlns:a16="http://schemas.microsoft.com/office/drawing/2014/main" id="{2BCDADEB-94C8-4708-8684-43F1D4B51553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7" name="Line 2526">
          <a:extLst>
            <a:ext uri="{FF2B5EF4-FFF2-40B4-BE49-F238E27FC236}">
              <a16:creationId xmlns:a16="http://schemas.microsoft.com/office/drawing/2014/main" id="{A5DF641A-9F8F-473C-9789-55CC562F0483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48" name="Line 2527">
          <a:extLst>
            <a:ext uri="{FF2B5EF4-FFF2-40B4-BE49-F238E27FC236}">
              <a16:creationId xmlns:a16="http://schemas.microsoft.com/office/drawing/2014/main" id="{6A8BC645-1EB4-49D5-AE75-4E419C343CAB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49" name="Line 2528">
          <a:extLst>
            <a:ext uri="{FF2B5EF4-FFF2-40B4-BE49-F238E27FC236}">
              <a16:creationId xmlns:a16="http://schemas.microsoft.com/office/drawing/2014/main" id="{FC899EE0-2141-4B47-AF69-C1060CCBF1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0" name="Line 2529">
          <a:extLst>
            <a:ext uri="{FF2B5EF4-FFF2-40B4-BE49-F238E27FC236}">
              <a16:creationId xmlns:a16="http://schemas.microsoft.com/office/drawing/2014/main" id="{EB680C78-17DF-4E80-B006-CD0DFE4E696F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1" name="Line 2530">
          <a:extLst>
            <a:ext uri="{FF2B5EF4-FFF2-40B4-BE49-F238E27FC236}">
              <a16:creationId xmlns:a16="http://schemas.microsoft.com/office/drawing/2014/main" id="{ECAE003E-C026-4F64-A466-B8ADCF3B0992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2" name="Line 2531">
          <a:extLst>
            <a:ext uri="{FF2B5EF4-FFF2-40B4-BE49-F238E27FC236}">
              <a16:creationId xmlns:a16="http://schemas.microsoft.com/office/drawing/2014/main" id="{1A85F957-A7D1-4D8E-BD13-DED068CB3F44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3" name="Line 2532">
          <a:extLst>
            <a:ext uri="{FF2B5EF4-FFF2-40B4-BE49-F238E27FC236}">
              <a16:creationId xmlns:a16="http://schemas.microsoft.com/office/drawing/2014/main" id="{792C24B0-B78F-4278-AEBC-FF21D4BDD5D5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714375</xdr:colOff>
      <xdr:row>0</xdr:row>
      <xdr:rowOff>0</xdr:rowOff>
    </xdr:from>
    <xdr:to>
      <xdr:col>3</xdr:col>
      <xdr:colOff>704850</xdr:colOff>
      <xdr:row>0</xdr:row>
      <xdr:rowOff>0</xdr:rowOff>
    </xdr:to>
    <xdr:sp macro="" textlink="">
      <xdr:nvSpPr>
        <xdr:cNvPr id="454" name="Line 2533">
          <a:extLst>
            <a:ext uri="{FF2B5EF4-FFF2-40B4-BE49-F238E27FC236}">
              <a16:creationId xmlns:a16="http://schemas.microsoft.com/office/drawing/2014/main" id="{0A787446-0B41-43EC-83C0-9A16D79DCF02}"/>
            </a:ext>
          </a:extLst>
        </xdr:cNvPr>
        <xdr:cNvSpPr>
          <a:spLocks noChangeShapeType="1"/>
        </xdr:cNvSpPr>
      </xdr:nvSpPr>
      <xdr:spPr bwMode="auto">
        <a:xfrm flipH="1">
          <a:off x="45243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0</xdr:row>
      <xdr:rowOff>0</xdr:rowOff>
    </xdr:from>
    <xdr:to>
      <xdr:col>3</xdr:col>
      <xdr:colOff>695325</xdr:colOff>
      <xdr:row>0</xdr:row>
      <xdr:rowOff>0</xdr:rowOff>
    </xdr:to>
    <xdr:sp macro="" textlink="">
      <xdr:nvSpPr>
        <xdr:cNvPr id="455" name="Line 2534">
          <a:extLst>
            <a:ext uri="{FF2B5EF4-FFF2-40B4-BE49-F238E27FC236}">
              <a16:creationId xmlns:a16="http://schemas.microsoft.com/office/drawing/2014/main" id="{E968951C-8B10-46CA-BB38-99F4615BCCAA}"/>
            </a:ext>
          </a:extLst>
        </xdr:cNvPr>
        <xdr:cNvSpPr>
          <a:spLocks noChangeShapeType="1"/>
        </xdr:cNvSpPr>
      </xdr:nvSpPr>
      <xdr:spPr bwMode="auto">
        <a:xfrm>
          <a:off x="45053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56" name="Line 2535">
          <a:extLst>
            <a:ext uri="{FF2B5EF4-FFF2-40B4-BE49-F238E27FC236}">
              <a16:creationId xmlns:a16="http://schemas.microsoft.com/office/drawing/2014/main" id="{0AAF7D5C-C788-423D-B98F-D40417F33820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7" name="Line 2536">
          <a:extLst>
            <a:ext uri="{FF2B5EF4-FFF2-40B4-BE49-F238E27FC236}">
              <a16:creationId xmlns:a16="http://schemas.microsoft.com/office/drawing/2014/main" id="{4ED0A96C-50CD-46D0-9707-E7217216BA8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58" name="Line 2537">
          <a:extLst>
            <a:ext uri="{FF2B5EF4-FFF2-40B4-BE49-F238E27FC236}">
              <a16:creationId xmlns:a16="http://schemas.microsoft.com/office/drawing/2014/main" id="{AF4C3C95-6E8D-4B30-AD52-78E2DAF300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59" name="Line 2538">
          <a:extLst>
            <a:ext uri="{FF2B5EF4-FFF2-40B4-BE49-F238E27FC236}">
              <a16:creationId xmlns:a16="http://schemas.microsoft.com/office/drawing/2014/main" id="{DE110D1F-DFB4-4353-BCD2-A4590DE24D51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0" name="Line 2539">
          <a:extLst>
            <a:ext uri="{FF2B5EF4-FFF2-40B4-BE49-F238E27FC236}">
              <a16:creationId xmlns:a16="http://schemas.microsoft.com/office/drawing/2014/main" id="{32802ADD-5EBE-4B8E-B156-C062D2A552C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1" name="Line 2540">
          <a:extLst>
            <a:ext uri="{FF2B5EF4-FFF2-40B4-BE49-F238E27FC236}">
              <a16:creationId xmlns:a16="http://schemas.microsoft.com/office/drawing/2014/main" id="{9A013DEA-3B62-400C-89CA-013D0019D70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2" name="Line 2541">
          <a:extLst>
            <a:ext uri="{FF2B5EF4-FFF2-40B4-BE49-F238E27FC236}">
              <a16:creationId xmlns:a16="http://schemas.microsoft.com/office/drawing/2014/main" id="{BA682225-D21B-48C8-A954-F8C8A797F13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3" name="Line 2542">
          <a:extLst>
            <a:ext uri="{FF2B5EF4-FFF2-40B4-BE49-F238E27FC236}">
              <a16:creationId xmlns:a16="http://schemas.microsoft.com/office/drawing/2014/main" id="{6973E1AC-B78B-4F37-84E9-7AB70962DC97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64" name="Line 2543">
          <a:extLst>
            <a:ext uri="{FF2B5EF4-FFF2-40B4-BE49-F238E27FC236}">
              <a16:creationId xmlns:a16="http://schemas.microsoft.com/office/drawing/2014/main" id="{00E8F71E-DEB0-4910-BCDD-DCE7941224F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5" name="Line 2544">
          <a:extLst>
            <a:ext uri="{FF2B5EF4-FFF2-40B4-BE49-F238E27FC236}">
              <a16:creationId xmlns:a16="http://schemas.microsoft.com/office/drawing/2014/main" id="{43A5C2A0-849C-4C4D-85B6-8C1BAEFAB4A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6" name="Line 2545">
          <a:extLst>
            <a:ext uri="{FF2B5EF4-FFF2-40B4-BE49-F238E27FC236}">
              <a16:creationId xmlns:a16="http://schemas.microsoft.com/office/drawing/2014/main" id="{56F6F923-3484-461D-AC2E-5ADC905A10C6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7" name="Line 2546">
          <a:extLst>
            <a:ext uri="{FF2B5EF4-FFF2-40B4-BE49-F238E27FC236}">
              <a16:creationId xmlns:a16="http://schemas.microsoft.com/office/drawing/2014/main" id="{E6372086-725E-4669-931C-07EAFDDD806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468" name="Line 2547">
          <a:extLst>
            <a:ext uri="{FF2B5EF4-FFF2-40B4-BE49-F238E27FC236}">
              <a16:creationId xmlns:a16="http://schemas.microsoft.com/office/drawing/2014/main" id="{15A42814-1843-4559-9897-81B54F3B5ABB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69" name="Line 2548">
          <a:extLst>
            <a:ext uri="{FF2B5EF4-FFF2-40B4-BE49-F238E27FC236}">
              <a16:creationId xmlns:a16="http://schemas.microsoft.com/office/drawing/2014/main" id="{E7186E83-D9D4-4C13-8256-2053974BFCA3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0" name="Line 2549">
          <a:extLst>
            <a:ext uri="{FF2B5EF4-FFF2-40B4-BE49-F238E27FC236}">
              <a16:creationId xmlns:a16="http://schemas.microsoft.com/office/drawing/2014/main" id="{C0C6B0C6-149E-4D12-9FDE-93983B5132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1" name="Line 2550">
          <a:extLst>
            <a:ext uri="{FF2B5EF4-FFF2-40B4-BE49-F238E27FC236}">
              <a16:creationId xmlns:a16="http://schemas.microsoft.com/office/drawing/2014/main" id="{1A5C3D3C-651B-4C2A-BA59-C8905BD07C1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2" name="Line 2551">
          <a:extLst>
            <a:ext uri="{FF2B5EF4-FFF2-40B4-BE49-F238E27FC236}">
              <a16:creationId xmlns:a16="http://schemas.microsoft.com/office/drawing/2014/main" id="{28B5DF1D-D5AF-40E3-A639-C5368EF14DE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3" name="Line 2552">
          <a:extLst>
            <a:ext uri="{FF2B5EF4-FFF2-40B4-BE49-F238E27FC236}">
              <a16:creationId xmlns:a16="http://schemas.microsoft.com/office/drawing/2014/main" id="{7ADC8BF8-C625-4B05-ACEC-BCD8319B331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4" name="Line 2553">
          <a:extLst>
            <a:ext uri="{FF2B5EF4-FFF2-40B4-BE49-F238E27FC236}">
              <a16:creationId xmlns:a16="http://schemas.microsoft.com/office/drawing/2014/main" id="{9426CC01-4A8F-458D-8A5F-D8A3FEAB7B6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5" name="Line 2554">
          <a:extLst>
            <a:ext uri="{FF2B5EF4-FFF2-40B4-BE49-F238E27FC236}">
              <a16:creationId xmlns:a16="http://schemas.microsoft.com/office/drawing/2014/main" id="{9BA61EB0-E4C4-4F59-BFF1-621C80C1F88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6" name="Line 2555">
          <a:extLst>
            <a:ext uri="{FF2B5EF4-FFF2-40B4-BE49-F238E27FC236}">
              <a16:creationId xmlns:a16="http://schemas.microsoft.com/office/drawing/2014/main" id="{55E2D247-907A-42B9-B6B3-C528326AE41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7" name="Line 2556">
          <a:extLst>
            <a:ext uri="{FF2B5EF4-FFF2-40B4-BE49-F238E27FC236}">
              <a16:creationId xmlns:a16="http://schemas.microsoft.com/office/drawing/2014/main" id="{C9F7BAB4-A23D-41D2-AFE8-F5B2F82DD74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8" name="Line 2557">
          <a:extLst>
            <a:ext uri="{FF2B5EF4-FFF2-40B4-BE49-F238E27FC236}">
              <a16:creationId xmlns:a16="http://schemas.microsoft.com/office/drawing/2014/main" id="{262A55A1-9FC3-4F8D-B99F-1CBBE6060FE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79" name="Line 2558">
          <a:extLst>
            <a:ext uri="{FF2B5EF4-FFF2-40B4-BE49-F238E27FC236}">
              <a16:creationId xmlns:a16="http://schemas.microsoft.com/office/drawing/2014/main" id="{4E9E50E8-3068-4B7F-8406-FC4B7E13554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0" name="Line 2559">
          <a:extLst>
            <a:ext uri="{FF2B5EF4-FFF2-40B4-BE49-F238E27FC236}">
              <a16:creationId xmlns:a16="http://schemas.microsoft.com/office/drawing/2014/main" id="{BB78C42E-2F4A-4823-A855-E1A6119E7AB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1" name="Line 2560">
          <a:extLst>
            <a:ext uri="{FF2B5EF4-FFF2-40B4-BE49-F238E27FC236}">
              <a16:creationId xmlns:a16="http://schemas.microsoft.com/office/drawing/2014/main" id="{B0810446-EC24-4D5D-8248-7ADB190F582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2" name="Line 2561">
          <a:extLst>
            <a:ext uri="{FF2B5EF4-FFF2-40B4-BE49-F238E27FC236}">
              <a16:creationId xmlns:a16="http://schemas.microsoft.com/office/drawing/2014/main" id="{E30B1012-D506-4C0C-A6E5-5264F2CB365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3" name="Line 2562">
          <a:extLst>
            <a:ext uri="{FF2B5EF4-FFF2-40B4-BE49-F238E27FC236}">
              <a16:creationId xmlns:a16="http://schemas.microsoft.com/office/drawing/2014/main" id="{F9C5FB36-7CE6-4BA0-9378-72315BED80D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4" name="Line 2563">
          <a:extLst>
            <a:ext uri="{FF2B5EF4-FFF2-40B4-BE49-F238E27FC236}">
              <a16:creationId xmlns:a16="http://schemas.microsoft.com/office/drawing/2014/main" id="{262D6E43-2E10-42A5-AA2E-C488BA838B3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5" name="Line 2564">
          <a:extLst>
            <a:ext uri="{FF2B5EF4-FFF2-40B4-BE49-F238E27FC236}">
              <a16:creationId xmlns:a16="http://schemas.microsoft.com/office/drawing/2014/main" id="{4344AF97-2CA3-413D-889A-44B22E2D7F0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6" name="Line 2565">
          <a:extLst>
            <a:ext uri="{FF2B5EF4-FFF2-40B4-BE49-F238E27FC236}">
              <a16:creationId xmlns:a16="http://schemas.microsoft.com/office/drawing/2014/main" id="{D572A449-BF10-411A-A3D1-5E0263229A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7" name="Line 2566">
          <a:extLst>
            <a:ext uri="{FF2B5EF4-FFF2-40B4-BE49-F238E27FC236}">
              <a16:creationId xmlns:a16="http://schemas.microsoft.com/office/drawing/2014/main" id="{678658E0-E850-441C-9DB2-1C973252BF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8" name="Line 2567">
          <a:extLst>
            <a:ext uri="{FF2B5EF4-FFF2-40B4-BE49-F238E27FC236}">
              <a16:creationId xmlns:a16="http://schemas.microsoft.com/office/drawing/2014/main" id="{3ACB4928-9864-4352-9800-C8CA4D33F69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89" name="Line 2568">
          <a:extLst>
            <a:ext uri="{FF2B5EF4-FFF2-40B4-BE49-F238E27FC236}">
              <a16:creationId xmlns:a16="http://schemas.microsoft.com/office/drawing/2014/main" id="{0CC439DB-AE7D-4B15-B9B3-E7E31D3A750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0" name="Line 2569">
          <a:extLst>
            <a:ext uri="{FF2B5EF4-FFF2-40B4-BE49-F238E27FC236}">
              <a16:creationId xmlns:a16="http://schemas.microsoft.com/office/drawing/2014/main" id="{CAC28BD1-AC9D-498D-AC75-C0FA439D3D4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1" name="Line 2570">
          <a:extLst>
            <a:ext uri="{FF2B5EF4-FFF2-40B4-BE49-F238E27FC236}">
              <a16:creationId xmlns:a16="http://schemas.microsoft.com/office/drawing/2014/main" id="{D698A212-3A6A-4A90-B3D3-C30C0C5CF77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2" name="Line 2571">
          <a:extLst>
            <a:ext uri="{FF2B5EF4-FFF2-40B4-BE49-F238E27FC236}">
              <a16:creationId xmlns:a16="http://schemas.microsoft.com/office/drawing/2014/main" id="{921704D7-3EC1-4157-A469-24A3972166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3" name="Line 2572">
          <a:extLst>
            <a:ext uri="{FF2B5EF4-FFF2-40B4-BE49-F238E27FC236}">
              <a16:creationId xmlns:a16="http://schemas.microsoft.com/office/drawing/2014/main" id="{AF3C7F0E-27F2-41E4-80AB-17698B9CC2F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4" name="Line 2573">
          <a:extLst>
            <a:ext uri="{FF2B5EF4-FFF2-40B4-BE49-F238E27FC236}">
              <a16:creationId xmlns:a16="http://schemas.microsoft.com/office/drawing/2014/main" id="{388011AD-28EF-403C-9E4F-98D4FE01082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5" name="Line 2574">
          <a:extLst>
            <a:ext uri="{FF2B5EF4-FFF2-40B4-BE49-F238E27FC236}">
              <a16:creationId xmlns:a16="http://schemas.microsoft.com/office/drawing/2014/main" id="{0E38B7D2-B0FE-4196-9468-0735D59D83B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6" name="Line 2575">
          <a:extLst>
            <a:ext uri="{FF2B5EF4-FFF2-40B4-BE49-F238E27FC236}">
              <a16:creationId xmlns:a16="http://schemas.microsoft.com/office/drawing/2014/main" id="{5C1D2AD5-E6ED-494B-B7C2-A2E9FE22CFE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7" name="Line 2576">
          <a:extLst>
            <a:ext uri="{FF2B5EF4-FFF2-40B4-BE49-F238E27FC236}">
              <a16:creationId xmlns:a16="http://schemas.microsoft.com/office/drawing/2014/main" id="{BBE03289-F6D1-4D8F-9D7C-BE20E74B12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498" name="Line 2">
          <a:extLst>
            <a:ext uri="{FF2B5EF4-FFF2-40B4-BE49-F238E27FC236}">
              <a16:creationId xmlns:a16="http://schemas.microsoft.com/office/drawing/2014/main" id="{1125D748-B3AF-411C-9C36-3389E839F63E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499" name="Line 417">
          <a:extLst>
            <a:ext uri="{FF2B5EF4-FFF2-40B4-BE49-F238E27FC236}">
              <a16:creationId xmlns:a16="http://schemas.microsoft.com/office/drawing/2014/main" id="{66B6CB81-CC15-458A-9DC9-BD2373BA02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0" name="Line 1107">
          <a:extLst>
            <a:ext uri="{FF2B5EF4-FFF2-40B4-BE49-F238E27FC236}">
              <a16:creationId xmlns:a16="http://schemas.microsoft.com/office/drawing/2014/main" id="{EF792F1A-B1F1-431B-AFEE-720ADFB7E46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1" name="Line 1526">
          <a:extLst>
            <a:ext uri="{FF2B5EF4-FFF2-40B4-BE49-F238E27FC236}">
              <a16:creationId xmlns:a16="http://schemas.microsoft.com/office/drawing/2014/main" id="{6400BF6E-328A-4525-9C4A-AA1209C3DE6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2" name="Line 2204">
          <a:extLst>
            <a:ext uri="{FF2B5EF4-FFF2-40B4-BE49-F238E27FC236}">
              <a16:creationId xmlns:a16="http://schemas.microsoft.com/office/drawing/2014/main" id="{2BEB37C6-70DA-4016-8143-DD2D2AA02E6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3" name="Line 9476">
          <a:extLst>
            <a:ext uri="{FF2B5EF4-FFF2-40B4-BE49-F238E27FC236}">
              <a16:creationId xmlns:a16="http://schemas.microsoft.com/office/drawing/2014/main" id="{E075BCB6-C661-4951-9097-BFECF7945C6B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4" name="Line 9477">
          <a:extLst>
            <a:ext uri="{FF2B5EF4-FFF2-40B4-BE49-F238E27FC236}">
              <a16:creationId xmlns:a16="http://schemas.microsoft.com/office/drawing/2014/main" id="{E724297C-F06E-45AF-894A-11C92A355F9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5" name="Line 9478">
          <a:extLst>
            <a:ext uri="{FF2B5EF4-FFF2-40B4-BE49-F238E27FC236}">
              <a16:creationId xmlns:a16="http://schemas.microsoft.com/office/drawing/2014/main" id="{FB05B5FE-AEC8-460C-92C1-FCED7DD3198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6" name="Line 9479">
          <a:extLst>
            <a:ext uri="{FF2B5EF4-FFF2-40B4-BE49-F238E27FC236}">
              <a16:creationId xmlns:a16="http://schemas.microsoft.com/office/drawing/2014/main" id="{77868816-16E8-453D-8F41-D90C6F4F4F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07" name="Line 9480">
          <a:extLst>
            <a:ext uri="{FF2B5EF4-FFF2-40B4-BE49-F238E27FC236}">
              <a16:creationId xmlns:a16="http://schemas.microsoft.com/office/drawing/2014/main" id="{5F30186D-A0E2-4FF5-8AB0-28669D914D4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08" name="Line 2">
          <a:extLst>
            <a:ext uri="{FF2B5EF4-FFF2-40B4-BE49-F238E27FC236}">
              <a16:creationId xmlns:a16="http://schemas.microsoft.com/office/drawing/2014/main" id="{41298E81-F40C-4B6B-88F4-89B4105984B9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09" name="Line 126">
          <a:extLst>
            <a:ext uri="{FF2B5EF4-FFF2-40B4-BE49-F238E27FC236}">
              <a16:creationId xmlns:a16="http://schemas.microsoft.com/office/drawing/2014/main" id="{0E4C8584-485C-4E63-9FFE-3330C3F9131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0" name="Line 417">
          <a:extLst>
            <a:ext uri="{FF2B5EF4-FFF2-40B4-BE49-F238E27FC236}">
              <a16:creationId xmlns:a16="http://schemas.microsoft.com/office/drawing/2014/main" id="{C4330F8E-E694-4E5F-A7D8-36C4638058C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1" name="Line 589">
          <a:extLst>
            <a:ext uri="{FF2B5EF4-FFF2-40B4-BE49-F238E27FC236}">
              <a16:creationId xmlns:a16="http://schemas.microsoft.com/office/drawing/2014/main" id="{284EE0BF-7848-4258-998C-0AD888B94FC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2" name="Line 1107">
          <a:extLst>
            <a:ext uri="{FF2B5EF4-FFF2-40B4-BE49-F238E27FC236}">
              <a16:creationId xmlns:a16="http://schemas.microsoft.com/office/drawing/2014/main" id="{DB57BC90-382B-4238-829C-8D509CF4F1B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3" name="Line 1235">
          <a:extLst>
            <a:ext uri="{FF2B5EF4-FFF2-40B4-BE49-F238E27FC236}">
              <a16:creationId xmlns:a16="http://schemas.microsoft.com/office/drawing/2014/main" id="{F4A39DD4-4AFD-463D-B99A-FF84878DB5AC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4" name="Line 1526">
          <a:extLst>
            <a:ext uri="{FF2B5EF4-FFF2-40B4-BE49-F238E27FC236}">
              <a16:creationId xmlns:a16="http://schemas.microsoft.com/office/drawing/2014/main" id="{B033AFC1-AAD4-42E4-A037-CBAB872BC1E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5" name="Line 1698">
          <a:extLst>
            <a:ext uri="{FF2B5EF4-FFF2-40B4-BE49-F238E27FC236}">
              <a16:creationId xmlns:a16="http://schemas.microsoft.com/office/drawing/2014/main" id="{2BCACB74-D46F-4944-9F9A-3E97385BFFC9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16" name="Line 2204">
          <a:extLst>
            <a:ext uri="{FF2B5EF4-FFF2-40B4-BE49-F238E27FC236}">
              <a16:creationId xmlns:a16="http://schemas.microsoft.com/office/drawing/2014/main" id="{DBB04CD1-2864-461F-9D86-369E39F2696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7" name="Line 9471">
          <a:extLst>
            <a:ext uri="{FF2B5EF4-FFF2-40B4-BE49-F238E27FC236}">
              <a16:creationId xmlns:a16="http://schemas.microsoft.com/office/drawing/2014/main" id="{E7331725-C92B-457E-84D3-1B903C36DBC0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8" name="Line 9472">
          <a:extLst>
            <a:ext uri="{FF2B5EF4-FFF2-40B4-BE49-F238E27FC236}">
              <a16:creationId xmlns:a16="http://schemas.microsoft.com/office/drawing/2014/main" id="{519F3C64-1D67-42DD-B573-1DFD9106BA4F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19" name="Line 9473">
          <a:extLst>
            <a:ext uri="{FF2B5EF4-FFF2-40B4-BE49-F238E27FC236}">
              <a16:creationId xmlns:a16="http://schemas.microsoft.com/office/drawing/2014/main" id="{3BA10682-D7E0-4001-BAA2-A1950F15AC28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152400</xdr:colOff>
      <xdr:row>0</xdr:row>
      <xdr:rowOff>0</xdr:rowOff>
    </xdr:from>
    <xdr:to>
      <xdr:col>3</xdr:col>
      <xdr:colOff>152400</xdr:colOff>
      <xdr:row>0</xdr:row>
      <xdr:rowOff>0</xdr:rowOff>
    </xdr:to>
    <xdr:sp macro="" textlink="">
      <xdr:nvSpPr>
        <xdr:cNvPr id="520" name="Line 9474">
          <a:extLst>
            <a:ext uri="{FF2B5EF4-FFF2-40B4-BE49-F238E27FC236}">
              <a16:creationId xmlns:a16="http://schemas.microsoft.com/office/drawing/2014/main" id="{5EC16D84-5FDB-4E81-9372-B3F36864B1B2}"/>
            </a:ext>
          </a:extLst>
        </xdr:cNvPr>
        <xdr:cNvSpPr>
          <a:spLocks noChangeShapeType="1"/>
        </xdr:cNvSpPr>
      </xdr:nvSpPr>
      <xdr:spPr bwMode="auto">
        <a:xfrm>
          <a:off x="39624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66675</xdr:colOff>
      <xdr:row>0</xdr:row>
      <xdr:rowOff>0</xdr:rowOff>
    </xdr:from>
    <xdr:to>
      <xdr:col>3</xdr:col>
      <xdr:colOff>66675</xdr:colOff>
      <xdr:row>0</xdr:row>
      <xdr:rowOff>0</xdr:rowOff>
    </xdr:to>
    <xdr:sp macro="" textlink="">
      <xdr:nvSpPr>
        <xdr:cNvPr id="521" name="Line 9476">
          <a:extLst>
            <a:ext uri="{FF2B5EF4-FFF2-40B4-BE49-F238E27FC236}">
              <a16:creationId xmlns:a16="http://schemas.microsoft.com/office/drawing/2014/main" id="{C7D692ED-E6DB-4F0D-AC62-BFD578537DC2}"/>
            </a:ext>
          </a:extLst>
        </xdr:cNvPr>
        <xdr:cNvSpPr>
          <a:spLocks noChangeShapeType="1"/>
        </xdr:cNvSpPr>
      </xdr:nvSpPr>
      <xdr:spPr bwMode="auto">
        <a:xfrm>
          <a:off x="3876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2" name="Line 9477">
          <a:extLst>
            <a:ext uri="{FF2B5EF4-FFF2-40B4-BE49-F238E27FC236}">
              <a16:creationId xmlns:a16="http://schemas.microsoft.com/office/drawing/2014/main" id="{2F41BA72-3345-432A-A72E-564DAD3DC9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3" name="Line 9478">
          <a:extLst>
            <a:ext uri="{FF2B5EF4-FFF2-40B4-BE49-F238E27FC236}">
              <a16:creationId xmlns:a16="http://schemas.microsoft.com/office/drawing/2014/main" id="{C92DF7C9-C90E-49D5-9167-8D8652A13B0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4" name="Line 9479">
          <a:extLst>
            <a:ext uri="{FF2B5EF4-FFF2-40B4-BE49-F238E27FC236}">
              <a16:creationId xmlns:a16="http://schemas.microsoft.com/office/drawing/2014/main" id="{3CA1467F-7DB2-4961-906F-8A0272DA6BC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5" name="Line 9480">
          <a:extLst>
            <a:ext uri="{FF2B5EF4-FFF2-40B4-BE49-F238E27FC236}">
              <a16:creationId xmlns:a16="http://schemas.microsoft.com/office/drawing/2014/main" id="{0412D853-9C7B-48CB-87F0-3D0010679DA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6" name="Line 9554">
          <a:extLst>
            <a:ext uri="{FF2B5EF4-FFF2-40B4-BE49-F238E27FC236}">
              <a16:creationId xmlns:a16="http://schemas.microsoft.com/office/drawing/2014/main" id="{BB702098-D43F-4932-A105-813E0D1D8B3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7" name="Line 9555">
          <a:extLst>
            <a:ext uri="{FF2B5EF4-FFF2-40B4-BE49-F238E27FC236}">
              <a16:creationId xmlns:a16="http://schemas.microsoft.com/office/drawing/2014/main" id="{86A5EE10-C80B-4CE9-8487-A4BB7A93068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8" name="Line 9556">
          <a:extLst>
            <a:ext uri="{FF2B5EF4-FFF2-40B4-BE49-F238E27FC236}">
              <a16:creationId xmlns:a16="http://schemas.microsoft.com/office/drawing/2014/main" id="{4390A391-C7C6-4471-A213-550367809B4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29" name="Line 9557">
          <a:extLst>
            <a:ext uri="{FF2B5EF4-FFF2-40B4-BE49-F238E27FC236}">
              <a16:creationId xmlns:a16="http://schemas.microsoft.com/office/drawing/2014/main" id="{A1F0894C-67A1-46AD-9032-DEEC8CBDF55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0" name="Line 9560">
          <a:extLst>
            <a:ext uri="{FF2B5EF4-FFF2-40B4-BE49-F238E27FC236}">
              <a16:creationId xmlns:a16="http://schemas.microsoft.com/office/drawing/2014/main" id="{965F82AF-399F-4D92-9745-9835595B4EE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1" name="Line 9561">
          <a:extLst>
            <a:ext uri="{FF2B5EF4-FFF2-40B4-BE49-F238E27FC236}">
              <a16:creationId xmlns:a16="http://schemas.microsoft.com/office/drawing/2014/main" id="{7376B836-D612-48C1-A0E2-0088D2E72EA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2" name="Line 9562">
          <a:extLst>
            <a:ext uri="{FF2B5EF4-FFF2-40B4-BE49-F238E27FC236}">
              <a16:creationId xmlns:a16="http://schemas.microsoft.com/office/drawing/2014/main" id="{908E8533-9EFD-4BF9-A9A8-7BFCC47C342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3" name="Line 9563">
          <a:extLst>
            <a:ext uri="{FF2B5EF4-FFF2-40B4-BE49-F238E27FC236}">
              <a16:creationId xmlns:a16="http://schemas.microsoft.com/office/drawing/2014/main" id="{7E39FD09-9C7F-4ECC-84CA-6A3781C8C448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4" name="Line 9566">
          <a:extLst>
            <a:ext uri="{FF2B5EF4-FFF2-40B4-BE49-F238E27FC236}">
              <a16:creationId xmlns:a16="http://schemas.microsoft.com/office/drawing/2014/main" id="{EB530B39-222E-41A4-8144-B51B01681A3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5" name="Line 9567">
          <a:extLst>
            <a:ext uri="{FF2B5EF4-FFF2-40B4-BE49-F238E27FC236}">
              <a16:creationId xmlns:a16="http://schemas.microsoft.com/office/drawing/2014/main" id="{F86B7325-74F7-47D1-B001-DCCA7AD3D5E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6" name="Line 9568">
          <a:extLst>
            <a:ext uri="{FF2B5EF4-FFF2-40B4-BE49-F238E27FC236}">
              <a16:creationId xmlns:a16="http://schemas.microsoft.com/office/drawing/2014/main" id="{E42512EA-FFB6-4FE8-AFCB-6B207729F7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7" name="Line 9569">
          <a:extLst>
            <a:ext uri="{FF2B5EF4-FFF2-40B4-BE49-F238E27FC236}">
              <a16:creationId xmlns:a16="http://schemas.microsoft.com/office/drawing/2014/main" id="{E060F6F2-3F56-4FC1-BD45-960B504F14BB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8" name="Line 9572">
          <a:extLst>
            <a:ext uri="{FF2B5EF4-FFF2-40B4-BE49-F238E27FC236}">
              <a16:creationId xmlns:a16="http://schemas.microsoft.com/office/drawing/2014/main" id="{66B0CDA0-CAD7-4C36-8BC0-69660BD835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39" name="Line 9573">
          <a:extLst>
            <a:ext uri="{FF2B5EF4-FFF2-40B4-BE49-F238E27FC236}">
              <a16:creationId xmlns:a16="http://schemas.microsoft.com/office/drawing/2014/main" id="{C00CB70B-F0CB-4ACA-9A8A-E4E76FBF82F3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0" name="Line 9574">
          <a:extLst>
            <a:ext uri="{FF2B5EF4-FFF2-40B4-BE49-F238E27FC236}">
              <a16:creationId xmlns:a16="http://schemas.microsoft.com/office/drawing/2014/main" id="{FC2D0704-3075-4EFA-8DC2-EE2F7A4147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1" name="Line 9575">
          <a:extLst>
            <a:ext uri="{FF2B5EF4-FFF2-40B4-BE49-F238E27FC236}">
              <a16:creationId xmlns:a16="http://schemas.microsoft.com/office/drawing/2014/main" id="{D451CE9C-AF60-4A32-A95A-AF221FC4D1C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2" name="Line 9783">
          <a:extLst>
            <a:ext uri="{FF2B5EF4-FFF2-40B4-BE49-F238E27FC236}">
              <a16:creationId xmlns:a16="http://schemas.microsoft.com/office/drawing/2014/main" id="{79A089C2-757D-4E1E-82BB-21A252BA2486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3" name="Line 9784">
          <a:extLst>
            <a:ext uri="{FF2B5EF4-FFF2-40B4-BE49-F238E27FC236}">
              <a16:creationId xmlns:a16="http://schemas.microsoft.com/office/drawing/2014/main" id="{E022795F-FFFC-41EA-8FC1-3981BC61ED3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4" name="Line 9785">
          <a:extLst>
            <a:ext uri="{FF2B5EF4-FFF2-40B4-BE49-F238E27FC236}">
              <a16:creationId xmlns:a16="http://schemas.microsoft.com/office/drawing/2014/main" id="{39EBC281-EF68-49FB-9F61-B7F20CEC7D9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5" name="Line 9786">
          <a:extLst>
            <a:ext uri="{FF2B5EF4-FFF2-40B4-BE49-F238E27FC236}">
              <a16:creationId xmlns:a16="http://schemas.microsoft.com/office/drawing/2014/main" id="{D0C8D736-684F-4A3B-B1AF-62E10D7066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6" name="Line 9787">
          <a:extLst>
            <a:ext uri="{FF2B5EF4-FFF2-40B4-BE49-F238E27FC236}">
              <a16:creationId xmlns:a16="http://schemas.microsoft.com/office/drawing/2014/main" id="{18647B5F-1DE5-404E-97E9-BA96FB2E6B6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7" name="Line 9788">
          <a:extLst>
            <a:ext uri="{FF2B5EF4-FFF2-40B4-BE49-F238E27FC236}">
              <a16:creationId xmlns:a16="http://schemas.microsoft.com/office/drawing/2014/main" id="{19471D69-E2A7-4D4D-8EB7-02836A672AB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8" name="Line 9789">
          <a:extLst>
            <a:ext uri="{FF2B5EF4-FFF2-40B4-BE49-F238E27FC236}">
              <a16:creationId xmlns:a16="http://schemas.microsoft.com/office/drawing/2014/main" id="{454E6704-BB36-4037-AE31-30A64130D5C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49" name="Line 9790">
          <a:extLst>
            <a:ext uri="{FF2B5EF4-FFF2-40B4-BE49-F238E27FC236}">
              <a16:creationId xmlns:a16="http://schemas.microsoft.com/office/drawing/2014/main" id="{4F3F7A67-9A86-458B-B2B2-F7FC3819E9D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0" name="Line 9554">
          <a:extLst>
            <a:ext uri="{FF2B5EF4-FFF2-40B4-BE49-F238E27FC236}">
              <a16:creationId xmlns:a16="http://schemas.microsoft.com/office/drawing/2014/main" id="{D1B6A72B-6720-46CD-8C37-1038D4377BA1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1" name="Line 9555">
          <a:extLst>
            <a:ext uri="{FF2B5EF4-FFF2-40B4-BE49-F238E27FC236}">
              <a16:creationId xmlns:a16="http://schemas.microsoft.com/office/drawing/2014/main" id="{B865DC6E-3AFB-486E-A40A-4C93A68241A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2" name="Line 9556">
          <a:extLst>
            <a:ext uri="{FF2B5EF4-FFF2-40B4-BE49-F238E27FC236}">
              <a16:creationId xmlns:a16="http://schemas.microsoft.com/office/drawing/2014/main" id="{AA43F27B-0A23-4B38-A476-87C94547D6AF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3" name="Line 9557">
          <a:extLst>
            <a:ext uri="{FF2B5EF4-FFF2-40B4-BE49-F238E27FC236}">
              <a16:creationId xmlns:a16="http://schemas.microsoft.com/office/drawing/2014/main" id="{5DD71D8A-7816-4479-AAAD-613FE94C591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4" name="Line 9560">
          <a:extLst>
            <a:ext uri="{FF2B5EF4-FFF2-40B4-BE49-F238E27FC236}">
              <a16:creationId xmlns:a16="http://schemas.microsoft.com/office/drawing/2014/main" id="{8804988F-05F2-42EF-B6A1-F2CD3F02755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5" name="Line 9561">
          <a:extLst>
            <a:ext uri="{FF2B5EF4-FFF2-40B4-BE49-F238E27FC236}">
              <a16:creationId xmlns:a16="http://schemas.microsoft.com/office/drawing/2014/main" id="{785ECDEC-0954-4E16-A679-EA0FE7509FB4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6" name="Line 9562">
          <a:extLst>
            <a:ext uri="{FF2B5EF4-FFF2-40B4-BE49-F238E27FC236}">
              <a16:creationId xmlns:a16="http://schemas.microsoft.com/office/drawing/2014/main" id="{70CB3F17-224E-4873-8402-42661E45C40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7" name="Line 9563">
          <a:extLst>
            <a:ext uri="{FF2B5EF4-FFF2-40B4-BE49-F238E27FC236}">
              <a16:creationId xmlns:a16="http://schemas.microsoft.com/office/drawing/2014/main" id="{720C82AC-B7F0-485C-A8B2-D06820E8097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8" name="Line 9566">
          <a:extLst>
            <a:ext uri="{FF2B5EF4-FFF2-40B4-BE49-F238E27FC236}">
              <a16:creationId xmlns:a16="http://schemas.microsoft.com/office/drawing/2014/main" id="{AF4B4721-7C5C-4019-8D18-C6F5BFDDF2C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59" name="Line 9567">
          <a:extLst>
            <a:ext uri="{FF2B5EF4-FFF2-40B4-BE49-F238E27FC236}">
              <a16:creationId xmlns:a16="http://schemas.microsoft.com/office/drawing/2014/main" id="{F509611B-9478-422B-A46A-B76BE88D6F8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0" name="Line 9568">
          <a:extLst>
            <a:ext uri="{FF2B5EF4-FFF2-40B4-BE49-F238E27FC236}">
              <a16:creationId xmlns:a16="http://schemas.microsoft.com/office/drawing/2014/main" id="{735D3DE9-5744-4021-B40C-8BA2AD854919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1" name="Line 9569">
          <a:extLst>
            <a:ext uri="{FF2B5EF4-FFF2-40B4-BE49-F238E27FC236}">
              <a16:creationId xmlns:a16="http://schemas.microsoft.com/office/drawing/2014/main" id="{0BD656A1-0F17-4368-8E35-B4B919AFE55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2" name="Line 9572">
          <a:extLst>
            <a:ext uri="{FF2B5EF4-FFF2-40B4-BE49-F238E27FC236}">
              <a16:creationId xmlns:a16="http://schemas.microsoft.com/office/drawing/2014/main" id="{B20A940C-24AE-4F53-ABD5-BC7AF4E6516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3" name="Line 9573">
          <a:extLst>
            <a:ext uri="{FF2B5EF4-FFF2-40B4-BE49-F238E27FC236}">
              <a16:creationId xmlns:a16="http://schemas.microsoft.com/office/drawing/2014/main" id="{6648D553-2B0B-4A84-8303-23EC10EAB95E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4" name="Line 9574">
          <a:extLst>
            <a:ext uri="{FF2B5EF4-FFF2-40B4-BE49-F238E27FC236}">
              <a16:creationId xmlns:a16="http://schemas.microsoft.com/office/drawing/2014/main" id="{48E78553-9026-4BDD-B2E1-1A1B3AD9DA4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5" name="Line 9575">
          <a:extLst>
            <a:ext uri="{FF2B5EF4-FFF2-40B4-BE49-F238E27FC236}">
              <a16:creationId xmlns:a16="http://schemas.microsoft.com/office/drawing/2014/main" id="{A621BE93-E6F4-4BAA-917B-3085F32CE3F7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6" name="Line 9783">
          <a:extLst>
            <a:ext uri="{FF2B5EF4-FFF2-40B4-BE49-F238E27FC236}">
              <a16:creationId xmlns:a16="http://schemas.microsoft.com/office/drawing/2014/main" id="{8CBA9232-1874-451C-B150-0BC72024D67C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7" name="Line 9784">
          <a:extLst>
            <a:ext uri="{FF2B5EF4-FFF2-40B4-BE49-F238E27FC236}">
              <a16:creationId xmlns:a16="http://schemas.microsoft.com/office/drawing/2014/main" id="{31DDAF33-AE65-4D98-8870-F89356FE645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8" name="Line 9785">
          <a:extLst>
            <a:ext uri="{FF2B5EF4-FFF2-40B4-BE49-F238E27FC236}">
              <a16:creationId xmlns:a16="http://schemas.microsoft.com/office/drawing/2014/main" id="{F3047444-B133-40DD-B86D-E0C596B87045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69" name="Line 9786">
          <a:extLst>
            <a:ext uri="{FF2B5EF4-FFF2-40B4-BE49-F238E27FC236}">
              <a16:creationId xmlns:a16="http://schemas.microsoft.com/office/drawing/2014/main" id="{CA31A5D4-DC3A-43A9-B675-9EDA830055CD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0" name="Line 9787">
          <a:extLst>
            <a:ext uri="{FF2B5EF4-FFF2-40B4-BE49-F238E27FC236}">
              <a16:creationId xmlns:a16="http://schemas.microsoft.com/office/drawing/2014/main" id="{939F8513-BAE2-4479-8011-825DBDFCB392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1" name="Line 9788">
          <a:extLst>
            <a:ext uri="{FF2B5EF4-FFF2-40B4-BE49-F238E27FC236}">
              <a16:creationId xmlns:a16="http://schemas.microsoft.com/office/drawing/2014/main" id="{B5E071BC-190B-4EAF-9103-ECDD215E375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2" name="Line 9789">
          <a:extLst>
            <a:ext uri="{FF2B5EF4-FFF2-40B4-BE49-F238E27FC236}">
              <a16:creationId xmlns:a16="http://schemas.microsoft.com/office/drawing/2014/main" id="{2612F11C-E7E7-4EE7-B564-D779A2BFAA1A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0</xdr:row>
      <xdr:rowOff>0</xdr:rowOff>
    </xdr:from>
    <xdr:to>
      <xdr:col>3</xdr:col>
      <xdr:colOff>76200</xdr:colOff>
      <xdr:row>0</xdr:row>
      <xdr:rowOff>0</xdr:rowOff>
    </xdr:to>
    <xdr:sp macro="" textlink="">
      <xdr:nvSpPr>
        <xdr:cNvPr id="573" name="Line 9790">
          <a:extLst>
            <a:ext uri="{FF2B5EF4-FFF2-40B4-BE49-F238E27FC236}">
              <a16:creationId xmlns:a16="http://schemas.microsoft.com/office/drawing/2014/main" id="{432A390F-BB02-449A-AE7F-FBA52C4161F0}"/>
            </a:ext>
          </a:extLst>
        </xdr:cNvPr>
        <xdr:cNvSpPr>
          <a:spLocks noChangeShapeType="1"/>
        </xdr:cNvSpPr>
      </xdr:nvSpPr>
      <xdr:spPr bwMode="auto">
        <a:xfrm>
          <a:off x="3886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Gia%20VLXD%20Nam%202024\Thang%2002-2024\File%20mem%20cap%20nhat%20gia%20theo%20TT14\1.%20Dong%20Tam%20%20-%20Cong%20bo%20gia%20lien%20so%20thang%202%20nam%202024_Thua%20Thien%20Hu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@Gia%20VLXD%20Nam%202024\Cap%20nhat%20Thong%20tu%2014-2023\Du%20thao%20Cong%20van%20gui\Gui%20cac%20Doanh%20nghiep%202024\Mau%20gia%20cong%20bo%20Thong%20tu%2014-2023-TT-BX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ướng dẫn"/>
      <sheetName val="Thông tin chung"/>
      <sheetName val="gia_congbo"/>
      <sheetName val="GVLCB"/>
      <sheetName val="Ví dụ"/>
      <sheetName val="Nhóm vật liệu"/>
      <sheetName val="Tỉnh"/>
      <sheetName val="Huyện"/>
      <sheetName val="Khu vực"/>
      <sheetName val="Thông số"/>
    </sheetNames>
    <sheetDataSet>
      <sheetData sheetId="0"/>
      <sheetData sheetId="1"/>
      <sheetData sheetId="2"/>
      <sheetData sheetId="3"/>
      <sheetData sheetId="4"/>
      <sheetData sheetId="5">
        <row r="5">
          <cell r="C5" t="str">
            <v>Bê tông</v>
          </cell>
        </row>
        <row r="6">
          <cell r="C6" t="str">
            <v>Bê tông đúc sẵn</v>
          </cell>
        </row>
        <row r="7">
          <cell r="C7" t="str">
            <v>Bê tông thương phẩm</v>
          </cell>
        </row>
        <row r="8">
          <cell r="C8" t="str">
            <v>Cát xây dựng</v>
          </cell>
        </row>
        <row r="9">
          <cell r="C9" t="str">
            <v>Cát nhân tạo</v>
          </cell>
        </row>
        <row r="10">
          <cell r="C10" t="str">
            <v>Cát tự nhiên</v>
          </cell>
        </row>
        <row r="11">
          <cell r="C11" t="str">
            <v>Cửa khung nhựa/nhôm</v>
          </cell>
        </row>
        <row r="12">
          <cell r="C12" t="str">
            <v>Đá xây dựng</v>
          </cell>
        </row>
        <row r="13">
          <cell r="C13" t="str">
            <v>Đá nhân tạo</v>
          </cell>
        </row>
        <row r="14">
          <cell r="C14" t="str">
            <v>Đá tự nhiên</v>
          </cell>
        </row>
        <row r="15">
          <cell r="C15" t="str">
            <v>Gạch ốp lát</v>
          </cell>
        </row>
        <row r="16">
          <cell r="C16" t="str">
            <v>Gạch xây</v>
          </cell>
        </row>
        <row r="17">
          <cell r="C17" t="str">
            <v>Gỗ xây dựng</v>
          </cell>
        </row>
        <row r="18">
          <cell r="C18" t="str">
            <v>Kính</v>
          </cell>
        </row>
        <row r="19">
          <cell r="C19" t="str">
            <v>Nhựa đường</v>
          </cell>
        </row>
        <row r="20">
          <cell r="C20" t="str">
            <v>Sơn</v>
          </cell>
        </row>
        <row r="21">
          <cell r="C21" t="str">
            <v>Thép xây dựng</v>
          </cell>
        </row>
        <row r="22">
          <cell r="C22" t="str">
            <v>Trần, vách thạch cao</v>
          </cell>
        </row>
        <row r="23">
          <cell r="C23" t="str">
            <v>Vật liệu tấm lợp, bao che</v>
          </cell>
        </row>
        <row r="24">
          <cell r="C24" t="str">
            <v>Vật tư ngành điện</v>
          </cell>
        </row>
        <row r="25">
          <cell r="C25" t="str">
            <v>Vật tư ngành nước</v>
          </cell>
        </row>
        <row r="26">
          <cell r="C26" t="str">
            <v>Xi măng</v>
          </cell>
        </row>
        <row r="27">
          <cell r="C27" t="str">
            <v>Vật liệu khác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ướng dẫn"/>
      <sheetName val="Thông tin chung"/>
      <sheetName val="gia_congbo - In gui SXD"/>
      <sheetName val="GVLCB"/>
      <sheetName val="Ví dụ"/>
      <sheetName val="Nhóm vật liệu"/>
      <sheetName val="Tỉnh"/>
      <sheetName val="Huyện"/>
      <sheetName val="Khu vực"/>
      <sheetName val="Thông số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280"/>
  <sheetViews>
    <sheetView tabSelected="1" view="pageBreakPreview" topLeftCell="A98" zoomScale="55" zoomScaleNormal="55" zoomScaleSheetLayoutView="55" workbookViewId="0">
      <selection activeCell="A98" sqref="A1:XFD1048576"/>
    </sheetView>
  </sheetViews>
  <sheetFormatPr defaultRowHeight="21" x14ac:dyDescent="0.3"/>
  <cols>
    <col min="1" max="1" width="7.8984375" style="117" customWidth="1"/>
    <col min="2" max="2" width="40.19921875" style="172" customWidth="1"/>
    <col min="3" max="3" width="12.59765625" style="118" customWidth="1"/>
    <col min="4" max="4" width="19.59765625" style="173" hidden="1" customWidth="1"/>
    <col min="5" max="5" width="39.5" style="170" hidden="1" customWidth="1"/>
    <col min="6" max="6" width="15.09765625" style="116" hidden="1" customWidth="1"/>
    <col min="7" max="7" width="18.5" style="136" customWidth="1"/>
    <col min="8" max="8" width="18.5" style="142" customWidth="1"/>
    <col min="9" max="9" width="17.5" style="142" customWidth="1"/>
    <col min="10" max="10" width="13.59765625" style="121" customWidth="1"/>
    <col min="11" max="11" width="11.19921875" style="122" hidden="1" customWidth="1"/>
    <col min="12" max="12" width="15" style="103" hidden="1" customWidth="1"/>
    <col min="13" max="13" width="13.69921875" style="103" hidden="1" customWidth="1"/>
    <col min="14" max="15" width="12.3984375" style="103" hidden="1" customWidth="1"/>
    <col min="16" max="16" width="14.3984375" style="103" hidden="1" customWidth="1"/>
    <col min="17" max="17" width="16.8984375" style="103" hidden="1" customWidth="1"/>
    <col min="18" max="20" width="12.3984375" style="103" hidden="1" customWidth="1"/>
    <col min="21" max="21" width="9" style="103"/>
    <col min="22" max="22" width="16.3984375" style="103" bestFit="1" customWidth="1"/>
    <col min="23" max="240" width="9" style="103"/>
    <col min="241" max="241" width="5" style="103" bestFit="1" customWidth="1"/>
    <col min="242" max="242" width="41.09765625" style="103" bestFit="1" customWidth="1"/>
    <col min="243" max="243" width="16.09765625" style="103" customWidth="1"/>
    <col min="244" max="244" width="6.8984375" style="103" bestFit="1" customWidth="1"/>
    <col min="245" max="245" width="10.5" style="103" customWidth="1"/>
    <col min="246" max="246" width="11.19921875" style="103" customWidth="1"/>
    <col min="247" max="247" width="12.3984375" style="103" customWidth="1"/>
    <col min="248" max="248" width="12.5" style="103" customWidth="1"/>
    <col min="249" max="249" width="9" style="103"/>
    <col min="250" max="250" width="11.5" style="103" bestFit="1" customWidth="1"/>
    <col min="251" max="251" width="12.19921875" style="103" bestFit="1" customWidth="1"/>
    <col min="252" max="496" width="9" style="103"/>
    <col min="497" max="497" width="5" style="103" bestFit="1" customWidth="1"/>
    <col min="498" max="498" width="41.09765625" style="103" bestFit="1" customWidth="1"/>
    <col min="499" max="499" width="16.09765625" style="103" customWidth="1"/>
    <col min="500" max="500" width="6.8984375" style="103" bestFit="1" customWidth="1"/>
    <col min="501" max="501" width="10.5" style="103" customWidth="1"/>
    <col min="502" max="502" width="11.19921875" style="103" customWidth="1"/>
    <col min="503" max="503" width="12.3984375" style="103" customWidth="1"/>
    <col min="504" max="504" width="12.5" style="103" customWidth="1"/>
    <col min="505" max="505" width="9" style="103"/>
    <col min="506" max="506" width="11.5" style="103" bestFit="1" customWidth="1"/>
    <col min="507" max="507" width="12.19921875" style="103" bestFit="1" customWidth="1"/>
    <col min="508" max="752" width="9" style="103"/>
    <col min="753" max="753" width="5" style="103" bestFit="1" customWidth="1"/>
    <col min="754" max="754" width="41.09765625" style="103" bestFit="1" customWidth="1"/>
    <col min="755" max="755" width="16.09765625" style="103" customWidth="1"/>
    <col min="756" max="756" width="6.8984375" style="103" bestFit="1" customWidth="1"/>
    <col min="757" max="757" width="10.5" style="103" customWidth="1"/>
    <col min="758" max="758" width="11.19921875" style="103" customWidth="1"/>
    <col min="759" max="759" width="12.3984375" style="103" customWidth="1"/>
    <col min="760" max="760" width="12.5" style="103" customWidth="1"/>
    <col min="761" max="761" width="9" style="103"/>
    <col min="762" max="762" width="11.5" style="103" bestFit="1" customWidth="1"/>
    <col min="763" max="763" width="12.19921875" style="103" bestFit="1" customWidth="1"/>
    <col min="764" max="1008" width="9" style="103"/>
    <col min="1009" max="1009" width="5" style="103" bestFit="1" customWidth="1"/>
    <col min="1010" max="1010" width="41.09765625" style="103" bestFit="1" customWidth="1"/>
    <col min="1011" max="1011" width="16.09765625" style="103" customWidth="1"/>
    <col min="1012" max="1012" width="6.8984375" style="103" bestFit="1" customWidth="1"/>
    <col min="1013" max="1013" width="10.5" style="103" customWidth="1"/>
    <col min="1014" max="1014" width="11.19921875" style="103" customWidth="1"/>
    <col min="1015" max="1015" width="12.3984375" style="103" customWidth="1"/>
    <col min="1016" max="1016" width="12.5" style="103" customWidth="1"/>
    <col min="1017" max="1017" width="9" style="103"/>
    <col min="1018" max="1018" width="11.5" style="103" bestFit="1" customWidth="1"/>
    <col min="1019" max="1019" width="12.19921875" style="103" bestFit="1" customWidth="1"/>
    <col min="1020" max="1264" width="9" style="103"/>
    <col min="1265" max="1265" width="5" style="103" bestFit="1" customWidth="1"/>
    <col min="1266" max="1266" width="41.09765625" style="103" bestFit="1" customWidth="1"/>
    <col min="1267" max="1267" width="16.09765625" style="103" customWidth="1"/>
    <col min="1268" max="1268" width="6.8984375" style="103" bestFit="1" customWidth="1"/>
    <col min="1269" max="1269" width="10.5" style="103" customWidth="1"/>
    <col min="1270" max="1270" width="11.19921875" style="103" customWidth="1"/>
    <col min="1271" max="1271" width="12.3984375" style="103" customWidth="1"/>
    <col min="1272" max="1272" width="12.5" style="103" customWidth="1"/>
    <col min="1273" max="1273" width="9" style="103"/>
    <col min="1274" max="1274" width="11.5" style="103" bestFit="1" customWidth="1"/>
    <col min="1275" max="1275" width="12.19921875" style="103" bestFit="1" customWidth="1"/>
    <col min="1276" max="1520" width="9" style="103"/>
    <col min="1521" max="1521" width="5" style="103" bestFit="1" customWidth="1"/>
    <col min="1522" max="1522" width="41.09765625" style="103" bestFit="1" customWidth="1"/>
    <col min="1523" max="1523" width="16.09765625" style="103" customWidth="1"/>
    <col min="1524" max="1524" width="6.8984375" style="103" bestFit="1" customWidth="1"/>
    <col min="1525" max="1525" width="10.5" style="103" customWidth="1"/>
    <col min="1526" max="1526" width="11.19921875" style="103" customWidth="1"/>
    <col min="1527" max="1527" width="12.3984375" style="103" customWidth="1"/>
    <col min="1528" max="1528" width="12.5" style="103" customWidth="1"/>
    <col min="1529" max="1529" width="9" style="103"/>
    <col min="1530" max="1530" width="11.5" style="103" bestFit="1" customWidth="1"/>
    <col min="1531" max="1531" width="12.19921875" style="103" bestFit="1" customWidth="1"/>
    <col min="1532" max="1776" width="9" style="103"/>
    <col min="1777" max="1777" width="5" style="103" bestFit="1" customWidth="1"/>
    <col min="1778" max="1778" width="41.09765625" style="103" bestFit="1" customWidth="1"/>
    <col min="1779" max="1779" width="16.09765625" style="103" customWidth="1"/>
    <col min="1780" max="1780" width="6.8984375" style="103" bestFit="1" customWidth="1"/>
    <col min="1781" max="1781" width="10.5" style="103" customWidth="1"/>
    <col min="1782" max="1782" width="11.19921875" style="103" customWidth="1"/>
    <col min="1783" max="1783" width="12.3984375" style="103" customWidth="1"/>
    <col min="1784" max="1784" width="12.5" style="103" customWidth="1"/>
    <col min="1785" max="1785" width="9" style="103"/>
    <col min="1786" max="1786" width="11.5" style="103" bestFit="1" customWidth="1"/>
    <col min="1787" max="1787" width="12.19921875" style="103" bestFit="1" customWidth="1"/>
    <col min="1788" max="2032" width="9" style="103"/>
    <col min="2033" max="2033" width="5" style="103" bestFit="1" customWidth="1"/>
    <col min="2034" max="2034" width="41.09765625" style="103" bestFit="1" customWidth="1"/>
    <col min="2035" max="2035" width="16.09765625" style="103" customWidth="1"/>
    <col min="2036" max="2036" width="6.8984375" style="103" bestFit="1" customWidth="1"/>
    <col min="2037" max="2037" width="10.5" style="103" customWidth="1"/>
    <col min="2038" max="2038" width="11.19921875" style="103" customWidth="1"/>
    <col min="2039" max="2039" width="12.3984375" style="103" customWidth="1"/>
    <col min="2040" max="2040" width="12.5" style="103" customWidth="1"/>
    <col min="2041" max="2041" width="9" style="103"/>
    <col min="2042" max="2042" width="11.5" style="103" bestFit="1" customWidth="1"/>
    <col min="2043" max="2043" width="12.19921875" style="103" bestFit="1" customWidth="1"/>
    <col min="2044" max="2288" width="9" style="103"/>
    <col min="2289" max="2289" width="5" style="103" bestFit="1" customWidth="1"/>
    <col min="2290" max="2290" width="41.09765625" style="103" bestFit="1" customWidth="1"/>
    <col min="2291" max="2291" width="16.09765625" style="103" customWidth="1"/>
    <col min="2292" max="2292" width="6.8984375" style="103" bestFit="1" customWidth="1"/>
    <col min="2293" max="2293" width="10.5" style="103" customWidth="1"/>
    <col min="2294" max="2294" width="11.19921875" style="103" customWidth="1"/>
    <col min="2295" max="2295" width="12.3984375" style="103" customWidth="1"/>
    <col min="2296" max="2296" width="12.5" style="103" customWidth="1"/>
    <col min="2297" max="2297" width="9" style="103"/>
    <col min="2298" max="2298" width="11.5" style="103" bestFit="1" customWidth="1"/>
    <col min="2299" max="2299" width="12.19921875" style="103" bestFit="1" customWidth="1"/>
    <col min="2300" max="2544" width="9" style="103"/>
    <col min="2545" max="2545" width="5" style="103" bestFit="1" customWidth="1"/>
    <col min="2546" max="2546" width="41.09765625" style="103" bestFit="1" customWidth="1"/>
    <col min="2547" max="2547" width="16.09765625" style="103" customWidth="1"/>
    <col min="2548" max="2548" width="6.8984375" style="103" bestFit="1" customWidth="1"/>
    <col min="2549" max="2549" width="10.5" style="103" customWidth="1"/>
    <col min="2550" max="2550" width="11.19921875" style="103" customWidth="1"/>
    <col min="2551" max="2551" width="12.3984375" style="103" customWidth="1"/>
    <col min="2552" max="2552" width="12.5" style="103" customWidth="1"/>
    <col min="2553" max="2553" width="9" style="103"/>
    <col min="2554" max="2554" width="11.5" style="103" bestFit="1" customWidth="1"/>
    <col min="2555" max="2555" width="12.19921875" style="103" bestFit="1" customWidth="1"/>
    <col min="2556" max="2800" width="9" style="103"/>
    <col min="2801" max="2801" width="5" style="103" bestFit="1" customWidth="1"/>
    <col min="2802" max="2802" width="41.09765625" style="103" bestFit="1" customWidth="1"/>
    <col min="2803" max="2803" width="16.09765625" style="103" customWidth="1"/>
    <col min="2804" max="2804" width="6.8984375" style="103" bestFit="1" customWidth="1"/>
    <col min="2805" max="2805" width="10.5" style="103" customWidth="1"/>
    <col min="2806" max="2806" width="11.19921875" style="103" customWidth="1"/>
    <col min="2807" max="2807" width="12.3984375" style="103" customWidth="1"/>
    <col min="2808" max="2808" width="12.5" style="103" customWidth="1"/>
    <col min="2809" max="2809" width="9" style="103"/>
    <col min="2810" max="2810" width="11.5" style="103" bestFit="1" customWidth="1"/>
    <col min="2811" max="2811" width="12.19921875" style="103" bestFit="1" customWidth="1"/>
    <col min="2812" max="3056" width="9" style="103"/>
    <col min="3057" max="3057" width="5" style="103" bestFit="1" customWidth="1"/>
    <col min="3058" max="3058" width="41.09765625" style="103" bestFit="1" customWidth="1"/>
    <col min="3059" max="3059" width="16.09765625" style="103" customWidth="1"/>
    <col min="3060" max="3060" width="6.8984375" style="103" bestFit="1" customWidth="1"/>
    <col min="3061" max="3061" width="10.5" style="103" customWidth="1"/>
    <col min="3062" max="3062" width="11.19921875" style="103" customWidth="1"/>
    <col min="3063" max="3063" width="12.3984375" style="103" customWidth="1"/>
    <col min="3064" max="3064" width="12.5" style="103" customWidth="1"/>
    <col min="3065" max="3065" width="9" style="103"/>
    <col min="3066" max="3066" width="11.5" style="103" bestFit="1" customWidth="1"/>
    <col min="3067" max="3067" width="12.19921875" style="103" bestFit="1" customWidth="1"/>
    <col min="3068" max="3312" width="9" style="103"/>
    <col min="3313" max="3313" width="5" style="103" bestFit="1" customWidth="1"/>
    <col min="3314" max="3314" width="41.09765625" style="103" bestFit="1" customWidth="1"/>
    <col min="3315" max="3315" width="16.09765625" style="103" customWidth="1"/>
    <col min="3316" max="3316" width="6.8984375" style="103" bestFit="1" customWidth="1"/>
    <col min="3317" max="3317" width="10.5" style="103" customWidth="1"/>
    <col min="3318" max="3318" width="11.19921875" style="103" customWidth="1"/>
    <col min="3319" max="3319" width="12.3984375" style="103" customWidth="1"/>
    <col min="3320" max="3320" width="12.5" style="103" customWidth="1"/>
    <col min="3321" max="3321" width="9" style="103"/>
    <col min="3322" max="3322" width="11.5" style="103" bestFit="1" customWidth="1"/>
    <col min="3323" max="3323" width="12.19921875" style="103" bestFit="1" customWidth="1"/>
    <col min="3324" max="3568" width="9" style="103"/>
    <col min="3569" max="3569" width="5" style="103" bestFit="1" customWidth="1"/>
    <col min="3570" max="3570" width="41.09765625" style="103" bestFit="1" customWidth="1"/>
    <col min="3571" max="3571" width="16.09765625" style="103" customWidth="1"/>
    <col min="3572" max="3572" width="6.8984375" style="103" bestFit="1" customWidth="1"/>
    <col min="3573" max="3573" width="10.5" style="103" customWidth="1"/>
    <col min="3574" max="3574" width="11.19921875" style="103" customWidth="1"/>
    <col min="3575" max="3575" width="12.3984375" style="103" customWidth="1"/>
    <col min="3576" max="3576" width="12.5" style="103" customWidth="1"/>
    <col min="3577" max="3577" width="9" style="103"/>
    <col min="3578" max="3578" width="11.5" style="103" bestFit="1" customWidth="1"/>
    <col min="3579" max="3579" width="12.19921875" style="103" bestFit="1" customWidth="1"/>
    <col min="3580" max="3824" width="9" style="103"/>
    <col min="3825" max="3825" width="5" style="103" bestFit="1" customWidth="1"/>
    <col min="3826" max="3826" width="41.09765625" style="103" bestFit="1" customWidth="1"/>
    <col min="3827" max="3827" width="16.09765625" style="103" customWidth="1"/>
    <col min="3828" max="3828" width="6.8984375" style="103" bestFit="1" customWidth="1"/>
    <col min="3829" max="3829" width="10.5" style="103" customWidth="1"/>
    <col min="3830" max="3830" width="11.19921875" style="103" customWidth="1"/>
    <col min="3831" max="3831" width="12.3984375" style="103" customWidth="1"/>
    <col min="3832" max="3832" width="12.5" style="103" customWidth="1"/>
    <col min="3833" max="3833" width="9" style="103"/>
    <col min="3834" max="3834" width="11.5" style="103" bestFit="1" customWidth="1"/>
    <col min="3835" max="3835" width="12.19921875" style="103" bestFit="1" customWidth="1"/>
    <col min="3836" max="4080" width="9" style="103"/>
    <col min="4081" max="4081" width="5" style="103" bestFit="1" customWidth="1"/>
    <col min="4082" max="4082" width="41.09765625" style="103" bestFit="1" customWidth="1"/>
    <col min="4083" max="4083" width="16.09765625" style="103" customWidth="1"/>
    <col min="4084" max="4084" width="6.8984375" style="103" bestFit="1" customWidth="1"/>
    <col min="4085" max="4085" width="10.5" style="103" customWidth="1"/>
    <col min="4086" max="4086" width="11.19921875" style="103" customWidth="1"/>
    <col min="4087" max="4087" width="12.3984375" style="103" customWidth="1"/>
    <col min="4088" max="4088" width="12.5" style="103" customWidth="1"/>
    <col min="4089" max="4089" width="9" style="103"/>
    <col min="4090" max="4090" width="11.5" style="103" bestFit="1" customWidth="1"/>
    <col min="4091" max="4091" width="12.19921875" style="103" bestFit="1" customWidth="1"/>
    <col min="4092" max="4336" width="9" style="103"/>
    <col min="4337" max="4337" width="5" style="103" bestFit="1" customWidth="1"/>
    <col min="4338" max="4338" width="41.09765625" style="103" bestFit="1" customWidth="1"/>
    <col min="4339" max="4339" width="16.09765625" style="103" customWidth="1"/>
    <col min="4340" max="4340" width="6.8984375" style="103" bestFit="1" customWidth="1"/>
    <col min="4341" max="4341" width="10.5" style="103" customWidth="1"/>
    <col min="4342" max="4342" width="11.19921875" style="103" customWidth="1"/>
    <col min="4343" max="4343" width="12.3984375" style="103" customWidth="1"/>
    <col min="4344" max="4344" width="12.5" style="103" customWidth="1"/>
    <col min="4345" max="4345" width="9" style="103"/>
    <col min="4346" max="4346" width="11.5" style="103" bestFit="1" customWidth="1"/>
    <col min="4347" max="4347" width="12.19921875" style="103" bestFit="1" customWidth="1"/>
    <col min="4348" max="4592" width="9" style="103"/>
    <col min="4593" max="4593" width="5" style="103" bestFit="1" customWidth="1"/>
    <col min="4594" max="4594" width="41.09765625" style="103" bestFit="1" customWidth="1"/>
    <col min="4595" max="4595" width="16.09765625" style="103" customWidth="1"/>
    <col min="4596" max="4596" width="6.8984375" style="103" bestFit="1" customWidth="1"/>
    <col min="4597" max="4597" width="10.5" style="103" customWidth="1"/>
    <col min="4598" max="4598" width="11.19921875" style="103" customWidth="1"/>
    <col min="4599" max="4599" width="12.3984375" style="103" customWidth="1"/>
    <col min="4600" max="4600" width="12.5" style="103" customWidth="1"/>
    <col min="4601" max="4601" width="9" style="103"/>
    <col min="4602" max="4602" width="11.5" style="103" bestFit="1" customWidth="1"/>
    <col min="4603" max="4603" width="12.19921875" style="103" bestFit="1" customWidth="1"/>
    <col min="4604" max="4848" width="9" style="103"/>
    <col min="4849" max="4849" width="5" style="103" bestFit="1" customWidth="1"/>
    <col min="4850" max="4850" width="41.09765625" style="103" bestFit="1" customWidth="1"/>
    <col min="4851" max="4851" width="16.09765625" style="103" customWidth="1"/>
    <col min="4852" max="4852" width="6.8984375" style="103" bestFit="1" customWidth="1"/>
    <col min="4853" max="4853" width="10.5" style="103" customWidth="1"/>
    <col min="4854" max="4854" width="11.19921875" style="103" customWidth="1"/>
    <col min="4855" max="4855" width="12.3984375" style="103" customWidth="1"/>
    <col min="4856" max="4856" width="12.5" style="103" customWidth="1"/>
    <col min="4857" max="4857" width="9" style="103"/>
    <col min="4858" max="4858" width="11.5" style="103" bestFit="1" customWidth="1"/>
    <col min="4859" max="4859" width="12.19921875" style="103" bestFit="1" customWidth="1"/>
    <col min="4860" max="5104" width="9" style="103"/>
    <col min="5105" max="5105" width="5" style="103" bestFit="1" customWidth="1"/>
    <col min="5106" max="5106" width="41.09765625" style="103" bestFit="1" customWidth="1"/>
    <col min="5107" max="5107" width="16.09765625" style="103" customWidth="1"/>
    <col min="5108" max="5108" width="6.8984375" style="103" bestFit="1" customWidth="1"/>
    <col min="5109" max="5109" width="10.5" style="103" customWidth="1"/>
    <col min="5110" max="5110" width="11.19921875" style="103" customWidth="1"/>
    <col min="5111" max="5111" width="12.3984375" style="103" customWidth="1"/>
    <col min="5112" max="5112" width="12.5" style="103" customWidth="1"/>
    <col min="5113" max="5113" width="9" style="103"/>
    <col min="5114" max="5114" width="11.5" style="103" bestFit="1" customWidth="1"/>
    <col min="5115" max="5115" width="12.19921875" style="103" bestFit="1" customWidth="1"/>
    <col min="5116" max="5360" width="9" style="103"/>
    <col min="5361" max="5361" width="5" style="103" bestFit="1" customWidth="1"/>
    <col min="5362" max="5362" width="41.09765625" style="103" bestFit="1" customWidth="1"/>
    <col min="5363" max="5363" width="16.09765625" style="103" customWidth="1"/>
    <col min="5364" max="5364" width="6.8984375" style="103" bestFit="1" customWidth="1"/>
    <col min="5365" max="5365" width="10.5" style="103" customWidth="1"/>
    <col min="5366" max="5366" width="11.19921875" style="103" customWidth="1"/>
    <col min="5367" max="5367" width="12.3984375" style="103" customWidth="1"/>
    <col min="5368" max="5368" width="12.5" style="103" customWidth="1"/>
    <col min="5369" max="5369" width="9" style="103"/>
    <col min="5370" max="5370" width="11.5" style="103" bestFit="1" customWidth="1"/>
    <col min="5371" max="5371" width="12.19921875" style="103" bestFit="1" customWidth="1"/>
    <col min="5372" max="5616" width="9" style="103"/>
    <col min="5617" max="5617" width="5" style="103" bestFit="1" customWidth="1"/>
    <col min="5618" max="5618" width="41.09765625" style="103" bestFit="1" customWidth="1"/>
    <col min="5619" max="5619" width="16.09765625" style="103" customWidth="1"/>
    <col min="5620" max="5620" width="6.8984375" style="103" bestFit="1" customWidth="1"/>
    <col min="5621" max="5621" width="10.5" style="103" customWidth="1"/>
    <col min="5622" max="5622" width="11.19921875" style="103" customWidth="1"/>
    <col min="5623" max="5623" width="12.3984375" style="103" customWidth="1"/>
    <col min="5624" max="5624" width="12.5" style="103" customWidth="1"/>
    <col min="5625" max="5625" width="9" style="103"/>
    <col min="5626" max="5626" width="11.5" style="103" bestFit="1" customWidth="1"/>
    <col min="5627" max="5627" width="12.19921875" style="103" bestFit="1" customWidth="1"/>
    <col min="5628" max="5872" width="9" style="103"/>
    <col min="5873" max="5873" width="5" style="103" bestFit="1" customWidth="1"/>
    <col min="5874" max="5874" width="41.09765625" style="103" bestFit="1" customWidth="1"/>
    <col min="5875" max="5875" width="16.09765625" style="103" customWidth="1"/>
    <col min="5876" max="5876" width="6.8984375" style="103" bestFit="1" customWidth="1"/>
    <col min="5877" max="5877" width="10.5" style="103" customWidth="1"/>
    <col min="5878" max="5878" width="11.19921875" style="103" customWidth="1"/>
    <col min="5879" max="5879" width="12.3984375" style="103" customWidth="1"/>
    <col min="5880" max="5880" width="12.5" style="103" customWidth="1"/>
    <col min="5881" max="5881" width="9" style="103"/>
    <col min="5882" max="5882" width="11.5" style="103" bestFit="1" customWidth="1"/>
    <col min="5883" max="5883" width="12.19921875" style="103" bestFit="1" customWidth="1"/>
    <col min="5884" max="6128" width="9" style="103"/>
    <col min="6129" max="6129" width="5" style="103" bestFit="1" customWidth="1"/>
    <col min="6130" max="6130" width="41.09765625" style="103" bestFit="1" customWidth="1"/>
    <col min="6131" max="6131" width="16.09765625" style="103" customWidth="1"/>
    <col min="6132" max="6132" width="6.8984375" style="103" bestFit="1" customWidth="1"/>
    <col min="6133" max="6133" width="10.5" style="103" customWidth="1"/>
    <col min="6134" max="6134" width="11.19921875" style="103" customWidth="1"/>
    <col min="6135" max="6135" width="12.3984375" style="103" customWidth="1"/>
    <col min="6136" max="6136" width="12.5" style="103" customWidth="1"/>
    <col min="6137" max="6137" width="9" style="103"/>
    <col min="6138" max="6138" width="11.5" style="103" bestFit="1" customWidth="1"/>
    <col min="6139" max="6139" width="12.19921875" style="103" bestFit="1" customWidth="1"/>
    <col min="6140" max="6384" width="9" style="103"/>
    <col min="6385" max="6385" width="5" style="103" bestFit="1" customWidth="1"/>
    <col min="6386" max="6386" width="41.09765625" style="103" bestFit="1" customWidth="1"/>
    <col min="6387" max="6387" width="16.09765625" style="103" customWidth="1"/>
    <col min="6388" max="6388" width="6.8984375" style="103" bestFit="1" customWidth="1"/>
    <col min="6389" max="6389" width="10.5" style="103" customWidth="1"/>
    <col min="6390" max="6390" width="11.19921875" style="103" customWidth="1"/>
    <col min="6391" max="6391" width="12.3984375" style="103" customWidth="1"/>
    <col min="6392" max="6392" width="12.5" style="103" customWidth="1"/>
    <col min="6393" max="6393" width="9" style="103"/>
    <col min="6394" max="6394" width="11.5" style="103" bestFit="1" customWidth="1"/>
    <col min="6395" max="6395" width="12.19921875" style="103" bestFit="1" customWidth="1"/>
    <col min="6396" max="6640" width="9" style="103"/>
    <col min="6641" max="6641" width="5" style="103" bestFit="1" customWidth="1"/>
    <col min="6642" max="6642" width="41.09765625" style="103" bestFit="1" customWidth="1"/>
    <col min="6643" max="6643" width="16.09765625" style="103" customWidth="1"/>
    <col min="6644" max="6644" width="6.8984375" style="103" bestFit="1" customWidth="1"/>
    <col min="6645" max="6645" width="10.5" style="103" customWidth="1"/>
    <col min="6646" max="6646" width="11.19921875" style="103" customWidth="1"/>
    <col min="6647" max="6647" width="12.3984375" style="103" customWidth="1"/>
    <col min="6648" max="6648" width="12.5" style="103" customWidth="1"/>
    <col min="6649" max="6649" width="9" style="103"/>
    <col min="6650" max="6650" width="11.5" style="103" bestFit="1" customWidth="1"/>
    <col min="6651" max="6651" width="12.19921875" style="103" bestFit="1" customWidth="1"/>
    <col min="6652" max="6896" width="9" style="103"/>
    <col min="6897" max="6897" width="5" style="103" bestFit="1" customWidth="1"/>
    <col min="6898" max="6898" width="41.09765625" style="103" bestFit="1" customWidth="1"/>
    <col min="6899" max="6899" width="16.09765625" style="103" customWidth="1"/>
    <col min="6900" max="6900" width="6.8984375" style="103" bestFit="1" customWidth="1"/>
    <col min="6901" max="6901" width="10.5" style="103" customWidth="1"/>
    <col min="6902" max="6902" width="11.19921875" style="103" customWidth="1"/>
    <col min="6903" max="6903" width="12.3984375" style="103" customWidth="1"/>
    <col min="6904" max="6904" width="12.5" style="103" customWidth="1"/>
    <col min="6905" max="6905" width="9" style="103"/>
    <col min="6906" max="6906" width="11.5" style="103" bestFit="1" customWidth="1"/>
    <col min="6907" max="6907" width="12.19921875" style="103" bestFit="1" customWidth="1"/>
    <col min="6908" max="7152" width="9" style="103"/>
    <col min="7153" max="7153" width="5" style="103" bestFit="1" customWidth="1"/>
    <col min="7154" max="7154" width="41.09765625" style="103" bestFit="1" customWidth="1"/>
    <col min="7155" max="7155" width="16.09765625" style="103" customWidth="1"/>
    <col min="7156" max="7156" width="6.8984375" style="103" bestFit="1" customWidth="1"/>
    <col min="7157" max="7157" width="10.5" style="103" customWidth="1"/>
    <col min="7158" max="7158" width="11.19921875" style="103" customWidth="1"/>
    <col min="7159" max="7159" width="12.3984375" style="103" customWidth="1"/>
    <col min="7160" max="7160" width="12.5" style="103" customWidth="1"/>
    <col min="7161" max="7161" width="9" style="103"/>
    <col min="7162" max="7162" width="11.5" style="103" bestFit="1" customWidth="1"/>
    <col min="7163" max="7163" width="12.19921875" style="103" bestFit="1" customWidth="1"/>
    <col min="7164" max="7408" width="9" style="103"/>
    <col min="7409" max="7409" width="5" style="103" bestFit="1" customWidth="1"/>
    <col min="7410" max="7410" width="41.09765625" style="103" bestFit="1" customWidth="1"/>
    <col min="7411" max="7411" width="16.09765625" style="103" customWidth="1"/>
    <col min="7412" max="7412" width="6.8984375" style="103" bestFit="1" customWidth="1"/>
    <col min="7413" max="7413" width="10.5" style="103" customWidth="1"/>
    <col min="7414" max="7414" width="11.19921875" style="103" customWidth="1"/>
    <col min="7415" max="7415" width="12.3984375" style="103" customWidth="1"/>
    <col min="7416" max="7416" width="12.5" style="103" customWidth="1"/>
    <col min="7417" max="7417" width="9" style="103"/>
    <col min="7418" max="7418" width="11.5" style="103" bestFit="1" customWidth="1"/>
    <col min="7419" max="7419" width="12.19921875" style="103" bestFit="1" customWidth="1"/>
    <col min="7420" max="7664" width="9" style="103"/>
    <col min="7665" max="7665" width="5" style="103" bestFit="1" customWidth="1"/>
    <col min="7666" max="7666" width="41.09765625" style="103" bestFit="1" customWidth="1"/>
    <col min="7667" max="7667" width="16.09765625" style="103" customWidth="1"/>
    <col min="7668" max="7668" width="6.8984375" style="103" bestFit="1" customWidth="1"/>
    <col min="7669" max="7669" width="10.5" style="103" customWidth="1"/>
    <col min="7670" max="7670" width="11.19921875" style="103" customWidth="1"/>
    <col min="7671" max="7671" width="12.3984375" style="103" customWidth="1"/>
    <col min="7672" max="7672" width="12.5" style="103" customWidth="1"/>
    <col min="7673" max="7673" width="9" style="103"/>
    <col min="7674" max="7674" width="11.5" style="103" bestFit="1" customWidth="1"/>
    <col min="7675" max="7675" width="12.19921875" style="103" bestFit="1" customWidth="1"/>
    <col min="7676" max="7920" width="9" style="103"/>
    <col min="7921" max="7921" width="5" style="103" bestFit="1" customWidth="1"/>
    <col min="7922" max="7922" width="41.09765625" style="103" bestFit="1" customWidth="1"/>
    <col min="7923" max="7923" width="16.09765625" style="103" customWidth="1"/>
    <col min="7924" max="7924" width="6.8984375" style="103" bestFit="1" customWidth="1"/>
    <col min="7925" max="7925" width="10.5" style="103" customWidth="1"/>
    <col min="7926" max="7926" width="11.19921875" style="103" customWidth="1"/>
    <col min="7927" max="7927" width="12.3984375" style="103" customWidth="1"/>
    <col min="7928" max="7928" width="12.5" style="103" customWidth="1"/>
    <col min="7929" max="7929" width="9" style="103"/>
    <col min="7930" max="7930" width="11.5" style="103" bestFit="1" customWidth="1"/>
    <col min="7931" max="7931" width="12.19921875" style="103" bestFit="1" customWidth="1"/>
    <col min="7932" max="8176" width="9" style="103"/>
    <col min="8177" max="8177" width="5" style="103" bestFit="1" customWidth="1"/>
    <col min="8178" max="8178" width="41.09765625" style="103" bestFit="1" customWidth="1"/>
    <col min="8179" max="8179" width="16.09765625" style="103" customWidth="1"/>
    <col min="8180" max="8180" width="6.8984375" style="103" bestFit="1" customWidth="1"/>
    <col min="8181" max="8181" width="10.5" style="103" customWidth="1"/>
    <col min="8182" max="8182" width="11.19921875" style="103" customWidth="1"/>
    <col min="8183" max="8183" width="12.3984375" style="103" customWidth="1"/>
    <col min="8184" max="8184" width="12.5" style="103" customWidth="1"/>
    <col min="8185" max="8185" width="9" style="103"/>
    <col min="8186" max="8186" width="11.5" style="103" bestFit="1" customWidth="1"/>
    <col min="8187" max="8187" width="12.19921875" style="103" bestFit="1" customWidth="1"/>
    <col min="8188" max="8432" width="9" style="103"/>
    <col min="8433" max="8433" width="5" style="103" bestFit="1" customWidth="1"/>
    <col min="8434" max="8434" width="41.09765625" style="103" bestFit="1" customWidth="1"/>
    <col min="8435" max="8435" width="16.09765625" style="103" customWidth="1"/>
    <col min="8436" max="8436" width="6.8984375" style="103" bestFit="1" customWidth="1"/>
    <col min="8437" max="8437" width="10.5" style="103" customWidth="1"/>
    <col min="8438" max="8438" width="11.19921875" style="103" customWidth="1"/>
    <col min="8439" max="8439" width="12.3984375" style="103" customWidth="1"/>
    <col min="8440" max="8440" width="12.5" style="103" customWidth="1"/>
    <col min="8441" max="8441" width="9" style="103"/>
    <col min="8442" max="8442" width="11.5" style="103" bestFit="1" customWidth="1"/>
    <col min="8443" max="8443" width="12.19921875" style="103" bestFit="1" customWidth="1"/>
    <col min="8444" max="8688" width="9" style="103"/>
    <col min="8689" max="8689" width="5" style="103" bestFit="1" customWidth="1"/>
    <col min="8690" max="8690" width="41.09765625" style="103" bestFit="1" customWidth="1"/>
    <col min="8691" max="8691" width="16.09765625" style="103" customWidth="1"/>
    <col min="8692" max="8692" width="6.8984375" style="103" bestFit="1" customWidth="1"/>
    <col min="8693" max="8693" width="10.5" style="103" customWidth="1"/>
    <col min="8694" max="8694" width="11.19921875" style="103" customWidth="1"/>
    <col min="8695" max="8695" width="12.3984375" style="103" customWidth="1"/>
    <col min="8696" max="8696" width="12.5" style="103" customWidth="1"/>
    <col min="8697" max="8697" width="9" style="103"/>
    <col min="8698" max="8698" width="11.5" style="103" bestFit="1" customWidth="1"/>
    <col min="8699" max="8699" width="12.19921875" style="103" bestFit="1" customWidth="1"/>
    <col min="8700" max="8944" width="9" style="103"/>
    <col min="8945" max="8945" width="5" style="103" bestFit="1" customWidth="1"/>
    <col min="8946" max="8946" width="41.09765625" style="103" bestFit="1" customWidth="1"/>
    <col min="8947" max="8947" width="16.09765625" style="103" customWidth="1"/>
    <col min="8948" max="8948" width="6.8984375" style="103" bestFit="1" customWidth="1"/>
    <col min="8949" max="8949" width="10.5" style="103" customWidth="1"/>
    <col min="8950" max="8950" width="11.19921875" style="103" customWidth="1"/>
    <col min="8951" max="8951" width="12.3984375" style="103" customWidth="1"/>
    <col min="8952" max="8952" width="12.5" style="103" customWidth="1"/>
    <col min="8953" max="8953" width="9" style="103"/>
    <col min="8954" max="8954" width="11.5" style="103" bestFit="1" customWidth="1"/>
    <col min="8955" max="8955" width="12.19921875" style="103" bestFit="1" customWidth="1"/>
    <col min="8956" max="9200" width="9" style="103"/>
    <col min="9201" max="9201" width="5" style="103" bestFit="1" customWidth="1"/>
    <col min="9202" max="9202" width="41.09765625" style="103" bestFit="1" customWidth="1"/>
    <col min="9203" max="9203" width="16.09765625" style="103" customWidth="1"/>
    <col min="9204" max="9204" width="6.8984375" style="103" bestFit="1" customWidth="1"/>
    <col min="9205" max="9205" width="10.5" style="103" customWidth="1"/>
    <col min="9206" max="9206" width="11.19921875" style="103" customWidth="1"/>
    <col min="9207" max="9207" width="12.3984375" style="103" customWidth="1"/>
    <col min="9208" max="9208" width="12.5" style="103" customWidth="1"/>
    <col min="9209" max="9209" width="9" style="103"/>
    <col min="9210" max="9210" width="11.5" style="103" bestFit="1" customWidth="1"/>
    <col min="9211" max="9211" width="12.19921875" style="103" bestFit="1" customWidth="1"/>
    <col min="9212" max="9456" width="9" style="103"/>
    <col min="9457" max="9457" width="5" style="103" bestFit="1" customWidth="1"/>
    <col min="9458" max="9458" width="41.09765625" style="103" bestFit="1" customWidth="1"/>
    <col min="9459" max="9459" width="16.09765625" style="103" customWidth="1"/>
    <col min="9460" max="9460" width="6.8984375" style="103" bestFit="1" customWidth="1"/>
    <col min="9461" max="9461" width="10.5" style="103" customWidth="1"/>
    <col min="9462" max="9462" width="11.19921875" style="103" customWidth="1"/>
    <col min="9463" max="9463" width="12.3984375" style="103" customWidth="1"/>
    <col min="9464" max="9464" width="12.5" style="103" customWidth="1"/>
    <col min="9465" max="9465" width="9" style="103"/>
    <col min="9466" max="9466" width="11.5" style="103" bestFit="1" customWidth="1"/>
    <col min="9467" max="9467" width="12.19921875" style="103" bestFit="1" customWidth="1"/>
    <col min="9468" max="9712" width="9" style="103"/>
    <col min="9713" max="9713" width="5" style="103" bestFit="1" customWidth="1"/>
    <col min="9714" max="9714" width="41.09765625" style="103" bestFit="1" customWidth="1"/>
    <col min="9715" max="9715" width="16.09765625" style="103" customWidth="1"/>
    <col min="9716" max="9716" width="6.8984375" style="103" bestFit="1" customWidth="1"/>
    <col min="9717" max="9717" width="10.5" style="103" customWidth="1"/>
    <col min="9718" max="9718" width="11.19921875" style="103" customWidth="1"/>
    <col min="9719" max="9719" width="12.3984375" style="103" customWidth="1"/>
    <col min="9720" max="9720" width="12.5" style="103" customWidth="1"/>
    <col min="9721" max="9721" width="9" style="103"/>
    <col min="9722" max="9722" width="11.5" style="103" bestFit="1" customWidth="1"/>
    <col min="9723" max="9723" width="12.19921875" style="103" bestFit="1" customWidth="1"/>
    <col min="9724" max="9968" width="9" style="103"/>
    <col min="9969" max="9969" width="5" style="103" bestFit="1" customWidth="1"/>
    <col min="9970" max="9970" width="41.09765625" style="103" bestFit="1" customWidth="1"/>
    <col min="9971" max="9971" width="16.09765625" style="103" customWidth="1"/>
    <col min="9972" max="9972" width="6.8984375" style="103" bestFit="1" customWidth="1"/>
    <col min="9973" max="9973" width="10.5" style="103" customWidth="1"/>
    <col min="9974" max="9974" width="11.19921875" style="103" customWidth="1"/>
    <col min="9975" max="9975" width="12.3984375" style="103" customWidth="1"/>
    <col min="9976" max="9976" width="12.5" style="103" customWidth="1"/>
    <col min="9977" max="9977" width="9" style="103"/>
    <col min="9978" max="9978" width="11.5" style="103" bestFit="1" customWidth="1"/>
    <col min="9979" max="9979" width="12.19921875" style="103" bestFit="1" customWidth="1"/>
    <col min="9980" max="10224" width="9" style="103"/>
    <col min="10225" max="10225" width="5" style="103" bestFit="1" customWidth="1"/>
    <col min="10226" max="10226" width="41.09765625" style="103" bestFit="1" customWidth="1"/>
    <col min="10227" max="10227" width="16.09765625" style="103" customWidth="1"/>
    <col min="10228" max="10228" width="6.8984375" style="103" bestFit="1" customWidth="1"/>
    <col min="10229" max="10229" width="10.5" style="103" customWidth="1"/>
    <col min="10230" max="10230" width="11.19921875" style="103" customWidth="1"/>
    <col min="10231" max="10231" width="12.3984375" style="103" customWidth="1"/>
    <col min="10232" max="10232" width="12.5" style="103" customWidth="1"/>
    <col min="10233" max="10233" width="9" style="103"/>
    <col min="10234" max="10234" width="11.5" style="103" bestFit="1" customWidth="1"/>
    <col min="10235" max="10235" width="12.19921875" style="103" bestFit="1" customWidth="1"/>
    <col min="10236" max="10480" width="9" style="103"/>
    <col min="10481" max="10481" width="5" style="103" bestFit="1" customWidth="1"/>
    <col min="10482" max="10482" width="41.09765625" style="103" bestFit="1" customWidth="1"/>
    <col min="10483" max="10483" width="16.09765625" style="103" customWidth="1"/>
    <col min="10484" max="10484" width="6.8984375" style="103" bestFit="1" customWidth="1"/>
    <col min="10485" max="10485" width="10.5" style="103" customWidth="1"/>
    <col min="10486" max="10486" width="11.19921875" style="103" customWidth="1"/>
    <col min="10487" max="10487" width="12.3984375" style="103" customWidth="1"/>
    <col min="10488" max="10488" width="12.5" style="103" customWidth="1"/>
    <col min="10489" max="10489" width="9" style="103"/>
    <col min="10490" max="10490" width="11.5" style="103" bestFit="1" customWidth="1"/>
    <col min="10491" max="10491" width="12.19921875" style="103" bestFit="1" customWidth="1"/>
    <col min="10492" max="10736" width="9" style="103"/>
    <col min="10737" max="10737" width="5" style="103" bestFit="1" customWidth="1"/>
    <col min="10738" max="10738" width="41.09765625" style="103" bestFit="1" customWidth="1"/>
    <col min="10739" max="10739" width="16.09765625" style="103" customWidth="1"/>
    <col min="10740" max="10740" width="6.8984375" style="103" bestFit="1" customWidth="1"/>
    <col min="10741" max="10741" width="10.5" style="103" customWidth="1"/>
    <col min="10742" max="10742" width="11.19921875" style="103" customWidth="1"/>
    <col min="10743" max="10743" width="12.3984375" style="103" customWidth="1"/>
    <col min="10744" max="10744" width="12.5" style="103" customWidth="1"/>
    <col min="10745" max="10745" width="9" style="103"/>
    <col min="10746" max="10746" width="11.5" style="103" bestFit="1" customWidth="1"/>
    <col min="10747" max="10747" width="12.19921875" style="103" bestFit="1" customWidth="1"/>
    <col min="10748" max="10992" width="9" style="103"/>
    <col min="10993" max="10993" width="5" style="103" bestFit="1" customWidth="1"/>
    <col min="10994" max="10994" width="41.09765625" style="103" bestFit="1" customWidth="1"/>
    <col min="10995" max="10995" width="16.09765625" style="103" customWidth="1"/>
    <col min="10996" max="10996" width="6.8984375" style="103" bestFit="1" customWidth="1"/>
    <col min="10997" max="10997" width="10.5" style="103" customWidth="1"/>
    <col min="10998" max="10998" width="11.19921875" style="103" customWidth="1"/>
    <col min="10999" max="10999" width="12.3984375" style="103" customWidth="1"/>
    <col min="11000" max="11000" width="12.5" style="103" customWidth="1"/>
    <col min="11001" max="11001" width="9" style="103"/>
    <col min="11002" max="11002" width="11.5" style="103" bestFit="1" customWidth="1"/>
    <col min="11003" max="11003" width="12.19921875" style="103" bestFit="1" customWidth="1"/>
    <col min="11004" max="11248" width="9" style="103"/>
    <col min="11249" max="11249" width="5" style="103" bestFit="1" customWidth="1"/>
    <col min="11250" max="11250" width="41.09765625" style="103" bestFit="1" customWidth="1"/>
    <col min="11251" max="11251" width="16.09765625" style="103" customWidth="1"/>
    <col min="11252" max="11252" width="6.8984375" style="103" bestFit="1" customWidth="1"/>
    <col min="11253" max="11253" width="10.5" style="103" customWidth="1"/>
    <col min="11254" max="11254" width="11.19921875" style="103" customWidth="1"/>
    <col min="11255" max="11255" width="12.3984375" style="103" customWidth="1"/>
    <col min="11256" max="11256" width="12.5" style="103" customWidth="1"/>
    <col min="11257" max="11257" width="9" style="103"/>
    <col min="11258" max="11258" width="11.5" style="103" bestFit="1" customWidth="1"/>
    <col min="11259" max="11259" width="12.19921875" style="103" bestFit="1" customWidth="1"/>
    <col min="11260" max="11504" width="9" style="103"/>
    <col min="11505" max="11505" width="5" style="103" bestFit="1" customWidth="1"/>
    <col min="11506" max="11506" width="41.09765625" style="103" bestFit="1" customWidth="1"/>
    <col min="11507" max="11507" width="16.09765625" style="103" customWidth="1"/>
    <col min="11508" max="11508" width="6.8984375" style="103" bestFit="1" customWidth="1"/>
    <col min="11509" max="11509" width="10.5" style="103" customWidth="1"/>
    <col min="11510" max="11510" width="11.19921875" style="103" customWidth="1"/>
    <col min="11511" max="11511" width="12.3984375" style="103" customWidth="1"/>
    <col min="11512" max="11512" width="12.5" style="103" customWidth="1"/>
    <col min="11513" max="11513" width="9" style="103"/>
    <col min="11514" max="11514" width="11.5" style="103" bestFit="1" customWidth="1"/>
    <col min="11515" max="11515" width="12.19921875" style="103" bestFit="1" customWidth="1"/>
    <col min="11516" max="11760" width="9" style="103"/>
    <col min="11761" max="11761" width="5" style="103" bestFit="1" customWidth="1"/>
    <col min="11762" max="11762" width="41.09765625" style="103" bestFit="1" customWidth="1"/>
    <col min="11763" max="11763" width="16.09765625" style="103" customWidth="1"/>
    <col min="11764" max="11764" width="6.8984375" style="103" bestFit="1" customWidth="1"/>
    <col min="11765" max="11765" width="10.5" style="103" customWidth="1"/>
    <col min="11766" max="11766" width="11.19921875" style="103" customWidth="1"/>
    <col min="11767" max="11767" width="12.3984375" style="103" customWidth="1"/>
    <col min="11768" max="11768" width="12.5" style="103" customWidth="1"/>
    <col min="11769" max="11769" width="9" style="103"/>
    <col min="11770" max="11770" width="11.5" style="103" bestFit="1" customWidth="1"/>
    <col min="11771" max="11771" width="12.19921875" style="103" bestFit="1" customWidth="1"/>
    <col min="11772" max="12016" width="9" style="103"/>
    <col min="12017" max="12017" width="5" style="103" bestFit="1" customWidth="1"/>
    <col min="12018" max="12018" width="41.09765625" style="103" bestFit="1" customWidth="1"/>
    <col min="12019" max="12019" width="16.09765625" style="103" customWidth="1"/>
    <col min="12020" max="12020" width="6.8984375" style="103" bestFit="1" customWidth="1"/>
    <col min="12021" max="12021" width="10.5" style="103" customWidth="1"/>
    <col min="12022" max="12022" width="11.19921875" style="103" customWidth="1"/>
    <col min="12023" max="12023" width="12.3984375" style="103" customWidth="1"/>
    <col min="12024" max="12024" width="12.5" style="103" customWidth="1"/>
    <col min="12025" max="12025" width="9" style="103"/>
    <col min="12026" max="12026" width="11.5" style="103" bestFit="1" customWidth="1"/>
    <col min="12027" max="12027" width="12.19921875" style="103" bestFit="1" customWidth="1"/>
    <col min="12028" max="12272" width="9" style="103"/>
    <col min="12273" max="12273" width="5" style="103" bestFit="1" customWidth="1"/>
    <col min="12274" max="12274" width="41.09765625" style="103" bestFit="1" customWidth="1"/>
    <col min="12275" max="12275" width="16.09765625" style="103" customWidth="1"/>
    <col min="12276" max="12276" width="6.8984375" style="103" bestFit="1" customWidth="1"/>
    <col min="12277" max="12277" width="10.5" style="103" customWidth="1"/>
    <col min="12278" max="12278" width="11.19921875" style="103" customWidth="1"/>
    <col min="12279" max="12279" width="12.3984375" style="103" customWidth="1"/>
    <col min="12280" max="12280" width="12.5" style="103" customWidth="1"/>
    <col min="12281" max="12281" width="9" style="103"/>
    <col min="12282" max="12282" width="11.5" style="103" bestFit="1" customWidth="1"/>
    <col min="12283" max="12283" width="12.19921875" style="103" bestFit="1" customWidth="1"/>
    <col min="12284" max="12528" width="9" style="103"/>
    <col min="12529" max="12529" width="5" style="103" bestFit="1" customWidth="1"/>
    <col min="12530" max="12530" width="41.09765625" style="103" bestFit="1" customWidth="1"/>
    <col min="12531" max="12531" width="16.09765625" style="103" customWidth="1"/>
    <col min="12532" max="12532" width="6.8984375" style="103" bestFit="1" customWidth="1"/>
    <col min="12533" max="12533" width="10.5" style="103" customWidth="1"/>
    <col min="12534" max="12534" width="11.19921875" style="103" customWidth="1"/>
    <col min="12535" max="12535" width="12.3984375" style="103" customWidth="1"/>
    <col min="12536" max="12536" width="12.5" style="103" customWidth="1"/>
    <col min="12537" max="12537" width="9" style="103"/>
    <col min="12538" max="12538" width="11.5" style="103" bestFit="1" customWidth="1"/>
    <col min="12539" max="12539" width="12.19921875" style="103" bestFit="1" customWidth="1"/>
    <col min="12540" max="12784" width="9" style="103"/>
    <col min="12785" max="12785" width="5" style="103" bestFit="1" customWidth="1"/>
    <col min="12786" max="12786" width="41.09765625" style="103" bestFit="1" customWidth="1"/>
    <col min="12787" max="12787" width="16.09765625" style="103" customWidth="1"/>
    <col min="12788" max="12788" width="6.8984375" style="103" bestFit="1" customWidth="1"/>
    <col min="12789" max="12789" width="10.5" style="103" customWidth="1"/>
    <col min="12790" max="12790" width="11.19921875" style="103" customWidth="1"/>
    <col min="12791" max="12791" width="12.3984375" style="103" customWidth="1"/>
    <col min="12792" max="12792" width="12.5" style="103" customWidth="1"/>
    <col min="12793" max="12793" width="9" style="103"/>
    <col min="12794" max="12794" width="11.5" style="103" bestFit="1" customWidth="1"/>
    <col min="12795" max="12795" width="12.19921875" style="103" bestFit="1" customWidth="1"/>
    <col min="12796" max="13040" width="9" style="103"/>
    <col min="13041" max="13041" width="5" style="103" bestFit="1" customWidth="1"/>
    <col min="13042" max="13042" width="41.09765625" style="103" bestFit="1" customWidth="1"/>
    <col min="13043" max="13043" width="16.09765625" style="103" customWidth="1"/>
    <col min="13044" max="13044" width="6.8984375" style="103" bestFit="1" customWidth="1"/>
    <col min="13045" max="13045" width="10.5" style="103" customWidth="1"/>
    <col min="13046" max="13046" width="11.19921875" style="103" customWidth="1"/>
    <col min="13047" max="13047" width="12.3984375" style="103" customWidth="1"/>
    <col min="13048" max="13048" width="12.5" style="103" customWidth="1"/>
    <col min="13049" max="13049" width="9" style="103"/>
    <col min="13050" max="13050" width="11.5" style="103" bestFit="1" customWidth="1"/>
    <col min="13051" max="13051" width="12.19921875" style="103" bestFit="1" customWidth="1"/>
    <col min="13052" max="13296" width="9" style="103"/>
    <col min="13297" max="13297" width="5" style="103" bestFit="1" customWidth="1"/>
    <col min="13298" max="13298" width="41.09765625" style="103" bestFit="1" customWidth="1"/>
    <col min="13299" max="13299" width="16.09765625" style="103" customWidth="1"/>
    <col min="13300" max="13300" width="6.8984375" style="103" bestFit="1" customWidth="1"/>
    <col min="13301" max="13301" width="10.5" style="103" customWidth="1"/>
    <col min="13302" max="13302" width="11.19921875" style="103" customWidth="1"/>
    <col min="13303" max="13303" width="12.3984375" style="103" customWidth="1"/>
    <col min="13304" max="13304" width="12.5" style="103" customWidth="1"/>
    <col min="13305" max="13305" width="9" style="103"/>
    <col min="13306" max="13306" width="11.5" style="103" bestFit="1" customWidth="1"/>
    <col min="13307" max="13307" width="12.19921875" style="103" bestFit="1" customWidth="1"/>
    <col min="13308" max="13552" width="9" style="103"/>
    <col min="13553" max="13553" width="5" style="103" bestFit="1" customWidth="1"/>
    <col min="13554" max="13554" width="41.09765625" style="103" bestFit="1" customWidth="1"/>
    <col min="13555" max="13555" width="16.09765625" style="103" customWidth="1"/>
    <col min="13556" max="13556" width="6.8984375" style="103" bestFit="1" customWidth="1"/>
    <col min="13557" max="13557" width="10.5" style="103" customWidth="1"/>
    <col min="13558" max="13558" width="11.19921875" style="103" customWidth="1"/>
    <col min="13559" max="13559" width="12.3984375" style="103" customWidth="1"/>
    <col min="13560" max="13560" width="12.5" style="103" customWidth="1"/>
    <col min="13561" max="13561" width="9" style="103"/>
    <col min="13562" max="13562" width="11.5" style="103" bestFit="1" customWidth="1"/>
    <col min="13563" max="13563" width="12.19921875" style="103" bestFit="1" customWidth="1"/>
    <col min="13564" max="13808" width="9" style="103"/>
    <col min="13809" max="13809" width="5" style="103" bestFit="1" customWidth="1"/>
    <col min="13810" max="13810" width="41.09765625" style="103" bestFit="1" customWidth="1"/>
    <col min="13811" max="13811" width="16.09765625" style="103" customWidth="1"/>
    <col min="13812" max="13812" width="6.8984375" style="103" bestFit="1" customWidth="1"/>
    <col min="13813" max="13813" width="10.5" style="103" customWidth="1"/>
    <col min="13814" max="13814" width="11.19921875" style="103" customWidth="1"/>
    <col min="13815" max="13815" width="12.3984375" style="103" customWidth="1"/>
    <col min="13816" max="13816" width="12.5" style="103" customWidth="1"/>
    <col min="13817" max="13817" width="9" style="103"/>
    <col min="13818" max="13818" width="11.5" style="103" bestFit="1" customWidth="1"/>
    <col min="13819" max="13819" width="12.19921875" style="103" bestFit="1" customWidth="1"/>
    <col min="13820" max="14064" width="9" style="103"/>
    <col min="14065" max="14065" width="5" style="103" bestFit="1" customWidth="1"/>
    <col min="14066" max="14066" width="41.09765625" style="103" bestFit="1" customWidth="1"/>
    <col min="14067" max="14067" width="16.09765625" style="103" customWidth="1"/>
    <col min="14068" max="14068" width="6.8984375" style="103" bestFit="1" customWidth="1"/>
    <col min="14069" max="14069" width="10.5" style="103" customWidth="1"/>
    <col min="14070" max="14070" width="11.19921875" style="103" customWidth="1"/>
    <col min="14071" max="14071" width="12.3984375" style="103" customWidth="1"/>
    <col min="14072" max="14072" width="12.5" style="103" customWidth="1"/>
    <col min="14073" max="14073" width="9" style="103"/>
    <col min="14074" max="14074" width="11.5" style="103" bestFit="1" customWidth="1"/>
    <col min="14075" max="14075" width="12.19921875" style="103" bestFit="1" customWidth="1"/>
    <col min="14076" max="14320" width="9" style="103"/>
    <col min="14321" max="14321" width="5" style="103" bestFit="1" customWidth="1"/>
    <col min="14322" max="14322" width="41.09765625" style="103" bestFit="1" customWidth="1"/>
    <col min="14323" max="14323" width="16.09765625" style="103" customWidth="1"/>
    <col min="14324" max="14324" width="6.8984375" style="103" bestFit="1" customWidth="1"/>
    <col min="14325" max="14325" width="10.5" style="103" customWidth="1"/>
    <col min="14326" max="14326" width="11.19921875" style="103" customWidth="1"/>
    <col min="14327" max="14327" width="12.3984375" style="103" customWidth="1"/>
    <col min="14328" max="14328" width="12.5" style="103" customWidth="1"/>
    <col min="14329" max="14329" width="9" style="103"/>
    <col min="14330" max="14330" width="11.5" style="103" bestFit="1" customWidth="1"/>
    <col min="14331" max="14331" width="12.19921875" style="103" bestFit="1" customWidth="1"/>
    <col min="14332" max="14576" width="9" style="103"/>
    <col min="14577" max="14577" width="5" style="103" bestFit="1" customWidth="1"/>
    <col min="14578" max="14578" width="41.09765625" style="103" bestFit="1" customWidth="1"/>
    <col min="14579" max="14579" width="16.09765625" style="103" customWidth="1"/>
    <col min="14580" max="14580" width="6.8984375" style="103" bestFit="1" customWidth="1"/>
    <col min="14581" max="14581" width="10.5" style="103" customWidth="1"/>
    <col min="14582" max="14582" width="11.19921875" style="103" customWidth="1"/>
    <col min="14583" max="14583" width="12.3984375" style="103" customWidth="1"/>
    <col min="14584" max="14584" width="12.5" style="103" customWidth="1"/>
    <col min="14585" max="14585" width="9" style="103"/>
    <col min="14586" max="14586" width="11.5" style="103" bestFit="1" customWidth="1"/>
    <col min="14587" max="14587" width="12.19921875" style="103" bestFit="1" customWidth="1"/>
    <col min="14588" max="14832" width="9" style="103"/>
    <col min="14833" max="14833" width="5" style="103" bestFit="1" customWidth="1"/>
    <col min="14834" max="14834" width="41.09765625" style="103" bestFit="1" customWidth="1"/>
    <col min="14835" max="14835" width="16.09765625" style="103" customWidth="1"/>
    <col min="14836" max="14836" width="6.8984375" style="103" bestFit="1" customWidth="1"/>
    <col min="14837" max="14837" width="10.5" style="103" customWidth="1"/>
    <col min="14838" max="14838" width="11.19921875" style="103" customWidth="1"/>
    <col min="14839" max="14839" width="12.3984375" style="103" customWidth="1"/>
    <col min="14840" max="14840" width="12.5" style="103" customWidth="1"/>
    <col min="14841" max="14841" width="9" style="103"/>
    <col min="14842" max="14842" width="11.5" style="103" bestFit="1" customWidth="1"/>
    <col min="14843" max="14843" width="12.19921875" style="103" bestFit="1" customWidth="1"/>
    <col min="14844" max="15088" width="9" style="103"/>
    <col min="15089" max="15089" width="5" style="103" bestFit="1" customWidth="1"/>
    <col min="15090" max="15090" width="41.09765625" style="103" bestFit="1" customWidth="1"/>
    <col min="15091" max="15091" width="16.09765625" style="103" customWidth="1"/>
    <col min="15092" max="15092" width="6.8984375" style="103" bestFit="1" customWidth="1"/>
    <col min="15093" max="15093" width="10.5" style="103" customWidth="1"/>
    <col min="15094" max="15094" width="11.19921875" style="103" customWidth="1"/>
    <col min="15095" max="15095" width="12.3984375" style="103" customWidth="1"/>
    <col min="15096" max="15096" width="12.5" style="103" customWidth="1"/>
    <col min="15097" max="15097" width="9" style="103"/>
    <col min="15098" max="15098" width="11.5" style="103" bestFit="1" customWidth="1"/>
    <col min="15099" max="15099" width="12.19921875" style="103" bestFit="1" customWidth="1"/>
    <col min="15100" max="15344" width="9" style="103"/>
    <col min="15345" max="15345" width="5" style="103" bestFit="1" customWidth="1"/>
    <col min="15346" max="15346" width="41.09765625" style="103" bestFit="1" customWidth="1"/>
    <col min="15347" max="15347" width="16.09765625" style="103" customWidth="1"/>
    <col min="15348" max="15348" width="6.8984375" style="103" bestFit="1" customWidth="1"/>
    <col min="15349" max="15349" width="10.5" style="103" customWidth="1"/>
    <col min="15350" max="15350" width="11.19921875" style="103" customWidth="1"/>
    <col min="15351" max="15351" width="12.3984375" style="103" customWidth="1"/>
    <col min="15352" max="15352" width="12.5" style="103" customWidth="1"/>
    <col min="15353" max="15353" width="9" style="103"/>
    <col min="15354" max="15354" width="11.5" style="103" bestFit="1" customWidth="1"/>
    <col min="15355" max="15355" width="12.19921875" style="103" bestFit="1" customWidth="1"/>
    <col min="15356" max="15600" width="9" style="103"/>
    <col min="15601" max="15601" width="5" style="103" bestFit="1" customWidth="1"/>
    <col min="15602" max="15602" width="41.09765625" style="103" bestFit="1" customWidth="1"/>
    <col min="15603" max="15603" width="16.09765625" style="103" customWidth="1"/>
    <col min="15604" max="15604" width="6.8984375" style="103" bestFit="1" customWidth="1"/>
    <col min="15605" max="15605" width="10.5" style="103" customWidth="1"/>
    <col min="15606" max="15606" width="11.19921875" style="103" customWidth="1"/>
    <col min="15607" max="15607" width="12.3984375" style="103" customWidth="1"/>
    <col min="15608" max="15608" width="12.5" style="103" customWidth="1"/>
    <col min="15609" max="15609" width="9" style="103"/>
    <col min="15610" max="15610" width="11.5" style="103" bestFit="1" customWidth="1"/>
    <col min="15611" max="15611" width="12.19921875" style="103" bestFit="1" customWidth="1"/>
    <col min="15612" max="15856" width="9" style="103"/>
    <col min="15857" max="15857" width="5" style="103" bestFit="1" customWidth="1"/>
    <col min="15858" max="15858" width="41.09765625" style="103" bestFit="1" customWidth="1"/>
    <col min="15859" max="15859" width="16.09765625" style="103" customWidth="1"/>
    <col min="15860" max="15860" width="6.8984375" style="103" bestFit="1" customWidth="1"/>
    <col min="15861" max="15861" width="10.5" style="103" customWidth="1"/>
    <col min="15862" max="15862" width="11.19921875" style="103" customWidth="1"/>
    <col min="15863" max="15863" width="12.3984375" style="103" customWidth="1"/>
    <col min="15864" max="15864" width="12.5" style="103" customWidth="1"/>
    <col min="15865" max="15865" width="9" style="103"/>
    <col min="15866" max="15866" width="11.5" style="103" bestFit="1" customWidth="1"/>
    <col min="15867" max="15867" width="12.19921875" style="103" bestFit="1" customWidth="1"/>
    <col min="15868" max="16112" width="9" style="103"/>
    <col min="16113" max="16113" width="5" style="103" bestFit="1" customWidth="1"/>
    <col min="16114" max="16114" width="41.09765625" style="103" bestFit="1" customWidth="1"/>
    <col min="16115" max="16115" width="16.09765625" style="103" customWidth="1"/>
    <col min="16116" max="16116" width="6.8984375" style="103" bestFit="1" customWidth="1"/>
    <col min="16117" max="16117" width="10.5" style="103" customWidth="1"/>
    <col min="16118" max="16118" width="11.19921875" style="103" customWidth="1"/>
    <col min="16119" max="16119" width="12.3984375" style="103" customWidth="1"/>
    <col min="16120" max="16120" width="12.5" style="103" customWidth="1"/>
    <col min="16121" max="16121" width="9" style="103"/>
    <col min="16122" max="16122" width="11.5" style="103" bestFit="1" customWidth="1"/>
    <col min="16123" max="16123" width="12.19921875" style="103" bestFit="1" customWidth="1"/>
    <col min="16124" max="16384" width="9" style="103"/>
  </cols>
  <sheetData>
    <row r="1" spans="1:20" ht="51" customHeight="1" x14ac:dyDescent="0.3">
      <c r="A1" s="370" t="s">
        <v>3583</v>
      </c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</row>
    <row r="2" spans="1:20" ht="67.5" customHeight="1" x14ac:dyDescent="0.3">
      <c r="A2" s="371" t="s">
        <v>3584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371"/>
    </row>
    <row r="3" spans="1:20" s="166" customFormat="1" ht="89.25" customHeight="1" x14ac:dyDescent="0.3">
      <c r="A3" s="304" t="s">
        <v>1</v>
      </c>
      <c r="B3" s="160" t="s">
        <v>3144</v>
      </c>
      <c r="C3" s="161" t="s">
        <v>3145</v>
      </c>
      <c r="D3" s="162" t="s">
        <v>3146</v>
      </c>
      <c r="E3" s="161" t="s">
        <v>6</v>
      </c>
      <c r="F3" s="163" t="s">
        <v>4</v>
      </c>
      <c r="G3" s="137" t="s">
        <v>3580</v>
      </c>
      <c r="H3" s="139" t="s">
        <v>3249</v>
      </c>
      <c r="I3" s="139" t="s">
        <v>3147</v>
      </c>
      <c r="J3" s="164" t="s">
        <v>3148</v>
      </c>
      <c r="K3" s="165" t="s">
        <v>10</v>
      </c>
      <c r="L3" s="161" t="s">
        <v>2726</v>
      </c>
      <c r="M3" s="161" t="s">
        <v>2727</v>
      </c>
      <c r="N3" s="161" t="s">
        <v>2728</v>
      </c>
      <c r="O3" s="161" t="s">
        <v>2729</v>
      </c>
      <c r="P3" s="161" t="s">
        <v>2730</v>
      </c>
      <c r="Q3" s="161" t="s">
        <v>2731</v>
      </c>
      <c r="R3" s="161" t="s">
        <v>2732</v>
      </c>
      <c r="S3" s="161" t="s">
        <v>2733</v>
      </c>
      <c r="T3" s="161" t="s">
        <v>2734</v>
      </c>
    </row>
    <row r="4" spans="1:20" s="114" customFormat="1" ht="49.8" customHeight="1" x14ac:dyDescent="0.3">
      <c r="A4" s="372" t="s">
        <v>3149</v>
      </c>
      <c r="B4" s="372"/>
      <c r="C4" s="372"/>
      <c r="D4" s="372"/>
      <c r="E4" s="111"/>
      <c r="F4" s="123"/>
      <c r="G4" s="333"/>
      <c r="H4" s="158"/>
      <c r="I4" s="140"/>
      <c r="J4" s="112"/>
      <c r="K4" s="167"/>
      <c r="L4" s="113"/>
      <c r="M4" s="113"/>
      <c r="N4" s="113"/>
      <c r="O4" s="113"/>
      <c r="P4" s="113"/>
      <c r="Q4" s="113"/>
      <c r="R4" s="113"/>
      <c r="S4" s="113"/>
      <c r="T4" s="113"/>
    </row>
    <row r="5" spans="1:20" s="114" customFormat="1" ht="49.8" customHeight="1" x14ac:dyDescent="0.3">
      <c r="A5" s="306"/>
      <c r="B5" s="111" t="s">
        <v>3646</v>
      </c>
      <c r="C5" s="306"/>
      <c r="D5" s="306"/>
      <c r="E5" s="111"/>
      <c r="F5" s="123"/>
      <c r="G5" s="333"/>
      <c r="H5" s="158"/>
      <c r="I5" s="140"/>
      <c r="J5" s="112"/>
      <c r="K5" s="167"/>
      <c r="L5" s="113"/>
      <c r="M5" s="113"/>
      <c r="N5" s="113"/>
      <c r="O5" s="113"/>
      <c r="P5" s="113"/>
      <c r="Q5" s="113"/>
      <c r="R5" s="113"/>
      <c r="S5" s="113"/>
      <c r="T5" s="113"/>
    </row>
    <row r="6" spans="1:20" s="114" customFormat="1" ht="49.8" customHeight="1" x14ac:dyDescent="0.3">
      <c r="A6" s="305">
        <v>1</v>
      </c>
      <c r="B6" s="285" t="s">
        <v>2247</v>
      </c>
      <c r="C6" s="290" t="s">
        <v>51</v>
      </c>
      <c r="D6" s="291"/>
      <c r="E6" s="111"/>
      <c r="F6" s="123"/>
      <c r="G6" s="333">
        <v>363636.36363636359</v>
      </c>
      <c r="H6" s="158">
        <v>336363</v>
      </c>
      <c r="I6" s="141">
        <v>27273.363636363589</v>
      </c>
      <c r="J6" s="138">
        <v>8.1083126373482181E-2</v>
      </c>
      <c r="K6" s="167"/>
      <c r="L6" s="113"/>
      <c r="M6" s="113"/>
      <c r="N6" s="113"/>
      <c r="O6" s="113"/>
      <c r="P6" s="113"/>
      <c r="Q6" s="113"/>
      <c r="R6" s="113"/>
      <c r="S6" s="113"/>
      <c r="T6" s="113"/>
    </row>
    <row r="7" spans="1:20" s="114" customFormat="1" ht="49.8" customHeight="1" x14ac:dyDescent="0.3">
      <c r="A7" s="305" t="s">
        <v>3661</v>
      </c>
      <c r="B7" s="137" t="s">
        <v>3647</v>
      </c>
      <c r="C7" s="290"/>
      <c r="D7" s="291"/>
      <c r="E7" s="111"/>
      <c r="F7" s="123"/>
      <c r="G7" s="333"/>
      <c r="H7" s="158"/>
      <c r="I7" s="141"/>
      <c r="J7" s="138"/>
      <c r="K7" s="167"/>
      <c r="L7" s="113"/>
      <c r="M7" s="113"/>
      <c r="N7" s="113"/>
      <c r="O7" s="113"/>
      <c r="P7" s="113"/>
      <c r="Q7" s="113"/>
      <c r="R7" s="113"/>
      <c r="S7" s="113"/>
      <c r="T7" s="113"/>
    </row>
    <row r="8" spans="1:20" s="170" customFormat="1" ht="49.8" customHeight="1" x14ac:dyDescent="0.3">
      <c r="A8" s="305">
        <v>2</v>
      </c>
      <c r="B8" s="283" t="s">
        <v>3233</v>
      </c>
      <c r="C8" s="287" t="s">
        <v>51</v>
      </c>
      <c r="D8" s="307"/>
      <c r="E8" s="307" t="s">
        <v>40</v>
      </c>
      <c r="F8" s="115"/>
      <c r="G8" s="333">
        <v>318182</v>
      </c>
      <c r="H8" s="158">
        <v>309091</v>
      </c>
      <c r="I8" s="141">
        <v>9091</v>
      </c>
      <c r="J8" s="138">
        <v>2.9412050172926418E-2</v>
      </c>
      <c r="K8" s="168"/>
      <c r="L8" s="169"/>
      <c r="M8" s="169"/>
      <c r="N8" s="169"/>
      <c r="O8" s="169"/>
      <c r="P8" s="169"/>
      <c r="Q8" s="169"/>
      <c r="R8" s="169"/>
      <c r="S8" s="169"/>
      <c r="T8" s="169"/>
    </row>
    <row r="9" spans="1:20" s="170" customFormat="1" ht="49.8" customHeight="1" x14ac:dyDescent="0.3">
      <c r="A9" s="305">
        <v>3</v>
      </c>
      <c r="B9" s="283" t="s">
        <v>3234</v>
      </c>
      <c r="C9" s="287" t="s">
        <v>51</v>
      </c>
      <c r="D9" s="307"/>
      <c r="E9" s="307" t="s">
        <v>40</v>
      </c>
      <c r="F9" s="115"/>
      <c r="G9" s="333">
        <v>309091</v>
      </c>
      <c r="H9" s="158">
        <v>300000</v>
      </c>
      <c r="I9" s="141">
        <v>9091</v>
      </c>
      <c r="J9" s="138">
        <v>3.0303333333333335E-2</v>
      </c>
      <c r="K9" s="168"/>
      <c r="L9" s="169"/>
      <c r="M9" s="169"/>
      <c r="N9" s="169"/>
      <c r="O9" s="169"/>
      <c r="P9" s="169"/>
      <c r="Q9" s="169"/>
      <c r="R9" s="169"/>
      <c r="S9" s="169"/>
      <c r="T9" s="169"/>
    </row>
    <row r="10" spans="1:20" s="170" customFormat="1" ht="49.8" customHeight="1" x14ac:dyDescent="0.3">
      <c r="A10" s="305">
        <v>4</v>
      </c>
      <c r="B10" s="283" t="s">
        <v>3237</v>
      </c>
      <c r="C10" s="287" t="s">
        <v>51</v>
      </c>
      <c r="D10" s="307"/>
      <c r="E10" s="307"/>
      <c r="F10" s="115"/>
      <c r="G10" s="333">
        <v>345455</v>
      </c>
      <c r="H10" s="158">
        <v>327273</v>
      </c>
      <c r="I10" s="141">
        <v>18182</v>
      </c>
      <c r="J10" s="138">
        <v>5.5556064814390432E-2</v>
      </c>
      <c r="K10" s="168"/>
      <c r="L10" s="169"/>
      <c r="M10" s="169"/>
      <c r="N10" s="169"/>
      <c r="O10" s="169"/>
      <c r="P10" s="169"/>
      <c r="Q10" s="169"/>
      <c r="R10" s="169"/>
      <c r="S10" s="169"/>
      <c r="T10" s="169"/>
    </row>
    <row r="11" spans="1:20" s="170" customFormat="1" ht="49.8" customHeight="1" x14ac:dyDescent="0.3">
      <c r="A11" s="305" t="s">
        <v>3661</v>
      </c>
      <c r="B11" s="308" t="s">
        <v>3648</v>
      </c>
      <c r="C11" s="287"/>
      <c r="D11" s="307"/>
      <c r="E11" s="307"/>
      <c r="F11" s="115"/>
      <c r="G11" s="333"/>
      <c r="H11" s="158"/>
      <c r="I11" s="141"/>
      <c r="J11" s="138"/>
      <c r="K11" s="168"/>
      <c r="L11" s="169"/>
      <c r="M11" s="169"/>
      <c r="N11" s="169"/>
      <c r="O11" s="169"/>
      <c r="P11" s="169"/>
      <c r="Q11" s="169"/>
      <c r="R11" s="169"/>
      <c r="S11" s="169"/>
      <c r="T11" s="169"/>
    </row>
    <row r="12" spans="1:20" s="170" customFormat="1" ht="49.8" customHeight="1" x14ac:dyDescent="0.3">
      <c r="A12" s="305">
        <v>5</v>
      </c>
      <c r="B12" s="283" t="s">
        <v>1689</v>
      </c>
      <c r="C12" s="287" t="s">
        <v>127</v>
      </c>
      <c r="D12" s="307"/>
      <c r="E12" s="307"/>
      <c r="F12" s="115"/>
      <c r="G12" s="169">
        <v>1898</v>
      </c>
      <c r="H12" s="158">
        <v>1749.9999999999998</v>
      </c>
      <c r="I12" s="141">
        <v>148.00000000000023</v>
      </c>
      <c r="J12" s="138">
        <v>8.4571428571428714E-2</v>
      </c>
      <c r="K12" s="168"/>
      <c r="L12" s="169"/>
      <c r="M12" s="169"/>
      <c r="N12" s="169"/>
      <c r="O12" s="169"/>
      <c r="P12" s="169"/>
      <c r="Q12" s="169"/>
      <c r="R12" s="169"/>
      <c r="S12" s="169"/>
      <c r="T12" s="169"/>
    </row>
    <row r="13" spans="1:20" s="170" customFormat="1" ht="49.8" customHeight="1" x14ac:dyDescent="0.3">
      <c r="A13" s="305">
        <v>6</v>
      </c>
      <c r="B13" s="283" t="s">
        <v>1693</v>
      </c>
      <c r="C13" s="287" t="s">
        <v>127</v>
      </c>
      <c r="D13" s="307"/>
      <c r="E13" s="307" t="s">
        <v>40</v>
      </c>
      <c r="F13" s="115"/>
      <c r="G13" s="333">
        <v>7130</v>
      </c>
      <c r="H13" s="158">
        <v>5925.9259259259252</v>
      </c>
      <c r="I13" s="141">
        <v>1204.0740740740748</v>
      </c>
      <c r="J13" s="138">
        <v>0.20318750000000016</v>
      </c>
      <c r="K13" s="168"/>
      <c r="L13" s="169"/>
      <c r="M13" s="169"/>
      <c r="N13" s="169"/>
      <c r="O13" s="169"/>
      <c r="P13" s="169"/>
      <c r="Q13" s="169"/>
      <c r="R13" s="169"/>
      <c r="S13" s="169"/>
      <c r="T13" s="169"/>
    </row>
    <row r="14" spans="1:20" s="170" customFormat="1" ht="49.8" customHeight="1" x14ac:dyDescent="0.3">
      <c r="A14" s="305">
        <v>7</v>
      </c>
      <c r="B14" s="283" t="s">
        <v>1695</v>
      </c>
      <c r="C14" s="287" t="s">
        <v>127</v>
      </c>
      <c r="D14" s="307"/>
      <c r="E14" s="307" t="s">
        <v>40</v>
      </c>
      <c r="F14" s="115"/>
      <c r="G14" s="333">
        <v>8611</v>
      </c>
      <c r="H14" s="158">
        <v>8240.7407407407409</v>
      </c>
      <c r="I14" s="141">
        <v>370.25925925925912</v>
      </c>
      <c r="J14" s="138">
        <v>4.4930337078651669E-2</v>
      </c>
      <c r="K14" s="168"/>
      <c r="L14" s="169"/>
      <c r="M14" s="169"/>
      <c r="N14" s="169"/>
      <c r="O14" s="169"/>
      <c r="P14" s="169"/>
      <c r="Q14" s="169"/>
      <c r="R14" s="169"/>
      <c r="S14" s="169"/>
      <c r="T14" s="169"/>
    </row>
    <row r="15" spans="1:20" s="170" customFormat="1" ht="49.8" customHeight="1" x14ac:dyDescent="0.3">
      <c r="A15" s="305">
        <v>8</v>
      </c>
      <c r="B15" s="283" t="s">
        <v>1697</v>
      </c>
      <c r="C15" s="287" t="s">
        <v>127</v>
      </c>
      <c r="D15" s="307"/>
      <c r="E15" s="307"/>
      <c r="F15" s="115"/>
      <c r="G15" s="333">
        <v>9074</v>
      </c>
      <c r="H15" s="158">
        <v>8703.7037037037026</v>
      </c>
      <c r="I15" s="141">
        <v>370.29629629629744</v>
      </c>
      <c r="J15" s="138">
        <v>4.2544680851063964E-2</v>
      </c>
      <c r="K15" s="168"/>
      <c r="L15" s="169"/>
      <c r="M15" s="169"/>
      <c r="N15" s="169"/>
      <c r="O15" s="169"/>
      <c r="P15" s="169"/>
      <c r="Q15" s="169"/>
      <c r="R15" s="169"/>
      <c r="S15" s="169"/>
      <c r="T15" s="169"/>
    </row>
    <row r="16" spans="1:20" s="170" customFormat="1" ht="49.8" customHeight="1" x14ac:dyDescent="0.3">
      <c r="A16" s="305">
        <v>9</v>
      </c>
      <c r="B16" s="283" t="s">
        <v>1698</v>
      </c>
      <c r="C16" s="287" t="s">
        <v>127</v>
      </c>
      <c r="D16" s="307"/>
      <c r="E16" s="307"/>
      <c r="F16" s="115"/>
      <c r="G16" s="333">
        <v>9537</v>
      </c>
      <c r="H16" s="158">
        <v>9166.6666666666661</v>
      </c>
      <c r="I16" s="141">
        <v>370.33333333333394</v>
      </c>
      <c r="J16" s="138">
        <v>4.0400000000000068E-2</v>
      </c>
      <c r="K16" s="168"/>
      <c r="L16" s="169"/>
      <c r="M16" s="169"/>
      <c r="N16" s="169"/>
      <c r="O16" s="169"/>
      <c r="P16" s="169"/>
      <c r="Q16" s="169"/>
      <c r="R16" s="169"/>
      <c r="S16" s="169"/>
      <c r="T16" s="169"/>
    </row>
    <row r="17" spans="1:21" s="170" customFormat="1" ht="49.8" customHeight="1" x14ac:dyDescent="0.3">
      <c r="A17" s="305">
        <v>10</v>
      </c>
      <c r="B17" s="283" t="s">
        <v>1699</v>
      </c>
      <c r="C17" s="287" t="s">
        <v>127</v>
      </c>
      <c r="D17" s="307"/>
      <c r="E17" s="307"/>
      <c r="F17" s="115"/>
      <c r="G17" s="333">
        <v>10000</v>
      </c>
      <c r="H17" s="158">
        <v>9630</v>
      </c>
      <c r="I17" s="141">
        <v>370</v>
      </c>
      <c r="J17" s="138">
        <v>3.8421599169262723E-2</v>
      </c>
      <c r="K17" s="168"/>
      <c r="L17" s="169"/>
      <c r="M17" s="169"/>
      <c r="N17" s="169"/>
      <c r="O17" s="169"/>
      <c r="P17" s="169"/>
      <c r="Q17" s="169"/>
      <c r="R17" s="169"/>
      <c r="S17" s="169"/>
      <c r="T17" s="169"/>
    </row>
    <row r="18" spans="1:21" s="170" customFormat="1" ht="49.8" customHeight="1" x14ac:dyDescent="0.3">
      <c r="A18" s="305" t="s">
        <v>3661</v>
      </c>
      <c r="B18" s="308" t="s">
        <v>2533</v>
      </c>
      <c r="C18" s="287"/>
      <c r="D18" s="307"/>
      <c r="E18" s="307"/>
      <c r="F18" s="115"/>
      <c r="G18" s="333"/>
      <c r="H18" s="158"/>
      <c r="I18" s="141"/>
      <c r="J18" s="138"/>
      <c r="K18" s="168"/>
      <c r="L18" s="169"/>
      <c r="M18" s="169"/>
      <c r="N18" s="169"/>
      <c r="O18" s="169"/>
      <c r="P18" s="169"/>
      <c r="Q18" s="169"/>
      <c r="R18" s="169"/>
      <c r="S18" s="169"/>
      <c r="T18" s="169"/>
    </row>
    <row r="19" spans="1:21" s="170" customFormat="1" ht="73.8" customHeight="1" x14ac:dyDescent="0.3">
      <c r="A19" s="305">
        <v>11</v>
      </c>
      <c r="B19" s="283" t="s">
        <v>2299</v>
      </c>
      <c r="C19" s="287" t="s">
        <v>2300</v>
      </c>
      <c r="D19" s="307"/>
      <c r="E19" s="307" t="s">
        <v>58</v>
      </c>
      <c r="F19" s="115"/>
      <c r="G19" s="333">
        <v>1232985</v>
      </c>
      <c r="H19" s="158">
        <v>1274352</v>
      </c>
      <c r="I19" s="141">
        <v>-41367</v>
      </c>
      <c r="J19" s="138">
        <v>-3.2461203811819654E-2</v>
      </c>
      <c r="K19" s="168"/>
      <c r="L19" s="169"/>
      <c r="M19" s="169"/>
      <c r="N19" s="169"/>
      <c r="O19" s="169"/>
      <c r="P19" s="169"/>
      <c r="Q19" s="169"/>
      <c r="R19" s="169"/>
      <c r="S19" s="169"/>
      <c r="T19" s="169"/>
    </row>
    <row r="20" spans="1:21" s="170" customFormat="1" ht="73.8" customHeight="1" x14ac:dyDescent="0.3">
      <c r="A20" s="305">
        <v>12</v>
      </c>
      <c r="B20" s="283" t="s">
        <v>2303</v>
      </c>
      <c r="C20" s="287" t="s">
        <v>2300</v>
      </c>
      <c r="D20" s="307"/>
      <c r="E20" s="307" t="s">
        <v>60</v>
      </c>
      <c r="F20" s="115"/>
      <c r="G20" s="333">
        <v>1280343</v>
      </c>
      <c r="H20" s="158">
        <v>1349961</v>
      </c>
      <c r="I20" s="141">
        <v>-69618</v>
      </c>
      <c r="J20" s="138">
        <v>-5.1570378699829104E-2</v>
      </c>
      <c r="K20" s="168"/>
      <c r="L20" s="169"/>
      <c r="M20" s="169"/>
      <c r="N20" s="169"/>
      <c r="O20" s="169"/>
      <c r="P20" s="169"/>
      <c r="Q20" s="169"/>
      <c r="R20" s="169"/>
      <c r="S20" s="169"/>
      <c r="T20" s="169"/>
    </row>
    <row r="21" spans="1:21" s="170" customFormat="1" ht="73.8" customHeight="1" x14ac:dyDescent="0.3">
      <c r="A21" s="305">
        <v>13</v>
      </c>
      <c r="B21" s="283" t="s">
        <v>2304</v>
      </c>
      <c r="C21" s="287" t="s">
        <v>2300</v>
      </c>
      <c r="D21" s="307"/>
      <c r="E21" s="307" t="s">
        <v>61</v>
      </c>
      <c r="F21" s="144"/>
      <c r="G21" s="333">
        <v>1340704</v>
      </c>
      <c r="H21" s="158">
        <v>1410401</v>
      </c>
      <c r="I21" s="141">
        <v>-69697</v>
      </c>
      <c r="J21" s="138">
        <v>-4.9416442557825756E-2</v>
      </c>
      <c r="K21" s="168"/>
      <c r="L21" s="169"/>
      <c r="M21" s="169"/>
      <c r="N21" s="169"/>
      <c r="O21" s="169"/>
      <c r="P21" s="169"/>
      <c r="Q21" s="169"/>
      <c r="R21" s="169"/>
      <c r="S21" s="169"/>
      <c r="T21" s="169"/>
    </row>
    <row r="22" spans="1:21" s="185" customFormat="1" ht="73.8" customHeight="1" x14ac:dyDescent="0.3">
      <c r="A22" s="305">
        <v>14</v>
      </c>
      <c r="B22" s="283" t="s">
        <v>2305</v>
      </c>
      <c r="C22" s="287" t="s">
        <v>2300</v>
      </c>
      <c r="D22" s="35"/>
      <c r="E22" s="35"/>
      <c r="F22" s="143"/>
      <c r="G22" s="181">
        <v>1405233</v>
      </c>
      <c r="H22" s="182">
        <v>1475066</v>
      </c>
      <c r="I22" s="141">
        <v>-69833</v>
      </c>
      <c r="J22" s="138">
        <v>-4.734228841285746E-2</v>
      </c>
      <c r="K22" s="183"/>
      <c r="L22" s="184"/>
      <c r="M22" s="184"/>
      <c r="N22" s="184"/>
      <c r="O22" s="184"/>
      <c r="P22" s="184"/>
      <c r="Q22" s="184"/>
      <c r="R22" s="184"/>
      <c r="S22" s="184"/>
      <c r="T22" s="184"/>
    </row>
    <row r="23" spans="1:21" s="170" customFormat="1" ht="73.8" customHeight="1" x14ac:dyDescent="0.3">
      <c r="A23" s="305">
        <v>15</v>
      </c>
      <c r="B23" s="283" t="s">
        <v>2306</v>
      </c>
      <c r="C23" s="287" t="s">
        <v>2300</v>
      </c>
      <c r="D23" s="307"/>
      <c r="E23" s="307"/>
      <c r="F23" s="144"/>
      <c r="G23" s="333">
        <v>1444054</v>
      </c>
      <c r="H23" s="158">
        <v>1513531</v>
      </c>
      <c r="I23" s="141">
        <v>-69477</v>
      </c>
      <c r="J23" s="138">
        <v>-4.5903916074398213E-2</v>
      </c>
      <c r="K23" s="168"/>
      <c r="L23" s="169"/>
      <c r="M23" s="169"/>
      <c r="N23" s="169"/>
      <c r="O23" s="169"/>
      <c r="P23" s="169"/>
      <c r="Q23" s="169"/>
      <c r="R23" s="169"/>
      <c r="S23" s="169"/>
      <c r="T23" s="169"/>
    </row>
    <row r="24" spans="1:21" s="170" customFormat="1" ht="73.8" customHeight="1" x14ac:dyDescent="0.3">
      <c r="A24" s="305">
        <v>16</v>
      </c>
      <c r="B24" s="283" t="s">
        <v>2307</v>
      </c>
      <c r="C24" s="287" t="s">
        <v>2300</v>
      </c>
      <c r="D24" s="307"/>
      <c r="E24" s="307"/>
      <c r="F24" s="144"/>
      <c r="G24" s="333">
        <v>1506721</v>
      </c>
      <c r="H24" s="158">
        <v>1576522</v>
      </c>
      <c r="I24" s="141">
        <v>-69801</v>
      </c>
      <c r="J24" s="138">
        <v>-4.4275309827582487E-2</v>
      </c>
      <c r="K24" s="168"/>
      <c r="L24" s="169"/>
      <c r="M24" s="169"/>
      <c r="N24" s="169"/>
      <c r="O24" s="169"/>
      <c r="P24" s="169"/>
      <c r="Q24" s="169"/>
      <c r="R24" s="169"/>
      <c r="S24" s="169"/>
      <c r="T24" s="169"/>
    </row>
    <row r="25" spans="1:21" s="170" customFormat="1" ht="73.8" customHeight="1" x14ac:dyDescent="0.3">
      <c r="A25" s="305">
        <v>17</v>
      </c>
      <c r="B25" s="283" t="s">
        <v>2308</v>
      </c>
      <c r="C25" s="287" t="s">
        <v>2300</v>
      </c>
      <c r="D25" s="307"/>
      <c r="E25" s="307"/>
      <c r="F25" s="144"/>
      <c r="G25" s="333">
        <v>1559222</v>
      </c>
      <c r="H25" s="158">
        <v>1629329</v>
      </c>
      <c r="I25" s="141">
        <v>-70107</v>
      </c>
      <c r="J25" s="138">
        <v>-4.3028142259789154E-2</v>
      </c>
      <c r="K25" s="168"/>
      <c r="L25" s="169"/>
      <c r="M25" s="169"/>
      <c r="N25" s="169"/>
      <c r="O25" s="169"/>
      <c r="P25" s="169"/>
      <c r="Q25" s="169"/>
      <c r="R25" s="169"/>
      <c r="S25" s="169"/>
      <c r="T25" s="169"/>
    </row>
    <row r="26" spans="1:21" s="170" customFormat="1" ht="49.8" customHeight="1" x14ac:dyDescent="0.3">
      <c r="A26" s="305">
        <v>18</v>
      </c>
      <c r="B26" s="283" t="s">
        <v>2309</v>
      </c>
      <c r="C26" s="287" t="s">
        <v>2300</v>
      </c>
      <c r="D26" s="307"/>
      <c r="E26" s="307"/>
      <c r="F26" s="144"/>
      <c r="G26" s="333">
        <v>111111</v>
      </c>
      <c r="H26" s="158">
        <v>111111</v>
      </c>
      <c r="I26" s="141">
        <v>0</v>
      </c>
      <c r="J26" s="138">
        <v>0</v>
      </c>
      <c r="K26" s="168"/>
      <c r="L26" s="169"/>
      <c r="M26" s="169"/>
      <c r="N26" s="169"/>
      <c r="O26" s="169"/>
      <c r="P26" s="169"/>
      <c r="Q26" s="169"/>
      <c r="R26" s="169"/>
      <c r="S26" s="169"/>
      <c r="T26" s="169"/>
    </row>
    <row r="27" spans="1:21" s="170" customFormat="1" ht="49.8" customHeight="1" x14ac:dyDescent="0.3">
      <c r="A27" s="305">
        <v>19</v>
      </c>
      <c r="B27" s="283" t="s">
        <v>2310</v>
      </c>
      <c r="C27" s="287" t="s">
        <v>2300</v>
      </c>
      <c r="D27" s="307"/>
      <c r="E27" s="307" t="s">
        <v>90</v>
      </c>
      <c r="F27" s="144"/>
      <c r="G27" s="333">
        <v>74074</v>
      </c>
      <c r="H27" s="158">
        <v>74074</v>
      </c>
      <c r="I27" s="141">
        <v>0</v>
      </c>
      <c r="J27" s="138">
        <v>0</v>
      </c>
      <c r="K27" s="168"/>
      <c r="L27" s="169"/>
      <c r="M27" s="169"/>
      <c r="N27" s="169"/>
      <c r="O27" s="169"/>
      <c r="P27" s="169"/>
      <c r="Q27" s="169"/>
      <c r="R27" s="169"/>
      <c r="S27" s="169"/>
      <c r="T27" s="169"/>
    </row>
    <row r="28" spans="1:21" s="170" customFormat="1" ht="49.8" customHeight="1" x14ac:dyDescent="0.3">
      <c r="A28" s="305" t="s">
        <v>3661</v>
      </c>
      <c r="B28" s="308" t="s">
        <v>3649</v>
      </c>
      <c r="C28" s="287"/>
      <c r="D28" s="307"/>
      <c r="E28" s="307"/>
      <c r="F28" s="144"/>
      <c r="G28" s="333"/>
      <c r="H28" s="158"/>
      <c r="I28" s="141"/>
      <c r="J28" s="138"/>
      <c r="K28" s="168"/>
      <c r="L28" s="169"/>
      <c r="M28" s="169"/>
      <c r="N28" s="169"/>
      <c r="O28" s="169"/>
      <c r="P28" s="169"/>
      <c r="Q28" s="169"/>
      <c r="R28" s="169"/>
      <c r="S28" s="169"/>
      <c r="T28" s="169"/>
    </row>
    <row r="29" spans="1:21" s="170" customFormat="1" ht="66" customHeight="1" x14ac:dyDescent="0.3">
      <c r="A29" s="305">
        <v>20</v>
      </c>
      <c r="B29" s="283" t="s">
        <v>2831</v>
      </c>
      <c r="C29" s="287" t="s">
        <v>51</v>
      </c>
      <c r="D29" s="307"/>
      <c r="E29" s="307" t="s">
        <v>92</v>
      </c>
      <c r="F29" s="144"/>
      <c r="G29" s="333">
        <v>1287037.0370370368</v>
      </c>
      <c r="H29" s="158">
        <v>1390000</v>
      </c>
      <c r="I29" s="141">
        <v>-102962.96296296315</v>
      </c>
      <c r="J29" s="138">
        <v>-7.4074074074074209E-2</v>
      </c>
      <c r="K29" s="168"/>
      <c r="L29" s="169"/>
      <c r="M29" s="169"/>
      <c r="N29" s="169"/>
      <c r="O29" s="169"/>
      <c r="P29" s="169"/>
      <c r="Q29" s="169"/>
      <c r="R29" s="169"/>
      <c r="S29" s="169"/>
      <c r="T29" s="169"/>
      <c r="U29" s="170">
        <v>1287037.0370370368</v>
      </c>
    </row>
    <row r="30" spans="1:21" s="170" customFormat="1" ht="66" customHeight="1" x14ac:dyDescent="0.3">
      <c r="A30" s="305">
        <v>21</v>
      </c>
      <c r="B30" s="283" t="s">
        <v>2834</v>
      </c>
      <c r="C30" s="287" t="s">
        <v>51</v>
      </c>
      <c r="D30" s="307"/>
      <c r="E30" s="307" t="s">
        <v>94</v>
      </c>
      <c r="F30" s="144"/>
      <c r="G30" s="333">
        <v>1342592.5925925926</v>
      </c>
      <c r="H30" s="158">
        <v>1440000</v>
      </c>
      <c r="I30" s="141">
        <v>-97407.407407407416</v>
      </c>
      <c r="J30" s="138">
        <v>-6.7644032921810704E-2</v>
      </c>
      <c r="K30" s="168"/>
      <c r="L30" s="169"/>
      <c r="M30" s="169"/>
      <c r="N30" s="169"/>
      <c r="O30" s="169"/>
      <c r="P30" s="169"/>
      <c r="Q30" s="169"/>
      <c r="R30" s="169"/>
      <c r="S30" s="169"/>
      <c r="T30" s="169"/>
      <c r="U30" s="170">
        <v>1342592.5925925926</v>
      </c>
    </row>
    <row r="31" spans="1:21" s="170" customFormat="1" ht="66" customHeight="1" x14ac:dyDescent="0.3">
      <c r="A31" s="305">
        <v>22</v>
      </c>
      <c r="B31" s="283" t="s">
        <v>2835</v>
      </c>
      <c r="C31" s="287" t="s">
        <v>51</v>
      </c>
      <c r="D31" s="307"/>
      <c r="E31" s="307" t="s">
        <v>96</v>
      </c>
      <c r="F31" s="144"/>
      <c r="G31" s="333">
        <v>1379629.6296296294</v>
      </c>
      <c r="H31" s="158">
        <v>1480000</v>
      </c>
      <c r="I31" s="141">
        <v>-100370.37037037057</v>
      </c>
      <c r="J31" s="138">
        <v>-6.7817817817817955E-2</v>
      </c>
      <c r="K31" s="168"/>
      <c r="L31" s="169"/>
      <c r="M31" s="169"/>
      <c r="N31" s="169"/>
      <c r="O31" s="169"/>
      <c r="P31" s="169"/>
      <c r="Q31" s="169"/>
      <c r="R31" s="169"/>
      <c r="S31" s="169"/>
      <c r="T31" s="169"/>
      <c r="U31" s="170">
        <v>1379629.6296296294</v>
      </c>
    </row>
    <row r="32" spans="1:21" s="170" customFormat="1" ht="66" customHeight="1" x14ac:dyDescent="0.3">
      <c r="A32" s="305">
        <v>23</v>
      </c>
      <c r="B32" s="283" t="s">
        <v>2836</v>
      </c>
      <c r="C32" s="287" t="s">
        <v>51</v>
      </c>
      <c r="D32" s="307"/>
      <c r="E32" s="307" t="s">
        <v>98</v>
      </c>
      <c r="F32" s="144"/>
      <c r="G32" s="333">
        <v>1425925.9259259258</v>
      </c>
      <c r="H32" s="158">
        <v>1530000</v>
      </c>
      <c r="I32" s="141">
        <v>-104074.07407407416</v>
      </c>
      <c r="J32" s="138">
        <v>-6.8022270636649784E-2</v>
      </c>
      <c r="K32" s="168"/>
      <c r="L32" s="169"/>
      <c r="M32" s="169"/>
      <c r="N32" s="169"/>
      <c r="O32" s="169"/>
      <c r="P32" s="169"/>
      <c r="Q32" s="169"/>
      <c r="R32" s="169"/>
      <c r="S32" s="169"/>
      <c r="T32" s="169"/>
      <c r="U32" s="170">
        <v>1425925.9259259258</v>
      </c>
    </row>
    <row r="33" spans="1:21" s="170" customFormat="1" ht="66" customHeight="1" x14ac:dyDescent="0.3">
      <c r="A33" s="305">
        <v>24</v>
      </c>
      <c r="B33" s="283" t="s">
        <v>2837</v>
      </c>
      <c r="C33" s="287" t="s">
        <v>51</v>
      </c>
      <c r="D33" s="307"/>
      <c r="E33" s="307" t="s">
        <v>100</v>
      </c>
      <c r="F33" s="144"/>
      <c r="G33" s="333">
        <v>1481481.4814814813</v>
      </c>
      <c r="H33" s="158">
        <v>1580000</v>
      </c>
      <c r="I33" s="141">
        <v>-98518.518518518656</v>
      </c>
      <c r="J33" s="138">
        <v>-6.2353492733239653E-2</v>
      </c>
      <c r="K33" s="168"/>
      <c r="L33" s="169"/>
      <c r="M33" s="169"/>
      <c r="N33" s="169"/>
      <c r="O33" s="169"/>
      <c r="P33" s="169"/>
      <c r="Q33" s="169"/>
      <c r="R33" s="169"/>
      <c r="S33" s="169"/>
      <c r="T33" s="169"/>
      <c r="U33" s="170">
        <v>1481481.4814814813</v>
      </c>
    </row>
    <row r="34" spans="1:21" s="170" customFormat="1" ht="66" customHeight="1" x14ac:dyDescent="0.3">
      <c r="A34" s="305">
        <v>25</v>
      </c>
      <c r="B34" s="283" t="s">
        <v>2838</v>
      </c>
      <c r="C34" s="287" t="s">
        <v>51</v>
      </c>
      <c r="D34" s="307"/>
      <c r="E34" s="307" t="s">
        <v>102</v>
      </c>
      <c r="F34" s="144"/>
      <c r="G34" s="333">
        <v>1518518.5185185184</v>
      </c>
      <c r="H34" s="158">
        <v>1620000</v>
      </c>
      <c r="I34" s="141">
        <v>-101481.48148148158</v>
      </c>
      <c r="J34" s="138">
        <v>-6.2642889803383686E-2</v>
      </c>
      <c r="K34" s="168"/>
      <c r="L34" s="169"/>
      <c r="M34" s="169"/>
      <c r="N34" s="169"/>
      <c r="O34" s="169"/>
      <c r="P34" s="169"/>
      <c r="Q34" s="169"/>
      <c r="R34" s="169"/>
      <c r="S34" s="169"/>
      <c r="T34" s="169"/>
      <c r="U34" s="170">
        <v>1518518.5185185184</v>
      </c>
    </row>
    <row r="35" spans="1:21" s="170" customFormat="1" ht="66" customHeight="1" x14ac:dyDescent="0.3">
      <c r="A35" s="305">
        <v>26</v>
      </c>
      <c r="B35" s="283" t="s">
        <v>2839</v>
      </c>
      <c r="C35" s="287" t="s">
        <v>51</v>
      </c>
      <c r="D35" s="307"/>
      <c r="E35" s="307" t="s">
        <v>102</v>
      </c>
      <c r="F35" s="144"/>
      <c r="G35" s="333">
        <v>1583333.3333333333</v>
      </c>
      <c r="H35" s="158">
        <v>1680000</v>
      </c>
      <c r="I35" s="141">
        <v>-96666.666666666744</v>
      </c>
      <c r="J35" s="138">
        <v>-5.7539682539682585E-2</v>
      </c>
      <c r="K35" s="168"/>
      <c r="L35" s="169"/>
      <c r="M35" s="169"/>
      <c r="N35" s="169"/>
      <c r="O35" s="169"/>
      <c r="P35" s="169"/>
      <c r="Q35" s="169"/>
      <c r="R35" s="169"/>
      <c r="S35" s="169"/>
      <c r="T35" s="169"/>
      <c r="U35" s="170">
        <v>1583333.3333333333</v>
      </c>
    </row>
    <row r="36" spans="1:21" s="170" customFormat="1" ht="49.8" customHeight="1" x14ac:dyDescent="0.3">
      <c r="A36" s="305" t="s">
        <v>3661</v>
      </c>
      <c r="B36" s="308" t="s">
        <v>3650</v>
      </c>
      <c r="C36" s="287"/>
      <c r="D36" s="307"/>
      <c r="E36" s="307"/>
      <c r="F36" s="144"/>
      <c r="G36" s="333"/>
      <c r="H36" s="158"/>
      <c r="I36" s="141"/>
      <c r="J36" s="138"/>
      <c r="K36" s="168"/>
      <c r="L36" s="169"/>
      <c r="M36" s="169"/>
      <c r="N36" s="169"/>
      <c r="O36" s="169"/>
      <c r="P36" s="169"/>
      <c r="Q36" s="169"/>
      <c r="R36" s="169"/>
      <c r="S36" s="169"/>
      <c r="T36" s="169"/>
    </row>
    <row r="37" spans="1:21" s="170" customFormat="1" ht="49.8" customHeight="1" x14ac:dyDescent="0.3">
      <c r="A37" s="305">
        <v>27</v>
      </c>
      <c r="B37" s="283" t="s">
        <v>221</v>
      </c>
      <c r="C37" s="287" t="s">
        <v>14</v>
      </c>
      <c r="D37" s="307"/>
      <c r="E37" s="307"/>
      <c r="F37" s="144"/>
      <c r="G37" s="333">
        <v>1812978</v>
      </c>
      <c r="H37" s="158">
        <v>1512978</v>
      </c>
      <c r="I37" s="141">
        <v>300000</v>
      </c>
      <c r="J37" s="138">
        <v>0.19828444299917117</v>
      </c>
      <c r="K37" s="168"/>
      <c r="L37" s="169"/>
      <c r="M37" s="169"/>
      <c r="N37" s="169"/>
      <c r="O37" s="169"/>
      <c r="P37" s="169"/>
      <c r="Q37" s="169"/>
      <c r="R37" s="169"/>
      <c r="S37" s="169"/>
      <c r="T37" s="169"/>
    </row>
    <row r="38" spans="1:21" s="170" customFormat="1" ht="49.8" customHeight="1" x14ac:dyDescent="0.3">
      <c r="A38" s="305">
        <v>28</v>
      </c>
      <c r="B38" s="283" t="s">
        <v>258</v>
      </c>
      <c r="C38" s="287" t="s">
        <v>14</v>
      </c>
      <c r="D38" s="307"/>
      <c r="E38" s="307" t="s">
        <v>2233</v>
      </c>
      <c r="F38" s="144"/>
      <c r="G38" s="333">
        <v>2561292</v>
      </c>
      <c r="H38" s="158">
        <v>2261292</v>
      </c>
      <c r="I38" s="141">
        <v>300000</v>
      </c>
      <c r="J38" s="138">
        <v>0.13266751927659054</v>
      </c>
      <c r="K38" s="168"/>
      <c r="L38" s="169"/>
      <c r="M38" s="169"/>
      <c r="N38" s="169"/>
      <c r="O38" s="169"/>
      <c r="P38" s="169"/>
      <c r="Q38" s="169"/>
      <c r="R38" s="169"/>
      <c r="S38" s="169"/>
      <c r="T38" s="169"/>
    </row>
    <row r="39" spans="1:21" s="170" customFormat="1" ht="49.8" customHeight="1" x14ac:dyDescent="0.3">
      <c r="A39" s="305">
        <v>29</v>
      </c>
      <c r="B39" s="283" t="s">
        <v>208</v>
      </c>
      <c r="C39" s="287" t="s">
        <v>209</v>
      </c>
      <c r="D39" s="307"/>
      <c r="E39" s="307" t="s">
        <v>2234</v>
      </c>
      <c r="F39" s="144"/>
      <c r="G39" s="333">
        <v>649000</v>
      </c>
      <c r="H39" s="158">
        <v>590000</v>
      </c>
      <c r="I39" s="141">
        <v>59000</v>
      </c>
      <c r="J39" s="138">
        <v>0.1</v>
      </c>
      <c r="K39" s="168"/>
      <c r="L39" s="169"/>
      <c r="M39" s="169"/>
      <c r="N39" s="169"/>
      <c r="O39" s="169"/>
      <c r="P39" s="169"/>
      <c r="Q39" s="169"/>
      <c r="R39" s="169"/>
      <c r="S39" s="169"/>
      <c r="T39" s="169"/>
    </row>
    <row r="40" spans="1:21" s="170" customFormat="1" ht="49.8" customHeight="1" x14ac:dyDescent="0.3">
      <c r="A40" s="305">
        <v>30</v>
      </c>
      <c r="B40" s="283" t="s">
        <v>259</v>
      </c>
      <c r="C40" s="287" t="s">
        <v>14</v>
      </c>
      <c r="D40" s="307"/>
      <c r="E40" s="307"/>
      <c r="F40" s="144"/>
      <c r="G40" s="333">
        <v>2568182</v>
      </c>
      <c r="H40" s="158">
        <v>2268182</v>
      </c>
      <c r="I40" s="141">
        <v>300000</v>
      </c>
      <c r="J40" s="138">
        <v>0.13226451845575002</v>
      </c>
      <c r="K40" s="168"/>
      <c r="L40" s="169"/>
      <c r="M40" s="169"/>
      <c r="N40" s="169"/>
      <c r="O40" s="169"/>
      <c r="P40" s="169"/>
      <c r="Q40" s="169"/>
      <c r="R40" s="169"/>
      <c r="S40" s="169"/>
      <c r="T40" s="169"/>
    </row>
    <row r="41" spans="1:21" s="170" customFormat="1" ht="49.8" customHeight="1" x14ac:dyDescent="0.3">
      <c r="A41" s="305">
        <v>31</v>
      </c>
      <c r="B41" s="283" t="s">
        <v>260</v>
      </c>
      <c r="C41" s="287" t="s">
        <v>209</v>
      </c>
      <c r="D41" s="307"/>
      <c r="E41" s="373"/>
      <c r="F41" s="144"/>
      <c r="G41" s="333">
        <v>715000</v>
      </c>
      <c r="H41" s="158">
        <v>650000</v>
      </c>
      <c r="I41" s="141">
        <v>65000</v>
      </c>
      <c r="J41" s="138">
        <v>0.1</v>
      </c>
      <c r="K41" s="168"/>
      <c r="L41" s="169"/>
      <c r="M41" s="169"/>
      <c r="N41" s="169"/>
      <c r="O41" s="169"/>
      <c r="P41" s="169"/>
      <c r="Q41" s="169"/>
      <c r="R41" s="169"/>
      <c r="S41" s="169"/>
      <c r="T41" s="169"/>
    </row>
    <row r="42" spans="1:21" s="170" customFormat="1" ht="49.8" customHeight="1" x14ac:dyDescent="0.3">
      <c r="A42" s="305">
        <v>32</v>
      </c>
      <c r="B42" s="283" t="s">
        <v>224</v>
      </c>
      <c r="C42" s="287" t="s">
        <v>209</v>
      </c>
      <c r="D42" s="307"/>
      <c r="E42" s="373"/>
      <c r="F42" s="144"/>
      <c r="G42" s="333">
        <v>1248500</v>
      </c>
      <c r="H42" s="158">
        <v>1135000</v>
      </c>
      <c r="I42" s="141">
        <v>113500</v>
      </c>
      <c r="J42" s="138">
        <v>0.1</v>
      </c>
      <c r="K42" s="168"/>
      <c r="L42" s="169"/>
      <c r="M42" s="169"/>
      <c r="N42" s="169"/>
      <c r="O42" s="169"/>
      <c r="P42" s="169"/>
      <c r="Q42" s="169"/>
      <c r="R42" s="169"/>
      <c r="S42" s="169"/>
      <c r="T42" s="169"/>
    </row>
    <row r="43" spans="1:21" s="170" customFormat="1" ht="49.8" customHeight="1" x14ac:dyDescent="0.3">
      <c r="A43" s="305">
        <v>33</v>
      </c>
      <c r="B43" s="283" t="s">
        <v>261</v>
      </c>
      <c r="C43" s="287" t="s">
        <v>14</v>
      </c>
      <c r="D43" s="307"/>
      <c r="E43" s="373"/>
      <c r="F43" s="144"/>
      <c r="G43" s="333">
        <v>2770876</v>
      </c>
      <c r="H43" s="158">
        <v>2470876</v>
      </c>
      <c r="I43" s="141">
        <v>300000</v>
      </c>
      <c r="J43" s="138">
        <v>0.12141442953834997</v>
      </c>
      <c r="K43" s="168"/>
      <c r="L43" s="169"/>
      <c r="M43" s="169"/>
      <c r="N43" s="169"/>
      <c r="O43" s="169"/>
      <c r="P43" s="169"/>
      <c r="Q43" s="169"/>
      <c r="R43" s="169"/>
      <c r="S43" s="169"/>
      <c r="T43" s="169"/>
    </row>
    <row r="44" spans="1:21" s="170" customFormat="1" ht="49.8" customHeight="1" x14ac:dyDescent="0.3">
      <c r="A44" s="305">
        <v>34</v>
      </c>
      <c r="B44" s="283" t="s">
        <v>211</v>
      </c>
      <c r="C44" s="287" t="s">
        <v>209</v>
      </c>
      <c r="D44" s="307"/>
      <c r="E44" s="373"/>
      <c r="F44" s="144"/>
      <c r="G44" s="333">
        <v>1639000.0000000002</v>
      </c>
      <c r="H44" s="158">
        <v>1490000</v>
      </c>
      <c r="I44" s="141">
        <v>149000.00000000023</v>
      </c>
      <c r="J44" s="138">
        <v>0.10000000000000016</v>
      </c>
      <c r="K44" s="168"/>
      <c r="L44" s="169"/>
      <c r="M44" s="169"/>
      <c r="N44" s="169"/>
      <c r="O44" s="169"/>
      <c r="P44" s="169"/>
      <c r="Q44" s="169"/>
      <c r="R44" s="169"/>
      <c r="S44" s="169"/>
      <c r="T44" s="169"/>
    </row>
    <row r="45" spans="1:21" s="170" customFormat="1" ht="49.8" customHeight="1" x14ac:dyDescent="0.3">
      <c r="A45" s="305">
        <v>35</v>
      </c>
      <c r="B45" s="283" t="s">
        <v>212</v>
      </c>
      <c r="C45" s="287" t="s">
        <v>209</v>
      </c>
      <c r="D45" s="307"/>
      <c r="E45" s="373"/>
      <c r="F45" s="144"/>
      <c r="G45" s="333">
        <v>2365000</v>
      </c>
      <c r="H45" s="158">
        <v>2150000</v>
      </c>
      <c r="I45" s="141">
        <v>215000</v>
      </c>
      <c r="J45" s="138">
        <v>0.1</v>
      </c>
      <c r="K45" s="168"/>
      <c r="L45" s="169"/>
      <c r="M45" s="169"/>
      <c r="N45" s="169"/>
      <c r="O45" s="169"/>
      <c r="P45" s="169"/>
      <c r="Q45" s="169"/>
      <c r="R45" s="169"/>
      <c r="S45" s="169"/>
      <c r="T45" s="169"/>
    </row>
    <row r="46" spans="1:21" s="170" customFormat="1" ht="49.8" customHeight="1" x14ac:dyDescent="0.3">
      <c r="A46" s="305">
        <v>36</v>
      </c>
      <c r="B46" s="283" t="s">
        <v>225</v>
      </c>
      <c r="C46" s="287" t="s">
        <v>209</v>
      </c>
      <c r="D46" s="307"/>
      <c r="E46" s="373"/>
      <c r="F46" s="144"/>
      <c r="G46" s="333">
        <v>6633000.0000000009</v>
      </c>
      <c r="H46" s="158">
        <v>6030000</v>
      </c>
      <c r="I46" s="141">
        <v>603000.00000000093</v>
      </c>
      <c r="J46" s="138">
        <v>0.10000000000000016</v>
      </c>
      <c r="K46" s="168"/>
      <c r="L46" s="169"/>
      <c r="M46" s="169"/>
      <c r="N46" s="169"/>
      <c r="O46" s="169"/>
      <c r="P46" s="169"/>
      <c r="Q46" s="169"/>
      <c r="R46" s="169"/>
      <c r="S46" s="169"/>
      <c r="T46" s="169"/>
    </row>
    <row r="47" spans="1:21" s="170" customFormat="1" ht="49.8" customHeight="1" x14ac:dyDescent="0.3">
      <c r="A47" s="305">
        <v>37</v>
      </c>
      <c r="B47" s="283" t="s">
        <v>262</v>
      </c>
      <c r="C47" s="287" t="s">
        <v>14</v>
      </c>
      <c r="D47" s="307"/>
      <c r="E47" s="373"/>
      <c r="F47" s="144"/>
      <c r="G47" s="333">
        <v>2718148</v>
      </c>
      <c r="H47" s="158">
        <v>2418148</v>
      </c>
      <c r="I47" s="141">
        <v>300000</v>
      </c>
      <c r="J47" s="138">
        <v>0.12406188537674286</v>
      </c>
      <c r="K47" s="168"/>
      <c r="L47" s="169"/>
      <c r="M47" s="169"/>
      <c r="N47" s="169"/>
      <c r="O47" s="169"/>
      <c r="P47" s="169"/>
      <c r="Q47" s="169"/>
      <c r="R47" s="169"/>
      <c r="S47" s="169"/>
      <c r="T47" s="169"/>
    </row>
    <row r="48" spans="1:21" s="170" customFormat="1" ht="49.8" customHeight="1" x14ac:dyDescent="0.3">
      <c r="A48" s="305">
        <v>38</v>
      </c>
      <c r="B48" s="283" t="s">
        <v>213</v>
      </c>
      <c r="C48" s="287" t="s">
        <v>209</v>
      </c>
      <c r="D48" s="307"/>
      <c r="E48" s="373"/>
      <c r="F48" s="144"/>
      <c r="G48" s="333">
        <v>1567500.0000000002</v>
      </c>
      <c r="H48" s="158">
        <v>1425000</v>
      </c>
      <c r="I48" s="141">
        <v>142500.00000000023</v>
      </c>
      <c r="J48" s="138">
        <v>0.10000000000000016</v>
      </c>
      <c r="K48" s="168"/>
      <c r="L48" s="169"/>
      <c r="M48" s="169"/>
      <c r="N48" s="169"/>
      <c r="O48" s="169"/>
      <c r="P48" s="169"/>
      <c r="Q48" s="169"/>
      <c r="R48" s="169"/>
      <c r="S48" s="169"/>
      <c r="T48" s="169"/>
    </row>
    <row r="49" spans="1:20" s="170" customFormat="1" ht="49.8" customHeight="1" x14ac:dyDescent="0.3">
      <c r="A49" s="305">
        <v>39</v>
      </c>
      <c r="B49" s="283" t="s">
        <v>265</v>
      </c>
      <c r="C49" s="287" t="s">
        <v>14</v>
      </c>
      <c r="D49" s="307"/>
      <c r="E49" s="373"/>
      <c r="F49" s="144"/>
      <c r="G49" s="333">
        <v>2020840</v>
      </c>
      <c r="H49" s="158">
        <v>1720840</v>
      </c>
      <c r="I49" s="141">
        <v>300000</v>
      </c>
      <c r="J49" s="138">
        <v>0.17433346505195138</v>
      </c>
      <c r="K49" s="168"/>
      <c r="L49" s="169"/>
      <c r="M49" s="169"/>
      <c r="N49" s="169"/>
      <c r="O49" s="169"/>
      <c r="P49" s="169"/>
      <c r="Q49" s="169"/>
      <c r="R49" s="169"/>
      <c r="S49" s="169"/>
      <c r="T49" s="169"/>
    </row>
    <row r="50" spans="1:20" s="170" customFormat="1" ht="67.2" customHeight="1" x14ac:dyDescent="0.3">
      <c r="A50" s="305">
        <v>40</v>
      </c>
      <c r="B50" s="283" t="s">
        <v>267</v>
      </c>
      <c r="C50" s="287" t="s">
        <v>14</v>
      </c>
      <c r="D50" s="307"/>
      <c r="E50" s="373"/>
      <c r="F50" s="144"/>
      <c r="G50" s="333">
        <v>3022494</v>
      </c>
      <c r="H50" s="158">
        <v>2722494</v>
      </c>
      <c r="I50" s="141">
        <v>300000</v>
      </c>
      <c r="J50" s="138">
        <v>0.11019308031532851</v>
      </c>
      <c r="K50" s="168"/>
      <c r="L50" s="169"/>
      <c r="M50" s="169"/>
      <c r="N50" s="169"/>
      <c r="O50" s="169"/>
      <c r="P50" s="169"/>
      <c r="Q50" s="169"/>
      <c r="R50" s="169"/>
      <c r="S50" s="169"/>
      <c r="T50" s="169"/>
    </row>
    <row r="51" spans="1:20" s="170" customFormat="1" ht="49.8" customHeight="1" x14ac:dyDescent="0.3">
      <c r="A51" s="305">
        <v>41</v>
      </c>
      <c r="B51" s="283" t="s">
        <v>268</v>
      </c>
      <c r="C51" s="287" t="s">
        <v>209</v>
      </c>
      <c r="D51" s="307"/>
      <c r="E51" s="373"/>
      <c r="F51" s="144"/>
      <c r="G51" s="333">
        <v>1049999.5</v>
      </c>
      <c r="H51" s="158">
        <v>954545</v>
      </c>
      <c r="I51" s="141">
        <v>95454.5</v>
      </c>
      <c r="J51" s="138">
        <v>0.1</v>
      </c>
      <c r="K51" s="168"/>
      <c r="L51" s="169"/>
      <c r="M51" s="169"/>
      <c r="N51" s="169"/>
      <c r="O51" s="169"/>
      <c r="P51" s="169"/>
      <c r="Q51" s="169"/>
      <c r="R51" s="169"/>
      <c r="S51" s="169"/>
      <c r="T51" s="169"/>
    </row>
    <row r="52" spans="1:20" s="170" customFormat="1" ht="49.8" customHeight="1" x14ac:dyDescent="0.3">
      <c r="A52" s="305">
        <v>42</v>
      </c>
      <c r="B52" s="283" t="s">
        <v>269</v>
      </c>
      <c r="C52" s="287" t="s">
        <v>209</v>
      </c>
      <c r="D52" s="307"/>
      <c r="E52" s="373"/>
      <c r="F52" s="144"/>
      <c r="G52" s="333">
        <v>2267999.91</v>
      </c>
      <c r="H52" s="158">
        <v>2061818.1</v>
      </c>
      <c r="I52" s="141">
        <v>206181.81000000006</v>
      </c>
      <c r="J52" s="138">
        <v>0.10000000000000002</v>
      </c>
      <c r="K52" s="168"/>
      <c r="L52" s="169"/>
      <c r="M52" s="169"/>
      <c r="N52" s="169"/>
      <c r="O52" s="169"/>
      <c r="P52" s="169"/>
      <c r="Q52" s="169"/>
      <c r="R52" s="169"/>
      <c r="S52" s="169"/>
      <c r="T52" s="169"/>
    </row>
    <row r="53" spans="1:20" s="170" customFormat="1" ht="49.8" customHeight="1" x14ac:dyDescent="0.3">
      <c r="A53" s="305">
        <v>43</v>
      </c>
      <c r="B53" s="283" t="s">
        <v>270</v>
      </c>
      <c r="C53" s="287" t="s">
        <v>14</v>
      </c>
      <c r="D53" s="307"/>
      <c r="E53" s="373"/>
      <c r="F53" s="144"/>
      <c r="G53" s="333">
        <v>2880191</v>
      </c>
      <c r="H53" s="158">
        <v>2580191</v>
      </c>
      <c r="I53" s="141">
        <v>300000</v>
      </c>
      <c r="J53" s="138">
        <v>0.11627046214795726</v>
      </c>
      <c r="K53" s="168"/>
      <c r="L53" s="169"/>
      <c r="M53" s="169"/>
      <c r="N53" s="169"/>
      <c r="O53" s="169"/>
      <c r="P53" s="169"/>
      <c r="Q53" s="169"/>
      <c r="R53" s="169"/>
      <c r="S53" s="169"/>
      <c r="T53" s="169"/>
    </row>
    <row r="54" spans="1:20" s="170" customFormat="1" ht="49.8" customHeight="1" x14ac:dyDescent="0.3">
      <c r="A54" s="305">
        <v>44</v>
      </c>
      <c r="B54" s="283" t="s">
        <v>271</v>
      </c>
      <c r="C54" s="287" t="s">
        <v>209</v>
      </c>
      <c r="D54" s="307"/>
      <c r="E54" s="373"/>
      <c r="F54" s="144"/>
      <c r="G54" s="333">
        <v>1092500.4750000001</v>
      </c>
      <c r="H54" s="158">
        <v>993182.25</v>
      </c>
      <c r="I54" s="141">
        <v>99318.225000000093</v>
      </c>
      <c r="J54" s="138">
        <v>0.10000000000000009</v>
      </c>
      <c r="K54" s="168"/>
      <c r="L54" s="169"/>
      <c r="M54" s="169"/>
      <c r="N54" s="169"/>
      <c r="O54" s="169"/>
      <c r="P54" s="169"/>
      <c r="Q54" s="169"/>
      <c r="R54" s="169"/>
      <c r="S54" s="169"/>
      <c r="T54" s="169"/>
    </row>
    <row r="55" spans="1:20" s="170" customFormat="1" ht="49.8" customHeight="1" x14ac:dyDescent="0.3">
      <c r="A55" s="305">
        <v>45</v>
      </c>
      <c r="B55" s="283" t="s">
        <v>272</v>
      </c>
      <c r="C55" s="287" t="s">
        <v>209</v>
      </c>
      <c r="D55" s="307"/>
      <c r="E55" s="373"/>
      <c r="F55" s="144"/>
      <c r="G55" s="333">
        <v>1291999.5</v>
      </c>
      <c r="H55" s="158">
        <v>1174545</v>
      </c>
      <c r="I55" s="141">
        <v>117454.5</v>
      </c>
      <c r="J55" s="138">
        <v>0.1</v>
      </c>
      <c r="K55" s="168"/>
      <c r="L55" s="169"/>
      <c r="M55" s="169"/>
      <c r="N55" s="169"/>
      <c r="O55" s="169"/>
      <c r="P55" s="169"/>
      <c r="Q55" s="169"/>
      <c r="R55" s="169"/>
      <c r="S55" s="169"/>
      <c r="T55" s="169"/>
    </row>
    <row r="56" spans="1:20" s="170" customFormat="1" ht="49.8" customHeight="1" x14ac:dyDescent="0.3">
      <c r="A56" s="305">
        <v>46</v>
      </c>
      <c r="B56" s="283" t="s">
        <v>273</v>
      </c>
      <c r="C56" s="287" t="s">
        <v>14</v>
      </c>
      <c r="D56" s="307"/>
      <c r="E56" s="307" t="s">
        <v>2671</v>
      </c>
      <c r="F56" s="144"/>
      <c r="G56" s="333">
        <v>3264821</v>
      </c>
      <c r="H56" s="158">
        <v>2964821</v>
      </c>
      <c r="I56" s="141">
        <v>300000</v>
      </c>
      <c r="J56" s="138">
        <v>0.10118654718109457</v>
      </c>
      <c r="K56" s="168"/>
      <c r="L56" s="169"/>
      <c r="M56" s="169"/>
      <c r="N56" s="169"/>
      <c r="O56" s="169"/>
      <c r="P56" s="169"/>
      <c r="Q56" s="169"/>
      <c r="R56" s="169"/>
      <c r="S56" s="169"/>
      <c r="T56" s="169"/>
    </row>
    <row r="57" spans="1:20" s="170" customFormat="1" ht="49.8" customHeight="1" x14ac:dyDescent="0.3">
      <c r="A57" s="305">
        <v>47</v>
      </c>
      <c r="B57" s="283" t="s">
        <v>216</v>
      </c>
      <c r="C57" s="287" t="s">
        <v>209</v>
      </c>
      <c r="D57" s="307"/>
      <c r="E57" s="307" t="s">
        <v>2670</v>
      </c>
      <c r="F57" s="144"/>
      <c r="G57" s="333">
        <v>2231900</v>
      </c>
      <c r="H57" s="158">
        <v>2029000</v>
      </c>
      <c r="I57" s="141">
        <v>202900</v>
      </c>
      <c r="J57" s="138">
        <v>0.1</v>
      </c>
      <c r="K57" s="168"/>
      <c r="L57" s="169"/>
      <c r="M57" s="169"/>
      <c r="N57" s="169"/>
      <c r="O57" s="169"/>
      <c r="P57" s="169"/>
      <c r="Q57" s="169"/>
      <c r="R57" s="169"/>
      <c r="S57" s="169"/>
      <c r="T57" s="169"/>
    </row>
    <row r="58" spans="1:20" s="170" customFormat="1" ht="49.8" customHeight="1" x14ac:dyDescent="0.3">
      <c r="A58" s="305">
        <v>48</v>
      </c>
      <c r="B58" s="283" t="s">
        <v>217</v>
      </c>
      <c r="C58" s="287" t="s">
        <v>209</v>
      </c>
      <c r="D58" s="307"/>
      <c r="E58" s="307"/>
      <c r="F58" s="144"/>
      <c r="G58" s="333">
        <v>3503500.0000000005</v>
      </c>
      <c r="H58" s="158">
        <v>3185000</v>
      </c>
      <c r="I58" s="141">
        <v>318500.00000000047</v>
      </c>
      <c r="J58" s="138">
        <v>0.10000000000000014</v>
      </c>
      <c r="K58" s="168"/>
      <c r="L58" s="169"/>
      <c r="M58" s="169"/>
      <c r="N58" s="169"/>
      <c r="O58" s="169"/>
      <c r="P58" s="169"/>
      <c r="Q58" s="169"/>
      <c r="R58" s="169"/>
      <c r="S58" s="169"/>
      <c r="T58" s="169"/>
    </row>
    <row r="59" spans="1:20" s="170" customFormat="1" ht="49.8" customHeight="1" x14ac:dyDescent="0.3">
      <c r="A59" s="305">
        <v>49</v>
      </c>
      <c r="B59" s="283" t="s">
        <v>274</v>
      </c>
      <c r="C59" s="287" t="s">
        <v>209</v>
      </c>
      <c r="D59" s="307"/>
      <c r="E59" s="307" t="s">
        <v>473</v>
      </c>
      <c r="F59" s="144"/>
      <c r="G59" s="333">
        <v>6879400.0000000009</v>
      </c>
      <c r="H59" s="158">
        <v>6254000</v>
      </c>
      <c r="I59" s="141">
        <v>625400.00000000093</v>
      </c>
      <c r="J59" s="138">
        <v>0.10000000000000014</v>
      </c>
      <c r="K59" s="168"/>
      <c r="L59" s="169"/>
      <c r="M59" s="169"/>
      <c r="N59" s="169"/>
      <c r="O59" s="169"/>
      <c r="P59" s="169"/>
      <c r="Q59" s="169"/>
      <c r="R59" s="169"/>
      <c r="S59" s="169"/>
      <c r="T59" s="169"/>
    </row>
    <row r="60" spans="1:20" s="170" customFormat="1" ht="49.8" customHeight="1" x14ac:dyDescent="0.3">
      <c r="A60" s="305">
        <v>50</v>
      </c>
      <c r="B60" s="283" t="s">
        <v>275</v>
      </c>
      <c r="C60" s="287" t="s">
        <v>14</v>
      </c>
      <c r="D60" s="307"/>
      <c r="E60" s="307"/>
      <c r="F60" s="144"/>
      <c r="G60" s="333">
        <v>3345396</v>
      </c>
      <c r="H60" s="158">
        <v>3045396</v>
      </c>
      <c r="I60" s="141">
        <v>300000</v>
      </c>
      <c r="J60" s="138">
        <v>9.8509356418672644E-2</v>
      </c>
      <c r="K60" s="168"/>
      <c r="L60" s="169"/>
      <c r="M60" s="169"/>
      <c r="N60" s="169"/>
      <c r="O60" s="169"/>
      <c r="P60" s="169"/>
      <c r="Q60" s="169"/>
      <c r="R60" s="169"/>
      <c r="S60" s="169"/>
      <c r="T60" s="169"/>
    </row>
    <row r="61" spans="1:20" s="170" customFormat="1" ht="49.8" customHeight="1" x14ac:dyDescent="0.3">
      <c r="A61" s="305">
        <v>51</v>
      </c>
      <c r="B61" s="283" t="s">
        <v>276</v>
      </c>
      <c r="C61" s="287" t="s">
        <v>209</v>
      </c>
      <c r="D61" s="307"/>
      <c r="E61" s="307" t="s">
        <v>464</v>
      </c>
      <c r="F61" s="144"/>
      <c r="G61" s="133">
        <v>9146500</v>
      </c>
      <c r="H61" s="158">
        <v>8315000</v>
      </c>
      <c r="I61" s="141">
        <v>831500</v>
      </c>
      <c r="J61" s="138">
        <v>0.1</v>
      </c>
      <c r="K61" s="168"/>
      <c r="L61" s="169"/>
      <c r="M61" s="169"/>
      <c r="N61" s="169"/>
      <c r="O61" s="169"/>
      <c r="P61" s="169"/>
      <c r="Q61" s="169"/>
      <c r="R61" s="169"/>
      <c r="S61" s="169"/>
      <c r="T61" s="169"/>
    </row>
    <row r="62" spans="1:20" s="170" customFormat="1" ht="73.2" customHeight="1" x14ac:dyDescent="0.3">
      <c r="A62" s="305">
        <v>52</v>
      </c>
      <c r="B62" s="283" t="s">
        <v>277</v>
      </c>
      <c r="C62" s="287" t="s">
        <v>14</v>
      </c>
      <c r="D62" s="307"/>
      <c r="E62" s="307" t="s">
        <v>466</v>
      </c>
      <c r="F62" s="144"/>
      <c r="G62" s="333">
        <v>3400829</v>
      </c>
      <c r="H62" s="158">
        <v>3100829</v>
      </c>
      <c r="I62" s="141">
        <v>300000</v>
      </c>
      <c r="J62" s="138">
        <v>9.6748321174756818E-2</v>
      </c>
      <c r="K62" s="168"/>
      <c r="L62" s="169"/>
      <c r="M62" s="169"/>
      <c r="N62" s="169"/>
      <c r="O62" s="169"/>
      <c r="P62" s="169"/>
      <c r="Q62" s="169"/>
      <c r="R62" s="169"/>
      <c r="S62" s="169"/>
      <c r="T62" s="169"/>
    </row>
    <row r="63" spans="1:20" s="170" customFormat="1" ht="49.8" customHeight="1" x14ac:dyDescent="0.3">
      <c r="A63" s="305">
        <v>53</v>
      </c>
      <c r="B63" s="283" t="s">
        <v>265</v>
      </c>
      <c r="C63" s="287" t="s">
        <v>14</v>
      </c>
      <c r="D63" s="307"/>
      <c r="E63" s="307" t="s">
        <v>471</v>
      </c>
      <c r="F63" s="144"/>
      <c r="G63" s="333">
        <v>1906859</v>
      </c>
      <c r="H63" s="158">
        <v>1606859</v>
      </c>
      <c r="I63" s="141">
        <v>300000</v>
      </c>
      <c r="J63" s="138">
        <v>0.18669964197231992</v>
      </c>
      <c r="K63" s="168"/>
      <c r="L63" s="169"/>
      <c r="M63" s="169"/>
      <c r="N63" s="169"/>
      <c r="O63" s="169"/>
      <c r="P63" s="169"/>
      <c r="Q63" s="169"/>
      <c r="R63" s="169"/>
      <c r="S63" s="169"/>
      <c r="T63" s="169"/>
    </row>
    <row r="64" spans="1:20" s="170" customFormat="1" ht="75" customHeight="1" x14ac:dyDescent="0.3">
      <c r="A64" s="305">
        <v>54</v>
      </c>
      <c r="B64" s="283" t="s">
        <v>267</v>
      </c>
      <c r="C64" s="287" t="s">
        <v>14</v>
      </c>
      <c r="D64" s="307"/>
      <c r="E64" s="307"/>
      <c r="F64" s="144"/>
      <c r="G64" s="333">
        <v>2787627</v>
      </c>
      <c r="H64" s="158">
        <v>2487627</v>
      </c>
      <c r="I64" s="141">
        <v>300000</v>
      </c>
      <c r="J64" s="138">
        <v>0.12059685796946247</v>
      </c>
      <c r="K64" s="168"/>
      <c r="L64" s="169"/>
      <c r="M64" s="169"/>
      <c r="N64" s="169"/>
      <c r="O64" s="169"/>
      <c r="P64" s="169"/>
      <c r="Q64" s="169"/>
      <c r="R64" s="169"/>
      <c r="S64" s="169"/>
      <c r="T64" s="169"/>
    </row>
    <row r="65" spans="1:20" s="170" customFormat="1" ht="49.8" customHeight="1" x14ac:dyDescent="0.3">
      <c r="A65" s="305">
        <v>55</v>
      </c>
      <c r="B65" s="283" t="s">
        <v>268</v>
      </c>
      <c r="C65" s="287" t="s">
        <v>209</v>
      </c>
      <c r="D65" s="307"/>
      <c r="E65" s="307"/>
      <c r="F65" s="144"/>
      <c r="G65" s="333">
        <v>1049999.5</v>
      </c>
      <c r="H65" s="158">
        <v>954545</v>
      </c>
      <c r="I65" s="141">
        <v>95454.5</v>
      </c>
      <c r="J65" s="138">
        <v>0.1</v>
      </c>
      <c r="K65" s="168"/>
      <c r="L65" s="169"/>
      <c r="M65" s="169"/>
      <c r="N65" s="169"/>
      <c r="O65" s="169"/>
      <c r="P65" s="169"/>
      <c r="Q65" s="169"/>
      <c r="R65" s="169"/>
      <c r="S65" s="169"/>
      <c r="T65" s="169"/>
    </row>
    <row r="66" spans="1:20" s="170" customFormat="1" ht="49.8" customHeight="1" x14ac:dyDescent="0.3">
      <c r="A66" s="305">
        <v>56</v>
      </c>
      <c r="B66" s="283" t="s">
        <v>269</v>
      </c>
      <c r="C66" s="287" t="s">
        <v>209</v>
      </c>
      <c r="D66" s="307"/>
      <c r="E66" s="307"/>
      <c r="F66" s="144"/>
      <c r="G66" s="333">
        <v>2267999.91</v>
      </c>
      <c r="H66" s="158">
        <v>2061818.1</v>
      </c>
      <c r="I66" s="141">
        <v>206181.81000000006</v>
      </c>
      <c r="J66" s="138">
        <v>0.10000000000000002</v>
      </c>
      <c r="K66" s="168"/>
      <c r="L66" s="169"/>
      <c r="M66" s="169"/>
      <c r="N66" s="169"/>
      <c r="O66" s="169"/>
      <c r="P66" s="169"/>
      <c r="Q66" s="169"/>
      <c r="R66" s="169"/>
      <c r="S66" s="169"/>
      <c r="T66" s="169"/>
    </row>
    <row r="67" spans="1:20" s="170" customFormat="1" ht="49.8" customHeight="1" x14ac:dyDescent="0.3">
      <c r="A67" s="305">
        <v>57</v>
      </c>
      <c r="B67" s="283" t="s">
        <v>270</v>
      </c>
      <c r="C67" s="287" t="s">
        <v>14</v>
      </c>
      <c r="D67" s="307"/>
      <c r="E67" s="307" t="s">
        <v>2110</v>
      </c>
      <c r="F67" s="144"/>
      <c r="G67" s="333">
        <v>2614670</v>
      </c>
      <c r="H67" s="158">
        <v>2314670</v>
      </c>
      <c r="I67" s="141">
        <v>300000</v>
      </c>
      <c r="J67" s="138">
        <v>0.1296081082832542</v>
      </c>
      <c r="K67" s="168"/>
      <c r="L67" s="169"/>
      <c r="M67" s="169"/>
      <c r="N67" s="169"/>
      <c r="O67" s="169"/>
      <c r="P67" s="169"/>
      <c r="Q67" s="169"/>
      <c r="R67" s="169"/>
      <c r="S67" s="169"/>
      <c r="T67" s="169"/>
    </row>
    <row r="68" spans="1:20" s="170" customFormat="1" ht="49.8" customHeight="1" x14ac:dyDescent="0.3">
      <c r="A68" s="305">
        <v>58</v>
      </c>
      <c r="B68" s="283" t="s">
        <v>271</v>
      </c>
      <c r="C68" s="287" t="s">
        <v>209</v>
      </c>
      <c r="D68" s="307"/>
      <c r="E68" s="307" t="s">
        <v>2111</v>
      </c>
      <c r="F68" s="144"/>
      <c r="G68" s="333">
        <v>1092500.4750000001</v>
      </c>
      <c r="H68" s="158">
        <v>993182.25</v>
      </c>
      <c r="I68" s="141">
        <v>99318.225000000093</v>
      </c>
      <c r="J68" s="138">
        <v>0.10000000000000009</v>
      </c>
      <c r="K68" s="168"/>
      <c r="L68" s="169"/>
      <c r="M68" s="169"/>
      <c r="N68" s="169"/>
      <c r="O68" s="169"/>
      <c r="P68" s="169"/>
      <c r="Q68" s="169"/>
      <c r="R68" s="169"/>
      <c r="S68" s="169"/>
      <c r="T68" s="169"/>
    </row>
    <row r="69" spans="1:20" s="170" customFormat="1" ht="49.8" customHeight="1" x14ac:dyDescent="0.3">
      <c r="A69" s="305">
        <v>59</v>
      </c>
      <c r="B69" s="283" t="s">
        <v>272</v>
      </c>
      <c r="C69" s="287" t="s">
        <v>209</v>
      </c>
      <c r="D69" s="307"/>
      <c r="E69" s="307" t="s">
        <v>2112</v>
      </c>
      <c r="F69" s="144"/>
      <c r="G69" s="333">
        <v>1291999.5</v>
      </c>
      <c r="H69" s="158">
        <v>1174545</v>
      </c>
      <c r="I69" s="141">
        <v>117454.5</v>
      </c>
      <c r="J69" s="138">
        <v>0.1</v>
      </c>
      <c r="K69" s="168"/>
      <c r="L69" s="169"/>
      <c r="M69" s="169"/>
      <c r="N69" s="169"/>
      <c r="O69" s="169"/>
      <c r="P69" s="169"/>
      <c r="Q69" s="169"/>
      <c r="R69" s="169"/>
      <c r="S69" s="169"/>
      <c r="T69" s="169"/>
    </row>
    <row r="70" spans="1:20" s="170" customFormat="1" ht="49.8" customHeight="1" x14ac:dyDescent="0.3">
      <c r="A70" s="305">
        <v>60</v>
      </c>
      <c r="B70" s="283" t="s">
        <v>273</v>
      </c>
      <c r="C70" s="287" t="s">
        <v>14</v>
      </c>
      <c r="D70" s="307"/>
      <c r="E70" s="307" t="s">
        <v>2113</v>
      </c>
      <c r="F70" s="144"/>
      <c r="G70" s="333">
        <v>2954020</v>
      </c>
      <c r="H70" s="158">
        <v>2654020</v>
      </c>
      <c r="I70" s="141">
        <v>300000</v>
      </c>
      <c r="J70" s="138">
        <v>0.11303607357894817</v>
      </c>
      <c r="K70" s="168"/>
      <c r="L70" s="169"/>
      <c r="M70" s="169"/>
      <c r="N70" s="169"/>
      <c r="O70" s="169"/>
      <c r="P70" s="169"/>
      <c r="Q70" s="169"/>
      <c r="R70" s="169"/>
      <c r="S70" s="169"/>
      <c r="T70" s="169"/>
    </row>
    <row r="71" spans="1:20" s="170" customFormat="1" ht="49.8" customHeight="1" x14ac:dyDescent="0.3">
      <c r="A71" s="305">
        <v>61</v>
      </c>
      <c r="B71" s="283" t="s">
        <v>216</v>
      </c>
      <c r="C71" s="287" t="s">
        <v>209</v>
      </c>
      <c r="D71" s="307"/>
      <c r="E71" s="307" t="s">
        <v>2114</v>
      </c>
      <c r="F71" s="144"/>
      <c r="G71" s="333">
        <v>2231900</v>
      </c>
      <c r="H71" s="158">
        <v>2029000</v>
      </c>
      <c r="I71" s="141">
        <v>202900</v>
      </c>
      <c r="J71" s="138">
        <v>0.1</v>
      </c>
      <c r="K71" s="168"/>
      <c r="L71" s="169"/>
      <c r="M71" s="169"/>
      <c r="N71" s="169"/>
      <c r="O71" s="169"/>
      <c r="P71" s="169"/>
      <c r="Q71" s="169"/>
      <c r="R71" s="169"/>
      <c r="S71" s="169"/>
      <c r="T71" s="169"/>
    </row>
    <row r="72" spans="1:20" s="170" customFormat="1" ht="49.8" customHeight="1" x14ac:dyDescent="0.3">
      <c r="A72" s="305">
        <v>62</v>
      </c>
      <c r="B72" s="283" t="s">
        <v>217</v>
      </c>
      <c r="C72" s="287" t="s">
        <v>209</v>
      </c>
      <c r="D72" s="307"/>
      <c r="E72" s="307" t="s">
        <v>2115</v>
      </c>
      <c r="F72" s="144"/>
      <c r="G72" s="333">
        <v>3503500.0000000005</v>
      </c>
      <c r="H72" s="158">
        <v>3185000</v>
      </c>
      <c r="I72" s="141">
        <v>318500.00000000047</v>
      </c>
      <c r="J72" s="138">
        <v>0.10000000000000014</v>
      </c>
      <c r="K72" s="168"/>
      <c r="L72" s="169"/>
      <c r="M72" s="169"/>
      <c r="N72" s="169"/>
      <c r="O72" s="169"/>
      <c r="P72" s="169"/>
      <c r="Q72" s="169"/>
      <c r="R72" s="169"/>
      <c r="S72" s="169"/>
      <c r="T72" s="169"/>
    </row>
    <row r="73" spans="1:20" s="170" customFormat="1" ht="49.8" customHeight="1" x14ac:dyDescent="0.3">
      <c r="A73" s="305">
        <v>63</v>
      </c>
      <c r="B73" s="283" t="s">
        <v>274</v>
      </c>
      <c r="C73" s="287" t="s">
        <v>209</v>
      </c>
      <c r="D73" s="307"/>
      <c r="E73" s="307" t="s">
        <v>2116</v>
      </c>
      <c r="F73" s="144"/>
      <c r="G73" s="333">
        <v>6879400</v>
      </c>
      <c r="H73" s="158">
        <v>6254000</v>
      </c>
      <c r="I73" s="141">
        <v>625400</v>
      </c>
      <c r="J73" s="138">
        <v>0.1</v>
      </c>
      <c r="K73" s="168"/>
      <c r="L73" s="169"/>
      <c r="M73" s="169"/>
      <c r="N73" s="169"/>
      <c r="O73" s="169"/>
      <c r="P73" s="169"/>
      <c r="Q73" s="169"/>
      <c r="R73" s="169"/>
      <c r="S73" s="169"/>
      <c r="T73" s="169"/>
    </row>
    <row r="74" spans="1:20" s="170" customFormat="1" ht="49.8" customHeight="1" x14ac:dyDescent="0.3">
      <c r="A74" s="305">
        <v>64</v>
      </c>
      <c r="B74" s="283" t="s">
        <v>279</v>
      </c>
      <c r="C74" s="287" t="s">
        <v>14</v>
      </c>
      <c r="D74" s="307"/>
      <c r="E74" s="307"/>
      <c r="F74" s="144"/>
      <c r="G74" s="333">
        <v>3021290</v>
      </c>
      <c r="H74" s="158">
        <v>2721290</v>
      </c>
      <c r="I74" s="141">
        <v>300000</v>
      </c>
      <c r="J74" s="138">
        <v>0.11024183383615858</v>
      </c>
      <c r="K74" s="168"/>
      <c r="L74" s="169"/>
      <c r="M74" s="169"/>
      <c r="N74" s="169"/>
      <c r="O74" s="169"/>
      <c r="P74" s="169"/>
      <c r="Q74" s="169"/>
      <c r="R74" s="169"/>
      <c r="S74" s="169"/>
      <c r="T74" s="169"/>
    </row>
    <row r="75" spans="1:20" s="170" customFormat="1" ht="49.8" customHeight="1" x14ac:dyDescent="0.3">
      <c r="A75" s="305">
        <v>65</v>
      </c>
      <c r="B75" s="283" t="s">
        <v>276</v>
      </c>
      <c r="C75" s="287" t="s">
        <v>209</v>
      </c>
      <c r="D75" s="307"/>
      <c r="E75" s="307" t="s">
        <v>2782</v>
      </c>
      <c r="F75" s="144"/>
      <c r="G75" s="333">
        <v>9146500</v>
      </c>
      <c r="H75" s="158">
        <v>8315000</v>
      </c>
      <c r="I75" s="141">
        <v>831500</v>
      </c>
      <c r="J75" s="138">
        <v>0.1</v>
      </c>
      <c r="K75" s="168"/>
      <c r="L75" s="169"/>
      <c r="M75" s="169"/>
      <c r="N75" s="169"/>
      <c r="O75" s="169"/>
      <c r="P75" s="169"/>
      <c r="Q75" s="169"/>
      <c r="R75" s="169"/>
      <c r="S75" s="169"/>
      <c r="T75" s="169"/>
    </row>
    <row r="76" spans="1:20" s="170" customFormat="1" ht="49.8" customHeight="1" x14ac:dyDescent="0.3">
      <c r="A76" s="305">
        <v>66</v>
      </c>
      <c r="B76" s="283" t="s">
        <v>2974</v>
      </c>
      <c r="C76" s="287" t="s">
        <v>14</v>
      </c>
      <c r="D76" s="307"/>
      <c r="E76" s="307" t="s">
        <v>2785</v>
      </c>
      <c r="F76" s="171"/>
      <c r="G76" s="333">
        <v>3067344</v>
      </c>
      <c r="H76" s="159">
        <v>2767344</v>
      </c>
      <c r="I76" s="141">
        <v>300000</v>
      </c>
      <c r="J76" s="138">
        <v>0.10840719476870241</v>
      </c>
    </row>
    <row r="77" spans="1:20" s="170" customFormat="1" ht="49.8" customHeight="1" x14ac:dyDescent="0.3">
      <c r="A77" s="305" t="s">
        <v>3661</v>
      </c>
      <c r="B77" s="308" t="s">
        <v>3651</v>
      </c>
      <c r="C77" s="287"/>
      <c r="D77" s="307"/>
      <c r="E77" s="307"/>
      <c r="F77" s="171"/>
      <c r="G77" s="333"/>
      <c r="H77" s="159"/>
      <c r="I77" s="141"/>
      <c r="J77" s="138"/>
    </row>
    <row r="78" spans="1:20" s="170" customFormat="1" ht="49.8" customHeight="1" x14ac:dyDescent="0.3">
      <c r="A78" s="305">
        <v>67</v>
      </c>
      <c r="B78" s="283" t="s">
        <v>221</v>
      </c>
      <c r="C78" s="287" t="s">
        <v>14</v>
      </c>
      <c r="D78" s="307"/>
      <c r="E78" s="307" t="s">
        <v>2787</v>
      </c>
      <c r="F78" s="171"/>
      <c r="G78" s="333">
        <v>1725750</v>
      </c>
      <c r="H78" s="159">
        <v>1475000</v>
      </c>
      <c r="I78" s="141">
        <v>250750</v>
      </c>
      <c r="J78" s="138">
        <v>0.17</v>
      </c>
    </row>
    <row r="79" spans="1:20" s="170" customFormat="1" ht="49.8" customHeight="1" x14ac:dyDescent="0.3">
      <c r="A79" s="305">
        <v>68</v>
      </c>
      <c r="B79" s="283" t="s">
        <v>2505</v>
      </c>
      <c r="C79" s="287" t="s">
        <v>14</v>
      </c>
      <c r="D79" s="307"/>
      <c r="E79" s="307" t="s">
        <v>2790</v>
      </c>
      <c r="F79" s="171"/>
      <c r="G79" s="333">
        <v>2182200</v>
      </c>
      <c r="H79" s="159">
        <v>1865000</v>
      </c>
      <c r="I79" s="141">
        <v>317200</v>
      </c>
      <c r="J79" s="138">
        <v>0.1700804289544236</v>
      </c>
    </row>
    <row r="80" spans="1:20" s="170" customFormat="1" ht="49.8" customHeight="1" x14ac:dyDescent="0.3">
      <c r="A80" s="305">
        <v>69</v>
      </c>
      <c r="B80" s="283" t="s">
        <v>2506</v>
      </c>
      <c r="C80" s="287" t="s">
        <v>2507</v>
      </c>
      <c r="D80" s="307"/>
      <c r="E80" s="307"/>
      <c r="F80" s="171"/>
      <c r="G80" s="333">
        <v>720000</v>
      </c>
      <c r="H80" s="159">
        <v>600000</v>
      </c>
      <c r="I80" s="141">
        <v>120000</v>
      </c>
      <c r="J80" s="138">
        <v>0.2</v>
      </c>
    </row>
    <row r="81" spans="1:10" s="170" customFormat="1" ht="49.8" customHeight="1" x14ac:dyDescent="0.3">
      <c r="A81" s="305">
        <v>70</v>
      </c>
      <c r="B81" s="283" t="s">
        <v>2508</v>
      </c>
      <c r="C81" s="287" t="s">
        <v>2507</v>
      </c>
      <c r="D81" s="307"/>
      <c r="E81" s="307" t="s">
        <v>142</v>
      </c>
      <c r="F81" s="171"/>
      <c r="G81" s="333">
        <v>1146000</v>
      </c>
      <c r="H81" s="159">
        <v>955000</v>
      </c>
      <c r="I81" s="141">
        <v>191000</v>
      </c>
      <c r="J81" s="138">
        <v>0.2</v>
      </c>
    </row>
    <row r="82" spans="1:10" s="170" customFormat="1" ht="49.8" customHeight="1" x14ac:dyDescent="0.3">
      <c r="A82" s="305">
        <v>71</v>
      </c>
      <c r="B82" s="283" t="s">
        <v>2509</v>
      </c>
      <c r="C82" s="287" t="s">
        <v>2507</v>
      </c>
      <c r="D82" s="307"/>
      <c r="E82" s="307" t="s">
        <v>142</v>
      </c>
      <c r="F82" s="171"/>
      <c r="G82" s="333">
        <v>930000</v>
      </c>
      <c r="H82" s="159">
        <v>775000</v>
      </c>
      <c r="I82" s="141">
        <v>155000</v>
      </c>
      <c r="J82" s="138">
        <v>0.2</v>
      </c>
    </row>
    <row r="83" spans="1:10" s="170" customFormat="1" ht="49.8" customHeight="1" x14ac:dyDescent="0.3">
      <c r="A83" s="305">
        <v>72</v>
      </c>
      <c r="B83" s="283" t="s">
        <v>2510</v>
      </c>
      <c r="C83" s="287" t="s">
        <v>2507</v>
      </c>
      <c r="D83" s="307"/>
      <c r="E83" s="307" t="s">
        <v>142</v>
      </c>
      <c r="F83" s="171"/>
      <c r="G83" s="333">
        <v>1248000</v>
      </c>
      <c r="H83" s="159">
        <v>1040000</v>
      </c>
      <c r="I83" s="141">
        <v>208000</v>
      </c>
      <c r="J83" s="138">
        <v>0.2</v>
      </c>
    </row>
    <row r="84" spans="1:10" s="170" customFormat="1" ht="49.8" customHeight="1" x14ac:dyDescent="0.3">
      <c r="A84" s="305">
        <v>73</v>
      </c>
      <c r="B84" s="283" t="s">
        <v>2511</v>
      </c>
      <c r="C84" s="287" t="s">
        <v>2507</v>
      </c>
      <c r="D84" s="307"/>
      <c r="E84" s="307" t="s">
        <v>142</v>
      </c>
      <c r="F84" s="171"/>
      <c r="G84" s="333">
        <v>2562000</v>
      </c>
      <c r="H84" s="159">
        <v>2135000</v>
      </c>
      <c r="I84" s="141">
        <v>427000</v>
      </c>
      <c r="J84" s="138">
        <v>0.2</v>
      </c>
    </row>
    <row r="85" spans="1:10" s="170" customFormat="1" ht="49.8" customHeight="1" x14ac:dyDescent="0.3">
      <c r="A85" s="305">
        <v>74</v>
      </c>
      <c r="B85" s="283" t="s">
        <v>2512</v>
      </c>
      <c r="C85" s="287" t="s">
        <v>14</v>
      </c>
      <c r="D85" s="307"/>
      <c r="E85" s="307" t="s">
        <v>142</v>
      </c>
      <c r="F85" s="171"/>
      <c r="G85" s="333">
        <v>2285000</v>
      </c>
      <c r="H85" s="159">
        <v>1955000</v>
      </c>
      <c r="I85" s="141">
        <v>330000</v>
      </c>
      <c r="J85" s="138">
        <v>0.16879795396419436</v>
      </c>
    </row>
    <row r="86" spans="1:10" s="170" customFormat="1" ht="49.8" customHeight="1" x14ac:dyDescent="0.3">
      <c r="A86" s="305">
        <v>75</v>
      </c>
      <c r="B86" s="283" t="s">
        <v>2513</v>
      </c>
      <c r="C86" s="287" t="s">
        <v>2507</v>
      </c>
      <c r="D86" s="307"/>
      <c r="E86" s="307" t="s">
        <v>142</v>
      </c>
      <c r="F86" s="171"/>
      <c r="G86" s="333">
        <v>1878000</v>
      </c>
      <c r="H86" s="159">
        <v>1565000</v>
      </c>
      <c r="I86" s="141">
        <v>313000</v>
      </c>
      <c r="J86" s="138">
        <v>0.2</v>
      </c>
    </row>
    <row r="87" spans="1:10" s="170" customFormat="1" ht="49.8" customHeight="1" x14ac:dyDescent="0.3">
      <c r="A87" s="305">
        <v>76</v>
      </c>
      <c r="B87" s="283" t="s">
        <v>2514</v>
      </c>
      <c r="C87" s="287" t="s">
        <v>2507</v>
      </c>
      <c r="D87" s="307"/>
      <c r="E87" s="307"/>
      <c r="F87" s="171"/>
      <c r="G87" s="333">
        <v>2796000</v>
      </c>
      <c r="H87" s="159">
        <v>2330000</v>
      </c>
      <c r="I87" s="141">
        <v>466000</v>
      </c>
      <c r="J87" s="138">
        <v>0.2</v>
      </c>
    </row>
    <row r="88" spans="1:10" s="170" customFormat="1" ht="49.8" customHeight="1" x14ac:dyDescent="0.3">
      <c r="A88" s="305">
        <v>77</v>
      </c>
      <c r="B88" s="283" t="s">
        <v>2515</v>
      </c>
      <c r="C88" s="287" t="s">
        <v>2507</v>
      </c>
      <c r="D88" s="307"/>
      <c r="E88" s="307" t="s">
        <v>160</v>
      </c>
      <c r="F88" s="171"/>
      <c r="G88" s="333">
        <v>1739999.9999999998</v>
      </c>
      <c r="H88" s="159">
        <v>1449999.9999999998</v>
      </c>
      <c r="I88" s="141">
        <v>290000</v>
      </c>
      <c r="J88" s="138">
        <v>0.20000000000000004</v>
      </c>
    </row>
    <row r="89" spans="1:10" s="170" customFormat="1" ht="49.8" customHeight="1" x14ac:dyDescent="0.3">
      <c r="A89" s="305">
        <v>78</v>
      </c>
      <c r="B89" s="283" t="s">
        <v>2516</v>
      </c>
      <c r="C89" s="287" t="s">
        <v>2507</v>
      </c>
      <c r="D89" s="321"/>
      <c r="E89" s="307" t="s">
        <v>164</v>
      </c>
      <c r="F89" s="171"/>
      <c r="G89" s="333">
        <v>7090800</v>
      </c>
      <c r="H89" s="159">
        <v>5909000</v>
      </c>
      <c r="I89" s="141">
        <v>1181800</v>
      </c>
      <c r="J89" s="138">
        <v>0.2</v>
      </c>
    </row>
    <row r="90" spans="1:10" s="170" customFormat="1" ht="49.8" customHeight="1" x14ac:dyDescent="0.3">
      <c r="A90" s="305">
        <v>79</v>
      </c>
      <c r="B90" s="283" t="s">
        <v>221</v>
      </c>
      <c r="C90" s="287" t="s">
        <v>14</v>
      </c>
      <c r="D90" s="321"/>
      <c r="E90" s="307" t="s">
        <v>1490</v>
      </c>
      <c r="F90" s="171"/>
      <c r="G90" s="333">
        <v>1923900</v>
      </c>
      <c r="H90" s="145">
        <v>1590000</v>
      </c>
      <c r="I90" s="141">
        <v>333900</v>
      </c>
      <c r="J90" s="138">
        <v>0.21</v>
      </c>
    </row>
    <row r="91" spans="1:10" s="170" customFormat="1" ht="49.8" customHeight="1" x14ac:dyDescent="0.3">
      <c r="A91" s="305">
        <v>80</v>
      </c>
      <c r="B91" s="283" t="s">
        <v>2505</v>
      </c>
      <c r="C91" s="287" t="s">
        <v>14</v>
      </c>
      <c r="D91" s="321"/>
      <c r="E91" s="307" t="s">
        <v>1492</v>
      </c>
      <c r="F91" s="171"/>
      <c r="G91" s="333">
        <v>2432100</v>
      </c>
      <c r="H91" s="159">
        <v>2010000</v>
      </c>
      <c r="I91" s="141">
        <v>422100</v>
      </c>
      <c r="J91" s="138">
        <v>0.21</v>
      </c>
    </row>
    <row r="92" spans="1:10" s="170" customFormat="1" ht="49.8" customHeight="1" x14ac:dyDescent="0.3">
      <c r="A92" s="305">
        <v>81</v>
      </c>
      <c r="B92" s="283" t="s">
        <v>2506</v>
      </c>
      <c r="C92" s="287" t="s">
        <v>2507</v>
      </c>
      <c r="D92" s="321"/>
      <c r="E92" s="307" t="s">
        <v>1494</v>
      </c>
      <c r="F92" s="171"/>
      <c r="G92" s="333">
        <v>720000</v>
      </c>
      <c r="H92" s="159">
        <v>600000</v>
      </c>
      <c r="I92" s="141">
        <v>120000</v>
      </c>
      <c r="J92" s="138">
        <v>0.2</v>
      </c>
    </row>
    <row r="93" spans="1:10" s="170" customFormat="1" ht="49.8" customHeight="1" x14ac:dyDescent="0.3">
      <c r="A93" s="305">
        <v>82</v>
      </c>
      <c r="B93" s="283" t="s">
        <v>2508</v>
      </c>
      <c r="C93" s="287" t="s">
        <v>2507</v>
      </c>
      <c r="D93" s="321"/>
      <c r="E93" s="307" t="s">
        <v>1496</v>
      </c>
      <c r="F93" s="171"/>
      <c r="G93" s="333">
        <v>1146000</v>
      </c>
      <c r="H93" s="159">
        <v>955000</v>
      </c>
      <c r="I93" s="141">
        <v>191000</v>
      </c>
      <c r="J93" s="138">
        <v>0.2</v>
      </c>
    </row>
    <row r="94" spans="1:10" s="170" customFormat="1" ht="49.8" customHeight="1" x14ac:dyDescent="0.3">
      <c r="A94" s="305">
        <v>83</v>
      </c>
      <c r="B94" s="283" t="s">
        <v>2509</v>
      </c>
      <c r="C94" s="287" t="s">
        <v>2507</v>
      </c>
      <c r="D94" s="321"/>
      <c r="E94" s="307" t="s">
        <v>1498</v>
      </c>
      <c r="F94" s="171"/>
      <c r="G94" s="333">
        <v>930000</v>
      </c>
      <c r="H94" s="159">
        <v>775000</v>
      </c>
      <c r="I94" s="141">
        <v>155000</v>
      </c>
      <c r="J94" s="138">
        <v>0.2</v>
      </c>
    </row>
    <row r="95" spans="1:10" s="170" customFormat="1" ht="49.8" customHeight="1" x14ac:dyDescent="0.3">
      <c r="A95" s="305">
        <v>84</v>
      </c>
      <c r="B95" s="283" t="s">
        <v>2510</v>
      </c>
      <c r="C95" s="287" t="s">
        <v>2507</v>
      </c>
      <c r="D95" s="321"/>
      <c r="E95" s="307" t="s">
        <v>1499</v>
      </c>
      <c r="F95" s="171"/>
      <c r="G95" s="333">
        <v>1248000</v>
      </c>
      <c r="H95" s="159">
        <v>1040000</v>
      </c>
      <c r="I95" s="141">
        <v>208000</v>
      </c>
      <c r="J95" s="138">
        <v>0.2</v>
      </c>
    </row>
    <row r="96" spans="1:10" s="170" customFormat="1" ht="49.8" customHeight="1" x14ac:dyDescent="0.3">
      <c r="A96" s="305">
        <v>85</v>
      </c>
      <c r="B96" s="283" t="s">
        <v>2511</v>
      </c>
      <c r="C96" s="287" t="s">
        <v>2507</v>
      </c>
      <c r="D96" s="321"/>
      <c r="E96" s="307" t="s">
        <v>1499</v>
      </c>
      <c r="F96" s="171"/>
      <c r="G96" s="333">
        <v>2562000</v>
      </c>
      <c r="H96" s="159">
        <v>2135000</v>
      </c>
      <c r="I96" s="141">
        <v>427000</v>
      </c>
      <c r="J96" s="138">
        <v>0.2</v>
      </c>
    </row>
    <row r="97" spans="1:10" s="170" customFormat="1" ht="49.8" customHeight="1" x14ac:dyDescent="0.3">
      <c r="A97" s="305">
        <v>86</v>
      </c>
      <c r="B97" s="283" t="s">
        <v>2512</v>
      </c>
      <c r="C97" s="287" t="s">
        <v>14</v>
      </c>
      <c r="D97" s="321"/>
      <c r="E97" s="307"/>
      <c r="F97" s="171"/>
      <c r="G97" s="333">
        <v>2607550</v>
      </c>
      <c r="H97" s="159">
        <v>2155000</v>
      </c>
      <c r="I97" s="141">
        <v>452550</v>
      </c>
      <c r="J97" s="138">
        <v>0.21</v>
      </c>
    </row>
    <row r="98" spans="1:10" s="170" customFormat="1" ht="49.8" customHeight="1" x14ac:dyDescent="0.3">
      <c r="A98" s="305">
        <v>87</v>
      </c>
      <c r="B98" s="283" t="s">
        <v>2513</v>
      </c>
      <c r="C98" s="287" t="s">
        <v>2507</v>
      </c>
      <c r="D98" s="321"/>
      <c r="E98" s="307" t="s">
        <v>1378</v>
      </c>
      <c r="F98" s="171"/>
      <c r="G98" s="333">
        <v>2016000</v>
      </c>
      <c r="H98" s="159">
        <v>1680000</v>
      </c>
      <c r="I98" s="141">
        <v>336000</v>
      </c>
      <c r="J98" s="138">
        <v>0.2</v>
      </c>
    </row>
    <row r="99" spans="1:10" s="170" customFormat="1" ht="49.8" customHeight="1" x14ac:dyDescent="0.3">
      <c r="A99" s="305">
        <v>88</v>
      </c>
      <c r="B99" s="283" t="s">
        <v>2514</v>
      </c>
      <c r="C99" s="287" t="s">
        <v>2507</v>
      </c>
      <c r="D99" s="321"/>
      <c r="E99" s="307" t="s">
        <v>1379</v>
      </c>
      <c r="F99" s="171"/>
      <c r="G99" s="333">
        <v>3444000</v>
      </c>
      <c r="H99" s="159">
        <v>2870000</v>
      </c>
      <c r="I99" s="141">
        <v>574000</v>
      </c>
      <c r="J99" s="138">
        <v>0.2</v>
      </c>
    </row>
    <row r="100" spans="1:10" s="170" customFormat="1" ht="49.8" customHeight="1" x14ac:dyDescent="0.3">
      <c r="A100" s="305">
        <v>89</v>
      </c>
      <c r="B100" s="283" t="s">
        <v>2515</v>
      </c>
      <c r="C100" s="287" t="s">
        <v>2507</v>
      </c>
      <c r="D100" s="321"/>
      <c r="E100" s="307" t="s">
        <v>1380</v>
      </c>
      <c r="F100" s="171"/>
      <c r="G100" s="333">
        <v>2550000</v>
      </c>
      <c r="H100" s="159">
        <v>2125000</v>
      </c>
      <c r="I100" s="141">
        <v>425000</v>
      </c>
      <c r="J100" s="138">
        <v>0.2</v>
      </c>
    </row>
    <row r="101" spans="1:10" s="170" customFormat="1" ht="49.8" customHeight="1" x14ac:dyDescent="0.3">
      <c r="A101" s="305">
        <v>90</v>
      </c>
      <c r="B101" s="283" t="s">
        <v>2516</v>
      </c>
      <c r="C101" s="287" t="s">
        <v>2507</v>
      </c>
      <c r="D101" s="321"/>
      <c r="E101" s="307" t="s">
        <v>2590</v>
      </c>
      <c r="F101" s="171"/>
      <c r="G101" s="333">
        <v>7090800</v>
      </c>
      <c r="H101" s="159">
        <v>5909000</v>
      </c>
      <c r="I101" s="141">
        <v>1181800</v>
      </c>
      <c r="J101" s="138">
        <v>0.2</v>
      </c>
    </row>
    <row r="102" spans="1:10" s="170" customFormat="1" ht="49.8" customHeight="1" x14ac:dyDescent="0.3">
      <c r="A102" s="305" t="s">
        <v>3661</v>
      </c>
      <c r="B102" s="308" t="s">
        <v>3643</v>
      </c>
      <c r="C102" s="287"/>
      <c r="D102" s="307"/>
      <c r="E102" s="307"/>
      <c r="F102" s="171"/>
      <c r="G102" s="333"/>
      <c r="H102" s="159"/>
      <c r="I102" s="141"/>
      <c r="J102" s="138"/>
    </row>
    <row r="103" spans="1:10" s="170" customFormat="1" ht="49.8" customHeight="1" x14ac:dyDescent="0.3">
      <c r="A103" s="305">
        <v>91</v>
      </c>
      <c r="B103" s="283" t="s">
        <v>2019</v>
      </c>
      <c r="C103" s="287" t="s">
        <v>321</v>
      </c>
      <c r="D103" s="307"/>
      <c r="E103" s="307" t="s">
        <v>1449</v>
      </c>
      <c r="F103" s="171"/>
      <c r="G103" s="333">
        <v>5175000</v>
      </c>
      <c r="H103" s="159">
        <v>3770455</v>
      </c>
      <c r="I103" s="141">
        <v>1404545</v>
      </c>
      <c r="J103" s="138">
        <v>0.3725133969242439</v>
      </c>
    </row>
    <row r="104" spans="1:10" s="170" customFormat="1" ht="49.8" customHeight="1" x14ac:dyDescent="0.3">
      <c r="A104" s="305">
        <v>92</v>
      </c>
      <c r="B104" s="283" t="s">
        <v>2018</v>
      </c>
      <c r="C104" s="287" t="s">
        <v>321</v>
      </c>
      <c r="D104" s="307"/>
      <c r="E104" s="307"/>
      <c r="F104" s="171"/>
      <c r="G104" s="333">
        <v>3864815</v>
      </c>
      <c r="H104" s="159">
        <v>3284949</v>
      </c>
      <c r="I104" s="141">
        <v>579866</v>
      </c>
      <c r="J104" s="138">
        <v>0.17652207081449361</v>
      </c>
    </row>
    <row r="105" spans="1:10" s="170" customFormat="1" ht="49.8" customHeight="1" x14ac:dyDescent="0.3">
      <c r="A105" s="305">
        <v>93</v>
      </c>
      <c r="B105" s="283" t="s">
        <v>2017</v>
      </c>
      <c r="C105" s="287" t="s">
        <v>321</v>
      </c>
      <c r="D105" s="307"/>
      <c r="E105" s="307" t="s">
        <v>1642</v>
      </c>
      <c r="F105" s="171"/>
      <c r="G105" s="333">
        <v>1133333</v>
      </c>
      <c r="H105" s="159">
        <v>935000</v>
      </c>
      <c r="I105" s="141">
        <v>198333</v>
      </c>
      <c r="J105" s="138">
        <v>0.21212085561497326</v>
      </c>
    </row>
    <row r="106" spans="1:10" s="170" customFormat="1" ht="49.8" customHeight="1" x14ac:dyDescent="0.3">
      <c r="A106" s="305">
        <v>94</v>
      </c>
      <c r="B106" s="283" t="s">
        <v>2016</v>
      </c>
      <c r="C106" s="287" t="s">
        <v>321</v>
      </c>
      <c r="D106" s="307"/>
      <c r="E106" s="307" t="s">
        <v>1644</v>
      </c>
      <c r="F106" s="171"/>
      <c r="G106" s="333">
        <v>2387037</v>
      </c>
      <c r="H106" s="159">
        <v>2231818</v>
      </c>
      <c r="I106" s="141">
        <v>155219</v>
      </c>
      <c r="J106" s="138">
        <v>6.9548233771750206E-2</v>
      </c>
    </row>
    <row r="107" spans="1:10" s="170" customFormat="1" ht="49.8" customHeight="1" x14ac:dyDescent="0.3">
      <c r="A107" s="305">
        <v>95</v>
      </c>
      <c r="B107" s="283" t="s">
        <v>2015</v>
      </c>
      <c r="C107" s="287" t="s">
        <v>321</v>
      </c>
      <c r="D107" s="307"/>
      <c r="E107" s="307" t="s">
        <v>1645</v>
      </c>
      <c r="F107" s="171"/>
      <c r="G107" s="333">
        <v>5680556</v>
      </c>
      <c r="H107" s="159">
        <v>4426036.3636363633</v>
      </c>
      <c r="I107" s="141">
        <v>1254519.6363636367</v>
      </c>
      <c r="J107" s="138">
        <v>0.28344087876696583</v>
      </c>
    </row>
    <row r="108" spans="1:10" s="170" customFormat="1" ht="49.8" customHeight="1" x14ac:dyDescent="0.3">
      <c r="A108" s="305">
        <v>96</v>
      </c>
      <c r="B108" s="283" t="s">
        <v>2014</v>
      </c>
      <c r="C108" s="287" t="s">
        <v>321</v>
      </c>
      <c r="D108" s="307"/>
      <c r="E108" s="307" t="s">
        <v>1646</v>
      </c>
      <c r="F108" s="171"/>
      <c r="G108" s="333">
        <v>4658796</v>
      </c>
      <c r="H108" s="159">
        <v>3594150</v>
      </c>
      <c r="I108" s="141">
        <v>1064646</v>
      </c>
      <c r="J108" s="138">
        <v>0.29621635157130338</v>
      </c>
    </row>
    <row r="109" spans="1:10" s="170" customFormat="1" ht="49.8" customHeight="1" x14ac:dyDescent="0.3">
      <c r="A109" s="305">
        <v>97</v>
      </c>
      <c r="B109" s="283" t="s">
        <v>2013</v>
      </c>
      <c r="C109" s="287" t="s">
        <v>321</v>
      </c>
      <c r="D109" s="307"/>
      <c r="E109" s="307" t="s">
        <v>1647</v>
      </c>
      <c r="F109" s="171"/>
      <c r="G109" s="333">
        <v>2583333</v>
      </c>
      <c r="H109" s="159">
        <v>2415477</v>
      </c>
      <c r="I109" s="141">
        <v>167856</v>
      </c>
      <c r="J109" s="138">
        <v>6.9491864339838463E-2</v>
      </c>
    </row>
    <row r="110" spans="1:10" s="170" customFormat="1" ht="49.8" customHeight="1" x14ac:dyDescent="0.3">
      <c r="A110" s="305">
        <v>98</v>
      </c>
      <c r="B110" s="283" t="s">
        <v>2012</v>
      </c>
      <c r="C110" s="287" t="s">
        <v>321</v>
      </c>
      <c r="D110" s="307"/>
      <c r="E110" s="307" t="s">
        <v>1648</v>
      </c>
      <c r="F110" s="171"/>
      <c r="G110" s="333">
        <v>4428704</v>
      </c>
      <c r="H110" s="159">
        <v>3550909</v>
      </c>
      <c r="I110" s="141">
        <v>877795</v>
      </c>
      <c r="J110" s="138">
        <v>0.24720289931395031</v>
      </c>
    </row>
    <row r="111" spans="1:10" s="170" customFormat="1" ht="49.8" customHeight="1" x14ac:dyDescent="0.3">
      <c r="A111" s="305">
        <v>99</v>
      </c>
      <c r="B111" s="283" t="s">
        <v>2011</v>
      </c>
      <c r="C111" s="287" t="s">
        <v>321</v>
      </c>
      <c r="D111" s="307"/>
      <c r="E111" s="307" t="s">
        <v>1649</v>
      </c>
      <c r="F111" s="171"/>
      <c r="G111" s="333">
        <v>2248148</v>
      </c>
      <c r="H111" s="159">
        <v>1827955</v>
      </c>
      <c r="I111" s="141">
        <v>420193</v>
      </c>
      <c r="J111" s="138">
        <v>0.22987053838852706</v>
      </c>
    </row>
    <row r="112" spans="1:10" s="170" customFormat="1" ht="49.8" customHeight="1" x14ac:dyDescent="0.3">
      <c r="A112" s="305">
        <v>100</v>
      </c>
      <c r="B112" s="283" t="s">
        <v>2010</v>
      </c>
      <c r="C112" s="287" t="s">
        <v>321</v>
      </c>
      <c r="D112" s="307"/>
      <c r="E112" s="307" t="s">
        <v>1650</v>
      </c>
      <c r="F112" s="171"/>
      <c r="G112" s="333">
        <v>3097222</v>
      </c>
      <c r="H112" s="159">
        <v>2395909.0909090908</v>
      </c>
      <c r="I112" s="141">
        <v>701312.90909090918</v>
      </c>
      <c r="J112" s="138">
        <v>0.29271265414532349</v>
      </c>
    </row>
    <row r="113" spans="1:10" s="170" customFormat="1" ht="49.8" customHeight="1" x14ac:dyDescent="0.3">
      <c r="A113" s="305" t="s">
        <v>3661</v>
      </c>
      <c r="B113" s="308" t="s">
        <v>2500</v>
      </c>
      <c r="C113" s="287"/>
      <c r="D113" s="307"/>
      <c r="E113" s="307"/>
      <c r="F113" s="171"/>
      <c r="G113" s="333"/>
      <c r="H113" s="159"/>
      <c r="I113" s="141"/>
      <c r="J113" s="138"/>
    </row>
    <row r="114" spans="1:10" s="170" customFormat="1" ht="49.8" customHeight="1" x14ac:dyDescent="0.3">
      <c r="A114" s="305">
        <v>101</v>
      </c>
      <c r="B114" s="283" t="s">
        <v>406</v>
      </c>
      <c r="C114" s="287" t="s">
        <v>700</v>
      </c>
      <c r="D114" s="307"/>
      <c r="E114" s="307" t="s">
        <v>1651</v>
      </c>
      <c r="F114" s="171"/>
      <c r="G114" s="333">
        <v>274853</v>
      </c>
      <c r="H114" s="159">
        <v>268576</v>
      </c>
      <c r="I114" s="141">
        <v>6277</v>
      </c>
      <c r="J114" s="138">
        <v>2.3371410699392352E-2</v>
      </c>
    </row>
    <row r="115" spans="1:10" s="170" customFormat="1" ht="49.8" customHeight="1" x14ac:dyDescent="0.3">
      <c r="A115" s="305">
        <v>102</v>
      </c>
      <c r="B115" s="283" t="s">
        <v>409</v>
      </c>
      <c r="C115" s="287" t="s">
        <v>700</v>
      </c>
      <c r="D115" s="307"/>
      <c r="E115" s="307" t="s">
        <v>1652</v>
      </c>
      <c r="F115" s="171"/>
      <c r="G115" s="333">
        <v>304738</v>
      </c>
      <c r="H115" s="159">
        <v>277145</v>
      </c>
      <c r="I115" s="141">
        <v>27593</v>
      </c>
      <c r="J115" s="138">
        <v>9.9561601327824781E-2</v>
      </c>
    </row>
    <row r="116" spans="1:10" s="170" customFormat="1" ht="49.8" customHeight="1" x14ac:dyDescent="0.3">
      <c r="A116" s="305">
        <v>103</v>
      </c>
      <c r="B116" s="283" t="s">
        <v>410</v>
      </c>
      <c r="C116" s="287" t="s">
        <v>700</v>
      </c>
      <c r="D116" s="307"/>
      <c r="E116" s="307" t="s">
        <v>1653</v>
      </c>
      <c r="F116" s="171"/>
      <c r="G116" s="333">
        <v>388647</v>
      </c>
      <c r="H116" s="159">
        <v>379102</v>
      </c>
      <c r="I116" s="141">
        <v>9545</v>
      </c>
      <c r="J116" s="138">
        <v>2.5177920454125802E-2</v>
      </c>
    </row>
    <row r="117" spans="1:10" s="170" customFormat="1" ht="49.8" customHeight="1" x14ac:dyDescent="0.3">
      <c r="A117" s="305">
        <v>104</v>
      </c>
      <c r="B117" s="283" t="s">
        <v>411</v>
      </c>
      <c r="C117" s="287" t="s">
        <v>700</v>
      </c>
      <c r="D117" s="307"/>
      <c r="E117" s="307" t="s">
        <v>1654</v>
      </c>
      <c r="F117" s="171"/>
      <c r="G117" s="333">
        <v>533876</v>
      </c>
      <c r="H117" s="159">
        <v>687896</v>
      </c>
      <c r="I117" s="141">
        <v>-154020</v>
      </c>
      <c r="J117" s="138">
        <v>-0.22390012443741497</v>
      </c>
    </row>
    <row r="118" spans="1:10" s="170" customFormat="1" ht="49.8" customHeight="1" x14ac:dyDescent="0.3">
      <c r="A118" s="305">
        <v>105</v>
      </c>
      <c r="B118" s="283" t="s">
        <v>412</v>
      </c>
      <c r="C118" s="287" t="s">
        <v>700</v>
      </c>
      <c r="D118" s="307"/>
      <c r="E118" s="307" t="s">
        <v>2766</v>
      </c>
      <c r="F118" s="171"/>
      <c r="G118" s="333">
        <v>797695</v>
      </c>
      <c r="H118" s="159">
        <v>909805</v>
      </c>
      <c r="I118" s="141">
        <v>-112110</v>
      </c>
      <c r="J118" s="138">
        <v>-0.12322420738509901</v>
      </c>
    </row>
    <row r="119" spans="1:10" s="170" customFormat="1" ht="49.8" customHeight="1" x14ac:dyDescent="0.3">
      <c r="A119" s="305">
        <v>106</v>
      </c>
      <c r="B119" s="283" t="s">
        <v>413</v>
      </c>
      <c r="C119" s="287" t="s">
        <v>700</v>
      </c>
      <c r="D119" s="307"/>
      <c r="E119" s="307" t="s">
        <v>1655</v>
      </c>
      <c r="F119" s="171"/>
      <c r="G119" s="333">
        <v>1277740</v>
      </c>
      <c r="H119" s="159">
        <v>1396318</v>
      </c>
      <c r="I119" s="141">
        <v>-118578</v>
      </c>
      <c r="J119" s="138">
        <v>-8.4921916067829825E-2</v>
      </c>
    </row>
    <row r="120" spans="1:10" s="170" customFormat="1" ht="49.8" customHeight="1" x14ac:dyDescent="0.3">
      <c r="A120" s="305">
        <v>107</v>
      </c>
      <c r="B120" s="283" t="s">
        <v>414</v>
      </c>
      <c r="C120" s="287" t="s">
        <v>700</v>
      </c>
      <c r="D120" s="307"/>
      <c r="E120" s="307" t="s">
        <v>2767</v>
      </c>
      <c r="F120" s="171"/>
      <c r="G120" s="333">
        <v>1872136</v>
      </c>
      <c r="H120" s="159">
        <v>2219355</v>
      </c>
      <c r="I120" s="141">
        <v>-347219</v>
      </c>
      <c r="J120" s="138">
        <v>-0.15645041014168531</v>
      </c>
    </row>
    <row r="121" spans="1:10" s="170" customFormat="1" ht="49.8" customHeight="1" x14ac:dyDescent="0.3">
      <c r="A121" s="305">
        <v>108</v>
      </c>
      <c r="B121" s="283" t="s">
        <v>417</v>
      </c>
      <c r="C121" s="287" t="s">
        <v>700</v>
      </c>
      <c r="D121" s="307"/>
      <c r="E121" s="307" t="s">
        <v>1656</v>
      </c>
      <c r="F121" s="171"/>
      <c r="G121" s="333">
        <v>296413</v>
      </c>
      <c r="H121" s="159">
        <v>279092</v>
      </c>
      <c r="I121" s="141">
        <v>17321</v>
      </c>
      <c r="J121" s="138">
        <v>6.2061972396199101E-2</v>
      </c>
    </row>
    <row r="122" spans="1:10" s="170" customFormat="1" ht="49.8" customHeight="1" x14ac:dyDescent="0.3">
      <c r="A122" s="305">
        <v>109</v>
      </c>
      <c r="B122" s="283" t="s">
        <v>418</v>
      </c>
      <c r="C122" s="287" t="s">
        <v>700</v>
      </c>
      <c r="D122" s="307"/>
      <c r="E122" s="307" t="s">
        <v>1657</v>
      </c>
      <c r="F122" s="171"/>
      <c r="G122" s="333">
        <v>332374</v>
      </c>
      <c r="H122" s="159">
        <v>297063</v>
      </c>
      <c r="I122" s="141">
        <v>35311</v>
      </c>
      <c r="J122" s="138">
        <v>0.11886704167129532</v>
      </c>
    </row>
    <row r="123" spans="1:10" s="170" customFormat="1" ht="49.8" customHeight="1" x14ac:dyDescent="0.3">
      <c r="A123" s="305">
        <v>110</v>
      </c>
      <c r="B123" s="283" t="s">
        <v>419</v>
      </c>
      <c r="C123" s="287" t="s">
        <v>700</v>
      </c>
      <c r="D123" s="307"/>
      <c r="E123" s="307" t="s">
        <v>2768</v>
      </c>
      <c r="F123" s="171"/>
      <c r="G123" s="333">
        <v>435389</v>
      </c>
      <c r="H123" s="159">
        <v>448041</v>
      </c>
      <c r="I123" s="141">
        <v>-12652</v>
      </c>
      <c r="J123" s="138">
        <v>-2.8238487102742828E-2</v>
      </c>
    </row>
    <row r="124" spans="1:10" s="170" customFormat="1" ht="49.8" customHeight="1" x14ac:dyDescent="0.3">
      <c r="A124" s="305">
        <v>111</v>
      </c>
      <c r="B124" s="283" t="s">
        <v>420</v>
      </c>
      <c r="C124" s="287" t="s">
        <v>700</v>
      </c>
      <c r="D124" s="307"/>
      <c r="E124" s="307" t="s">
        <v>1658</v>
      </c>
      <c r="F124" s="171"/>
      <c r="G124" s="333">
        <v>623579</v>
      </c>
      <c r="H124" s="159">
        <v>760432</v>
      </c>
      <c r="I124" s="141">
        <v>-136853</v>
      </c>
      <c r="J124" s="138">
        <v>-0.17996743956067077</v>
      </c>
    </row>
    <row r="125" spans="1:10" s="170" customFormat="1" ht="49.8" customHeight="1" x14ac:dyDescent="0.3">
      <c r="A125" s="305">
        <v>112</v>
      </c>
      <c r="B125" s="283" t="s">
        <v>421</v>
      </c>
      <c r="C125" s="287" t="s">
        <v>700</v>
      </c>
      <c r="D125" s="307"/>
      <c r="E125" s="307" t="s">
        <v>2769</v>
      </c>
      <c r="F125" s="171"/>
      <c r="G125" s="333">
        <v>880668</v>
      </c>
      <c r="H125" s="159">
        <v>1086505</v>
      </c>
      <c r="I125" s="141">
        <v>-205837</v>
      </c>
      <c r="J125" s="138">
        <v>-0.18944873700535203</v>
      </c>
    </row>
    <row r="126" spans="1:10" s="170" customFormat="1" ht="49.8" customHeight="1" x14ac:dyDescent="0.3">
      <c r="A126" s="305">
        <v>113</v>
      </c>
      <c r="B126" s="283" t="s">
        <v>422</v>
      </c>
      <c r="C126" s="287" t="s">
        <v>700</v>
      </c>
      <c r="D126" s="307"/>
      <c r="E126" s="307" t="s">
        <v>1659</v>
      </c>
      <c r="F126" s="171"/>
      <c r="G126" s="333">
        <v>1469105</v>
      </c>
      <c r="H126" s="159">
        <v>1546915</v>
      </c>
      <c r="I126" s="141">
        <v>-77810</v>
      </c>
      <c r="J126" s="138">
        <v>-5.0300113451611755E-2</v>
      </c>
    </row>
    <row r="127" spans="1:10" s="170" customFormat="1" ht="49.8" customHeight="1" x14ac:dyDescent="0.3">
      <c r="A127" s="305">
        <v>114</v>
      </c>
      <c r="B127" s="283" t="s">
        <v>423</v>
      </c>
      <c r="C127" s="287" t="s">
        <v>700</v>
      </c>
      <c r="D127" s="307"/>
      <c r="E127" s="307" t="s">
        <v>2770</v>
      </c>
      <c r="F127" s="171"/>
      <c r="G127" s="333">
        <v>2028445</v>
      </c>
      <c r="H127" s="159">
        <v>2359487</v>
      </c>
      <c r="I127" s="141">
        <v>-331042</v>
      </c>
      <c r="J127" s="138">
        <v>-0.14030253186391789</v>
      </c>
    </row>
    <row r="128" spans="1:10" s="170" customFormat="1" ht="49.8" customHeight="1" x14ac:dyDescent="0.3">
      <c r="A128" s="305">
        <v>115</v>
      </c>
      <c r="B128" s="283" t="s">
        <v>426</v>
      </c>
      <c r="C128" s="287" t="s">
        <v>972</v>
      </c>
      <c r="D128" s="307"/>
      <c r="E128" s="307" t="s">
        <v>2771</v>
      </c>
      <c r="F128" s="171"/>
      <c r="G128" s="333">
        <v>101852</v>
      </c>
      <c r="H128" s="159">
        <v>103530</v>
      </c>
      <c r="I128" s="141">
        <v>-1678</v>
      </c>
      <c r="J128" s="138">
        <v>-1.6207862455326957E-2</v>
      </c>
    </row>
    <row r="129" spans="1:10" s="170" customFormat="1" ht="49.8" customHeight="1" x14ac:dyDescent="0.3">
      <c r="A129" s="305">
        <v>116</v>
      </c>
      <c r="B129" s="283" t="s">
        <v>429</v>
      </c>
      <c r="C129" s="287" t="s">
        <v>972</v>
      </c>
      <c r="D129" s="307"/>
      <c r="E129" s="307" t="s">
        <v>1660</v>
      </c>
      <c r="F129" s="171"/>
      <c r="G129" s="333">
        <v>111111</v>
      </c>
      <c r="H129" s="159">
        <v>121240</v>
      </c>
      <c r="I129" s="141">
        <v>-10129</v>
      </c>
      <c r="J129" s="138">
        <v>-8.3545034642032334E-2</v>
      </c>
    </row>
    <row r="130" spans="1:10" s="170" customFormat="1" ht="49.8" customHeight="1" x14ac:dyDescent="0.3">
      <c r="A130" s="305">
        <v>117</v>
      </c>
      <c r="B130" s="283" t="s">
        <v>430</v>
      </c>
      <c r="C130" s="287" t="s">
        <v>972</v>
      </c>
      <c r="D130" s="307"/>
      <c r="E130" s="307" t="s">
        <v>2772</v>
      </c>
      <c r="F130" s="171"/>
      <c r="G130" s="333">
        <v>157407</v>
      </c>
      <c r="H130" s="159">
        <v>168928</v>
      </c>
      <c r="I130" s="141">
        <v>-11521</v>
      </c>
      <c r="J130" s="138">
        <v>-6.8200653532866071E-2</v>
      </c>
    </row>
    <row r="131" spans="1:10" s="170" customFormat="1" ht="49.8" customHeight="1" x14ac:dyDescent="0.3">
      <c r="A131" s="305">
        <v>118</v>
      </c>
      <c r="B131" s="283" t="s">
        <v>431</v>
      </c>
      <c r="C131" s="287" t="s">
        <v>972</v>
      </c>
      <c r="D131" s="307"/>
      <c r="E131" s="307" t="s">
        <v>1661</v>
      </c>
      <c r="F131" s="171"/>
      <c r="G131" s="333">
        <v>203704</v>
      </c>
      <c r="H131" s="159">
        <v>210931</v>
      </c>
      <c r="I131" s="141">
        <v>-7227</v>
      </c>
      <c r="J131" s="138">
        <v>-3.4262389122509257E-2</v>
      </c>
    </row>
    <row r="132" spans="1:10" s="170" customFormat="1" ht="49.8" customHeight="1" x14ac:dyDescent="0.3">
      <c r="A132" s="305">
        <v>119</v>
      </c>
      <c r="B132" s="283" t="s">
        <v>432</v>
      </c>
      <c r="C132" s="287" t="s">
        <v>972</v>
      </c>
      <c r="D132" s="307"/>
      <c r="E132" s="307"/>
      <c r="F132" s="171"/>
      <c r="G132" s="333">
        <v>259259</v>
      </c>
      <c r="H132" s="159">
        <v>279371</v>
      </c>
      <c r="I132" s="141">
        <v>-20112</v>
      </c>
      <c r="J132" s="138">
        <v>-7.1990292478460546E-2</v>
      </c>
    </row>
    <row r="133" spans="1:10" s="170" customFormat="1" ht="49.8" customHeight="1" x14ac:dyDescent="0.3">
      <c r="A133" s="305">
        <v>120</v>
      </c>
      <c r="B133" s="283" t="s">
        <v>433</v>
      </c>
      <c r="C133" s="287" t="s">
        <v>972</v>
      </c>
      <c r="D133" s="307"/>
      <c r="E133" s="307"/>
      <c r="F133" s="171"/>
      <c r="G133" s="333">
        <v>351852</v>
      </c>
      <c r="H133" s="159">
        <v>381883</v>
      </c>
      <c r="I133" s="141">
        <v>-30031</v>
      </c>
      <c r="J133" s="138">
        <v>-7.8639269095508307E-2</v>
      </c>
    </row>
    <row r="134" spans="1:10" s="170" customFormat="1" ht="49.8" customHeight="1" x14ac:dyDescent="0.3">
      <c r="A134" s="305">
        <v>121</v>
      </c>
      <c r="B134" s="283" t="s">
        <v>434</v>
      </c>
      <c r="C134" s="287" t="s">
        <v>972</v>
      </c>
      <c r="D134" s="307"/>
      <c r="E134" s="307"/>
      <c r="F134" s="171"/>
      <c r="G134" s="333">
        <v>444444</v>
      </c>
      <c r="H134" s="159">
        <v>482755</v>
      </c>
      <c r="I134" s="141">
        <v>-38311</v>
      </c>
      <c r="J134" s="138">
        <v>-7.9359095193213949E-2</v>
      </c>
    </row>
    <row r="135" spans="1:10" s="170" customFormat="1" ht="49.8" customHeight="1" x14ac:dyDescent="0.3">
      <c r="A135" s="305" t="s">
        <v>3661</v>
      </c>
      <c r="B135" s="308" t="s">
        <v>1702</v>
      </c>
      <c r="C135" s="287"/>
      <c r="D135" s="307"/>
      <c r="E135" s="307"/>
      <c r="F135" s="171"/>
      <c r="G135" s="333"/>
      <c r="H135" s="159"/>
      <c r="I135" s="141"/>
      <c r="J135" s="138"/>
    </row>
    <row r="136" spans="1:10" s="170" customFormat="1" ht="49.8" customHeight="1" x14ac:dyDescent="0.3">
      <c r="A136" s="305">
        <v>122</v>
      </c>
      <c r="B136" s="283" t="s">
        <v>1076</v>
      </c>
      <c r="C136" s="287" t="s">
        <v>570</v>
      </c>
      <c r="D136" s="307"/>
      <c r="E136" s="307"/>
      <c r="F136" s="171"/>
      <c r="G136" s="333">
        <v>12240</v>
      </c>
      <c r="H136" s="159">
        <v>9790</v>
      </c>
      <c r="I136" s="141">
        <v>2450</v>
      </c>
      <c r="J136" s="138">
        <v>0.25025536261491316</v>
      </c>
    </row>
    <row r="137" spans="1:10" s="170" customFormat="1" ht="49.8" customHeight="1" x14ac:dyDescent="0.3">
      <c r="A137" s="305">
        <v>123</v>
      </c>
      <c r="B137" s="283" t="s">
        <v>1076</v>
      </c>
      <c r="C137" s="287" t="s">
        <v>570</v>
      </c>
      <c r="D137" s="307"/>
      <c r="E137" s="307"/>
      <c r="F137" s="171"/>
      <c r="G137" s="333">
        <v>14610</v>
      </c>
      <c r="H137" s="159">
        <v>11690</v>
      </c>
      <c r="I137" s="141">
        <v>2920</v>
      </c>
      <c r="J137" s="138">
        <v>0.24978614200171087</v>
      </c>
    </row>
    <row r="138" spans="1:10" s="170" customFormat="1" ht="49.8" customHeight="1" x14ac:dyDescent="0.3">
      <c r="A138" s="305">
        <v>124</v>
      </c>
      <c r="B138" s="283" t="s">
        <v>1076</v>
      </c>
      <c r="C138" s="287" t="s">
        <v>570</v>
      </c>
      <c r="D138" s="307"/>
      <c r="E138" s="307"/>
      <c r="F138" s="171"/>
      <c r="G138" s="333">
        <v>17110</v>
      </c>
      <c r="H138" s="159">
        <v>13690</v>
      </c>
      <c r="I138" s="141">
        <v>3420</v>
      </c>
      <c r="J138" s="138">
        <v>0.24981738495252009</v>
      </c>
    </row>
    <row r="139" spans="1:10" s="170" customFormat="1" ht="49.8" customHeight="1" x14ac:dyDescent="0.3">
      <c r="A139" s="305">
        <v>125</v>
      </c>
      <c r="B139" s="283" t="s">
        <v>1076</v>
      </c>
      <c r="C139" s="287" t="s">
        <v>570</v>
      </c>
      <c r="D139" s="307"/>
      <c r="E139" s="307"/>
      <c r="F139" s="171"/>
      <c r="G139" s="333">
        <v>16430</v>
      </c>
      <c r="H139" s="159">
        <v>13140</v>
      </c>
      <c r="I139" s="141">
        <v>3290</v>
      </c>
      <c r="J139" s="138">
        <v>0.25038051750380519</v>
      </c>
    </row>
    <row r="140" spans="1:10" s="170" customFormat="1" ht="49.8" customHeight="1" x14ac:dyDescent="0.3">
      <c r="A140" s="305">
        <v>126</v>
      </c>
      <c r="B140" s="283" t="s">
        <v>1076</v>
      </c>
      <c r="C140" s="287" t="s">
        <v>570</v>
      </c>
      <c r="D140" s="307"/>
      <c r="E140" s="307"/>
      <c r="F140" s="171"/>
      <c r="G140" s="333">
        <v>20050</v>
      </c>
      <c r="H140" s="159">
        <v>16040</v>
      </c>
      <c r="I140" s="141">
        <v>4010</v>
      </c>
      <c r="J140" s="138">
        <v>0.25</v>
      </c>
    </row>
    <row r="141" spans="1:10" s="170" customFormat="1" ht="49.8" customHeight="1" x14ac:dyDescent="0.3">
      <c r="A141" s="305">
        <v>127</v>
      </c>
      <c r="B141" s="283" t="s">
        <v>1076</v>
      </c>
      <c r="C141" s="287" t="s">
        <v>570</v>
      </c>
      <c r="D141" s="307"/>
      <c r="E141" s="307"/>
      <c r="F141" s="171"/>
      <c r="G141" s="333">
        <v>23450</v>
      </c>
      <c r="H141" s="159">
        <v>18760</v>
      </c>
      <c r="I141" s="141">
        <v>4690</v>
      </c>
      <c r="J141" s="138">
        <v>0.25</v>
      </c>
    </row>
    <row r="142" spans="1:10" s="170" customFormat="1" ht="49.8" customHeight="1" x14ac:dyDescent="0.3">
      <c r="A142" s="305">
        <v>128</v>
      </c>
      <c r="B142" s="283" t="s">
        <v>1076</v>
      </c>
      <c r="C142" s="287" t="s">
        <v>570</v>
      </c>
      <c r="D142" s="307"/>
      <c r="E142" s="307"/>
      <c r="F142" s="171"/>
      <c r="G142" s="333">
        <v>20740</v>
      </c>
      <c r="H142" s="159">
        <v>16590</v>
      </c>
      <c r="I142" s="141">
        <v>4150</v>
      </c>
      <c r="J142" s="138">
        <v>0.25015069318866789</v>
      </c>
    </row>
    <row r="143" spans="1:10" s="170" customFormat="1" ht="49.8" customHeight="1" x14ac:dyDescent="0.3">
      <c r="A143" s="305">
        <v>129</v>
      </c>
      <c r="B143" s="286" t="s">
        <v>1076</v>
      </c>
      <c r="C143" s="287" t="s">
        <v>570</v>
      </c>
      <c r="D143" s="307"/>
      <c r="E143" s="307"/>
      <c r="F143" s="171"/>
      <c r="G143" s="333">
        <v>25040</v>
      </c>
      <c r="H143" s="159">
        <v>20030</v>
      </c>
      <c r="I143" s="141">
        <v>5010</v>
      </c>
      <c r="J143" s="138">
        <v>0.25012481278082876</v>
      </c>
    </row>
    <row r="144" spans="1:10" s="170" customFormat="1" ht="49.8" customHeight="1" x14ac:dyDescent="0.3">
      <c r="A144" s="305">
        <v>130</v>
      </c>
      <c r="B144" s="283" t="s">
        <v>1076</v>
      </c>
      <c r="C144" s="288" t="s">
        <v>570</v>
      </c>
      <c r="D144" s="328"/>
      <c r="E144" s="307" t="s">
        <v>1261</v>
      </c>
      <c r="F144" s="171"/>
      <c r="G144" s="333">
        <v>30250</v>
      </c>
      <c r="H144" s="159">
        <v>24200</v>
      </c>
      <c r="I144" s="141">
        <v>6050</v>
      </c>
      <c r="J144" s="138">
        <v>0.25</v>
      </c>
    </row>
    <row r="145" spans="1:10" s="170" customFormat="1" ht="49.8" customHeight="1" x14ac:dyDescent="0.3">
      <c r="A145" s="305">
        <v>131</v>
      </c>
      <c r="B145" s="283" t="s">
        <v>1076</v>
      </c>
      <c r="C145" s="288" t="s">
        <v>570</v>
      </c>
      <c r="D145" s="321"/>
      <c r="E145" s="307" t="s">
        <v>1260</v>
      </c>
      <c r="F145" s="171"/>
      <c r="G145" s="333">
        <v>36360</v>
      </c>
      <c r="H145" s="159">
        <v>29090</v>
      </c>
      <c r="I145" s="141">
        <v>7270</v>
      </c>
      <c r="J145" s="138">
        <v>0.2499140598143692</v>
      </c>
    </row>
    <row r="146" spans="1:10" s="170" customFormat="1" ht="49.8" customHeight="1" x14ac:dyDescent="0.3">
      <c r="A146" s="305">
        <v>132</v>
      </c>
      <c r="B146" s="283" t="s">
        <v>1076</v>
      </c>
      <c r="C146" s="288" t="s">
        <v>570</v>
      </c>
      <c r="D146" s="321"/>
      <c r="E146" s="307" t="s">
        <v>1200</v>
      </c>
      <c r="F146" s="171"/>
      <c r="G146" s="333">
        <v>32180</v>
      </c>
      <c r="H146" s="159">
        <v>25740</v>
      </c>
      <c r="I146" s="141">
        <v>6440</v>
      </c>
      <c r="J146" s="138">
        <v>0.25019425019425018</v>
      </c>
    </row>
    <row r="147" spans="1:10" s="170" customFormat="1" ht="49.8" customHeight="1" x14ac:dyDescent="0.3">
      <c r="A147" s="305">
        <v>133</v>
      </c>
      <c r="B147" s="283" t="s">
        <v>1076</v>
      </c>
      <c r="C147" s="288" t="s">
        <v>570</v>
      </c>
      <c r="D147" s="321"/>
      <c r="E147" s="307" t="s">
        <v>1201</v>
      </c>
      <c r="F147" s="171"/>
      <c r="G147" s="333">
        <v>38410</v>
      </c>
      <c r="H147" s="159">
        <v>30730</v>
      </c>
      <c r="I147" s="141">
        <v>7680</v>
      </c>
      <c r="J147" s="138">
        <v>0.24991864627399935</v>
      </c>
    </row>
    <row r="148" spans="1:10" s="170" customFormat="1" ht="49.8" customHeight="1" x14ac:dyDescent="0.3">
      <c r="A148" s="305">
        <v>134</v>
      </c>
      <c r="B148" s="283" t="s">
        <v>1076</v>
      </c>
      <c r="C148" s="287" t="s">
        <v>570</v>
      </c>
      <c r="D148" s="323"/>
      <c r="E148" s="307" t="s">
        <v>1130</v>
      </c>
      <c r="F148" s="171"/>
      <c r="G148" s="333">
        <v>46230</v>
      </c>
      <c r="H148" s="159">
        <v>36980</v>
      </c>
      <c r="I148" s="141">
        <v>9250</v>
      </c>
      <c r="J148" s="138">
        <v>0.25013520822065982</v>
      </c>
    </row>
    <row r="149" spans="1:10" s="170" customFormat="1" ht="49.8" customHeight="1" x14ac:dyDescent="0.3">
      <c r="A149" s="305">
        <v>135</v>
      </c>
      <c r="B149" s="283" t="s">
        <v>1076</v>
      </c>
      <c r="C149" s="287" t="s">
        <v>570</v>
      </c>
      <c r="D149" s="323"/>
      <c r="E149" s="307" t="s">
        <v>2559</v>
      </c>
      <c r="F149" s="171"/>
      <c r="G149" s="333">
        <v>56430</v>
      </c>
      <c r="H149" s="159">
        <v>45140</v>
      </c>
      <c r="I149" s="141">
        <v>11290</v>
      </c>
      <c r="J149" s="138">
        <v>0.2501107665042091</v>
      </c>
    </row>
    <row r="150" spans="1:10" s="170" customFormat="1" ht="49.8" customHeight="1" x14ac:dyDescent="0.3">
      <c r="A150" s="305">
        <v>136</v>
      </c>
      <c r="B150" s="283" t="s">
        <v>1076</v>
      </c>
      <c r="C150" s="287" t="s">
        <v>570</v>
      </c>
      <c r="D150" s="321"/>
      <c r="E150" s="307" t="s">
        <v>1134</v>
      </c>
      <c r="F150" s="171"/>
      <c r="G150" s="333">
        <v>66730</v>
      </c>
      <c r="H150" s="159">
        <v>53380</v>
      </c>
      <c r="I150" s="141">
        <v>13350</v>
      </c>
      <c r="J150" s="138">
        <v>0.25009366804046457</v>
      </c>
    </row>
    <row r="151" spans="1:10" s="170" customFormat="1" ht="49.8" customHeight="1" x14ac:dyDescent="0.3">
      <c r="A151" s="305">
        <v>137</v>
      </c>
      <c r="B151" s="283" t="s">
        <v>1076</v>
      </c>
      <c r="C151" s="287" t="s">
        <v>570</v>
      </c>
      <c r="D151" s="321"/>
      <c r="E151" s="307" t="s">
        <v>2558</v>
      </c>
      <c r="F151" s="171"/>
      <c r="G151" s="333">
        <v>49960</v>
      </c>
      <c r="H151" s="159">
        <v>39970</v>
      </c>
      <c r="I151" s="141">
        <v>9990</v>
      </c>
      <c r="J151" s="138">
        <v>0.24993745308981735</v>
      </c>
    </row>
    <row r="152" spans="1:10" s="170" customFormat="1" ht="49.8" customHeight="1" x14ac:dyDescent="0.3">
      <c r="A152" s="305">
        <v>138</v>
      </c>
      <c r="B152" s="283" t="s">
        <v>1076</v>
      </c>
      <c r="C152" s="287" t="s">
        <v>570</v>
      </c>
      <c r="D152" s="321"/>
      <c r="E152" s="307" t="s">
        <v>1135</v>
      </c>
      <c r="F152" s="171"/>
      <c r="G152" s="333">
        <v>61410</v>
      </c>
      <c r="H152" s="159">
        <v>49130</v>
      </c>
      <c r="I152" s="141">
        <v>12280</v>
      </c>
      <c r="J152" s="138">
        <v>0.24994911459393446</v>
      </c>
    </row>
    <row r="153" spans="1:10" s="170" customFormat="1" ht="49.8" customHeight="1" x14ac:dyDescent="0.3">
      <c r="A153" s="305">
        <v>139</v>
      </c>
      <c r="B153" s="283" t="s">
        <v>1076</v>
      </c>
      <c r="C153" s="287" t="s">
        <v>570</v>
      </c>
      <c r="D153" s="321"/>
      <c r="E153" s="307" t="s">
        <v>1136</v>
      </c>
      <c r="F153" s="171"/>
      <c r="G153" s="333">
        <v>74440</v>
      </c>
      <c r="H153" s="159">
        <v>59550</v>
      </c>
      <c r="I153" s="141">
        <v>14890</v>
      </c>
      <c r="J153" s="138">
        <v>0.25004198152812762</v>
      </c>
    </row>
    <row r="154" spans="1:10" s="170" customFormat="1" ht="49.8" customHeight="1" x14ac:dyDescent="0.3">
      <c r="A154" s="305">
        <v>140</v>
      </c>
      <c r="B154" s="283" t="s">
        <v>1076</v>
      </c>
      <c r="C154" s="287" t="s">
        <v>570</v>
      </c>
      <c r="D154" s="321"/>
      <c r="E154" s="307" t="s">
        <v>2557</v>
      </c>
      <c r="F154" s="171"/>
      <c r="G154" s="333">
        <v>88710</v>
      </c>
      <c r="H154" s="159">
        <v>70970</v>
      </c>
      <c r="I154" s="141">
        <v>17740</v>
      </c>
      <c r="J154" s="138">
        <v>0.24996477384810484</v>
      </c>
    </row>
    <row r="155" spans="1:10" s="170" customFormat="1" ht="49.8" customHeight="1" x14ac:dyDescent="0.3">
      <c r="A155" s="305">
        <v>141</v>
      </c>
      <c r="B155" s="283" t="s">
        <v>1076</v>
      </c>
      <c r="C155" s="287" t="s">
        <v>570</v>
      </c>
      <c r="D155" s="321"/>
      <c r="E155" s="307" t="s">
        <v>2556</v>
      </c>
      <c r="F155" s="171"/>
      <c r="G155" s="333">
        <v>106280</v>
      </c>
      <c r="H155" s="159">
        <v>85020</v>
      </c>
      <c r="I155" s="141">
        <v>21260</v>
      </c>
      <c r="J155" s="138">
        <v>0.25005880969183719</v>
      </c>
    </row>
    <row r="156" spans="1:10" s="170" customFormat="1" ht="49.8" customHeight="1" x14ac:dyDescent="0.3">
      <c r="A156" s="305">
        <v>142</v>
      </c>
      <c r="B156" s="283" t="s">
        <v>1076</v>
      </c>
      <c r="C156" s="287" t="s">
        <v>570</v>
      </c>
      <c r="D156" s="321"/>
      <c r="E156" s="307" t="s">
        <v>1137</v>
      </c>
      <c r="F156" s="171"/>
      <c r="G156" s="333">
        <v>71040</v>
      </c>
      <c r="H156" s="159">
        <v>56830</v>
      </c>
      <c r="I156" s="141">
        <v>14210</v>
      </c>
      <c r="J156" s="138">
        <v>0.2500439908499032</v>
      </c>
    </row>
    <row r="157" spans="1:10" s="170" customFormat="1" ht="49.8" customHeight="1" x14ac:dyDescent="0.3">
      <c r="A157" s="305">
        <v>143</v>
      </c>
      <c r="B157" s="283" t="s">
        <v>1076</v>
      </c>
      <c r="C157" s="287" t="s">
        <v>570</v>
      </c>
      <c r="D157" s="321"/>
      <c r="E157" s="307" t="s">
        <v>2561</v>
      </c>
      <c r="F157" s="171"/>
      <c r="G157" s="333">
        <v>87580</v>
      </c>
      <c r="H157" s="159">
        <v>70060</v>
      </c>
      <c r="I157" s="141">
        <v>17520</v>
      </c>
      <c r="J157" s="138">
        <v>0.25007136739937197</v>
      </c>
    </row>
    <row r="158" spans="1:10" s="170" customFormat="1" ht="49.8" customHeight="1" x14ac:dyDescent="0.3">
      <c r="A158" s="305">
        <v>144</v>
      </c>
      <c r="B158" s="283" t="s">
        <v>1076</v>
      </c>
      <c r="C158" s="287" t="s">
        <v>570</v>
      </c>
      <c r="D158" s="321"/>
      <c r="E158" s="307" t="s">
        <v>2555</v>
      </c>
      <c r="F158" s="171"/>
      <c r="G158" s="333">
        <v>105590</v>
      </c>
      <c r="H158" s="159">
        <v>84470</v>
      </c>
      <c r="I158" s="141">
        <v>21120</v>
      </c>
      <c r="J158" s="138">
        <v>0.25002959630638094</v>
      </c>
    </row>
    <row r="159" spans="1:10" s="170" customFormat="1" ht="49.8" customHeight="1" x14ac:dyDescent="0.3">
      <c r="A159" s="305">
        <v>145</v>
      </c>
      <c r="B159" s="283" t="s">
        <v>1076</v>
      </c>
      <c r="C159" s="287" t="s">
        <v>570</v>
      </c>
      <c r="D159" s="321"/>
      <c r="E159" s="307" t="s">
        <v>2554</v>
      </c>
      <c r="F159" s="171"/>
      <c r="G159" s="333">
        <v>125990</v>
      </c>
      <c r="H159" s="159">
        <v>100790</v>
      </c>
      <c r="I159" s="141">
        <v>25200</v>
      </c>
      <c r="J159" s="138">
        <v>0.25002480404802063</v>
      </c>
    </row>
    <row r="160" spans="1:10" s="170" customFormat="1" ht="49.8" customHeight="1" x14ac:dyDescent="0.3">
      <c r="A160" s="305">
        <v>146</v>
      </c>
      <c r="B160" s="283" t="s">
        <v>1076</v>
      </c>
      <c r="C160" s="287" t="s">
        <v>570</v>
      </c>
      <c r="D160" s="321"/>
      <c r="E160" s="307" t="s">
        <v>1139</v>
      </c>
      <c r="F160" s="171"/>
      <c r="G160" s="333">
        <v>150450</v>
      </c>
      <c r="H160" s="159">
        <v>120360</v>
      </c>
      <c r="I160" s="141">
        <v>30090</v>
      </c>
      <c r="J160" s="138">
        <v>0.25</v>
      </c>
    </row>
    <row r="161" spans="1:10" s="170" customFormat="1" ht="49.8" customHeight="1" x14ac:dyDescent="0.3">
      <c r="A161" s="305">
        <v>147</v>
      </c>
      <c r="B161" s="283" t="s">
        <v>1076</v>
      </c>
      <c r="C161" s="287" t="s">
        <v>570</v>
      </c>
      <c r="D161" s="321"/>
      <c r="E161" s="307" t="s">
        <v>1140</v>
      </c>
      <c r="F161" s="171"/>
      <c r="G161" s="333">
        <v>112160</v>
      </c>
      <c r="H161" s="159">
        <v>89730</v>
      </c>
      <c r="I161" s="141">
        <v>22430</v>
      </c>
      <c r="J161" s="138">
        <v>0.24997213863813664</v>
      </c>
    </row>
    <row r="162" spans="1:10" s="170" customFormat="1" ht="49.8" customHeight="1" x14ac:dyDescent="0.3">
      <c r="A162" s="305">
        <v>148</v>
      </c>
      <c r="B162" s="283" t="s">
        <v>1076</v>
      </c>
      <c r="C162" s="287" t="s">
        <v>570</v>
      </c>
      <c r="D162" s="321"/>
      <c r="E162" s="307" t="s">
        <v>1143</v>
      </c>
      <c r="F162" s="171"/>
      <c r="G162" s="333">
        <v>124290</v>
      </c>
      <c r="H162" s="159">
        <v>99430</v>
      </c>
      <c r="I162" s="141">
        <v>24860</v>
      </c>
      <c r="J162" s="138">
        <v>0.25002514331690634</v>
      </c>
    </row>
    <row r="163" spans="1:10" s="170" customFormat="1" ht="49.8" customHeight="1" x14ac:dyDescent="0.3">
      <c r="A163" s="305">
        <v>149</v>
      </c>
      <c r="B163" s="283" t="s">
        <v>1076</v>
      </c>
      <c r="C163" s="287" t="s">
        <v>570</v>
      </c>
      <c r="D163" s="321"/>
      <c r="E163" s="307" t="s">
        <v>1144</v>
      </c>
      <c r="F163" s="171"/>
      <c r="G163" s="333">
        <v>150230</v>
      </c>
      <c r="H163" s="159">
        <v>120180</v>
      </c>
      <c r="I163" s="141">
        <v>30050</v>
      </c>
      <c r="J163" s="138">
        <v>0.25004160426027627</v>
      </c>
    </row>
    <row r="164" spans="1:10" s="170" customFormat="1" ht="49.8" customHeight="1" x14ac:dyDescent="0.3">
      <c r="A164" s="305">
        <v>150</v>
      </c>
      <c r="B164" s="283" t="s">
        <v>1076</v>
      </c>
      <c r="C164" s="287" t="s">
        <v>570</v>
      </c>
      <c r="D164" s="321"/>
      <c r="E164" s="307" t="s">
        <v>1145</v>
      </c>
      <c r="F164" s="171"/>
      <c r="G164" s="333">
        <v>180360</v>
      </c>
      <c r="H164" s="159">
        <v>144290</v>
      </c>
      <c r="I164" s="141">
        <v>36070</v>
      </c>
      <c r="J164" s="138">
        <v>0.24998267378196687</v>
      </c>
    </row>
    <row r="165" spans="1:10" s="170" customFormat="1" ht="49.8" customHeight="1" x14ac:dyDescent="0.3">
      <c r="A165" s="305">
        <v>151</v>
      </c>
      <c r="B165" s="283" t="s">
        <v>1076</v>
      </c>
      <c r="C165" s="287" t="s">
        <v>570</v>
      </c>
      <c r="D165" s="321"/>
      <c r="E165" s="307" t="s">
        <v>1146</v>
      </c>
      <c r="F165" s="171"/>
      <c r="G165" s="333">
        <v>215940</v>
      </c>
      <c r="H165" s="159">
        <v>172750</v>
      </c>
      <c r="I165" s="141">
        <v>43190</v>
      </c>
      <c r="J165" s="138">
        <v>0.25001447178002895</v>
      </c>
    </row>
    <row r="166" spans="1:10" s="170" customFormat="1" ht="49.8" customHeight="1" x14ac:dyDescent="0.3">
      <c r="A166" s="305">
        <v>152</v>
      </c>
      <c r="B166" s="283" t="s">
        <v>1076</v>
      </c>
      <c r="C166" s="287" t="s">
        <v>570</v>
      </c>
      <c r="D166" s="321"/>
      <c r="E166" s="307" t="s">
        <v>2553</v>
      </c>
      <c r="F166" s="171"/>
      <c r="G166" s="333">
        <v>121230</v>
      </c>
      <c r="H166" s="159">
        <v>96980</v>
      </c>
      <c r="I166" s="141">
        <v>24250</v>
      </c>
      <c r="J166" s="138">
        <v>0.25005155702206638</v>
      </c>
    </row>
    <row r="167" spans="1:10" s="170" customFormat="1" ht="49.8" customHeight="1" x14ac:dyDescent="0.3">
      <c r="A167" s="305">
        <v>153</v>
      </c>
      <c r="B167" s="283" t="s">
        <v>1076</v>
      </c>
      <c r="C167" s="287" t="s">
        <v>570</v>
      </c>
      <c r="D167" s="321"/>
      <c r="E167" s="307" t="s">
        <v>1147</v>
      </c>
      <c r="F167" s="171"/>
      <c r="G167" s="333">
        <v>150580</v>
      </c>
      <c r="H167" s="159">
        <v>120460</v>
      </c>
      <c r="I167" s="141">
        <v>30120</v>
      </c>
      <c r="J167" s="138">
        <v>0.25004150755437488</v>
      </c>
    </row>
    <row r="168" spans="1:10" s="170" customFormat="1" ht="49.8" customHeight="1" x14ac:dyDescent="0.3">
      <c r="A168" s="305">
        <v>154</v>
      </c>
      <c r="B168" s="283" t="s">
        <v>1076</v>
      </c>
      <c r="C168" s="287" t="s">
        <v>570</v>
      </c>
      <c r="D168" s="321"/>
      <c r="E168" s="307" t="s">
        <v>1148</v>
      </c>
      <c r="F168" s="171"/>
      <c r="G168" s="324">
        <v>188300</v>
      </c>
      <c r="H168" s="159">
        <v>150640</v>
      </c>
      <c r="I168" s="141">
        <v>37660</v>
      </c>
      <c r="J168" s="138">
        <v>0.25</v>
      </c>
    </row>
    <row r="169" spans="1:10" s="170" customFormat="1" ht="49.8" customHeight="1" x14ac:dyDescent="0.3">
      <c r="A169" s="305">
        <v>155</v>
      </c>
      <c r="B169" s="283" t="s">
        <v>1076</v>
      </c>
      <c r="C169" s="287" t="s">
        <v>570</v>
      </c>
      <c r="D169" s="321"/>
      <c r="E169" s="307" t="s">
        <v>2549</v>
      </c>
      <c r="F169" s="171"/>
      <c r="G169" s="324">
        <v>225000</v>
      </c>
      <c r="H169" s="159">
        <v>180000</v>
      </c>
      <c r="I169" s="141">
        <v>45000</v>
      </c>
      <c r="J169" s="138">
        <v>0.25</v>
      </c>
    </row>
    <row r="170" spans="1:10" s="170" customFormat="1" ht="49.8" customHeight="1" x14ac:dyDescent="0.3">
      <c r="A170" s="305">
        <v>156</v>
      </c>
      <c r="B170" s="283" t="s">
        <v>1076</v>
      </c>
      <c r="C170" s="287" t="s">
        <v>570</v>
      </c>
      <c r="D170" s="321"/>
      <c r="E170" s="307" t="s">
        <v>2552</v>
      </c>
      <c r="F170" s="171"/>
      <c r="G170" s="324">
        <v>271690</v>
      </c>
      <c r="H170" s="159">
        <v>217350</v>
      </c>
      <c r="I170" s="141">
        <v>54340</v>
      </c>
      <c r="J170" s="138">
        <v>0.25001150218541524</v>
      </c>
    </row>
    <row r="171" spans="1:10" s="170" customFormat="1" ht="49.8" customHeight="1" x14ac:dyDescent="0.3">
      <c r="A171" s="305">
        <v>157</v>
      </c>
      <c r="B171" s="283" t="s">
        <v>1076</v>
      </c>
      <c r="C171" s="287" t="s">
        <v>570</v>
      </c>
      <c r="D171" s="321"/>
      <c r="E171" s="307" t="s">
        <v>2560</v>
      </c>
      <c r="F171" s="171"/>
      <c r="G171" s="324">
        <v>326980</v>
      </c>
      <c r="H171" s="159">
        <v>261580</v>
      </c>
      <c r="I171" s="141">
        <v>65400</v>
      </c>
      <c r="J171" s="138">
        <v>0.25001911461120879</v>
      </c>
    </row>
    <row r="172" spans="1:10" s="170" customFormat="1" ht="49.8" customHeight="1" x14ac:dyDescent="0.3">
      <c r="A172" s="305">
        <v>158</v>
      </c>
      <c r="B172" s="283" t="s">
        <v>1076</v>
      </c>
      <c r="C172" s="287" t="s">
        <v>570</v>
      </c>
      <c r="D172" s="321"/>
      <c r="E172" s="307" t="s">
        <v>2551</v>
      </c>
      <c r="F172" s="171"/>
      <c r="G172" s="324">
        <v>156800</v>
      </c>
      <c r="H172" s="159">
        <v>125440</v>
      </c>
      <c r="I172" s="141">
        <v>31360</v>
      </c>
      <c r="J172" s="138">
        <v>0.25</v>
      </c>
    </row>
    <row r="173" spans="1:10" s="170" customFormat="1" ht="49.8" customHeight="1" x14ac:dyDescent="0.3">
      <c r="A173" s="305">
        <v>159</v>
      </c>
      <c r="B173" s="283" t="s">
        <v>1076</v>
      </c>
      <c r="C173" s="287" t="s">
        <v>570</v>
      </c>
      <c r="D173" s="321"/>
      <c r="E173" s="307" t="s">
        <v>2550</v>
      </c>
      <c r="F173" s="171"/>
      <c r="G173" s="324">
        <v>194410</v>
      </c>
      <c r="H173" s="159">
        <v>155530</v>
      </c>
      <c r="I173" s="141">
        <v>38880</v>
      </c>
      <c r="J173" s="138">
        <v>0.24998392593068861</v>
      </c>
    </row>
    <row r="174" spans="1:10" s="170" customFormat="1" ht="49.8" customHeight="1" x14ac:dyDescent="0.3">
      <c r="A174" s="305">
        <v>160</v>
      </c>
      <c r="B174" s="283" t="s">
        <v>1076</v>
      </c>
      <c r="C174" s="287" t="s">
        <v>570</v>
      </c>
      <c r="D174" s="321"/>
      <c r="E174" s="307" t="s">
        <v>1153</v>
      </c>
      <c r="F174" s="171"/>
      <c r="G174" s="324">
        <v>237690</v>
      </c>
      <c r="H174" s="159">
        <v>190150</v>
      </c>
      <c r="I174" s="141">
        <v>47540</v>
      </c>
      <c r="J174" s="138">
        <v>0.25001314751511966</v>
      </c>
    </row>
    <row r="175" spans="1:10" s="170" customFormat="1" ht="49.8" customHeight="1" x14ac:dyDescent="0.3">
      <c r="A175" s="305">
        <v>161</v>
      </c>
      <c r="B175" s="283" t="s">
        <v>1076</v>
      </c>
      <c r="C175" s="287" t="s">
        <v>570</v>
      </c>
      <c r="D175" s="321"/>
      <c r="E175" s="307" t="s">
        <v>1155</v>
      </c>
      <c r="F175" s="171"/>
      <c r="G175" s="324">
        <v>289700</v>
      </c>
      <c r="H175" s="159">
        <v>231760</v>
      </c>
      <c r="I175" s="141">
        <v>57940</v>
      </c>
      <c r="J175" s="138">
        <v>0.25</v>
      </c>
    </row>
    <row r="176" spans="1:10" s="170" customFormat="1" ht="49.8" customHeight="1" x14ac:dyDescent="0.3">
      <c r="A176" s="305">
        <v>162</v>
      </c>
      <c r="B176" s="283" t="s">
        <v>1076</v>
      </c>
      <c r="C176" s="287" t="s">
        <v>570</v>
      </c>
      <c r="D176" s="321"/>
      <c r="E176" s="307" t="s">
        <v>1156</v>
      </c>
      <c r="F176" s="171"/>
      <c r="G176" s="324">
        <v>351440</v>
      </c>
      <c r="H176" s="159">
        <v>281150</v>
      </c>
      <c r="I176" s="141">
        <v>70290</v>
      </c>
      <c r="J176" s="138">
        <v>0.25000889205050686</v>
      </c>
    </row>
    <row r="177" spans="1:10" s="170" customFormat="1" ht="49.8" customHeight="1" x14ac:dyDescent="0.3">
      <c r="A177" s="305">
        <v>163</v>
      </c>
      <c r="B177" s="283" t="s">
        <v>1076</v>
      </c>
      <c r="C177" s="287" t="s">
        <v>570</v>
      </c>
      <c r="D177" s="321"/>
      <c r="E177" s="307" t="s">
        <v>1157</v>
      </c>
      <c r="F177" s="171"/>
      <c r="G177" s="324">
        <v>419080</v>
      </c>
      <c r="H177" s="159">
        <v>335260</v>
      </c>
      <c r="I177" s="141">
        <v>83820</v>
      </c>
      <c r="J177" s="138">
        <v>0.25001491379824614</v>
      </c>
    </row>
    <row r="178" spans="1:10" s="170" customFormat="1" ht="49.8" customHeight="1" x14ac:dyDescent="0.3">
      <c r="A178" s="305">
        <v>164</v>
      </c>
      <c r="B178" s="283" t="s">
        <v>1076</v>
      </c>
      <c r="C178" s="287" t="s">
        <v>570</v>
      </c>
      <c r="D178" s="321"/>
      <c r="E178" s="307" t="s">
        <v>1158</v>
      </c>
      <c r="F178" s="171"/>
      <c r="G178" s="324">
        <v>196800</v>
      </c>
      <c r="H178" s="159">
        <v>157440</v>
      </c>
      <c r="I178" s="141">
        <v>39360</v>
      </c>
      <c r="J178" s="138">
        <v>0.25</v>
      </c>
    </row>
    <row r="179" spans="1:10" s="170" customFormat="1" ht="49.8" customHeight="1" x14ac:dyDescent="0.3">
      <c r="A179" s="305">
        <v>165</v>
      </c>
      <c r="B179" s="283" t="s">
        <v>1076</v>
      </c>
      <c r="C179" s="287" t="s">
        <v>570</v>
      </c>
      <c r="D179" s="321"/>
      <c r="E179" s="307" t="s">
        <v>1160</v>
      </c>
      <c r="F179" s="171"/>
      <c r="G179" s="324">
        <v>242110</v>
      </c>
      <c r="H179" s="159">
        <v>193690</v>
      </c>
      <c r="I179" s="141">
        <v>48420</v>
      </c>
      <c r="J179" s="138">
        <v>0.24998709277711809</v>
      </c>
    </row>
    <row r="180" spans="1:10" s="170" customFormat="1" ht="49.8" customHeight="1" x14ac:dyDescent="0.3">
      <c r="A180" s="305">
        <v>166</v>
      </c>
      <c r="B180" s="283" t="s">
        <v>1076</v>
      </c>
      <c r="C180" s="287" t="s">
        <v>570</v>
      </c>
      <c r="D180" s="321"/>
      <c r="E180" s="307" t="s">
        <v>1162</v>
      </c>
      <c r="F180" s="171"/>
      <c r="G180" s="324">
        <v>296730</v>
      </c>
      <c r="H180" s="159">
        <v>237380</v>
      </c>
      <c r="I180" s="141">
        <v>59350</v>
      </c>
      <c r="J180" s="138">
        <v>0.25002106327407531</v>
      </c>
    </row>
    <row r="181" spans="1:10" s="170" customFormat="1" ht="49.8" customHeight="1" x14ac:dyDescent="0.3">
      <c r="A181" s="305">
        <v>167</v>
      </c>
      <c r="B181" s="283" t="s">
        <v>1076</v>
      </c>
      <c r="C181" s="287" t="s">
        <v>570</v>
      </c>
      <c r="D181" s="321"/>
      <c r="E181" s="307" t="s">
        <v>1163</v>
      </c>
      <c r="F181" s="171"/>
      <c r="G181" s="324">
        <v>359380</v>
      </c>
      <c r="H181" s="159">
        <v>287500</v>
      </c>
      <c r="I181" s="141">
        <v>71880</v>
      </c>
      <c r="J181" s="138">
        <v>0.2500173913043478</v>
      </c>
    </row>
    <row r="182" spans="1:10" s="170" customFormat="1" ht="49.8" customHeight="1" x14ac:dyDescent="0.3">
      <c r="A182" s="305">
        <v>168</v>
      </c>
      <c r="B182" s="283" t="s">
        <v>1076</v>
      </c>
      <c r="C182" s="287" t="s">
        <v>570</v>
      </c>
      <c r="D182" s="321"/>
      <c r="E182" s="307" t="s">
        <v>1164</v>
      </c>
      <c r="F182" s="171"/>
      <c r="G182" s="324">
        <v>435740</v>
      </c>
      <c r="H182" s="159">
        <v>348590</v>
      </c>
      <c r="I182" s="141">
        <v>87150</v>
      </c>
      <c r="J182" s="138">
        <v>0.25000717174904613</v>
      </c>
    </row>
    <row r="183" spans="1:10" s="170" customFormat="1" ht="49.8" customHeight="1" x14ac:dyDescent="0.3">
      <c r="A183" s="305">
        <v>169</v>
      </c>
      <c r="B183" s="283" t="s">
        <v>1076</v>
      </c>
      <c r="C183" s="287" t="s">
        <v>570</v>
      </c>
      <c r="D183" s="321"/>
      <c r="E183" s="307" t="s">
        <v>1165</v>
      </c>
      <c r="F183" s="171"/>
      <c r="G183" s="324">
        <v>524100</v>
      </c>
      <c r="H183" s="159">
        <v>419280</v>
      </c>
      <c r="I183" s="141">
        <v>104820</v>
      </c>
      <c r="J183" s="138">
        <v>0.25</v>
      </c>
    </row>
    <row r="184" spans="1:10" s="170" customFormat="1" ht="49.8" customHeight="1" x14ac:dyDescent="0.3">
      <c r="A184" s="305">
        <v>170</v>
      </c>
      <c r="B184" s="283" t="s">
        <v>1076</v>
      </c>
      <c r="C184" s="287" t="s">
        <v>570</v>
      </c>
      <c r="D184" s="307"/>
      <c r="E184" s="307" t="s">
        <v>1351</v>
      </c>
      <c r="F184" s="171"/>
      <c r="G184" s="324">
        <v>257860</v>
      </c>
      <c r="H184" s="159">
        <v>206290</v>
      </c>
      <c r="I184" s="141">
        <v>51570</v>
      </c>
      <c r="J184" s="138">
        <v>0.2499878811382035</v>
      </c>
    </row>
    <row r="185" spans="1:10" s="170" customFormat="1" ht="49.8" customHeight="1" x14ac:dyDescent="0.3">
      <c r="A185" s="305">
        <v>171</v>
      </c>
      <c r="B185" s="283" t="s">
        <v>1076</v>
      </c>
      <c r="C185" s="287" t="s">
        <v>570</v>
      </c>
      <c r="D185" s="307"/>
      <c r="E185" s="307" t="s">
        <v>1351</v>
      </c>
      <c r="F185" s="171"/>
      <c r="G185" s="324">
        <v>317910</v>
      </c>
      <c r="H185" s="159">
        <v>254330</v>
      </c>
      <c r="I185" s="141">
        <v>63580</v>
      </c>
      <c r="J185" s="138">
        <v>0.24999017025124837</v>
      </c>
    </row>
    <row r="186" spans="1:10" s="170" customFormat="1" ht="49.8" customHeight="1" x14ac:dyDescent="0.3">
      <c r="A186" s="305">
        <v>172</v>
      </c>
      <c r="B186" s="283" t="s">
        <v>1076</v>
      </c>
      <c r="C186" s="287" t="s">
        <v>570</v>
      </c>
      <c r="D186" s="307"/>
      <c r="E186" s="307" t="s">
        <v>1173</v>
      </c>
      <c r="F186" s="171"/>
      <c r="G186" s="333">
        <v>389960</v>
      </c>
      <c r="H186" s="159">
        <v>311970</v>
      </c>
      <c r="I186" s="141">
        <v>77990</v>
      </c>
      <c r="J186" s="138">
        <v>0.24999198640894957</v>
      </c>
    </row>
    <row r="187" spans="1:10" s="170" customFormat="1" ht="49.8" customHeight="1" x14ac:dyDescent="0.3">
      <c r="A187" s="305">
        <v>173</v>
      </c>
      <c r="B187" s="283" t="s">
        <v>1076</v>
      </c>
      <c r="C187" s="287" t="s">
        <v>570</v>
      </c>
      <c r="D187" s="307"/>
      <c r="E187" s="307" t="s">
        <v>1174</v>
      </c>
      <c r="F187" s="171"/>
      <c r="G187" s="333">
        <v>468930</v>
      </c>
      <c r="H187" s="159">
        <v>375140</v>
      </c>
      <c r="I187" s="141">
        <v>93790</v>
      </c>
      <c r="J187" s="138">
        <v>0.25001332835741324</v>
      </c>
    </row>
    <row r="188" spans="1:10" s="170" customFormat="1" ht="49.8" customHeight="1" x14ac:dyDescent="0.3">
      <c r="A188" s="305">
        <v>174</v>
      </c>
      <c r="B188" s="283" t="s">
        <v>1076</v>
      </c>
      <c r="C188" s="287" t="s">
        <v>570</v>
      </c>
      <c r="D188" s="307"/>
      <c r="E188" s="307" t="s">
        <v>1175</v>
      </c>
      <c r="F188" s="171"/>
      <c r="G188" s="333">
        <v>576230</v>
      </c>
      <c r="H188" s="159">
        <v>460980</v>
      </c>
      <c r="I188" s="141">
        <v>115250</v>
      </c>
      <c r="J188" s="138">
        <v>0.25001084645754695</v>
      </c>
    </row>
    <row r="189" spans="1:10" s="170" customFormat="1" ht="49.8" customHeight="1" x14ac:dyDescent="0.3">
      <c r="A189" s="305">
        <v>175</v>
      </c>
      <c r="B189" s="283" t="s">
        <v>1076</v>
      </c>
      <c r="C189" s="287" t="s">
        <v>570</v>
      </c>
      <c r="D189" s="321"/>
      <c r="E189" s="307" t="s">
        <v>1176</v>
      </c>
      <c r="F189" s="171"/>
      <c r="G189" s="333">
        <v>687480</v>
      </c>
      <c r="H189" s="159">
        <v>549980</v>
      </c>
      <c r="I189" s="141">
        <v>137500</v>
      </c>
      <c r="J189" s="138">
        <v>0.25000909123968146</v>
      </c>
    </row>
    <row r="190" spans="1:10" s="170" customFormat="1" ht="49.8" customHeight="1" x14ac:dyDescent="0.3">
      <c r="A190" s="305">
        <v>176</v>
      </c>
      <c r="B190" s="283" t="s">
        <v>1076</v>
      </c>
      <c r="C190" s="287" t="s">
        <v>570</v>
      </c>
      <c r="D190" s="321"/>
      <c r="E190" s="307" t="s">
        <v>1177</v>
      </c>
      <c r="F190" s="171"/>
      <c r="G190" s="333">
        <v>322210</v>
      </c>
      <c r="H190" s="159">
        <v>257770</v>
      </c>
      <c r="I190" s="141">
        <v>64440</v>
      </c>
      <c r="J190" s="138">
        <v>0.24999030143150872</v>
      </c>
    </row>
    <row r="191" spans="1:10" s="170" customFormat="1" ht="49.8" customHeight="1" x14ac:dyDescent="0.3">
      <c r="A191" s="305">
        <v>177</v>
      </c>
      <c r="B191" s="283" t="s">
        <v>1076</v>
      </c>
      <c r="C191" s="287" t="s">
        <v>570</v>
      </c>
      <c r="D191" s="321"/>
      <c r="E191" s="307" t="s">
        <v>1178</v>
      </c>
      <c r="F191" s="171"/>
      <c r="G191" s="333">
        <v>400280</v>
      </c>
      <c r="H191" s="159">
        <v>320220</v>
      </c>
      <c r="I191" s="141">
        <v>80060</v>
      </c>
      <c r="J191" s="138">
        <v>0.2500156142651927</v>
      </c>
    </row>
    <row r="192" spans="1:10" s="170" customFormat="1" ht="49.8" customHeight="1" x14ac:dyDescent="0.3">
      <c r="A192" s="305">
        <v>178</v>
      </c>
      <c r="B192" s="283" t="s">
        <v>1076</v>
      </c>
      <c r="C192" s="287" t="s">
        <v>570</v>
      </c>
      <c r="D192" s="307"/>
      <c r="E192" s="307" t="s">
        <v>1182</v>
      </c>
      <c r="F192" s="171"/>
      <c r="G192" s="333">
        <v>490910</v>
      </c>
      <c r="H192" s="159">
        <v>392730</v>
      </c>
      <c r="I192" s="141">
        <v>98180</v>
      </c>
      <c r="J192" s="138">
        <v>0.2499936343034655</v>
      </c>
    </row>
    <row r="193" spans="1:10" s="170" customFormat="1" ht="49.8" customHeight="1" x14ac:dyDescent="0.3">
      <c r="A193" s="305">
        <v>179</v>
      </c>
      <c r="B193" s="283" t="s">
        <v>1076</v>
      </c>
      <c r="C193" s="287" t="s">
        <v>570</v>
      </c>
      <c r="D193" s="321"/>
      <c r="E193" s="307" t="s">
        <v>1183</v>
      </c>
      <c r="F193" s="171"/>
      <c r="G193" s="333">
        <v>597860</v>
      </c>
      <c r="H193" s="159">
        <v>478290</v>
      </c>
      <c r="I193" s="141">
        <v>119570</v>
      </c>
      <c r="J193" s="138">
        <v>0.24999477304564177</v>
      </c>
    </row>
    <row r="194" spans="1:10" s="170" customFormat="1" ht="49.8" customHeight="1" x14ac:dyDescent="0.3">
      <c r="A194" s="305">
        <v>180</v>
      </c>
      <c r="B194" s="283" t="s">
        <v>1076</v>
      </c>
      <c r="C194" s="287" t="s">
        <v>570</v>
      </c>
      <c r="D194" s="321"/>
      <c r="E194" s="307" t="s">
        <v>1184</v>
      </c>
      <c r="F194" s="171"/>
      <c r="G194" s="324">
        <v>724860</v>
      </c>
      <c r="H194" s="159">
        <v>579890</v>
      </c>
      <c r="I194" s="141">
        <v>144970</v>
      </c>
      <c r="J194" s="138">
        <v>0.24999568883753814</v>
      </c>
    </row>
    <row r="195" spans="1:10" s="170" customFormat="1" ht="49.8" customHeight="1" x14ac:dyDescent="0.3">
      <c r="A195" s="305">
        <v>181</v>
      </c>
      <c r="B195" s="283" t="s">
        <v>1076</v>
      </c>
      <c r="C195" s="287" t="s">
        <v>570</v>
      </c>
      <c r="D195" s="307"/>
      <c r="E195" s="307" t="s">
        <v>1186</v>
      </c>
      <c r="F195" s="171"/>
      <c r="G195" s="324">
        <v>869200</v>
      </c>
      <c r="H195" s="159">
        <v>695360</v>
      </c>
      <c r="I195" s="141">
        <v>173840</v>
      </c>
      <c r="J195" s="138">
        <v>0.25</v>
      </c>
    </row>
    <row r="196" spans="1:10" s="170" customFormat="1" ht="49.8" customHeight="1" x14ac:dyDescent="0.3">
      <c r="A196" s="305">
        <v>182</v>
      </c>
      <c r="B196" s="283" t="s">
        <v>1076</v>
      </c>
      <c r="C196" s="287" t="s">
        <v>570</v>
      </c>
      <c r="D196" s="307"/>
      <c r="E196" s="321" t="s">
        <v>44</v>
      </c>
      <c r="F196" s="171"/>
      <c r="G196" s="324">
        <v>400160</v>
      </c>
      <c r="H196" s="159">
        <v>320130</v>
      </c>
      <c r="I196" s="141">
        <v>80030</v>
      </c>
      <c r="J196" s="138">
        <v>0.24999219067253928</v>
      </c>
    </row>
    <row r="197" spans="1:10" s="170" customFormat="1" ht="49.8" customHeight="1" x14ac:dyDescent="0.3">
      <c r="A197" s="305">
        <v>183</v>
      </c>
      <c r="B197" s="283" t="s">
        <v>1076</v>
      </c>
      <c r="C197" s="287" t="s">
        <v>570</v>
      </c>
      <c r="D197" s="307"/>
      <c r="E197" s="307" t="s">
        <v>1191</v>
      </c>
      <c r="F197" s="171"/>
      <c r="G197" s="324">
        <v>498610</v>
      </c>
      <c r="H197" s="159">
        <v>398890</v>
      </c>
      <c r="I197" s="141">
        <v>99720</v>
      </c>
      <c r="J197" s="138">
        <v>0.24999373260798716</v>
      </c>
    </row>
    <row r="198" spans="1:10" s="170" customFormat="1" ht="49.8" customHeight="1" x14ac:dyDescent="0.3">
      <c r="A198" s="305">
        <v>184</v>
      </c>
      <c r="B198" s="283" t="s">
        <v>1076</v>
      </c>
      <c r="C198" s="287" t="s">
        <v>570</v>
      </c>
      <c r="D198" s="307"/>
      <c r="E198" s="307" t="s">
        <v>1192</v>
      </c>
      <c r="F198" s="171"/>
      <c r="G198" s="324">
        <v>615200</v>
      </c>
      <c r="H198" s="159">
        <v>492160</v>
      </c>
      <c r="I198" s="141">
        <v>123040</v>
      </c>
      <c r="J198" s="138">
        <v>0.25</v>
      </c>
    </row>
    <row r="199" spans="1:10" s="170" customFormat="1" ht="49.8" customHeight="1" x14ac:dyDescent="0.3">
      <c r="A199" s="305">
        <v>185</v>
      </c>
      <c r="B199" s="283" t="s">
        <v>1076</v>
      </c>
      <c r="C199" s="287" t="s">
        <v>570</v>
      </c>
      <c r="D199" s="307"/>
      <c r="E199" s="307"/>
      <c r="F199" s="171"/>
      <c r="G199" s="324">
        <v>732560</v>
      </c>
      <c r="H199" s="159">
        <v>586050</v>
      </c>
      <c r="I199" s="141">
        <v>146510</v>
      </c>
      <c r="J199" s="138">
        <v>0.24999573415237608</v>
      </c>
    </row>
    <row r="200" spans="1:10" s="170" customFormat="1" ht="49.8" customHeight="1" x14ac:dyDescent="0.3">
      <c r="A200" s="305">
        <v>186</v>
      </c>
      <c r="B200" s="284" t="s">
        <v>1076</v>
      </c>
      <c r="C200" s="289" t="s">
        <v>570</v>
      </c>
      <c r="D200" s="329"/>
      <c r="E200" s="329"/>
      <c r="F200" s="171"/>
      <c r="G200" s="324">
        <v>906930</v>
      </c>
      <c r="H200" s="159">
        <v>725540</v>
      </c>
      <c r="I200" s="141">
        <v>181390</v>
      </c>
      <c r="J200" s="138">
        <v>0.25000689141880528</v>
      </c>
    </row>
    <row r="201" spans="1:10" s="170" customFormat="1" ht="49.8" customHeight="1" x14ac:dyDescent="0.3">
      <c r="A201" s="305">
        <v>187</v>
      </c>
      <c r="B201" s="284" t="s">
        <v>1076</v>
      </c>
      <c r="C201" s="289" t="s">
        <v>570</v>
      </c>
      <c r="D201" s="329"/>
      <c r="E201" s="329"/>
      <c r="F201" s="171"/>
      <c r="G201" s="324">
        <v>1081400</v>
      </c>
      <c r="H201" s="159">
        <v>865120</v>
      </c>
      <c r="I201" s="141">
        <v>216280</v>
      </c>
      <c r="J201" s="138">
        <v>0.25</v>
      </c>
    </row>
    <row r="202" spans="1:10" s="170" customFormat="1" ht="49.8" customHeight="1" x14ac:dyDescent="0.3">
      <c r="A202" s="305">
        <v>188</v>
      </c>
      <c r="B202" s="284" t="s">
        <v>1076</v>
      </c>
      <c r="C202" s="289" t="s">
        <v>570</v>
      </c>
      <c r="D202" s="329"/>
      <c r="E202" s="329"/>
      <c r="F202" s="171"/>
      <c r="G202" s="324">
        <v>502010</v>
      </c>
      <c r="H202" s="159">
        <v>401610</v>
      </c>
      <c r="I202" s="141">
        <v>100400</v>
      </c>
      <c r="J202" s="138">
        <v>0.24999377505540202</v>
      </c>
    </row>
    <row r="203" spans="1:10" s="170" customFormat="1" ht="49.8" customHeight="1" x14ac:dyDescent="0.3">
      <c r="A203" s="305">
        <v>189</v>
      </c>
      <c r="B203" s="284" t="s">
        <v>1076</v>
      </c>
      <c r="C203" s="289" t="s">
        <v>570</v>
      </c>
      <c r="D203" s="329"/>
      <c r="E203" s="329"/>
      <c r="F203" s="171"/>
      <c r="G203" s="324">
        <v>627890</v>
      </c>
      <c r="H203" s="159">
        <v>502310</v>
      </c>
      <c r="I203" s="141">
        <v>125580</v>
      </c>
      <c r="J203" s="138">
        <v>0.2500049770062312</v>
      </c>
    </row>
    <row r="204" spans="1:10" s="170" customFormat="1" ht="49.8" customHeight="1" x14ac:dyDescent="0.3">
      <c r="A204" s="305">
        <v>190</v>
      </c>
      <c r="B204" s="284" t="s">
        <v>1076</v>
      </c>
      <c r="C204" s="289" t="s">
        <v>570</v>
      </c>
      <c r="D204" s="329"/>
      <c r="E204" s="329"/>
      <c r="F204" s="171"/>
      <c r="G204" s="324">
        <v>756140</v>
      </c>
      <c r="H204" s="159">
        <v>604910</v>
      </c>
      <c r="I204" s="141">
        <v>151230</v>
      </c>
      <c r="J204" s="138">
        <v>0.25000413284620854</v>
      </c>
    </row>
    <row r="205" spans="1:10" s="170" customFormat="1" ht="49.8" customHeight="1" x14ac:dyDescent="0.3">
      <c r="A205" s="305">
        <v>191</v>
      </c>
      <c r="B205" s="284" t="s">
        <v>1076</v>
      </c>
      <c r="C205" s="289" t="s">
        <v>570</v>
      </c>
      <c r="D205" s="329"/>
      <c r="E205" s="329"/>
      <c r="F205" s="171"/>
      <c r="G205" s="324">
        <v>926080</v>
      </c>
      <c r="H205" s="159">
        <v>740860</v>
      </c>
      <c r="I205" s="141">
        <v>185220</v>
      </c>
      <c r="J205" s="138">
        <v>0.25000674891342495</v>
      </c>
    </row>
    <row r="206" spans="1:10" s="170" customFormat="1" ht="49.8" customHeight="1" x14ac:dyDescent="0.3">
      <c r="A206" s="305">
        <v>192</v>
      </c>
      <c r="B206" s="284" t="s">
        <v>1076</v>
      </c>
      <c r="C206" s="289" t="s">
        <v>570</v>
      </c>
      <c r="D206" s="329"/>
      <c r="E206" s="329"/>
      <c r="F206" s="171"/>
      <c r="G206" s="324">
        <v>1108830</v>
      </c>
      <c r="H206" s="159">
        <v>887060</v>
      </c>
      <c r="I206" s="141">
        <v>221770</v>
      </c>
      <c r="J206" s="138">
        <v>0.25000563659729896</v>
      </c>
    </row>
    <row r="207" spans="1:10" ht="49.8" customHeight="1" x14ac:dyDescent="0.3">
      <c r="A207" s="305">
        <v>193</v>
      </c>
      <c r="B207" s="298" t="s">
        <v>1076</v>
      </c>
      <c r="C207" s="299" t="s">
        <v>570</v>
      </c>
      <c r="D207" s="300"/>
      <c r="E207" s="169"/>
      <c r="F207" s="171"/>
      <c r="G207" s="276">
        <v>1337450</v>
      </c>
      <c r="H207" s="301">
        <v>1069960</v>
      </c>
      <c r="I207" s="141">
        <v>267490</v>
      </c>
      <c r="J207" s="138">
        <v>0.25</v>
      </c>
    </row>
    <row r="208" spans="1:10" ht="49.8" customHeight="1" x14ac:dyDescent="0.3">
      <c r="A208" s="305">
        <v>194</v>
      </c>
      <c r="B208" s="298" t="s">
        <v>1076</v>
      </c>
      <c r="C208" s="299" t="s">
        <v>570</v>
      </c>
      <c r="D208" s="300"/>
      <c r="E208" s="169"/>
      <c r="F208" s="171"/>
      <c r="G208" s="276">
        <v>621880</v>
      </c>
      <c r="H208" s="301">
        <v>497500</v>
      </c>
      <c r="I208" s="141">
        <v>124380</v>
      </c>
      <c r="J208" s="138">
        <v>0.25001005025125628</v>
      </c>
    </row>
    <row r="209" spans="1:10" ht="49.8" customHeight="1" x14ac:dyDescent="0.3">
      <c r="A209" s="305">
        <v>195</v>
      </c>
      <c r="B209" s="298" t="s">
        <v>1076</v>
      </c>
      <c r="C209" s="299" t="s">
        <v>570</v>
      </c>
      <c r="D209" s="300"/>
      <c r="E209" s="169"/>
      <c r="F209" s="171"/>
      <c r="G209" s="276">
        <v>766210</v>
      </c>
      <c r="H209" s="301">
        <v>612970</v>
      </c>
      <c r="I209" s="141">
        <v>153240</v>
      </c>
      <c r="J209" s="138">
        <v>0.24999592149697375</v>
      </c>
    </row>
    <row r="210" spans="1:10" ht="49.8" customHeight="1" x14ac:dyDescent="0.3">
      <c r="A210" s="305">
        <v>196</v>
      </c>
      <c r="B210" s="298" t="s">
        <v>1076</v>
      </c>
      <c r="C210" s="299" t="s">
        <v>570</v>
      </c>
      <c r="D210" s="300"/>
      <c r="E210" s="169"/>
      <c r="F210" s="171"/>
      <c r="G210" s="276">
        <v>936840</v>
      </c>
      <c r="H210" s="301">
        <v>749470</v>
      </c>
      <c r="I210" s="141">
        <v>187370</v>
      </c>
      <c r="J210" s="138">
        <v>0.25000333569055466</v>
      </c>
    </row>
    <row r="211" spans="1:10" ht="49.8" customHeight="1" x14ac:dyDescent="0.3">
      <c r="A211" s="305">
        <v>197</v>
      </c>
      <c r="B211" s="298" t="s">
        <v>1076</v>
      </c>
      <c r="C211" s="299" t="s">
        <v>570</v>
      </c>
      <c r="D211" s="300"/>
      <c r="E211" s="169"/>
      <c r="F211" s="171"/>
      <c r="G211" s="276">
        <v>1151430</v>
      </c>
      <c r="H211" s="301">
        <v>921140</v>
      </c>
      <c r="I211" s="141">
        <v>230290</v>
      </c>
      <c r="J211" s="138">
        <v>0.25000542805653864</v>
      </c>
    </row>
    <row r="212" spans="1:10" ht="49.8" customHeight="1" x14ac:dyDescent="0.3">
      <c r="A212" s="305">
        <v>198</v>
      </c>
      <c r="B212" s="298" t="s">
        <v>1076</v>
      </c>
      <c r="C212" s="299" t="s">
        <v>570</v>
      </c>
      <c r="D212" s="300"/>
      <c r="E212" s="169"/>
      <c r="F212" s="171"/>
      <c r="G212" s="276">
        <v>1379490</v>
      </c>
      <c r="H212" s="301">
        <v>1103590</v>
      </c>
      <c r="I212" s="141">
        <v>275900</v>
      </c>
      <c r="J212" s="138">
        <v>0.25000226533404618</v>
      </c>
    </row>
    <row r="213" spans="1:10" ht="49.8" customHeight="1" x14ac:dyDescent="0.3">
      <c r="A213" s="305">
        <v>199</v>
      </c>
      <c r="B213" s="298" t="s">
        <v>1076</v>
      </c>
      <c r="C213" s="299" t="s">
        <v>570</v>
      </c>
      <c r="D213" s="300"/>
      <c r="E213" s="169"/>
      <c r="F213" s="171"/>
      <c r="G213" s="276">
        <v>1650490</v>
      </c>
      <c r="H213" s="301">
        <v>1320390</v>
      </c>
      <c r="I213" s="141">
        <v>330100</v>
      </c>
      <c r="J213" s="138">
        <v>0.25000189337998624</v>
      </c>
    </row>
    <row r="214" spans="1:10" ht="49.8" customHeight="1" x14ac:dyDescent="0.3">
      <c r="A214" s="305">
        <v>200</v>
      </c>
      <c r="B214" s="298" t="s">
        <v>1076</v>
      </c>
      <c r="C214" s="299" t="s">
        <v>570</v>
      </c>
      <c r="D214" s="300"/>
      <c r="E214" s="169"/>
      <c r="F214" s="171"/>
      <c r="G214" s="276">
        <v>771200</v>
      </c>
      <c r="H214" s="301">
        <v>616960</v>
      </c>
      <c r="I214" s="141">
        <v>154240</v>
      </c>
      <c r="J214" s="138">
        <v>0.25</v>
      </c>
    </row>
    <row r="215" spans="1:10" ht="49.8" customHeight="1" x14ac:dyDescent="0.3">
      <c r="A215" s="305">
        <v>201</v>
      </c>
      <c r="B215" s="298" t="s">
        <v>1076</v>
      </c>
      <c r="C215" s="299" t="s">
        <v>570</v>
      </c>
      <c r="D215" s="300"/>
      <c r="E215" s="169"/>
      <c r="F215" s="171"/>
      <c r="G215" s="276">
        <v>977400</v>
      </c>
      <c r="H215" s="301">
        <v>781920</v>
      </c>
      <c r="I215" s="141">
        <v>195480</v>
      </c>
      <c r="J215" s="138">
        <v>0.25</v>
      </c>
    </row>
    <row r="216" spans="1:10" ht="49.8" customHeight="1" x14ac:dyDescent="0.3">
      <c r="A216" s="305">
        <v>202</v>
      </c>
      <c r="B216" s="298" t="s">
        <v>1076</v>
      </c>
      <c r="C216" s="299" t="s">
        <v>570</v>
      </c>
      <c r="D216" s="300"/>
      <c r="E216" s="169"/>
      <c r="F216" s="171"/>
      <c r="G216" s="276">
        <v>1167290</v>
      </c>
      <c r="H216" s="301">
        <v>933830</v>
      </c>
      <c r="I216" s="141">
        <v>233460</v>
      </c>
      <c r="J216" s="138">
        <v>0.25000267714680402</v>
      </c>
    </row>
    <row r="217" spans="1:10" ht="49.8" customHeight="1" x14ac:dyDescent="0.3">
      <c r="A217" s="305">
        <v>203</v>
      </c>
      <c r="B217" s="298" t="s">
        <v>1076</v>
      </c>
      <c r="C217" s="299" t="s">
        <v>570</v>
      </c>
      <c r="D217" s="300"/>
      <c r="E217" s="169"/>
      <c r="F217" s="171"/>
      <c r="G217" s="276">
        <v>1443610</v>
      </c>
      <c r="H217" s="301">
        <v>1154890</v>
      </c>
      <c r="I217" s="141">
        <v>288720</v>
      </c>
      <c r="J217" s="138">
        <v>0.2499978352916728</v>
      </c>
    </row>
    <row r="218" spans="1:10" ht="49.8" customHeight="1" x14ac:dyDescent="0.3">
      <c r="A218" s="305">
        <v>204</v>
      </c>
      <c r="B218" s="298" t="s">
        <v>1076</v>
      </c>
      <c r="C218" s="299" t="s">
        <v>570</v>
      </c>
      <c r="D218" s="300"/>
      <c r="E218" s="169"/>
      <c r="F218" s="171"/>
      <c r="G218" s="276">
        <v>1728890</v>
      </c>
      <c r="H218" s="301">
        <v>1383110</v>
      </c>
      <c r="I218" s="141">
        <v>345780</v>
      </c>
      <c r="J218" s="138">
        <v>0.25000180752073226</v>
      </c>
    </row>
    <row r="219" spans="1:10" ht="49.8" customHeight="1" x14ac:dyDescent="0.3">
      <c r="A219" s="305">
        <v>205</v>
      </c>
      <c r="B219" s="298" t="s">
        <v>1076</v>
      </c>
      <c r="C219" s="299" t="s">
        <v>570</v>
      </c>
      <c r="D219" s="300"/>
      <c r="E219" s="169"/>
      <c r="F219" s="171"/>
      <c r="G219" s="276">
        <v>2067300</v>
      </c>
      <c r="H219" s="301">
        <v>1653840</v>
      </c>
      <c r="I219" s="141">
        <v>413460</v>
      </c>
      <c r="J219" s="138">
        <v>0.25</v>
      </c>
    </row>
    <row r="220" spans="1:10" ht="49.8" customHeight="1" x14ac:dyDescent="0.3">
      <c r="A220" s="305">
        <v>206</v>
      </c>
      <c r="B220" s="298" t="s">
        <v>1076</v>
      </c>
      <c r="C220" s="299" t="s">
        <v>570</v>
      </c>
      <c r="D220" s="300"/>
      <c r="E220" s="169"/>
      <c r="F220" s="171"/>
      <c r="G220" s="276">
        <v>983400</v>
      </c>
      <c r="H220" s="301">
        <v>786720</v>
      </c>
      <c r="I220" s="141">
        <v>196680</v>
      </c>
      <c r="J220" s="138">
        <v>0.25</v>
      </c>
    </row>
    <row r="221" spans="1:10" ht="49.8" customHeight="1" x14ac:dyDescent="0.3">
      <c r="A221" s="305">
        <v>207</v>
      </c>
      <c r="B221" s="298" t="s">
        <v>1076</v>
      </c>
      <c r="C221" s="299" t="s">
        <v>570</v>
      </c>
      <c r="D221" s="300"/>
      <c r="E221" s="169"/>
      <c r="F221" s="171"/>
      <c r="G221" s="276">
        <v>1224390</v>
      </c>
      <c r="H221" s="301">
        <v>979510</v>
      </c>
      <c r="I221" s="141">
        <v>244880</v>
      </c>
      <c r="J221" s="138">
        <v>0.25000255229655644</v>
      </c>
    </row>
    <row r="222" spans="1:10" ht="49.8" customHeight="1" x14ac:dyDescent="0.3">
      <c r="A222" s="305">
        <v>208</v>
      </c>
      <c r="B222" s="298" t="s">
        <v>1076</v>
      </c>
      <c r="C222" s="299" t="s">
        <v>570</v>
      </c>
      <c r="D222" s="300"/>
      <c r="E222" s="169"/>
      <c r="F222" s="171"/>
      <c r="G222" s="276">
        <v>1486440</v>
      </c>
      <c r="H222" s="301">
        <v>1189150</v>
      </c>
      <c r="I222" s="141">
        <v>297290</v>
      </c>
      <c r="J222" s="138">
        <v>0.25000210234200898</v>
      </c>
    </row>
    <row r="223" spans="1:10" ht="49.8" customHeight="1" x14ac:dyDescent="0.3">
      <c r="A223" s="305">
        <v>209</v>
      </c>
      <c r="B223" s="298" t="s">
        <v>1076</v>
      </c>
      <c r="C223" s="299" t="s">
        <v>570</v>
      </c>
      <c r="D223" s="300"/>
      <c r="E223" s="169"/>
      <c r="F223" s="171"/>
      <c r="G223" s="276">
        <v>1805590</v>
      </c>
      <c r="H223" s="301">
        <v>1444470</v>
      </c>
      <c r="I223" s="141">
        <v>361120</v>
      </c>
      <c r="J223" s="138">
        <v>0.25000173073860998</v>
      </c>
    </row>
    <row r="224" spans="1:10" ht="49.8" customHeight="1" x14ac:dyDescent="0.3">
      <c r="A224" s="305">
        <v>210</v>
      </c>
      <c r="B224" s="298" t="s">
        <v>1076</v>
      </c>
      <c r="C224" s="299" t="s">
        <v>570</v>
      </c>
      <c r="D224" s="300"/>
      <c r="E224" s="169"/>
      <c r="F224" s="171"/>
      <c r="G224" s="276">
        <v>2188410</v>
      </c>
      <c r="H224" s="301">
        <v>1750730</v>
      </c>
      <c r="I224" s="141">
        <v>437680</v>
      </c>
      <c r="J224" s="138">
        <v>0.24999857202424131</v>
      </c>
    </row>
    <row r="225" spans="1:10" ht="49.8" customHeight="1" x14ac:dyDescent="0.3">
      <c r="A225" s="305">
        <v>211</v>
      </c>
      <c r="B225" s="298" t="s">
        <v>1076</v>
      </c>
      <c r="C225" s="299" t="s">
        <v>570</v>
      </c>
      <c r="D225" s="300"/>
      <c r="E225" s="169"/>
      <c r="F225" s="171"/>
      <c r="G225" s="276">
        <v>2633550</v>
      </c>
      <c r="H225" s="301">
        <v>2106840</v>
      </c>
      <c r="I225" s="141">
        <v>526710</v>
      </c>
      <c r="J225" s="138">
        <v>0.25</v>
      </c>
    </row>
    <row r="226" spans="1:10" ht="49.8" customHeight="1" x14ac:dyDescent="0.3">
      <c r="A226" s="305">
        <v>212</v>
      </c>
      <c r="B226" s="298" t="s">
        <v>1076</v>
      </c>
      <c r="C226" s="299" t="s">
        <v>570</v>
      </c>
      <c r="D226" s="300"/>
      <c r="E226" s="169"/>
      <c r="F226" s="171"/>
      <c r="G226" s="276">
        <v>1249090</v>
      </c>
      <c r="H226" s="301">
        <v>999270</v>
      </c>
      <c r="I226" s="141">
        <v>249820</v>
      </c>
      <c r="J226" s="138">
        <v>0.25000250182633321</v>
      </c>
    </row>
    <row r="227" spans="1:10" ht="49.8" customHeight="1" x14ac:dyDescent="0.3">
      <c r="A227" s="305">
        <v>213</v>
      </c>
      <c r="B227" s="298" t="s">
        <v>1076</v>
      </c>
      <c r="C227" s="299" t="s">
        <v>570</v>
      </c>
      <c r="D227" s="300"/>
      <c r="E227" s="169"/>
      <c r="F227" s="171"/>
      <c r="G227" s="276">
        <v>1539690</v>
      </c>
      <c r="H227" s="301">
        <v>1231750</v>
      </c>
      <c r="I227" s="141">
        <v>307940</v>
      </c>
      <c r="J227" s="138">
        <v>0.25000202963263651</v>
      </c>
    </row>
    <row r="228" spans="1:10" ht="49.8" customHeight="1" x14ac:dyDescent="0.3">
      <c r="A228" s="305">
        <v>214</v>
      </c>
      <c r="B228" s="298" t="s">
        <v>1076</v>
      </c>
      <c r="C228" s="299" t="s">
        <v>570</v>
      </c>
      <c r="D228" s="300"/>
      <c r="E228" s="169"/>
      <c r="F228" s="171"/>
      <c r="G228" s="276">
        <v>1888980</v>
      </c>
      <c r="H228" s="301">
        <v>1511180</v>
      </c>
      <c r="I228" s="141">
        <v>377800</v>
      </c>
      <c r="J228" s="138">
        <v>0.25000330867269288</v>
      </c>
    </row>
    <row r="229" spans="1:10" ht="49.8" customHeight="1" x14ac:dyDescent="0.3">
      <c r="A229" s="305">
        <v>215</v>
      </c>
      <c r="B229" s="298" t="s">
        <v>1076</v>
      </c>
      <c r="C229" s="299" t="s">
        <v>570</v>
      </c>
      <c r="D229" s="300"/>
      <c r="E229" s="169"/>
      <c r="F229" s="171"/>
      <c r="G229" s="276">
        <v>2290040</v>
      </c>
      <c r="H229" s="301">
        <v>1832030</v>
      </c>
      <c r="I229" s="141">
        <v>458010</v>
      </c>
      <c r="J229" s="138">
        <v>0.25000136460647476</v>
      </c>
    </row>
    <row r="230" spans="1:10" ht="49.8" customHeight="1" x14ac:dyDescent="0.3">
      <c r="A230" s="305">
        <v>216</v>
      </c>
      <c r="B230" s="298" t="s">
        <v>1076</v>
      </c>
      <c r="C230" s="299" t="s">
        <v>570</v>
      </c>
      <c r="D230" s="300"/>
      <c r="E230" s="169"/>
      <c r="F230" s="171"/>
      <c r="G230" s="276">
        <v>2778240</v>
      </c>
      <c r="H230" s="301">
        <v>2222590</v>
      </c>
      <c r="I230" s="141">
        <v>555650</v>
      </c>
      <c r="J230" s="138">
        <v>0.25000112481384329</v>
      </c>
    </row>
    <row r="231" spans="1:10" ht="49.8" customHeight="1" x14ac:dyDescent="0.3">
      <c r="A231" s="305">
        <v>217</v>
      </c>
      <c r="B231" s="298" t="s">
        <v>1076</v>
      </c>
      <c r="C231" s="299" t="s">
        <v>570</v>
      </c>
      <c r="D231" s="300"/>
      <c r="E231" s="169"/>
      <c r="F231" s="171"/>
      <c r="G231" s="276">
        <v>3340850</v>
      </c>
      <c r="H231" s="301">
        <v>2672680</v>
      </c>
      <c r="I231" s="141">
        <v>668170</v>
      </c>
      <c r="J231" s="138">
        <v>0.25</v>
      </c>
    </row>
    <row r="232" spans="1:10" ht="49.8" customHeight="1" x14ac:dyDescent="0.3">
      <c r="A232" s="305">
        <v>218</v>
      </c>
      <c r="B232" s="298" t="s">
        <v>1076</v>
      </c>
      <c r="C232" s="299" t="s">
        <v>570</v>
      </c>
      <c r="D232" s="300"/>
      <c r="E232" s="169"/>
      <c r="F232" s="171"/>
      <c r="G232" s="276">
        <v>1575830</v>
      </c>
      <c r="H232" s="301">
        <v>1260660</v>
      </c>
      <c r="I232" s="141">
        <v>315170</v>
      </c>
      <c r="J232" s="138">
        <v>0.25000396617644727</v>
      </c>
    </row>
    <row r="233" spans="1:10" ht="49.8" customHeight="1" x14ac:dyDescent="0.3">
      <c r="A233" s="305">
        <v>219</v>
      </c>
      <c r="B233" s="298" t="s">
        <v>1076</v>
      </c>
      <c r="C233" s="299" t="s">
        <v>570</v>
      </c>
      <c r="D233" s="300"/>
      <c r="E233" s="169"/>
      <c r="F233" s="171"/>
      <c r="G233" s="276">
        <v>1974510</v>
      </c>
      <c r="H233" s="301">
        <v>1579610</v>
      </c>
      <c r="I233" s="141">
        <v>394900</v>
      </c>
      <c r="J233" s="138">
        <v>0.24999841733086015</v>
      </c>
    </row>
    <row r="234" spans="1:10" ht="49.8" customHeight="1" x14ac:dyDescent="0.3">
      <c r="A234" s="305">
        <v>220</v>
      </c>
      <c r="B234" s="298" t="s">
        <v>1076</v>
      </c>
      <c r="C234" s="299" t="s">
        <v>570</v>
      </c>
      <c r="D234" s="300"/>
      <c r="E234" s="169"/>
      <c r="F234" s="171"/>
      <c r="G234" s="276">
        <v>2400280</v>
      </c>
      <c r="H234" s="301">
        <v>1920220</v>
      </c>
      <c r="I234" s="141">
        <v>480060</v>
      </c>
      <c r="J234" s="138">
        <v>0.25000260386830675</v>
      </c>
    </row>
    <row r="235" spans="1:10" ht="49.8" customHeight="1" x14ac:dyDescent="0.3">
      <c r="A235" s="305">
        <v>221</v>
      </c>
      <c r="B235" s="298" t="s">
        <v>1076</v>
      </c>
      <c r="C235" s="299" t="s">
        <v>570</v>
      </c>
      <c r="D235" s="300"/>
      <c r="E235" s="169"/>
      <c r="F235" s="171"/>
      <c r="G235" s="276">
        <v>2899230</v>
      </c>
      <c r="H235" s="301">
        <v>2319380</v>
      </c>
      <c r="I235" s="141">
        <v>579850</v>
      </c>
      <c r="J235" s="138">
        <v>0.25000215574851903</v>
      </c>
    </row>
    <row r="236" spans="1:10" ht="49.8" customHeight="1" x14ac:dyDescent="0.3">
      <c r="A236" s="305">
        <v>222</v>
      </c>
      <c r="B236" s="298" t="s">
        <v>1076</v>
      </c>
      <c r="C236" s="299" t="s">
        <v>570</v>
      </c>
      <c r="D236" s="300"/>
      <c r="E236" s="169"/>
      <c r="F236" s="171"/>
      <c r="G236" s="276">
        <v>3540600</v>
      </c>
      <c r="H236" s="301">
        <v>2832480</v>
      </c>
      <c r="I236" s="141">
        <v>708120</v>
      </c>
      <c r="J236" s="138">
        <v>0.25</v>
      </c>
    </row>
    <row r="237" spans="1:10" ht="49.8" customHeight="1" x14ac:dyDescent="0.3">
      <c r="A237" s="305">
        <v>223</v>
      </c>
      <c r="B237" s="298" t="s">
        <v>1076</v>
      </c>
      <c r="C237" s="299" t="s">
        <v>570</v>
      </c>
      <c r="D237" s="300"/>
      <c r="E237" s="169"/>
      <c r="F237" s="171"/>
      <c r="G237" s="276">
        <v>4254930</v>
      </c>
      <c r="H237" s="301">
        <v>3403940</v>
      </c>
      <c r="I237" s="141">
        <v>850990</v>
      </c>
      <c r="J237" s="138">
        <v>0.25000146888605557</v>
      </c>
    </row>
    <row r="238" spans="1:10" ht="49.8" customHeight="1" x14ac:dyDescent="0.3">
      <c r="A238" s="305">
        <v>224</v>
      </c>
      <c r="B238" s="298" t="s">
        <v>1076</v>
      </c>
      <c r="C238" s="299" t="s">
        <v>570</v>
      </c>
      <c r="D238" s="300"/>
      <c r="E238" s="169"/>
      <c r="F238" s="171"/>
      <c r="G238" s="276">
        <v>2013830</v>
      </c>
      <c r="H238" s="301">
        <v>1611060</v>
      </c>
      <c r="I238" s="141">
        <v>402770</v>
      </c>
      <c r="J238" s="138">
        <v>0.25000310354673322</v>
      </c>
    </row>
    <row r="239" spans="1:10" ht="49.8" customHeight="1" x14ac:dyDescent="0.3">
      <c r="A239" s="305">
        <v>225</v>
      </c>
      <c r="B239" s="298" t="s">
        <v>1076</v>
      </c>
      <c r="C239" s="299" t="s">
        <v>570</v>
      </c>
      <c r="D239" s="300"/>
      <c r="E239" s="169"/>
      <c r="F239" s="171"/>
      <c r="G239" s="276">
        <v>2478450</v>
      </c>
      <c r="H239" s="301">
        <v>1982760</v>
      </c>
      <c r="I239" s="141">
        <v>495690</v>
      </c>
      <c r="J239" s="138">
        <v>0.25</v>
      </c>
    </row>
    <row r="240" spans="1:10" ht="49.8" customHeight="1" x14ac:dyDescent="0.3">
      <c r="A240" s="305">
        <v>226</v>
      </c>
      <c r="B240" s="298" t="s">
        <v>1076</v>
      </c>
      <c r="C240" s="299" t="s">
        <v>570</v>
      </c>
      <c r="D240" s="300"/>
      <c r="E240" s="169"/>
      <c r="F240" s="171"/>
      <c r="G240" s="276">
        <v>3033040</v>
      </c>
      <c r="H240" s="301">
        <v>2426430</v>
      </c>
      <c r="I240" s="141">
        <v>606610</v>
      </c>
      <c r="J240" s="138">
        <v>0.25000103032026477</v>
      </c>
    </row>
    <row r="241" spans="1:10" ht="49.8" customHeight="1" x14ac:dyDescent="0.3">
      <c r="A241" s="305">
        <v>227</v>
      </c>
      <c r="B241" s="298" t="s">
        <v>1076</v>
      </c>
      <c r="C241" s="299" t="s">
        <v>570</v>
      </c>
      <c r="D241" s="300"/>
      <c r="E241" s="169"/>
      <c r="F241" s="171"/>
      <c r="G241" s="276">
        <v>3665680</v>
      </c>
      <c r="H241" s="301">
        <v>2932540</v>
      </c>
      <c r="I241" s="141">
        <v>733140</v>
      </c>
      <c r="J241" s="138">
        <v>0.25000170500658131</v>
      </c>
    </row>
    <row r="242" spans="1:10" ht="49.8" customHeight="1" x14ac:dyDescent="0.3">
      <c r="A242" s="305">
        <v>228</v>
      </c>
      <c r="B242" s="298" t="s">
        <v>1076</v>
      </c>
      <c r="C242" s="299" t="s">
        <v>570</v>
      </c>
      <c r="D242" s="300"/>
      <c r="E242" s="169"/>
      <c r="F242" s="171"/>
      <c r="G242" s="276">
        <v>4481400</v>
      </c>
      <c r="H242" s="301">
        <v>3585120</v>
      </c>
      <c r="I242" s="141">
        <v>896280</v>
      </c>
      <c r="J242" s="138">
        <v>0.25</v>
      </c>
    </row>
    <row r="243" spans="1:10" ht="49.8" customHeight="1" x14ac:dyDescent="0.3">
      <c r="A243" s="305">
        <v>229</v>
      </c>
      <c r="B243" s="298" t="s">
        <v>1076</v>
      </c>
      <c r="C243" s="299" t="s">
        <v>570</v>
      </c>
      <c r="D243" s="300"/>
      <c r="E243" s="169"/>
      <c r="F243" s="171"/>
      <c r="G243" s="276">
        <v>5378930</v>
      </c>
      <c r="H243" s="301">
        <v>4303140</v>
      </c>
      <c r="I243" s="141">
        <v>1075790</v>
      </c>
      <c r="J243" s="138">
        <v>0.25000116194220962</v>
      </c>
    </row>
    <row r="244" spans="1:10" ht="49.8" customHeight="1" x14ac:dyDescent="0.3">
      <c r="A244" s="305">
        <v>230</v>
      </c>
      <c r="B244" s="298" t="s">
        <v>1076</v>
      </c>
      <c r="C244" s="299" t="s">
        <v>570</v>
      </c>
      <c r="D244" s="300"/>
      <c r="E244" s="169"/>
      <c r="F244" s="171"/>
      <c r="G244" s="276">
        <v>2452510</v>
      </c>
      <c r="H244" s="301">
        <v>1962010</v>
      </c>
      <c r="I244" s="141">
        <v>490500</v>
      </c>
      <c r="J244" s="138">
        <v>0.24999872579650462</v>
      </c>
    </row>
    <row r="245" spans="1:10" ht="49.8" customHeight="1" x14ac:dyDescent="0.3">
      <c r="A245" s="305">
        <v>231</v>
      </c>
      <c r="B245" s="298" t="s">
        <v>1076</v>
      </c>
      <c r="C245" s="299" t="s">
        <v>570</v>
      </c>
      <c r="D245" s="300"/>
      <c r="E245" s="169"/>
      <c r="F245" s="171"/>
      <c r="G245" s="276">
        <v>3074610</v>
      </c>
      <c r="H245" s="301">
        <v>2459690</v>
      </c>
      <c r="I245" s="141">
        <v>614920</v>
      </c>
      <c r="J245" s="138">
        <v>0.24999898361175596</v>
      </c>
    </row>
    <row r="246" spans="1:10" ht="49.8" customHeight="1" x14ac:dyDescent="0.3">
      <c r="A246" s="305">
        <v>232</v>
      </c>
      <c r="B246" s="298" t="s">
        <v>1076</v>
      </c>
      <c r="C246" s="299" t="s">
        <v>570</v>
      </c>
      <c r="D246" s="300"/>
      <c r="E246" s="169"/>
      <c r="F246" s="171"/>
      <c r="G246" s="276">
        <v>3771730</v>
      </c>
      <c r="H246" s="301">
        <v>3017380</v>
      </c>
      <c r="I246" s="141">
        <v>754350</v>
      </c>
      <c r="J246" s="138">
        <v>0.25000165706672678</v>
      </c>
    </row>
    <row r="247" spans="1:10" ht="49.8" customHeight="1" x14ac:dyDescent="0.3">
      <c r="A247" s="305">
        <v>233</v>
      </c>
      <c r="B247" s="298" t="s">
        <v>1076</v>
      </c>
      <c r="C247" s="299" t="s">
        <v>570</v>
      </c>
      <c r="D247" s="300"/>
      <c r="E247" s="169"/>
      <c r="F247" s="171"/>
      <c r="G247" s="276">
        <v>4561950</v>
      </c>
      <c r="H247" s="301">
        <v>3649560</v>
      </c>
      <c r="I247" s="141">
        <v>912390</v>
      </c>
      <c r="J247" s="138">
        <v>0.25</v>
      </c>
    </row>
    <row r="248" spans="1:10" ht="49.8" customHeight="1" x14ac:dyDescent="0.3">
      <c r="A248" s="305">
        <v>234</v>
      </c>
      <c r="B248" s="298" t="s">
        <v>1076</v>
      </c>
      <c r="C248" s="299" t="s">
        <v>570</v>
      </c>
      <c r="D248" s="300"/>
      <c r="E248" s="169"/>
      <c r="F248" s="171"/>
      <c r="G248" s="276">
        <v>5555210</v>
      </c>
      <c r="H248" s="301">
        <v>4444170</v>
      </c>
      <c r="I248" s="141">
        <v>1111040</v>
      </c>
      <c r="J248" s="138">
        <v>0.24999943746526349</v>
      </c>
    </row>
    <row r="249" spans="1:10" ht="49.8" customHeight="1" x14ac:dyDescent="0.3">
      <c r="A249" s="305">
        <v>235</v>
      </c>
      <c r="B249" s="298" t="s">
        <v>1076</v>
      </c>
      <c r="C249" s="299" t="s">
        <v>570</v>
      </c>
      <c r="D249" s="300"/>
      <c r="E249" s="169"/>
      <c r="F249" s="171"/>
      <c r="G249" s="276">
        <v>6653160</v>
      </c>
      <c r="H249" s="301">
        <v>5322530</v>
      </c>
      <c r="I249" s="141">
        <v>1330630</v>
      </c>
      <c r="J249" s="138">
        <v>0.24999953029856103</v>
      </c>
    </row>
    <row r="250" spans="1:10" ht="49.8" customHeight="1" x14ac:dyDescent="0.3">
      <c r="A250" s="305">
        <v>236</v>
      </c>
      <c r="B250" s="298" t="s">
        <v>1076</v>
      </c>
      <c r="C250" s="299" t="s">
        <v>570</v>
      </c>
      <c r="D250" s="300"/>
      <c r="E250" s="169"/>
      <c r="F250" s="171"/>
      <c r="G250" s="276">
        <v>3368280</v>
      </c>
      <c r="H250" s="301">
        <v>2694620</v>
      </c>
      <c r="I250" s="141">
        <v>673660</v>
      </c>
      <c r="J250" s="138">
        <v>0.25000185554920545</v>
      </c>
    </row>
    <row r="251" spans="1:10" ht="49.8" customHeight="1" x14ac:dyDescent="0.3">
      <c r="A251" s="305">
        <v>237</v>
      </c>
      <c r="B251" s="298" t="s">
        <v>1076</v>
      </c>
      <c r="C251" s="299" t="s">
        <v>570</v>
      </c>
      <c r="D251" s="300"/>
      <c r="E251" s="169"/>
      <c r="F251" s="171"/>
      <c r="G251" s="276">
        <v>4153410</v>
      </c>
      <c r="H251" s="301">
        <v>3322730</v>
      </c>
      <c r="I251" s="141">
        <v>830680</v>
      </c>
      <c r="J251" s="138">
        <v>0.24999924760663672</v>
      </c>
    </row>
    <row r="252" spans="1:10" ht="49.8" customHeight="1" x14ac:dyDescent="0.3">
      <c r="A252" s="305">
        <v>238</v>
      </c>
      <c r="B252" s="298" t="s">
        <v>1076</v>
      </c>
      <c r="C252" s="299" t="s">
        <v>570</v>
      </c>
      <c r="D252" s="300"/>
      <c r="E252" s="169"/>
      <c r="F252" s="171"/>
      <c r="G252" s="276">
        <v>5099430</v>
      </c>
      <c r="H252" s="301">
        <v>4079540</v>
      </c>
      <c r="I252" s="141">
        <v>1019890</v>
      </c>
      <c r="J252" s="138">
        <v>0.25000122562837968</v>
      </c>
    </row>
    <row r="253" spans="1:10" ht="49.8" customHeight="1" x14ac:dyDescent="0.3">
      <c r="A253" s="305">
        <v>239</v>
      </c>
      <c r="B253" s="298" t="s">
        <v>1076</v>
      </c>
      <c r="C253" s="299" t="s">
        <v>570</v>
      </c>
      <c r="D253" s="300"/>
      <c r="E253" s="169"/>
      <c r="F253" s="171"/>
      <c r="G253" s="276">
        <v>6224450</v>
      </c>
      <c r="H253" s="301">
        <v>4979560</v>
      </c>
      <c r="I253" s="141">
        <v>1244890</v>
      </c>
      <c r="J253" s="138">
        <v>0.25</v>
      </c>
    </row>
    <row r="254" spans="1:10" ht="49.8" customHeight="1" x14ac:dyDescent="0.3">
      <c r="A254" s="305">
        <v>240</v>
      </c>
      <c r="B254" s="298" t="s">
        <v>1076</v>
      </c>
      <c r="C254" s="299" t="s">
        <v>570</v>
      </c>
      <c r="D254" s="300"/>
      <c r="E254" s="169"/>
      <c r="F254" s="171"/>
      <c r="G254" s="276">
        <v>7518290</v>
      </c>
      <c r="H254" s="301">
        <v>6014630</v>
      </c>
      <c r="I254" s="141">
        <v>1503660</v>
      </c>
      <c r="J254" s="138">
        <v>0.25000041565316572</v>
      </c>
    </row>
    <row r="255" spans="1:10" ht="49.8" customHeight="1" x14ac:dyDescent="0.3">
      <c r="A255" s="305">
        <v>241</v>
      </c>
      <c r="B255" s="298" t="s">
        <v>1076</v>
      </c>
      <c r="C255" s="299" t="s">
        <v>570</v>
      </c>
      <c r="D255" s="300"/>
      <c r="E255" s="169"/>
      <c r="F255" s="171"/>
      <c r="G255" s="276">
        <v>4267840</v>
      </c>
      <c r="H255" s="301">
        <v>3414270</v>
      </c>
      <c r="I255" s="141">
        <v>853570</v>
      </c>
      <c r="J255" s="138">
        <v>0.25000073222094327</v>
      </c>
    </row>
    <row r="256" spans="1:10" ht="49.8" customHeight="1" x14ac:dyDescent="0.3">
      <c r="A256" s="305">
        <v>242</v>
      </c>
      <c r="B256" s="298" t="s">
        <v>1076</v>
      </c>
      <c r="C256" s="299" t="s">
        <v>570</v>
      </c>
      <c r="D256" s="300"/>
      <c r="E256" s="169"/>
      <c r="F256" s="171"/>
      <c r="G256" s="276">
        <v>5247850</v>
      </c>
      <c r="H256" s="301">
        <v>4198280</v>
      </c>
      <c r="I256" s="141">
        <v>1049570</v>
      </c>
      <c r="J256" s="138">
        <v>0.25</v>
      </c>
    </row>
    <row r="257" spans="1:10" ht="49.8" customHeight="1" x14ac:dyDescent="0.3">
      <c r="A257" s="305">
        <v>243</v>
      </c>
      <c r="B257" s="298" t="s">
        <v>1076</v>
      </c>
      <c r="C257" s="299" t="s">
        <v>570</v>
      </c>
      <c r="D257" s="300"/>
      <c r="E257" s="169"/>
      <c r="F257" s="171"/>
      <c r="G257" s="276">
        <v>6458980</v>
      </c>
      <c r="H257" s="301">
        <v>5167180</v>
      </c>
      <c r="I257" s="141">
        <v>1291800</v>
      </c>
      <c r="J257" s="138">
        <v>0.25000096764579521</v>
      </c>
    </row>
    <row r="258" spans="1:10" ht="49.8" customHeight="1" x14ac:dyDescent="0.3">
      <c r="A258" s="305">
        <v>244</v>
      </c>
      <c r="B258" s="298" t="s">
        <v>1076</v>
      </c>
      <c r="C258" s="299" t="s">
        <v>570</v>
      </c>
      <c r="D258" s="300"/>
      <c r="E258" s="169"/>
      <c r="F258" s="171"/>
      <c r="G258" s="276">
        <v>7867240</v>
      </c>
      <c r="H258" s="301">
        <v>6293790</v>
      </c>
      <c r="I258" s="141">
        <v>1573450</v>
      </c>
      <c r="J258" s="138">
        <v>0.25000039721693923</v>
      </c>
    </row>
    <row r="259" spans="1:10" ht="49.8" customHeight="1" x14ac:dyDescent="0.3">
      <c r="A259" s="305">
        <v>245</v>
      </c>
      <c r="B259" s="298" t="s">
        <v>1076</v>
      </c>
      <c r="C259" s="299" t="s">
        <v>570</v>
      </c>
      <c r="D259" s="300"/>
      <c r="E259" s="169"/>
      <c r="F259" s="171"/>
      <c r="G259" s="276">
        <v>8932210</v>
      </c>
      <c r="H259" s="301">
        <v>7145770</v>
      </c>
      <c r="I259" s="141">
        <v>1786440</v>
      </c>
      <c r="J259" s="138">
        <v>0.24999965014267181</v>
      </c>
    </row>
    <row r="260" spans="1:10" ht="49.8" customHeight="1" x14ac:dyDescent="0.3">
      <c r="A260" s="305">
        <v>246</v>
      </c>
      <c r="B260" s="298" t="s">
        <v>1076</v>
      </c>
      <c r="C260" s="299" t="s">
        <v>570</v>
      </c>
      <c r="D260" s="300"/>
      <c r="E260" s="169"/>
      <c r="F260" s="171"/>
      <c r="G260" s="276">
        <v>5433650</v>
      </c>
      <c r="H260" s="301">
        <v>4346920</v>
      </c>
      <c r="I260" s="141">
        <v>1086730</v>
      </c>
      <c r="J260" s="138">
        <v>0.25</v>
      </c>
    </row>
    <row r="261" spans="1:10" ht="49.8" customHeight="1" x14ac:dyDescent="0.3">
      <c r="A261" s="305">
        <v>247</v>
      </c>
      <c r="B261" s="298" t="s">
        <v>1076</v>
      </c>
      <c r="C261" s="299" t="s">
        <v>570</v>
      </c>
      <c r="D261" s="300"/>
      <c r="E261" s="169"/>
      <c r="F261" s="171"/>
      <c r="G261" s="276">
        <v>6691230</v>
      </c>
      <c r="H261" s="301">
        <v>5352980</v>
      </c>
      <c r="I261" s="141">
        <v>1338250</v>
      </c>
      <c r="J261" s="138">
        <v>0.25000093405915957</v>
      </c>
    </row>
    <row r="262" spans="1:10" ht="49.8" customHeight="1" x14ac:dyDescent="0.3">
      <c r="A262" s="305">
        <v>248</v>
      </c>
      <c r="B262" s="298" t="s">
        <v>1076</v>
      </c>
      <c r="C262" s="299" t="s">
        <v>570</v>
      </c>
      <c r="D262" s="300"/>
      <c r="E262" s="169"/>
      <c r="F262" s="171"/>
      <c r="G262" s="276">
        <v>8208250</v>
      </c>
      <c r="H262" s="301">
        <v>6566600</v>
      </c>
      <c r="I262" s="141">
        <v>1641650</v>
      </c>
      <c r="J262" s="138">
        <v>0.25</v>
      </c>
    </row>
    <row r="263" spans="1:10" ht="49.8" customHeight="1" x14ac:dyDescent="0.3">
      <c r="A263" s="305">
        <v>249</v>
      </c>
      <c r="B263" s="298" t="s">
        <v>1076</v>
      </c>
      <c r="C263" s="299" t="s">
        <v>570</v>
      </c>
      <c r="D263" s="300"/>
      <c r="E263" s="169"/>
      <c r="F263" s="171"/>
      <c r="G263" s="276">
        <v>10009650</v>
      </c>
      <c r="H263" s="301">
        <v>8007720</v>
      </c>
      <c r="I263" s="141">
        <v>2001930</v>
      </c>
      <c r="J263" s="138">
        <v>0.25</v>
      </c>
    </row>
    <row r="264" spans="1:10" ht="49.8" customHeight="1" x14ac:dyDescent="0.3">
      <c r="A264" s="305">
        <v>250</v>
      </c>
      <c r="B264" s="298" t="s">
        <v>1076</v>
      </c>
      <c r="C264" s="299" t="s">
        <v>570</v>
      </c>
      <c r="D264" s="300"/>
      <c r="E264" s="169"/>
      <c r="F264" s="171"/>
      <c r="G264" s="276">
        <v>12118090</v>
      </c>
      <c r="H264" s="301">
        <v>9694470</v>
      </c>
      <c r="I264" s="141">
        <v>2423620</v>
      </c>
      <c r="J264" s="138">
        <v>0.25000025787897634</v>
      </c>
    </row>
    <row r="265" spans="1:10" ht="49.8" customHeight="1" x14ac:dyDescent="0.3">
      <c r="A265" s="305">
        <v>251</v>
      </c>
      <c r="B265" s="298" t="s">
        <v>1076</v>
      </c>
      <c r="C265" s="299" t="s">
        <v>570</v>
      </c>
      <c r="D265" s="300"/>
      <c r="E265" s="169"/>
      <c r="F265" s="171"/>
      <c r="G265" s="276">
        <v>6881560</v>
      </c>
      <c r="H265" s="301">
        <v>5505250</v>
      </c>
      <c r="I265" s="141">
        <v>1376310</v>
      </c>
      <c r="J265" s="138">
        <v>0.24999954588801598</v>
      </c>
    </row>
    <row r="266" spans="1:10" ht="49.8" customHeight="1" x14ac:dyDescent="0.3">
      <c r="A266" s="305">
        <v>252</v>
      </c>
      <c r="B266" s="298" t="s">
        <v>1076</v>
      </c>
      <c r="C266" s="299" t="s">
        <v>570</v>
      </c>
      <c r="D266" s="300"/>
      <c r="E266" s="169"/>
      <c r="F266" s="171"/>
      <c r="G266" s="276">
        <v>8481300</v>
      </c>
      <c r="H266" s="301">
        <v>6785040</v>
      </c>
      <c r="I266" s="141">
        <v>1696260</v>
      </c>
      <c r="J266" s="138">
        <v>0.25</v>
      </c>
    </row>
    <row r="267" spans="1:10" ht="49.8" customHeight="1" x14ac:dyDescent="0.3">
      <c r="A267" s="305">
        <v>253</v>
      </c>
      <c r="B267" s="298" t="s">
        <v>1076</v>
      </c>
      <c r="C267" s="299" t="s">
        <v>570</v>
      </c>
      <c r="D267" s="300"/>
      <c r="E267" s="169"/>
      <c r="F267" s="171"/>
      <c r="G267" s="276">
        <v>10408450</v>
      </c>
      <c r="H267" s="301">
        <v>8326760</v>
      </c>
      <c r="I267" s="141">
        <v>2081690</v>
      </c>
      <c r="J267" s="138">
        <v>0.25</v>
      </c>
    </row>
    <row r="268" spans="1:10" ht="49.8" customHeight="1" x14ac:dyDescent="0.3">
      <c r="A268" s="305">
        <v>254</v>
      </c>
      <c r="B268" s="298" t="s">
        <v>1076</v>
      </c>
      <c r="C268" s="299" t="s">
        <v>570</v>
      </c>
      <c r="D268" s="300"/>
      <c r="E268" s="169"/>
      <c r="F268" s="171"/>
      <c r="G268" s="276">
        <v>12707250</v>
      </c>
      <c r="H268" s="301">
        <v>10165800</v>
      </c>
      <c r="I268" s="141">
        <v>2541450</v>
      </c>
      <c r="J268" s="138">
        <v>0.25</v>
      </c>
    </row>
    <row r="269" spans="1:10" ht="49.8" customHeight="1" x14ac:dyDescent="0.3">
      <c r="A269" s="305">
        <v>255</v>
      </c>
      <c r="B269" s="298" t="s">
        <v>1076</v>
      </c>
      <c r="C269" s="299" t="s">
        <v>570</v>
      </c>
      <c r="D269" s="300"/>
      <c r="E269" s="169"/>
      <c r="F269" s="171"/>
      <c r="G269" s="276">
        <v>15383750</v>
      </c>
      <c r="H269" s="301">
        <v>12307000</v>
      </c>
      <c r="I269" s="141">
        <v>3076750</v>
      </c>
      <c r="J269" s="138">
        <v>0.25</v>
      </c>
    </row>
    <row r="270" spans="1:10" ht="49.8" customHeight="1" x14ac:dyDescent="0.3">
      <c r="A270" s="305">
        <v>256</v>
      </c>
      <c r="B270" s="298" t="s">
        <v>1076</v>
      </c>
      <c r="C270" s="299" t="s">
        <v>570</v>
      </c>
      <c r="D270" s="300"/>
      <c r="E270" s="169"/>
      <c r="F270" s="171"/>
      <c r="G270" s="276">
        <v>8703360</v>
      </c>
      <c r="H270" s="301">
        <v>6962690</v>
      </c>
      <c r="I270" s="141">
        <v>1740670</v>
      </c>
      <c r="J270" s="138">
        <v>0.24999964094337102</v>
      </c>
    </row>
    <row r="271" spans="1:10" ht="49.8" customHeight="1" x14ac:dyDescent="0.3">
      <c r="A271" s="305">
        <v>257</v>
      </c>
      <c r="B271" s="298" t="s">
        <v>1076</v>
      </c>
      <c r="C271" s="299" t="s">
        <v>570</v>
      </c>
      <c r="D271" s="300"/>
      <c r="E271" s="169"/>
      <c r="F271" s="171"/>
      <c r="G271" s="276">
        <v>10731350</v>
      </c>
      <c r="H271" s="301">
        <v>8585080</v>
      </c>
      <c r="I271" s="141">
        <v>2146270</v>
      </c>
      <c r="J271" s="138">
        <v>0.25</v>
      </c>
    </row>
    <row r="272" spans="1:10" ht="49.8" customHeight="1" x14ac:dyDescent="0.3">
      <c r="A272" s="305">
        <v>258</v>
      </c>
      <c r="B272" s="298" t="s">
        <v>1076</v>
      </c>
      <c r="C272" s="299" t="s">
        <v>570</v>
      </c>
      <c r="D272" s="300"/>
      <c r="E272" s="169"/>
      <c r="F272" s="171"/>
      <c r="G272" s="276">
        <v>13166060</v>
      </c>
      <c r="H272" s="301">
        <v>10532850</v>
      </c>
      <c r="I272" s="141">
        <v>2633210</v>
      </c>
      <c r="J272" s="138">
        <v>0.24999976264733667</v>
      </c>
    </row>
    <row r="273" spans="1:10" ht="49.8" customHeight="1" x14ac:dyDescent="0.3">
      <c r="A273" s="305">
        <v>259</v>
      </c>
      <c r="B273" s="298" t="s">
        <v>1076</v>
      </c>
      <c r="C273" s="299" t="s">
        <v>570</v>
      </c>
      <c r="D273" s="300"/>
      <c r="E273" s="169"/>
      <c r="F273" s="171"/>
      <c r="G273" s="276">
        <v>16085690</v>
      </c>
      <c r="H273" s="301">
        <v>12868550</v>
      </c>
      <c r="I273" s="141">
        <v>3217140</v>
      </c>
      <c r="J273" s="138">
        <v>0.25000019427208192</v>
      </c>
    </row>
    <row r="274" spans="1:10" ht="49.8" customHeight="1" x14ac:dyDescent="0.3">
      <c r="A274" s="305">
        <v>260</v>
      </c>
      <c r="B274" s="298" t="s">
        <v>1076</v>
      </c>
      <c r="C274" s="299" t="s">
        <v>570</v>
      </c>
      <c r="D274" s="300"/>
      <c r="E274" s="169"/>
      <c r="F274" s="171"/>
      <c r="G274" s="276">
        <v>10739280</v>
      </c>
      <c r="H274" s="301">
        <v>8591420</v>
      </c>
      <c r="I274" s="141">
        <v>2147860</v>
      </c>
      <c r="J274" s="138">
        <v>0.25000058197597136</v>
      </c>
    </row>
    <row r="275" spans="1:10" ht="49.8" customHeight="1" x14ac:dyDescent="0.3">
      <c r="A275" s="305">
        <v>261</v>
      </c>
      <c r="B275" s="298" t="s">
        <v>1076</v>
      </c>
      <c r="C275" s="299" t="s">
        <v>570</v>
      </c>
      <c r="D275" s="300"/>
      <c r="E275" s="169"/>
      <c r="F275" s="171"/>
      <c r="G275" s="276">
        <v>13258960</v>
      </c>
      <c r="H275" s="301">
        <v>10607170</v>
      </c>
      <c r="I275" s="141">
        <v>2651790</v>
      </c>
      <c r="J275" s="138">
        <v>0.24999976431036741</v>
      </c>
    </row>
    <row r="276" spans="1:10" ht="49.8" customHeight="1" x14ac:dyDescent="0.3">
      <c r="A276" s="305" t="s">
        <v>3661</v>
      </c>
      <c r="B276" s="302" t="s">
        <v>2538</v>
      </c>
      <c r="C276" s="299"/>
      <c r="D276" s="300"/>
      <c r="E276" s="169"/>
      <c r="F276" s="171"/>
      <c r="G276" s="276"/>
      <c r="H276" s="301"/>
      <c r="I276" s="141"/>
      <c r="J276" s="138"/>
    </row>
    <row r="277" spans="1:10" ht="49.8" customHeight="1" x14ac:dyDescent="0.3">
      <c r="A277" s="305">
        <v>262</v>
      </c>
      <c r="B277" s="298" t="s">
        <v>53</v>
      </c>
      <c r="C277" s="299" t="s">
        <v>51</v>
      </c>
      <c r="D277" s="300"/>
      <c r="E277" s="169"/>
      <c r="F277" s="171"/>
      <c r="G277" s="276">
        <v>54545.454545454544</v>
      </c>
      <c r="H277" s="301">
        <v>45454.545454545449</v>
      </c>
      <c r="I277" s="141">
        <v>9090.9090909090955</v>
      </c>
      <c r="J277" s="138">
        <v>0.20000000000000012</v>
      </c>
    </row>
    <row r="278" spans="1:10" ht="49.8" customHeight="1" x14ac:dyDescent="0.3">
      <c r="A278" s="305" t="s">
        <v>3661</v>
      </c>
      <c r="B278" s="303" t="s">
        <v>3160</v>
      </c>
      <c r="C278" s="299"/>
      <c r="D278" s="300"/>
      <c r="E278" s="169"/>
      <c r="F278" s="171"/>
      <c r="G278" s="276"/>
      <c r="H278" s="301"/>
      <c r="I278" s="141"/>
      <c r="J278" s="138"/>
    </row>
    <row r="279" spans="1:10" ht="49.8" customHeight="1" x14ac:dyDescent="0.3">
      <c r="A279" s="305">
        <v>263</v>
      </c>
      <c r="B279" s="298" t="s">
        <v>111</v>
      </c>
      <c r="C279" s="299" t="s">
        <v>51</v>
      </c>
      <c r="D279" s="300"/>
      <c r="E279" s="169"/>
      <c r="F279" s="171"/>
      <c r="G279" s="276">
        <v>77272.727272727265</v>
      </c>
      <c r="H279" s="301">
        <v>72727.272727272721</v>
      </c>
      <c r="I279" s="141">
        <v>4545.4545454545441</v>
      </c>
      <c r="J279" s="138">
        <v>6.2499999999999986E-2</v>
      </c>
    </row>
    <row r="280" spans="1:10" ht="49.8" customHeight="1" x14ac:dyDescent="0.3">
      <c r="A280" s="305">
        <v>264</v>
      </c>
      <c r="B280" s="298" t="s">
        <v>112</v>
      </c>
      <c r="C280" s="299" t="s">
        <v>51</v>
      </c>
      <c r="D280" s="300"/>
      <c r="E280" s="169"/>
      <c r="F280" s="171"/>
      <c r="G280" s="276">
        <v>86363.636363636353</v>
      </c>
      <c r="H280" s="301">
        <v>81818.181818181809</v>
      </c>
      <c r="I280" s="141">
        <v>4545.4545454545441</v>
      </c>
      <c r="J280" s="138">
        <v>5.5555555555555546E-2</v>
      </c>
    </row>
  </sheetData>
  <autoFilter ref="A3:J280" xr:uid="{00000000-0001-0000-0000-000000000000}"/>
  <mergeCells count="4">
    <mergeCell ref="A1:T1"/>
    <mergeCell ref="A2:T2"/>
    <mergeCell ref="A4:D4"/>
    <mergeCell ref="E41:E55"/>
  </mergeCells>
  <printOptions horizontalCentered="1"/>
  <pageMargins left="0.35433070866141736" right="0.23622047244094491" top="0.19685039370078741" bottom="0.15748031496062992" header="0.15748031496062992" footer="0.19685039370078741"/>
  <pageSetup paperSize="9" scale="71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2"/>
  <sheetViews>
    <sheetView view="pageBreakPreview" topLeftCell="A7" zoomScale="55" zoomScaleNormal="55" zoomScaleSheetLayoutView="55" workbookViewId="0">
      <selection activeCell="G5" sqref="G5"/>
    </sheetView>
  </sheetViews>
  <sheetFormatPr defaultRowHeight="16.8" x14ac:dyDescent="0.3"/>
  <cols>
    <col min="1" max="1" width="7.59765625" style="118" customWidth="1"/>
    <col min="2" max="2" width="31.5" style="117" customWidth="1"/>
    <col min="3" max="3" width="17.59765625" style="118" customWidth="1"/>
    <col min="4" max="4" width="17.09765625" style="118" customWidth="1"/>
    <col min="5" max="5" width="20.8984375" style="103" customWidth="1"/>
    <col min="6" max="6" width="16.59765625" style="119" bestFit="1" customWidth="1"/>
    <col min="7" max="7" width="16.19921875" style="120" customWidth="1"/>
    <col min="8" max="8" width="13" style="120" customWidth="1"/>
    <col min="9" max="9" width="13.59765625" style="121" customWidth="1"/>
    <col min="10" max="10" width="11.19921875" style="122" customWidth="1"/>
    <col min="11" max="11" width="15" style="103" customWidth="1"/>
    <col min="12" max="12" width="13.69921875" style="103" customWidth="1"/>
    <col min="13" max="14" width="12.3984375" style="103" customWidth="1"/>
    <col min="15" max="15" width="14.3984375" style="103" customWidth="1"/>
    <col min="16" max="16" width="16.8984375" style="103" customWidth="1"/>
    <col min="17" max="19" width="12.3984375" style="103" customWidth="1"/>
    <col min="20" max="20" width="9" style="103"/>
    <col min="21" max="21" width="16.3984375" style="103" bestFit="1" customWidth="1"/>
    <col min="22" max="239" width="9" style="103"/>
    <col min="240" max="240" width="5" style="103" bestFit="1" customWidth="1"/>
    <col min="241" max="241" width="41.09765625" style="103" bestFit="1" customWidth="1"/>
    <col min="242" max="242" width="16.09765625" style="103" customWidth="1"/>
    <col min="243" max="243" width="6.8984375" style="103" bestFit="1" customWidth="1"/>
    <col min="244" max="244" width="10.5" style="103" customWidth="1"/>
    <col min="245" max="245" width="11.19921875" style="103" customWidth="1"/>
    <col min="246" max="246" width="12.3984375" style="103" customWidth="1"/>
    <col min="247" max="247" width="12.5" style="103" customWidth="1"/>
    <col min="248" max="248" width="9" style="103"/>
    <col min="249" max="249" width="11.5" style="103" bestFit="1" customWidth="1"/>
    <col min="250" max="250" width="12.19921875" style="103" bestFit="1" customWidth="1"/>
    <col min="251" max="495" width="9" style="103"/>
    <col min="496" max="496" width="5" style="103" bestFit="1" customWidth="1"/>
    <col min="497" max="497" width="41.09765625" style="103" bestFit="1" customWidth="1"/>
    <col min="498" max="498" width="16.09765625" style="103" customWidth="1"/>
    <col min="499" max="499" width="6.8984375" style="103" bestFit="1" customWidth="1"/>
    <col min="500" max="500" width="10.5" style="103" customWidth="1"/>
    <col min="501" max="501" width="11.19921875" style="103" customWidth="1"/>
    <col min="502" max="502" width="12.3984375" style="103" customWidth="1"/>
    <col min="503" max="503" width="12.5" style="103" customWidth="1"/>
    <col min="504" max="504" width="9" style="103"/>
    <col min="505" max="505" width="11.5" style="103" bestFit="1" customWidth="1"/>
    <col min="506" max="506" width="12.19921875" style="103" bestFit="1" customWidth="1"/>
    <col min="507" max="751" width="9" style="103"/>
    <col min="752" max="752" width="5" style="103" bestFit="1" customWidth="1"/>
    <col min="753" max="753" width="41.09765625" style="103" bestFit="1" customWidth="1"/>
    <col min="754" max="754" width="16.09765625" style="103" customWidth="1"/>
    <col min="755" max="755" width="6.8984375" style="103" bestFit="1" customWidth="1"/>
    <col min="756" max="756" width="10.5" style="103" customWidth="1"/>
    <col min="757" max="757" width="11.19921875" style="103" customWidth="1"/>
    <col min="758" max="758" width="12.3984375" style="103" customWidth="1"/>
    <col min="759" max="759" width="12.5" style="103" customWidth="1"/>
    <col min="760" max="760" width="9" style="103"/>
    <col min="761" max="761" width="11.5" style="103" bestFit="1" customWidth="1"/>
    <col min="762" max="762" width="12.19921875" style="103" bestFit="1" customWidth="1"/>
    <col min="763" max="1007" width="9" style="103"/>
    <col min="1008" max="1008" width="5" style="103" bestFit="1" customWidth="1"/>
    <col min="1009" max="1009" width="41.09765625" style="103" bestFit="1" customWidth="1"/>
    <col min="1010" max="1010" width="16.09765625" style="103" customWidth="1"/>
    <col min="1011" max="1011" width="6.8984375" style="103" bestFit="1" customWidth="1"/>
    <col min="1012" max="1012" width="10.5" style="103" customWidth="1"/>
    <col min="1013" max="1013" width="11.19921875" style="103" customWidth="1"/>
    <col min="1014" max="1014" width="12.3984375" style="103" customWidth="1"/>
    <col min="1015" max="1015" width="12.5" style="103" customWidth="1"/>
    <col min="1016" max="1016" width="9" style="103"/>
    <col min="1017" max="1017" width="11.5" style="103" bestFit="1" customWidth="1"/>
    <col min="1018" max="1018" width="12.19921875" style="103" bestFit="1" customWidth="1"/>
    <col min="1019" max="1263" width="9" style="103"/>
    <col min="1264" max="1264" width="5" style="103" bestFit="1" customWidth="1"/>
    <col min="1265" max="1265" width="41.09765625" style="103" bestFit="1" customWidth="1"/>
    <col min="1266" max="1266" width="16.09765625" style="103" customWidth="1"/>
    <col min="1267" max="1267" width="6.8984375" style="103" bestFit="1" customWidth="1"/>
    <col min="1268" max="1268" width="10.5" style="103" customWidth="1"/>
    <col min="1269" max="1269" width="11.19921875" style="103" customWidth="1"/>
    <col min="1270" max="1270" width="12.3984375" style="103" customWidth="1"/>
    <col min="1271" max="1271" width="12.5" style="103" customWidth="1"/>
    <col min="1272" max="1272" width="9" style="103"/>
    <col min="1273" max="1273" width="11.5" style="103" bestFit="1" customWidth="1"/>
    <col min="1274" max="1274" width="12.19921875" style="103" bestFit="1" customWidth="1"/>
    <col min="1275" max="1519" width="9" style="103"/>
    <col min="1520" max="1520" width="5" style="103" bestFit="1" customWidth="1"/>
    <col min="1521" max="1521" width="41.09765625" style="103" bestFit="1" customWidth="1"/>
    <col min="1522" max="1522" width="16.09765625" style="103" customWidth="1"/>
    <col min="1523" max="1523" width="6.8984375" style="103" bestFit="1" customWidth="1"/>
    <col min="1524" max="1524" width="10.5" style="103" customWidth="1"/>
    <col min="1525" max="1525" width="11.19921875" style="103" customWidth="1"/>
    <col min="1526" max="1526" width="12.3984375" style="103" customWidth="1"/>
    <col min="1527" max="1527" width="12.5" style="103" customWidth="1"/>
    <col min="1528" max="1528" width="9" style="103"/>
    <col min="1529" max="1529" width="11.5" style="103" bestFit="1" customWidth="1"/>
    <col min="1530" max="1530" width="12.19921875" style="103" bestFit="1" customWidth="1"/>
    <col min="1531" max="1775" width="9" style="103"/>
    <col min="1776" max="1776" width="5" style="103" bestFit="1" customWidth="1"/>
    <col min="1777" max="1777" width="41.09765625" style="103" bestFit="1" customWidth="1"/>
    <col min="1778" max="1778" width="16.09765625" style="103" customWidth="1"/>
    <col min="1779" max="1779" width="6.8984375" style="103" bestFit="1" customWidth="1"/>
    <col min="1780" max="1780" width="10.5" style="103" customWidth="1"/>
    <col min="1781" max="1781" width="11.19921875" style="103" customWidth="1"/>
    <col min="1782" max="1782" width="12.3984375" style="103" customWidth="1"/>
    <col min="1783" max="1783" width="12.5" style="103" customWidth="1"/>
    <col min="1784" max="1784" width="9" style="103"/>
    <col min="1785" max="1785" width="11.5" style="103" bestFit="1" customWidth="1"/>
    <col min="1786" max="1786" width="12.19921875" style="103" bestFit="1" customWidth="1"/>
    <col min="1787" max="2031" width="9" style="103"/>
    <col min="2032" max="2032" width="5" style="103" bestFit="1" customWidth="1"/>
    <col min="2033" max="2033" width="41.09765625" style="103" bestFit="1" customWidth="1"/>
    <col min="2034" max="2034" width="16.09765625" style="103" customWidth="1"/>
    <col min="2035" max="2035" width="6.8984375" style="103" bestFit="1" customWidth="1"/>
    <col min="2036" max="2036" width="10.5" style="103" customWidth="1"/>
    <col min="2037" max="2037" width="11.19921875" style="103" customWidth="1"/>
    <col min="2038" max="2038" width="12.3984375" style="103" customWidth="1"/>
    <col min="2039" max="2039" width="12.5" style="103" customWidth="1"/>
    <col min="2040" max="2040" width="9" style="103"/>
    <col min="2041" max="2041" width="11.5" style="103" bestFit="1" customWidth="1"/>
    <col min="2042" max="2042" width="12.19921875" style="103" bestFit="1" customWidth="1"/>
    <col min="2043" max="2287" width="9" style="103"/>
    <col min="2288" max="2288" width="5" style="103" bestFit="1" customWidth="1"/>
    <col min="2289" max="2289" width="41.09765625" style="103" bestFit="1" customWidth="1"/>
    <col min="2290" max="2290" width="16.09765625" style="103" customWidth="1"/>
    <col min="2291" max="2291" width="6.8984375" style="103" bestFit="1" customWidth="1"/>
    <col min="2292" max="2292" width="10.5" style="103" customWidth="1"/>
    <col min="2293" max="2293" width="11.19921875" style="103" customWidth="1"/>
    <col min="2294" max="2294" width="12.3984375" style="103" customWidth="1"/>
    <col min="2295" max="2295" width="12.5" style="103" customWidth="1"/>
    <col min="2296" max="2296" width="9" style="103"/>
    <col min="2297" max="2297" width="11.5" style="103" bestFit="1" customWidth="1"/>
    <col min="2298" max="2298" width="12.19921875" style="103" bestFit="1" customWidth="1"/>
    <col min="2299" max="2543" width="9" style="103"/>
    <col min="2544" max="2544" width="5" style="103" bestFit="1" customWidth="1"/>
    <col min="2545" max="2545" width="41.09765625" style="103" bestFit="1" customWidth="1"/>
    <col min="2546" max="2546" width="16.09765625" style="103" customWidth="1"/>
    <col min="2547" max="2547" width="6.8984375" style="103" bestFit="1" customWidth="1"/>
    <col min="2548" max="2548" width="10.5" style="103" customWidth="1"/>
    <col min="2549" max="2549" width="11.19921875" style="103" customWidth="1"/>
    <col min="2550" max="2550" width="12.3984375" style="103" customWidth="1"/>
    <col min="2551" max="2551" width="12.5" style="103" customWidth="1"/>
    <col min="2552" max="2552" width="9" style="103"/>
    <col min="2553" max="2553" width="11.5" style="103" bestFit="1" customWidth="1"/>
    <col min="2554" max="2554" width="12.19921875" style="103" bestFit="1" customWidth="1"/>
    <col min="2555" max="2799" width="9" style="103"/>
    <col min="2800" max="2800" width="5" style="103" bestFit="1" customWidth="1"/>
    <col min="2801" max="2801" width="41.09765625" style="103" bestFit="1" customWidth="1"/>
    <col min="2802" max="2802" width="16.09765625" style="103" customWidth="1"/>
    <col min="2803" max="2803" width="6.8984375" style="103" bestFit="1" customWidth="1"/>
    <col min="2804" max="2804" width="10.5" style="103" customWidth="1"/>
    <col min="2805" max="2805" width="11.19921875" style="103" customWidth="1"/>
    <col min="2806" max="2806" width="12.3984375" style="103" customWidth="1"/>
    <col min="2807" max="2807" width="12.5" style="103" customWidth="1"/>
    <col min="2808" max="2808" width="9" style="103"/>
    <col min="2809" max="2809" width="11.5" style="103" bestFit="1" customWidth="1"/>
    <col min="2810" max="2810" width="12.19921875" style="103" bestFit="1" customWidth="1"/>
    <col min="2811" max="3055" width="9" style="103"/>
    <col min="3056" max="3056" width="5" style="103" bestFit="1" customWidth="1"/>
    <col min="3057" max="3057" width="41.09765625" style="103" bestFit="1" customWidth="1"/>
    <col min="3058" max="3058" width="16.09765625" style="103" customWidth="1"/>
    <col min="3059" max="3059" width="6.8984375" style="103" bestFit="1" customWidth="1"/>
    <col min="3060" max="3060" width="10.5" style="103" customWidth="1"/>
    <col min="3061" max="3061" width="11.19921875" style="103" customWidth="1"/>
    <col min="3062" max="3062" width="12.3984375" style="103" customWidth="1"/>
    <col min="3063" max="3063" width="12.5" style="103" customWidth="1"/>
    <col min="3064" max="3064" width="9" style="103"/>
    <col min="3065" max="3065" width="11.5" style="103" bestFit="1" customWidth="1"/>
    <col min="3066" max="3066" width="12.19921875" style="103" bestFit="1" customWidth="1"/>
    <col min="3067" max="3311" width="9" style="103"/>
    <col min="3312" max="3312" width="5" style="103" bestFit="1" customWidth="1"/>
    <col min="3313" max="3313" width="41.09765625" style="103" bestFit="1" customWidth="1"/>
    <col min="3314" max="3314" width="16.09765625" style="103" customWidth="1"/>
    <col min="3315" max="3315" width="6.8984375" style="103" bestFit="1" customWidth="1"/>
    <col min="3316" max="3316" width="10.5" style="103" customWidth="1"/>
    <col min="3317" max="3317" width="11.19921875" style="103" customWidth="1"/>
    <col min="3318" max="3318" width="12.3984375" style="103" customWidth="1"/>
    <col min="3319" max="3319" width="12.5" style="103" customWidth="1"/>
    <col min="3320" max="3320" width="9" style="103"/>
    <col min="3321" max="3321" width="11.5" style="103" bestFit="1" customWidth="1"/>
    <col min="3322" max="3322" width="12.19921875" style="103" bestFit="1" customWidth="1"/>
    <col min="3323" max="3567" width="9" style="103"/>
    <col min="3568" max="3568" width="5" style="103" bestFit="1" customWidth="1"/>
    <col min="3569" max="3569" width="41.09765625" style="103" bestFit="1" customWidth="1"/>
    <col min="3570" max="3570" width="16.09765625" style="103" customWidth="1"/>
    <col min="3571" max="3571" width="6.8984375" style="103" bestFit="1" customWidth="1"/>
    <col min="3572" max="3572" width="10.5" style="103" customWidth="1"/>
    <col min="3573" max="3573" width="11.19921875" style="103" customWidth="1"/>
    <col min="3574" max="3574" width="12.3984375" style="103" customWidth="1"/>
    <col min="3575" max="3575" width="12.5" style="103" customWidth="1"/>
    <col min="3576" max="3576" width="9" style="103"/>
    <col min="3577" max="3577" width="11.5" style="103" bestFit="1" customWidth="1"/>
    <col min="3578" max="3578" width="12.19921875" style="103" bestFit="1" customWidth="1"/>
    <col min="3579" max="3823" width="9" style="103"/>
    <col min="3824" max="3824" width="5" style="103" bestFit="1" customWidth="1"/>
    <col min="3825" max="3825" width="41.09765625" style="103" bestFit="1" customWidth="1"/>
    <col min="3826" max="3826" width="16.09765625" style="103" customWidth="1"/>
    <col min="3827" max="3827" width="6.8984375" style="103" bestFit="1" customWidth="1"/>
    <col min="3828" max="3828" width="10.5" style="103" customWidth="1"/>
    <col min="3829" max="3829" width="11.19921875" style="103" customWidth="1"/>
    <col min="3830" max="3830" width="12.3984375" style="103" customWidth="1"/>
    <col min="3831" max="3831" width="12.5" style="103" customWidth="1"/>
    <col min="3832" max="3832" width="9" style="103"/>
    <col min="3833" max="3833" width="11.5" style="103" bestFit="1" customWidth="1"/>
    <col min="3834" max="3834" width="12.19921875" style="103" bestFit="1" customWidth="1"/>
    <col min="3835" max="4079" width="9" style="103"/>
    <col min="4080" max="4080" width="5" style="103" bestFit="1" customWidth="1"/>
    <col min="4081" max="4081" width="41.09765625" style="103" bestFit="1" customWidth="1"/>
    <col min="4082" max="4082" width="16.09765625" style="103" customWidth="1"/>
    <col min="4083" max="4083" width="6.8984375" style="103" bestFit="1" customWidth="1"/>
    <col min="4084" max="4084" width="10.5" style="103" customWidth="1"/>
    <col min="4085" max="4085" width="11.19921875" style="103" customWidth="1"/>
    <col min="4086" max="4086" width="12.3984375" style="103" customWidth="1"/>
    <col min="4087" max="4087" width="12.5" style="103" customWidth="1"/>
    <col min="4088" max="4088" width="9" style="103"/>
    <col min="4089" max="4089" width="11.5" style="103" bestFit="1" customWidth="1"/>
    <col min="4090" max="4090" width="12.19921875" style="103" bestFit="1" customWidth="1"/>
    <col min="4091" max="4335" width="9" style="103"/>
    <col min="4336" max="4336" width="5" style="103" bestFit="1" customWidth="1"/>
    <col min="4337" max="4337" width="41.09765625" style="103" bestFit="1" customWidth="1"/>
    <col min="4338" max="4338" width="16.09765625" style="103" customWidth="1"/>
    <col min="4339" max="4339" width="6.8984375" style="103" bestFit="1" customWidth="1"/>
    <col min="4340" max="4340" width="10.5" style="103" customWidth="1"/>
    <col min="4341" max="4341" width="11.19921875" style="103" customWidth="1"/>
    <col min="4342" max="4342" width="12.3984375" style="103" customWidth="1"/>
    <col min="4343" max="4343" width="12.5" style="103" customWidth="1"/>
    <col min="4344" max="4344" width="9" style="103"/>
    <col min="4345" max="4345" width="11.5" style="103" bestFit="1" customWidth="1"/>
    <col min="4346" max="4346" width="12.19921875" style="103" bestFit="1" customWidth="1"/>
    <col min="4347" max="4591" width="9" style="103"/>
    <col min="4592" max="4592" width="5" style="103" bestFit="1" customWidth="1"/>
    <col min="4593" max="4593" width="41.09765625" style="103" bestFit="1" customWidth="1"/>
    <col min="4594" max="4594" width="16.09765625" style="103" customWidth="1"/>
    <col min="4595" max="4595" width="6.8984375" style="103" bestFit="1" customWidth="1"/>
    <col min="4596" max="4596" width="10.5" style="103" customWidth="1"/>
    <col min="4597" max="4597" width="11.19921875" style="103" customWidth="1"/>
    <col min="4598" max="4598" width="12.3984375" style="103" customWidth="1"/>
    <col min="4599" max="4599" width="12.5" style="103" customWidth="1"/>
    <col min="4600" max="4600" width="9" style="103"/>
    <col min="4601" max="4601" width="11.5" style="103" bestFit="1" customWidth="1"/>
    <col min="4602" max="4602" width="12.19921875" style="103" bestFit="1" customWidth="1"/>
    <col min="4603" max="4847" width="9" style="103"/>
    <col min="4848" max="4848" width="5" style="103" bestFit="1" customWidth="1"/>
    <col min="4849" max="4849" width="41.09765625" style="103" bestFit="1" customWidth="1"/>
    <col min="4850" max="4850" width="16.09765625" style="103" customWidth="1"/>
    <col min="4851" max="4851" width="6.8984375" style="103" bestFit="1" customWidth="1"/>
    <col min="4852" max="4852" width="10.5" style="103" customWidth="1"/>
    <col min="4853" max="4853" width="11.19921875" style="103" customWidth="1"/>
    <col min="4854" max="4854" width="12.3984375" style="103" customWidth="1"/>
    <col min="4855" max="4855" width="12.5" style="103" customWidth="1"/>
    <col min="4856" max="4856" width="9" style="103"/>
    <col min="4857" max="4857" width="11.5" style="103" bestFit="1" customWidth="1"/>
    <col min="4858" max="4858" width="12.19921875" style="103" bestFit="1" customWidth="1"/>
    <col min="4859" max="5103" width="9" style="103"/>
    <col min="5104" max="5104" width="5" style="103" bestFit="1" customWidth="1"/>
    <col min="5105" max="5105" width="41.09765625" style="103" bestFit="1" customWidth="1"/>
    <col min="5106" max="5106" width="16.09765625" style="103" customWidth="1"/>
    <col min="5107" max="5107" width="6.8984375" style="103" bestFit="1" customWidth="1"/>
    <col min="5108" max="5108" width="10.5" style="103" customWidth="1"/>
    <col min="5109" max="5109" width="11.19921875" style="103" customWidth="1"/>
    <col min="5110" max="5110" width="12.3984375" style="103" customWidth="1"/>
    <col min="5111" max="5111" width="12.5" style="103" customWidth="1"/>
    <col min="5112" max="5112" width="9" style="103"/>
    <col min="5113" max="5113" width="11.5" style="103" bestFit="1" customWidth="1"/>
    <col min="5114" max="5114" width="12.19921875" style="103" bestFit="1" customWidth="1"/>
    <col min="5115" max="5359" width="9" style="103"/>
    <col min="5360" max="5360" width="5" style="103" bestFit="1" customWidth="1"/>
    <col min="5361" max="5361" width="41.09765625" style="103" bestFit="1" customWidth="1"/>
    <col min="5362" max="5362" width="16.09765625" style="103" customWidth="1"/>
    <col min="5363" max="5363" width="6.8984375" style="103" bestFit="1" customWidth="1"/>
    <col min="5364" max="5364" width="10.5" style="103" customWidth="1"/>
    <col min="5365" max="5365" width="11.19921875" style="103" customWidth="1"/>
    <col min="5366" max="5366" width="12.3984375" style="103" customWidth="1"/>
    <col min="5367" max="5367" width="12.5" style="103" customWidth="1"/>
    <col min="5368" max="5368" width="9" style="103"/>
    <col min="5369" max="5369" width="11.5" style="103" bestFit="1" customWidth="1"/>
    <col min="5370" max="5370" width="12.19921875" style="103" bestFit="1" customWidth="1"/>
    <col min="5371" max="5615" width="9" style="103"/>
    <col min="5616" max="5616" width="5" style="103" bestFit="1" customWidth="1"/>
    <col min="5617" max="5617" width="41.09765625" style="103" bestFit="1" customWidth="1"/>
    <col min="5618" max="5618" width="16.09765625" style="103" customWidth="1"/>
    <col min="5619" max="5619" width="6.8984375" style="103" bestFit="1" customWidth="1"/>
    <col min="5620" max="5620" width="10.5" style="103" customWidth="1"/>
    <col min="5621" max="5621" width="11.19921875" style="103" customWidth="1"/>
    <col min="5622" max="5622" width="12.3984375" style="103" customWidth="1"/>
    <col min="5623" max="5623" width="12.5" style="103" customWidth="1"/>
    <col min="5624" max="5624" width="9" style="103"/>
    <col min="5625" max="5625" width="11.5" style="103" bestFit="1" customWidth="1"/>
    <col min="5626" max="5626" width="12.19921875" style="103" bestFit="1" customWidth="1"/>
    <col min="5627" max="5871" width="9" style="103"/>
    <col min="5872" max="5872" width="5" style="103" bestFit="1" customWidth="1"/>
    <col min="5873" max="5873" width="41.09765625" style="103" bestFit="1" customWidth="1"/>
    <col min="5874" max="5874" width="16.09765625" style="103" customWidth="1"/>
    <col min="5875" max="5875" width="6.8984375" style="103" bestFit="1" customWidth="1"/>
    <col min="5876" max="5876" width="10.5" style="103" customWidth="1"/>
    <col min="5877" max="5877" width="11.19921875" style="103" customWidth="1"/>
    <col min="5878" max="5878" width="12.3984375" style="103" customWidth="1"/>
    <col min="5879" max="5879" width="12.5" style="103" customWidth="1"/>
    <col min="5880" max="5880" width="9" style="103"/>
    <col min="5881" max="5881" width="11.5" style="103" bestFit="1" customWidth="1"/>
    <col min="5882" max="5882" width="12.19921875" style="103" bestFit="1" customWidth="1"/>
    <col min="5883" max="6127" width="9" style="103"/>
    <col min="6128" max="6128" width="5" style="103" bestFit="1" customWidth="1"/>
    <col min="6129" max="6129" width="41.09765625" style="103" bestFit="1" customWidth="1"/>
    <col min="6130" max="6130" width="16.09765625" style="103" customWidth="1"/>
    <col min="6131" max="6131" width="6.8984375" style="103" bestFit="1" customWidth="1"/>
    <col min="6132" max="6132" width="10.5" style="103" customWidth="1"/>
    <col min="6133" max="6133" width="11.19921875" style="103" customWidth="1"/>
    <col min="6134" max="6134" width="12.3984375" style="103" customWidth="1"/>
    <col min="6135" max="6135" width="12.5" style="103" customWidth="1"/>
    <col min="6136" max="6136" width="9" style="103"/>
    <col min="6137" max="6137" width="11.5" style="103" bestFit="1" customWidth="1"/>
    <col min="6138" max="6138" width="12.19921875" style="103" bestFit="1" customWidth="1"/>
    <col min="6139" max="6383" width="9" style="103"/>
    <col min="6384" max="6384" width="5" style="103" bestFit="1" customWidth="1"/>
    <col min="6385" max="6385" width="41.09765625" style="103" bestFit="1" customWidth="1"/>
    <col min="6386" max="6386" width="16.09765625" style="103" customWidth="1"/>
    <col min="6387" max="6387" width="6.8984375" style="103" bestFit="1" customWidth="1"/>
    <col min="6388" max="6388" width="10.5" style="103" customWidth="1"/>
    <col min="6389" max="6389" width="11.19921875" style="103" customWidth="1"/>
    <col min="6390" max="6390" width="12.3984375" style="103" customWidth="1"/>
    <col min="6391" max="6391" width="12.5" style="103" customWidth="1"/>
    <col min="6392" max="6392" width="9" style="103"/>
    <col min="6393" max="6393" width="11.5" style="103" bestFit="1" customWidth="1"/>
    <col min="6394" max="6394" width="12.19921875" style="103" bestFit="1" customWidth="1"/>
    <col min="6395" max="6639" width="9" style="103"/>
    <col min="6640" max="6640" width="5" style="103" bestFit="1" customWidth="1"/>
    <col min="6641" max="6641" width="41.09765625" style="103" bestFit="1" customWidth="1"/>
    <col min="6642" max="6642" width="16.09765625" style="103" customWidth="1"/>
    <col min="6643" max="6643" width="6.8984375" style="103" bestFit="1" customWidth="1"/>
    <col min="6644" max="6644" width="10.5" style="103" customWidth="1"/>
    <col min="6645" max="6645" width="11.19921875" style="103" customWidth="1"/>
    <col min="6646" max="6646" width="12.3984375" style="103" customWidth="1"/>
    <col min="6647" max="6647" width="12.5" style="103" customWidth="1"/>
    <col min="6648" max="6648" width="9" style="103"/>
    <col min="6649" max="6649" width="11.5" style="103" bestFit="1" customWidth="1"/>
    <col min="6650" max="6650" width="12.19921875" style="103" bestFit="1" customWidth="1"/>
    <col min="6651" max="6895" width="9" style="103"/>
    <col min="6896" max="6896" width="5" style="103" bestFit="1" customWidth="1"/>
    <col min="6897" max="6897" width="41.09765625" style="103" bestFit="1" customWidth="1"/>
    <col min="6898" max="6898" width="16.09765625" style="103" customWidth="1"/>
    <col min="6899" max="6899" width="6.8984375" style="103" bestFit="1" customWidth="1"/>
    <col min="6900" max="6900" width="10.5" style="103" customWidth="1"/>
    <col min="6901" max="6901" width="11.19921875" style="103" customWidth="1"/>
    <col min="6902" max="6902" width="12.3984375" style="103" customWidth="1"/>
    <col min="6903" max="6903" width="12.5" style="103" customWidth="1"/>
    <col min="6904" max="6904" width="9" style="103"/>
    <col min="6905" max="6905" width="11.5" style="103" bestFit="1" customWidth="1"/>
    <col min="6906" max="6906" width="12.19921875" style="103" bestFit="1" customWidth="1"/>
    <col min="6907" max="7151" width="9" style="103"/>
    <col min="7152" max="7152" width="5" style="103" bestFit="1" customWidth="1"/>
    <col min="7153" max="7153" width="41.09765625" style="103" bestFit="1" customWidth="1"/>
    <col min="7154" max="7154" width="16.09765625" style="103" customWidth="1"/>
    <col min="7155" max="7155" width="6.8984375" style="103" bestFit="1" customWidth="1"/>
    <col min="7156" max="7156" width="10.5" style="103" customWidth="1"/>
    <col min="7157" max="7157" width="11.19921875" style="103" customWidth="1"/>
    <col min="7158" max="7158" width="12.3984375" style="103" customWidth="1"/>
    <col min="7159" max="7159" width="12.5" style="103" customWidth="1"/>
    <col min="7160" max="7160" width="9" style="103"/>
    <col min="7161" max="7161" width="11.5" style="103" bestFit="1" customWidth="1"/>
    <col min="7162" max="7162" width="12.19921875" style="103" bestFit="1" customWidth="1"/>
    <col min="7163" max="7407" width="9" style="103"/>
    <col min="7408" max="7408" width="5" style="103" bestFit="1" customWidth="1"/>
    <col min="7409" max="7409" width="41.09765625" style="103" bestFit="1" customWidth="1"/>
    <col min="7410" max="7410" width="16.09765625" style="103" customWidth="1"/>
    <col min="7411" max="7411" width="6.8984375" style="103" bestFit="1" customWidth="1"/>
    <col min="7412" max="7412" width="10.5" style="103" customWidth="1"/>
    <col min="7413" max="7413" width="11.19921875" style="103" customWidth="1"/>
    <col min="7414" max="7414" width="12.3984375" style="103" customWidth="1"/>
    <col min="7415" max="7415" width="12.5" style="103" customWidth="1"/>
    <col min="7416" max="7416" width="9" style="103"/>
    <col min="7417" max="7417" width="11.5" style="103" bestFit="1" customWidth="1"/>
    <col min="7418" max="7418" width="12.19921875" style="103" bestFit="1" customWidth="1"/>
    <col min="7419" max="7663" width="9" style="103"/>
    <col min="7664" max="7664" width="5" style="103" bestFit="1" customWidth="1"/>
    <col min="7665" max="7665" width="41.09765625" style="103" bestFit="1" customWidth="1"/>
    <col min="7666" max="7666" width="16.09765625" style="103" customWidth="1"/>
    <col min="7667" max="7667" width="6.8984375" style="103" bestFit="1" customWidth="1"/>
    <col min="7668" max="7668" width="10.5" style="103" customWidth="1"/>
    <col min="7669" max="7669" width="11.19921875" style="103" customWidth="1"/>
    <col min="7670" max="7670" width="12.3984375" style="103" customWidth="1"/>
    <col min="7671" max="7671" width="12.5" style="103" customWidth="1"/>
    <col min="7672" max="7672" width="9" style="103"/>
    <col min="7673" max="7673" width="11.5" style="103" bestFit="1" customWidth="1"/>
    <col min="7674" max="7674" width="12.19921875" style="103" bestFit="1" customWidth="1"/>
    <col min="7675" max="7919" width="9" style="103"/>
    <col min="7920" max="7920" width="5" style="103" bestFit="1" customWidth="1"/>
    <col min="7921" max="7921" width="41.09765625" style="103" bestFit="1" customWidth="1"/>
    <col min="7922" max="7922" width="16.09765625" style="103" customWidth="1"/>
    <col min="7923" max="7923" width="6.8984375" style="103" bestFit="1" customWidth="1"/>
    <col min="7924" max="7924" width="10.5" style="103" customWidth="1"/>
    <col min="7925" max="7925" width="11.19921875" style="103" customWidth="1"/>
    <col min="7926" max="7926" width="12.3984375" style="103" customWidth="1"/>
    <col min="7927" max="7927" width="12.5" style="103" customWidth="1"/>
    <col min="7928" max="7928" width="9" style="103"/>
    <col min="7929" max="7929" width="11.5" style="103" bestFit="1" customWidth="1"/>
    <col min="7930" max="7930" width="12.19921875" style="103" bestFit="1" customWidth="1"/>
    <col min="7931" max="8175" width="9" style="103"/>
    <col min="8176" max="8176" width="5" style="103" bestFit="1" customWidth="1"/>
    <col min="8177" max="8177" width="41.09765625" style="103" bestFit="1" customWidth="1"/>
    <col min="8178" max="8178" width="16.09765625" style="103" customWidth="1"/>
    <col min="8179" max="8179" width="6.8984375" style="103" bestFit="1" customWidth="1"/>
    <col min="8180" max="8180" width="10.5" style="103" customWidth="1"/>
    <col min="8181" max="8181" width="11.19921875" style="103" customWidth="1"/>
    <col min="8182" max="8182" width="12.3984375" style="103" customWidth="1"/>
    <col min="8183" max="8183" width="12.5" style="103" customWidth="1"/>
    <col min="8184" max="8184" width="9" style="103"/>
    <col min="8185" max="8185" width="11.5" style="103" bestFit="1" customWidth="1"/>
    <col min="8186" max="8186" width="12.19921875" style="103" bestFit="1" customWidth="1"/>
    <col min="8187" max="8431" width="9" style="103"/>
    <col min="8432" max="8432" width="5" style="103" bestFit="1" customWidth="1"/>
    <col min="8433" max="8433" width="41.09765625" style="103" bestFit="1" customWidth="1"/>
    <col min="8434" max="8434" width="16.09765625" style="103" customWidth="1"/>
    <col min="8435" max="8435" width="6.8984375" style="103" bestFit="1" customWidth="1"/>
    <col min="8436" max="8436" width="10.5" style="103" customWidth="1"/>
    <col min="8437" max="8437" width="11.19921875" style="103" customWidth="1"/>
    <col min="8438" max="8438" width="12.3984375" style="103" customWidth="1"/>
    <col min="8439" max="8439" width="12.5" style="103" customWidth="1"/>
    <col min="8440" max="8440" width="9" style="103"/>
    <col min="8441" max="8441" width="11.5" style="103" bestFit="1" customWidth="1"/>
    <col min="8442" max="8442" width="12.19921875" style="103" bestFit="1" customWidth="1"/>
    <col min="8443" max="8687" width="9" style="103"/>
    <col min="8688" max="8688" width="5" style="103" bestFit="1" customWidth="1"/>
    <col min="8689" max="8689" width="41.09765625" style="103" bestFit="1" customWidth="1"/>
    <col min="8690" max="8690" width="16.09765625" style="103" customWidth="1"/>
    <col min="8691" max="8691" width="6.8984375" style="103" bestFit="1" customWidth="1"/>
    <col min="8692" max="8692" width="10.5" style="103" customWidth="1"/>
    <col min="8693" max="8693" width="11.19921875" style="103" customWidth="1"/>
    <col min="8694" max="8694" width="12.3984375" style="103" customWidth="1"/>
    <col min="8695" max="8695" width="12.5" style="103" customWidth="1"/>
    <col min="8696" max="8696" width="9" style="103"/>
    <col min="8697" max="8697" width="11.5" style="103" bestFit="1" customWidth="1"/>
    <col min="8698" max="8698" width="12.19921875" style="103" bestFit="1" customWidth="1"/>
    <col min="8699" max="8943" width="9" style="103"/>
    <col min="8944" max="8944" width="5" style="103" bestFit="1" customWidth="1"/>
    <col min="8945" max="8945" width="41.09765625" style="103" bestFit="1" customWidth="1"/>
    <col min="8946" max="8946" width="16.09765625" style="103" customWidth="1"/>
    <col min="8947" max="8947" width="6.8984375" style="103" bestFit="1" customWidth="1"/>
    <col min="8948" max="8948" width="10.5" style="103" customWidth="1"/>
    <col min="8949" max="8949" width="11.19921875" style="103" customWidth="1"/>
    <col min="8950" max="8950" width="12.3984375" style="103" customWidth="1"/>
    <col min="8951" max="8951" width="12.5" style="103" customWidth="1"/>
    <col min="8952" max="8952" width="9" style="103"/>
    <col min="8953" max="8953" width="11.5" style="103" bestFit="1" customWidth="1"/>
    <col min="8954" max="8954" width="12.19921875" style="103" bestFit="1" customWidth="1"/>
    <col min="8955" max="9199" width="9" style="103"/>
    <col min="9200" max="9200" width="5" style="103" bestFit="1" customWidth="1"/>
    <col min="9201" max="9201" width="41.09765625" style="103" bestFit="1" customWidth="1"/>
    <col min="9202" max="9202" width="16.09765625" style="103" customWidth="1"/>
    <col min="9203" max="9203" width="6.8984375" style="103" bestFit="1" customWidth="1"/>
    <col min="9204" max="9204" width="10.5" style="103" customWidth="1"/>
    <col min="9205" max="9205" width="11.19921875" style="103" customWidth="1"/>
    <col min="9206" max="9206" width="12.3984375" style="103" customWidth="1"/>
    <col min="9207" max="9207" width="12.5" style="103" customWidth="1"/>
    <col min="9208" max="9208" width="9" style="103"/>
    <col min="9209" max="9209" width="11.5" style="103" bestFit="1" customWidth="1"/>
    <col min="9210" max="9210" width="12.19921875" style="103" bestFit="1" customWidth="1"/>
    <col min="9211" max="9455" width="9" style="103"/>
    <col min="9456" max="9456" width="5" style="103" bestFit="1" customWidth="1"/>
    <col min="9457" max="9457" width="41.09765625" style="103" bestFit="1" customWidth="1"/>
    <col min="9458" max="9458" width="16.09765625" style="103" customWidth="1"/>
    <col min="9459" max="9459" width="6.8984375" style="103" bestFit="1" customWidth="1"/>
    <col min="9460" max="9460" width="10.5" style="103" customWidth="1"/>
    <col min="9461" max="9461" width="11.19921875" style="103" customWidth="1"/>
    <col min="9462" max="9462" width="12.3984375" style="103" customWidth="1"/>
    <col min="9463" max="9463" width="12.5" style="103" customWidth="1"/>
    <col min="9464" max="9464" width="9" style="103"/>
    <col min="9465" max="9465" width="11.5" style="103" bestFit="1" customWidth="1"/>
    <col min="9466" max="9466" width="12.19921875" style="103" bestFit="1" customWidth="1"/>
    <col min="9467" max="9711" width="9" style="103"/>
    <col min="9712" max="9712" width="5" style="103" bestFit="1" customWidth="1"/>
    <col min="9713" max="9713" width="41.09765625" style="103" bestFit="1" customWidth="1"/>
    <col min="9714" max="9714" width="16.09765625" style="103" customWidth="1"/>
    <col min="9715" max="9715" width="6.8984375" style="103" bestFit="1" customWidth="1"/>
    <col min="9716" max="9716" width="10.5" style="103" customWidth="1"/>
    <col min="9717" max="9717" width="11.19921875" style="103" customWidth="1"/>
    <col min="9718" max="9718" width="12.3984375" style="103" customWidth="1"/>
    <col min="9719" max="9719" width="12.5" style="103" customWidth="1"/>
    <col min="9720" max="9720" width="9" style="103"/>
    <col min="9721" max="9721" width="11.5" style="103" bestFit="1" customWidth="1"/>
    <col min="9722" max="9722" width="12.19921875" style="103" bestFit="1" customWidth="1"/>
    <col min="9723" max="9967" width="9" style="103"/>
    <col min="9968" max="9968" width="5" style="103" bestFit="1" customWidth="1"/>
    <col min="9969" max="9969" width="41.09765625" style="103" bestFit="1" customWidth="1"/>
    <col min="9970" max="9970" width="16.09765625" style="103" customWidth="1"/>
    <col min="9971" max="9971" width="6.8984375" style="103" bestFit="1" customWidth="1"/>
    <col min="9972" max="9972" width="10.5" style="103" customWidth="1"/>
    <col min="9973" max="9973" width="11.19921875" style="103" customWidth="1"/>
    <col min="9974" max="9974" width="12.3984375" style="103" customWidth="1"/>
    <col min="9975" max="9975" width="12.5" style="103" customWidth="1"/>
    <col min="9976" max="9976" width="9" style="103"/>
    <col min="9977" max="9977" width="11.5" style="103" bestFit="1" customWidth="1"/>
    <col min="9978" max="9978" width="12.19921875" style="103" bestFit="1" customWidth="1"/>
    <col min="9979" max="10223" width="9" style="103"/>
    <col min="10224" max="10224" width="5" style="103" bestFit="1" customWidth="1"/>
    <col min="10225" max="10225" width="41.09765625" style="103" bestFit="1" customWidth="1"/>
    <col min="10226" max="10226" width="16.09765625" style="103" customWidth="1"/>
    <col min="10227" max="10227" width="6.8984375" style="103" bestFit="1" customWidth="1"/>
    <col min="10228" max="10228" width="10.5" style="103" customWidth="1"/>
    <col min="10229" max="10229" width="11.19921875" style="103" customWidth="1"/>
    <col min="10230" max="10230" width="12.3984375" style="103" customWidth="1"/>
    <col min="10231" max="10231" width="12.5" style="103" customWidth="1"/>
    <col min="10232" max="10232" width="9" style="103"/>
    <col min="10233" max="10233" width="11.5" style="103" bestFit="1" customWidth="1"/>
    <col min="10234" max="10234" width="12.19921875" style="103" bestFit="1" customWidth="1"/>
    <col min="10235" max="10479" width="9" style="103"/>
    <col min="10480" max="10480" width="5" style="103" bestFit="1" customWidth="1"/>
    <col min="10481" max="10481" width="41.09765625" style="103" bestFit="1" customWidth="1"/>
    <col min="10482" max="10482" width="16.09765625" style="103" customWidth="1"/>
    <col min="10483" max="10483" width="6.8984375" style="103" bestFit="1" customWidth="1"/>
    <col min="10484" max="10484" width="10.5" style="103" customWidth="1"/>
    <col min="10485" max="10485" width="11.19921875" style="103" customWidth="1"/>
    <col min="10486" max="10486" width="12.3984375" style="103" customWidth="1"/>
    <col min="10487" max="10487" width="12.5" style="103" customWidth="1"/>
    <col min="10488" max="10488" width="9" style="103"/>
    <col min="10489" max="10489" width="11.5" style="103" bestFit="1" customWidth="1"/>
    <col min="10490" max="10490" width="12.19921875" style="103" bestFit="1" customWidth="1"/>
    <col min="10491" max="10735" width="9" style="103"/>
    <col min="10736" max="10736" width="5" style="103" bestFit="1" customWidth="1"/>
    <col min="10737" max="10737" width="41.09765625" style="103" bestFit="1" customWidth="1"/>
    <col min="10738" max="10738" width="16.09765625" style="103" customWidth="1"/>
    <col min="10739" max="10739" width="6.8984375" style="103" bestFit="1" customWidth="1"/>
    <col min="10740" max="10740" width="10.5" style="103" customWidth="1"/>
    <col min="10741" max="10741" width="11.19921875" style="103" customWidth="1"/>
    <col min="10742" max="10742" width="12.3984375" style="103" customWidth="1"/>
    <col min="10743" max="10743" width="12.5" style="103" customWidth="1"/>
    <col min="10744" max="10744" width="9" style="103"/>
    <col min="10745" max="10745" width="11.5" style="103" bestFit="1" customWidth="1"/>
    <col min="10746" max="10746" width="12.19921875" style="103" bestFit="1" customWidth="1"/>
    <col min="10747" max="10991" width="9" style="103"/>
    <col min="10992" max="10992" width="5" style="103" bestFit="1" customWidth="1"/>
    <col min="10993" max="10993" width="41.09765625" style="103" bestFit="1" customWidth="1"/>
    <col min="10994" max="10994" width="16.09765625" style="103" customWidth="1"/>
    <col min="10995" max="10995" width="6.8984375" style="103" bestFit="1" customWidth="1"/>
    <col min="10996" max="10996" width="10.5" style="103" customWidth="1"/>
    <col min="10997" max="10997" width="11.19921875" style="103" customWidth="1"/>
    <col min="10998" max="10998" width="12.3984375" style="103" customWidth="1"/>
    <col min="10999" max="10999" width="12.5" style="103" customWidth="1"/>
    <col min="11000" max="11000" width="9" style="103"/>
    <col min="11001" max="11001" width="11.5" style="103" bestFit="1" customWidth="1"/>
    <col min="11002" max="11002" width="12.19921875" style="103" bestFit="1" customWidth="1"/>
    <col min="11003" max="11247" width="9" style="103"/>
    <col min="11248" max="11248" width="5" style="103" bestFit="1" customWidth="1"/>
    <col min="11249" max="11249" width="41.09765625" style="103" bestFit="1" customWidth="1"/>
    <col min="11250" max="11250" width="16.09765625" style="103" customWidth="1"/>
    <col min="11251" max="11251" width="6.8984375" style="103" bestFit="1" customWidth="1"/>
    <col min="11252" max="11252" width="10.5" style="103" customWidth="1"/>
    <col min="11253" max="11253" width="11.19921875" style="103" customWidth="1"/>
    <col min="11254" max="11254" width="12.3984375" style="103" customWidth="1"/>
    <col min="11255" max="11255" width="12.5" style="103" customWidth="1"/>
    <col min="11256" max="11256" width="9" style="103"/>
    <col min="11257" max="11257" width="11.5" style="103" bestFit="1" customWidth="1"/>
    <col min="11258" max="11258" width="12.19921875" style="103" bestFit="1" customWidth="1"/>
    <col min="11259" max="11503" width="9" style="103"/>
    <col min="11504" max="11504" width="5" style="103" bestFit="1" customWidth="1"/>
    <col min="11505" max="11505" width="41.09765625" style="103" bestFit="1" customWidth="1"/>
    <col min="11506" max="11506" width="16.09765625" style="103" customWidth="1"/>
    <col min="11507" max="11507" width="6.8984375" style="103" bestFit="1" customWidth="1"/>
    <col min="11508" max="11508" width="10.5" style="103" customWidth="1"/>
    <col min="11509" max="11509" width="11.19921875" style="103" customWidth="1"/>
    <col min="11510" max="11510" width="12.3984375" style="103" customWidth="1"/>
    <col min="11511" max="11511" width="12.5" style="103" customWidth="1"/>
    <col min="11512" max="11512" width="9" style="103"/>
    <col min="11513" max="11513" width="11.5" style="103" bestFit="1" customWidth="1"/>
    <col min="11514" max="11514" width="12.19921875" style="103" bestFit="1" customWidth="1"/>
    <col min="11515" max="11759" width="9" style="103"/>
    <col min="11760" max="11760" width="5" style="103" bestFit="1" customWidth="1"/>
    <col min="11761" max="11761" width="41.09765625" style="103" bestFit="1" customWidth="1"/>
    <col min="11762" max="11762" width="16.09765625" style="103" customWidth="1"/>
    <col min="11763" max="11763" width="6.8984375" style="103" bestFit="1" customWidth="1"/>
    <col min="11764" max="11764" width="10.5" style="103" customWidth="1"/>
    <col min="11765" max="11765" width="11.19921875" style="103" customWidth="1"/>
    <col min="11766" max="11766" width="12.3984375" style="103" customWidth="1"/>
    <col min="11767" max="11767" width="12.5" style="103" customWidth="1"/>
    <col min="11768" max="11768" width="9" style="103"/>
    <col min="11769" max="11769" width="11.5" style="103" bestFit="1" customWidth="1"/>
    <col min="11770" max="11770" width="12.19921875" style="103" bestFit="1" customWidth="1"/>
    <col min="11771" max="12015" width="9" style="103"/>
    <col min="12016" max="12016" width="5" style="103" bestFit="1" customWidth="1"/>
    <col min="12017" max="12017" width="41.09765625" style="103" bestFit="1" customWidth="1"/>
    <col min="12018" max="12018" width="16.09765625" style="103" customWidth="1"/>
    <col min="12019" max="12019" width="6.8984375" style="103" bestFit="1" customWidth="1"/>
    <col min="12020" max="12020" width="10.5" style="103" customWidth="1"/>
    <col min="12021" max="12021" width="11.19921875" style="103" customWidth="1"/>
    <col min="12022" max="12022" width="12.3984375" style="103" customWidth="1"/>
    <col min="12023" max="12023" width="12.5" style="103" customWidth="1"/>
    <col min="12024" max="12024" width="9" style="103"/>
    <col min="12025" max="12025" width="11.5" style="103" bestFit="1" customWidth="1"/>
    <col min="12026" max="12026" width="12.19921875" style="103" bestFit="1" customWidth="1"/>
    <col min="12027" max="12271" width="9" style="103"/>
    <col min="12272" max="12272" width="5" style="103" bestFit="1" customWidth="1"/>
    <col min="12273" max="12273" width="41.09765625" style="103" bestFit="1" customWidth="1"/>
    <col min="12274" max="12274" width="16.09765625" style="103" customWidth="1"/>
    <col min="12275" max="12275" width="6.8984375" style="103" bestFit="1" customWidth="1"/>
    <col min="12276" max="12276" width="10.5" style="103" customWidth="1"/>
    <col min="12277" max="12277" width="11.19921875" style="103" customWidth="1"/>
    <col min="12278" max="12278" width="12.3984375" style="103" customWidth="1"/>
    <col min="12279" max="12279" width="12.5" style="103" customWidth="1"/>
    <col min="12280" max="12280" width="9" style="103"/>
    <col min="12281" max="12281" width="11.5" style="103" bestFit="1" customWidth="1"/>
    <col min="12282" max="12282" width="12.19921875" style="103" bestFit="1" customWidth="1"/>
    <col min="12283" max="12527" width="9" style="103"/>
    <col min="12528" max="12528" width="5" style="103" bestFit="1" customWidth="1"/>
    <col min="12529" max="12529" width="41.09765625" style="103" bestFit="1" customWidth="1"/>
    <col min="12530" max="12530" width="16.09765625" style="103" customWidth="1"/>
    <col min="12531" max="12531" width="6.8984375" style="103" bestFit="1" customWidth="1"/>
    <col min="12532" max="12532" width="10.5" style="103" customWidth="1"/>
    <col min="12533" max="12533" width="11.19921875" style="103" customWidth="1"/>
    <col min="12534" max="12534" width="12.3984375" style="103" customWidth="1"/>
    <col min="12535" max="12535" width="12.5" style="103" customWidth="1"/>
    <col min="12536" max="12536" width="9" style="103"/>
    <col min="12537" max="12537" width="11.5" style="103" bestFit="1" customWidth="1"/>
    <col min="12538" max="12538" width="12.19921875" style="103" bestFit="1" customWidth="1"/>
    <col min="12539" max="12783" width="9" style="103"/>
    <col min="12784" max="12784" width="5" style="103" bestFit="1" customWidth="1"/>
    <col min="12785" max="12785" width="41.09765625" style="103" bestFit="1" customWidth="1"/>
    <col min="12786" max="12786" width="16.09765625" style="103" customWidth="1"/>
    <col min="12787" max="12787" width="6.8984375" style="103" bestFit="1" customWidth="1"/>
    <col min="12788" max="12788" width="10.5" style="103" customWidth="1"/>
    <col min="12789" max="12789" width="11.19921875" style="103" customWidth="1"/>
    <col min="12790" max="12790" width="12.3984375" style="103" customWidth="1"/>
    <col min="12791" max="12791" width="12.5" style="103" customWidth="1"/>
    <col min="12792" max="12792" width="9" style="103"/>
    <col min="12793" max="12793" width="11.5" style="103" bestFit="1" customWidth="1"/>
    <col min="12794" max="12794" width="12.19921875" style="103" bestFit="1" customWidth="1"/>
    <col min="12795" max="13039" width="9" style="103"/>
    <col min="13040" max="13040" width="5" style="103" bestFit="1" customWidth="1"/>
    <col min="13041" max="13041" width="41.09765625" style="103" bestFit="1" customWidth="1"/>
    <col min="13042" max="13042" width="16.09765625" style="103" customWidth="1"/>
    <col min="13043" max="13043" width="6.8984375" style="103" bestFit="1" customWidth="1"/>
    <col min="13044" max="13044" width="10.5" style="103" customWidth="1"/>
    <col min="13045" max="13045" width="11.19921875" style="103" customWidth="1"/>
    <col min="13046" max="13046" width="12.3984375" style="103" customWidth="1"/>
    <col min="13047" max="13047" width="12.5" style="103" customWidth="1"/>
    <col min="13048" max="13048" width="9" style="103"/>
    <col min="13049" max="13049" width="11.5" style="103" bestFit="1" customWidth="1"/>
    <col min="13050" max="13050" width="12.19921875" style="103" bestFit="1" customWidth="1"/>
    <col min="13051" max="13295" width="9" style="103"/>
    <col min="13296" max="13296" width="5" style="103" bestFit="1" customWidth="1"/>
    <col min="13297" max="13297" width="41.09765625" style="103" bestFit="1" customWidth="1"/>
    <col min="13298" max="13298" width="16.09765625" style="103" customWidth="1"/>
    <col min="13299" max="13299" width="6.8984375" style="103" bestFit="1" customWidth="1"/>
    <col min="13300" max="13300" width="10.5" style="103" customWidth="1"/>
    <col min="13301" max="13301" width="11.19921875" style="103" customWidth="1"/>
    <col min="13302" max="13302" width="12.3984375" style="103" customWidth="1"/>
    <col min="13303" max="13303" width="12.5" style="103" customWidth="1"/>
    <col min="13304" max="13304" width="9" style="103"/>
    <col min="13305" max="13305" width="11.5" style="103" bestFit="1" customWidth="1"/>
    <col min="13306" max="13306" width="12.19921875" style="103" bestFit="1" customWidth="1"/>
    <col min="13307" max="13551" width="9" style="103"/>
    <col min="13552" max="13552" width="5" style="103" bestFit="1" customWidth="1"/>
    <col min="13553" max="13553" width="41.09765625" style="103" bestFit="1" customWidth="1"/>
    <col min="13554" max="13554" width="16.09765625" style="103" customWidth="1"/>
    <col min="13555" max="13555" width="6.8984375" style="103" bestFit="1" customWidth="1"/>
    <col min="13556" max="13556" width="10.5" style="103" customWidth="1"/>
    <col min="13557" max="13557" width="11.19921875" style="103" customWidth="1"/>
    <col min="13558" max="13558" width="12.3984375" style="103" customWidth="1"/>
    <col min="13559" max="13559" width="12.5" style="103" customWidth="1"/>
    <col min="13560" max="13560" width="9" style="103"/>
    <col min="13561" max="13561" width="11.5" style="103" bestFit="1" customWidth="1"/>
    <col min="13562" max="13562" width="12.19921875" style="103" bestFit="1" customWidth="1"/>
    <col min="13563" max="13807" width="9" style="103"/>
    <col min="13808" max="13808" width="5" style="103" bestFit="1" customWidth="1"/>
    <col min="13809" max="13809" width="41.09765625" style="103" bestFit="1" customWidth="1"/>
    <col min="13810" max="13810" width="16.09765625" style="103" customWidth="1"/>
    <col min="13811" max="13811" width="6.8984375" style="103" bestFit="1" customWidth="1"/>
    <col min="13812" max="13812" width="10.5" style="103" customWidth="1"/>
    <col min="13813" max="13813" width="11.19921875" style="103" customWidth="1"/>
    <col min="13814" max="13814" width="12.3984375" style="103" customWidth="1"/>
    <col min="13815" max="13815" width="12.5" style="103" customWidth="1"/>
    <col min="13816" max="13816" width="9" style="103"/>
    <col min="13817" max="13817" width="11.5" style="103" bestFit="1" customWidth="1"/>
    <col min="13818" max="13818" width="12.19921875" style="103" bestFit="1" customWidth="1"/>
    <col min="13819" max="14063" width="9" style="103"/>
    <col min="14064" max="14064" width="5" style="103" bestFit="1" customWidth="1"/>
    <col min="14065" max="14065" width="41.09765625" style="103" bestFit="1" customWidth="1"/>
    <col min="14066" max="14066" width="16.09765625" style="103" customWidth="1"/>
    <col min="14067" max="14067" width="6.8984375" style="103" bestFit="1" customWidth="1"/>
    <col min="14068" max="14068" width="10.5" style="103" customWidth="1"/>
    <col min="14069" max="14069" width="11.19921875" style="103" customWidth="1"/>
    <col min="14070" max="14070" width="12.3984375" style="103" customWidth="1"/>
    <col min="14071" max="14071" width="12.5" style="103" customWidth="1"/>
    <col min="14072" max="14072" width="9" style="103"/>
    <col min="14073" max="14073" width="11.5" style="103" bestFit="1" customWidth="1"/>
    <col min="14074" max="14074" width="12.19921875" style="103" bestFit="1" customWidth="1"/>
    <col min="14075" max="14319" width="9" style="103"/>
    <col min="14320" max="14320" width="5" style="103" bestFit="1" customWidth="1"/>
    <col min="14321" max="14321" width="41.09765625" style="103" bestFit="1" customWidth="1"/>
    <col min="14322" max="14322" width="16.09765625" style="103" customWidth="1"/>
    <col min="14323" max="14323" width="6.8984375" style="103" bestFit="1" customWidth="1"/>
    <col min="14324" max="14324" width="10.5" style="103" customWidth="1"/>
    <col min="14325" max="14325" width="11.19921875" style="103" customWidth="1"/>
    <col min="14326" max="14326" width="12.3984375" style="103" customWidth="1"/>
    <col min="14327" max="14327" width="12.5" style="103" customWidth="1"/>
    <col min="14328" max="14328" width="9" style="103"/>
    <col min="14329" max="14329" width="11.5" style="103" bestFit="1" customWidth="1"/>
    <col min="14330" max="14330" width="12.19921875" style="103" bestFit="1" customWidth="1"/>
    <col min="14331" max="14575" width="9" style="103"/>
    <col min="14576" max="14576" width="5" style="103" bestFit="1" customWidth="1"/>
    <col min="14577" max="14577" width="41.09765625" style="103" bestFit="1" customWidth="1"/>
    <col min="14578" max="14578" width="16.09765625" style="103" customWidth="1"/>
    <col min="14579" max="14579" width="6.8984375" style="103" bestFit="1" customWidth="1"/>
    <col min="14580" max="14580" width="10.5" style="103" customWidth="1"/>
    <col min="14581" max="14581" width="11.19921875" style="103" customWidth="1"/>
    <col min="14582" max="14582" width="12.3984375" style="103" customWidth="1"/>
    <col min="14583" max="14583" width="12.5" style="103" customWidth="1"/>
    <col min="14584" max="14584" width="9" style="103"/>
    <col min="14585" max="14585" width="11.5" style="103" bestFit="1" customWidth="1"/>
    <col min="14586" max="14586" width="12.19921875" style="103" bestFit="1" customWidth="1"/>
    <col min="14587" max="14831" width="9" style="103"/>
    <col min="14832" max="14832" width="5" style="103" bestFit="1" customWidth="1"/>
    <col min="14833" max="14833" width="41.09765625" style="103" bestFit="1" customWidth="1"/>
    <col min="14834" max="14834" width="16.09765625" style="103" customWidth="1"/>
    <col min="14835" max="14835" width="6.8984375" style="103" bestFit="1" customWidth="1"/>
    <col min="14836" max="14836" width="10.5" style="103" customWidth="1"/>
    <col min="14837" max="14837" width="11.19921875" style="103" customWidth="1"/>
    <col min="14838" max="14838" width="12.3984375" style="103" customWidth="1"/>
    <col min="14839" max="14839" width="12.5" style="103" customWidth="1"/>
    <col min="14840" max="14840" width="9" style="103"/>
    <col min="14841" max="14841" width="11.5" style="103" bestFit="1" customWidth="1"/>
    <col min="14842" max="14842" width="12.19921875" style="103" bestFit="1" customWidth="1"/>
    <col min="14843" max="15087" width="9" style="103"/>
    <col min="15088" max="15088" width="5" style="103" bestFit="1" customWidth="1"/>
    <col min="15089" max="15089" width="41.09765625" style="103" bestFit="1" customWidth="1"/>
    <col min="15090" max="15090" width="16.09765625" style="103" customWidth="1"/>
    <col min="15091" max="15091" width="6.8984375" style="103" bestFit="1" customWidth="1"/>
    <col min="15092" max="15092" width="10.5" style="103" customWidth="1"/>
    <col min="15093" max="15093" width="11.19921875" style="103" customWidth="1"/>
    <col min="15094" max="15094" width="12.3984375" style="103" customWidth="1"/>
    <col min="15095" max="15095" width="12.5" style="103" customWidth="1"/>
    <col min="15096" max="15096" width="9" style="103"/>
    <col min="15097" max="15097" width="11.5" style="103" bestFit="1" customWidth="1"/>
    <col min="15098" max="15098" width="12.19921875" style="103" bestFit="1" customWidth="1"/>
    <col min="15099" max="15343" width="9" style="103"/>
    <col min="15344" max="15344" width="5" style="103" bestFit="1" customWidth="1"/>
    <col min="15345" max="15345" width="41.09765625" style="103" bestFit="1" customWidth="1"/>
    <col min="15346" max="15346" width="16.09765625" style="103" customWidth="1"/>
    <col min="15347" max="15347" width="6.8984375" style="103" bestFit="1" customWidth="1"/>
    <col min="15348" max="15348" width="10.5" style="103" customWidth="1"/>
    <col min="15349" max="15349" width="11.19921875" style="103" customWidth="1"/>
    <col min="15350" max="15350" width="12.3984375" style="103" customWidth="1"/>
    <col min="15351" max="15351" width="12.5" style="103" customWidth="1"/>
    <col min="15352" max="15352" width="9" style="103"/>
    <col min="15353" max="15353" width="11.5" style="103" bestFit="1" customWidth="1"/>
    <col min="15354" max="15354" width="12.19921875" style="103" bestFit="1" customWidth="1"/>
    <col min="15355" max="15599" width="9" style="103"/>
    <col min="15600" max="15600" width="5" style="103" bestFit="1" customWidth="1"/>
    <col min="15601" max="15601" width="41.09765625" style="103" bestFit="1" customWidth="1"/>
    <col min="15602" max="15602" width="16.09765625" style="103" customWidth="1"/>
    <col min="15603" max="15603" width="6.8984375" style="103" bestFit="1" customWidth="1"/>
    <col min="15604" max="15604" width="10.5" style="103" customWidth="1"/>
    <col min="15605" max="15605" width="11.19921875" style="103" customWidth="1"/>
    <col min="15606" max="15606" width="12.3984375" style="103" customWidth="1"/>
    <col min="15607" max="15607" width="12.5" style="103" customWidth="1"/>
    <col min="15608" max="15608" width="9" style="103"/>
    <col min="15609" max="15609" width="11.5" style="103" bestFit="1" customWidth="1"/>
    <col min="15610" max="15610" width="12.19921875" style="103" bestFit="1" customWidth="1"/>
    <col min="15611" max="15855" width="9" style="103"/>
    <col min="15856" max="15856" width="5" style="103" bestFit="1" customWidth="1"/>
    <col min="15857" max="15857" width="41.09765625" style="103" bestFit="1" customWidth="1"/>
    <col min="15858" max="15858" width="16.09765625" style="103" customWidth="1"/>
    <col min="15859" max="15859" width="6.8984375" style="103" bestFit="1" customWidth="1"/>
    <col min="15860" max="15860" width="10.5" style="103" customWidth="1"/>
    <col min="15861" max="15861" width="11.19921875" style="103" customWidth="1"/>
    <col min="15862" max="15862" width="12.3984375" style="103" customWidth="1"/>
    <col min="15863" max="15863" width="12.5" style="103" customWidth="1"/>
    <col min="15864" max="15864" width="9" style="103"/>
    <col min="15865" max="15865" width="11.5" style="103" bestFit="1" customWidth="1"/>
    <col min="15866" max="15866" width="12.19921875" style="103" bestFit="1" customWidth="1"/>
    <col min="15867" max="16111" width="9" style="103"/>
    <col min="16112" max="16112" width="5" style="103" bestFit="1" customWidth="1"/>
    <col min="16113" max="16113" width="41.09765625" style="103" bestFit="1" customWidth="1"/>
    <col min="16114" max="16114" width="16.09765625" style="103" customWidth="1"/>
    <col min="16115" max="16115" width="6.8984375" style="103" bestFit="1" customWidth="1"/>
    <col min="16116" max="16116" width="10.5" style="103" customWidth="1"/>
    <col min="16117" max="16117" width="11.19921875" style="103" customWidth="1"/>
    <col min="16118" max="16118" width="12.3984375" style="103" customWidth="1"/>
    <col min="16119" max="16119" width="12.5" style="103" customWidth="1"/>
    <col min="16120" max="16120" width="9" style="103"/>
    <col min="16121" max="16121" width="11.5" style="103" bestFit="1" customWidth="1"/>
    <col min="16122" max="16122" width="12.19921875" style="103" bestFit="1" customWidth="1"/>
    <col min="16123" max="16384" width="9" style="103"/>
  </cols>
  <sheetData>
    <row r="1" spans="1:20" ht="51" customHeight="1" x14ac:dyDescent="0.3">
      <c r="A1" s="374" t="s">
        <v>3151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</row>
    <row r="2" spans="1:20" ht="51" customHeight="1" x14ac:dyDescent="0.3">
      <c r="A2" s="375" t="s">
        <v>3154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</row>
    <row r="3" spans="1:20" s="110" customFormat="1" ht="140.25" customHeight="1" x14ac:dyDescent="0.3">
      <c r="A3" s="104" t="s">
        <v>1</v>
      </c>
      <c r="B3" s="104" t="s">
        <v>3144</v>
      </c>
      <c r="C3" s="105" t="s">
        <v>3145</v>
      </c>
      <c r="D3" s="104" t="s">
        <v>3146</v>
      </c>
      <c r="E3" s="105" t="s">
        <v>6</v>
      </c>
      <c r="F3" s="106" t="s">
        <v>7</v>
      </c>
      <c r="G3" s="107" t="s">
        <v>8</v>
      </c>
      <c r="H3" s="107" t="s">
        <v>9</v>
      </c>
      <c r="I3" s="108" t="s">
        <v>10</v>
      </c>
      <c r="J3" s="109" t="s">
        <v>11</v>
      </c>
      <c r="K3" s="105" t="s">
        <v>2726</v>
      </c>
      <c r="L3" s="105" t="s">
        <v>2727</v>
      </c>
      <c r="M3" s="105" t="s">
        <v>2728</v>
      </c>
      <c r="N3" s="105" t="s">
        <v>2729</v>
      </c>
      <c r="O3" s="105" t="s">
        <v>2730</v>
      </c>
      <c r="P3" s="105" t="s">
        <v>2731</v>
      </c>
      <c r="Q3" s="105" t="s">
        <v>2732</v>
      </c>
      <c r="R3" s="105" t="s">
        <v>2733</v>
      </c>
      <c r="S3" s="105" t="s">
        <v>2734</v>
      </c>
    </row>
    <row r="4" spans="1:20" s="128" customFormat="1" ht="77.25" customHeight="1" x14ac:dyDescent="0.3">
      <c r="A4" s="372" t="s">
        <v>3150</v>
      </c>
      <c r="B4" s="372"/>
      <c r="C4" s="372"/>
      <c r="D4" s="372"/>
      <c r="E4" s="111"/>
      <c r="F4" s="123"/>
      <c r="G4" s="123"/>
      <c r="H4" s="123"/>
      <c r="I4" s="124"/>
      <c r="J4" s="125"/>
      <c r="K4" s="126"/>
      <c r="L4" s="126"/>
      <c r="M4" s="126"/>
      <c r="N4" s="126"/>
      <c r="O4" s="126"/>
      <c r="P4" s="126"/>
      <c r="Q4" s="126"/>
      <c r="R4" s="126"/>
      <c r="S4" s="126"/>
      <c r="T4" s="127"/>
    </row>
    <row r="5" spans="1:20" ht="99" customHeight="1" x14ac:dyDescent="0.3">
      <c r="A5" s="115">
        <f>IF(C5="","",SUBTOTAL(3,C$5:$C5))</f>
        <v>1</v>
      </c>
      <c r="B5" s="55" t="s">
        <v>265</v>
      </c>
      <c r="C5" s="55" t="s">
        <v>14</v>
      </c>
      <c r="D5" s="55" t="s">
        <v>214</v>
      </c>
      <c r="E5" s="373" t="s">
        <v>3064</v>
      </c>
      <c r="F5" s="376" t="s">
        <v>3065</v>
      </c>
      <c r="G5" s="55" t="s">
        <v>257</v>
      </c>
      <c r="H5" s="55"/>
      <c r="I5" s="373" t="s">
        <v>19</v>
      </c>
      <c r="J5" s="377" t="s">
        <v>3066</v>
      </c>
      <c r="K5" s="38">
        <v>1893000</v>
      </c>
      <c r="L5" s="38">
        <v>1893000</v>
      </c>
      <c r="M5" s="38">
        <v>1893000</v>
      </c>
      <c r="N5" s="38">
        <v>1893000</v>
      </c>
      <c r="O5" s="38">
        <v>1893000</v>
      </c>
      <c r="P5" s="38">
        <v>1893000</v>
      </c>
      <c r="Q5" s="38">
        <v>1893000</v>
      </c>
      <c r="R5" s="38">
        <v>1893000</v>
      </c>
      <c r="S5" s="38">
        <v>1893000</v>
      </c>
      <c r="T5" s="116"/>
    </row>
    <row r="6" spans="1:20" ht="99" customHeight="1" x14ac:dyDescent="0.3">
      <c r="A6" s="115">
        <f>IF(C6="","",SUBTOTAL(3,C$5:$C6))</f>
        <v>2</v>
      </c>
      <c r="B6" s="55" t="s">
        <v>3067</v>
      </c>
      <c r="C6" s="55" t="s">
        <v>14</v>
      </c>
      <c r="D6" s="55" t="s">
        <v>214</v>
      </c>
      <c r="E6" s="373"/>
      <c r="F6" s="376"/>
      <c r="G6" s="55" t="s">
        <v>257</v>
      </c>
      <c r="H6" s="55"/>
      <c r="I6" s="373"/>
      <c r="J6" s="377"/>
      <c r="K6" s="38">
        <v>2750000</v>
      </c>
      <c r="L6" s="38">
        <v>2750000</v>
      </c>
      <c r="M6" s="38">
        <v>2750000</v>
      </c>
      <c r="N6" s="38">
        <v>2750000</v>
      </c>
      <c r="O6" s="38">
        <v>2750000</v>
      </c>
      <c r="P6" s="38">
        <v>2750000</v>
      </c>
      <c r="Q6" s="38">
        <v>2750000</v>
      </c>
      <c r="R6" s="38">
        <v>2750000</v>
      </c>
      <c r="S6" s="38">
        <v>2750000</v>
      </c>
      <c r="T6" s="116"/>
    </row>
    <row r="7" spans="1:20" ht="99" customHeight="1" x14ac:dyDescent="0.3">
      <c r="A7" s="115">
        <f>IF(C7="","",SUBTOTAL(3,C$5:$C7))</f>
        <v>3</v>
      </c>
      <c r="B7" s="55" t="s">
        <v>268</v>
      </c>
      <c r="C7" s="55" t="s">
        <v>209</v>
      </c>
      <c r="D7" s="55" t="s">
        <v>214</v>
      </c>
      <c r="E7" s="373"/>
      <c r="F7" s="376"/>
      <c r="G7" s="55" t="s">
        <v>257</v>
      </c>
      <c r="H7" s="55"/>
      <c r="I7" s="373"/>
      <c r="J7" s="377"/>
      <c r="K7" s="38">
        <v>1098000</v>
      </c>
      <c r="L7" s="38">
        <v>1098000</v>
      </c>
      <c r="M7" s="38">
        <v>1098000</v>
      </c>
      <c r="N7" s="38">
        <v>1098000</v>
      </c>
      <c r="O7" s="38">
        <v>1098000</v>
      </c>
      <c r="P7" s="38">
        <v>1098000</v>
      </c>
      <c r="Q7" s="38">
        <v>1098000</v>
      </c>
      <c r="R7" s="38">
        <v>1098000</v>
      </c>
      <c r="S7" s="38">
        <v>1098000</v>
      </c>
      <c r="T7" s="116"/>
    </row>
    <row r="8" spans="1:20" ht="99" customHeight="1" x14ac:dyDescent="0.3">
      <c r="A8" s="115">
        <f>IF(C8="","",SUBTOTAL(3,C$5:$C8))</f>
        <v>4</v>
      </c>
      <c r="B8" s="55" t="s">
        <v>284</v>
      </c>
      <c r="C8" s="55" t="s">
        <v>209</v>
      </c>
      <c r="D8" s="55" t="s">
        <v>214</v>
      </c>
      <c r="E8" s="373"/>
      <c r="F8" s="376"/>
      <c r="G8" s="55" t="s">
        <v>257</v>
      </c>
      <c r="H8" s="55"/>
      <c r="I8" s="373"/>
      <c r="J8" s="377"/>
      <c r="K8" s="38">
        <v>2082000</v>
      </c>
      <c r="L8" s="38">
        <v>2082000</v>
      </c>
      <c r="M8" s="38">
        <v>2082000</v>
      </c>
      <c r="N8" s="38">
        <v>2082000</v>
      </c>
      <c r="O8" s="38">
        <v>2082000</v>
      </c>
      <c r="P8" s="38">
        <v>2082000</v>
      </c>
      <c r="Q8" s="38">
        <v>2082000</v>
      </c>
      <c r="R8" s="38">
        <v>2082000</v>
      </c>
      <c r="S8" s="38">
        <v>2082000</v>
      </c>
      <c r="T8" s="116"/>
    </row>
    <row r="9" spans="1:20" ht="99" customHeight="1" x14ac:dyDescent="0.3">
      <c r="A9" s="115">
        <f>IF(C9="","",SUBTOTAL(3,C$5:$C9))</f>
        <v>5</v>
      </c>
      <c r="B9" s="55" t="s">
        <v>3068</v>
      </c>
      <c r="C9" s="55" t="s">
        <v>14</v>
      </c>
      <c r="D9" s="55" t="s">
        <v>214</v>
      </c>
      <c r="E9" s="373"/>
      <c r="F9" s="376"/>
      <c r="G9" s="55" t="s">
        <v>257</v>
      </c>
      <c r="H9" s="55"/>
      <c r="I9" s="373"/>
      <c r="J9" s="377"/>
      <c r="K9" s="38">
        <v>2606000</v>
      </c>
      <c r="L9" s="38">
        <v>2606000</v>
      </c>
      <c r="M9" s="38">
        <v>2606000</v>
      </c>
      <c r="N9" s="38">
        <v>2606000</v>
      </c>
      <c r="O9" s="38">
        <v>2606000</v>
      </c>
      <c r="P9" s="38">
        <v>2606000</v>
      </c>
      <c r="Q9" s="38">
        <v>2606000</v>
      </c>
      <c r="R9" s="38">
        <v>2606000</v>
      </c>
      <c r="S9" s="38">
        <v>2606000</v>
      </c>
      <c r="T9" s="116"/>
    </row>
    <row r="10" spans="1:20" ht="99" customHeight="1" x14ac:dyDescent="0.3">
      <c r="A10" s="115">
        <f>IF(C10="","",SUBTOTAL(3,C$5:$C10))</f>
        <v>6</v>
      </c>
      <c r="B10" s="55" t="s">
        <v>215</v>
      </c>
      <c r="C10" s="55" t="s">
        <v>209</v>
      </c>
      <c r="D10" s="55" t="s">
        <v>214</v>
      </c>
      <c r="E10" s="373"/>
      <c r="F10" s="376"/>
      <c r="G10" s="55" t="s">
        <v>257</v>
      </c>
      <c r="H10" s="55"/>
      <c r="I10" s="373"/>
      <c r="J10" s="377"/>
      <c r="K10" s="38">
        <v>1142000</v>
      </c>
      <c r="L10" s="38">
        <v>1142000</v>
      </c>
      <c r="M10" s="38">
        <v>1142000</v>
      </c>
      <c r="N10" s="38">
        <v>1142000</v>
      </c>
      <c r="O10" s="38">
        <v>1142000</v>
      </c>
      <c r="P10" s="38">
        <v>1142000</v>
      </c>
      <c r="Q10" s="38">
        <v>1142000</v>
      </c>
      <c r="R10" s="38">
        <v>1142000</v>
      </c>
      <c r="S10" s="38">
        <v>1142000</v>
      </c>
      <c r="T10" s="116"/>
    </row>
    <row r="11" spans="1:20" ht="99" customHeight="1" x14ac:dyDescent="0.3">
      <c r="A11" s="115">
        <f>IF(C11="","",SUBTOTAL(3,C$5:$C11))</f>
        <v>7</v>
      </c>
      <c r="B11" s="55" t="s">
        <v>3069</v>
      </c>
      <c r="C11" s="55" t="s">
        <v>209</v>
      </c>
      <c r="D11" s="55" t="s">
        <v>214</v>
      </c>
      <c r="E11" s="373"/>
      <c r="F11" s="376"/>
      <c r="G11" s="55" t="s">
        <v>257</v>
      </c>
      <c r="H11" s="55"/>
      <c r="I11" s="373"/>
      <c r="J11" s="377"/>
      <c r="K11" s="38">
        <v>1186000</v>
      </c>
      <c r="L11" s="38">
        <v>1186000</v>
      </c>
      <c r="M11" s="38">
        <v>1186000</v>
      </c>
      <c r="N11" s="38">
        <v>1186000</v>
      </c>
      <c r="O11" s="38">
        <v>1186000</v>
      </c>
      <c r="P11" s="38">
        <v>1186000</v>
      </c>
      <c r="Q11" s="38">
        <v>1186000</v>
      </c>
      <c r="R11" s="38">
        <v>1186000</v>
      </c>
      <c r="S11" s="38">
        <v>1186000</v>
      </c>
    </row>
    <row r="12" spans="1:20" ht="99" customHeight="1" x14ac:dyDescent="0.3">
      <c r="A12" s="115">
        <f>IF(C12="","",SUBTOTAL(3,C$5:$C12))</f>
        <v>8</v>
      </c>
      <c r="B12" s="55" t="s">
        <v>3070</v>
      </c>
      <c r="C12" s="55" t="s">
        <v>14</v>
      </c>
      <c r="D12" s="55" t="s">
        <v>214</v>
      </c>
      <c r="E12" s="373"/>
      <c r="F12" s="376"/>
      <c r="G12" s="55" t="s">
        <v>257</v>
      </c>
      <c r="H12" s="55"/>
      <c r="I12" s="373"/>
      <c r="J12" s="377"/>
      <c r="K12" s="38">
        <v>2994000</v>
      </c>
      <c r="L12" s="38">
        <v>2994000</v>
      </c>
      <c r="M12" s="38">
        <v>2994000</v>
      </c>
      <c r="N12" s="38">
        <v>2994000</v>
      </c>
      <c r="O12" s="38">
        <v>2994000</v>
      </c>
      <c r="P12" s="38">
        <v>2994000</v>
      </c>
      <c r="Q12" s="38">
        <v>2994000</v>
      </c>
      <c r="R12" s="38">
        <v>2994000</v>
      </c>
      <c r="S12" s="38">
        <v>2994000</v>
      </c>
    </row>
    <row r="13" spans="1:20" ht="99" customHeight="1" x14ac:dyDescent="0.3">
      <c r="A13" s="115">
        <f>IF(C13="","",SUBTOTAL(3,C$5:$C13))</f>
        <v>9</v>
      </c>
      <c r="B13" s="55" t="s">
        <v>216</v>
      </c>
      <c r="C13" s="55" t="s">
        <v>209</v>
      </c>
      <c r="D13" s="55" t="s">
        <v>214</v>
      </c>
      <c r="E13" s="373"/>
      <c r="F13" s="376"/>
      <c r="G13" s="55" t="s">
        <v>257</v>
      </c>
      <c r="H13" s="55"/>
      <c r="I13" s="373"/>
      <c r="J13" s="377"/>
      <c r="K13" s="38">
        <v>2130000</v>
      </c>
      <c r="L13" s="38">
        <v>2130000</v>
      </c>
      <c r="M13" s="38">
        <v>2130000</v>
      </c>
      <c r="N13" s="38">
        <v>2130000</v>
      </c>
      <c r="O13" s="38">
        <v>2130000</v>
      </c>
      <c r="P13" s="38">
        <v>2130000</v>
      </c>
      <c r="Q13" s="38">
        <v>2130000</v>
      </c>
      <c r="R13" s="38">
        <v>2130000</v>
      </c>
      <c r="S13" s="38">
        <v>2130000</v>
      </c>
    </row>
    <row r="14" spans="1:20" ht="99" customHeight="1" x14ac:dyDescent="0.3">
      <c r="A14" s="115">
        <f>IF(C14="","",SUBTOTAL(3,C$5:$C14))</f>
        <v>10</v>
      </c>
      <c r="B14" s="55" t="s">
        <v>217</v>
      </c>
      <c r="C14" s="55" t="s">
        <v>209</v>
      </c>
      <c r="D14" s="55" t="s">
        <v>214</v>
      </c>
      <c r="E14" s="373"/>
      <c r="F14" s="376"/>
      <c r="G14" s="55" t="s">
        <v>257</v>
      </c>
      <c r="H14" s="55"/>
      <c r="I14" s="373"/>
      <c r="J14" s="377"/>
      <c r="K14" s="38">
        <v>3504000</v>
      </c>
      <c r="L14" s="38">
        <v>3504000</v>
      </c>
      <c r="M14" s="38">
        <v>3504000</v>
      </c>
      <c r="N14" s="38">
        <v>3504000</v>
      </c>
      <c r="O14" s="38">
        <v>3504000</v>
      </c>
      <c r="P14" s="38">
        <v>3504000</v>
      </c>
      <c r="Q14" s="38">
        <v>3504000</v>
      </c>
      <c r="R14" s="38">
        <v>3504000</v>
      </c>
      <c r="S14" s="38">
        <v>3504000</v>
      </c>
    </row>
    <row r="15" spans="1:20" ht="99" customHeight="1" x14ac:dyDescent="0.3">
      <c r="A15" s="115">
        <f>IF(C15="","",SUBTOTAL(3,C$5:$C15))</f>
        <v>11</v>
      </c>
      <c r="B15" s="55" t="s">
        <v>274</v>
      </c>
      <c r="C15" s="55" t="s">
        <v>209</v>
      </c>
      <c r="D15" s="55" t="s">
        <v>214</v>
      </c>
      <c r="E15" s="373"/>
      <c r="F15" s="376"/>
      <c r="G15" s="55" t="s">
        <v>257</v>
      </c>
      <c r="H15" s="55"/>
      <c r="I15" s="373"/>
      <c r="J15" s="377"/>
      <c r="K15" s="38">
        <v>6754000</v>
      </c>
      <c r="L15" s="38">
        <v>6754000</v>
      </c>
      <c r="M15" s="38">
        <v>6754000</v>
      </c>
      <c r="N15" s="38">
        <v>6754000</v>
      </c>
      <c r="O15" s="38">
        <v>6754000</v>
      </c>
      <c r="P15" s="38">
        <v>6754000</v>
      </c>
      <c r="Q15" s="38">
        <v>6754000</v>
      </c>
      <c r="R15" s="38">
        <v>6754000</v>
      </c>
      <c r="S15" s="38">
        <v>6754000</v>
      </c>
    </row>
    <row r="16" spans="1:20" ht="99" customHeight="1" x14ac:dyDescent="0.3">
      <c r="A16" s="115">
        <f>IF(C16="","",SUBTOTAL(3,C$5:$C16))</f>
        <v>12</v>
      </c>
      <c r="B16" s="55" t="s">
        <v>3071</v>
      </c>
      <c r="C16" s="55" t="s">
        <v>14</v>
      </c>
      <c r="D16" s="55" t="s">
        <v>214</v>
      </c>
      <c r="E16" s="373"/>
      <c r="F16" s="376"/>
      <c r="G16" s="55" t="s">
        <v>257</v>
      </c>
      <c r="H16" s="55"/>
      <c r="I16" s="373"/>
      <c r="J16" s="377"/>
      <c r="K16" s="38">
        <v>3076000</v>
      </c>
      <c r="L16" s="38">
        <v>3076000</v>
      </c>
      <c r="M16" s="38">
        <v>3076000</v>
      </c>
      <c r="N16" s="38">
        <v>3076000</v>
      </c>
      <c r="O16" s="38">
        <v>3076000</v>
      </c>
      <c r="P16" s="38">
        <v>3076000</v>
      </c>
      <c r="Q16" s="38">
        <v>3076000</v>
      </c>
      <c r="R16" s="38">
        <v>3076000</v>
      </c>
      <c r="S16" s="38">
        <v>3076000</v>
      </c>
    </row>
    <row r="17" spans="1:19" ht="99" customHeight="1" x14ac:dyDescent="0.3">
      <c r="A17" s="115" t="str">
        <f>IF(C17="","",SUBTOTAL(3,C$5:$C17))</f>
        <v/>
      </c>
      <c r="B17" s="55" t="s">
        <v>3072</v>
      </c>
      <c r="C17" s="55"/>
      <c r="D17" s="55" t="s">
        <v>214</v>
      </c>
      <c r="E17" s="373"/>
      <c r="F17" s="376"/>
      <c r="G17" s="55" t="s">
        <v>257</v>
      </c>
      <c r="H17" s="55"/>
      <c r="I17" s="373"/>
      <c r="J17" s="377"/>
      <c r="K17" s="38">
        <v>8398000</v>
      </c>
      <c r="L17" s="38">
        <v>8398000</v>
      </c>
      <c r="M17" s="38">
        <v>8398000</v>
      </c>
      <c r="N17" s="38">
        <v>8398000</v>
      </c>
      <c r="O17" s="38">
        <v>8398000</v>
      </c>
      <c r="P17" s="38">
        <v>8398000</v>
      </c>
      <c r="Q17" s="38">
        <v>8398000</v>
      </c>
      <c r="R17" s="38">
        <v>8398000</v>
      </c>
      <c r="S17" s="38">
        <v>8398000</v>
      </c>
    </row>
    <row r="18" spans="1:19" ht="99" customHeight="1" x14ac:dyDescent="0.3">
      <c r="A18" s="115">
        <f>IF(C18="","",SUBTOTAL(3,C$5:$C18))</f>
        <v>13</v>
      </c>
      <c r="B18" s="55" t="s">
        <v>3073</v>
      </c>
      <c r="C18" s="55" t="s">
        <v>14</v>
      </c>
      <c r="D18" s="55" t="s">
        <v>214</v>
      </c>
      <c r="E18" s="373"/>
      <c r="F18" s="376"/>
      <c r="G18" s="55" t="s">
        <v>257</v>
      </c>
      <c r="H18" s="55"/>
      <c r="I18" s="373"/>
      <c r="J18" s="377"/>
      <c r="K18" s="38">
        <v>3132000</v>
      </c>
      <c r="L18" s="38">
        <v>3132000</v>
      </c>
      <c r="M18" s="38">
        <v>3132000</v>
      </c>
      <c r="N18" s="38">
        <v>3132000</v>
      </c>
      <c r="O18" s="38">
        <v>3132000</v>
      </c>
      <c r="P18" s="38">
        <v>3132000</v>
      </c>
      <c r="Q18" s="38">
        <v>3132000</v>
      </c>
      <c r="R18" s="38">
        <v>3132000</v>
      </c>
      <c r="S18" s="38">
        <v>3132000</v>
      </c>
    </row>
    <row r="19" spans="1:19" ht="99" customHeight="1" x14ac:dyDescent="0.3">
      <c r="A19" s="115">
        <f>IF(C19="","",SUBTOTAL(3,C$5:$C19))</f>
        <v>14</v>
      </c>
      <c r="B19" s="55" t="s">
        <v>265</v>
      </c>
      <c r="C19" s="55" t="s">
        <v>14</v>
      </c>
      <c r="D19" s="55" t="s">
        <v>214</v>
      </c>
      <c r="E19" s="373" t="s">
        <v>3074</v>
      </c>
      <c r="F19" s="376"/>
      <c r="G19" s="55" t="s">
        <v>17</v>
      </c>
      <c r="H19" s="55"/>
      <c r="I19" s="373"/>
      <c r="J19" s="377"/>
      <c r="K19" s="38">
        <v>1623000</v>
      </c>
      <c r="L19" s="38">
        <v>1623000</v>
      </c>
      <c r="M19" s="38">
        <v>1623000</v>
      </c>
      <c r="N19" s="38">
        <v>1623000</v>
      </c>
      <c r="O19" s="38">
        <v>1623000</v>
      </c>
      <c r="P19" s="38">
        <v>1623000</v>
      </c>
      <c r="Q19" s="38">
        <v>1623000</v>
      </c>
      <c r="R19" s="38">
        <v>1623000</v>
      </c>
      <c r="S19" s="38">
        <v>1623000</v>
      </c>
    </row>
    <row r="20" spans="1:19" ht="99" customHeight="1" x14ac:dyDescent="0.3">
      <c r="A20" s="115">
        <f>IF(C20="","",SUBTOTAL(3,C$5:$C20))</f>
        <v>15</v>
      </c>
      <c r="B20" s="55" t="s">
        <v>3067</v>
      </c>
      <c r="C20" s="55" t="s">
        <v>14</v>
      </c>
      <c r="D20" s="55" t="s">
        <v>214</v>
      </c>
      <c r="E20" s="373"/>
      <c r="F20" s="376"/>
      <c r="G20" s="55" t="s">
        <v>17</v>
      </c>
      <c r="H20" s="55"/>
      <c r="I20" s="373"/>
      <c r="J20" s="377"/>
      <c r="K20" s="38">
        <v>2513000</v>
      </c>
      <c r="L20" s="38">
        <v>2513000</v>
      </c>
      <c r="M20" s="38">
        <v>2513000</v>
      </c>
      <c r="N20" s="38">
        <v>2513000</v>
      </c>
      <c r="O20" s="38">
        <v>2513000</v>
      </c>
      <c r="P20" s="38">
        <v>2513000</v>
      </c>
      <c r="Q20" s="38">
        <v>2513000</v>
      </c>
      <c r="R20" s="38">
        <v>2513000</v>
      </c>
      <c r="S20" s="38">
        <v>2513000</v>
      </c>
    </row>
    <row r="21" spans="1:19" ht="99" customHeight="1" x14ac:dyDescent="0.3">
      <c r="A21" s="115">
        <f>IF(C21="","",SUBTOTAL(3,C$5:$C21))</f>
        <v>16</v>
      </c>
      <c r="B21" s="55" t="s">
        <v>268</v>
      </c>
      <c r="C21" s="55" t="s">
        <v>209</v>
      </c>
      <c r="D21" s="55" t="s">
        <v>214</v>
      </c>
      <c r="E21" s="373"/>
      <c r="F21" s="376"/>
      <c r="G21" s="55" t="s">
        <v>257</v>
      </c>
      <c r="H21" s="55"/>
      <c r="I21" s="373"/>
      <c r="J21" s="377"/>
      <c r="K21" s="38">
        <v>1098000</v>
      </c>
      <c r="L21" s="38">
        <v>1098000</v>
      </c>
      <c r="M21" s="38">
        <v>1098000</v>
      </c>
      <c r="N21" s="38">
        <v>1098000</v>
      </c>
      <c r="O21" s="38">
        <v>1098000</v>
      </c>
      <c r="P21" s="38">
        <v>1098000</v>
      </c>
      <c r="Q21" s="38">
        <v>1098000</v>
      </c>
      <c r="R21" s="38">
        <v>1098000</v>
      </c>
      <c r="S21" s="38">
        <v>1098000</v>
      </c>
    </row>
    <row r="22" spans="1:19" ht="99" customHeight="1" x14ac:dyDescent="0.3">
      <c r="A22" s="115">
        <f>IF(C22="","",SUBTOTAL(3,C$5:$C22))</f>
        <v>17</v>
      </c>
      <c r="B22" s="55" t="s">
        <v>284</v>
      </c>
      <c r="C22" s="55" t="s">
        <v>209</v>
      </c>
      <c r="D22" s="55" t="s">
        <v>214</v>
      </c>
      <c r="E22" s="373"/>
      <c r="F22" s="376"/>
      <c r="G22" s="55" t="s">
        <v>257</v>
      </c>
      <c r="H22" s="55"/>
      <c r="I22" s="373"/>
      <c r="J22" s="377"/>
      <c r="K22" s="38">
        <v>2082000</v>
      </c>
      <c r="L22" s="38">
        <v>2082000</v>
      </c>
      <c r="M22" s="38">
        <v>2082000</v>
      </c>
      <c r="N22" s="38">
        <v>2082000</v>
      </c>
      <c r="O22" s="38">
        <v>2082000</v>
      </c>
      <c r="P22" s="38">
        <v>2082000</v>
      </c>
      <c r="Q22" s="38">
        <v>2082000</v>
      </c>
      <c r="R22" s="38">
        <v>2082000</v>
      </c>
      <c r="S22" s="38">
        <v>2082000</v>
      </c>
    </row>
    <row r="23" spans="1:19" ht="99" customHeight="1" x14ac:dyDescent="0.3">
      <c r="A23" s="115">
        <f>IF(C23="","",SUBTOTAL(3,C$5:$C23))</f>
        <v>18</v>
      </c>
      <c r="B23" s="55" t="s">
        <v>3068</v>
      </c>
      <c r="C23" s="55" t="s">
        <v>14</v>
      </c>
      <c r="D23" s="55" t="s">
        <v>214</v>
      </c>
      <c r="E23" s="373"/>
      <c r="F23" s="376"/>
      <c r="G23" s="55" t="s">
        <v>17</v>
      </c>
      <c r="H23" s="55"/>
      <c r="I23" s="373"/>
      <c r="J23" s="377"/>
      <c r="K23" s="38">
        <v>2338000</v>
      </c>
      <c r="L23" s="38">
        <v>2338000</v>
      </c>
      <c r="M23" s="38">
        <v>2338000</v>
      </c>
      <c r="N23" s="38">
        <v>2338000</v>
      </c>
      <c r="O23" s="38">
        <v>2338000</v>
      </c>
      <c r="P23" s="38">
        <v>2338000</v>
      </c>
      <c r="Q23" s="38">
        <v>2338000</v>
      </c>
      <c r="R23" s="38">
        <v>2338000</v>
      </c>
      <c r="S23" s="38">
        <v>2338000</v>
      </c>
    </row>
    <row r="24" spans="1:19" ht="99" customHeight="1" x14ac:dyDescent="0.3">
      <c r="A24" s="115">
        <f>IF(C24="","",SUBTOTAL(3,C$5:$C24))</f>
        <v>19</v>
      </c>
      <c r="B24" s="55" t="s">
        <v>215</v>
      </c>
      <c r="C24" s="55" t="s">
        <v>209</v>
      </c>
      <c r="D24" s="55" t="s">
        <v>214</v>
      </c>
      <c r="E24" s="373"/>
      <c r="F24" s="376"/>
      <c r="G24" s="55" t="s">
        <v>257</v>
      </c>
      <c r="H24" s="55"/>
      <c r="I24" s="373"/>
      <c r="J24" s="377"/>
      <c r="K24" s="38">
        <v>1142000</v>
      </c>
      <c r="L24" s="38">
        <v>1142000</v>
      </c>
      <c r="M24" s="38">
        <v>1142000</v>
      </c>
      <c r="N24" s="38">
        <v>1142000</v>
      </c>
      <c r="O24" s="38">
        <v>1142000</v>
      </c>
      <c r="P24" s="38">
        <v>1142000</v>
      </c>
      <c r="Q24" s="38">
        <v>1142000</v>
      </c>
      <c r="R24" s="38">
        <v>1142000</v>
      </c>
      <c r="S24" s="38">
        <v>1142000</v>
      </c>
    </row>
    <row r="25" spans="1:19" ht="99" customHeight="1" x14ac:dyDescent="0.3">
      <c r="A25" s="115">
        <f>IF(C25="","",SUBTOTAL(3,C$5:$C25))</f>
        <v>20</v>
      </c>
      <c r="B25" s="55" t="s">
        <v>3069</v>
      </c>
      <c r="C25" s="55" t="s">
        <v>209</v>
      </c>
      <c r="D25" s="55" t="s">
        <v>214</v>
      </c>
      <c r="E25" s="373"/>
      <c r="F25" s="376"/>
      <c r="G25" s="55" t="s">
        <v>257</v>
      </c>
      <c r="H25" s="55"/>
      <c r="I25" s="373"/>
      <c r="J25" s="377"/>
      <c r="K25" s="38">
        <v>1186000</v>
      </c>
      <c r="L25" s="38">
        <v>1186000</v>
      </c>
      <c r="M25" s="38">
        <v>1186000</v>
      </c>
      <c r="N25" s="38">
        <v>1186000</v>
      </c>
      <c r="O25" s="38">
        <v>1186000</v>
      </c>
      <c r="P25" s="38">
        <v>1186000</v>
      </c>
      <c r="Q25" s="38">
        <v>1186000</v>
      </c>
      <c r="R25" s="38">
        <v>1186000</v>
      </c>
      <c r="S25" s="38">
        <v>1186000</v>
      </c>
    </row>
    <row r="26" spans="1:19" ht="99" customHeight="1" x14ac:dyDescent="0.3">
      <c r="A26" s="115">
        <f>IF(C26="","",SUBTOTAL(3,C$5:$C26))</f>
        <v>21</v>
      </c>
      <c r="B26" s="55" t="s">
        <v>3070</v>
      </c>
      <c r="C26" s="55" t="s">
        <v>14</v>
      </c>
      <c r="D26" s="55" t="s">
        <v>214</v>
      </c>
      <c r="E26" s="373"/>
      <c r="F26" s="376"/>
      <c r="G26" s="55" t="s">
        <v>17</v>
      </c>
      <c r="H26" s="55"/>
      <c r="I26" s="373"/>
      <c r="J26" s="377"/>
      <c r="K26" s="38">
        <v>2681000</v>
      </c>
      <c r="L26" s="38">
        <v>2681000</v>
      </c>
      <c r="M26" s="38">
        <v>2681000</v>
      </c>
      <c r="N26" s="38">
        <v>2681000</v>
      </c>
      <c r="O26" s="38">
        <v>2681000</v>
      </c>
      <c r="P26" s="38">
        <v>2681000</v>
      </c>
      <c r="Q26" s="38">
        <v>2681000</v>
      </c>
      <c r="R26" s="38">
        <v>2681000</v>
      </c>
      <c r="S26" s="38">
        <v>2681000</v>
      </c>
    </row>
    <row r="27" spans="1:19" ht="99" customHeight="1" x14ac:dyDescent="0.3">
      <c r="A27" s="115">
        <f>IF(C27="","",SUBTOTAL(3,C$5:$C27))</f>
        <v>22</v>
      </c>
      <c r="B27" s="55" t="s">
        <v>216</v>
      </c>
      <c r="C27" s="55" t="s">
        <v>209</v>
      </c>
      <c r="D27" s="55" t="s">
        <v>214</v>
      </c>
      <c r="E27" s="373"/>
      <c r="F27" s="376"/>
      <c r="G27" s="55" t="s">
        <v>257</v>
      </c>
      <c r="H27" s="55"/>
      <c r="I27" s="373"/>
      <c r="J27" s="377"/>
      <c r="K27" s="38">
        <v>2130000</v>
      </c>
      <c r="L27" s="38">
        <v>2130000</v>
      </c>
      <c r="M27" s="38">
        <v>2130000</v>
      </c>
      <c r="N27" s="38">
        <v>2130000</v>
      </c>
      <c r="O27" s="38">
        <v>2130000</v>
      </c>
      <c r="P27" s="38">
        <v>2130000</v>
      </c>
      <c r="Q27" s="38">
        <v>2130000</v>
      </c>
      <c r="R27" s="38">
        <v>2130000</v>
      </c>
      <c r="S27" s="38">
        <v>2130000</v>
      </c>
    </row>
    <row r="28" spans="1:19" ht="99" customHeight="1" x14ac:dyDescent="0.3">
      <c r="A28" s="115">
        <f>IF(C28="","",SUBTOTAL(3,C$5:$C28))</f>
        <v>23</v>
      </c>
      <c r="B28" s="55" t="s">
        <v>217</v>
      </c>
      <c r="C28" s="55" t="s">
        <v>209</v>
      </c>
      <c r="D28" s="55" t="s">
        <v>214</v>
      </c>
      <c r="E28" s="373"/>
      <c r="F28" s="376"/>
      <c r="G28" s="55" t="s">
        <v>257</v>
      </c>
      <c r="H28" s="55"/>
      <c r="I28" s="373"/>
      <c r="J28" s="377"/>
      <c r="K28" s="38">
        <v>3504000</v>
      </c>
      <c r="L28" s="38">
        <v>3504000</v>
      </c>
      <c r="M28" s="38">
        <v>3504000</v>
      </c>
      <c r="N28" s="38">
        <v>3504000</v>
      </c>
      <c r="O28" s="38">
        <v>3504000</v>
      </c>
      <c r="P28" s="38">
        <v>3504000</v>
      </c>
      <c r="Q28" s="38">
        <v>3504000</v>
      </c>
      <c r="R28" s="38">
        <v>3504000</v>
      </c>
      <c r="S28" s="38">
        <v>3504000</v>
      </c>
    </row>
    <row r="29" spans="1:19" ht="99" customHeight="1" x14ac:dyDescent="0.3">
      <c r="A29" s="115">
        <f>IF(C29="","",SUBTOTAL(3,C$5:$C29))</f>
        <v>24</v>
      </c>
      <c r="B29" s="55" t="s">
        <v>274</v>
      </c>
      <c r="C29" s="55" t="s">
        <v>209</v>
      </c>
      <c r="D29" s="55" t="s">
        <v>214</v>
      </c>
      <c r="E29" s="373"/>
      <c r="F29" s="376"/>
      <c r="G29" s="55" t="s">
        <v>257</v>
      </c>
      <c r="H29" s="55"/>
      <c r="I29" s="373"/>
      <c r="J29" s="377"/>
      <c r="K29" s="38">
        <v>6754000</v>
      </c>
      <c r="L29" s="38">
        <v>6754000</v>
      </c>
      <c r="M29" s="38">
        <v>6754000</v>
      </c>
      <c r="N29" s="38">
        <v>6754000</v>
      </c>
      <c r="O29" s="38">
        <v>6754000</v>
      </c>
      <c r="P29" s="38">
        <v>6754000</v>
      </c>
      <c r="Q29" s="38">
        <v>6754000</v>
      </c>
      <c r="R29" s="38">
        <v>6754000</v>
      </c>
      <c r="S29" s="38">
        <v>6754000</v>
      </c>
    </row>
    <row r="30" spans="1:19" ht="99" customHeight="1" x14ac:dyDescent="0.3">
      <c r="A30" s="115">
        <f>IF(C30="","",SUBTOTAL(3,C$5:$C30))</f>
        <v>25</v>
      </c>
      <c r="B30" s="55" t="s">
        <v>3071</v>
      </c>
      <c r="C30" s="55" t="s">
        <v>14</v>
      </c>
      <c r="D30" s="55" t="s">
        <v>214</v>
      </c>
      <c r="E30" s="373"/>
      <c r="F30" s="376"/>
      <c r="G30" s="55" t="s">
        <v>17</v>
      </c>
      <c r="H30" s="55"/>
      <c r="I30" s="373"/>
      <c r="J30" s="377"/>
      <c r="K30" s="38">
        <v>2749000</v>
      </c>
      <c r="L30" s="38">
        <v>2749000</v>
      </c>
      <c r="M30" s="38">
        <v>2749000</v>
      </c>
      <c r="N30" s="38">
        <v>2749000</v>
      </c>
      <c r="O30" s="38">
        <v>2749000</v>
      </c>
      <c r="P30" s="38">
        <v>2749000</v>
      </c>
      <c r="Q30" s="38">
        <v>2749000</v>
      </c>
      <c r="R30" s="38">
        <v>2749000</v>
      </c>
      <c r="S30" s="38">
        <v>2749000</v>
      </c>
    </row>
    <row r="31" spans="1:19" ht="99" customHeight="1" x14ac:dyDescent="0.3">
      <c r="A31" s="115">
        <f>IF(C31="","",SUBTOTAL(3,C$5:$C31))</f>
        <v>26</v>
      </c>
      <c r="B31" s="55" t="s">
        <v>3072</v>
      </c>
      <c r="C31" s="55" t="s">
        <v>209</v>
      </c>
      <c r="D31" s="55" t="s">
        <v>214</v>
      </c>
      <c r="E31" s="373"/>
      <c r="F31" s="376"/>
      <c r="G31" s="55" t="s">
        <v>257</v>
      </c>
      <c r="H31" s="55"/>
      <c r="I31" s="373"/>
      <c r="J31" s="377"/>
      <c r="K31" s="38">
        <v>8398000</v>
      </c>
      <c r="L31" s="38">
        <v>8398000</v>
      </c>
      <c r="M31" s="38">
        <v>8398000</v>
      </c>
      <c r="N31" s="38">
        <v>8398000</v>
      </c>
      <c r="O31" s="38">
        <v>8398000</v>
      </c>
      <c r="P31" s="38">
        <v>8398000</v>
      </c>
      <c r="Q31" s="38">
        <v>8398000</v>
      </c>
      <c r="R31" s="38">
        <v>8398000</v>
      </c>
      <c r="S31" s="38">
        <v>8398000</v>
      </c>
    </row>
    <row r="32" spans="1:19" ht="99" customHeight="1" x14ac:dyDescent="0.3">
      <c r="A32" s="115">
        <f>IF(C32="","",SUBTOTAL(3,C$5:$C32))</f>
        <v>27</v>
      </c>
      <c r="B32" s="55" t="s">
        <v>3075</v>
      </c>
      <c r="C32" s="55" t="s">
        <v>14</v>
      </c>
      <c r="D32" s="55" t="s">
        <v>214</v>
      </c>
      <c r="E32" s="373"/>
      <c r="F32" s="376"/>
      <c r="G32" s="55" t="s">
        <v>17</v>
      </c>
      <c r="H32" s="55"/>
      <c r="I32" s="373"/>
      <c r="J32" s="377"/>
      <c r="K32" s="38">
        <v>2785000</v>
      </c>
      <c r="L32" s="38">
        <v>2785000</v>
      </c>
      <c r="M32" s="38">
        <v>2785000</v>
      </c>
      <c r="N32" s="38">
        <v>2785000</v>
      </c>
      <c r="O32" s="38">
        <v>2785000</v>
      </c>
      <c r="P32" s="38">
        <v>2785000</v>
      </c>
      <c r="Q32" s="38">
        <v>2785000</v>
      </c>
      <c r="R32" s="38">
        <v>2785000</v>
      </c>
      <c r="S32" s="38">
        <v>2785000</v>
      </c>
    </row>
  </sheetData>
  <autoFilter ref="A3:S9" xr:uid="{00000000-0009-0000-0000-000001000000}"/>
  <mergeCells count="8">
    <mergeCell ref="E19:E32"/>
    <mergeCell ref="A1:S1"/>
    <mergeCell ref="A2:S2"/>
    <mergeCell ref="A4:D4"/>
    <mergeCell ref="E5:E18"/>
    <mergeCell ref="F5:F32"/>
    <mergeCell ref="I5:I32"/>
    <mergeCell ref="J5:J32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46" orientation="landscape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26"/>
  <sheetViews>
    <sheetView view="pageBreakPreview" topLeftCell="A19" zoomScale="70" zoomScaleNormal="55" zoomScaleSheetLayoutView="70" workbookViewId="0">
      <selection activeCell="A19" sqref="A1:XFD1048576"/>
    </sheetView>
  </sheetViews>
  <sheetFormatPr defaultRowHeight="16.8" x14ac:dyDescent="0.3"/>
  <cols>
    <col min="1" max="1" width="6" style="118" customWidth="1"/>
    <col min="2" max="2" width="43.8984375" style="117" customWidth="1"/>
    <col min="3" max="3" width="12.59765625" style="118" customWidth="1"/>
    <col min="4" max="4" width="19.59765625" style="119" hidden="1" customWidth="1"/>
    <col min="5" max="7" width="0" style="103" hidden="1" customWidth="1"/>
    <col min="8" max="8" width="24.8984375" style="103" customWidth="1"/>
    <col min="9" max="9" width="17.19921875" style="136" customWidth="1"/>
    <col min="10" max="210" width="9" style="103"/>
    <col min="211" max="211" width="5" style="103" bestFit="1" customWidth="1"/>
    <col min="212" max="212" width="41.09765625" style="103" bestFit="1" customWidth="1"/>
    <col min="213" max="213" width="16.09765625" style="103" customWidth="1"/>
    <col min="214" max="214" width="6.8984375" style="103" bestFit="1" customWidth="1"/>
    <col min="215" max="215" width="10.5" style="103" customWidth="1"/>
    <col min="216" max="216" width="11.19921875" style="103" customWidth="1"/>
    <col min="217" max="217" width="12.3984375" style="103" customWidth="1"/>
    <col min="218" max="218" width="12.5" style="103" customWidth="1"/>
    <col min="219" max="219" width="9" style="103"/>
    <col min="220" max="220" width="11.5" style="103" bestFit="1" customWidth="1"/>
    <col min="221" max="221" width="12.19921875" style="103" bestFit="1" customWidth="1"/>
    <col min="222" max="466" width="9" style="103"/>
    <col min="467" max="467" width="5" style="103" bestFit="1" customWidth="1"/>
    <col min="468" max="468" width="41.09765625" style="103" bestFit="1" customWidth="1"/>
    <col min="469" max="469" width="16.09765625" style="103" customWidth="1"/>
    <col min="470" max="470" width="6.8984375" style="103" bestFit="1" customWidth="1"/>
    <col min="471" max="471" width="10.5" style="103" customWidth="1"/>
    <col min="472" max="472" width="11.19921875" style="103" customWidth="1"/>
    <col min="473" max="473" width="12.3984375" style="103" customWidth="1"/>
    <col min="474" max="474" width="12.5" style="103" customWidth="1"/>
    <col min="475" max="475" width="9" style="103"/>
    <col min="476" max="476" width="11.5" style="103" bestFit="1" customWidth="1"/>
    <col min="477" max="477" width="12.19921875" style="103" bestFit="1" customWidth="1"/>
    <col min="478" max="722" width="9" style="103"/>
    <col min="723" max="723" width="5" style="103" bestFit="1" customWidth="1"/>
    <col min="724" max="724" width="41.09765625" style="103" bestFit="1" customWidth="1"/>
    <col min="725" max="725" width="16.09765625" style="103" customWidth="1"/>
    <col min="726" max="726" width="6.8984375" style="103" bestFit="1" customWidth="1"/>
    <col min="727" max="727" width="10.5" style="103" customWidth="1"/>
    <col min="728" max="728" width="11.19921875" style="103" customWidth="1"/>
    <col min="729" max="729" width="12.3984375" style="103" customWidth="1"/>
    <col min="730" max="730" width="12.5" style="103" customWidth="1"/>
    <col min="731" max="731" width="9" style="103"/>
    <col min="732" max="732" width="11.5" style="103" bestFit="1" customWidth="1"/>
    <col min="733" max="733" width="12.19921875" style="103" bestFit="1" customWidth="1"/>
    <col min="734" max="978" width="9" style="103"/>
    <col min="979" max="979" width="5" style="103" bestFit="1" customWidth="1"/>
    <col min="980" max="980" width="41.09765625" style="103" bestFit="1" customWidth="1"/>
    <col min="981" max="981" width="16.09765625" style="103" customWidth="1"/>
    <col min="982" max="982" width="6.8984375" style="103" bestFit="1" customWidth="1"/>
    <col min="983" max="983" width="10.5" style="103" customWidth="1"/>
    <col min="984" max="984" width="11.19921875" style="103" customWidth="1"/>
    <col min="985" max="985" width="12.3984375" style="103" customWidth="1"/>
    <col min="986" max="986" width="12.5" style="103" customWidth="1"/>
    <col min="987" max="987" width="9" style="103"/>
    <col min="988" max="988" width="11.5" style="103" bestFit="1" customWidth="1"/>
    <col min="989" max="989" width="12.19921875" style="103" bestFit="1" customWidth="1"/>
    <col min="990" max="1234" width="9" style="103"/>
    <col min="1235" max="1235" width="5" style="103" bestFit="1" customWidth="1"/>
    <col min="1236" max="1236" width="41.09765625" style="103" bestFit="1" customWidth="1"/>
    <col min="1237" max="1237" width="16.09765625" style="103" customWidth="1"/>
    <col min="1238" max="1238" width="6.8984375" style="103" bestFit="1" customWidth="1"/>
    <col min="1239" max="1239" width="10.5" style="103" customWidth="1"/>
    <col min="1240" max="1240" width="11.19921875" style="103" customWidth="1"/>
    <col min="1241" max="1241" width="12.3984375" style="103" customWidth="1"/>
    <col min="1242" max="1242" width="12.5" style="103" customWidth="1"/>
    <col min="1243" max="1243" width="9" style="103"/>
    <col min="1244" max="1244" width="11.5" style="103" bestFit="1" customWidth="1"/>
    <col min="1245" max="1245" width="12.19921875" style="103" bestFit="1" customWidth="1"/>
    <col min="1246" max="1490" width="9" style="103"/>
    <col min="1491" max="1491" width="5" style="103" bestFit="1" customWidth="1"/>
    <col min="1492" max="1492" width="41.09765625" style="103" bestFit="1" customWidth="1"/>
    <col min="1493" max="1493" width="16.09765625" style="103" customWidth="1"/>
    <col min="1494" max="1494" width="6.8984375" style="103" bestFit="1" customWidth="1"/>
    <col min="1495" max="1495" width="10.5" style="103" customWidth="1"/>
    <col min="1496" max="1496" width="11.19921875" style="103" customWidth="1"/>
    <col min="1497" max="1497" width="12.3984375" style="103" customWidth="1"/>
    <col min="1498" max="1498" width="12.5" style="103" customWidth="1"/>
    <col min="1499" max="1499" width="9" style="103"/>
    <col min="1500" max="1500" width="11.5" style="103" bestFit="1" customWidth="1"/>
    <col min="1501" max="1501" width="12.19921875" style="103" bestFit="1" customWidth="1"/>
    <col min="1502" max="1746" width="9" style="103"/>
    <col min="1747" max="1747" width="5" style="103" bestFit="1" customWidth="1"/>
    <col min="1748" max="1748" width="41.09765625" style="103" bestFit="1" customWidth="1"/>
    <col min="1749" max="1749" width="16.09765625" style="103" customWidth="1"/>
    <col min="1750" max="1750" width="6.8984375" style="103" bestFit="1" customWidth="1"/>
    <col min="1751" max="1751" width="10.5" style="103" customWidth="1"/>
    <col min="1752" max="1752" width="11.19921875" style="103" customWidth="1"/>
    <col min="1753" max="1753" width="12.3984375" style="103" customWidth="1"/>
    <col min="1754" max="1754" width="12.5" style="103" customWidth="1"/>
    <col min="1755" max="1755" width="9" style="103"/>
    <col min="1756" max="1756" width="11.5" style="103" bestFit="1" customWidth="1"/>
    <col min="1757" max="1757" width="12.19921875" style="103" bestFit="1" customWidth="1"/>
    <col min="1758" max="2002" width="9" style="103"/>
    <col min="2003" max="2003" width="5" style="103" bestFit="1" customWidth="1"/>
    <col min="2004" max="2004" width="41.09765625" style="103" bestFit="1" customWidth="1"/>
    <col min="2005" max="2005" width="16.09765625" style="103" customWidth="1"/>
    <col min="2006" max="2006" width="6.8984375" style="103" bestFit="1" customWidth="1"/>
    <col min="2007" max="2007" width="10.5" style="103" customWidth="1"/>
    <col min="2008" max="2008" width="11.19921875" style="103" customWidth="1"/>
    <col min="2009" max="2009" width="12.3984375" style="103" customWidth="1"/>
    <col min="2010" max="2010" width="12.5" style="103" customWidth="1"/>
    <col min="2011" max="2011" width="9" style="103"/>
    <col min="2012" max="2012" width="11.5" style="103" bestFit="1" customWidth="1"/>
    <col min="2013" max="2013" width="12.19921875" style="103" bestFit="1" customWidth="1"/>
    <col min="2014" max="2258" width="9" style="103"/>
    <col min="2259" max="2259" width="5" style="103" bestFit="1" customWidth="1"/>
    <col min="2260" max="2260" width="41.09765625" style="103" bestFit="1" customWidth="1"/>
    <col min="2261" max="2261" width="16.09765625" style="103" customWidth="1"/>
    <col min="2262" max="2262" width="6.8984375" style="103" bestFit="1" customWidth="1"/>
    <col min="2263" max="2263" width="10.5" style="103" customWidth="1"/>
    <col min="2264" max="2264" width="11.19921875" style="103" customWidth="1"/>
    <col min="2265" max="2265" width="12.3984375" style="103" customWidth="1"/>
    <col min="2266" max="2266" width="12.5" style="103" customWidth="1"/>
    <col min="2267" max="2267" width="9" style="103"/>
    <col min="2268" max="2268" width="11.5" style="103" bestFit="1" customWidth="1"/>
    <col min="2269" max="2269" width="12.19921875" style="103" bestFit="1" customWidth="1"/>
    <col min="2270" max="2514" width="9" style="103"/>
    <col min="2515" max="2515" width="5" style="103" bestFit="1" customWidth="1"/>
    <col min="2516" max="2516" width="41.09765625" style="103" bestFit="1" customWidth="1"/>
    <col min="2517" max="2517" width="16.09765625" style="103" customWidth="1"/>
    <col min="2518" max="2518" width="6.8984375" style="103" bestFit="1" customWidth="1"/>
    <col min="2519" max="2519" width="10.5" style="103" customWidth="1"/>
    <col min="2520" max="2520" width="11.19921875" style="103" customWidth="1"/>
    <col min="2521" max="2521" width="12.3984375" style="103" customWidth="1"/>
    <col min="2522" max="2522" width="12.5" style="103" customWidth="1"/>
    <col min="2523" max="2523" width="9" style="103"/>
    <col min="2524" max="2524" width="11.5" style="103" bestFit="1" customWidth="1"/>
    <col min="2525" max="2525" width="12.19921875" style="103" bestFit="1" customWidth="1"/>
    <col min="2526" max="2770" width="9" style="103"/>
    <col min="2771" max="2771" width="5" style="103" bestFit="1" customWidth="1"/>
    <col min="2772" max="2772" width="41.09765625" style="103" bestFit="1" customWidth="1"/>
    <col min="2773" max="2773" width="16.09765625" style="103" customWidth="1"/>
    <col min="2774" max="2774" width="6.8984375" style="103" bestFit="1" customWidth="1"/>
    <col min="2775" max="2775" width="10.5" style="103" customWidth="1"/>
    <col min="2776" max="2776" width="11.19921875" style="103" customWidth="1"/>
    <col min="2777" max="2777" width="12.3984375" style="103" customWidth="1"/>
    <col min="2778" max="2778" width="12.5" style="103" customWidth="1"/>
    <col min="2779" max="2779" width="9" style="103"/>
    <col min="2780" max="2780" width="11.5" style="103" bestFit="1" customWidth="1"/>
    <col min="2781" max="2781" width="12.19921875" style="103" bestFit="1" customWidth="1"/>
    <col min="2782" max="3026" width="9" style="103"/>
    <col min="3027" max="3027" width="5" style="103" bestFit="1" customWidth="1"/>
    <col min="3028" max="3028" width="41.09765625" style="103" bestFit="1" customWidth="1"/>
    <col min="3029" max="3029" width="16.09765625" style="103" customWidth="1"/>
    <col min="3030" max="3030" width="6.8984375" style="103" bestFit="1" customWidth="1"/>
    <col min="3031" max="3031" width="10.5" style="103" customWidth="1"/>
    <col min="3032" max="3032" width="11.19921875" style="103" customWidth="1"/>
    <col min="3033" max="3033" width="12.3984375" style="103" customWidth="1"/>
    <col min="3034" max="3034" width="12.5" style="103" customWidth="1"/>
    <col min="3035" max="3035" width="9" style="103"/>
    <col min="3036" max="3036" width="11.5" style="103" bestFit="1" customWidth="1"/>
    <col min="3037" max="3037" width="12.19921875" style="103" bestFit="1" customWidth="1"/>
    <col min="3038" max="3282" width="9" style="103"/>
    <col min="3283" max="3283" width="5" style="103" bestFit="1" customWidth="1"/>
    <col min="3284" max="3284" width="41.09765625" style="103" bestFit="1" customWidth="1"/>
    <col min="3285" max="3285" width="16.09765625" style="103" customWidth="1"/>
    <col min="3286" max="3286" width="6.8984375" style="103" bestFit="1" customWidth="1"/>
    <col min="3287" max="3287" width="10.5" style="103" customWidth="1"/>
    <col min="3288" max="3288" width="11.19921875" style="103" customWidth="1"/>
    <col min="3289" max="3289" width="12.3984375" style="103" customWidth="1"/>
    <col min="3290" max="3290" width="12.5" style="103" customWidth="1"/>
    <col min="3291" max="3291" width="9" style="103"/>
    <col min="3292" max="3292" width="11.5" style="103" bestFit="1" customWidth="1"/>
    <col min="3293" max="3293" width="12.19921875" style="103" bestFit="1" customWidth="1"/>
    <col min="3294" max="3538" width="9" style="103"/>
    <col min="3539" max="3539" width="5" style="103" bestFit="1" customWidth="1"/>
    <col min="3540" max="3540" width="41.09765625" style="103" bestFit="1" customWidth="1"/>
    <col min="3541" max="3541" width="16.09765625" style="103" customWidth="1"/>
    <col min="3542" max="3542" width="6.8984375" style="103" bestFit="1" customWidth="1"/>
    <col min="3543" max="3543" width="10.5" style="103" customWidth="1"/>
    <col min="3544" max="3544" width="11.19921875" style="103" customWidth="1"/>
    <col min="3545" max="3545" width="12.3984375" style="103" customWidth="1"/>
    <col min="3546" max="3546" width="12.5" style="103" customWidth="1"/>
    <col min="3547" max="3547" width="9" style="103"/>
    <col min="3548" max="3548" width="11.5" style="103" bestFit="1" customWidth="1"/>
    <col min="3549" max="3549" width="12.19921875" style="103" bestFit="1" customWidth="1"/>
    <col min="3550" max="3794" width="9" style="103"/>
    <col min="3795" max="3795" width="5" style="103" bestFit="1" customWidth="1"/>
    <col min="3796" max="3796" width="41.09765625" style="103" bestFit="1" customWidth="1"/>
    <col min="3797" max="3797" width="16.09765625" style="103" customWidth="1"/>
    <col min="3798" max="3798" width="6.8984375" style="103" bestFit="1" customWidth="1"/>
    <col min="3799" max="3799" width="10.5" style="103" customWidth="1"/>
    <col min="3800" max="3800" width="11.19921875" style="103" customWidth="1"/>
    <col min="3801" max="3801" width="12.3984375" style="103" customWidth="1"/>
    <col min="3802" max="3802" width="12.5" style="103" customWidth="1"/>
    <col min="3803" max="3803" width="9" style="103"/>
    <col min="3804" max="3804" width="11.5" style="103" bestFit="1" customWidth="1"/>
    <col min="3805" max="3805" width="12.19921875" style="103" bestFit="1" customWidth="1"/>
    <col min="3806" max="4050" width="9" style="103"/>
    <col min="4051" max="4051" width="5" style="103" bestFit="1" customWidth="1"/>
    <col min="4052" max="4052" width="41.09765625" style="103" bestFit="1" customWidth="1"/>
    <col min="4053" max="4053" width="16.09765625" style="103" customWidth="1"/>
    <col min="4054" max="4054" width="6.8984375" style="103" bestFit="1" customWidth="1"/>
    <col min="4055" max="4055" width="10.5" style="103" customWidth="1"/>
    <col min="4056" max="4056" width="11.19921875" style="103" customWidth="1"/>
    <col min="4057" max="4057" width="12.3984375" style="103" customWidth="1"/>
    <col min="4058" max="4058" width="12.5" style="103" customWidth="1"/>
    <col min="4059" max="4059" width="9" style="103"/>
    <col min="4060" max="4060" width="11.5" style="103" bestFit="1" customWidth="1"/>
    <col min="4061" max="4061" width="12.19921875" style="103" bestFit="1" customWidth="1"/>
    <col min="4062" max="4306" width="9" style="103"/>
    <col min="4307" max="4307" width="5" style="103" bestFit="1" customWidth="1"/>
    <col min="4308" max="4308" width="41.09765625" style="103" bestFit="1" customWidth="1"/>
    <col min="4309" max="4309" width="16.09765625" style="103" customWidth="1"/>
    <col min="4310" max="4310" width="6.8984375" style="103" bestFit="1" customWidth="1"/>
    <col min="4311" max="4311" width="10.5" style="103" customWidth="1"/>
    <col min="4312" max="4312" width="11.19921875" style="103" customWidth="1"/>
    <col min="4313" max="4313" width="12.3984375" style="103" customWidth="1"/>
    <col min="4314" max="4314" width="12.5" style="103" customWidth="1"/>
    <col min="4315" max="4315" width="9" style="103"/>
    <col min="4316" max="4316" width="11.5" style="103" bestFit="1" customWidth="1"/>
    <col min="4317" max="4317" width="12.19921875" style="103" bestFit="1" customWidth="1"/>
    <col min="4318" max="4562" width="9" style="103"/>
    <col min="4563" max="4563" width="5" style="103" bestFit="1" customWidth="1"/>
    <col min="4564" max="4564" width="41.09765625" style="103" bestFit="1" customWidth="1"/>
    <col min="4565" max="4565" width="16.09765625" style="103" customWidth="1"/>
    <col min="4566" max="4566" width="6.8984375" style="103" bestFit="1" customWidth="1"/>
    <col min="4567" max="4567" width="10.5" style="103" customWidth="1"/>
    <col min="4568" max="4568" width="11.19921875" style="103" customWidth="1"/>
    <col min="4569" max="4569" width="12.3984375" style="103" customWidth="1"/>
    <col min="4570" max="4570" width="12.5" style="103" customWidth="1"/>
    <col min="4571" max="4571" width="9" style="103"/>
    <col min="4572" max="4572" width="11.5" style="103" bestFit="1" customWidth="1"/>
    <col min="4573" max="4573" width="12.19921875" style="103" bestFit="1" customWidth="1"/>
    <col min="4574" max="4818" width="9" style="103"/>
    <col min="4819" max="4819" width="5" style="103" bestFit="1" customWidth="1"/>
    <col min="4820" max="4820" width="41.09765625" style="103" bestFit="1" customWidth="1"/>
    <col min="4821" max="4821" width="16.09765625" style="103" customWidth="1"/>
    <col min="4822" max="4822" width="6.8984375" style="103" bestFit="1" customWidth="1"/>
    <col min="4823" max="4823" width="10.5" style="103" customWidth="1"/>
    <col min="4824" max="4824" width="11.19921875" style="103" customWidth="1"/>
    <col min="4825" max="4825" width="12.3984375" style="103" customWidth="1"/>
    <col min="4826" max="4826" width="12.5" style="103" customWidth="1"/>
    <col min="4827" max="4827" width="9" style="103"/>
    <col min="4828" max="4828" width="11.5" style="103" bestFit="1" customWidth="1"/>
    <col min="4829" max="4829" width="12.19921875" style="103" bestFit="1" customWidth="1"/>
    <col min="4830" max="5074" width="9" style="103"/>
    <col min="5075" max="5075" width="5" style="103" bestFit="1" customWidth="1"/>
    <col min="5076" max="5076" width="41.09765625" style="103" bestFit="1" customWidth="1"/>
    <col min="5077" max="5077" width="16.09765625" style="103" customWidth="1"/>
    <col min="5078" max="5078" width="6.8984375" style="103" bestFit="1" customWidth="1"/>
    <col min="5079" max="5079" width="10.5" style="103" customWidth="1"/>
    <col min="5080" max="5080" width="11.19921875" style="103" customWidth="1"/>
    <col min="5081" max="5081" width="12.3984375" style="103" customWidth="1"/>
    <col min="5082" max="5082" width="12.5" style="103" customWidth="1"/>
    <col min="5083" max="5083" width="9" style="103"/>
    <col min="5084" max="5084" width="11.5" style="103" bestFit="1" customWidth="1"/>
    <col min="5085" max="5085" width="12.19921875" style="103" bestFit="1" customWidth="1"/>
    <col min="5086" max="5330" width="9" style="103"/>
    <col min="5331" max="5331" width="5" style="103" bestFit="1" customWidth="1"/>
    <col min="5332" max="5332" width="41.09765625" style="103" bestFit="1" customWidth="1"/>
    <col min="5333" max="5333" width="16.09765625" style="103" customWidth="1"/>
    <col min="5334" max="5334" width="6.8984375" style="103" bestFit="1" customWidth="1"/>
    <col min="5335" max="5335" width="10.5" style="103" customWidth="1"/>
    <col min="5336" max="5336" width="11.19921875" style="103" customWidth="1"/>
    <col min="5337" max="5337" width="12.3984375" style="103" customWidth="1"/>
    <col min="5338" max="5338" width="12.5" style="103" customWidth="1"/>
    <col min="5339" max="5339" width="9" style="103"/>
    <col min="5340" max="5340" width="11.5" style="103" bestFit="1" customWidth="1"/>
    <col min="5341" max="5341" width="12.19921875" style="103" bestFit="1" customWidth="1"/>
    <col min="5342" max="5586" width="9" style="103"/>
    <col min="5587" max="5587" width="5" style="103" bestFit="1" customWidth="1"/>
    <col min="5588" max="5588" width="41.09765625" style="103" bestFit="1" customWidth="1"/>
    <col min="5589" max="5589" width="16.09765625" style="103" customWidth="1"/>
    <col min="5590" max="5590" width="6.8984375" style="103" bestFit="1" customWidth="1"/>
    <col min="5591" max="5591" width="10.5" style="103" customWidth="1"/>
    <col min="5592" max="5592" width="11.19921875" style="103" customWidth="1"/>
    <col min="5593" max="5593" width="12.3984375" style="103" customWidth="1"/>
    <col min="5594" max="5594" width="12.5" style="103" customWidth="1"/>
    <col min="5595" max="5595" width="9" style="103"/>
    <col min="5596" max="5596" width="11.5" style="103" bestFit="1" customWidth="1"/>
    <col min="5597" max="5597" width="12.19921875" style="103" bestFit="1" customWidth="1"/>
    <col min="5598" max="5842" width="9" style="103"/>
    <col min="5843" max="5843" width="5" style="103" bestFit="1" customWidth="1"/>
    <col min="5844" max="5844" width="41.09765625" style="103" bestFit="1" customWidth="1"/>
    <col min="5845" max="5845" width="16.09765625" style="103" customWidth="1"/>
    <col min="5846" max="5846" width="6.8984375" style="103" bestFit="1" customWidth="1"/>
    <col min="5847" max="5847" width="10.5" style="103" customWidth="1"/>
    <col min="5848" max="5848" width="11.19921875" style="103" customWidth="1"/>
    <col min="5849" max="5849" width="12.3984375" style="103" customWidth="1"/>
    <col min="5850" max="5850" width="12.5" style="103" customWidth="1"/>
    <col min="5851" max="5851" width="9" style="103"/>
    <col min="5852" max="5852" width="11.5" style="103" bestFit="1" customWidth="1"/>
    <col min="5853" max="5853" width="12.19921875" style="103" bestFit="1" customWidth="1"/>
    <col min="5854" max="6098" width="9" style="103"/>
    <col min="6099" max="6099" width="5" style="103" bestFit="1" customWidth="1"/>
    <col min="6100" max="6100" width="41.09765625" style="103" bestFit="1" customWidth="1"/>
    <col min="6101" max="6101" width="16.09765625" style="103" customWidth="1"/>
    <col min="6102" max="6102" width="6.8984375" style="103" bestFit="1" customWidth="1"/>
    <col min="6103" max="6103" width="10.5" style="103" customWidth="1"/>
    <col min="6104" max="6104" width="11.19921875" style="103" customWidth="1"/>
    <col min="6105" max="6105" width="12.3984375" style="103" customWidth="1"/>
    <col min="6106" max="6106" width="12.5" style="103" customWidth="1"/>
    <col min="6107" max="6107" width="9" style="103"/>
    <col min="6108" max="6108" width="11.5" style="103" bestFit="1" customWidth="1"/>
    <col min="6109" max="6109" width="12.19921875" style="103" bestFit="1" customWidth="1"/>
    <col min="6110" max="6354" width="9" style="103"/>
    <col min="6355" max="6355" width="5" style="103" bestFit="1" customWidth="1"/>
    <col min="6356" max="6356" width="41.09765625" style="103" bestFit="1" customWidth="1"/>
    <col min="6357" max="6357" width="16.09765625" style="103" customWidth="1"/>
    <col min="6358" max="6358" width="6.8984375" style="103" bestFit="1" customWidth="1"/>
    <col min="6359" max="6359" width="10.5" style="103" customWidth="1"/>
    <col min="6360" max="6360" width="11.19921875" style="103" customWidth="1"/>
    <col min="6361" max="6361" width="12.3984375" style="103" customWidth="1"/>
    <col min="6362" max="6362" width="12.5" style="103" customWidth="1"/>
    <col min="6363" max="6363" width="9" style="103"/>
    <col min="6364" max="6364" width="11.5" style="103" bestFit="1" customWidth="1"/>
    <col min="6365" max="6365" width="12.19921875" style="103" bestFit="1" customWidth="1"/>
    <col min="6366" max="6610" width="9" style="103"/>
    <col min="6611" max="6611" width="5" style="103" bestFit="1" customWidth="1"/>
    <col min="6612" max="6612" width="41.09765625" style="103" bestFit="1" customWidth="1"/>
    <col min="6613" max="6613" width="16.09765625" style="103" customWidth="1"/>
    <col min="6614" max="6614" width="6.8984375" style="103" bestFit="1" customWidth="1"/>
    <col min="6615" max="6615" width="10.5" style="103" customWidth="1"/>
    <col min="6616" max="6616" width="11.19921875" style="103" customWidth="1"/>
    <col min="6617" max="6617" width="12.3984375" style="103" customWidth="1"/>
    <col min="6618" max="6618" width="12.5" style="103" customWidth="1"/>
    <col min="6619" max="6619" width="9" style="103"/>
    <col min="6620" max="6620" width="11.5" style="103" bestFit="1" customWidth="1"/>
    <col min="6621" max="6621" width="12.19921875" style="103" bestFit="1" customWidth="1"/>
    <col min="6622" max="6866" width="9" style="103"/>
    <col min="6867" max="6867" width="5" style="103" bestFit="1" customWidth="1"/>
    <col min="6868" max="6868" width="41.09765625" style="103" bestFit="1" customWidth="1"/>
    <col min="6869" max="6869" width="16.09765625" style="103" customWidth="1"/>
    <col min="6870" max="6870" width="6.8984375" style="103" bestFit="1" customWidth="1"/>
    <col min="6871" max="6871" width="10.5" style="103" customWidth="1"/>
    <col min="6872" max="6872" width="11.19921875" style="103" customWidth="1"/>
    <col min="6873" max="6873" width="12.3984375" style="103" customWidth="1"/>
    <col min="6874" max="6874" width="12.5" style="103" customWidth="1"/>
    <col min="6875" max="6875" width="9" style="103"/>
    <col min="6876" max="6876" width="11.5" style="103" bestFit="1" customWidth="1"/>
    <col min="6877" max="6877" width="12.19921875" style="103" bestFit="1" customWidth="1"/>
    <col min="6878" max="7122" width="9" style="103"/>
    <col min="7123" max="7123" width="5" style="103" bestFit="1" customWidth="1"/>
    <col min="7124" max="7124" width="41.09765625" style="103" bestFit="1" customWidth="1"/>
    <col min="7125" max="7125" width="16.09765625" style="103" customWidth="1"/>
    <col min="7126" max="7126" width="6.8984375" style="103" bestFit="1" customWidth="1"/>
    <col min="7127" max="7127" width="10.5" style="103" customWidth="1"/>
    <col min="7128" max="7128" width="11.19921875" style="103" customWidth="1"/>
    <col min="7129" max="7129" width="12.3984375" style="103" customWidth="1"/>
    <col min="7130" max="7130" width="12.5" style="103" customWidth="1"/>
    <col min="7131" max="7131" width="9" style="103"/>
    <col min="7132" max="7132" width="11.5" style="103" bestFit="1" customWidth="1"/>
    <col min="7133" max="7133" width="12.19921875" style="103" bestFit="1" customWidth="1"/>
    <col min="7134" max="7378" width="9" style="103"/>
    <col min="7379" max="7379" width="5" style="103" bestFit="1" customWidth="1"/>
    <col min="7380" max="7380" width="41.09765625" style="103" bestFit="1" customWidth="1"/>
    <col min="7381" max="7381" width="16.09765625" style="103" customWidth="1"/>
    <col min="7382" max="7382" width="6.8984375" style="103" bestFit="1" customWidth="1"/>
    <col min="7383" max="7383" width="10.5" style="103" customWidth="1"/>
    <col min="7384" max="7384" width="11.19921875" style="103" customWidth="1"/>
    <col min="7385" max="7385" width="12.3984375" style="103" customWidth="1"/>
    <col min="7386" max="7386" width="12.5" style="103" customWidth="1"/>
    <col min="7387" max="7387" width="9" style="103"/>
    <col min="7388" max="7388" width="11.5" style="103" bestFit="1" customWidth="1"/>
    <col min="7389" max="7389" width="12.19921875" style="103" bestFit="1" customWidth="1"/>
    <col min="7390" max="7634" width="9" style="103"/>
    <col min="7635" max="7635" width="5" style="103" bestFit="1" customWidth="1"/>
    <col min="7636" max="7636" width="41.09765625" style="103" bestFit="1" customWidth="1"/>
    <col min="7637" max="7637" width="16.09765625" style="103" customWidth="1"/>
    <col min="7638" max="7638" width="6.8984375" style="103" bestFit="1" customWidth="1"/>
    <col min="7639" max="7639" width="10.5" style="103" customWidth="1"/>
    <col min="7640" max="7640" width="11.19921875" style="103" customWidth="1"/>
    <col min="7641" max="7641" width="12.3984375" style="103" customWidth="1"/>
    <col min="7642" max="7642" width="12.5" style="103" customWidth="1"/>
    <col min="7643" max="7643" width="9" style="103"/>
    <col min="7644" max="7644" width="11.5" style="103" bestFit="1" customWidth="1"/>
    <col min="7645" max="7645" width="12.19921875" style="103" bestFit="1" customWidth="1"/>
    <col min="7646" max="7890" width="9" style="103"/>
    <col min="7891" max="7891" width="5" style="103" bestFit="1" customWidth="1"/>
    <col min="7892" max="7892" width="41.09765625" style="103" bestFit="1" customWidth="1"/>
    <col min="7893" max="7893" width="16.09765625" style="103" customWidth="1"/>
    <col min="7894" max="7894" width="6.8984375" style="103" bestFit="1" customWidth="1"/>
    <col min="7895" max="7895" width="10.5" style="103" customWidth="1"/>
    <col min="7896" max="7896" width="11.19921875" style="103" customWidth="1"/>
    <col min="7897" max="7897" width="12.3984375" style="103" customWidth="1"/>
    <col min="7898" max="7898" width="12.5" style="103" customWidth="1"/>
    <col min="7899" max="7899" width="9" style="103"/>
    <col min="7900" max="7900" width="11.5" style="103" bestFit="1" customWidth="1"/>
    <col min="7901" max="7901" width="12.19921875" style="103" bestFit="1" customWidth="1"/>
    <col min="7902" max="8146" width="9" style="103"/>
    <col min="8147" max="8147" width="5" style="103" bestFit="1" customWidth="1"/>
    <col min="8148" max="8148" width="41.09765625" style="103" bestFit="1" customWidth="1"/>
    <col min="8149" max="8149" width="16.09765625" style="103" customWidth="1"/>
    <col min="8150" max="8150" width="6.8984375" style="103" bestFit="1" customWidth="1"/>
    <col min="8151" max="8151" width="10.5" style="103" customWidth="1"/>
    <col min="8152" max="8152" width="11.19921875" style="103" customWidth="1"/>
    <col min="8153" max="8153" width="12.3984375" style="103" customWidth="1"/>
    <col min="8154" max="8154" width="12.5" style="103" customWidth="1"/>
    <col min="8155" max="8155" width="9" style="103"/>
    <col min="8156" max="8156" width="11.5" style="103" bestFit="1" customWidth="1"/>
    <col min="8157" max="8157" width="12.19921875" style="103" bestFit="1" customWidth="1"/>
    <col min="8158" max="8402" width="9" style="103"/>
    <col min="8403" max="8403" width="5" style="103" bestFit="1" customWidth="1"/>
    <col min="8404" max="8404" width="41.09765625" style="103" bestFit="1" customWidth="1"/>
    <col min="8405" max="8405" width="16.09765625" style="103" customWidth="1"/>
    <col min="8406" max="8406" width="6.8984375" style="103" bestFit="1" customWidth="1"/>
    <col min="8407" max="8407" width="10.5" style="103" customWidth="1"/>
    <col min="8408" max="8408" width="11.19921875" style="103" customWidth="1"/>
    <col min="8409" max="8409" width="12.3984375" style="103" customWidth="1"/>
    <col min="8410" max="8410" width="12.5" style="103" customWidth="1"/>
    <col min="8411" max="8411" width="9" style="103"/>
    <col min="8412" max="8412" width="11.5" style="103" bestFit="1" customWidth="1"/>
    <col min="8413" max="8413" width="12.19921875" style="103" bestFit="1" customWidth="1"/>
    <col min="8414" max="8658" width="9" style="103"/>
    <col min="8659" max="8659" width="5" style="103" bestFit="1" customWidth="1"/>
    <col min="8660" max="8660" width="41.09765625" style="103" bestFit="1" customWidth="1"/>
    <col min="8661" max="8661" width="16.09765625" style="103" customWidth="1"/>
    <col min="8662" max="8662" width="6.8984375" style="103" bestFit="1" customWidth="1"/>
    <col min="8663" max="8663" width="10.5" style="103" customWidth="1"/>
    <col min="8664" max="8664" width="11.19921875" style="103" customWidth="1"/>
    <col min="8665" max="8665" width="12.3984375" style="103" customWidth="1"/>
    <col min="8666" max="8666" width="12.5" style="103" customWidth="1"/>
    <col min="8667" max="8667" width="9" style="103"/>
    <col min="8668" max="8668" width="11.5" style="103" bestFit="1" customWidth="1"/>
    <col min="8669" max="8669" width="12.19921875" style="103" bestFit="1" customWidth="1"/>
    <col min="8670" max="8914" width="9" style="103"/>
    <col min="8915" max="8915" width="5" style="103" bestFit="1" customWidth="1"/>
    <col min="8916" max="8916" width="41.09765625" style="103" bestFit="1" customWidth="1"/>
    <col min="8917" max="8917" width="16.09765625" style="103" customWidth="1"/>
    <col min="8918" max="8918" width="6.8984375" style="103" bestFit="1" customWidth="1"/>
    <col min="8919" max="8919" width="10.5" style="103" customWidth="1"/>
    <col min="8920" max="8920" width="11.19921875" style="103" customWidth="1"/>
    <col min="8921" max="8921" width="12.3984375" style="103" customWidth="1"/>
    <col min="8922" max="8922" width="12.5" style="103" customWidth="1"/>
    <col min="8923" max="8923" width="9" style="103"/>
    <col min="8924" max="8924" width="11.5" style="103" bestFit="1" customWidth="1"/>
    <col min="8925" max="8925" width="12.19921875" style="103" bestFit="1" customWidth="1"/>
    <col min="8926" max="9170" width="9" style="103"/>
    <col min="9171" max="9171" width="5" style="103" bestFit="1" customWidth="1"/>
    <col min="9172" max="9172" width="41.09765625" style="103" bestFit="1" customWidth="1"/>
    <col min="9173" max="9173" width="16.09765625" style="103" customWidth="1"/>
    <col min="9174" max="9174" width="6.8984375" style="103" bestFit="1" customWidth="1"/>
    <col min="9175" max="9175" width="10.5" style="103" customWidth="1"/>
    <col min="9176" max="9176" width="11.19921875" style="103" customWidth="1"/>
    <col min="9177" max="9177" width="12.3984375" style="103" customWidth="1"/>
    <col min="9178" max="9178" width="12.5" style="103" customWidth="1"/>
    <col min="9179" max="9179" width="9" style="103"/>
    <col min="9180" max="9180" width="11.5" style="103" bestFit="1" customWidth="1"/>
    <col min="9181" max="9181" width="12.19921875" style="103" bestFit="1" customWidth="1"/>
    <col min="9182" max="9426" width="9" style="103"/>
    <col min="9427" max="9427" width="5" style="103" bestFit="1" customWidth="1"/>
    <col min="9428" max="9428" width="41.09765625" style="103" bestFit="1" customWidth="1"/>
    <col min="9429" max="9429" width="16.09765625" style="103" customWidth="1"/>
    <col min="9430" max="9430" width="6.8984375" style="103" bestFit="1" customWidth="1"/>
    <col min="9431" max="9431" width="10.5" style="103" customWidth="1"/>
    <col min="9432" max="9432" width="11.19921875" style="103" customWidth="1"/>
    <col min="9433" max="9433" width="12.3984375" style="103" customWidth="1"/>
    <col min="9434" max="9434" width="12.5" style="103" customWidth="1"/>
    <col min="9435" max="9435" width="9" style="103"/>
    <col min="9436" max="9436" width="11.5" style="103" bestFit="1" customWidth="1"/>
    <col min="9437" max="9437" width="12.19921875" style="103" bestFit="1" customWidth="1"/>
    <col min="9438" max="9682" width="9" style="103"/>
    <col min="9683" max="9683" width="5" style="103" bestFit="1" customWidth="1"/>
    <col min="9684" max="9684" width="41.09765625" style="103" bestFit="1" customWidth="1"/>
    <col min="9685" max="9685" width="16.09765625" style="103" customWidth="1"/>
    <col min="9686" max="9686" width="6.8984375" style="103" bestFit="1" customWidth="1"/>
    <col min="9687" max="9687" width="10.5" style="103" customWidth="1"/>
    <col min="9688" max="9688" width="11.19921875" style="103" customWidth="1"/>
    <col min="9689" max="9689" width="12.3984375" style="103" customWidth="1"/>
    <col min="9690" max="9690" width="12.5" style="103" customWidth="1"/>
    <col min="9691" max="9691" width="9" style="103"/>
    <col min="9692" max="9692" width="11.5" style="103" bestFit="1" customWidth="1"/>
    <col min="9693" max="9693" width="12.19921875" style="103" bestFit="1" customWidth="1"/>
    <col min="9694" max="9938" width="9" style="103"/>
    <col min="9939" max="9939" width="5" style="103" bestFit="1" customWidth="1"/>
    <col min="9940" max="9940" width="41.09765625" style="103" bestFit="1" customWidth="1"/>
    <col min="9941" max="9941" width="16.09765625" style="103" customWidth="1"/>
    <col min="9942" max="9942" width="6.8984375" style="103" bestFit="1" customWidth="1"/>
    <col min="9943" max="9943" width="10.5" style="103" customWidth="1"/>
    <col min="9944" max="9944" width="11.19921875" style="103" customWidth="1"/>
    <col min="9945" max="9945" width="12.3984375" style="103" customWidth="1"/>
    <col min="9946" max="9946" width="12.5" style="103" customWidth="1"/>
    <col min="9947" max="9947" width="9" style="103"/>
    <col min="9948" max="9948" width="11.5" style="103" bestFit="1" customWidth="1"/>
    <col min="9949" max="9949" width="12.19921875" style="103" bestFit="1" customWidth="1"/>
    <col min="9950" max="10194" width="9" style="103"/>
    <col min="10195" max="10195" width="5" style="103" bestFit="1" customWidth="1"/>
    <col min="10196" max="10196" width="41.09765625" style="103" bestFit="1" customWidth="1"/>
    <col min="10197" max="10197" width="16.09765625" style="103" customWidth="1"/>
    <col min="10198" max="10198" width="6.8984375" style="103" bestFit="1" customWidth="1"/>
    <col min="10199" max="10199" width="10.5" style="103" customWidth="1"/>
    <col min="10200" max="10200" width="11.19921875" style="103" customWidth="1"/>
    <col min="10201" max="10201" width="12.3984375" style="103" customWidth="1"/>
    <col min="10202" max="10202" width="12.5" style="103" customWidth="1"/>
    <col min="10203" max="10203" width="9" style="103"/>
    <col min="10204" max="10204" width="11.5" style="103" bestFit="1" customWidth="1"/>
    <col min="10205" max="10205" width="12.19921875" style="103" bestFit="1" customWidth="1"/>
    <col min="10206" max="10450" width="9" style="103"/>
    <col min="10451" max="10451" width="5" style="103" bestFit="1" customWidth="1"/>
    <col min="10452" max="10452" width="41.09765625" style="103" bestFit="1" customWidth="1"/>
    <col min="10453" max="10453" width="16.09765625" style="103" customWidth="1"/>
    <col min="10454" max="10454" width="6.8984375" style="103" bestFit="1" customWidth="1"/>
    <col min="10455" max="10455" width="10.5" style="103" customWidth="1"/>
    <col min="10456" max="10456" width="11.19921875" style="103" customWidth="1"/>
    <col min="10457" max="10457" width="12.3984375" style="103" customWidth="1"/>
    <col min="10458" max="10458" width="12.5" style="103" customWidth="1"/>
    <col min="10459" max="10459" width="9" style="103"/>
    <col min="10460" max="10460" width="11.5" style="103" bestFit="1" customWidth="1"/>
    <col min="10461" max="10461" width="12.19921875" style="103" bestFit="1" customWidth="1"/>
    <col min="10462" max="10706" width="9" style="103"/>
    <col min="10707" max="10707" width="5" style="103" bestFit="1" customWidth="1"/>
    <col min="10708" max="10708" width="41.09765625" style="103" bestFit="1" customWidth="1"/>
    <col min="10709" max="10709" width="16.09765625" style="103" customWidth="1"/>
    <col min="10710" max="10710" width="6.8984375" style="103" bestFit="1" customWidth="1"/>
    <col min="10711" max="10711" width="10.5" style="103" customWidth="1"/>
    <col min="10712" max="10712" width="11.19921875" style="103" customWidth="1"/>
    <col min="10713" max="10713" width="12.3984375" style="103" customWidth="1"/>
    <col min="10714" max="10714" width="12.5" style="103" customWidth="1"/>
    <col min="10715" max="10715" width="9" style="103"/>
    <col min="10716" max="10716" width="11.5" style="103" bestFit="1" customWidth="1"/>
    <col min="10717" max="10717" width="12.19921875" style="103" bestFit="1" customWidth="1"/>
    <col min="10718" max="10962" width="9" style="103"/>
    <col min="10963" max="10963" width="5" style="103" bestFit="1" customWidth="1"/>
    <col min="10964" max="10964" width="41.09765625" style="103" bestFit="1" customWidth="1"/>
    <col min="10965" max="10965" width="16.09765625" style="103" customWidth="1"/>
    <col min="10966" max="10966" width="6.8984375" style="103" bestFit="1" customWidth="1"/>
    <col min="10967" max="10967" width="10.5" style="103" customWidth="1"/>
    <col min="10968" max="10968" width="11.19921875" style="103" customWidth="1"/>
    <col min="10969" max="10969" width="12.3984375" style="103" customWidth="1"/>
    <col min="10970" max="10970" width="12.5" style="103" customWidth="1"/>
    <col min="10971" max="10971" width="9" style="103"/>
    <col min="10972" max="10972" width="11.5" style="103" bestFit="1" customWidth="1"/>
    <col min="10973" max="10973" width="12.19921875" style="103" bestFit="1" customWidth="1"/>
    <col min="10974" max="11218" width="9" style="103"/>
    <col min="11219" max="11219" width="5" style="103" bestFit="1" customWidth="1"/>
    <col min="11220" max="11220" width="41.09765625" style="103" bestFit="1" customWidth="1"/>
    <col min="11221" max="11221" width="16.09765625" style="103" customWidth="1"/>
    <col min="11222" max="11222" width="6.8984375" style="103" bestFit="1" customWidth="1"/>
    <col min="11223" max="11223" width="10.5" style="103" customWidth="1"/>
    <col min="11224" max="11224" width="11.19921875" style="103" customWidth="1"/>
    <col min="11225" max="11225" width="12.3984375" style="103" customWidth="1"/>
    <col min="11226" max="11226" width="12.5" style="103" customWidth="1"/>
    <col min="11227" max="11227" width="9" style="103"/>
    <col min="11228" max="11228" width="11.5" style="103" bestFit="1" customWidth="1"/>
    <col min="11229" max="11229" width="12.19921875" style="103" bestFit="1" customWidth="1"/>
    <col min="11230" max="11474" width="9" style="103"/>
    <col min="11475" max="11475" width="5" style="103" bestFit="1" customWidth="1"/>
    <col min="11476" max="11476" width="41.09765625" style="103" bestFit="1" customWidth="1"/>
    <col min="11477" max="11477" width="16.09765625" style="103" customWidth="1"/>
    <col min="11478" max="11478" width="6.8984375" style="103" bestFit="1" customWidth="1"/>
    <col min="11479" max="11479" width="10.5" style="103" customWidth="1"/>
    <col min="11480" max="11480" width="11.19921875" style="103" customWidth="1"/>
    <col min="11481" max="11481" width="12.3984375" style="103" customWidth="1"/>
    <col min="11482" max="11482" width="12.5" style="103" customWidth="1"/>
    <col min="11483" max="11483" width="9" style="103"/>
    <col min="11484" max="11484" width="11.5" style="103" bestFit="1" customWidth="1"/>
    <col min="11485" max="11485" width="12.19921875" style="103" bestFit="1" customWidth="1"/>
    <col min="11486" max="11730" width="9" style="103"/>
    <col min="11731" max="11731" width="5" style="103" bestFit="1" customWidth="1"/>
    <col min="11732" max="11732" width="41.09765625" style="103" bestFit="1" customWidth="1"/>
    <col min="11733" max="11733" width="16.09765625" style="103" customWidth="1"/>
    <col min="11734" max="11734" width="6.8984375" style="103" bestFit="1" customWidth="1"/>
    <col min="11735" max="11735" width="10.5" style="103" customWidth="1"/>
    <col min="11736" max="11736" width="11.19921875" style="103" customWidth="1"/>
    <col min="11737" max="11737" width="12.3984375" style="103" customWidth="1"/>
    <col min="11738" max="11738" width="12.5" style="103" customWidth="1"/>
    <col min="11739" max="11739" width="9" style="103"/>
    <col min="11740" max="11740" width="11.5" style="103" bestFit="1" customWidth="1"/>
    <col min="11741" max="11741" width="12.19921875" style="103" bestFit="1" customWidth="1"/>
    <col min="11742" max="11986" width="9" style="103"/>
    <col min="11987" max="11987" width="5" style="103" bestFit="1" customWidth="1"/>
    <col min="11988" max="11988" width="41.09765625" style="103" bestFit="1" customWidth="1"/>
    <col min="11989" max="11989" width="16.09765625" style="103" customWidth="1"/>
    <col min="11990" max="11990" width="6.8984375" style="103" bestFit="1" customWidth="1"/>
    <col min="11991" max="11991" width="10.5" style="103" customWidth="1"/>
    <col min="11992" max="11992" width="11.19921875" style="103" customWidth="1"/>
    <col min="11993" max="11993" width="12.3984375" style="103" customWidth="1"/>
    <col min="11994" max="11994" width="12.5" style="103" customWidth="1"/>
    <col min="11995" max="11995" width="9" style="103"/>
    <col min="11996" max="11996" width="11.5" style="103" bestFit="1" customWidth="1"/>
    <col min="11997" max="11997" width="12.19921875" style="103" bestFit="1" customWidth="1"/>
    <col min="11998" max="12242" width="9" style="103"/>
    <col min="12243" max="12243" width="5" style="103" bestFit="1" customWidth="1"/>
    <col min="12244" max="12244" width="41.09765625" style="103" bestFit="1" customWidth="1"/>
    <col min="12245" max="12245" width="16.09765625" style="103" customWidth="1"/>
    <col min="12246" max="12246" width="6.8984375" style="103" bestFit="1" customWidth="1"/>
    <col min="12247" max="12247" width="10.5" style="103" customWidth="1"/>
    <col min="12248" max="12248" width="11.19921875" style="103" customWidth="1"/>
    <col min="12249" max="12249" width="12.3984375" style="103" customWidth="1"/>
    <col min="12250" max="12250" width="12.5" style="103" customWidth="1"/>
    <col min="12251" max="12251" width="9" style="103"/>
    <col min="12252" max="12252" width="11.5" style="103" bestFit="1" customWidth="1"/>
    <col min="12253" max="12253" width="12.19921875" style="103" bestFit="1" customWidth="1"/>
    <col min="12254" max="12498" width="9" style="103"/>
    <col min="12499" max="12499" width="5" style="103" bestFit="1" customWidth="1"/>
    <col min="12500" max="12500" width="41.09765625" style="103" bestFit="1" customWidth="1"/>
    <col min="12501" max="12501" width="16.09765625" style="103" customWidth="1"/>
    <col min="12502" max="12502" width="6.8984375" style="103" bestFit="1" customWidth="1"/>
    <col min="12503" max="12503" width="10.5" style="103" customWidth="1"/>
    <col min="12504" max="12504" width="11.19921875" style="103" customWidth="1"/>
    <col min="12505" max="12505" width="12.3984375" style="103" customWidth="1"/>
    <col min="12506" max="12506" width="12.5" style="103" customWidth="1"/>
    <col min="12507" max="12507" width="9" style="103"/>
    <col min="12508" max="12508" width="11.5" style="103" bestFit="1" customWidth="1"/>
    <col min="12509" max="12509" width="12.19921875" style="103" bestFit="1" customWidth="1"/>
    <col min="12510" max="12754" width="9" style="103"/>
    <col min="12755" max="12755" width="5" style="103" bestFit="1" customWidth="1"/>
    <col min="12756" max="12756" width="41.09765625" style="103" bestFit="1" customWidth="1"/>
    <col min="12757" max="12757" width="16.09765625" style="103" customWidth="1"/>
    <col min="12758" max="12758" width="6.8984375" style="103" bestFit="1" customWidth="1"/>
    <col min="12759" max="12759" width="10.5" style="103" customWidth="1"/>
    <col min="12760" max="12760" width="11.19921875" style="103" customWidth="1"/>
    <col min="12761" max="12761" width="12.3984375" style="103" customWidth="1"/>
    <col min="12762" max="12762" width="12.5" style="103" customWidth="1"/>
    <col min="12763" max="12763" width="9" style="103"/>
    <col min="12764" max="12764" width="11.5" style="103" bestFit="1" customWidth="1"/>
    <col min="12765" max="12765" width="12.19921875" style="103" bestFit="1" customWidth="1"/>
    <col min="12766" max="13010" width="9" style="103"/>
    <col min="13011" max="13011" width="5" style="103" bestFit="1" customWidth="1"/>
    <col min="13012" max="13012" width="41.09765625" style="103" bestFit="1" customWidth="1"/>
    <col min="13013" max="13013" width="16.09765625" style="103" customWidth="1"/>
    <col min="13014" max="13014" width="6.8984375" style="103" bestFit="1" customWidth="1"/>
    <col min="13015" max="13015" width="10.5" style="103" customWidth="1"/>
    <col min="13016" max="13016" width="11.19921875" style="103" customWidth="1"/>
    <col min="13017" max="13017" width="12.3984375" style="103" customWidth="1"/>
    <col min="13018" max="13018" width="12.5" style="103" customWidth="1"/>
    <col min="13019" max="13019" width="9" style="103"/>
    <col min="13020" max="13020" width="11.5" style="103" bestFit="1" customWidth="1"/>
    <col min="13021" max="13021" width="12.19921875" style="103" bestFit="1" customWidth="1"/>
    <col min="13022" max="13266" width="9" style="103"/>
    <col min="13267" max="13267" width="5" style="103" bestFit="1" customWidth="1"/>
    <col min="13268" max="13268" width="41.09765625" style="103" bestFit="1" customWidth="1"/>
    <col min="13269" max="13269" width="16.09765625" style="103" customWidth="1"/>
    <col min="13270" max="13270" width="6.8984375" style="103" bestFit="1" customWidth="1"/>
    <col min="13271" max="13271" width="10.5" style="103" customWidth="1"/>
    <col min="13272" max="13272" width="11.19921875" style="103" customWidth="1"/>
    <col min="13273" max="13273" width="12.3984375" style="103" customWidth="1"/>
    <col min="13274" max="13274" width="12.5" style="103" customWidth="1"/>
    <col min="13275" max="13275" width="9" style="103"/>
    <col min="13276" max="13276" width="11.5" style="103" bestFit="1" customWidth="1"/>
    <col min="13277" max="13277" width="12.19921875" style="103" bestFit="1" customWidth="1"/>
    <col min="13278" max="13522" width="9" style="103"/>
    <col min="13523" max="13523" width="5" style="103" bestFit="1" customWidth="1"/>
    <col min="13524" max="13524" width="41.09765625" style="103" bestFit="1" customWidth="1"/>
    <col min="13525" max="13525" width="16.09765625" style="103" customWidth="1"/>
    <col min="13526" max="13526" width="6.8984375" style="103" bestFit="1" customWidth="1"/>
    <col min="13527" max="13527" width="10.5" style="103" customWidth="1"/>
    <col min="13528" max="13528" width="11.19921875" style="103" customWidth="1"/>
    <col min="13529" max="13529" width="12.3984375" style="103" customWidth="1"/>
    <col min="13530" max="13530" width="12.5" style="103" customWidth="1"/>
    <col min="13531" max="13531" width="9" style="103"/>
    <col min="13532" max="13532" width="11.5" style="103" bestFit="1" customWidth="1"/>
    <col min="13533" max="13533" width="12.19921875" style="103" bestFit="1" customWidth="1"/>
    <col min="13534" max="13778" width="9" style="103"/>
    <col min="13779" max="13779" width="5" style="103" bestFit="1" customWidth="1"/>
    <col min="13780" max="13780" width="41.09765625" style="103" bestFit="1" customWidth="1"/>
    <col min="13781" max="13781" width="16.09765625" style="103" customWidth="1"/>
    <col min="13782" max="13782" width="6.8984375" style="103" bestFit="1" customWidth="1"/>
    <col min="13783" max="13783" width="10.5" style="103" customWidth="1"/>
    <col min="13784" max="13784" width="11.19921875" style="103" customWidth="1"/>
    <col min="13785" max="13785" width="12.3984375" style="103" customWidth="1"/>
    <col min="13786" max="13786" width="12.5" style="103" customWidth="1"/>
    <col min="13787" max="13787" width="9" style="103"/>
    <col min="13788" max="13788" width="11.5" style="103" bestFit="1" customWidth="1"/>
    <col min="13789" max="13789" width="12.19921875" style="103" bestFit="1" customWidth="1"/>
    <col min="13790" max="14034" width="9" style="103"/>
    <col min="14035" max="14035" width="5" style="103" bestFit="1" customWidth="1"/>
    <col min="14036" max="14036" width="41.09765625" style="103" bestFit="1" customWidth="1"/>
    <col min="14037" max="14037" width="16.09765625" style="103" customWidth="1"/>
    <col min="14038" max="14038" width="6.8984375" style="103" bestFit="1" customWidth="1"/>
    <col min="14039" max="14039" width="10.5" style="103" customWidth="1"/>
    <col min="14040" max="14040" width="11.19921875" style="103" customWidth="1"/>
    <col min="14041" max="14041" width="12.3984375" style="103" customWidth="1"/>
    <col min="14042" max="14042" width="12.5" style="103" customWidth="1"/>
    <col min="14043" max="14043" width="9" style="103"/>
    <col min="14044" max="14044" width="11.5" style="103" bestFit="1" customWidth="1"/>
    <col min="14045" max="14045" width="12.19921875" style="103" bestFit="1" customWidth="1"/>
    <col min="14046" max="14290" width="9" style="103"/>
    <col min="14291" max="14291" width="5" style="103" bestFit="1" customWidth="1"/>
    <col min="14292" max="14292" width="41.09765625" style="103" bestFit="1" customWidth="1"/>
    <col min="14293" max="14293" width="16.09765625" style="103" customWidth="1"/>
    <col min="14294" max="14294" width="6.8984375" style="103" bestFit="1" customWidth="1"/>
    <col min="14295" max="14295" width="10.5" style="103" customWidth="1"/>
    <col min="14296" max="14296" width="11.19921875" style="103" customWidth="1"/>
    <col min="14297" max="14297" width="12.3984375" style="103" customWidth="1"/>
    <col min="14298" max="14298" width="12.5" style="103" customWidth="1"/>
    <col min="14299" max="14299" width="9" style="103"/>
    <col min="14300" max="14300" width="11.5" style="103" bestFit="1" customWidth="1"/>
    <col min="14301" max="14301" width="12.19921875" style="103" bestFit="1" customWidth="1"/>
    <col min="14302" max="14546" width="9" style="103"/>
    <col min="14547" max="14547" width="5" style="103" bestFit="1" customWidth="1"/>
    <col min="14548" max="14548" width="41.09765625" style="103" bestFit="1" customWidth="1"/>
    <col min="14549" max="14549" width="16.09765625" style="103" customWidth="1"/>
    <col min="14550" max="14550" width="6.8984375" style="103" bestFit="1" customWidth="1"/>
    <col min="14551" max="14551" width="10.5" style="103" customWidth="1"/>
    <col min="14552" max="14552" width="11.19921875" style="103" customWidth="1"/>
    <col min="14553" max="14553" width="12.3984375" style="103" customWidth="1"/>
    <col min="14554" max="14554" width="12.5" style="103" customWidth="1"/>
    <col min="14555" max="14555" width="9" style="103"/>
    <col min="14556" max="14556" width="11.5" style="103" bestFit="1" customWidth="1"/>
    <col min="14557" max="14557" width="12.19921875" style="103" bestFit="1" customWidth="1"/>
    <col min="14558" max="14802" width="9" style="103"/>
    <col min="14803" max="14803" width="5" style="103" bestFit="1" customWidth="1"/>
    <col min="14804" max="14804" width="41.09765625" style="103" bestFit="1" customWidth="1"/>
    <col min="14805" max="14805" width="16.09765625" style="103" customWidth="1"/>
    <col min="14806" max="14806" width="6.8984375" style="103" bestFit="1" customWidth="1"/>
    <col min="14807" max="14807" width="10.5" style="103" customWidth="1"/>
    <col min="14808" max="14808" width="11.19921875" style="103" customWidth="1"/>
    <col min="14809" max="14809" width="12.3984375" style="103" customWidth="1"/>
    <col min="14810" max="14810" width="12.5" style="103" customWidth="1"/>
    <col min="14811" max="14811" width="9" style="103"/>
    <col min="14812" max="14812" width="11.5" style="103" bestFit="1" customWidth="1"/>
    <col min="14813" max="14813" width="12.19921875" style="103" bestFit="1" customWidth="1"/>
    <col min="14814" max="15058" width="9" style="103"/>
    <col min="15059" max="15059" width="5" style="103" bestFit="1" customWidth="1"/>
    <col min="15060" max="15060" width="41.09765625" style="103" bestFit="1" customWidth="1"/>
    <col min="15061" max="15061" width="16.09765625" style="103" customWidth="1"/>
    <col min="15062" max="15062" width="6.8984375" style="103" bestFit="1" customWidth="1"/>
    <col min="15063" max="15063" width="10.5" style="103" customWidth="1"/>
    <col min="15064" max="15064" width="11.19921875" style="103" customWidth="1"/>
    <col min="15065" max="15065" width="12.3984375" style="103" customWidth="1"/>
    <col min="15066" max="15066" width="12.5" style="103" customWidth="1"/>
    <col min="15067" max="15067" width="9" style="103"/>
    <col min="15068" max="15068" width="11.5" style="103" bestFit="1" customWidth="1"/>
    <col min="15069" max="15069" width="12.19921875" style="103" bestFit="1" customWidth="1"/>
    <col min="15070" max="15314" width="9" style="103"/>
    <col min="15315" max="15315" width="5" style="103" bestFit="1" customWidth="1"/>
    <col min="15316" max="15316" width="41.09765625" style="103" bestFit="1" customWidth="1"/>
    <col min="15317" max="15317" width="16.09765625" style="103" customWidth="1"/>
    <col min="15318" max="15318" width="6.8984375" style="103" bestFit="1" customWidth="1"/>
    <col min="15319" max="15319" width="10.5" style="103" customWidth="1"/>
    <col min="15320" max="15320" width="11.19921875" style="103" customWidth="1"/>
    <col min="15321" max="15321" width="12.3984375" style="103" customWidth="1"/>
    <col min="15322" max="15322" width="12.5" style="103" customWidth="1"/>
    <col min="15323" max="15323" width="9" style="103"/>
    <col min="15324" max="15324" width="11.5" style="103" bestFit="1" customWidth="1"/>
    <col min="15325" max="15325" width="12.19921875" style="103" bestFit="1" customWidth="1"/>
    <col min="15326" max="15570" width="9" style="103"/>
    <col min="15571" max="15571" width="5" style="103" bestFit="1" customWidth="1"/>
    <col min="15572" max="15572" width="41.09765625" style="103" bestFit="1" customWidth="1"/>
    <col min="15573" max="15573" width="16.09765625" style="103" customWidth="1"/>
    <col min="15574" max="15574" width="6.8984375" style="103" bestFit="1" customWidth="1"/>
    <col min="15575" max="15575" width="10.5" style="103" customWidth="1"/>
    <col min="15576" max="15576" width="11.19921875" style="103" customWidth="1"/>
    <col min="15577" max="15577" width="12.3984375" style="103" customWidth="1"/>
    <col min="15578" max="15578" width="12.5" style="103" customWidth="1"/>
    <col min="15579" max="15579" width="9" style="103"/>
    <col min="15580" max="15580" width="11.5" style="103" bestFit="1" customWidth="1"/>
    <col min="15581" max="15581" width="12.19921875" style="103" bestFit="1" customWidth="1"/>
    <col min="15582" max="15826" width="9" style="103"/>
    <col min="15827" max="15827" width="5" style="103" bestFit="1" customWidth="1"/>
    <col min="15828" max="15828" width="41.09765625" style="103" bestFit="1" customWidth="1"/>
    <col min="15829" max="15829" width="16.09765625" style="103" customWidth="1"/>
    <col min="15830" max="15830" width="6.8984375" style="103" bestFit="1" customWidth="1"/>
    <col min="15831" max="15831" width="10.5" style="103" customWidth="1"/>
    <col min="15832" max="15832" width="11.19921875" style="103" customWidth="1"/>
    <col min="15833" max="15833" width="12.3984375" style="103" customWidth="1"/>
    <col min="15834" max="15834" width="12.5" style="103" customWidth="1"/>
    <col min="15835" max="15835" width="9" style="103"/>
    <col min="15836" max="15836" width="11.5" style="103" bestFit="1" customWidth="1"/>
    <col min="15837" max="15837" width="12.19921875" style="103" bestFit="1" customWidth="1"/>
    <col min="15838" max="16082" width="9" style="103"/>
    <col min="16083" max="16083" width="5" style="103" bestFit="1" customWidth="1"/>
    <col min="16084" max="16084" width="41.09765625" style="103" bestFit="1" customWidth="1"/>
    <col min="16085" max="16085" width="16.09765625" style="103" customWidth="1"/>
    <col min="16086" max="16086" width="6.8984375" style="103" bestFit="1" customWidth="1"/>
    <col min="16087" max="16087" width="10.5" style="103" customWidth="1"/>
    <col min="16088" max="16088" width="11.19921875" style="103" customWidth="1"/>
    <col min="16089" max="16089" width="12.3984375" style="103" customWidth="1"/>
    <col min="16090" max="16090" width="12.5" style="103" customWidth="1"/>
    <col min="16091" max="16091" width="9" style="103"/>
    <col min="16092" max="16092" width="11.5" style="103" bestFit="1" customWidth="1"/>
    <col min="16093" max="16093" width="12.19921875" style="103" bestFit="1" customWidth="1"/>
    <col min="16094" max="16384" width="9" style="103"/>
  </cols>
  <sheetData>
    <row r="1" spans="1:9" ht="32.25" customHeight="1" x14ac:dyDescent="0.3">
      <c r="A1" s="378" t="s">
        <v>3582</v>
      </c>
      <c r="B1" s="378"/>
      <c r="C1" s="378"/>
      <c r="D1" s="378"/>
      <c r="E1" s="378"/>
      <c r="F1" s="378"/>
      <c r="G1" s="378"/>
      <c r="H1" s="378"/>
      <c r="I1" s="378"/>
    </row>
    <row r="2" spans="1:9" ht="53.25" customHeight="1" x14ac:dyDescent="0.3">
      <c r="A2" s="379" t="s">
        <v>3581</v>
      </c>
      <c r="B2" s="379"/>
      <c r="C2" s="379"/>
      <c r="D2" s="379"/>
      <c r="E2" s="379"/>
      <c r="F2" s="379"/>
      <c r="G2" s="379"/>
      <c r="H2" s="379"/>
      <c r="I2" s="379"/>
    </row>
    <row r="3" spans="1:9" s="110" customFormat="1" ht="24" customHeight="1" x14ac:dyDescent="0.3">
      <c r="A3" s="351" t="s">
        <v>1</v>
      </c>
      <c r="B3" s="312" t="s">
        <v>2</v>
      </c>
      <c r="C3" s="312" t="s">
        <v>4</v>
      </c>
      <c r="D3" s="312" t="s">
        <v>6</v>
      </c>
      <c r="E3" s="312" t="s">
        <v>7</v>
      </c>
      <c r="F3" s="312" t="s">
        <v>8</v>
      </c>
      <c r="G3" s="312" t="s">
        <v>9</v>
      </c>
      <c r="H3" s="312" t="s">
        <v>10</v>
      </c>
      <c r="I3" s="314" t="s">
        <v>3195</v>
      </c>
    </row>
    <row r="4" spans="1:9" s="114" customFormat="1" ht="17.25" customHeight="1" x14ac:dyDescent="0.3">
      <c r="A4" s="351"/>
      <c r="B4" s="312"/>
      <c r="C4" s="312"/>
      <c r="D4" s="312"/>
      <c r="E4" s="312"/>
      <c r="F4" s="312"/>
      <c r="G4" s="312"/>
      <c r="H4" s="312"/>
      <c r="I4" s="314"/>
    </row>
    <row r="5" spans="1:9" s="114" customFormat="1" ht="40.049999999999997" customHeight="1" x14ac:dyDescent="0.3">
      <c r="A5" s="352"/>
      <c r="B5" s="313" t="s">
        <v>3601</v>
      </c>
      <c r="C5" s="312"/>
      <c r="D5" s="312"/>
      <c r="E5" s="312"/>
      <c r="F5" s="312"/>
      <c r="G5" s="312"/>
      <c r="H5" s="312"/>
      <c r="I5" s="314"/>
    </row>
    <row r="6" spans="1:9" s="152" customFormat="1" ht="40.049999999999997" customHeight="1" x14ac:dyDescent="0.3">
      <c r="A6" s="353">
        <v>1</v>
      </c>
      <c r="B6" s="150" t="s">
        <v>3600</v>
      </c>
      <c r="C6" s="151" t="s">
        <v>51</v>
      </c>
      <c r="D6" s="310"/>
      <c r="E6" s="311" t="s">
        <v>1457</v>
      </c>
      <c r="F6" s="151"/>
      <c r="G6" s="311"/>
      <c r="H6" s="151"/>
      <c r="I6" s="146">
        <v>320000</v>
      </c>
    </row>
    <row r="7" spans="1:9" s="152" customFormat="1" ht="40.049999999999997" customHeight="1" x14ac:dyDescent="0.3">
      <c r="A7" s="353"/>
      <c r="B7" s="279" t="s">
        <v>3591</v>
      </c>
      <c r="C7" s="151"/>
      <c r="D7" s="310"/>
      <c r="E7" s="311"/>
      <c r="F7" s="151"/>
      <c r="G7" s="311"/>
      <c r="H7" s="151"/>
      <c r="I7" s="146"/>
    </row>
    <row r="8" spans="1:9" s="152" customFormat="1" ht="40.049999999999997" customHeight="1" x14ac:dyDescent="0.3">
      <c r="A8" s="353">
        <v>2</v>
      </c>
      <c r="B8" s="150" t="s">
        <v>3589</v>
      </c>
      <c r="C8" s="151" t="s">
        <v>51</v>
      </c>
      <c r="D8" s="310"/>
      <c r="E8" s="311"/>
      <c r="F8" s="151"/>
      <c r="G8" s="311"/>
      <c r="H8" s="151"/>
      <c r="I8" s="146">
        <v>318181.81818181818</v>
      </c>
    </row>
    <row r="9" spans="1:9" s="152" customFormat="1" ht="40.049999999999997" customHeight="1" x14ac:dyDescent="0.3">
      <c r="A9" s="353">
        <v>3</v>
      </c>
      <c r="B9" s="150" t="s">
        <v>3590</v>
      </c>
      <c r="C9" s="151" t="s">
        <v>51</v>
      </c>
      <c r="D9" s="310"/>
      <c r="E9" s="311"/>
      <c r="F9" s="151"/>
      <c r="G9" s="311"/>
      <c r="H9" s="151"/>
      <c r="I9" s="146">
        <v>199999.99999999997</v>
      </c>
    </row>
    <row r="10" spans="1:9" s="152" customFormat="1" ht="40.049999999999997" customHeight="1" x14ac:dyDescent="0.3">
      <c r="A10" s="353"/>
      <c r="B10" s="313" t="s">
        <v>3601</v>
      </c>
      <c r="C10" s="151"/>
      <c r="D10" s="310"/>
      <c r="E10" s="311"/>
      <c r="F10" s="151"/>
      <c r="G10" s="311"/>
      <c r="H10" s="151"/>
      <c r="I10" s="146"/>
    </row>
    <row r="11" spans="1:9" s="152" customFormat="1" ht="40.049999999999997" customHeight="1" x14ac:dyDescent="0.3">
      <c r="A11" s="353">
        <v>4</v>
      </c>
      <c r="B11" s="153" t="s">
        <v>3603</v>
      </c>
      <c r="C11" s="151" t="s">
        <v>51</v>
      </c>
      <c r="D11" s="147"/>
      <c r="E11" s="154"/>
      <c r="F11" s="154"/>
      <c r="G11" s="154"/>
      <c r="H11" s="151"/>
      <c r="I11" s="146">
        <v>320000</v>
      </c>
    </row>
    <row r="12" spans="1:9" s="152" customFormat="1" ht="40.049999999999997" customHeight="1" x14ac:dyDescent="0.3">
      <c r="A12" s="353"/>
      <c r="B12" s="280" t="s">
        <v>3587</v>
      </c>
      <c r="C12" s="151"/>
      <c r="D12" s="147"/>
      <c r="E12" s="154"/>
      <c r="F12" s="154"/>
      <c r="G12" s="154"/>
      <c r="H12" s="151"/>
      <c r="I12" s="146"/>
    </row>
    <row r="13" spans="1:9" s="152" customFormat="1" ht="40.049999999999997" customHeight="1" x14ac:dyDescent="0.3">
      <c r="A13" s="353">
        <v>5</v>
      </c>
      <c r="B13" s="153" t="s">
        <v>53</v>
      </c>
      <c r="C13" s="151" t="s">
        <v>51</v>
      </c>
      <c r="D13" s="147"/>
      <c r="E13" s="154"/>
      <c r="F13" s="154"/>
      <c r="G13" s="154"/>
      <c r="H13" s="151"/>
      <c r="I13" s="146">
        <v>40909.090909090904</v>
      </c>
    </row>
    <row r="14" spans="1:9" s="152" customFormat="1" ht="40.049999999999997" customHeight="1" x14ac:dyDescent="0.3">
      <c r="A14" s="353"/>
      <c r="B14" s="280" t="s">
        <v>2667</v>
      </c>
      <c r="C14" s="151"/>
      <c r="D14" s="147"/>
      <c r="E14" s="154"/>
      <c r="F14" s="154"/>
      <c r="G14" s="154"/>
      <c r="H14" s="151"/>
      <c r="I14" s="146"/>
    </row>
    <row r="15" spans="1:9" s="152" customFormat="1" ht="40.049999999999997" customHeight="1" x14ac:dyDescent="0.3">
      <c r="A15" s="353">
        <v>6</v>
      </c>
      <c r="B15" s="153" t="s">
        <v>2666</v>
      </c>
      <c r="C15" s="151" t="s">
        <v>51</v>
      </c>
      <c r="D15" s="147"/>
      <c r="E15" s="154"/>
      <c r="F15" s="154"/>
      <c r="G15" s="154"/>
      <c r="H15" s="151"/>
      <c r="I15" s="146">
        <v>74074.074074074073</v>
      </c>
    </row>
    <row r="16" spans="1:9" s="157" customFormat="1" ht="40.049999999999997" customHeight="1" x14ac:dyDescent="0.3">
      <c r="A16" s="353">
        <v>7</v>
      </c>
      <c r="B16" s="155" t="s">
        <v>2666</v>
      </c>
      <c r="C16" s="151" t="s">
        <v>51</v>
      </c>
      <c r="D16" s="148"/>
      <c r="E16" s="156"/>
      <c r="F16" s="156"/>
      <c r="G16" s="156"/>
      <c r="H16" s="156"/>
      <c r="I16" s="146">
        <v>74074.074074074073</v>
      </c>
    </row>
    <row r="17" spans="1:9" s="157" customFormat="1" ht="40.049999999999997" customHeight="1" x14ac:dyDescent="0.3">
      <c r="A17" s="353">
        <v>8</v>
      </c>
      <c r="B17" s="155" t="s">
        <v>2666</v>
      </c>
      <c r="C17" s="151" t="s">
        <v>51</v>
      </c>
      <c r="D17" s="148"/>
      <c r="E17" s="156"/>
      <c r="F17" s="156"/>
      <c r="G17" s="156"/>
      <c r="H17" s="263"/>
      <c r="I17" s="146">
        <v>74074.074074074073</v>
      </c>
    </row>
    <row r="18" spans="1:9" s="157" customFormat="1" ht="40.049999999999997" customHeight="1" x14ac:dyDescent="0.3">
      <c r="A18" s="353"/>
      <c r="B18" s="281" t="s">
        <v>3645</v>
      </c>
      <c r="C18" s="151"/>
      <c r="D18" s="148"/>
      <c r="E18" s="156"/>
      <c r="F18" s="156"/>
      <c r="G18" s="156"/>
      <c r="H18" s="263"/>
      <c r="I18" s="149"/>
    </row>
    <row r="19" spans="1:9" s="157" customFormat="1" ht="40.049999999999997" customHeight="1" x14ac:dyDescent="0.3">
      <c r="A19" s="353">
        <v>9</v>
      </c>
      <c r="B19" s="155" t="s">
        <v>110</v>
      </c>
      <c r="C19" s="151" t="s">
        <v>51</v>
      </c>
      <c r="D19" s="148"/>
      <c r="E19" s="156"/>
      <c r="F19" s="156"/>
      <c r="G19" s="156"/>
      <c r="H19" s="263"/>
      <c r="I19" s="149">
        <v>54545.454545454544</v>
      </c>
    </row>
    <row r="20" spans="1:9" s="157" customFormat="1" ht="40.049999999999997" customHeight="1" x14ac:dyDescent="0.3">
      <c r="A20" s="353">
        <v>10</v>
      </c>
      <c r="B20" s="155" t="s">
        <v>111</v>
      </c>
      <c r="C20" s="151" t="s">
        <v>51</v>
      </c>
      <c r="D20" s="148"/>
      <c r="E20" s="156"/>
      <c r="F20" s="156"/>
      <c r="G20" s="156"/>
      <c r="H20" s="263"/>
      <c r="I20" s="149">
        <v>72727.272727272721</v>
      </c>
    </row>
    <row r="21" spans="1:9" s="157" customFormat="1" ht="37.799999999999997" customHeight="1" x14ac:dyDescent="0.3">
      <c r="A21" s="353">
        <v>11</v>
      </c>
      <c r="B21" s="155" t="s">
        <v>112</v>
      </c>
      <c r="C21" s="151" t="s">
        <v>51</v>
      </c>
      <c r="D21" s="148"/>
      <c r="E21" s="156"/>
      <c r="F21" s="156"/>
      <c r="G21" s="156"/>
      <c r="H21" s="263"/>
      <c r="I21" s="149">
        <v>81818.181818181809</v>
      </c>
    </row>
    <row r="22" spans="1:9" s="157" customFormat="1" ht="37.799999999999997" customHeight="1" x14ac:dyDescent="0.3">
      <c r="A22" s="353"/>
      <c r="B22" s="282" t="s">
        <v>3652</v>
      </c>
      <c r="C22" s="151"/>
      <c r="D22" s="148"/>
      <c r="E22" s="156"/>
      <c r="F22" s="156"/>
      <c r="G22" s="156"/>
      <c r="H22" s="263"/>
      <c r="I22" s="149"/>
    </row>
    <row r="23" spans="1:9" s="157" customFormat="1" ht="37.799999999999997" customHeight="1" x14ac:dyDescent="0.3">
      <c r="A23" s="353">
        <v>12</v>
      </c>
      <c r="B23" s="155" t="s">
        <v>53</v>
      </c>
      <c r="C23" s="151" t="s">
        <v>51</v>
      </c>
      <c r="D23" s="148"/>
      <c r="E23" s="156"/>
      <c r="F23" s="156"/>
      <c r="G23" s="156"/>
      <c r="H23" s="263"/>
      <c r="I23" s="149">
        <v>40909.090909090904</v>
      </c>
    </row>
    <row r="24" spans="1:9" ht="37.799999999999997" customHeight="1" x14ac:dyDescent="0.3">
      <c r="A24" s="353" t="s">
        <v>3661</v>
      </c>
      <c r="B24" s="349" t="s">
        <v>3654</v>
      </c>
      <c r="C24" s="275"/>
      <c r="D24" s="350"/>
      <c r="E24" s="262"/>
      <c r="F24" s="262"/>
      <c r="G24" s="262"/>
      <c r="H24" s="262"/>
      <c r="I24" s="276"/>
    </row>
    <row r="25" spans="1:9" ht="37.799999999999997" customHeight="1" x14ac:dyDescent="0.3">
      <c r="A25" s="353">
        <v>13</v>
      </c>
      <c r="B25" s="274" t="s">
        <v>3656</v>
      </c>
      <c r="C25" s="151" t="s">
        <v>51</v>
      </c>
      <c r="D25" s="350"/>
      <c r="E25" s="262"/>
      <c r="F25" s="262"/>
      <c r="G25" s="262"/>
      <c r="H25" s="262"/>
      <c r="I25" s="276">
        <v>45454.545454545449</v>
      </c>
    </row>
    <row r="26" spans="1:9" ht="37.799999999999997" customHeight="1" x14ac:dyDescent="0.3">
      <c r="A26" s="353">
        <v>14</v>
      </c>
      <c r="B26" s="274" t="s">
        <v>111</v>
      </c>
      <c r="C26" s="323" t="s">
        <v>51</v>
      </c>
      <c r="D26" s="350"/>
      <c r="E26" s="262"/>
      <c r="F26" s="262"/>
      <c r="G26" s="262"/>
      <c r="H26" s="262"/>
      <c r="I26" s="276">
        <v>68181.818181818177</v>
      </c>
    </row>
  </sheetData>
  <autoFilter ref="A3:I23" xr:uid="{00000000-0009-0000-0000-000002000000}"/>
  <mergeCells count="2">
    <mergeCell ref="A1:I1"/>
    <mergeCell ref="A2:I2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80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28"/>
  <sheetViews>
    <sheetView view="pageBreakPreview" zoomScale="55" zoomScaleNormal="55" zoomScaleSheetLayoutView="55" workbookViewId="0">
      <selection sqref="A1:XFD1048576"/>
    </sheetView>
  </sheetViews>
  <sheetFormatPr defaultRowHeight="16.8" x14ac:dyDescent="0.3"/>
  <cols>
    <col min="1" max="1" width="6" style="357" customWidth="1"/>
    <col min="2" max="2" width="31.3984375" style="117" customWidth="1"/>
    <col min="3" max="3" width="12.59765625" style="118" customWidth="1"/>
    <col min="4" max="4" width="23.5" style="118" customWidth="1"/>
    <col min="5" max="5" width="15.59765625" style="103" bestFit="1" customWidth="1"/>
    <col min="6" max="6" width="19.59765625" style="136" customWidth="1"/>
    <col min="7" max="7" width="14.19921875" style="103" customWidth="1"/>
    <col min="8" max="212" width="9" style="103"/>
    <col min="213" max="213" width="5" style="103" bestFit="1" customWidth="1"/>
    <col min="214" max="214" width="41.09765625" style="103" bestFit="1" customWidth="1"/>
    <col min="215" max="215" width="16.09765625" style="103" customWidth="1"/>
    <col min="216" max="216" width="6.8984375" style="103" bestFit="1" customWidth="1"/>
    <col min="217" max="217" width="10.5" style="103" customWidth="1"/>
    <col min="218" max="218" width="11.19921875" style="103" customWidth="1"/>
    <col min="219" max="219" width="12.3984375" style="103" customWidth="1"/>
    <col min="220" max="220" width="12.5" style="103" customWidth="1"/>
    <col min="221" max="221" width="9" style="103"/>
    <col min="222" max="222" width="11.5" style="103" bestFit="1" customWidth="1"/>
    <col min="223" max="223" width="12.19921875" style="103" bestFit="1" customWidth="1"/>
    <col min="224" max="468" width="9" style="103"/>
    <col min="469" max="469" width="5" style="103" bestFit="1" customWidth="1"/>
    <col min="470" max="470" width="41.09765625" style="103" bestFit="1" customWidth="1"/>
    <col min="471" max="471" width="16.09765625" style="103" customWidth="1"/>
    <col min="472" max="472" width="6.8984375" style="103" bestFit="1" customWidth="1"/>
    <col min="473" max="473" width="10.5" style="103" customWidth="1"/>
    <col min="474" max="474" width="11.19921875" style="103" customWidth="1"/>
    <col min="475" max="475" width="12.3984375" style="103" customWidth="1"/>
    <col min="476" max="476" width="12.5" style="103" customWidth="1"/>
    <col min="477" max="477" width="9" style="103"/>
    <col min="478" max="478" width="11.5" style="103" bestFit="1" customWidth="1"/>
    <col min="479" max="479" width="12.19921875" style="103" bestFit="1" customWidth="1"/>
    <col min="480" max="724" width="9" style="103"/>
    <col min="725" max="725" width="5" style="103" bestFit="1" customWidth="1"/>
    <col min="726" max="726" width="41.09765625" style="103" bestFit="1" customWidth="1"/>
    <col min="727" max="727" width="16.09765625" style="103" customWidth="1"/>
    <col min="728" max="728" width="6.8984375" style="103" bestFit="1" customWidth="1"/>
    <col min="729" max="729" width="10.5" style="103" customWidth="1"/>
    <col min="730" max="730" width="11.19921875" style="103" customWidth="1"/>
    <col min="731" max="731" width="12.3984375" style="103" customWidth="1"/>
    <col min="732" max="732" width="12.5" style="103" customWidth="1"/>
    <col min="733" max="733" width="9" style="103"/>
    <col min="734" max="734" width="11.5" style="103" bestFit="1" customWidth="1"/>
    <col min="735" max="735" width="12.19921875" style="103" bestFit="1" customWidth="1"/>
    <col min="736" max="980" width="9" style="103"/>
    <col min="981" max="981" width="5" style="103" bestFit="1" customWidth="1"/>
    <col min="982" max="982" width="41.09765625" style="103" bestFit="1" customWidth="1"/>
    <col min="983" max="983" width="16.09765625" style="103" customWidth="1"/>
    <col min="984" max="984" width="6.8984375" style="103" bestFit="1" customWidth="1"/>
    <col min="985" max="985" width="10.5" style="103" customWidth="1"/>
    <col min="986" max="986" width="11.19921875" style="103" customWidth="1"/>
    <col min="987" max="987" width="12.3984375" style="103" customWidth="1"/>
    <col min="988" max="988" width="12.5" style="103" customWidth="1"/>
    <col min="989" max="989" width="9" style="103"/>
    <col min="990" max="990" width="11.5" style="103" bestFit="1" customWidth="1"/>
    <col min="991" max="991" width="12.19921875" style="103" bestFit="1" customWidth="1"/>
    <col min="992" max="1236" width="9" style="103"/>
    <col min="1237" max="1237" width="5" style="103" bestFit="1" customWidth="1"/>
    <col min="1238" max="1238" width="41.09765625" style="103" bestFit="1" customWidth="1"/>
    <col min="1239" max="1239" width="16.09765625" style="103" customWidth="1"/>
    <col min="1240" max="1240" width="6.8984375" style="103" bestFit="1" customWidth="1"/>
    <col min="1241" max="1241" width="10.5" style="103" customWidth="1"/>
    <col min="1242" max="1242" width="11.19921875" style="103" customWidth="1"/>
    <col min="1243" max="1243" width="12.3984375" style="103" customWidth="1"/>
    <col min="1244" max="1244" width="12.5" style="103" customWidth="1"/>
    <col min="1245" max="1245" width="9" style="103"/>
    <col min="1246" max="1246" width="11.5" style="103" bestFit="1" customWidth="1"/>
    <col min="1247" max="1247" width="12.19921875" style="103" bestFit="1" customWidth="1"/>
    <col min="1248" max="1492" width="9" style="103"/>
    <col min="1493" max="1493" width="5" style="103" bestFit="1" customWidth="1"/>
    <col min="1494" max="1494" width="41.09765625" style="103" bestFit="1" customWidth="1"/>
    <col min="1495" max="1495" width="16.09765625" style="103" customWidth="1"/>
    <col min="1496" max="1496" width="6.8984375" style="103" bestFit="1" customWidth="1"/>
    <col min="1497" max="1497" width="10.5" style="103" customWidth="1"/>
    <col min="1498" max="1498" width="11.19921875" style="103" customWidth="1"/>
    <col min="1499" max="1499" width="12.3984375" style="103" customWidth="1"/>
    <col min="1500" max="1500" width="12.5" style="103" customWidth="1"/>
    <col min="1501" max="1501" width="9" style="103"/>
    <col min="1502" max="1502" width="11.5" style="103" bestFit="1" customWidth="1"/>
    <col min="1503" max="1503" width="12.19921875" style="103" bestFit="1" customWidth="1"/>
    <col min="1504" max="1748" width="9" style="103"/>
    <col min="1749" max="1749" width="5" style="103" bestFit="1" customWidth="1"/>
    <col min="1750" max="1750" width="41.09765625" style="103" bestFit="1" customWidth="1"/>
    <col min="1751" max="1751" width="16.09765625" style="103" customWidth="1"/>
    <col min="1752" max="1752" width="6.8984375" style="103" bestFit="1" customWidth="1"/>
    <col min="1753" max="1753" width="10.5" style="103" customWidth="1"/>
    <col min="1754" max="1754" width="11.19921875" style="103" customWidth="1"/>
    <col min="1755" max="1755" width="12.3984375" style="103" customWidth="1"/>
    <col min="1756" max="1756" width="12.5" style="103" customWidth="1"/>
    <col min="1757" max="1757" width="9" style="103"/>
    <col min="1758" max="1758" width="11.5" style="103" bestFit="1" customWidth="1"/>
    <col min="1759" max="1759" width="12.19921875" style="103" bestFit="1" customWidth="1"/>
    <col min="1760" max="2004" width="9" style="103"/>
    <col min="2005" max="2005" width="5" style="103" bestFit="1" customWidth="1"/>
    <col min="2006" max="2006" width="41.09765625" style="103" bestFit="1" customWidth="1"/>
    <col min="2007" max="2007" width="16.09765625" style="103" customWidth="1"/>
    <col min="2008" max="2008" width="6.8984375" style="103" bestFit="1" customWidth="1"/>
    <col min="2009" max="2009" width="10.5" style="103" customWidth="1"/>
    <col min="2010" max="2010" width="11.19921875" style="103" customWidth="1"/>
    <col min="2011" max="2011" width="12.3984375" style="103" customWidth="1"/>
    <col min="2012" max="2012" width="12.5" style="103" customWidth="1"/>
    <col min="2013" max="2013" width="9" style="103"/>
    <col min="2014" max="2014" width="11.5" style="103" bestFit="1" customWidth="1"/>
    <col min="2015" max="2015" width="12.19921875" style="103" bestFit="1" customWidth="1"/>
    <col min="2016" max="2260" width="9" style="103"/>
    <col min="2261" max="2261" width="5" style="103" bestFit="1" customWidth="1"/>
    <col min="2262" max="2262" width="41.09765625" style="103" bestFit="1" customWidth="1"/>
    <col min="2263" max="2263" width="16.09765625" style="103" customWidth="1"/>
    <col min="2264" max="2264" width="6.8984375" style="103" bestFit="1" customWidth="1"/>
    <col min="2265" max="2265" width="10.5" style="103" customWidth="1"/>
    <col min="2266" max="2266" width="11.19921875" style="103" customWidth="1"/>
    <col min="2267" max="2267" width="12.3984375" style="103" customWidth="1"/>
    <col min="2268" max="2268" width="12.5" style="103" customWidth="1"/>
    <col min="2269" max="2269" width="9" style="103"/>
    <col min="2270" max="2270" width="11.5" style="103" bestFit="1" customWidth="1"/>
    <col min="2271" max="2271" width="12.19921875" style="103" bestFit="1" customWidth="1"/>
    <col min="2272" max="2516" width="9" style="103"/>
    <col min="2517" max="2517" width="5" style="103" bestFit="1" customWidth="1"/>
    <col min="2518" max="2518" width="41.09765625" style="103" bestFit="1" customWidth="1"/>
    <col min="2519" max="2519" width="16.09765625" style="103" customWidth="1"/>
    <col min="2520" max="2520" width="6.8984375" style="103" bestFit="1" customWidth="1"/>
    <col min="2521" max="2521" width="10.5" style="103" customWidth="1"/>
    <col min="2522" max="2522" width="11.19921875" style="103" customWidth="1"/>
    <col min="2523" max="2523" width="12.3984375" style="103" customWidth="1"/>
    <col min="2524" max="2524" width="12.5" style="103" customWidth="1"/>
    <col min="2525" max="2525" width="9" style="103"/>
    <col min="2526" max="2526" width="11.5" style="103" bestFit="1" customWidth="1"/>
    <col min="2527" max="2527" width="12.19921875" style="103" bestFit="1" customWidth="1"/>
    <col min="2528" max="2772" width="9" style="103"/>
    <col min="2773" max="2773" width="5" style="103" bestFit="1" customWidth="1"/>
    <col min="2774" max="2774" width="41.09765625" style="103" bestFit="1" customWidth="1"/>
    <col min="2775" max="2775" width="16.09765625" style="103" customWidth="1"/>
    <col min="2776" max="2776" width="6.8984375" style="103" bestFit="1" customWidth="1"/>
    <col min="2777" max="2777" width="10.5" style="103" customWidth="1"/>
    <col min="2778" max="2778" width="11.19921875" style="103" customWidth="1"/>
    <col min="2779" max="2779" width="12.3984375" style="103" customWidth="1"/>
    <col min="2780" max="2780" width="12.5" style="103" customWidth="1"/>
    <col min="2781" max="2781" width="9" style="103"/>
    <col min="2782" max="2782" width="11.5" style="103" bestFit="1" customWidth="1"/>
    <col min="2783" max="2783" width="12.19921875" style="103" bestFit="1" customWidth="1"/>
    <col min="2784" max="3028" width="9" style="103"/>
    <col min="3029" max="3029" width="5" style="103" bestFit="1" customWidth="1"/>
    <col min="3030" max="3030" width="41.09765625" style="103" bestFit="1" customWidth="1"/>
    <col min="3031" max="3031" width="16.09765625" style="103" customWidth="1"/>
    <col min="3032" max="3032" width="6.8984375" style="103" bestFit="1" customWidth="1"/>
    <col min="3033" max="3033" width="10.5" style="103" customWidth="1"/>
    <col min="3034" max="3034" width="11.19921875" style="103" customWidth="1"/>
    <col min="3035" max="3035" width="12.3984375" style="103" customWidth="1"/>
    <col min="3036" max="3036" width="12.5" style="103" customWidth="1"/>
    <col min="3037" max="3037" width="9" style="103"/>
    <col min="3038" max="3038" width="11.5" style="103" bestFit="1" customWidth="1"/>
    <col min="3039" max="3039" width="12.19921875" style="103" bestFit="1" customWidth="1"/>
    <col min="3040" max="3284" width="9" style="103"/>
    <col min="3285" max="3285" width="5" style="103" bestFit="1" customWidth="1"/>
    <col min="3286" max="3286" width="41.09765625" style="103" bestFit="1" customWidth="1"/>
    <col min="3287" max="3287" width="16.09765625" style="103" customWidth="1"/>
    <col min="3288" max="3288" width="6.8984375" style="103" bestFit="1" customWidth="1"/>
    <col min="3289" max="3289" width="10.5" style="103" customWidth="1"/>
    <col min="3290" max="3290" width="11.19921875" style="103" customWidth="1"/>
    <col min="3291" max="3291" width="12.3984375" style="103" customWidth="1"/>
    <col min="3292" max="3292" width="12.5" style="103" customWidth="1"/>
    <col min="3293" max="3293" width="9" style="103"/>
    <col min="3294" max="3294" width="11.5" style="103" bestFit="1" customWidth="1"/>
    <col min="3295" max="3295" width="12.19921875" style="103" bestFit="1" customWidth="1"/>
    <col min="3296" max="3540" width="9" style="103"/>
    <col min="3541" max="3541" width="5" style="103" bestFit="1" customWidth="1"/>
    <col min="3542" max="3542" width="41.09765625" style="103" bestFit="1" customWidth="1"/>
    <col min="3543" max="3543" width="16.09765625" style="103" customWidth="1"/>
    <col min="3544" max="3544" width="6.8984375" style="103" bestFit="1" customWidth="1"/>
    <col min="3545" max="3545" width="10.5" style="103" customWidth="1"/>
    <col min="3546" max="3546" width="11.19921875" style="103" customWidth="1"/>
    <col min="3547" max="3547" width="12.3984375" style="103" customWidth="1"/>
    <col min="3548" max="3548" width="12.5" style="103" customWidth="1"/>
    <col min="3549" max="3549" width="9" style="103"/>
    <col min="3550" max="3550" width="11.5" style="103" bestFit="1" customWidth="1"/>
    <col min="3551" max="3551" width="12.19921875" style="103" bestFit="1" customWidth="1"/>
    <col min="3552" max="3796" width="9" style="103"/>
    <col min="3797" max="3797" width="5" style="103" bestFit="1" customWidth="1"/>
    <col min="3798" max="3798" width="41.09765625" style="103" bestFit="1" customWidth="1"/>
    <col min="3799" max="3799" width="16.09765625" style="103" customWidth="1"/>
    <col min="3800" max="3800" width="6.8984375" style="103" bestFit="1" customWidth="1"/>
    <col min="3801" max="3801" width="10.5" style="103" customWidth="1"/>
    <col min="3802" max="3802" width="11.19921875" style="103" customWidth="1"/>
    <col min="3803" max="3803" width="12.3984375" style="103" customWidth="1"/>
    <col min="3804" max="3804" width="12.5" style="103" customWidth="1"/>
    <col min="3805" max="3805" width="9" style="103"/>
    <col min="3806" max="3806" width="11.5" style="103" bestFit="1" customWidth="1"/>
    <col min="3807" max="3807" width="12.19921875" style="103" bestFit="1" customWidth="1"/>
    <col min="3808" max="4052" width="9" style="103"/>
    <col min="4053" max="4053" width="5" style="103" bestFit="1" customWidth="1"/>
    <col min="4054" max="4054" width="41.09765625" style="103" bestFit="1" customWidth="1"/>
    <col min="4055" max="4055" width="16.09765625" style="103" customWidth="1"/>
    <col min="4056" max="4056" width="6.8984375" style="103" bestFit="1" customWidth="1"/>
    <col min="4057" max="4057" width="10.5" style="103" customWidth="1"/>
    <col min="4058" max="4058" width="11.19921875" style="103" customWidth="1"/>
    <col min="4059" max="4059" width="12.3984375" style="103" customWidth="1"/>
    <col min="4060" max="4060" width="12.5" style="103" customWidth="1"/>
    <col min="4061" max="4061" width="9" style="103"/>
    <col min="4062" max="4062" width="11.5" style="103" bestFit="1" customWidth="1"/>
    <col min="4063" max="4063" width="12.19921875" style="103" bestFit="1" customWidth="1"/>
    <col min="4064" max="4308" width="9" style="103"/>
    <col min="4309" max="4309" width="5" style="103" bestFit="1" customWidth="1"/>
    <col min="4310" max="4310" width="41.09765625" style="103" bestFit="1" customWidth="1"/>
    <col min="4311" max="4311" width="16.09765625" style="103" customWidth="1"/>
    <col min="4312" max="4312" width="6.8984375" style="103" bestFit="1" customWidth="1"/>
    <col min="4313" max="4313" width="10.5" style="103" customWidth="1"/>
    <col min="4314" max="4314" width="11.19921875" style="103" customWidth="1"/>
    <col min="4315" max="4315" width="12.3984375" style="103" customWidth="1"/>
    <col min="4316" max="4316" width="12.5" style="103" customWidth="1"/>
    <col min="4317" max="4317" width="9" style="103"/>
    <col min="4318" max="4318" width="11.5" style="103" bestFit="1" customWidth="1"/>
    <col min="4319" max="4319" width="12.19921875" style="103" bestFit="1" customWidth="1"/>
    <col min="4320" max="4564" width="9" style="103"/>
    <col min="4565" max="4565" width="5" style="103" bestFit="1" customWidth="1"/>
    <col min="4566" max="4566" width="41.09765625" style="103" bestFit="1" customWidth="1"/>
    <col min="4567" max="4567" width="16.09765625" style="103" customWidth="1"/>
    <col min="4568" max="4568" width="6.8984375" style="103" bestFit="1" customWidth="1"/>
    <col min="4569" max="4569" width="10.5" style="103" customWidth="1"/>
    <col min="4570" max="4570" width="11.19921875" style="103" customWidth="1"/>
    <col min="4571" max="4571" width="12.3984375" style="103" customWidth="1"/>
    <col min="4572" max="4572" width="12.5" style="103" customWidth="1"/>
    <col min="4573" max="4573" width="9" style="103"/>
    <col min="4574" max="4574" width="11.5" style="103" bestFit="1" customWidth="1"/>
    <col min="4575" max="4575" width="12.19921875" style="103" bestFit="1" customWidth="1"/>
    <col min="4576" max="4820" width="9" style="103"/>
    <col min="4821" max="4821" width="5" style="103" bestFit="1" customWidth="1"/>
    <col min="4822" max="4822" width="41.09765625" style="103" bestFit="1" customWidth="1"/>
    <col min="4823" max="4823" width="16.09765625" style="103" customWidth="1"/>
    <col min="4824" max="4824" width="6.8984375" style="103" bestFit="1" customWidth="1"/>
    <col min="4825" max="4825" width="10.5" style="103" customWidth="1"/>
    <col min="4826" max="4826" width="11.19921875" style="103" customWidth="1"/>
    <col min="4827" max="4827" width="12.3984375" style="103" customWidth="1"/>
    <col min="4828" max="4828" width="12.5" style="103" customWidth="1"/>
    <col min="4829" max="4829" width="9" style="103"/>
    <col min="4830" max="4830" width="11.5" style="103" bestFit="1" customWidth="1"/>
    <col min="4831" max="4831" width="12.19921875" style="103" bestFit="1" customWidth="1"/>
    <col min="4832" max="5076" width="9" style="103"/>
    <col min="5077" max="5077" width="5" style="103" bestFit="1" customWidth="1"/>
    <col min="5078" max="5078" width="41.09765625" style="103" bestFit="1" customWidth="1"/>
    <col min="5079" max="5079" width="16.09765625" style="103" customWidth="1"/>
    <col min="5080" max="5080" width="6.8984375" style="103" bestFit="1" customWidth="1"/>
    <col min="5081" max="5081" width="10.5" style="103" customWidth="1"/>
    <col min="5082" max="5082" width="11.19921875" style="103" customWidth="1"/>
    <col min="5083" max="5083" width="12.3984375" style="103" customWidth="1"/>
    <col min="5084" max="5084" width="12.5" style="103" customWidth="1"/>
    <col min="5085" max="5085" width="9" style="103"/>
    <col min="5086" max="5086" width="11.5" style="103" bestFit="1" customWidth="1"/>
    <col min="5087" max="5087" width="12.19921875" style="103" bestFit="1" customWidth="1"/>
    <col min="5088" max="5332" width="9" style="103"/>
    <col min="5333" max="5333" width="5" style="103" bestFit="1" customWidth="1"/>
    <col min="5334" max="5334" width="41.09765625" style="103" bestFit="1" customWidth="1"/>
    <col min="5335" max="5335" width="16.09765625" style="103" customWidth="1"/>
    <col min="5336" max="5336" width="6.8984375" style="103" bestFit="1" customWidth="1"/>
    <col min="5337" max="5337" width="10.5" style="103" customWidth="1"/>
    <col min="5338" max="5338" width="11.19921875" style="103" customWidth="1"/>
    <col min="5339" max="5339" width="12.3984375" style="103" customWidth="1"/>
    <col min="5340" max="5340" width="12.5" style="103" customWidth="1"/>
    <col min="5341" max="5341" width="9" style="103"/>
    <col min="5342" max="5342" width="11.5" style="103" bestFit="1" customWidth="1"/>
    <col min="5343" max="5343" width="12.19921875" style="103" bestFit="1" customWidth="1"/>
    <col min="5344" max="5588" width="9" style="103"/>
    <col min="5589" max="5589" width="5" style="103" bestFit="1" customWidth="1"/>
    <col min="5590" max="5590" width="41.09765625" style="103" bestFit="1" customWidth="1"/>
    <col min="5591" max="5591" width="16.09765625" style="103" customWidth="1"/>
    <col min="5592" max="5592" width="6.8984375" style="103" bestFit="1" customWidth="1"/>
    <col min="5593" max="5593" width="10.5" style="103" customWidth="1"/>
    <col min="5594" max="5594" width="11.19921875" style="103" customWidth="1"/>
    <col min="5595" max="5595" width="12.3984375" style="103" customWidth="1"/>
    <col min="5596" max="5596" width="12.5" style="103" customWidth="1"/>
    <col min="5597" max="5597" width="9" style="103"/>
    <col min="5598" max="5598" width="11.5" style="103" bestFit="1" customWidth="1"/>
    <col min="5599" max="5599" width="12.19921875" style="103" bestFit="1" customWidth="1"/>
    <col min="5600" max="5844" width="9" style="103"/>
    <col min="5845" max="5845" width="5" style="103" bestFit="1" customWidth="1"/>
    <col min="5846" max="5846" width="41.09765625" style="103" bestFit="1" customWidth="1"/>
    <col min="5847" max="5847" width="16.09765625" style="103" customWidth="1"/>
    <col min="5848" max="5848" width="6.8984375" style="103" bestFit="1" customWidth="1"/>
    <col min="5849" max="5849" width="10.5" style="103" customWidth="1"/>
    <col min="5850" max="5850" width="11.19921875" style="103" customWidth="1"/>
    <col min="5851" max="5851" width="12.3984375" style="103" customWidth="1"/>
    <col min="5852" max="5852" width="12.5" style="103" customWidth="1"/>
    <col min="5853" max="5853" width="9" style="103"/>
    <col min="5854" max="5854" width="11.5" style="103" bestFit="1" customWidth="1"/>
    <col min="5855" max="5855" width="12.19921875" style="103" bestFit="1" customWidth="1"/>
    <col min="5856" max="6100" width="9" style="103"/>
    <col min="6101" max="6101" width="5" style="103" bestFit="1" customWidth="1"/>
    <col min="6102" max="6102" width="41.09765625" style="103" bestFit="1" customWidth="1"/>
    <col min="6103" max="6103" width="16.09765625" style="103" customWidth="1"/>
    <col min="6104" max="6104" width="6.8984375" style="103" bestFit="1" customWidth="1"/>
    <col min="6105" max="6105" width="10.5" style="103" customWidth="1"/>
    <col min="6106" max="6106" width="11.19921875" style="103" customWidth="1"/>
    <col min="6107" max="6107" width="12.3984375" style="103" customWidth="1"/>
    <col min="6108" max="6108" width="12.5" style="103" customWidth="1"/>
    <col min="6109" max="6109" width="9" style="103"/>
    <col min="6110" max="6110" width="11.5" style="103" bestFit="1" customWidth="1"/>
    <col min="6111" max="6111" width="12.19921875" style="103" bestFit="1" customWidth="1"/>
    <col min="6112" max="6356" width="9" style="103"/>
    <col min="6357" max="6357" width="5" style="103" bestFit="1" customWidth="1"/>
    <col min="6358" max="6358" width="41.09765625" style="103" bestFit="1" customWidth="1"/>
    <col min="6359" max="6359" width="16.09765625" style="103" customWidth="1"/>
    <col min="6360" max="6360" width="6.8984375" style="103" bestFit="1" customWidth="1"/>
    <col min="6361" max="6361" width="10.5" style="103" customWidth="1"/>
    <col min="6362" max="6362" width="11.19921875" style="103" customWidth="1"/>
    <col min="6363" max="6363" width="12.3984375" style="103" customWidth="1"/>
    <col min="6364" max="6364" width="12.5" style="103" customWidth="1"/>
    <col min="6365" max="6365" width="9" style="103"/>
    <col min="6366" max="6366" width="11.5" style="103" bestFit="1" customWidth="1"/>
    <col min="6367" max="6367" width="12.19921875" style="103" bestFit="1" customWidth="1"/>
    <col min="6368" max="6612" width="9" style="103"/>
    <col min="6613" max="6613" width="5" style="103" bestFit="1" customWidth="1"/>
    <col min="6614" max="6614" width="41.09765625" style="103" bestFit="1" customWidth="1"/>
    <col min="6615" max="6615" width="16.09765625" style="103" customWidth="1"/>
    <col min="6616" max="6616" width="6.8984375" style="103" bestFit="1" customWidth="1"/>
    <col min="6617" max="6617" width="10.5" style="103" customWidth="1"/>
    <col min="6618" max="6618" width="11.19921875" style="103" customWidth="1"/>
    <col min="6619" max="6619" width="12.3984375" style="103" customWidth="1"/>
    <col min="6620" max="6620" width="12.5" style="103" customWidth="1"/>
    <col min="6621" max="6621" width="9" style="103"/>
    <col min="6622" max="6622" width="11.5" style="103" bestFit="1" customWidth="1"/>
    <col min="6623" max="6623" width="12.19921875" style="103" bestFit="1" customWidth="1"/>
    <col min="6624" max="6868" width="9" style="103"/>
    <col min="6869" max="6869" width="5" style="103" bestFit="1" customWidth="1"/>
    <col min="6870" max="6870" width="41.09765625" style="103" bestFit="1" customWidth="1"/>
    <col min="6871" max="6871" width="16.09765625" style="103" customWidth="1"/>
    <col min="6872" max="6872" width="6.8984375" style="103" bestFit="1" customWidth="1"/>
    <col min="6873" max="6873" width="10.5" style="103" customWidth="1"/>
    <col min="6874" max="6874" width="11.19921875" style="103" customWidth="1"/>
    <col min="6875" max="6875" width="12.3984375" style="103" customWidth="1"/>
    <col min="6876" max="6876" width="12.5" style="103" customWidth="1"/>
    <col min="6877" max="6877" width="9" style="103"/>
    <col min="6878" max="6878" width="11.5" style="103" bestFit="1" customWidth="1"/>
    <col min="6879" max="6879" width="12.19921875" style="103" bestFit="1" customWidth="1"/>
    <col min="6880" max="7124" width="9" style="103"/>
    <col min="7125" max="7125" width="5" style="103" bestFit="1" customWidth="1"/>
    <col min="7126" max="7126" width="41.09765625" style="103" bestFit="1" customWidth="1"/>
    <col min="7127" max="7127" width="16.09765625" style="103" customWidth="1"/>
    <col min="7128" max="7128" width="6.8984375" style="103" bestFit="1" customWidth="1"/>
    <col min="7129" max="7129" width="10.5" style="103" customWidth="1"/>
    <col min="7130" max="7130" width="11.19921875" style="103" customWidth="1"/>
    <col min="7131" max="7131" width="12.3984375" style="103" customWidth="1"/>
    <col min="7132" max="7132" width="12.5" style="103" customWidth="1"/>
    <col min="7133" max="7133" width="9" style="103"/>
    <col min="7134" max="7134" width="11.5" style="103" bestFit="1" customWidth="1"/>
    <col min="7135" max="7135" width="12.19921875" style="103" bestFit="1" customWidth="1"/>
    <col min="7136" max="7380" width="9" style="103"/>
    <col min="7381" max="7381" width="5" style="103" bestFit="1" customWidth="1"/>
    <col min="7382" max="7382" width="41.09765625" style="103" bestFit="1" customWidth="1"/>
    <col min="7383" max="7383" width="16.09765625" style="103" customWidth="1"/>
    <col min="7384" max="7384" width="6.8984375" style="103" bestFit="1" customWidth="1"/>
    <col min="7385" max="7385" width="10.5" style="103" customWidth="1"/>
    <col min="7386" max="7386" width="11.19921875" style="103" customWidth="1"/>
    <col min="7387" max="7387" width="12.3984375" style="103" customWidth="1"/>
    <col min="7388" max="7388" width="12.5" style="103" customWidth="1"/>
    <col min="7389" max="7389" width="9" style="103"/>
    <col min="7390" max="7390" width="11.5" style="103" bestFit="1" customWidth="1"/>
    <col min="7391" max="7391" width="12.19921875" style="103" bestFit="1" customWidth="1"/>
    <col min="7392" max="7636" width="9" style="103"/>
    <col min="7637" max="7637" width="5" style="103" bestFit="1" customWidth="1"/>
    <col min="7638" max="7638" width="41.09765625" style="103" bestFit="1" customWidth="1"/>
    <col min="7639" max="7639" width="16.09765625" style="103" customWidth="1"/>
    <col min="7640" max="7640" width="6.8984375" style="103" bestFit="1" customWidth="1"/>
    <col min="7641" max="7641" width="10.5" style="103" customWidth="1"/>
    <col min="7642" max="7642" width="11.19921875" style="103" customWidth="1"/>
    <col min="7643" max="7643" width="12.3984375" style="103" customWidth="1"/>
    <col min="7644" max="7644" width="12.5" style="103" customWidth="1"/>
    <col min="7645" max="7645" width="9" style="103"/>
    <col min="7646" max="7646" width="11.5" style="103" bestFit="1" customWidth="1"/>
    <col min="7647" max="7647" width="12.19921875" style="103" bestFit="1" customWidth="1"/>
    <col min="7648" max="7892" width="9" style="103"/>
    <col min="7893" max="7893" width="5" style="103" bestFit="1" customWidth="1"/>
    <col min="7894" max="7894" width="41.09765625" style="103" bestFit="1" customWidth="1"/>
    <col min="7895" max="7895" width="16.09765625" style="103" customWidth="1"/>
    <col min="7896" max="7896" width="6.8984375" style="103" bestFit="1" customWidth="1"/>
    <col min="7897" max="7897" width="10.5" style="103" customWidth="1"/>
    <col min="7898" max="7898" width="11.19921875" style="103" customWidth="1"/>
    <col min="7899" max="7899" width="12.3984375" style="103" customWidth="1"/>
    <col min="7900" max="7900" width="12.5" style="103" customWidth="1"/>
    <col min="7901" max="7901" width="9" style="103"/>
    <col min="7902" max="7902" width="11.5" style="103" bestFit="1" customWidth="1"/>
    <col min="7903" max="7903" width="12.19921875" style="103" bestFit="1" customWidth="1"/>
    <col min="7904" max="8148" width="9" style="103"/>
    <col min="8149" max="8149" width="5" style="103" bestFit="1" customWidth="1"/>
    <col min="8150" max="8150" width="41.09765625" style="103" bestFit="1" customWidth="1"/>
    <col min="8151" max="8151" width="16.09765625" style="103" customWidth="1"/>
    <col min="8152" max="8152" width="6.8984375" style="103" bestFit="1" customWidth="1"/>
    <col min="8153" max="8153" width="10.5" style="103" customWidth="1"/>
    <col min="8154" max="8154" width="11.19921875" style="103" customWidth="1"/>
    <col min="8155" max="8155" width="12.3984375" style="103" customWidth="1"/>
    <col min="8156" max="8156" width="12.5" style="103" customWidth="1"/>
    <col min="8157" max="8157" width="9" style="103"/>
    <col min="8158" max="8158" width="11.5" style="103" bestFit="1" customWidth="1"/>
    <col min="8159" max="8159" width="12.19921875" style="103" bestFit="1" customWidth="1"/>
    <col min="8160" max="8404" width="9" style="103"/>
    <col min="8405" max="8405" width="5" style="103" bestFit="1" customWidth="1"/>
    <col min="8406" max="8406" width="41.09765625" style="103" bestFit="1" customWidth="1"/>
    <col min="8407" max="8407" width="16.09765625" style="103" customWidth="1"/>
    <col min="8408" max="8408" width="6.8984375" style="103" bestFit="1" customWidth="1"/>
    <col min="8409" max="8409" width="10.5" style="103" customWidth="1"/>
    <col min="8410" max="8410" width="11.19921875" style="103" customWidth="1"/>
    <col min="8411" max="8411" width="12.3984375" style="103" customWidth="1"/>
    <col min="8412" max="8412" width="12.5" style="103" customWidth="1"/>
    <col min="8413" max="8413" width="9" style="103"/>
    <col min="8414" max="8414" width="11.5" style="103" bestFit="1" customWidth="1"/>
    <col min="8415" max="8415" width="12.19921875" style="103" bestFit="1" customWidth="1"/>
    <col min="8416" max="8660" width="9" style="103"/>
    <col min="8661" max="8661" width="5" style="103" bestFit="1" customWidth="1"/>
    <col min="8662" max="8662" width="41.09765625" style="103" bestFit="1" customWidth="1"/>
    <col min="8663" max="8663" width="16.09765625" style="103" customWidth="1"/>
    <col min="8664" max="8664" width="6.8984375" style="103" bestFit="1" customWidth="1"/>
    <col min="8665" max="8665" width="10.5" style="103" customWidth="1"/>
    <col min="8666" max="8666" width="11.19921875" style="103" customWidth="1"/>
    <col min="8667" max="8667" width="12.3984375" style="103" customWidth="1"/>
    <col min="8668" max="8668" width="12.5" style="103" customWidth="1"/>
    <col min="8669" max="8669" width="9" style="103"/>
    <col min="8670" max="8670" width="11.5" style="103" bestFit="1" customWidth="1"/>
    <col min="8671" max="8671" width="12.19921875" style="103" bestFit="1" customWidth="1"/>
    <col min="8672" max="8916" width="9" style="103"/>
    <col min="8917" max="8917" width="5" style="103" bestFit="1" customWidth="1"/>
    <col min="8918" max="8918" width="41.09765625" style="103" bestFit="1" customWidth="1"/>
    <col min="8919" max="8919" width="16.09765625" style="103" customWidth="1"/>
    <col min="8920" max="8920" width="6.8984375" style="103" bestFit="1" customWidth="1"/>
    <col min="8921" max="8921" width="10.5" style="103" customWidth="1"/>
    <col min="8922" max="8922" width="11.19921875" style="103" customWidth="1"/>
    <col min="8923" max="8923" width="12.3984375" style="103" customWidth="1"/>
    <col min="8924" max="8924" width="12.5" style="103" customWidth="1"/>
    <col min="8925" max="8925" width="9" style="103"/>
    <col min="8926" max="8926" width="11.5" style="103" bestFit="1" customWidth="1"/>
    <col min="8927" max="8927" width="12.19921875" style="103" bestFit="1" customWidth="1"/>
    <col min="8928" max="9172" width="9" style="103"/>
    <col min="9173" max="9173" width="5" style="103" bestFit="1" customWidth="1"/>
    <col min="9174" max="9174" width="41.09765625" style="103" bestFit="1" customWidth="1"/>
    <col min="9175" max="9175" width="16.09765625" style="103" customWidth="1"/>
    <col min="9176" max="9176" width="6.8984375" style="103" bestFit="1" customWidth="1"/>
    <col min="9177" max="9177" width="10.5" style="103" customWidth="1"/>
    <col min="9178" max="9178" width="11.19921875" style="103" customWidth="1"/>
    <col min="9179" max="9179" width="12.3984375" style="103" customWidth="1"/>
    <col min="9180" max="9180" width="12.5" style="103" customWidth="1"/>
    <col min="9181" max="9181" width="9" style="103"/>
    <col min="9182" max="9182" width="11.5" style="103" bestFit="1" customWidth="1"/>
    <col min="9183" max="9183" width="12.19921875" style="103" bestFit="1" customWidth="1"/>
    <col min="9184" max="9428" width="9" style="103"/>
    <col min="9429" max="9429" width="5" style="103" bestFit="1" customWidth="1"/>
    <col min="9430" max="9430" width="41.09765625" style="103" bestFit="1" customWidth="1"/>
    <col min="9431" max="9431" width="16.09765625" style="103" customWidth="1"/>
    <col min="9432" max="9432" width="6.8984375" style="103" bestFit="1" customWidth="1"/>
    <col min="9433" max="9433" width="10.5" style="103" customWidth="1"/>
    <col min="9434" max="9434" width="11.19921875" style="103" customWidth="1"/>
    <col min="9435" max="9435" width="12.3984375" style="103" customWidth="1"/>
    <col min="9436" max="9436" width="12.5" style="103" customWidth="1"/>
    <col min="9437" max="9437" width="9" style="103"/>
    <col min="9438" max="9438" width="11.5" style="103" bestFit="1" customWidth="1"/>
    <col min="9439" max="9439" width="12.19921875" style="103" bestFit="1" customWidth="1"/>
    <col min="9440" max="9684" width="9" style="103"/>
    <col min="9685" max="9685" width="5" style="103" bestFit="1" customWidth="1"/>
    <col min="9686" max="9686" width="41.09765625" style="103" bestFit="1" customWidth="1"/>
    <col min="9687" max="9687" width="16.09765625" style="103" customWidth="1"/>
    <col min="9688" max="9688" width="6.8984375" style="103" bestFit="1" customWidth="1"/>
    <col min="9689" max="9689" width="10.5" style="103" customWidth="1"/>
    <col min="9690" max="9690" width="11.19921875" style="103" customWidth="1"/>
    <col min="9691" max="9691" width="12.3984375" style="103" customWidth="1"/>
    <col min="9692" max="9692" width="12.5" style="103" customWidth="1"/>
    <col min="9693" max="9693" width="9" style="103"/>
    <col min="9694" max="9694" width="11.5" style="103" bestFit="1" customWidth="1"/>
    <col min="9695" max="9695" width="12.19921875" style="103" bestFit="1" customWidth="1"/>
    <col min="9696" max="9940" width="9" style="103"/>
    <col min="9941" max="9941" width="5" style="103" bestFit="1" customWidth="1"/>
    <col min="9942" max="9942" width="41.09765625" style="103" bestFit="1" customWidth="1"/>
    <col min="9943" max="9943" width="16.09765625" style="103" customWidth="1"/>
    <col min="9944" max="9944" width="6.8984375" style="103" bestFit="1" customWidth="1"/>
    <col min="9945" max="9945" width="10.5" style="103" customWidth="1"/>
    <col min="9946" max="9946" width="11.19921875" style="103" customWidth="1"/>
    <col min="9947" max="9947" width="12.3984375" style="103" customWidth="1"/>
    <col min="9948" max="9948" width="12.5" style="103" customWidth="1"/>
    <col min="9949" max="9949" width="9" style="103"/>
    <col min="9950" max="9950" width="11.5" style="103" bestFit="1" customWidth="1"/>
    <col min="9951" max="9951" width="12.19921875" style="103" bestFit="1" customWidth="1"/>
    <col min="9952" max="10196" width="9" style="103"/>
    <col min="10197" max="10197" width="5" style="103" bestFit="1" customWidth="1"/>
    <col min="10198" max="10198" width="41.09765625" style="103" bestFit="1" customWidth="1"/>
    <col min="10199" max="10199" width="16.09765625" style="103" customWidth="1"/>
    <col min="10200" max="10200" width="6.8984375" style="103" bestFit="1" customWidth="1"/>
    <col min="10201" max="10201" width="10.5" style="103" customWidth="1"/>
    <col min="10202" max="10202" width="11.19921875" style="103" customWidth="1"/>
    <col min="10203" max="10203" width="12.3984375" style="103" customWidth="1"/>
    <col min="10204" max="10204" width="12.5" style="103" customWidth="1"/>
    <col min="10205" max="10205" width="9" style="103"/>
    <col min="10206" max="10206" width="11.5" style="103" bestFit="1" customWidth="1"/>
    <col min="10207" max="10207" width="12.19921875" style="103" bestFit="1" customWidth="1"/>
    <col min="10208" max="10452" width="9" style="103"/>
    <col min="10453" max="10453" width="5" style="103" bestFit="1" customWidth="1"/>
    <col min="10454" max="10454" width="41.09765625" style="103" bestFit="1" customWidth="1"/>
    <col min="10455" max="10455" width="16.09765625" style="103" customWidth="1"/>
    <col min="10456" max="10456" width="6.8984375" style="103" bestFit="1" customWidth="1"/>
    <col min="10457" max="10457" width="10.5" style="103" customWidth="1"/>
    <col min="10458" max="10458" width="11.19921875" style="103" customWidth="1"/>
    <col min="10459" max="10459" width="12.3984375" style="103" customWidth="1"/>
    <col min="10460" max="10460" width="12.5" style="103" customWidth="1"/>
    <col min="10461" max="10461" width="9" style="103"/>
    <col min="10462" max="10462" width="11.5" style="103" bestFit="1" customWidth="1"/>
    <col min="10463" max="10463" width="12.19921875" style="103" bestFit="1" customWidth="1"/>
    <col min="10464" max="10708" width="9" style="103"/>
    <col min="10709" max="10709" width="5" style="103" bestFit="1" customWidth="1"/>
    <col min="10710" max="10710" width="41.09765625" style="103" bestFit="1" customWidth="1"/>
    <col min="10711" max="10711" width="16.09765625" style="103" customWidth="1"/>
    <col min="10712" max="10712" width="6.8984375" style="103" bestFit="1" customWidth="1"/>
    <col min="10713" max="10713" width="10.5" style="103" customWidth="1"/>
    <col min="10714" max="10714" width="11.19921875" style="103" customWidth="1"/>
    <col min="10715" max="10715" width="12.3984375" style="103" customWidth="1"/>
    <col min="10716" max="10716" width="12.5" style="103" customWidth="1"/>
    <col min="10717" max="10717" width="9" style="103"/>
    <col min="10718" max="10718" width="11.5" style="103" bestFit="1" customWidth="1"/>
    <col min="10719" max="10719" width="12.19921875" style="103" bestFit="1" customWidth="1"/>
    <col min="10720" max="10964" width="9" style="103"/>
    <col min="10965" max="10965" width="5" style="103" bestFit="1" customWidth="1"/>
    <col min="10966" max="10966" width="41.09765625" style="103" bestFit="1" customWidth="1"/>
    <col min="10967" max="10967" width="16.09765625" style="103" customWidth="1"/>
    <col min="10968" max="10968" width="6.8984375" style="103" bestFit="1" customWidth="1"/>
    <col min="10969" max="10969" width="10.5" style="103" customWidth="1"/>
    <col min="10970" max="10970" width="11.19921875" style="103" customWidth="1"/>
    <col min="10971" max="10971" width="12.3984375" style="103" customWidth="1"/>
    <col min="10972" max="10972" width="12.5" style="103" customWidth="1"/>
    <col min="10973" max="10973" width="9" style="103"/>
    <col min="10974" max="10974" width="11.5" style="103" bestFit="1" customWidth="1"/>
    <col min="10975" max="10975" width="12.19921875" style="103" bestFit="1" customWidth="1"/>
    <col min="10976" max="11220" width="9" style="103"/>
    <col min="11221" max="11221" width="5" style="103" bestFit="1" customWidth="1"/>
    <col min="11222" max="11222" width="41.09765625" style="103" bestFit="1" customWidth="1"/>
    <col min="11223" max="11223" width="16.09765625" style="103" customWidth="1"/>
    <col min="11224" max="11224" width="6.8984375" style="103" bestFit="1" customWidth="1"/>
    <col min="11225" max="11225" width="10.5" style="103" customWidth="1"/>
    <col min="11226" max="11226" width="11.19921875" style="103" customWidth="1"/>
    <col min="11227" max="11227" width="12.3984375" style="103" customWidth="1"/>
    <col min="11228" max="11228" width="12.5" style="103" customWidth="1"/>
    <col min="11229" max="11229" width="9" style="103"/>
    <col min="11230" max="11230" width="11.5" style="103" bestFit="1" customWidth="1"/>
    <col min="11231" max="11231" width="12.19921875" style="103" bestFit="1" customWidth="1"/>
    <col min="11232" max="11476" width="9" style="103"/>
    <col min="11477" max="11477" width="5" style="103" bestFit="1" customWidth="1"/>
    <col min="11478" max="11478" width="41.09765625" style="103" bestFit="1" customWidth="1"/>
    <col min="11479" max="11479" width="16.09765625" style="103" customWidth="1"/>
    <col min="11480" max="11480" width="6.8984375" style="103" bestFit="1" customWidth="1"/>
    <col min="11481" max="11481" width="10.5" style="103" customWidth="1"/>
    <col min="11482" max="11482" width="11.19921875" style="103" customWidth="1"/>
    <col min="11483" max="11483" width="12.3984375" style="103" customWidth="1"/>
    <col min="11484" max="11484" width="12.5" style="103" customWidth="1"/>
    <col min="11485" max="11485" width="9" style="103"/>
    <col min="11486" max="11486" width="11.5" style="103" bestFit="1" customWidth="1"/>
    <col min="11487" max="11487" width="12.19921875" style="103" bestFit="1" customWidth="1"/>
    <col min="11488" max="11732" width="9" style="103"/>
    <col min="11733" max="11733" width="5" style="103" bestFit="1" customWidth="1"/>
    <col min="11734" max="11734" width="41.09765625" style="103" bestFit="1" customWidth="1"/>
    <col min="11735" max="11735" width="16.09765625" style="103" customWidth="1"/>
    <col min="11736" max="11736" width="6.8984375" style="103" bestFit="1" customWidth="1"/>
    <col min="11737" max="11737" width="10.5" style="103" customWidth="1"/>
    <col min="11738" max="11738" width="11.19921875" style="103" customWidth="1"/>
    <col min="11739" max="11739" width="12.3984375" style="103" customWidth="1"/>
    <col min="11740" max="11740" width="12.5" style="103" customWidth="1"/>
    <col min="11741" max="11741" width="9" style="103"/>
    <col min="11742" max="11742" width="11.5" style="103" bestFit="1" customWidth="1"/>
    <col min="11743" max="11743" width="12.19921875" style="103" bestFit="1" customWidth="1"/>
    <col min="11744" max="11988" width="9" style="103"/>
    <col min="11989" max="11989" width="5" style="103" bestFit="1" customWidth="1"/>
    <col min="11990" max="11990" width="41.09765625" style="103" bestFit="1" customWidth="1"/>
    <col min="11991" max="11991" width="16.09765625" style="103" customWidth="1"/>
    <col min="11992" max="11992" width="6.8984375" style="103" bestFit="1" customWidth="1"/>
    <col min="11993" max="11993" width="10.5" style="103" customWidth="1"/>
    <col min="11994" max="11994" width="11.19921875" style="103" customWidth="1"/>
    <col min="11995" max="11995" width="12.3984375" style="103" customWidth="1"/>
    <col min="11996" max="11996" width="12.5" style="103" customWidth="1"/>
    <col min="11997" max="11997" width="9" style="103"/>
    <col min="11998" max="11998" width="11.5" style="103" bestFit="1" customWidth="1"/>
    <col min="11999" max="11999" width="12.19921875" style="103" bestFit="1" customWidth="1"/>
    <col min="12000" max="12244" width="9" style="103"/>
    <col min="12245" max="12245" width="5" style="103" bestFit="1" customWidth="1"/>
    <col min="12246" max="12246" width="41.09765625" style="103" bestFit="1" customWidth="1"/>
    <col min="12247" max="12247" width="16.09765625" style="103" customWidth="1"/>
    <col min="12248" max="12248" width="6.8984375" style="103" bestFit="1" customWidth="1"/>
    <col min="12249" max="12249" width="10.5" style="103" customWidth="1"/>
    <col min="12250" max="12250" width="11.19921875" style="103" customWidth="1"/>
    <col min="12251" max="12251" width="12.3984375" style="103" customWidth="1"/>
    <col min="12252" max="12252" width="12.5" style="103" customWidth="1"/>
    <col min="12253" max="12253" width="9" style="103"/>
    <col min="12254" max="12254" width="11.5" style="103" bestFit="1" customWidth="1"/>
    <col min="12255" max="12255" width="12.19921875" style="103" bestFit="1" customWidth="1"/>
    <col min="12256" max="12500" width="9" style="103"/>
    <col min="12501" max="12501" width="5" style="103" bestFit="1" customWidth="1"/>
    <col min="12502" max="12502" width="41.09765625" style="103" bestFit="1" customWidth="1"/>
    <col min="12503" max="12503" width="16.09765625" style="103" customWidth="1"/>
    <col min="12504" max="12504" width="6.8984375" style="103" bestFit="1" customWidth="1"/>
    <col min="12505" max="12505" width="10.5" style="103" customWidth="1"/>
    <col min="12506" max="12506" width="11.19921875" style="103" customWidth="1"/>
    <col min="12507" max="12507" width="12.3984375" style="103" customWidth="1"/>
    <col min="12508" max="12508" width="12.5" style="103" customWidth="1"/>
    <col min="12509" max="12509" width="9" style="103"/>
    <col min="12510" max="12510" width="11.5" style="103" bestFit="1" customWidth="1"/>
    <col min="12511" max="12511" width="12.19921875" style="103" bestFit="1" customWidth="1"/>
    <col min="12512" max="12756" width="9" style="103"/>
    <col min="12757" max="12757" width="5" style="103" bestFit="1" customWidth="1"/>
    <col min="12758" max="12758" width="41.09765625" style="103" bestFit="1" customWidth="1"/>
    <col min="12759" max="12759" width="16.09765625" style="103" customWidth="1"/>
    <col min="12760" max="12760" width="6.8984375" style="103" bestFit="1" customWidth="1"/>
    <col min="12761" max="12761" width="10.5" style="103" customWidth="1"/>
    <col min="12762" max="12762" width="11.19921875" style="103" customWidth="1"/>
    <col min="12763" max="12763" width="12.3984375" style="103" customWidth="1"/>
    <col min="12764" max="12764" width="12.5" style="103" customWidth="1"/>
    <col min="12765" max="12765" width="9" style="103"/>
    <col min="12766" max="12766" width="11.5" style="103" bestFit="1" customWidth="1"/>
    <col min="12767" max="12767" width="12.19921875" style="103" bestFit="1" customWidth="1"/>
    <col min="12768" max="13012" width="9" style="103"/>
    <col min="13013" max="13013" width="5" style="103" bestFit="1" customWidth="1"/>
    <col min="13014" max="13014" width="41.09765625" style="103" bestFit="1" customWidth="1"/>
    <col min="13015" max="13015" width="16.09765625" style="103" customWidth="1"/>
    <col min="13016" max="13016" width="6.8984375" style="103" bestFit="1" customWidth="1"/>
    <col min="13017" max="13017" width="10.5" style="103" customWidth="1"/>
    <col min="13018" max="13018" width="11.19921875" style="103" customWidth="1"/>
    <col min="13019" max="13019" width="12.3984375" style="103" customWidth="1"/>
    <col min="13020" max="13020" width="12.5" style="103" customWidth="1"/>
    <col min="13021" max="13021" width="9" style="103"/>
    <col min="13022" max="13022" width="11.5" style="103" bestFit="1" customWidth="1"/>
    <col min="13023" max="13023" width="12.19921875" style="103" bestFit="1" customWidth="1"/>
    <col min="13024" max="13268" width="9" style="103"/>
    <col min="13269" max="13269" width="5" style="103" bestFit="1" customWidth="1"/>
    <col min="13270" max="13270" width="41.09765625" style="103" bestFit="1" customWidth="1"/>
    <col min="13271" max="13271" width="16.09765625" style="103" customWidth="1"/>
    <col min="13272" max="13272" width="6.8984375" style="103" bestFit="1" customWidth="1"/>
    <col min="13273" max="13273" width="10.5" style="103" customWidth="1"/>
    <col min="13274" max="13274" width="11.19921875" style="103" customWidth="1"/>
    <col min="13275" max="13275" width="12.3984375" style="103" customWidth="1"/>
    <col min="13276" max="13276" width="12.5" style="103" customWidth="1"/>
    <col min="13277" max="13277" width="9" style="103"/>
    <col min="13278" max="13278" width="11.5" style="103" bestFit="1" customWidth="1"/>
    <col min="13279" max="13279" width="12.19921875" style="103" bestFit="1" customWidth="1"/>
    <col min="13280" max="13524" width="9" style="103"/>
    <col min="13525" max="13525" width="5" style="103" bestFit="1" customWidth="1"/>
    <col min="13526" max="13526" width="41.09765625" style="103" bestFit="1" customWidth="1"/>
    <col min="13527" max="13527" width="16.09765625" style="103" customWidth="1"/>
    <col min="13528" max="13528" width="6.8984375" style="103" bestFit="1" customWidth="1"/>
    <col min="13529" max="13529" width="10.5" style="103" customWidth="1"/>
    <col min="13530" max="13530" width="11.19921875" style="103" customWidth="1"/>
    <col min="13531" max="13531" width="12.3984375" style="103" customWidth="1"/>
    <col min="13532" max="13532" width="12.5" style="103" customWidth="1"/>
    <col min="13533" max="13533" width="9" style="103"/>
    <col min="13534" max="13534" width="11.5" style="103" bestFit="1" customWidth="1"/>
    <col min="13535" max="13535" width="12.19921875" style="103" bestFit="1" customWidth="1"/>
    <col min="13536" max="13780" width="9" style="103"/>
    <col min="13781" max="13781" width="5" style="103" bestFit="1" customWidth="1"/>
    <col min="13782" max="13782" width="41.09765625" style="103" bestFit="1" customWidth="1"/>
    <col min="13783" max="13783" width="16.09765625" style="103" customWidth="1"/>
    <col min="13784" max="13784" width="6.8984375" style="103" bestFit="1" customWidth="1"/>
    <col min="13785" max="13785" width="10.5" style="103" customWidth="1"/>
    <col min="13786" max="13786" width="11.19921875" style="103" customWidth="1"/>
    <col min="13787" max="13787" width="12.3984375" style="103" customWidth="1"/>
    <col min="13788" max="13788" width="12.5" style="103" customWidth="1"/>
    <col min="13789" max="13789" width="9" style="103"/>
    <col min="13790" max="13790" width="11.5" style="103" bestFit="1" customWidth="1"/>
    <col min="13791" max="13791" width="12.19921875" style="103" bestFit="1" customWidth="1"/>
    <col min="13792" max="14036" width="9" style="103"/>
    <col min="14037" max="14037" width="5" style="103" bestFit="1" customWidth="1"/>
    <col min="14038" max="14038" width="41.09765625" style="103" bestFit="1" customWidth="1"/>
    <col min="14039" max="14039" width="16.09765625" style="103" customWidth="1"/>
    <col min="14040" max="14040" width="6.8984375" style="103" bestFit="1" customWidth="1"/>
    <col min="14041" max="14041" width="10.5" style="103" customWidth="1"/>
    <col min="14042" max="14042" width="11.19921875" style="103" customWidth="1"/>
    <col min="14043" max="14043" width="12.3984375" style="103" customWidth="1"/>
    <col min="14044" max="14044" width="12.5" style="103" customWidth="1"/>
    <col min="14045" max="14045" width="9" style="103"/>
    <col min="14046" max="14046" width="11.5" style="103" bestFit="1" customWidth="1"/>
    <col min="14047" max="14047" width="12.19921875" style="103" bestFit="1" customWidth="1"/>
    <col min="14048" max="14292" width="9" style="103"/>
    <col min="14293" max="14293" width="5" style="103" bestFit="1" customWidth="1"/>
    <col min="14294" max="14294" width="41.09765625" style="103" bestFit="1" customWidth="1"/>
    <col min="14295" max="14295" width="16.09765625" style="103" customWidth="1"/>
    <col min="14296" max="14296" width="6.8984375" style="103" bestFit="1" customWidth="1"/>
    <col min="14297" max="14297" width="10.5" style="103" customWidth="1"/>
    <col min="14298" max="14298" width="11.19921875" style="103" customWidth="1"/>
    <col min="14299" max="14299" width="12.3984375" style="103" customWidth="1"/>
    <col min="14300" max="14300" width="12.5" style="103" customWidth="1"/>
    <col min="14301" max="14301" width="9" style="103"/>
    <col min="14302" max="14302" width="11.5" style="103" bestFit="1" customWidth="1"/>
    <col min="14303" max="14303" width="12.19921875" style="103" bestFit="1" customWidth="1"/>
    <col min="14304" max="14548" width="9" style="103"/>
    <col min="14549" max="14549" width="5" style="103" bestFit="1" customWidth="1"/>
    <col min="14550" max="14550" width="41.09765625" style="103" bestFit="1" customWidth="1"/>
    <col min="14551" max="14551" width="16.09765625" style="103" customWidth="1"/>
    <col min="14552" max="14552" width="6.8984375" style="103" bestFit="1" customWidth="1"/>
    <col min="14553" max="14553" width="10.5" style="103" customWidth="1"/>
    <col min="14554" max="14554" width="11.19921875" style="103" customWidth="1"/>
    <col min="14555" max="14555" width="12.3984375" style="103" customWidth="1"/>
    <col min="14556" max="14556" width="12.5" style="103" customWidth="1"/>
    <col min="14557" max="14557" width="9" style="103"/>
    <col min="14558" max="14558" width="11.5" style="103" bestFit="1" customWidth="1"/>
    <col min="14559" max="14559" width="12.19921875" style="103" bestFit="1" customWidth="1"/>
    <col min="14560" max="14804" width="9" style="103"/>
    <col min="14805" max="14805" width="5" style="103" bestFit="1" customWidth="1"/>
    <col min="14806" max="14806" width="41.09765625" style="103" bestFit="1" customWidth="1"/>
    <col min="14807" max="14807" width="16.09765625" style="103" customWidth="1"/>
    <col min="14808" max="14808" width="6.8984375" style="103" bestFit="1" customWidth="1"/>
    <col min="14809" max="14809" width="10.5" style="103" customWidth="1"/>
    <col min="14810" max="14810" width="11.19921875" style="103" customWidth="1"/>
    <col min="14811" max="14811" width="12.3984375" style="103" customWidth="1"/>
    <col min="14812" max="14812" width="12.5" style="103" customWidth="1"/>
    <col min="14813" max="14813" width="9" style="103"/>
    <col min="14814" max="14814" width="11.5" style="103" bestFit="1" customWidth="1"/>
    <col min="14815" max="14815" width="12.19921875" style="103" bestFit="1" customWidth="1"/>
    <col min="14816" max="15060" width="9" style="103"/>
    <col min="15061" max="15061" width="5" style="103" bestFit="1" customWidth="1"/>
    <col min="15062" max="15062" width="41.09765625" style="103" bestFit="1" customWidth="1"/>
    <col min="15063" max="15063" width="16.09765625" style="103" customWidth="1"/>
    <col min="15064" max="15064" width="6.8984375" style="103" bestFit="1" customWidth="1"/>
    <col min="15065" max="15065" width="10.5" style="103" customWidth="1"/>
    <col min="15066" max="15066" width="11.19921875" style="103" customWidth="1"/>
    <col min="15067" max="15067" width="12.3984375" style="103" customWidth="1"/>
    <col min="15068" max="15068" width="12.5" style="103" customWidth="1"/>
    <col min="15069" max="15069" width="9" style="103"/>
    <col min="15070" max="15070" width="11.5" style="103" bestFit="1" customWidth="1"/>
    <col min="15071" max="15071" width="12.19921875" style="103" bestFit="1" customWidth="1"/>
    <col min="15072" max="15316" width="9" style="103"/>
    <col min="15317" max="15317" width="5" style="103" bestFit="1" customWidth="1"/>
    <col min="15318" max="15318" width="41.09765625" style="103" bestFit="1" customWidth="1"/>
    <col min="15319" max="15319" width="16.09765625" style="103" customWidth="1"/>
    <col min="15320" max="15320" width="6.8984375" style="103" bestFit="1" customWidth="1"/>
    <col min="15321" max="15321" width="10.5" style="103" customWidth="1"/>
    <col min="15322" max="15322" width="11.19921875" style="103" customWidth="1"/>
    <col min="15323" max="15323" width="12.3984375" style="103" customWidth="1"/>
    <col min="15324" max="15324" width="12.5" style="103" customWidth="1"/>
    <col min="15325" max="15325" width="9" style="103"/>
    <col min="15326" max="15326" width="11.5" style="103" bestFit="1" customWidth="1"/>
    <col min="15327" max="15327" width="12.19921875" style="103" bestFit="1" customWidth="1"/>
    <col min="15328" max="15572" width="9" style="103"/>
    <col min="15573" max="15573" width="5" style="103" bestFit="1" customWidth="1"/>
    <col min="15574" max="15574" width="41.09765625" style="103" bestFit="1" customWidth="1"/>
    <col min="15575" max="15575" width="16.09765625" style="103" customWidth="1"/>
    <col min="15576" max="15576" width="6.8984375" style="103" bestFit="1" customWidth="1"/>
    <col min="15577" max="15577" width="10.5" style="103" customWidth="1"/>
    <col min="15578" max="15578" width="11.19921875" style="103" customWidth="1"/>
    <col min="15579" max="15579" width="12.3984375" style="103" customWidth="1"/>
    <col min="15580" max="15580" width="12.5" style="103" customWidth="1"/>
    <col min="15581" max="15581" width="9" style="103"/>
    <col min="15582" max="15582" width="11.5" style="103" bestFit="1" customWidth="1"/>
    <col min="15583" max="15583" width="12.19921875" style="103" bestFit="1" customWidth="1"/>
    <col min="15584" max="15828" width="9" style="103"/>
    <col min="15829" max="15829" width="5" style="103" bestFit="1" customWidth="1"/>
    <col min="15830" max="15830" width="41.09765625" style="103" bestFit="1" customWidth="1"/>
    <col min="15831" max="15831" width="16.09765625" style="103" customWidth="1"/>
    <col min="15832" max="15832" width="6.8984375" style="103" bestFit="1" customWidth="1"/>
    <col min="15833" max="15833" width="10.5" style="103" customWidth="1"/>
    <col min="15834" max="15834" width="11.19921875" style="103" customWidth="1"/>
    <col min="15835" max="15835" width="12.3984375" style="103" customWidth="1"/>
    <col min="15836" max="15836" width="12.5" style="103" customWidth="1"/>
    <col min="15837" max="15837" width="9" style="103"/>
    <col min="15838" max="15838" width="11.5" style="103" bestFit="1" customWidth="1"/>
    <col min="15839" max="15839" width="12.19921875" style="103" bestFit="1" customWidth="1"/>
    <col min="15840" max="16084" width="9" style="103"/>
    <col min="16085" max="16085" width="5" style="103" bestFit="1" customWidth="1"/>
    <col min="16086" max="16086" width="41.09765625" style="103" bestFit="1" customWidth="1"/>
    <col min="16087" max="16087" width="16.09765625" style="103" customWidth="1"/>
    <col min="16088" max="16088" width="6.8984375" style="103" bestFit="1" customWidth="1"/>
    <col min="16089" max="16089" width="10.5" style="103" customWidth="1"/>
    <col min="16090" max="16090" width="11.19921875" style="103" customWidth="1"/>
    <col min="16091" max="16091" width="12.3984375" style="103" customWidth="1"/>
    <col min="16092" max="16092" width="12.5" style="103" customWidth="1"/>
    <col min="16093" max="16093" width="9" style="103"/>
    <col min="16094" max="16094" width="11.5" style="103" bestFit="1" customWidth="1"/>
    <col min="16095" max="16095" width="12.19921875" style="103" bestFit="1" customWidth="1"/>
    <col min="16096" max="16384" width="9" style="103"/>
  </cols>
  <sheetData>
    <row r="1" spans="1:8" ht="39.450000000000003" customHeight="1" x14ac:dyDescent="0.3">
      <c r="A1" s="381" t="s">
        <v>3579</v>
      </c>
      <c r="B1" s="381"/>
      <c r="C1" s="381"/>
      <c r="D1" s="381"/>
      <c r="E1" s="381"/>
      <c r="F1" s="381"/>
      <c r="G1" s="381"/>
    </row>
    <row r="2" spans="1:8" ht="68.25" customHeight="1" x14ac:dyDescent="0.3">
      <c r="A2" s="379" t="s">
        <v>3581</v>
      </c>
      <c r="B2" s="379"/>
      <c r="C2" s="379"/>
      <c r="D2" s="379"/>
      <c r="E2" s="379"/>
      <c r="F2" s="379"/>
      <c r="G2" s="379"/>
    </row>
    <row r="3" spans="1:8" s="110" customFormat="1" ht="44.25" customHeight="1" x14ac:dyDescent="0.3">
      <c r="A3" s="354" t="s">
        <v>1</v>
      </c>
      <c r="B3" s="104" t="s">
        <v>3144</v>
      </c>
      <c r="C3" s="105" t="s">
        <v>3145</v>
      </c>
      <c r="D3" s="104" t="s">
        <v>3146</v>
      </c>
      <c r="E3" s="105" t="s">
        <v>6</v>
      </c>
      <c r="F3" s="314" t="s">
        <v>3580</v>
      </c>
      <c r="G3" s="105" t="s">
        <v>11</v>
      </c>
    </row>
    <row r="4" spans="1:8" s="114" customFormat="1" ht="58.5" customHeight="1" x14ac:dyDescent="0.3">
      <c r="A4" s="380" t="s">
        <v>3421</v>
      </c>
      <c r="B4" s="380"/>
      <c r="C4" s="380"/>
      <c r="D4" s="380"/>
      <c r="E4" s="380"/>
      <c r="F4" s="380"/>
      <c r="G4" s="113"/>
    </row>
    <row r="5" spans="1:8" s="114" customFormat="1" ht="42" customHeight="1" x14ac:dyDescent="0.3">
      <c r="A5" s="355"/>
      <c r="B5" s="315" t="s">
        <v>3659</v>
      </c>
      <c r="C5" s="315"/>
      <c r="D5" s="315"/>
      <c r="E5" s="315"/>
      <c r="F5" s="315"/>
      <c r="G5" s="382" t="s">
        <v>3660</v>
      </c>
      <c r="H5" s="270"/>
    </row>
    <row r="6" spans="1:8" ht="35.549999999999997" customHeight="1" x14ac:dyDescent="0.3">
      <c r="A6" s="356">
        <v>1</v>
      </c>
      <c r="B6" s="143" t="s">
        <v>63</v>
      </c>
      <c r="C6" s="115" t="s">
        <v>51</v>
      </c>
      <c r="D6" s="144" t="s">
        <v>52</v>
      </c>
      <c r="E6" s="144"/>
      <c r="F6" s="115">
        <v>309091</v>
      </c>
      <c r="G6" s="382"/>
      <c r="H6" s="271"/>
    </row>
    <row r="7" spans="1:8" ht="35.549999999999997" customHeight="1" x14ac:dyDescent="0.3">
      <c r="A7" s="356">
        <v>2</v>
      </c>
      <c r="B7" s="143" t="s">
        <v>64</v>
      </c>
      <c r="C7" s="115" t="s">
        <v>51</v>
      </c>
      <c r="D7" s="144"/>
      <c r="E7" s="144"/>
      <c r="F7" s="115">
        <v>300000</v>
      </c>
      <c r="G7" s="382"/>
      <c r="H7" s="272"/>
    </row>
    <row r="8" spans="1:8" ht="35.549999999999997" customHeight="1" x14ac:dyDescent="0.3">
      <c r="A8" s="356">
        <v>3</v>
      </c>
      <c r="B8" s="274" t="s">
        <v>65</v>
      </c>
      <c r="C8" s="275" t="s">
        <v>51</v>
      </c>
      <c r="D8" s="275"/>
      <c r="E8" s="262"/>
      <c r="F8" s="276">
        <v>336364</v>
      </c>
      <c r="G8" s="382"/>
      <c r="H8" s="273"/>
    </row>
    <row r="9" spans="1:8" ht="35.549999999999997" customHeight="1" x14ac:dyDescent="0.3">
      <c r="A9" s="356">
        <v>4</v>
      </c>
      <c r="B9" s="274" t="s">
        <v>66</v>
      </c>
      <c r="C9" s="275" t="s">
        <v>51</v>
      </c>
      <c r="D9" s="275"/>
      <c r="E9" s="262"/>
      <c r="F9" s="276">
        <v>245454</v>
      </c>
      <c r="G9" s="382"/>
      <c r="H9" s="273"/>
    </row>
    <row r="10" spans="1:8" ht="35.549999999999997" customHeight="1" x14ac:dyDescent="0.3">
      <c r="A10" s="356">
        <v>5</v>
      </c>
      <c r="B10" s="274" t="s">
        <v>67</v>
      </c>
      <c r="C10" s="275" t="s">
        <v>51</v>
      </c>
      <c r="D10" s="275"/>
      <c r="E10" s="262"/>
      <c r="F10" s="276">
        <v>245454</v>
      </c>
      <c r="G10" s="382"/>
      <c r="H10" s="273"/>
    </row>
    <row r="11" spans="1:8" ht="35.549999999999997" customHeight="1" x14ac:dyDescent="0.3">
      <c r="A11" s="356">
        <v>6</v>
      </c>
      <c r="B11" s="274" t="s">
        <v>1485</v>
      </c>
      <c r="C11" s="275" t="s">
        <v>51</v>
      </c>
      <c r="D11" s="275"/>
      <c r="E11" s="262"/>
      <c r="F11" s="276">
        <v>200000</v>
      </c>
      <c r="G11" s="382"/>
      <c r="H11" s="273"/>
    </row>
    <row r="12" spans="1:8" ht="35.549999999999997" customHeight="1" x14ac:dyDescent="0.3">
      <c r="A12" s="356">
        <v>7</v>
      </c>
      <c r="B12" s="274" t="s">
        <v>1486</v>
      </c>
      <c r="C12" s="275" t="s">
        <v>51</v>
      </c>
      <c r="D12" s="275"/>
      <c r="E12" s="262"/>
      <c r="F12" s="276">
        <v>218181</v>
      </c>
      <c r="G12" s="382"/>
      <c r="H12" s="273"/>
    </row>
    <row r="13" spans="1:8" ht="35.549999999999997" customHeight="1" x14ac:dyDescent="0.3">
      <c r="A13" s="356">
        <v>8</v>
      </c>
      <c r="B13" s="274" t="s">
        <v>1488</v>
      </c>
      <c r="C13" s="275" t="s">
        <v>51</v>
      </c>
      <c r="D13" s="275"/>
      <c r="E13" s="262"/>
      <c r="F13" s="276">
        <v>115454</v>
      </c>
      <c r="G13" s="382"/>
      <c r="H13" s="273"/>
    </row>
    <row r="14" spans="1:8" ht="35.549999999999997" customHeight="1" x14ac:dyDescent="0.3">
      <c r="A14" s="356" t="s">
        <v>3661</v>
      </c>
      <c r="B14" s="277" t="s">
        <v>3642</v>
      </c>
      <c r="C14" s="275"/>
      <c r="D14" s="275"/>
      <c r="E14" s="262"/>
      <c r="F14" s="276"/>
      <c r="G14" s="382" t="s">
        <v>3231</v>
      </c>
      <c r="H14" s="273"/>
    </row>
    <row r="15" spans="1:8" ht="35.549999999999997" customHeight="1" x14ac:dyDescent="0.3">
      <c r="A15" s="356">
        <v>9</v>
      </c>
      <c r="B15" s="274" t="s">
        <v>73</v>
      </c>
      <c r="C15" s="275" t="s">
        <v>51</v>
      </c>
      <c r="D15" s="275" t="s">
        <v>463</v>
      </c>
      <c r="E15" s="262" t="s">
        <v>465</v>
      </c>
      <c r="F15" s="276">
        <v>409091</v>
      </c>
      <c r="G15" s="383"/>
      <c r="H15" s="273"/>
    </row>
    <row r="16" spans="1:8" ht="35.549999999999997" customHeight="1" x14ac:dyDescent="0.3">
      <c r="A16" s="356">
        <v>10</v>
      </c>
      <c r="B16" s="274" t="s">
        <v>74</v>
      </c>
      <c r="C16" s="275" t="s">
        <v>51</v>
      </c>
      <c r="D16" s="275" t="s">
        <v>463</v>
      </c>
      <c r="E16" s="262" t="s">
        <v>465</v>
      </c>
      <c r="F16" s="276">
        <v>345455</v>
      </c>
      <c r="G16" s="383"/>
      <c r="H16" s="273"/>
    </row>
    <row r="17" spans="1:8" ht="35.549999999999997" customHeight="1" x14ac:dyDescent="0.3">
      <c r="A17" s="356">
        <v>11</v>
      </c>
      <c r="B17" s="274" t="s">
        <v>77</v>
      </c>
      <c r="C17" s="275" t="s">
        <v>51</v>
      </c>
      <c r="D17" s="275" t="s">
        <v>468</v>
      </c>
      <c r="E17" s="262" t="s">
        <v>469</v>
      </c>
      <c r="F17" s="276">
        <v>227273</v>
      </c>
      <c r="G17" s="383"/>
      <c r="H17" s="273"/>
    </row>
    <row r="18" spans="1:8" ht="35.549999999999997" customHeight="1" x14ac:dyDescent="0.3">
      <c r="A18" s="356">
        <v>12</v>
      </c>
      <c r="B18" s="274" t="s">
        <v>78</v>
      </c>
      <c r="C18" s="275" t="s">
        <v>51</v>
      </c>
      <c r="D18" s="275" t="s">
        <v>468</v>
      </c>
      <c r="E18" s="262" t="s">
        <v>470</v>
      </c>
      <c r="F18" s="276">
        <v>209091</v>
      </c>
      <c r="G18" s="383"/>
      <c r="H18" s="273"/>
    </row>
    <row r="19" spans="1:8" ht="35.549999999999997" customHeight="1" x14ac:dyDescent="0.3">
      <c r="A19" s="356">
        <v>13</v>
      </c>
      <c r="B19" s="274" t="s">
        <v>79</v>
      </c>
      <c r="C19" s="275" t="s">
        <v>51</v>
      </c>
      <c r="D19" s="275" t="s">
        <v>463</v>
      </c>
      <c r="E19" s="262" t="s">
        <v>471</v>
      </c>
      <c r="F19" s="276">
        <v>254545</v>
      </c>
      <c r="G19" s="383"/>
      <c r="H19" s="273"/>
    </row>
    <row r="20" spans="1:8" ht="35.549999999999997" customHeight="1" x14ac:dyDescent="0.3">
      <c r="A20" s="356">
        <v>14</v>
      </c>
      <c r="B20" s="274" t="s">
        <v>80</v>
      </c>
      <c r="C20" s="275" t="s">
        <v>51</v>
      </c>
      <c r="D20" s="275" t="s">
        <v>463</v>
      </c>
      <c r="E20" s="262" t="s">
        <v>471</v>
      </c>
      <c r="F20" s="276">
        <v>290909</v>
      </c>
      <c r="G20" s="383"/>
      <c r="H20" s="273"/>
    </row>
    <row r="21" spans="1:8" ht="35.549999999999997" customHeight="1" x14ac:dyDescent="0.3">
      <c r="A21" s="356">
        <v>15</v>
      </c>
      <c r="B21" s="274" t="s">
        <v>81</v>
      </c>
      <c r="C21" s="275" t="s">
        <v>51</v>
      </c>
      <c r="D21" s="275" t="s">
        <v>463</v>
      </c>
      <c r="E21" s="262" t="s">
        <v>472</v>
      </c>
      <c r="F21" s="276">
        <v>254545</v>
      </c>
      <c r="G21" s="383"/>
      <c r="H21" s="273"/>
    </row>
    <row r="22" spans="1:8" ht="35.549999999999997" customHeight="1" x14ac:dyDescent="0.3">
      <c r="A22" s="356">
        <v>16</v>
      </c>
      <c r="B22" s="274" t="s">
        <v>84</v>
      </c>
      <c r="C22" s="275" t="s">
        <v>51</v>
      </c>
      <c r="D22" s="275"/>
      <c r="E22" s="262" t="s">
        <v>473</v>
      </c>
      <c r="F22" s="276">
        <v>172727</v>
      </c>
      <c r="G22" s="383"/>
      <c r="H22" s="273"/>
    </row>
    <row r="23" spans="1:8" ht="35.549999999999997" customHeight="1" x14ac:dyDescent="0.3">
      <c r="A23" s="356">
        <v>17</v>
      </c>
      <c r="B23" s="274" t="s">
        <v>3236</v>
      </c>
      <c r="C23" s="275" t="s">
        <v>51</v>
      </c>
      <c r="D23" s="275" t="s">
        <v>2134</v>
      </c>
      <c r="E23" s="262" t="s">
        <v>467</v>
      </c>
      <c r="F23" s="276">
        <v>300000</v>
      </c>
      <c r="G23" s="383"/>
      <c r="H23" s="273"/>
    </row>
    <row r="24" spans="1:8" ht="35.549999999999997" customHeight="1" x14ac:dyDescent="0.3">
      <c r="A24" s="356" t="s">
        <v>3661</v>
      </c>
      <c r="B24" s="278" t="s">
        <v>3643</v>
      </c>
      <c r="C24" s="275"/>
      <c r="D24" s="275"/>
      <c r="E24" s="262"/>
      <c r="F24" s="276"/>
      <c r="G24" s="383"/>
      <c r="H24" s="273"/>
    </row>
    <row r="25" spans="1:8" ht="35.549999999999997" customHeight="1" x14ac:dyDescent="0.3">
      <c r="A25" s="356">
        <v>18</v>
      </c>
      <c r="B25" s="274" t="s">
        <v>2009</v>
      </c>
      <c r="C25" s="275" t="s">
        <v>312</v>
      </c>
      <c r="D25" s="275" t="s">
        <v>313</v>
      </c>
      <c r="E25" s="262" t="s">
        <v>1873</v>
      </c>
      <c r="F25" s="276">
        <v>354545</v>
      </c>
      <c r="G25" s="383"/>
      <c r="H25" s="273"/>
    </row>
    <row r="26" spans="1:8" ht="35.549999999999997" customHeight="1" x14ac:dyDescent="0.3">
      <c r="A26" s="356">
        <v>19</v>
      </c>
      <c r="B26" s="274" t="s">
        <v>2008</v>
      </c>
      <c r="C26" s="275" t="s">
        <v>312</v>
      </c>
      <c r="D26" s="275" t="s">
        <v>313</v>
      </c>
      <c r="E26" s="262" t="s">
        <v>1873</v>
      </c>
      <c r="F26" s="276">
        <v>409091</v>
      </c>
      <c r="G26" s="383"/>
      <c r="H26" s="273"/>
    </row>
    <row r="27" spans="1:8" ht="35.549999999999997" customHeight="1" x14ac:dyDescent="0.3">
      <c r="A27" s="356" t="s">
        <v>3661</v>
      </c>
      <c r="B27" s="278" t="s">
        <v>3644</v>
      </c>
      <c r="C27" s="275"/>
      <c r="D27" s="275"/>
      <c r="E27" s="262"/>
      <c r="F27" s="276"/>
      <c r="G27" s="383"/>
      <c r="H27" s="273"/>
    </row>
    <row r="28" spans="1:8" ht="35.549999999999997" customHeight="1" x14ac:dyDescent="0.3">
      <c r="A28" s="356">
        <v>20</v>
      </c>
      <c r="B28" s="274" t="s">
        <v>110</v>
      </c>
      <c r="C28" s="275" t="s">
        <v>51</v>
      </c>
      <c r="D28" s="275"/>
      <c r="E28" s="262"/>
      <c r="F28" s="276">
        <v>54545.454545454544</v>
      </c>
      <c r="G28" s="383"/>
      <c r="H28" s="273"/>
    </row>
  </sheetData>
  <autoFilter ref="A3:F7" xr:uid="{00000000-0009-0000-0000-000003000000}"/>
  <mergeCells count="5">
    <mergeCell ref="A4:F4"/>
    <mergeCell ref="A1:G1"/>
    <mergeCell ref="A2:G2"/>
    <mergeCell ref="G14:G28"/>
    <mergeCell ref="G5:G13"/>
  </mergeCells>
  <printOptions horizontalCentered="1"/>
  <pageMargins left="0.35433070866141736" right="0.23622047244094491" top="0.39370078740157483" bottom="0.35433070866141736" header="0.15748031496062992" footer="0.19685039370078741"/>
  <pageSetup paperSize="9" scale="7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63E48-1C6D-465F-95A4-82BB4C1C9205}">
  <dimension ref="A1:W2461"/>
  <sheetViews>
    <sheetView zoomScale="55" zoomScaleNormal="55" zoomScaleSheetLayoutView="55" workbookViewId="0">
      <pane xSplit="3" ySplit="6" topLeftCell="D13" activePane="bottomRight" state="frozen"/>
      <selection pane="topRight" activeCell="D1" sqref="D1"/>
      <selection pane="bottomLeft" activeCell="A7" sqref="A7"/>
      <selection pane="bottomRight" activeCell="R49" sqref="R49"/>
    </sheetView>
  </sheetViews>
  <sheetFormatPr defaultColWidth="9" defaultRowHeight="21" x14ac:dyDescent="0.3"/>
  <cols>
    <col min="1" max="1" width="8.19921875" style="1" customWidth="1"/>
    <col min="2" max="2" width="10.59765625" style="4" customWidth="1"/>
    <col min="3" max="3" width="25.69921875" style="1" customWidth="1"/>
    <col min="4" max="4" width="9.5" style="6" customWidth="1"/>
    <col min="5" max="5" width="26.59765625" style="3" customWidth="1"/>
    <col min="6" max="6" width="15.19921875" style="3" customWidth="1"/>
    <col min="7" max="7" width="15.59765625" style="50" customWidth="1"/>
    <col min="8" max="8" width="10.19921875" style="3" customWidth="1"/>
    <col min="9" max="9" width="10.3984375" style="3" customWidth="1"/>
    <col min="10" max="10" width="13.69921875" style="6" customWidth="1"/>
    <col min="11" max="11" width="11.09765625" style="3" customWidth="1"/>
    <col min="12" max="13" width="17.19921875" style="3" customWidth="1"/>
    <col min="14" max="14" width="15.59765625" style="219" customWidth="1"/>
    <col min="15" max="16" width="15.59765625" style="2" customWidth="1"/>
    <col min="17" max="17" width="21" style="2" customWidth="1"/>
    <col min="18" max="20" width="15.59765625" style="2" customWidth="1"/>
    <col min="21" max="21" width="22.69921875" style="10" customWidth="1"/>
    <col min="22" max="22" width="27.09765625" style="3" customWidth="1"/>
    <col min="23" max="23" width="21.09765625" style="3" bestFit="1" customWidth="1"/>
    <col min="24" max="24" width="19.8984375" style="3" bestFit="1" customWidth="1"/>
    <col min="25" max="16384" width="9" style="3"/>
  </cols>
  <sheetData>
    <row r="1" spans="1:21" s="1" customFormat="1" ht="31.8" x14ac:dyDescent="0.3">
      <c r="A1" s="384" t="s">
        <v>3577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10"/>
    </row>
    <row r="2" spans="1:21" s="1" customFormat="1" ht="38.25" customHeight="1" x14ac:dyDescent="0.3">
      <c r="A2" s="385" t="s">
        <v>3578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10"/>
    </row>
    <row r="3" spans="1:21" s="1" customFormat="1" x14ac:dyDescent="0.3">
      <c r="B3" s="4"/>
      <c r="D3" s="6"/>
      <c r="F3" s="3"/>
      <c r="G3" s="49"/>
      <c r="J3" s="6"/>
      <c r="K3" s="3"/>
      <c r="L3" s="3"/>
      <c r="M3" s="3"/>
      <c r="N3" s="219"/>
      <c r="O3" s="2"/>
      <c r="P3" s="2"/>
      <c r="Q3" s="2"/>
      <c r="R3" s="2"/>
      <c r="S3" s="29" t="s">
        <v>0</v>
      </c>
      <c r="U3" s="10"/>
    </row>
    <row r="4" spans="1:21" s="1" customFormat="1" x14ac:dyDescent="0.3">
      <c r="B4" s="4"/>
      <c r="D4" s="6"/>
      <c r="F4" s="3"/>
      <c r="G4" s="49"/>
      <c r="J4" s="7"/>
      <c r="K4" s="9"/>
      <c r="L4" s="9"/>
      <c r="M4" s="9"/>
      <c r="N4" s="218"/>
      <c r="O4" s="8"/>
      <c r="P4" s="8"/>
      <c r="Q4" s="8"/>
      <c r="R4" s="8"/>
      <c r="S4" s="8"/>
      <c r="T4" s="8"/>
      <c r="U4" s="10"/>
    </row>
    <row r="5" spans="1:21" s="46" customFormat="1" ht="34.5" customHeight="1" x14ac:dyDescent="0.3">
      <c r="A5" s="386" t="s">
        <v>1</v>
      </c>
      <c r="B5" s="386" t="s">
        <v>2</v>
      </c>
      <c r="C5" s="386" t="s">
        <v>3</v>
      </c>
      <c r="D5" s="386" t="s">
        <v>4</v>
      </c>
      <c r="E5" s="386" t="s">
        <v>5</v>
      </c>
      <c r="F5" s="386" t="s">
        <v>6</v>
      </c>
      <c r="G5" s="386" t="s">
        <v>7</v>
      </c>
      <c r="H5" s="386" t="s">
        <v>8</v>
      </c>
      <c r="I5" s="386" t="s">
        <v>9</v>
      </c>
      <c r="J5" s="387" t="s">
        <v>2532</v>
      </c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2"/>
    </row>
    <row r="6" spans="1:21" s="46" customFormat="1" ht="128.25" customHeight="1" x14ac:dyDescent="0.3">
      <c r="A6" s="386"/>
      <c r="B6" s="386"/>
      <c r="C6" s="386"/>
      <c r="D6" s="386"/>
      <c r="E6" s="386"/>
      <c r="F6" s="386"/>
      <c r="G6" s="386"/>
      <c r="H6" s="386"/>
      <c r="I6" s="386"/>
      <c r="J6" s="62" t="s">
        <v>10</v>
      </c>
      <c r="K6" s="62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  <c r="U6" s="32"/>
    </row>
    <row r="7" spans="1:21" s="32" customFormat="1" ht="65.099999999999994" customHeight="1" x14ac:dyDescent="0.3">
      <c r="A7" s="13">
        <f>IF(D7="","",SUBTOTAL(3,D7:$D$7))</f>
        <v>1</v>
      </c>
      <c r="B7" s="376" t="s">
        <v>36</v>
      </c>
      <c r="C7" s="55" t="s">
        <v>38</v>
      </c>
      <c r="D7" s="56" t="s">
        <v>39</v>
      </c>
      <c r="E7" s="373" t="s">
        <v>2293</v>
      </c>
      <c r="F7" s="53" t="s">
        <v>40</v>
      </c>
      <c r="G7" s="376" t="s">
        <v>41</v>
      </c>
      <c r="H7" s="373" t="s">
        <v>17</v>
      </c>
      <c r="I7" s="373"/>
      <c r="J7" s="389" t="s">
        <v>1264</v>
      </c>
      <c r="K7" s="388" t="s">
        <v>3273</v>
      </c>
      <c r="L7" s="51">
        <v>1560185.1851851852</v>
      </c>
      <c r="M7" s="51">
        <v>1560185.1851851852</v>
      </c>
      <c r="N7" s="132">
        <v>1591389</v>
      </c>
      <c r="O7" s="51">
        <v>1622593</v>
      </c>
      <c r="P7" s="51">
        <v>1669398</v>
      </c>
      <c r="Q7" s="51">
        <v>1669398</v>
      </c>
      <c r="R7" s="51">
        <v>1638194</v>
      </c>
      <c r="S7" s="51">
        <v>1653796</v>
      </c>
      <c r="T7" s="51">
        <v>1747407</v>
      </c>
      <c r="U7" s="33"/>
    </row>
    <row r="8" spans="1:21" s="32" customFormat="1" ht="65.099999999999994" customHeight="1" x14ac:dyDescent="0.3">
      <c r="A8" s="13">
        <f>IF(D8="","",SUBTOTAL(3,D$7:$D8))</f>
        <v>2</v>
      </c>
      <c r="B8" s="376"/>
      <c r="C8" s="55" t="s">
        <v>42</v>
      </c>
      <c r="D8" s="56" t="s">
        <v>39</v>
      </c>
      <c r="E8" s="373"/>
      <c r="F8" s="53" t="s">
        <v>40</v>
      </c>
      <c r="G8" s="376"/>
      <c r="H8" s="373"/>
      <c r="I8" s="373"/>
      <c r="J8" s="389"/>
      <c r="K8" s="388"/>
      <c r="L8" s="51">
        <v>1587962.9629629629</v>
      </c>
      <c r="M8" s="51">
        <v>1587962.9629629629</v>
      </c>
      <c r="N8" s="132">
        <v>1619722</v>
      </c>
      <c r="O8" s="51">
        <v>1651481</v>
      </c>
      <c r="P8" s="51">
        <v>1699120</v>
      </c>
      <c r="Q8" s="51">
        <v>1699120</v>
      </c>
      <c r="R8" s="51">
        <v>1667361</v>
      </c>
      <c r="S8" s="51">
        <v>1683241</v>
      </c>
      <c r="T8" s="51">
        <v>1778519</v>
      </c>
    </row>
    <row r="9" spans="1:21" s="32" customFormat="1" ht="65.099999999999994" customHeight="1" x14ac:dyDescent="0.3">
      <c r="A9" s="13">
        <f>IF(D9="","",SUBTOTAL(3,D$7:$D9))</f>
        <v>3</v>
      </c>
      <c r="B9" s="376"/>
      <c r="C9" s="55" t="s">
        <v>43</v>
      </c>
      <c r="D9" s="56" t="s">
        <v>39</v>
      </c>
      <c r="E9" s="373"/>
      <c r="F9" s="55"/>
      <c r="G9" s="376"/>
      <c r="H9" s="373"/>
      <c r="I9" s="373"/>
      <c r="J9" s="389"/>
      <c r="K9" s="388"/>
      <c r="L9" s="51">
        <v>1513888.8888888888</v>
      </c>
      <c r="M9" s="51">
        <v>1513888.8888888888</v>
      </c>
      <c r="N9" s="132">
        <v>1544167</v>
      </c>
      <c r="O9" s="51">
        <v>1574444</v>
      </c>
      <c r="P9" s="51">
        <v>1619861</v>
      </c>
      <c r="Q9" s="51">
        <v>1619861</v>
      </c>
      <c r="R9" s="51">
        <v>1589583</v>
      </c>
      <c r="S9" s="51">
        <v>1604722</v>
      </c>
      <c r="T9" s="51">
        <v>1695556</v>
      </c>
    </row>
    <row r="10" spans="1:21" s="32" customFormat="1" ht="65.099999999999994" customHeight="1" x14ac:dyDescent="0.3">
      <c r="A10" s="13">
        <f>IF(D10="","",SUBTOTAL(3,D$7:$D10))</f>
        <v>4</v>
      </c>
      <c r="B10" s="376"/>
      <c r="C10" s="55" t="s">
        <v>1355</v>
      </c>
      <c r="D10" s="56" t="s">
        <v>39</v>
      </c>
      <c r="E10" s="373" t="s">
        <v>2293</v>
      </c>
      <c r="F10" s="53" t="s">
        <v>40</v>
      </c>
      <c r="G10" s="376" t="s">
        <v>1356</v>
      </c>
      <c r="H10" s="373" t="s">
        <v>17</v>
      </c>
      <c r="I10" s="373"/>
      <c r="J10" s="389" t="s">
        <v>1264</v>
      </c>
      <c r="K10" s="388" t="s">
        <v>1357</v>
      </c>
      <c r="L10" s="51">
        <v>1706228</v>
      </c>
      <c r="M10" s="51">
        <v>1706228</v>
      </c>
      <c r="N10" s="132">
        <v>1706228</v>
      </c>
      <c r="O10" s="51">
        <v>1706228</v>
      </c>
      <c r="P10" s="51">
        <v>1706228</v>
      </c>
      <c r="Q10" s="51">
        <v>1706228</v>
      </c>
      <c r="R10" s="51">
        <v>1706228</v>
      </c>
      <c r="S10" s="51">
        <v>1706228</v>
      </c>
      <c r="T10" s="51">
        <v>1706228</v>
      </c>
    </row>
    <row r="11" spans="1:21" s="32" customFormat="1" ht="65.099999999999994" customHeight="1" x14ac:dyDescent="0.3">
      <c r="A11" s="13">
        <f>IF(D11="","",SUBTOTAL(3,D$7:$D11))</f>
        <v>5</v>
      </c>
      <c r="B11" s="376"/>
      <c r="C11" s="55" t="s">
        <v>1359</v>
      </c>
      <c r="D11" s="56" t="s">
        <v>39</v>
      </c>
      <c r="E11" s="373"/>
      <c r="F11" s="53" t="s">
        <v>40</v>
      </c>
      <c r="G11" s="376"/>
      <c r="H11" s="373"/>
      <c r="I11" s="373"/>
      <c r="J11" s="389"/>
      <c r="K11" s="388"/>
      <c r="L11" s="51">
        <v>1769865</v>
      </c>
      <c r="M11" s="51">
        <v>1769865</v>
      </c>
      <c r="N11" s="132">
        <v>1769865</v>
      </c>
      <c r="O11" s="51">
        <v>1769865</v>
      </c>
      <c r="P11" s="51">
        <v>1769865</v>
      </c>
      <c r="Q11" s="51">
        <v>1769865</v>
      </c>
      <c r="R11" s="51">
        <v>1769865</v>
      </c>
      <c r="S11" s="51">
        <v>1769865</v>
      </c>
      <c r="T11" s="51">
        <v>1769865</v>
      </c>
    </row>
    <row r="12" spans="1:21" s="32" customFormat="1" ht="65.099999999999994" customHeight="1" x14ac:dyDescent="0.3">
      <c r="A12" s="13">
        <f>IF(D12="","",SUBTOTAL(3,D$7:$D12))</f>
        <v>6</v>
      </c>
      <c r="B12" s="376"/>
      <c r="C12" s="55" t="s">
        <v>1358</v>
      </c>
      <c r="D12" s="56" t="s">
        <v>39</v>
      </c>
      <c r="E12" s="373"/>
      <c r="F12" s="53"/>
      <c r="G12" s="376"/>
      <c r="H12" s="373"/>
      <c r="I12" s="373"/>
      <c r="J12" s="389"/>
      <c r="K12" s="388"/>
      <c r="L12" s="51">
        <v>1678956</v>
      </c>
      <c r="M12" s="51">
        <v>1678956</v>
      </c>
      <c r="N12" s="132">
        <v>1678956</v>
      </c>
      <c r="O12" s="51">
        <v>1678956</v>
      </c>
      <c r="P12" s="51">
        <v>1678956</v>
      </c>
      <c r="Q12" s="51">
        <v>1678956</v>
      </c>
      <c r="R12" s="51">
        <v>1678956</v>
      </c>
      <c r="S12" s="51">
        <v>1678956</v>
      </c>
      <c r="T12" s="51">
        <v>1678956</v>
      </c>
    </row>
    <row r="13" spans="1:21" s="32" customFormat="1" ht="65.099999999999994" customHeight="1" x14ac:dyDescent="0.3">
      <c r="A13" s="13">
        <f>IF(D13="","",SUBTOTAL(3,D$7:$D13))</f>
        <v>7</v>
      </c>
      <c r="B13" s="376"/>
      <c r="C13" s="55" t="s">
        <v>1360</v>
      </c>
      <c r="D13" s="56" t="s">
        <v>39</v>
      </c>
      <c r="E13" s="373"/>
      <c r="F13" s="53"/>
      <c r="G13" s="376"/>
      <c r="H13" s="373"/>
      <c r="I13" s="373"/>
      <c r="J13" s="389"/>
      <c r="K13" s="388"/>
      <c r="L13" s="51">
        <v>1742592</v>
      </c>
      <c r="M13" s="51">
        <v>1742592</v>
      </c>
      <c r="N13" s="132">
        <v>1742592</v>
      </c>
      <c r="O13" s="51">
        <v>1742592</v>
      </c>
      <c r="P13" s="51">
        <v>1742592</v>
      </c>
      <c r="Q13" s="51">
        <v>1742592</v>
      </c>
      <c r="R13" s="51">
        <v>1742592</v>
      </c>
      <c r="S13" s="51">
        <v>1742592</v>
      </c>
      <c r="T13" s="51">
        <v>1742592</v>
      </c>
    </row>
    <row r="14" spans="1:21" s="32" customFormat="1" ht="65.099999999999994" customHeight="1" x14ac:dyDescent="0.3">
      <c r="A14" s="13">
        <f>IF(D14="","",SUBTOTAL(3,D$7:$D14))</f>
        <v>8</v>
      </c>
      <c r="B14" s="376"/>
      <c r="C14" s="55" t="s">
        <v>1361</v>
      </c>
      <c r="D14" s="56" t="s">
        <v>39</v>
      </c>
      <c r="E14" s="373" t="s">
        <v>2293</v>
      </c>
      <c r="F14" s="53" t="s">
        <v>40</v>
      </c>
      <c r="G14" s="376" t="s">
        <v>1362</v>
      </c>
      <c r="H14" s="373" t="s">
        <v>17</v>
      </c>
      <c r="I14" s="373"/>
      <c r="J14" s="389" t="s">
        <v>1264</v>
      </c>
      <c r="K14" s="388" t="s">
        <v>2267</v>
      </c>
      <c r="L14" s="51">
        <v>1559091</v>
      </c>
      <c r="M14" s="51">
        <v>1559091</v>
      </c>
      <c r="N14" s="132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1" s="32" customFormat="1" ht="65.099999999999994" customHeight="1" x14ac:dyDescent="0.3">
      <c r="A15" s="13">
        <f>IF(D15="","",SUBTOTAL(3,D$7:$D15))</f>
        <v>9</v>
      </c>
      <c r="B15" s="376"/>
      <c r="C15" s="55" t="s">
        <v>1363</v>
      </c>
      <c r="D15" s="56" t="s">
        <v>39</v>
      </c>
      <c r="E15" s="373"/>
      <c r="F15" s="53" t="s">
        <v>40</v>
      </c>
      <c r="G15" s="376"/>
      <c r="H15" s="373"/>
      <c r="I15" s="373"/>
      <c r="J15" s="389"/>
      <c r="K15" s="388"/>
      <c r="L15" s="51">
        <v>1604545</v>
      </c>
      <c r="M15" s="51">
        <v>1604545</v>
      </c>
      <c r="N15" s="132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1" s="32" customFormat="1" ht="65.099999999999994" customHeight="1" x14ac:dyDescent="0.3">
      <c r="A16" s="13">
        <f>IF(D16="","",SUBTOTAL(3,D$7:$D16))</f>
        <v>10</v>
      </c>
      <c r="B16" s="376"/>
      <c r="C16" s="55" t="s">
        <v>2291</v>
      </c>
      <c r="D16" s="56" t="s">
        <v>39</v>
      </c>
      <c r="E16" s="373" t="s">
        <v>2293</v>
      </c>
      <c r="F16" s="53" t="s">
        <v>40</v>
      </c>
      <c r="G16" s="376" t="s">
        <v>2294</v>
      </c>
      <c r="H16" s="373" t="s">
        <v>17</v>
      </c>
      <c r="I16" s="373"/>
      <c r="J16" s="389" t="s">
        <v>1264</v>
      </c>
      <c r="K16" s="388" t="s">
        <v>2267</v>
      </c>
      <c r="L16" s="51">
        <v>1527000</v>
      </c>
      <c r="M16" s="51">
        <v>1527000</v>
      </c>
      <c r="N16" s="132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1" s="32" customFormat="1" ht="65.099999999999994" customHeight="1" x14ac:dyDescent="0.3">
      <c r="A17" s="13">
        <f>IF(D17="","",SUBTOTAL(3,D$7:$D17))</f>
        <v>11</v>
      </c>
      <c r="B17" s="376"/>
      <c r="C17" s="55" t="s">
        <v>2292</v>
      </c>
      <c r="D17" s="56" t="s">
        <v>39</v>
      </c>
      <c r="E17" s="373"/>
      <c r="F17" s="53" t="s">
        <v>40</v>
      </c>
      <c r="G17" s="376"/>
      <c r="H17" s="373"/>
      <c r="I17" s="373"/>
      <c r="J17" s="389"/>
      <c r="K17" s="388"/>
      <c r="L17" s="51">
        <v>1587000</v>
      </c>
      <c r="M17" s="51">
        <v>1587000</v>
      </c>
      <c r="N17" s="132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1" s="32" customFormat="1" ht="75.75" customHeight="1" x14ac:dyDescent="0.3">
      <c r="A18" s="13">
        <f>IF(D18="","",SUBTOTAL(3,D$7:$D18))</f>
        <v>12</v>
      </c>
      <c r="B18" s="390" t="s">
        <v>47</v>
      </c>
      <c r="C18" s="55" t="s">
        <v>3174</v>
      </c>
      <c r="D18" s="56" t="s">
        <v>39</v>
      </c>
      <c r="E18" s="55" t="s">
        <v>3177</v>
      </c>
      <c r="F18" s="53" t="s">
        <v>49</v>
      </c>
      <c r="G18" s="390" t="s">
        <v>50</v>
      </c>
      <c r="H18" s="391" t="s">
        <v>17</v>
      </c>
      <c r="I18" s="373"/>
      <c r="J18" s="392" t="s">
        <v>1264</v>
      </c>
      <c r="K18" s="388"/>
      <c r="L18" s="51">
        <v>4201000</v>
      </c>
      <c r="M18" s="51">
        <v>4193000</v>
      </c>
      <c r="N18" s="132">
        <v>4188000</v>
      </c>
      <c r="O18" s="51">
        <v>4173000</v>
      </c>
      <c r="P18" s="51">
        <v>4152000</v>
      </c>
      <c r="Q18" s="51">
        <v>4244000</v>
      </c>
      <c r="R18" s="51">
        <v>4205000</v>
      </c>
      <c r="S18" s="51">
        <v>4167000</v>
      </c>
      <c r="T18" s="51">
        <v>4248000</v>
      </c>
      <c r="U18" s="134"/>
    </row>
    <row r="19" spans="1:21" s="32" customFormat="1" ht="75.75" customHeight="1" x14ac:dyDescent="0.3">
      <c r="A19" s="13">
        <f>IF(D19="","",SUBTOTAL(3,D$7:$D19))</f>
        <v>13</v>
      </c>
      <c r="B19" s="390"/>
      <c r="C19" s="55" t="s">
        <v>3175</v>
      </c>
      <c r="D19" s="56" t="s">
        <v>39</v>
      </c>
      <c r="E19" s="54" t="s">
        <v>44</v>
      </c>
      <c r="F19" s="53" t="s">
        <v>49</v>
      </c>
      <c r="G19" s="390"/>
      <c r="H19" s="391"/>
      <c r="I19" s="373"/>
      <c r="J19" s="392"/>
      <c r="K19" s="388"/>
      <c r="L19" s="51">
        <v>4240000</v>
      </c>
      <c r="M19" s="51">
        <v>4232000</v>
      </c>
      <c r="N19" s="132">
        <v>4227000</v>
      </c>
      <c r="O19" s="51">
        <v>4212000</v>
      </c>
      <c r="P19" s="51">
        <v>4191000</v>
      </c>
      <c r="Q19" s="51">
        <v>4283000</v>
      </c>
      <c r="R19" s="51">
        <v>4244000</v>
      </c>
      <c r="S19" s="51">
        <v>4206000</v>
      </c>
      <c r="T19" s="51">
        <v>4287000</v>
      </c>
      <c r="U19" s="134"/>
    </row>
    <row r="20" spans="1:21" s="32" customFormat="1" ht="104.4" customHeight="1" x14ac:dyDescent="0.3">
      <c r="A20" s="13">
        <f>IF(D20="","",SUBTOTAL(3,D$7:$D20))</f>
        <v>14</v>
      </c>
      <c r="B20" s="390"/>
      <c r="C20" s="55" t="s">
        <v>3176</v>
      </c>
      <c r="D20" s="56" t="s">
        <v>39</v>
      </c>
      <c r="E20" s="54" t="s">
        <v>44</v>
      </c>
      <c r="F20" s="53" t="s">
        <v>49</v>
      </c>
      <c r="G20" s="383"/>
      <c r="H20" s="54" t="s">
        <v>17</v>
      </c>
      <c r="I20" s="55"/>
      <c r="J20" s="61"/>
      <c r="K20" s="53"/>
      <c r="L20" s="51">
        <v>3420000</v>
      </c>
      <c r="M20" s="51">
        <v>3412000</v>
      </c>
      <c r="N20" s="132">
        <v>3407000</v>
      </c>
      <c r="O20" s="51">
        <v>3392000</v>
      </c>
      <c r="P20" s="51">
        <v>3371000</v>
      </c>
      <c r="Q20" s="51">
        <v>3463000</v>
      </c>
      <c r="R20" s="51">
        <v>3424000</v>
      </c>
      <c r="S20" s="51">
        <v>3386000</v>
      </c>
      <c r="T20" s="51">
        <v>3467000</v>
      </c>
      <c r="U20" s="134"/>
    </row>
    <row r="21" spans="1:21" s="32" customFormat="1" ht="65.099999999999994" customHeight="1" x14ac:dyDescent="0.3">
      <c r="A21" s="13">
        <f>IF(D21="","",SUBTOTAL(3,D$7:$D21))</f>
        <v>15</v>
      </c>
      <c r="B21" s="390"/>
      <c r="C21" s="55" t="s">
        <v>1626</v>
      </c>
      <c r="D21" s="56" t="s">
        <v>37</v>
      </c>
      <c r="E21" s="54" t="s">
        <v>1627</v>
      </c>
      <c r="F21" s="53" t="s">
        <v>44</v>
      </c>
      <c r="G21" s="57" t="s">
        <v>44</v>
      </c>
      <c r="H21" s="54" t="s">
        <v>44</v>
      </c>
      <c r="I21" s="55"/>
      <c r="J21" s="373" t="s">
        <v>3575</v>
      </c>
      <c r="K21" s="388" t="s">
        <v>3229</v>
      </c>
      <c r="L21" s="51"/>
      <c r="M21" s="51"/>
      <c r="N21" s="132"/>
      <c r="O21" s="51"/>
      <c r="P21" s="51"/>
      <c r="Q21" s="51">
        <v>26700</v>
      </c>
      <c r="R21" s="51"/>
      <c r="S21" s="51"/>
      <c r="T21" s="51"/>
    </row>
    <row r="22" spans="1:21" s="32" customFormat="1" ht="65.099999999999994" customHeight="1" x14ac:dyDescent="0.3">
      <c r="A22" s="13">
        <f>IF(D22="","",SUBTOTAL(3,D$7:$D22))</f>
        <v>16</v>
      </c>
      <c r="B22" s="390"/>
      <c r="C22" s="55" t="s">
        <v>1628</v>
      </c>
      <c r="D22" s="56" t="s">
        <v>37</v>
      </c>
      <c r="E22" s="54" t="s">
        <v>1629</v>
      </c>
      <c r="F22" s="53" t="s">
        <v>44</v>
      </c>
      <c r="G22" s="57" t="s">
        <v>44</v>
      </c>
      <c r="H22" s="54" t="s">
        <v>44</v>
      </c>
      <c r="I22" s="55"/>
      <c r="J22" s="373"/>
      <c r="K22" s="388"/>
      <c r="L22" s="51"/>
      <c r="M22" s="51"/>
      <c r="N22" s="132"/>
      <c r="O22" s="51"/>
      <c r="P22" s="51"/>
      <c r="Q22" s="51">
        <v>26300</v>
      </c>
      <c r="R22" s="51"/>
      <c r="S22" s="51"/>
      <c r="T22" s="51"/>
    </row>
    <row r="23" spans="1:21" s="32" customFormat="1" ht="65.099999999999994" customHeight="1" x14ac:dyDescent="0.3">
      <c r="A23" s="13">
        <f>IF(D23="","",SUBTOTAL(3,D$7:$D23))</f>
        <v>17</v>
      </c>
      <c r="B23" s="390"/>
      <c r="C23" s="55" t="s">
        <v>1630</v>
      </c>
      <c r="D23" s="56" t="s">
        <v>37</v>
      </c>
      <c r="E23" s="54" t="s">
        <v>1631</v>
      </c>
      <c r="F23" s="53" t="s">
        <v>44</v>
      </c>
      <c r="G23" s="57" t="s">
        <v>44</v>
      </c>
      <c r="H23" s="54" t="s">
        <v>44</v>
      </c>
      <c r="I23" s="55"/>
      <c r="J23" s="373"/>
      <c r="K23" s="388"/>
      <c r="L23" s="51"/>
      <c r="M23" s="51"/>
      <c r="N23" s="132"/>
      <c r="O23" s="51"/>
      <c r="P23" s="51"/>
      <c r="Q23" s="51">
        <v>27000</v>
      </c>
      <c r="R23" s="51"/>
      <c r="S23" s="51"/>
      <c r="T23" s="51"/>
    </row>
    <row r="24" spans="1:21" s="32" customFormat="1" ht="74.25" customHeight="1" x14ac:dyDescent="0.3">
      <c r="A24" s="13">
        <f>IF(D24="","",SUBTOTAL(3,D$7:$D24))</f>
        <v>18</v>
      </c>
      <c r="B24" s="390"/>
      <c r="C24" s="55" t="s">
        <v>1632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373"/>
      <c r="K24" s="388"/>
      <c r="L24" s="51"/>
      <c r="M24" s="51"/>
      <c r="N24" s="132"/>
      <c r="O24" s="51"/>
      <c r="P24" s="51"/>
      <c r="Q24" s="51">
        <v>27400</v>
      </c>
      <c r="R24" s="51"/>
      <c r="S24" s="51"/>
      <c r="T24" s="51"/>
    </row>
    <row r="25" spans="1:21" s="32" customFormat="1" ht="65.099999999999994" customHeight="1" x14ac:dyDescent="0.3">
      <c r="A25" s="13">
        <f>IF(D25="","",SUBTOTAL(3,D$7:$D25))</f>
        <v>19</v>
      </c>
      <c r="B25" s="390"/>
      <c r="C25" s="55" t="s">
        <v>3219</v>
      </c>
      <c r="D25" s="56" t="s">
        <v>37</v>
      </c>
      <c r="E25" s="54" t="s">
        <v>1623</v>
      </c>
      <c r="F25" s="53" t="s">
        <v>44</v>
      </c>
      <c r="G25" s="57" t="s">
        <v>44</v>
      </c>
      <c r="H25" s="54" t="s">
        <v>44</v>
      </c>
      <c r="I25" s="55"/>
      <c r="J25" s="373"/>
      <c r="K25" s="388"/>
      <c r="L25" s="51"/>
      <c r="M25" s="51"/>
      <c r="N25" s="132"/>
      <c r="O25" s="51"/>
      <c r="P25" s="51"/>
      <c r="Q25" s="51">
        <v>22700</v>
      </c>
      <c r="R25" s="51"/>
      <c r="S25" s="51"/>
      <c r="T25" s="51"/>
    </row>
    <row r="26" spans="1:21" s="32" customFormat="1" ht="65.099999999999994" customHeight="1" x14ac:dyDescent="0.3">
      <c r="A26" s="13">
        <f>IF(D26="","",SUBTOTAL(3,D$7:$D26))</f>
        <v>20</v>
      </c>
      <c r="B26" s="390"/>
      <c r="C26" s="55" t="s">
        <v>3220</v>
      </c>
      <c r="D26" s="56" t="s">
        <v>37</v>
      </c>
      <c r="E26" s="54" t="s">
        <v>3221</v>
      </c>
      <c r="F26" s="53" t="s">
        <v>44</v>
      </c>
      <c r="G26" s="57" t="s">
        <v>44</v>
      </c>
      <c r="H26" s="54" t="s">
        <v>44</v>
      </c>
      <c r="I26" s="55"/>
      <c r="J26" s="373"/>
      <c r="K26" s="388"/>
      <c r="L26" s="51"/>
      <c r="M26" s="51"/>
      <c r="N26" s="132"/>
      <c r="O26" s="51"/>
      <c r="P26" s="51"/>
      <c r="Q26" s="51">
        <v>22900</v>
      </c>
      <c r="R26" s="51"/>
      <c r="S26" s="51"/>
      <c r="T26" s="51"/>
    </row>
    <row r="27" spans="1:21" s="32" customFormat="1" ht="65.099999999999994" customHeight="1" x14ac:dyDescent="0.3">
      <c r="A27" s="13">
        <f>IF(D27="","",SUBTOTAL(3,D$7:$D27))</f>
        <v>21</v>
      </c>
      <c r="B27" s="390"/>
      <c r="C27" s="55" t="s">
        <v>3222</v>
      </c>
      <c r="D27" s="56" t="s">
        <v>37</v>
      </c>
      <c r="E27" s="54" t="s">
        <v>1623</v>
      </c>
      <c r="F27" s="53" t="s">
        <v>1624</v>
      </c>
      <c r="G27" s="57" t="s">
        <v>1625</v>
      </c>
      <c r="H27" s="54"/>
      <c r="I27" s="55"/>
      <c r="J27" s="373"/>
      <c r="K27" s="388"/>
      <c r="L27" s="51"/>
      <c r="M27" s="51"/>
      <c r="N27" s="132"/>
      <c r="O27" s="51"/>
      <c r="P27" s="51"/>
      <c r="Q27" s="51">
        <v>20000</v>
      </c>
      <c r="R27" s="51"/>
      <c r="S27" s="51"/>
      <c r="T27" s="51"/>
    </row>
    <row r="28" spans="1:21" s="32" customFormat="1" ht="65.099999999999994" customHeight="1" x14ac:dyDescent="0.3">
      <c r="A28" s="13">
        <f>IF(D28="","",SUBTOTAL(3,D$7:$D28))</f>
        <v>22</v>
      </c>
      <c r="B28" s="390"/>
      <c r="C28" s="55" t="s">
        <v>3223</v>
      </c>
      <c r="D28" s="56" t="s">
        <v>37</v>
      </c>
      <c r="E28" s="54" t="s">
        <v>3224</v>
      </c>
      <c r="F28" s="53" t="s">
        <v>1624</v>
      </c>
      <c r="G28" s="57" t="s">
        <v>1625</v>
      </c>
      <c r="H28" s="54"/>
      <c r="I28" s="55"/>
      <c r="J28" s="373"/>
      <c r="K28" s="388"/>
      <c r="L28" s="51"/>
      <c r="M28" s="51"/>
      <c r="N28" s="132"/>
      <c r="O28" s="51"/>
      <c r="P28" s="51"/>
      <c r="Q28" s="51">
        <v>20200</v>
      </c>
      <c r="R28" s="51"/>
      <c r="S28" s="51"/>
      <c r="T28" s="51"/>
    </row>
    <row r="29" spans="1:21" s="32" customFormat="1" ht="65.099999999999994" customHeight="1" x14ac:dyDescent="0.3">
      <c r="A29" s="13">
        <f>IF(D29="","",SUBTOTAL(3,D$7:$D29))</f>
        <v>23</v>
      </c>
      <c r="B29" s="390"/>
      <c r="C29" s="55" t="s">
        <v>3225</v>
      </c>
      <c r="D29" s="56" t="s">
        <v>37</v>
      </c>
      <c r="E29" s="54" t="s">
        <v>1633</v>
      </c>
      <c r="F29" s="53" t="s">
        <v>44</v>
      </c>
      <c r="G29" s="57" t="s">
        <v>44</v>
      </c>
      <c r="H29" s="54" t="s">
        <v>44</v>
      </c>
      <c r="I29" s="55"/>
      <c r="J29" s="373"/>
      <c r="K29" s="388"/>
      <c r="L29" s="51"/>
      <c r="M29" s="51"/>
      <c r="N29" s="132"/>
      <c r="O29" s="51"/>
      <c r="P29" s="51"/>
      <c r="Q29" s="51">
        <v>16900</v>
      </c>
      <c r="R29" s="51"/>
      <c r="S29" s="51"/>
      <c r="T29" s="51"/>
    </row>
    <row r="30" spans="1:21" s="32" customFormat="1" ht="65.099999999999994" customHeight="1" x14ac:dyDescent="0.3">
      <c r="A30" s="13">
        <f>IF(D30="","",SUBTOTAL(3,D$7:$D30))</f>
        <v>24</v>
      </c>
      <c r="B30" s="390"/>
      <c r="C30" s="55" t="s">
        <v>2286</v>
      </c>
      <c r="D30" s="56" t="s">
        <v>37</v>
      </c>
      <c r="E30" s="54" t="s">
        <v>1633</v>
      </c>
      <c r="F30" s="53" t="s">
        <v>44</v>
      </c>
      <c r="G30" s="57" t="s">
        <v>44</v>
      </c>
      <c r="H30" s="54" t="s">
        <v>44</v>
      </c>
      <c r="I30" s="55"/>
      <c r="J30" s="373"/>
      <c r="K30" s="388"/>
      <c r="L30" s="51"/>
      <c r="M30" s="51"/>
      <c r="N30" s="132"/>
      <c r="O30" s="51"/>
      <c r="P30" s="51"/>
      <c r="Q30" s="51">
        <v>18900</v>
      </c>
      <c r="R30" s="51"/>
      <c r="S30" s="51"/>
      <c r="T30" s="51"/>
    </row>
    <row r="31" spans="1:21" s="32" customFormat="1" ht="65.099999999999994" customHeight="1" x14ac:dyDescent="0.3">
      <c r="A31" s="13">
        <f>IF(D31="","",SUBTOTAL(3,D$7:$D31))</f>
        <v>25</v>
      </c>
      <c r="B31" s="390"/>
      <c r="C31" s="55" t="s">
        <v>2287</v>
      </c>
      <c r="D31" s="56" t="s">
        <v>37</v>
      </c>
      <c r="E31" s="54" t="s">
        <v>1633</v>
      </c>
      <c r="F31" s="53" t="s">
        <v>44</v>
      </c>
      <c r="G31" s="57" t="s">
        <v>44</v>
      </c>
      <c r="H31" s="54" t="s">
        <v>44</v>
      </c>
      <c r="I31" s="55"/>
      <c r="J31" s="373"/>
      <c r="K31" s="388"/>
      <c r="L31" s="51"/>
      <c r="M31" s="51"/>
      <c r="N31" s="132"/>
      <c r="O31" s="51"/>
      <c r="P31" s="51"/>
      <c r="Q31" s="51">
        <v>19500</v>
      </c>
      <c r="R31" s="51"/>
      <c r="S31" s="51"/>
      <c r="T31" s="51"/>
    </row>
    <row r="32" spans="1:21" s="32" customFormat="1" ht="65.099999999999994" customHeight="1" x14ac:dyDescent="0.3">
      <c r="A32" s="13">
        <f>IF(D32="","",SUBTOTAL(3,D$7:$D32))</f>
        <v>26</v>
      </c>
      <c r="B32" s="390"/>
      <c r="C32" s="55" t="s">
        <v>2288</v>
      </c>
      <c r="D32" s="56" t="s">
        <v>37</v>
      </c>
      <c r="E32" s="54" t="s">
        <v>1633</v>
      </c>
      <c r="F32" s="53" t="s">
        <v>44</v>
      </c>
      <c r="G32" s="57" t="s">
        <v>44</v>
      </c>
      <c r="H32" s="54" t="s">
        <v>44</v>
      </c>
      <c r="I32" s="55"/>
      <c r="J32" s="373"/>
      <c r="K32" s="388"/>
      <c r="L32" s="51"/>
      <c r="M32" s="51"/>
      <c r="N32" s="132"/>
      <c r="O32" s="51"/>
      <c r="P32" s="51"/>
      <c r="Q32" s="51">
        <v>19300</v>
      </c>
      <c r="R32" s="51"/>
      <c r="S32" s="51"/>
      <c r="T32" s="51"/>
    </row>
    <row r="33" spans="1:21" s="32" customFormat="1" ht="65.099999999999994" customHeight="1" x14ac:dyDescent="0.3">
      <c r="A33" s="13">
        <f>IF(D33="","",SUBTOTAL(3,D$7:$D33))</f>
        <v>27</v>
      </c>
      <c r="B33" s="390"/>
      <c r="C33" s="55" t="s">
        <v>2289</v>
      </c>
      <c r="D33" s="56" t="s">
        <v>37</v>
      </c>
      <c r="E33" s="54" t="s">
        <v>1637</v>
      </c>
      <c r="F33" s="53" t="s">
        <v>44</v>
      </c>
      <c r="G33" s="57" t="s">
        <v>44</v>
      </c>
      <c r="H33" s="54" t="s">
        <v>44</v>
      </c>
      <c r="I33" s="55"/>
      <c r="J33" s="373"/>
      <c r="K33" s="388"/>
      <c r="L33" s="51"/>
      <c r="M33" s="51"/>
      <c r="N33" s="132"/>
      <c r="O33" s="51"/>
      <c r="P33" s="51"/>
      <c r="Q33" s="51">
        <v>24500</v>
      </c>
      <c r="R33" s="51"/>
      <c r="S33" s="51"/>
      <c r="T33" s="51"/>
    </row>
    <row r="34" spans="1:21" s="32" customFormat="1" ht="65.099999999999994" customHeight="1" x14ac:dyDescent="0.3">
      <c r="A34" s="13">
        <f>IF(D34="","",SUBTOTAL(3,D$7:$D34))</f>
        <v>28</v>
      </c>
      <c r="B34" s="390"/>
      <c r="C34" s="55" t="s">
        <v>3226</v>
      </c>
      <c r="D34" s="56" t="s">
        <v>37</v>
      </c>
      <c r="E34" s="54" t="s">
        <v>1637</v>
      </c>
      <c r="F34" s="53" t="s">
        <v>44</v>
      </c>
      <c r="G34" s="57" t="s">
        <v>44</v>
      </c>
      <c r="H34" s="54" t="s">
        <v>44</v>
      </c>
      <c r="I34" s="55"/>
      <c r="J34" s="373"/>
      <c r="K34" s="388"/>
      <c r="L34" s="51"/>
      <c r="M34" s="51"/>
      <c r="N34" s="132"/>
      <c r="O34" s="51"/>
      <c r="P34" s="51"/>
      <c r="Q34" s="51">
        <v>25500</v>
      </c>
      <c r="R34" s="51"/>
      <c r="S34" s="51"/>
      <c r="T34" s="51"/>
    </row>
    <row r="35" spans="1:21" s="32" customFormat="1" ht="65.099999999999994" customHeight="1" x14ac:dyDescent="0.3">
      <c r="A35" s="13">
        <f>IF(D35="","",SUBTOTAL(3,D$7:$D35))</f>
        <v>29</v>
      </c>
      <c r="B35" s="390"/>
      <c r="C35" s="55" t="s">
        <v>3227</v>
      </c>
      <c r="D35" s="56" t="s">
        <v>37</v>
      </c>
      <c r="E35" s="54" t="s">
        <v>3228</v>
      </c>
      <c r="F35" s="53"/>
      <c r="G35" s="57"/>
      <c r="H35" s="54"/>
      <c r="I35" s="55"/>
      <c r="J35" s="373"/>
      <c r="K35" s="388"/>
      <c r="L35" s="51"/>
      <c r="M35" s="51"/>
      <c r="N35" s="132"/>
      <c r="O35" s="51"/>
      <c r="P35" s="51"/>
      <c r="Q35" s="51">
        <v>25000</v>
      </c>
      <c r="R35" s="51"/>
      <c r="S35" s="51"/>
      <c r="T35" s="51"/>
    </row>
    <row r="36" spans="1:21" s="32" customFormat="1" ht="65.099999999999994" customHeight="1" x14ac:dyDescent="0.3">
      <c r="A36" s="13">
        <f>IF(D36="","",SUBTOTAL(3,D$7:$D36))</f>
        <v>30</v>
      </c>
      <c r="B36" s="390"/>
      <c r="C36" s="55" t="s">
        <v>1638</v>
      </c>
      <c r="D36" s="56" t="s">
        <v>37</v>
      </c>
      <c r="E36" s="54" t="s">
        <v>1639</v>
      </c>
      <c r="F36" s="53" t="s">
        <v>44</v>
      </c>
      <c r="G36" s="57" t="s">
        <v>44</v>
      </c>
      <c r="H36" s="54" t="s">
        <v>44</v>
      </c>
      <c r="I36" s="55"/>
      <c r="J36" s="373"/>
      <c r="K36" s="388"/>
      <c r="L36" s="51"/>
      <c r="M36" s="51"/>
      <c r="N36" s="132"/>
      <c r="O36" s="51"/>
      <c r="P36" s="51"/>
      <c r="Q36" s="51">
        <v>29600</v>
      </c>
      <c r="R36" s="51"/>
      <c r="S36" s="51"/>
      <c r="T36" s="51"/>
    </row>
    <row r="37" spans="1:21" s="32" customFormat="1" ht="65.099999999999994" customHeight="1" x14ac:dyDescent="0.3">
      <c r="A37" s="13">
        <f>IF(D37="","",SUBTOTAL(3,D$7:$D37))</f>
        <v>31</v>
      </c>
      <c r="B37" s="390"/>
      <c r="C37" s="55" t="s">
        <v>2584</v>
      </c>
      <c r="D37" s="56" t="s">
        <v>37</v>
      </c>
      <c r="E37" s="54"/>
      <c r="F37" s="53"/>
      <c r="G37" s="390" t="s">
        <v>2588</v>
      </c>
      <c r="H37" s="54"/>
      <c r="I37" s="55"/>
      <c r="J37" s="393" t="s">
        <v>2589</v>
      </c>
      <c r="K37" s="53"/>
      <c r="L37" s="51">
        <v>16700</v>
      </c>
      <c r="M37" s="51">
        <v>16700</v>
      </c>
      <c r="N37" s="132">
        <v>16700</v>
      </c>
      <c r="O37" s="51">
        <v>16700</v>
      </c>
      <c r="P37" s="51">
        <v>16700</v>
      </c>
      <c r="Q37" s="51">
        <v>16700</v>
      </c>
      <c r="R37" s="51">
        <v>16700</v>
      </c>
      <c r="S37" s="51">
        <v>16700</v>
      </c>
      <c r="T37" s="51">
        <v>16700</v>
      </c>
    </row>
    <row r="38" spans="1:21" s="32" customFormat="1" ht="65.099999999999994" customHeight="1" x14ac:dyDescent="0.3">
      <c r="A38" s="13">
        <f>IF(D38="","",SUBTOTAL(3,D$7:$D38))</f>
        <v>32</v>
      </c>
      <c r="B38" s="390"/>
      <c r="C38" s="55" t="s">
        <v>2586</v>
      </c>
      <c r="D38" s="56" t="s">
        <v>37</v>
      </c>
      <c r="E38" s="54"/>
      <c r="F38" s="53"/>
      <c r="G38" s="390"/>
      <c r="H38" s="54"/>
      <c r="I38" s="55"/>
      <c r="J38" s="393"/>
      <c r="K38" s="53"/>
      <c r="L38" s="51">
        <v>13800</v>
      </c>
      <c r="M38" s="51">
        <v>13800</v>
      </c>
      <c r="N38" s="132">
        <v>13800</v>
      </c>
      <c r="O38" s="51">
        <v>13800</v>
      </c>
      <c r="P38" s="51">
        <v>13800</v>
      </c>
      <c r="Q38" s="51">
        <v>13800</v>
      </c>
      <c r="R38" s="51">
        <v>13800</v>
      </c>
      <c r="S38" s="51">
        <v>13800</v>
      </c>
      <c r="T38" s="51">
        <v>13800</v>
      </c>
    </row>
    <row r="39" spans="1:21" s="32" customFormat="1" ht="65.099999999999994" customHeight="1" x14ac:dyDescent="0.3">
      <c r="A39" s="13">
        <f>IF(D39="","",SUBTOTAL(3,D$7:$D39))</f>
        <v>33</v>
      </c>
      <c r="B39" s="390"/>
      <c r="C39" s="55" t="s">
        <v>2587</v>
      </c>
      <c r="D39" s="56" t="s">
        <v>37</v>
      </c>
      <c r="E39" s="54"/>
      <c r="F39" s="53"/>
      <c r="G39" s="390"/>
      <c r="H39" s="54"/>
      <c r="I39" s="55"/>
      <c r="J39" s="393"/>
      <c r="K39" s="53"/>
      <c r="L39" s="51">
        <v>15300</v>
      </c>
      <c r="M39" s="51">
        <v>15300</v>
      </c>
      <c r="N39" s="132">
        <v>15300</v>
      </c>
      <c r="O39" s="51">
        <v>15300</v>
      </c>
      <c r="P39" s="51">
        <v>15300</v>
      </c>
      <c r="Q39" s="51">
        <v>15300</v>
      </c>
      <c r="R39" s="51">
        <v>15300</v>
      </c>
      <c r="S39" s="51">
        <v>15300</v>
      </c>
      <c r="T39" s="51">
        <v>15300</v>
      </c>
    </row>
    <row r="40" spans="1:21" s="32" customFormat="1" ht="65.099999999999994" customHeight="1" x14ac:dyDescent="0.3">
      <c r="A40" s="13">
        <f>IF(D40="","",SUBTOTAL(3,D$7:$D40))</f>
        <v>34</v>
      </c>
      <c r="B40" s="390"/>
      <c r="C40" s="55" t="s">
        <v>2585</v>
      </c>
      <c r="D40" s="56" t="s">
        <v>37</v>
      </c>
      <c r="E40" s="54"/>
      <c r="F40" s="53"/>
      <c r="G40" s="390"/>
      <c r="H40" s="54"/>
      <c r="I40" s="55"/>
      <c r="J40" s="393"/>
      <c r="K40" s="53"/>
      <c r="L40" s="51">
        <v>22200</v>
      </c>
      <c r="M40" s="51">
        <v>22200</v>
      </c>
      <c r="N40" s="132">
        <v>22200</v>
      </c>
      <c r="O40" s="51">
        <v>22200</v>
      </c>
      <c r="P40" s="51">
        <v>22200</v>
      </c>
      <c r="Q40" s="51">
        <v>22200</v>
      </c>
      <c r="R40" s="51">
        <v>22200</v>
      </c>
      <c r="S40" s="51">
        <v>22200</v>
      </c>
      <c r="T40" s="51">
        <v>22200</v>
      </c>
    </row>
    <row r="41" spans="1:21" s="32" customFormat="1" ht="111.75" customHeight="1" x14ac:dyDescent="0.3">
      <c r="A41" s="13">
        <f>IF(D41="","",SUBTOTAL(3,D$7:$D41))</f>
        <v>35</v>
      </c>
      <c r="B41" s="394" t="s">
        <v>56</v>
      </c>
      <c r="C41" s="55" t="s">
        <v>2246</v>
      </c>
      <c r="D41" s="56" t="s">
        <v>51</v>
      </c>
      <c r="E41" s="373" t="s">
        <v>52</v>
      </c>
      <c r="F41" s="53"/>
      <c r="G41" s="390" t="s">
        <v>54</v>
      </c>
      <c r="H41" s="391" t="s">
        <v>55</v>
      </c>
      <c r="I41" s="55"/>
      <c r="J41" s="392" t="s">
        <v>2544</v>
      </c>
      <c r="K41" s="388" t="s">
        <v>3215</v>
      </c>
      <c r="L41" s="51">
        <v>303636</v>
      </c>
      <c r="M41" s="51">
        <v>303636</v>
      </c>
      <c r="N41" s="132"/>
      <c r="O41" s="51"/>
      <c r="P41" s="51"/>
      <c r="Q41" s="51"/>
      <c r="R41" s="51"/>
      <c r="S41" s="51"/>
      <c r="T41" s="51"/>
    </row>
    <row r="42" spans="1:21" s="32" customFormat="1" ht="87" customHeight="1" x14ac:dyDescent="0.3">
      <c r="A42" s="13">
        <f>IF(D42="","",SUBTOTAL(3,D$7:$D42))</f>
        <v>36</v>
      </c>
      <c r="B42" s="395"/>
      <c r="C42" s="55" t="s">
        <v>2243</v>
      </c>
      <c r="D42" s="56" t="s">
        <v>51</v>
      </c>
      <c r="E42" s="373"/>
      <c r="F42" s="53"/>
      <c r="G42" s="390"/>
      <c r="H42" s="391"/>
      <c r="I42" s="55"/>
      <c r="J42" s="392"/>
      <c r="K42" s="388"/>
      <c r="L42" s="51">
        <v>200000</v>
      </c>
      <c r="M42" s="51">
        <v>200000</v>
      </c>
      <c r="N42" s="132"/>
      <c r="O42" s="51"/>
      <c r="P42" s="51"/>
      <c r="Q42" s="51"/>
      <c r="R42" s="51"/>
      <c r="S42" s="51"/>
      <c r="T42" s="51"/>
    </row>
    <row r="43" spans="1:21" s="32" customFormat="1" ht="72.75" customHeight="1" x14ac:dyDescent="0.3">
      <c r="A43" s="13">
        <f>IF(D43="","",SUBTOTAL(3,D$7:$D43))</f>
        <v>37</v>
      </c>
      <c r="B43" s="395"/>
      <c r="C43" s="55" t="s">
        <v>2244</v>
      </c>
      <c r="D43" s="56" t="s">
        <v>51</v>
      </c>
      <c r="E43" s="373" t="s">
        <v>57</v>
      </c>
      <c r="F43" s="53" t="s">
        <v>58</v>
      </c>
      <c r="G43" s="390" t="s">
        <v>59</v>
      </c>
      <c r="H43" s="391" t="s">
        <v>17</v>
      </c>
      <c r="I43" s="55"/>
      <c r="J43" s="392" t="s">
        <v>1265</v>
      </c>
      <c r="K43" s="388" t="s">
        <v>3277</v>
      </c>
      <c r="L43" s="51"/>
      <c r="M43" s="51"/>
      <c r="N43" s="132"/>
      <c r="O43" s="51">
        <v>327727</v>
      </c>
      <c r="P43" s="47"/>
      <c r="Q43" s="51"/>
      <c r="R43" s="51"/>
      <c r="S43" s="51"/>
      <c r="T43" s="51"/>
    </row>
    <row r="44" spans="1:21" s="32" customFormat="1" ht="75.75" customHeight="1" x14ac:dyDescent="0.3">
      <c r="A44" s="13">
        <f>IF(D44="","",SUBTOTAL(3,D$7:$D44))</f>
        <v>38</v>
      </c>
      <c r="B44" s="395"/>
      <c r="C44" s="55" t="s">
        <v>2245</v>
      </c>
      <c r="D44" s="56" t="s">
        <v>51</v>
      </c>
      <c r="E44" s="373"/>
      <c r="F44" s="53" t="s">
        <v>60</v>
      </c>
      <c r="G44" s="390"/>
      <c r="H44" s="391"/>
      <c r="I44" s="55"/>
      <c r="J44" s="392"/>
      <c r="K44" s="388"/>
      <c r="L44" s="51"/>
      <c r="M44" s="51"/>
      <c r="N44" s="132"/>
      <c r="O44" s="51">
        <v>327727</v>
      </c>
      <c r="P44" s="51"/>
      <c r="Q44" s="51"/>
      <c r="R44" s="51"/>
      <c r="S44" s="51"/>
      <c r="T44" s="51"/>
    </row>
    <row r="45" spans="1:21" s="32" customFormat="1" ht="65.099999999999994" customHeight="1" x14ac:dyDescent="0.3">
      <c r="A45" s="13">
        <f>IF(D45="","",SUBTOTAL(3,D$7:$D45))</f>
        <v>39</v>
      </c>
      <c r="B45" s="395"/>
      <c r="C45" s="55" t="s">
        <v>2242</v>
      </c>
      <c r="D45" s="56" t="s">
        <v>51</v>
      </c>
      <c r="E45" s="373"/>
      <c r="F45" s="53" t="s">
        <v>61</v>
      </c>
      <c r="G45" s="390"/>
      <c r="H45" s="391"/>
      <c r="I45" s="55"/>
      <c r="J45" s="392"/>
      <c r="K45" s="388"/>
      <c r="L45" s="51"/>
      <c r="M45" s="51"/>
      <c r="N45" s="132"/>
      <c r="O45" s="51">
        <v>222727</v>
      </c>
      <c r="P45" s="51"/>
      <c r="Q45" s="51"/>
      <c r="R45" s="51"/>
      <c r="S45" s="51"/>
      <c r="T45" s="51"/>
    </row>
    <row r="46" spans="1:21" s="25" customFormat="1" ht="100.8" x14ac:dyDescent="0.3">
      <c r="A46" s="94"/>
      <c r="B46" s="396"/>
      <c r="C46" s="95" t="s">
        <v>3600</v>
      </c>
      <c r="D46" s="203" t="s">
        <v>51</v>
      </c>
      <c r="E46" s="95" t="s">
        <v>1440</v>
      </c>
      <c r="F46" s="204"/>
      <c r="G46" s="215" t="s">
        <v>3601</v>
      </c>
      <c r="H46" s="248"/>
      <c r="I46" s="95"/>
      <c r="J46" s="227" t="s">
        <v>3602</v>
      </c>
      <c r="K46" s="204"/>
      <c r="L46" s="194"/>
      <c r="M46" s="194">
        <v>320000</v>
      </c>
      <c r="N46" s="132"/>
      <c r="O46" s="194"/>
      <c r="P46" s="194"/>
      <c r="Q46" s="194"/>
      <c r="R46" s="194"/>
      <c r="S46" s="194"/>
      <c r="T46" s="194"/>
    </row>
    <row r="47" spans="1:21" s="213" customFormat="1" ht="172.5" customHeight="1" x14ac:dyDescent="0.3">
      <c r="A47" s="70">
        <f>IF(D47="","",SUBTOTAL(3,D$7:$D47))</f>
        <v>41</v>
      </c>
      <c r="B47" s="394" t="s">
        <v>1395</v>
      </c>
      <c r="C47" s="76" t="s">
        <v>2247</v>
      </c>
      <c r="D47" s="91" t="s">
        <v>51</v>
      </c>
      <c r="E47" s="76"/>
      <c r="F47" s="88"/>
      <c r="G47" s="238" t="s">
        <v>54</v>
      </c>
      <c r="H47" s="186" t="s">
        <v>55</v>
      </c>
      <c r="I47" s="76"/>
      <c r="J47" s="239" t="s">
        <v>3595</v>
      </c>
      <c r="K47" s="88" t="s">
        <v>3215</v>
      </c>
      <c r="L47" s="93"/>
      <c r="M47" s="93">
        <f>400000/1.1</f>
        <v>363636.36363636359</v>
      </c>
      <c r="N47" s="132"/>
      <c r="O47" s="93"/>
      <c r="P47" s="93"/>
      <c r="Q47" s="93"/>
      <c r="R47" s="93"/>
      <c r="S47" s="93"/>
      <c r="T47" s="93"/>
      <c r="U47" s="213">
        <v>336363</v>
      </c>
    </row>
    <row r="48" spans="1:21" s="32" customFormat="1" ht="65.099999999999994" customHeight="1" x14ac:dyDescent="0.3">
      <c r="A48" s="13">
        <f>IF(D48="","",SUBTOTAL(3,D$7:$D48))</f>
        <v>42</v>
      </c>
      <c r="B48" s="395"/>
      <c r="C48" s="55" t="s">
        <v>2248</v>
      </c>
      <c r="D48" s="56" t="s">
        <v>51</v>
      </c>
      <c r="E48" s="55"/>
      <c r="F48" s="53"/>
      <c r="G48" s="390"/>
      <c r="H48" s="391" t="s">
        <v>1457</v>
      </c>
      <c r="I48" s="55"/>
      <c r="J48" s="61"/>
      <c r="K48" s="388" t="s">
        <v>2735</v>
      </c>
      <c r="L48" s="51"/>
      <c r="M48" s="51"/>
      <c r="N48" s="132"/>
      <c r="O48" s="51"/>
      <c r="P48" s="51"/>
      <c r="Q48" s="51">
        <v>600000</v>
      </c>
      <c r="R48" s="51"/>
      <c r="S48" s="51"/>
      <c r="T48" s="51"/>
    </row>
    <row r="49" spans="1:20" s="32" customFormat="1" ht="65.099999999999994" customHeight="1" x14ac:dyDescent="0.3">
      <c r="A49" s="13">
        <f>IF(D49="","",SUBTOTAL(3,D$7:$D49))</f>
        <v>43</v>
      </c>
      <c r="B49" s="395"/>
      <c r="C49" s="55" t="s">
        <v>2249</v>
      </c>
      <c r="D49" s="56" t="s">
        <v>51</v>
      </c>
      <c r="E49" s="55"/>
      <c r="F49" s="53"/>
      <c r="G49" s="390"/>
      <c r="H49" s="391"/>
      <c r="I49" s="55"/>
      <c r="J49" s="61"/>
      <c r="K49" s="388"/>
      <c r="L49" s="51"/>
      <c r="M49" s="51"/>
      <c r="N49" s="132"/>
      <c r="O49" s="51"/>
      <c r="P49" s="51"/>
      <c r="Q49" s="51">
        <v>600000</v>
      </c>
      <c r="R49" s="51"/>
      <c r="S49" s="51"/>
      <c r="T49" s="51"/>
    </row>
    <row r="50" spans="1:20" s="32" customFormat="1" ht="65.099999999999994" customHeight="1" x14ac:dyDescent="0.3">
      <c r="A50" s="13">
        <f>IF(D50="","",SUBTOTAL(3,D$7:$D50))</f>
        <v>44</v>
      </c>
      <c r="B50" s="395"/>
      <c r="C50" s="55" t="s">
        <v>2250</v>
      </c>
      <c r="D50" s="56" t="s">
        <v>51</v>
      </c>
      <c r="E50" s="55"/>
      <c r="F50" s="53"/>
      <c r="G50" s="390"/>
      <c r="H50" s="391"/>
      <c r="I50" s="55"/>
      <c r="J50" s="61"/>
      <c r="K50" s="388"/>
      <c r="L50" s="51"/>
      <c r="M50" s="51"/>
      <c r="N50" s="132"/>
      <c r="O50" s="51"/>
      <c r="P50" s="51"/>
      <c r="Q50" s="51">
        <v>600000</v>
      </c>
      <c r="R50" s="51"/>
      <c r="S50" s="51"/>
      <c r="T50" s="51"/>
    </row>
    <row r="51" spans="1:20" s="32" customFormat="1" ht="65.099999999999994" customHeight="1" x14ac:dyDescent="0.3">
      <c r="A51" s="13">
        <f>IF(D51="","",SUBTOTAL(3,D$7:$D51))</f>
        <v>45</v>
      </c>
      <c r="B51" s="395"/>
      <c r="C51" s="55" t="s">
        <v>2248</v>
      </c>
      <c r="D51" s="56" t="s">
        <v>51</v>
      </c>
      <c r="E51" s="55"/>
      <c r="F51" s="53"/>
      <c r="G51" s="391" t="s">
        <v>3207</v>
      </c>
      <c r="H51" s="391" t="s">
        <v>1457</v>
      </c>
      <c r="I51" s="55"/>
      <c r="J51" s="61"/>
      <c r="K51" s="388" t="s">
        <v>2736</v>
      </c>
      <c r="L51" s="51"/>
      <c r="M51" s="51"/>
      <c r="N51" s="132"/>
      <c r="O51" s="51"/>
      <c r="P51" s="51"/>
      <c r="Q51" s="51"/>
      <c r="R51" s="51"/>
      <c r="S51" s="51">
        <v>420000</v>
      </c>
      <c r="T51" s="51"/>
    </row>
    <row r="52" spans="1:20" s="32" customFormat="1" ht="65.099999999999994" customHeight="1" x14ac:dyDescent="0.3">
      <c r="A52" s="13">
        <f>IF(D52="","",SUBTOTAL(3,D$7:$D52))</f>
        <v>46</v>
      </c>
      <c r="B52" s="395"/>
      <c r="C52" s="55" t="s">
        <v>2249</v>
      </c>
      <c r="D52" s="56" t="s">
        <v>51</v>
      </c>
      <c r="E52" s="55"/>
      <c r="F52" s="53"/>
      <c r="G52" s="391"/>
      <c r="H52" s="391"/>
      <c r="I52" s="55"/>
      <c r="J52" s="61"/>
      <c r="K52" s="388"/>
      <c r="L52" s="51"/>
      <c r="M52" s="51"/>
      <c r="N52" s="132"/>
      <c r="O52" s="51"/>
      <c r="P52" s="51"/>
      <c r="Q52" s="51"/>
      <c r="R52" s="51"/>
      <c r="S52" s="51">
        <v>420000</v>
      </c>
      <c r="T52" s="51"/>
    </row>
    <row r="53" spans="1:20" s="32" customFormat="1" ht="65.099999999999994" customHeight="1" x14ac:dyDescent="0.3">
      <c r="A53" s="13">
        <f>IF(D53="","",SUBTOTAL(3,D$7:$D53))</f>
        <v>47</v>
      </c>
      <c r="B53" s="395"/>
      <c r="C53" s="55" t="s">
        <v>2250</v>
      </c>
      <c r="D53" s="56" t="s">
        <v>51</v>
      </c>
      <c r="E53" s="55"/>
      <c r="F53" s="53"/>
      <c r="G53" s="391"/>
      <c r="H53" s="391"/>
      <c r="I53" s="55"/>
      <c r="J53" s="61"/>
      <c r="K53" s="388"/>
      <c r="L53" s="51"/>
      <c r="M53" s="51"/>
      <c r="N53" s="132"/>
      <c r="O53" s="51"/>
      <c r="P53" s="51"/>
      <c r="Q53" s="51"/>
      <c r="R53" s="51"/>
      <c r="S53" s="51">
        <v>470000</v>
      </c>
      <c r="T53" s="51"/>
    </row>
    <row r="54" spans="1:20" s="32" customFormat="1" ht="65.099999999999994" customHeight="1" x14ac:dyDescent="0.3">
      <c r="A54" s="13">
        <f>IF(D54="","",SUBTOTAL(3,D$7:$D54))</f>
        <v>48</v>
      </c>
      <c r="B54" s="395"/>
      <c r="C54" s="55" t="s">
        <v>2248</v>
      </c>
      <c r="D54" s="56" t="s">
        <v>51</v>
      </c>
      <c r="E54" s="55"/>
      <c r="F54" s="53"/>
      <c r="G54" s="390"/>
      <c r="H54" s="391" t="s">
        <v>1457</v>
      </c>
      <c r="I54" s="55"/>
      <c r="J54" s="61"/>
      <c r="K54" s="388" t="s">
        <v>2737</v>
      </c>
      <c r="L54" s="51"/>
      <c r="M54" s="51"/>
      <c r="N54" s="132"/>
      <c r="O54" s="51"/>
      <c r="P54" s="51"/>
      <c r="Q54" s="51"/>
      <c r="R54" s="51"/>
      <c r="S54" s="51"/>
      <c r="T54" s="51">
        <v>350000</v>
      </c>
    </row>
    <row r="55" spans="1:20" s="32" customFormat="1" ht="65.099999999999994" customHeight="1" x14ac:dyDescent="0.3">
      <c r="A55" s="13">
        <f>IF(D55="","",SUBTOTAL(3,D$7:$D55))</f>
        <v>49</v>
      </c>
      <c r="B55" s="395"/>
      <c r="C55" s="55" t="s">
        <v>2249</v>
      </c>
      <c r="D55" s="56" t="s">
        <v>51</v>
      </c>
      <c r="E55" s="55"/>
      <c r="F55" s="53"/>
      <c r="G55" s="390"/>
      <c r="H55" s="391"/>
      <c r="I55" s="55"/>
      <c r="J55" s="61"/>
      <c r="K55" s="388"/>
      <c r="L55" s="51"/>
      <c r="M55" s="51"/>
      <c r="N55" s="132"/>
      <c r="O55" s="51"/>
      <c r="P55" s="51"/>
      <c r="Q55" s="51"/>
      <c r="R55" s="51"/>
      <c r="S55" s="51"/>
      <c r="T55" s="51">
        <v>450000</v>
      </c>
    </row>
    <row r="56" spans="1:20" s="32" customFormat="1" ht="65.099999999999994" customHeight="1" x14ac:dyDescent="0.3">
      <c r="A56" s="13">
        <f>IF(D56="","",SUBTOTAL(3,D$7:$D56))</f>
        <v>50</v>
      </c>
      <c r="B56" s="395"/>
      <c r="C56" s="55" t="s">
        <v>2250</v>
      </c>
      <c r="D56" s="56" t="s">
        <v>51</v>
      </c>
      <c r="E56" s="55"/>
      <c r="F56" s="53"/>
      <c r="G56" s="390"/>
      <c r="H56" s="391"/>
      <c r="I56" s="55"/>
      <c r="J56" s="61"/>
      <c r="K56" s="388"/>
      <c r="L56" s="51"/>
      <c r="M56" s="51"/>
      <c r="N56" s="132"/>
      <c r="O56" s="51"/>
      <c r="P56" s="51"/>
      <c r="Q56" s="51"/>
      <c r="R56" s="51"/>
      <c r="S56" s="51"/>
      <c r="T56" s="51">
        <v>250000</v>
      </c>
    </row>
    <row r="57" spans="1:20" s="32" customFormat="1" ht="65.099999999999994" customHeight="1" x14ac:dyDescent="0.3">
      <c r="A57" s="13">
        <f>IF(D57="","",SUBTOTAL(3,D$7:$D57))</f>
        <v>51</v>
      </c>
      <c r="B57" s="395"/>
      <c r="C57" s="55" t="s">
        <v>2248</v>
      </c>
      <c r="D57" s="56" t="s">
        <v>51</v>
      </c>
      <c r="E57" s="55"/>
      <c r="F57" s="53"/>
      <c r="G57" s="391" t="s">
        <v>3210</v>
      </c>
      <c r="H57" s="391" t="s">
        <v>1457</v>
      </c>
      <c r="I57" s="55"/>
      <c r="J57" s="61"/>
      <c r="K57" s="388" t="s">
        <v>3202</v>
      </c>
      <c r="L57" s="51"/>
      <c r="M57" s="51"/>
      <c r="N57" s="132"/>
      <c r="O57" s="51"/>
      <c r="P57" s="51"/>
      <c r="Q57" s="51"/>
      <c r="R57" s="51"/>
      <c r="S57" s="51"/>
      <c r="T57" s="51">
        <v>500000</v>
      </c>
    </row>
    <row r="58" spans="1:20" s="32" customFormat="1" ht="65.099999999999994" customHeight="1" x14ac:dyDescent="0.3">
      <c r="A58" s="13">
        <f>IF(D58="","",SUBTOTAL(3,D$7:$D58))</f>
        <v>52</v>
      </c>
      <c r="B58" s="395"/>
      <c r="C58" s="55" t="s">
        <v>2249</v>
      </c>
      <c r="D58" s="56" t="s">
        <v>51</v>
      </c>
      <c r="E58" s="55"/>
      <c r="F58" s="53"/>
      <c r="G58" s="391"/>
      <c r="H58" s="391"/>
      <c r="I58" s="55"/>
      <c r="J58" s="61"/>
      <c r="K58" s="388"/>
      <c r="L58" s="51"/>
      <c r="M58" s="51"/>
      <c r="N58" s="132"/>
      <c r="O58" s="51"/>
      <c r="P58" s="51"/>
      <c r="Q58" s="51"/>
      <c r="R58" s="51"/>
      <c r="S58" s="51"/>
      <c r="T58" s="51">
        <v>550000</v>
      </c>
    </row>
    <row r="59" spans="1:20" s="32" customFormat="1" ht="65.099999999999994" customHeight="1" x14ac:dyDescent="0.3">
      <c r="A59" s="13">
        <f>IF(D59="","",SUBTOTAL(3,D$7:$D59))</f>
        <v>53</v>
      </c>
      <c r="B59" s="395"/>
      <c r="C59" s="55" t="s">
        <v>2250</v>
      </c>
      <c r="D59" s="56" t="s">
        <v>51</v>
      </c>
      <c r="E59" s="55"/>
      <c r="F59" s="53"/>
      <c r="G59" s="391"/>
      <c r="H59" s="391"/>
      <c r="I59" s="55"/>
      <c r="J59" s="61"/>
      <c r="K59" s="388"/>
      <c r="L59" s="51"/>
      <c r="M59" s="51"/>
      <c r="N59" s="132"/>
      <c r="O59" s="51"/>
      <c r="P59" s="51"/>
      <c r="Q59" s="51"/>
      <c r="R59" s="51"/>
      <c r="S59" s="51"/>
      <c r="T59" s="51">
        <v>550000</v>
      </c>
    </row>
    <row r="60" spans="1:20" s="32" customFormat="1" ht="65.099999999999994" customHeight="1" x14ac:dyDescent="0.3">
      <c r="A60" s="13">
        <f>IF(D60="","",SUBTOTAL(3,D$7:$D60))</f>
        <v>54</v>
      </c>
      <c r="B60" s="395"/>
      <c r="C60" s="55" t="s">
        <v>2248</v>
      </c>
      <c r="D60" s="56" t="s">
        <v>51</v>
      </c>
      <c r="E60" s="55"/>
      <c r="F60" s="53"/>
      <c r="G60" s="391" t="s">
        <v>3209</v>
      </c>
      <c r="H60" s="391" t="s">
        <v>1457</v>
      </c>
      <c r="I60" s="55"/>
      <c r="J60" s="61"/>
      <c r="K60" s="388" t="s">
        <v>3203</v>
      </c>
      <c r="L60" s="51"/>
      <c r="M60" s="51"/>
      <c r="N60" s="132"/>
      <c r="O60" s="51"/>
      <c r="P60" s="51"/>
      <c r="Q60" s="51"/>
      <c r="R60" s="51"/>
      <c r="S60" s="51"/>
      <c r="T60" s="51">
        <v>600000</v>
      </c>
    </row>
    <row r="61" spans="1:20" s="32" customFormat="1" ht="65.099999999999994" customHeight="1" x14ac:dyDescent="0.3">
      <c r="A61" s="13">
        <f>IF(D61="","",SUBTOTAL(3,D$7:$D61))</f>
        <v>55</v>
      </c>
      <c r="B61" s="395"/>
      <c r="C61" s="55" t="s">
        <v>2249</v>
      </c>
      <c r="D61" s="56" t="s">
        <v>51</v>
      </c>
      <c r="E61" s="55"/>
      <c r="F61" s="53"/>
      <c r="G61" s="391"/>
      <c r="H61" s="391"/>
      <c r="I61" s="55"/>
      <c r="J61" s="61"/>
      <c r="K61" s="388"/>
      <c r="L61" s="51"/>
      <c r="M61" s="51"/>
      <c r="N61" s="132"/>
      <c r="O61" s="51"/>
      <c r="P61" s="51"/>
      <c r="Q61" s="51"/>
      <c r="R61" s="51"/>
      <c r="S61" s="51"/>
      <c r="T61" s="51">
        <v>600000</v>
      </c>
    </row>
    <row r="62" spans="1:20" s="32" customFormat="1" ht="65.099999999999994" customHeight="1" x14ac:dyDescent="0.3">
      <c r="A62" s="13">
        <f>IF(D62="","",SUBTOTAL(3,D$7:$D62))</f>
        <v>56</v>
      </c>
      <c r="B62" s="395"/>
      <c r="C62" s="55" t="s">
        <v>2250</v>
      </c>
      <c r="D62" s="56" t="s">
        <v>51</v>
      </c>
      <c r="E62" s="55"/>
      <c r="F62" s="53"/>
      <c r="G62" s="391"/>
      <c r="H62" s="391"/>
      <c r="I62" s="55"/>
      <c r="J62" s="61"/>
      <c r="K62" s="388"/>
      <c r="L62" s="51"/>
      <c r="M62" s="51"/>
      <c r="N62" s="132"/>
      <c r="O62" s="51"/>
      <c r="P62" s="51"/>
      <c r="Q62" s="51"/>
      <c r="R62" s="51"/>
      <c r="S62" s="51"/>
      <c r="T62" s="51">
        <v>600000</v>
      </c>
    </row>
    <row r="63" spans="1:20" s="32" customFormat="1" ht="65.099999999999994" customHeight="1" x14ac:dyDescent="0.3">
      <c r="A63" s="13">
        <f>IF(D63="","",SUBTOTAL(3,D$7:$D63))</f>
        <v>57</v>
      </c>
      <c r="B63" s="395"/>
      <c r="C63" s="55" t="s">
        <v>2248</v>
      </c>
      <c r="D63" s="56" t="s">
        <v>51</v>
      </c>
      <c r="E63" s="55"/>
      <c r="F63" s="53"/>
      <c r="G63" s="390"/>
      <c r="H63" s="391" t="s">
        <v>1457</v>
      </c>
      <c r="I63" s="55"/>
      <c r="J63" s="61"/>
      <c r="K63" s="388" t="s">
        <v>2820</v>
      </c>
      <c r="L63" s="51"/>
      <c r="M63" s="51"/>
      <c r="N63" s="132"/>
      <c r="O63" s="51"/>
      <c r="P63" s="51"/>
      <c r="Q63" s="51"/>
      <c r="R63" s="51"/>
      <c r="S63" s="51"/>
      <c r="T63" s="51">
        <v>360000</v>
      </c>
    </row>
    <row r="64" spans="1:20" s="32" customFormat="1" ht="65.099999999999994" customHeight="1" x14ac:dyDescent="0.3">
      <c r="A64" s="13">
        <f>IF(D64="","",SUBTOTAL(3,D$7:$D64))</f>
        <v>58</v>
      </c>
      <c r="B64" s="395"/>
      <c r="C64" s="55" t="s">
        <v>2249</v>
      </c>
      <c r="D64" s="56" t="s">
        <v>51</v>
      </c>
      <c r="E64" s="55"/>
      <c r="F64" s="53"/>
      <c r="G64" s="390"/>
      <c r="H64" s="391"/>
      <c r="I64" s="55"/>
      <c r="J64" s="61"/>
      <c r="K64" s="388"/>
      <c r="L64" s="51"/>
      <c r="M64" s="51"/>
      <c r="N64" s="132"/>
      <c r="O64" s="51"/>
      <c r="P64" s="51"/>
      <c r="Q64" s="51"/>
      <c r="R64" s="51"/>
      <c r="S64" s="51"/>
      <c r="T64" s="51">
        <v>360000</v>
      </c>
    </row>
    <row r="65" spans="1:20" s="32" customFormat="1" ht="65.099999999999994" customHeight="1" x14ac:dyDescent="0.3">
      <c r="A65" s="13">
        <f>IF(D65="","",SUBTOTAL(3,D$7:$D65))</f>
        <v>59</v>
      </c>
      <c r="B65" s="395"/>
      <c r="C65" s="55" t="s">
        <v>2250</v>
      </c>
      <c r="D65" s="56" t="s">
        <v>51</v>
      </c>
      <c r="E65" s="55"/>
      <c r="F65" s="53"/>
      <c r="G65" s="390"/>
      <c r="H65" s="391"/>
      <c r="I65" s="55"/>
      <c r="J65" s="61"/>
      <c r="K65" s="388"/>
      <c r="L65" s="51"/>
      <c r="M65" s="51"/>
      <c r="N65" s="132"/>
      <c r="O65" s="51"/>
      <c r="P65" s="51"/>
      <c r="Q65" s="51"/>
      <c r="R65" s="51"/>
      <c r="S65" s="51"/>
      <c r="T65" s="51">
        <v>360000</v>
      </c>
    </row>
    <row r="66" spans="1:20" s="32" customFormat="1" ht="65.099999999999994" customHeight="1" x14ac:dyDescent="0.3">
      <c r="A66" s="13">
        <f>IF(D66="","",SUBTOTAL(3,D$7:$D66))</f>
        <v>60</v>
      </c>
      <c r="B66" s="395"/>
      <c r="C66" s="55" t="s">
        <v>2248</v>
      </c>
      <c r="D66" s="56" t="s">
        <v>51</v>
      </c>
      <c r="E66" s="55"/>
      <c r="F66" s="53"/>
      <c r="G66" s="390"/>
      <c r="H66" s="391" t="s">
        <v>1457</v>
      </c>
      <c r="I66" s="55"/>
      <c r="J66" s="61"/>
      <c r="K66" s="388" t="s">
        <v>2738</v>
      </c>
      <c r="L66" s="51">
        <v>450000</v>
      </c>
      <c r="M66" s="51"/>
      <c r="N66" s="132"/>
      <c r="O66" s="51"/>
      <c r="P66" s="51"/>
      <c r="Q66" s="51"/>
      <c r="R66" s="51"/>
      <c r="S66" s="51"/>
      <c r="T66" s="51"/>
    </row>
    <row r="67" spans="1:20" s="32" customFormat="1" ht="65.099999999999994" customHeight="1" x14ac:dyDescent="0.3">
      <c r="A67" s="13">
        <f>IF(D67="","",SUBTOTAL(3,D$7:$D67))</f>
        <v>61</v>
      </c>
      <c r="B67" s="395"/>
      <c r="C67" s="55" t="s">
        <v>2249</v>
      </c>
      <c r="D67" s="56" t="s">
        <v>51</v>
      </c>
      <c r="E67" s="55"/>
      <c r="F67" s="53"/>
      <c r="G67" s="390"/>
      <c r="H67" s="391"/>
      <c r="I67" s="55"/>
      <c r="J67" s="61"/>
      <c r="K67" s="388"/>
      <c r="L67" s="51">
        <v>430000</v>
      </c>
      <c r="M67" s="51"/>
      <c r="N67" s="132"/>
      <c r="O67" s="51"/>
      <c r="P67" s="51"/>
      <c r="Q67" s="51"/>
      <c r="R67" s="51"/>
      <c r="S67" s="51"/>
      <c r="T67" s="51"/>
    </row>
    <row r="68" spans="1:20" s="32" customFormat="1" ht="65.099999999999994" customHeight="1" x14ac:dyDescent="0.3">
      <c r="A68" s="13">
        <f>IF(D68="","",SUBTOTAL(3,D$7:$D68))</f>
        <v>62</v>
      </c>
      <c r="B68" s="395"/>
      <c r="C68" s="55" t="s">
        <v>2250</v>
      </c>
      <c r="D68" s="56" t="s">
        <v>51</v>
      </c>
      <c r="E68" s="55"/>
      <c r="F68" s="53"/>
      <c r="G68" s="390"/>
      <c r="H68" s="391"/>
      <c r="I68" s="55"/>
      <c r="J68" s="61"/>
      <c r="K68" s="388"/>
      <c r="L68" s="51">
        <v>410000</v>
      </c>
      <c r="M68" s="51"/>
      <c r="N68" s="132"/>
      <c r="O68" s="51"/>
      <c r="P68" s="51"/>
      <c r="Q68" s="51"/>
      <c r="R68" s="51"/>
      <c r="S68" s="51"/>
      <c r="T68" s="51"/>
    </row>
    <row r="69" spans="1:20" s="32" customFormat="1" ht="65.099999999999994" customHeight="1" x14ac:dyDescent="0.3">
      <c r="A69" s="13">
        <f>IF(D69="","",SUBTOTAL(3,D$7:$D69))</f>
        <v>63</v>
      </c>
      <c r="B69" s="395"/>
      <c r="C69" s="55" t="s">
        <v>2248</v>
      </c>
      <c r="D69" s="56" t="s">
        <v>51</v>
      </c>
      <c r="E69" s="55"/>
      <c r="F69" s="53"/>
      <c r="G69" s="391" t="s">
        <v>3206</v>
      </c>
      <c r="H69" s="391" t="s">
        <v>1457</v>
      </c>
      <c r="I69" s="55"/>
      <c r="J69" s="61"/>
      <c r="K69" s="388" t="s">
        <v>2739</v>
      </c>
      <c r="L69" s="51"/>
      <c r="M69" s="51"/>
      <c r="N69" s="132"/>
      <c r="O69" s="51"/>
      <c r="P69" s="51">
        <v>420000</v>
      </c>
      <c r="Q69" s="51"/>
      <c r="R69" s="51"/>
      <c r="S69" s="51"/>
      <c r="T69" s="51"/>
    </row>
    <row r="70" spans="1:20" s="32" customFormat="1" ht="65.099999999999994" customHeight="1" x14ac:dyDescent="0.3">
      <c r="A70" s="13">
        <f>IF(D70="","",SUBTOTAL(3,D$7:$D70))</f>
        <v>64</v>
      </c>
      <c r="B70" s="395"/>
      <c r="C70" s="55" t="s">
        <v>2249</v>
      </c>
      <c r="D70" s="56" t="s">
        <v>51</v>
      </c>
      <c r="E70" s="55"/>
      <c r="F70" s="53"/>
      <c r="G70" s="391"/>
      <c r="H70" s="391"/>
      <c r="I70" s="55"/>
      <c r="J70" s="61"/>
      <c r="K70" s="388"/>
      <c r="L70" s="51"/>
      <c r="M70" s="51"/>
      <c r="N70" s="132"/>
      <c r="O70" s="51"/>
      <c r="P70" s="51">
        <v>420000</v>
      </c>
      <c r="Q70" s="51"/>
      <c r="R70" s="51"/>
      <c r="S70" s="51"/>
      <c r="T70" s="51"/>
    </row>
    <row r="71" spans="1:20" s="32" customFormat="1" ht="65.099999999999994" customHeight="1" x14ac:dyDescent="0.3">
      <c r="A71" s="13">
        <f>IF(D71="","",SUBTOTAL(3,D$7:$D71))</f>
        <v>65</v>
      </c>
      <c r="B71" s="395"/>
      <c r="C71" s="55" t="s">
        <v>2250</v>
      </c>
      <c r="D71" s="56" t="s">
        <v>51</v>
      </c>
      <c r="E71" s="55"/>
      <c r="F71" s="53"/>
      <c r="G71" s="391"/>
      <c r="H71" s="391"/>
      <c r="I71" s="55"/>
      <c r="J71" s="61"/>
      <c r="K71" s="388"/>
      <c r="L71" s="51"/>
      <c r="M71" s="51"/>
      <c r="N71" s="132"/>
      <c r="O71" s="51"/>
      <c r="P71" s="51">
        <v>430000</v>
      </c>
      <c r="Q71" s="51"/>
      <c r="R71" s="51"/>
      <c r="S71" s="51"/>
      <c r="T71" s="51"/>
    </row>
    <row r="72" spans="1:20" s="32" customFormat="1" ht="65.099999999999994" customHeight="1" x14ac:dyDescent="0.3">
      <c r="A72" s="13">
        <f>IF(D72="","",SUBTOTAL(3,D$7:$D72))</f>
        <v>66</v>
      </c>
      <c r="B72" s="395"/>
      <c r="C72" s="55" t="s">
        <v>2248</v>
      </c>
      <c r="D72" s="56" t="s">
        <v>51</v>
      </c>
      <c r="E72" s="55"/>
      <c r="F72" s="53"/>
      <c r="G72" s="390"/>
      <c r="H72" s="391" t="s">
        <v>1457</v>
      </c>
      <c r="I72" s="55"/>
      <c r="J72" s="61"/>
      <c r="K72" s="388" t="s">
        <v>2740</v>
      </c>
      <c r="L72" s="51"/>
      <c r="M72" s="51"/>
      <c r="N72" s="132"/>
      <c r="O72" s="51"/>
      <c r="P72" s="51"/>
      <c r="Q72" s="51">
        <v>650000</v>
      </c>
      <c r="R72" s="51"/>
      <c r="S72" s="51"/>
      <c r="T72" s="51"/>
    </row>
    <row r="73" spans="1:20" s="32" customFormat="1" ht="65.099999999999994" customHeight="1" x14ac:dyDescent="0.3">
      <c r="A73" s="13">
        <f>IF(D73="","",SUBTOTAL(3,D$7:$D73))</f>
        <v>67</v>
      </c>
      <c r="B73" s="395"/>
      <c r="C73" s="55" t="s">
        <v>2249</v>
      </c>
      <c r="D73" s="56" t="s">
        <v>51</v>
      </c>
      <c r="E73" s="55"/>
      <c r="F73" s="53"/>
      <c r="G73" s="390"/>
      <c r="H73" s="391"/>
      <c r="I73" s="55"/>
      <c r="J73" s="61"/>
      <c r="K73" s="388"/>
      <c r="L73" s="51"/>
      <c r="M73" s="51"/>
      <c r="N73" s="132"/>
      <c r="O73" s="51"/>
      <c r="P73" s="51"/>
      <c r="Q73" s="51">
        <v>650000</v>
      </c>
      <c r="R73" s="51"/>
      <c r="S73" s="51"/>
      <c r="T73" s="51"/>
    </row>
    <row r="74" spans="1:20" s="32" customFormat="1" ht="65.099999999999994" customHeight="1" x14ac:dyDescent="0.3">
      <c r="A74" s="13">
        <f>IF(D74="","",SUBTOTAL(3,D$7:$D74))</f>
        <v>68</v>
      </c>
      <c r="B74" s="395"/>
      <c r="C74" s="55" t="s">
        <v>2250</v>
      </c>
      <c r="D74" s="56" t="s">
        <v>51</v>
      </c>
      <c r="E74" s="55"/>
      <c r="F74" s="53"/>
      <c r="G74" s="390"/>
      <c r="H74" s="391"/>
      <c r="I74" s="55"/>
      <c r="J74" s="61"/>
      <c r="K74" s="388"/>
      <c r="L74" s="51"/>
      <c r="M74" s="51"/>
      <c r="N74" s="132"/>
      <c r="O74" s="51"/>
      <c r="P74" s="51"/>
      <c r="Q74" s="51">
        <v>650000</v>
      </c>
      <c r="R74" s="51"/>
      <c r="S74" s="51"/>
      <c r="T74" s="51"/>
    </row>
    <row r="75" spans="1:20" s="32" customFormat="1" ht="65.099999999999994" customHeight="1" x14ac:dyDescent="0.3">
      <c r="A75" s="13">
        <f>IF(D75="","",SUBTOTAL(3,D$7:$D75))</f>
        <v>69</v>
      </c>
      <c r="B75" s="395"/>
      <c r="C75" s="55" t="s">
        <v>2248</v>
      </c>
      <c r="D75" s="56" t="s">
        <v>51</v>
      </c>
      <c r="E75" s="55"/>
      <c r="F75" s="53"/>
      <c r="G75" s="390"/>
      <c r="H75" s="391" t="s">
        <v>1457</v>
      </c>
      <c r="I75" s="55"/>
      <c r="J75" s="61"/>
      <c r="K75" s="388" t="s">
        <v>2741</v>
      </c>
      <c r="L75" s="51"/>
      <c r="M75" s="51"/>
      <c r="N75" s="132"/>
      <c r="O75" s="51"/>
      <c r="P75" s="51"/>
      <c r="Q75" s="51"/>
      <c r="R75" s="51"/>
      <c r="S75" s="51">
        <v>450000</v>
      </c>
      <c r="T75" s="51"/>
    </row>
    <row r="76" spans="1:20" s="32" customFormat="1" ht="65.099999999999994" customHeight="1" x14ac:dyDescent="0.3">
      <c r="A76" s="13">
        <f>IF(D76="","",SUBTOTAL(3,D$7:$D76))</f>
        <v>70</v>
      </c>
      <c r="B76" s="395"/>
      <c r="C76" s="55" t="s">
        <v>2249</v>
      </c>
      <c r="D76" s="56" t="s">
        <v>51</v>
      </c>
      <c r="E76" s="55"/>
      <c r="F76" s="53"/>
      <c r="G76" s="390"/>
      <c r="H76" s="391"/>
      <c r="I76" s="55"/>
      <c r="J76" s="61"/>
      <c r="K76" s="388"/>
      <c r="L76" s="51"/>
      <c r="M76" s="51"/>
      <c r="N76" s="132"/>
      <c r="O76" s="51"/>
      <c r="P76" s="51"/>
      <c r="Q76" s="51"/>
      <c r="R76" s="51"/>
      <c r="S76" s="51">
        <v>450000</v>
      </c>
      <c r="T76" s="51"/>
    </row>
    <row r="77" spans="1:20" s="32" customFormat="1" ht="65.099999999999994" customHeight="1" x14ac:dyDescent="0.3">
      <c r="A77" s="13">
        <f>IF(D77="","",SUBTOTAL(3,D$7:$D77))</f>
        <v>71</v>
      </c>
      <c r="B77" s="395"/>
      <c r="C77" s="55" t="s">
        <v>2250</v>
      </c>
      <c r="D77" s="56" t="s">
        <v>51</v>
      </c>
      <c r="E77" s="55"/>
      <c r="F77" s="53"/>
      <c r="G77" s="390"/>
      <c r="H77" s="391"/>
      <c r="I77" s="55"/>
      <c r="J77" s="61"/>
      <c r="K77" s="388"/>
      <c r="L77" s="51"/>
      <c r="M77" s="51"/>
      <c r="N77" s="132"/>
      <c r="O77" s="51"/>
      <c r="P77" s="51"/>
      <c r="Q77" s="51"/>
      <c r="R77" s="51"/>
      <c r="S77" s="51">
        <v>450000</v>
      </c>
      <c r="T77" s="51"/>
    </row>
    <row r="78" spans="1:20" s="32" customFormat="1" ht="65.099999999999994" customHeight="1" x14ac:dyDescent="0.3">
      <c r="A78" s="13">
        <f>IF(D78="","",SUBTOTAL(3,D$7:$D78))</f>
        <v>72</v>
      </c>
      <c r="B78" s="395"/>
      <c r="C78" s="55" t="s">
        <v>2248</v>
      </c>
      <c r="D78" s="56" t="s">
        <v>51</v>
      </c>
      <c r="E78" s="55"/>
      <c r="F78" s="53"/>
      <c r="G78" s="391" t="s">
        <v>3205</v>
      </c>
      <c r="H78" s="391" t="s">
        <v>1457</v>
      </c>
      <c r="I78" s="55"/>
      <c r="J78" s="61"/>
      <c r="K78" s="388" t="s">
        <v>2742</v>
      </c>
      <c r="L78" s="51"/>
      <c r="M78" s="51"/>
      <c r="N78" s="132"/>
      <c r="O78" s="51"/>
      <c r="P78" s="51">
        <v>470000</v>
      </c>
      <c r="Q78" s="51"/>
      <c r="R78" s="51"/>
      <c r="S78" s="55"/>
      <c r="T78" s="51"/>
    </row>
    <row r="79" spans="1:20" s="32" customFormat="1" ht="65.099999999999994" customHeight="1" x14ac:dyDescent="0.3">
      <c r="A79" s="13">
        <f>IF(D79="","",SUBTOTAL(3,D$7:$D79))</f>
        <v>73</v>
      </c>
      <c r="B79" s="395"/>
      <c r="C79" s="55" t="s">
        <v>2249</v>
      </c>
      <c r="D79" s="56" t="s">
        <v>51</v>
      </c>
      <c r="E79" s="55"/>
      <c r="F79" s="53"/>
      <c r="G79" s="391"/>
      <c r="H79" s="391"/>
      <c r="I79" s="55"/>
      <c r="J79" s="61"/>
      <c r="K79" s="388"/>
      <c r="L79" s="51"/>
      <c r="M79" s="51"/>
      <c r="N79" s="132"/>
      <c r="O79" s="51"/>
      <c r="P79" s="51">
        <v>470000</v>
      </c>
      <c r="Q79" s="51"/>
      <c r="R79" s="51"/>
      <c r="S79" s="55"/>
      <c r="T79" s="51"/>
    </row>
    <row r="80" spans="1:20" s="32" customFormat="1" ht="65.099999999999994" customHeight="1" x14ac:dyDescent="0.3">
      <c r="A80" s="13">
        <f>IF(D80="","",SUBTOTAL(3,D$7:$D80))</f>
        <v>74</v>
      </c>
      <c r="B80" s="395"/>
      <c r="C80" s="55" t="s">
        <v>2250</v>
      </c>
      <c r="D80" s="56" t="s">
        <v>51</v>
      </c>
      <c r="E80" s="55"/>
      <c r="F80" s="53"/>
      <c r="G80" s="391"/>
      <c r="H80" s="391"/>
      <c r="I80" s="55"/>
      <c r="J80" s="61"/>
      <c r="K80" s="388"/>
      <c r="L80" s="51"/>
      <c r="M80" s="51"/>
      <c r="N80" s="132"/>
      <c r="O80" s="51"/>
      <c r="P80" s="51">
        <v>480000</v>
      </c>
      <c r="Q80" s="51"/>
      <c r="R80" s="51"/>
      <c r="S80" s="55"/>
      <c r="T80" s="51"/>
    </row>
    <row r="81" spans="1:20" s="32" customFormat="1" ht="65.099999999999994" customHeight="1" x14ac:dyDescent="0.3">
      <c r="A81" s="13">
        <f>IF(D81="","",SUBTOTAL(3,D$7:$D81))</f>
        <v>75</v>
      </c>
      <c r="B81" s="395"/>
      <c r="C81" s="55" t="s">
        <v>2248</v>
      </c>
      <c r="D81" s="56" t="s">
        <v>51</v>
      </c>
      <c r="E81" s="55"/>
      <c r="F81" s="53"/>
      <c r="G81" s="391" t="s">
        <v>3212</v>
      </c>
      <c r="H81" s="391" t="s">
        <v>1457</v>
      </c>
      <c r="I81" s="55"/>
      <c r="J81" s="61"/>
      <c r="K81" s="388" t="s">
        <v>3193</v>
      </c>
      <c r="L81" s="51"/>
      <c r="M81" s="51"/>
      <c r="N81" s="132"/>
      <c r="O81" s="51"/>
      <c r="P81" s="51">
        <v>500000</v>
      </c>
      <c r="Q81" s="51"/>
      <c r="R81" s="51"/>
      <c r="S81" s="55"/>
      <c r="T81" s="51"/>
    </row>
    <row r="82" spans="1:20" s="32" customFormat="1" ht="65.099999999999994" customHeight="1" x14ac:dyDescent="0.3">
      <c r="A82" s="13">
        <f>IF(D82="","",SUBTOTAL(3,D$7:$D82))</f>
        <v>76</v>
      </c>
      <c r="B82" s="395"/>
      <c r="C82" s="55" t="s">
        <v>2249</v>
      </c>
      <c r="D82" s="56" t="s">
        <v>51</v>
      </c>
      <c r="E82" s="55"/>
      <c r="F82" s="53"/>
      <c r="G82" s="391"/>
      <c r="H82" s="391"/>
      <c r="I82" s="55"/>
      <c r="J82" s="61"/>
      <c r="K82" s="388"/>
      <c r="L82" s="51"/>
      <c r="M82" s="51"/>
      <c r="N82" s="132"/>
      <c r="O82" s="51"/>
      <c r="P82" s="51">
        <v>500000</v>
      </c>
      <c r="Q82" s="51"/>
      <c r="R82" s="51"/>
      <c r="S82" s="55"/>
      <c r="T82" s="51"/>
    </row>
    <row r="83" spans="1:20" s="32" customFormat="1" ht="65.099999999999994" customHeight="1" x14ac:dyDescent="0.3">
      <c r="A83" s="13">
        <f>IF(D83="","",SUBTOTAL(3,D$7:$D83))</f>
        <v>77</v>
      </c>
      <c r="B83" s="395"/>
      <c r="C83" s="55" t="s">
        <v>2250</v>
      </c>
      <c r="D83" s="56" t="s">
        <v>51</v>
      </c>
      <c r="E83" s="55"/>
      <c r="F83" s="53"/>
      <c r="G83" s="391"/>
      <c r="H83" s="391"/>
      <c r="I83" s="55"/>
      <c r="J83" s="61"/>
      <c r="K83" s="388"/>
      <c r="L83" s="51"/>
      <c r="M83" s="51"/>
      <c r="N83" s="132"/>
      <c r="O83" s="51"/>
      <c r="P83" s="51">
        <v>530000</v>
      </c>
      <c r="Q83" s="51"/>
      <c r="R83" s="51"/>
      <c r="S83" s="55"/>
      <c r="T83" s="51"/>
    </row>
    <row r="84" spans="1:20" s="32" customFormat="1" ht="65.099999999999994" customHeight="1" x14ac:dyDescent="0.3">
      <c r="A84" s="13">
        <f>IF(D84="","",SUBTOTAL(3,D$7:$D84))</f>
        <v>78</v>
      </c>
      <c r="B84" s="395"/>
      <c r="C84" s="55" t="s">
        <v>2248</v>
      </c>
      <c r="D84" s="56" t="s">
        <v>51</v>
      </c>
      <c r="E84" s="55"/>
      <c r="F84" s="53"/>
      <c r="G84" s="390"/>
      <c r="H84" s="391" t="s">
        <v>1457</v>
      </c>
      <c r="I84" s="55"/>
      <c r="J84" s="61"/>
      <c r="K84" s="388" t="s">
        <v>2743</v>
      </c>
      <c r="L84" s="51">
        <v>480000</v>
      </c>
      <c r="M84" s="51"/>
      <c r="N84" s="132"/>
      <c r="O84" s="51"/>
      <c r="P84" s="51"/>
      <c r="Q84" s="51"/>
      <c r="R84" s="51"/>
      <c r="S84" s="55"/>
      <c r="T84" s="51"/>
    </row>
    <row r="85" spans="1:20" s="32" customFormat="1" ht="65.099999999999994" customHeight="1" x14ac:dyDescent="0.3">
      <c r="A85" s="13">
        <f>IF(D85="","",SUBTOTAL(3,D$7:$D85))</f>
        <v>79</v>
      </c>
      <c r="B85" s="395"/>
      <c r="C85" s="55" t="s">
        <v>2249</v>
      </c>
      <c r="D85" s="56" t="s">
        <v>51</v>
      </c>
      <c r="E85" s="55"/>
      <c r="F85" s="53"/>
      <c r="G85" s="390"/>
      <c r="H85" s="391"/>
      <c r="I85" s="55"/>
      <c r="J85" s="61"/>
      <c r="K85" s="388"/>
      <c r="L85" s="51">
        <v>480000</v>
      </c>
      <c r="M85" s="51"/>
      <c r="N85" s="132"/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3">
      <c r="A86" s="13">
        <f>IF(D86="","",SUBTOTAL(3,D$7:$D86))</f>
        <v>80</v>
      </c>
      <c r="B86" s="395"/>
      <c r="C86" s="55" t="s">
        <v>2250</v>
      </c>
      <c r="D86" s="56" t="s">
        <v>51</v>
      </c>
      <c r="E86" s="55"/>
      <c r="F86" s="53"/>
      <c r="G86" s="390"/>
      <c r="H86" s="391"/>
      <c r="I86" s="55"/>
      <c r="J86" s="61"/>
      <c r="K86" s="388"/>
      <c r="L86" s="51">
        <v>490000</v>
      </c>
      <c r="M86" s="51"/>
      <c r="N86" s="132"/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3">
      <c r="A87" s="13">
        <f>IF(D87="","",SUBTOTAL(3,D$7:$D87))</f>
        <v>81</v>
      </c>
      <c r="B87" s="395"/>
      <c r="C87" s="55" t="s">
        <v>2248</v>
      </c>
      <c r="D87" s="56" t="s">
        <v>51</v>
      </c>
      <c r="E87" s="55"/>
      <c r="F87" s="53"/>
      <c r="G87" s="391" t="s">
        <v>3204</v>
      </c>
      <c r="H87" s="391" t="s">
        <v>1457</v>
      </c>
      <c r="I87" s="55"/>
      <c r="J87" s="61"/>
      <c r="K87" s="388" t="s">
        <v>2744</v>
      </c>
      <c r="L87" s="51"/>
      <c r="M87" s="51"/>
      <c r="N87" s="132"/>
      <c r="O87" s="51"/>
      <c r="P87" s="51">
        <v>380000</v>
      </c>
      <c r="Q87" s="51"/>
      <c r="R87" s="51"/>
      <c r="S87" s="55"/>
      <c r="T87" s="51"/>
    </row>
    <row r="88" spans="1:20" s="32" customFormat="1" ht="65.099999999999994" customHeight="1" x14ac:dyDescent="0.3">
      <c r="A88" s="13">
        <f>IF(D88="","",SUBTOTAL(3,D$7:$D88))</f>
        <v>82</v>
      </c>
      <c r="B88" s="395"/>
      <c r="C88" s="55" t="s">
        <v>2249</v>
      </c>
      <c r="D88" s="56" t="s">
        <v>51</v>
      </c>
      <c r="E88" s="55"/>
      <c r="F88" s="53"/>
      <c r="G88" s="391"/>
      <c r="H88" s="391"/>
      <c r="I88" s="55"/>
      <c r="J88" s="61"/>
      <c r="K88" s="388"/>
      <c r="L88" s="51"/>
      <c r="M88" s="51"/>
      <c r="N88" s="132"/>
      <c r="O88" s="51"/>
      <c r="P88" s="51">
        <v>380000</v>
      </c>
      <c r="Q88" s="51"/>
      <c r="R88" s="51"/>
      <c r="S88" s="55"/>
      <c r="T88" s="51"/>
    </row>
    <row r="89" spans="1:20" s="32" customFormat="1" ht="65.099999999999994" customHeight="1" x14ac:dyDescent="0.3">
      <c r="A89" s="13">
        <f>IF(D89="","",SUBTOTAL(3,D$7:$D89))</f>
        <v>83</v>
      </c>
      <c r="B89" s="395"/>
      <c r="C89" s="55" t="s">
        <v>2250</v>
      </c>
      <c r="D89" s="56" t="s">
        <v>51</v>
      </c>
      <c r="E89" s="55"/>
      <c r="F89" s="53"/>
      <c r="G89" s="391"/>
      <c r="H89" s="391"/>
      <c r="I89" s="55"/>
      <c r="J89" s="61"/>
      <c r="K89" s="388"/>
      <c r="L89" s="51"/>
      <c r="M89" s="51"/>
      <c r="N89" s="132"/>
      <c r="O89" s="51"/>
      <c r="P89" s="51">
        <v>350000</v>
      </c>
      <c r="Q89" s="51"/>
      <c r="R89" s="51"/>
      <c r="S89" s="55"/>
      <c r="T89" s="51"/>
    </row>
    <row r="90" spans="1:20" s="32" customFormat="1" ht="65.099999999999994" customHeight="1" x14ac:dyDescent="0.3">
      <c r="A90" s="13">
        <f>IF(D90="","",SUBTOTAL(3,D$7:$D90))</f>
        <v>84</v>
      </c>
      <c r="B90" s="395"/>
      <c r="C90" s="55" t="s">
        <v>2248</v>
      </c>
      <c r="D90" s="56" t="s">
        <v>51</v>
      </c>
      <c r="E90" s="55"/>
      <c r="F90" s="53"/>
      <c r="G90" s="390"/>
      <c r="H90" s="391" t="s">
        <v>1457</v>
      </c>
      <c r="I90" s="55"/>
      <c r="J90" s="61"/>
      <c r="K90" s="388" t="s">
        <v>2745</v>
      </c>
      <c r="L90" s="51"/>
      <c r="M90" s="51" t="s">
        <v>2746</v>
      </c>
      <c r="N90" s="132"/>
      <c r="O90" s="51"/>
      <c r="P90" s="51"/>
      <c r="Q90" s="51"/>
      <c r="R90" s="51"/>
      <c r="S90" s="55"/>
      <c r="T90" s="51"/>
    </row>
    <row r="91" spans="1:20" s="32" customFormat="1" ht="65.099999999999994" customHeight="1" x14ac:dyDescent="0.3">
      <c r="A91" s="13">
        <f>IF(D91="","",SUBTOTAL(3,D$7:$D91))</f>
        <v>85</v>
      </c>
      <c r="B91" s="395"/>
      <c r="C91" s="55" t="s">
        <v>2249</v>
      </c>
      <c r="D91" s="56" t="s">
        <v>51</v>
      </c>
      <c r="E91" s="55"/>
      <c r="F91" s="53"/>
      <c r="G91" s="390"/>
      <c r="H91" s="391"/>
      <c r="I91" s="55"/>
      <c r="J91" s="61"/>
      <c r="K91" s="388"/>
      <c r="L91" s="51"/>
      <c r="M91" s="51" t="s">
        <v>2746</v>
      </c>
      <c r="N91" s="132"/>
      <c r="O91" s="51"/>
      <c r="P91" s="51"/>
      <c r="Q91" s="51"/>
      <c r="R91" s="51"/>
      <c r="S91" s="55"/>
      <c r="T91" s="51"/>
    </row>
    <row r="92" spans="1:20" s="32" customFormat="1" ht="65.099999999999994" customHeight="1" x14ac:dyDescent="0.3">
      <c r="A92" s="13">
        <f>IF(D92="","",SUBTOTAL(3,D$7:$D92))</f>
        <v>86</v>
      </c>
      <c r="B92" s="395"/>
      <c r="C92" s="55" t="s">
        <v>2250</v>
      </c>
      <c r="D92" s="56" t="s">
        <v>51</v>
      </c>
      <c r="E92" s="55"/>
      <c r="F92" s="53"/>
      <c r="G92" s="390"/>
      <c r="H92" s="391"/>
      <c r="I92" s="55"/>
      <c r="J92" s="61"/>
      <c r="K92" s="388"/>
      <c r="L92" s="51"/>
      <c r="M92" s="51" t="s">
        <v>2747</v>
      </c>
      <c r="N92" s="132"/>
      <c r="O92" s="51"/>
      <c r="P92" s="51"/>
      <c r="Q92" s="51"/>
      <c r="R92" s="51"/>
      <c r="S92" s="55"/>
      <c r="T92" s="51"/>
    </row>
    <row r="93" spans="1:20" s="32" customFormat="1" ht="65.099999999999994" customHeight="1" x14ac:dyDescent="0.3">
      <c r="A93" s="13">
        <f>IF(D93="","",SUBTOTAL(3,D$7:$D93))</f>
        <v>87</v>
      </c>
      <c r="B93" s="395"/>
      <c r="C93" s="55" t="s">
        <v>2248</v>
      </c>
      <c r="D93" s="56" t="s">
        <v>51</v>
      </c>
      <c r="E93" s="55"/>
      <c r="F93" s="53"/>
      <c r="G93" s="390"/>
      <c r="H93" s="391" t="s">
        <v>1457</v>
      </c>
      <c r="I93" s="55"/>
      <c r="J93" s="61"/>
      <c r="K93" s="388" t="s">
        <v>2748</v>
      </c>
      <c r="L93" s="51"/>
      <c r="M93" s="51"/>
      <c r="N93" s="132"/>
      <c r="O93" s="51"/>
      <c r="P93" s="51">
        <v>460000</v>
      </c>
      <c r="Q93" s="51"/>
      <c r="R93" s="51"/>
      <c r="S93" s="55"/>
      <c r="T93" s="51"/>
    </row>
    <row r="94" spans="1:20" s="32" customFormat="1" ht="65.099999999999994" customHeight="1" x14ac:dyDescent="0.3">
      <c r="A94" s="13">
        <f>IF(D94="","",SUBTOTAL(3,D$7:$D94))</f>
        <v>88</v>
      </c>
      <c r="B94" s="395"/>
      <c r="C94" s="55" t="s">
        <v>2249</v>
      </c>
      <c r="D94" s="56" t="s">
        <v>51</v>
      </c>
      <c r="E94" s="55"/>
      <c r="F94" s="53"/>
      <c r="G94" s="390"/>
      <c r="H94" s="391"/>
      <c r="I94" s="55"/>
      <c r="J94" s="61"/>
      <c r="K94" s="388"/>
      <c r="L94" s="51"/>
      <c r="M94" s="51"/>
      <c r="N94" s="132"/>
      <c r="O94" s="51"/>
      <c r="P94" s="51">
        <v>485000</v>
      </c>
      <c r="Q94" s="51"/>
      <c r="R94" s="51"/>
      <c r="S94" s="55"/>
      <c r="T94" s="51"/>
    </row>
    <row r="95" spans="1:20" s="32" customFormat="1" ht="65.099999999999994" customHeight="1" x14ac:dyDescent="0.3">
      <c r="A95" s="13">
        <f>IF(D95="","",SUBTOTAL(3,D$7:$D95))</f>
        <v>89</v>
      </c>
      <c r="B95" s="395"/>
      <c r="C95" s="55" t="s">
        <v>2250</v>
      </c>
      <c r="D95" s="56" t="s">
        <v>51</v>
      </c>
      <c r="E95" s="55"/>
      <c r="F95" s="53"/>
      <c r="G95" s="390"/>
      <c r="H95" s="391"/>
      <c r="I95" s="55"/>
      <c r="J95" s="61"/>
      <c r="K95" s="388"/>
      <c r="L95" s="51"/>
      <c r="M95" s="51"/>
      <c r="N95" s="132"/>
      <c r="O95" s="51"/>
      <c r="P95" s="51">
        <v>485000</v>
      </c>
      <c r="Q95" s="51"/>
      <c r="R95" s="51"/>
      <c r="S95" s="55"/>
      <c r="T95" s="51"/>
    </row>
    <row r="96" spans="1:20" s="32" customFormat="1" ht="65.099999999999994" customHeight="1" x14ac:dyDescent="0.3">
      <c r="A96" s="13">
        <f>IF(D96="","",SUBTOTAL(3,D$7:$D96))</f>
        <v>90</v>
      </c>
      <c r="B96" s="395"/>
      <c r="C96" s="55" t="s">
        <v>2248</v>
      </c>
      <c r="D96" s="56" t="s">
        <v>51</v>
      </c>
      <c r="E96" s="55"/>
      <c r="F96" s="53"/>
      <c r="G96" s="390"/>
      <c r="H96" s="391" t="s">
        <v>1457</v>
      </c>
      <c r="I96" s="55"/>
      <c r="J96" s="61"/>
      <c r="K96" s="388" t="s">
        <v>2749</v>
      </c>
      <c r="L96" s="51"/>
      <c r="M96" s="51"/>
      <c r="N96" s="132"/>
      <c r="O96" s="51"/>
      <c r="P96" s="51"/>
      <c r="Q96" s="51"/>
      <c r="R96" s="51">
        <v>490000</v>
      </c>
      <c r="S96" s="55"/>
      <c r="T96" s="51"/>
    </row>
    <row r="97" spans="1:20" s="32" customFormat="1" ht="65.099999999999994" customHeight="1" x14ac:dyDescent="0.3">
      <c r="A97" s="13">
        <f>IF(D97="","",SUBTOTAL(3,D$7:$D97))</f>
        <v>91</v>
      </c>
      <c r="B97" s="395"/>
      <c r="C97" s="55" t="s">
        <v>2249</v>
      </c>
      <c r="D97" s="56" t="s">
        <v>51</v>
      </c>
      <c r="E97" s="55"/>
      <c r="F97" s="53"/>
      <c r="G97" s="390"/>
      <c r="H97" s="391"/>
      <c r="I97" s="55"/>
      <c r="J97" s="61"/>
      <c r="K97" s="388"/>
      <c r="L97" s="51"/>
      <c r="M97" s="51"/>
      <c r="N97" s="132"/>
      <c r="O97" s="51"/>
      <c r="P97" s="51"/>
      <c r="Q97" s="51"/>
      <c r="R97" s="51">
        <v>490000</v>
      </c>
      <c r="S97" s="55"/>
      <c r="T97" s="51"/>
    </row>
    <row r="98" spans="1:20" s="32" customFormat="1" ht="65.099999999999994" customHeight="1" x14ac:dyDescent="0.3">
      <c r="A98" s="13">
        <f>IF(D98="","",SUBTOTAL(3,D$7:$D98))</f>
        <v>92</v>
      </c>
      <c r="B98" s="395"/>
      <c r="C98" s="55" t="s">
        <v>2250</v>
      </c>
      <c r="D98" s="56" t="s">
        <v>51</v>
      </c>
      <c r="E98" s="55"/>
      <c r="F98" s="53"/>
      <c r="G98" s="390"/>
      <c r="H98" s="391"/>
      <c r="I98" s="55"/>
      <c r="J98" s="61"/>
      <c r="K98" s="388"/>
      <c r="L98" s="51"/>
      <c r="M98" s="51"/>
      <c r="N98" s="132"/>
      <c r="O98" s="51"/>
      <c r="P98" s="51"/>
      <c r="Q98" s="51"/>
      <c r="R98" s="51">
        <v>500000</v>
      </c>
      <c r="S98" s="55"/>
      <c r="T98" s="51"/>
    </row>
    <row r="99" spans="1:20" s="32" customFormat="1" ht="65.099999999999994" customHeight="1" x14ac:dyDescent="0.3">
      <c r="A99" s="13">
        <f>IF(D99="","",SUBTOTAL(3,D$7:$D99))</f>
        <v>93</v>
      </c>
      <c r="B99" s="395"/>
      <c r="C99" s="55" t="s">
        <v>2248</v>
      </c>
      <c r="D99" s="56" t="s">
        <v>51</v>
      </c>
      <c r="E99" s="55"/>
      <c r="F99" s="53"/>
      <c r="G99" s="391" t="s">
        <v>3417</v>
      </c>
      <c r="H99" s="391" t="s">
        <v>1457</v>
      </c>
      <c r="I99" s="55"/>
      <c r="J99" s="61"/>
      <c r="K99" s="388" t="s">
        <v>2821</v>
      </c>
      <c r="L99" s="51"/>
      <c r="M99" s="51"/>
      <c r="N99" s="132" t="s">
        <v>3415</v>
      </c>
      <c r="O99" s="51"/>
      <c r="P99" s="51"/>
      <c r="Q99" s="51"/>
      <c r="R99" s="51"/>
      <c r="S99" s="55"/>
      <c r="T99" s="51"/>
    </row>
    <row r="100" spans="1:20" s="32" customFormat="1" ht="65.099999999999994" customHeight="1" x14ac:dyDescent="0.3">
      <c r="A100" s="13">
        <f>IF(D100="","",SUBTOTAL(3,D$7:$D100))</f>
        <v>94</v>
      </c>
      <c r="B100" s="395"/>
      <c r="C100" s="55" t="s">
        <v>2249</v>
      </c>
      <c r="D100" s="56" t="s">
        <v>51</v>
      </c>
      <c r="E100" s="55"/>
      <c r="F100" s="53"/>
      <c r="G100" s="391"/>
      <c r="H100" s="391"/>
      <c r="I100" s="55"/>
      <c r="J100" s="61"/>
      <c r="K100" s="388"/>
      <c r="L100" s="51"/>
      <c r="M100" s="51"/>
      <c r="N100" s="132" t="s">
        <v>3415</v>
      </c>
      <c r="O100" s="51"/>
      <c r="P100" s="51"/>
      <c r="Q100" s="51"/>
      <c r="R100" s="51"/>
      <c r="S100" s="55"/>
      <c r="T100" s="51"/>
    </row>
    <row r="101" spans="1:20" s="32" customFormat="1" ht="65.099999999999994" customHeight="1" x14ac:dyDescent="0.3">
      <c r="A101" s="13">
        <f>IF(D101="","",SUBTOTAL(3,D$7:$D101))</f>
        <v>95</v>
      </c>
      <c r="B101" s="395"/>
      <c r="C101" s="55" t="s">
        <v>2250</v>
      </c>
      <c r="D101" s="56" t="s">
        <v>51</v>
      </c>
      <c r="E101" s="55"/>
      <c r="F101" s="53"/>
      <c r="G101" s="391"/>
      <c r="H101" s="391"/>
      <c r="I101" s="55"/>
      <c r="J101" s="61"/>
      <c r="K101" s="388"/>
      <c r="L101" s="51"/>
      <c r="M101" s="51"/>
      <c r="N101" s="132" t="s">
        <v>3416</v>
      </c>
      <c r="O101" s="51"/>
      <c r="P101" s="51"/>
      <c r="Q101" s="51"/>
      <c r="R101" s="51"/>
      <c r="S101" s="55"/>
      <c r="T101" s="51"/>
    </row>
    <row r="102" spans="1:20" s="32" customFormat="1" ht="65.099999999999994" customHeight="1" x14ac:dyDescent="0.3">
      <c r="A102" s="13">
        <f>IF(D102="","",SUBTOTAL(3,D$7:$D102))</f>
        <v>96</v>
      </c>
      <c r="B102" s="395"/>
      <c r="C102" s="55" t="s">
        <v>2248</v>
      </c>
      <c r="D102" s="56" t="s">
        <v>51</v>
      </c>
      <c r="E102" s="55"/>
      <c r="F102" s="53"/>
      <c r="G102" s="391" t="s">
        <v>3211</v>
      </c>
      <c r="H102" s="391" t="s">
        <v>1457</v>
      </c>
      <c r="I102" s="55"/>
      <c r="J102" s="61"/>
      <c r="K102" s="388" t="s">
        <v>3192</v>
      </c>
      <c r="L102" s="51"/>
      <c r="M102" s="51"/>
      <c r="N102" s="132"/>
      <c r="O102" s="51"/>
      <c r="P102" s="51"/>
      <c r="Q102" s="132">
        <v>580000</v>
      </c>
      <c r="R102" s="51"/>
      <c r="S102" s="55"/>
      <c r="T102" s="51"/>
    </row>
    <row r="103" spans="1:20" s="32" customFormat="1" ht="65.099999999999994" customHeight="1" x14ac:dyDescent="0.3">
      <c r="A103" s="13">
        <f>IF(D103="","",SUBTOTAL(3,D$7:$D103))</f>
        <v>97</v>
      </c>
      <c r="B103" s="395"/>
      <c r="C103" s="55" t="s">
        <v>2249</v>
      </c>
      <c r="D103" s="56" t="s">
        <v>51</v>
      </c>
      <c r="E103" s="55"/>
      <c r="F103" s="53"/>
      <c r="G103" s="391"/>
      <c r="H103" s="391"/>
      <c r="I103" s="55"/>
      <c r="J103" s="61"/>
      <c r="K103" s="388"/>
      <c r="L103" s="51"/>
      <c r="M103" s="51"/>
      <c r="N103" s="132"/>
      <c r="O103" s="51"/>
      <c r="P103" s="51"/>
      <c r="Q103" s="132">
        <v>580000</v>
      </c>
      <c r="R103" s="51"/>
      <c r="S103" s="55"/>
      <c r="T103" s="51"/>
    </row>
    <row r="104" spans="1:20" s="32" customFormat="1" ht="65.099999999999994" customHeight="1" x14ac:dyDescent="0.3">
      <c r="A104" s="13">
        <f>IF(D104="","",SUBTOTAL(3,D$7:$D104))</f>
        <v>98</v>
      </c>
      <c r="B104" s="395"/>
      <c r="C104" s="55" t="s">
        <v>2250</v>
      </c>
      <c r="D104" s="56" t="s">
        <v>51</v>
      </c>
      <c r="E104" s="55"/>
      <c r="F104" s="53"/>
      <c r="G104" s="391"/>
      <c r="H104" s="391"/>
      <c r="I104" s="55"/>
      <c r="J104" s="61"/>
      <c r="K104" s="388"/>
      <c r="L104" s="51"/>
      <c r="M104" s="51"/>
      <c r="N104" s="132"/>
      <c r="O104" s="51"/>
      <c r="P104" s="51"/>
      <c r="Q104" s="132">
        <v>580000</v>
      </c>
      <c r="R104" s="51"/>
      <c r="S104" s="55"/>
      <c r="T104" s="51"/>
    </row>
    <row r="105" spans="1:20" s="32" customFormat="1" ht="65.099999999999994" customHeight="1" x14ac:dyDescent="0.3">
      <c r="A105" s="13">
        <f>IF(D105="","",SUBTOTAL(3,D$7:$D105))</f>
        <v>99</v>
      </c>
      <c r="B105" s="395"/>
      <c r="C105" s="55" t="s">
        <v>2248</v>
      </c>
      <c r="D105" s="56" t="s">
        <v>51</v>
      </c>
      <c r="E105" s="55"/>
      <c r="F105" s="53"/>
      <c r="G105" s="391" t="s">
        <v>3214</v>
      </c>
      <c r="H105" s="391" t="s">
        <v>1457</v>
      </c>
      <c r="I105" s="55"/>
      <c r="J105" s="61"/>
      <c r="K105" s="388" t="s">
        <v>3198</v>
      </c>
      <c r="L105" s="51"/>
      <c r="M105" s="51"/>
      <c r="N105" s="132"/>
      <c r="O105" s="51"/>
      <c r="P105" s="51"/>
      <c r="Q105" s="51"/>
      <c r="R105" s="132" t="s">
        <v>3196</v>
      </c>
      <c r="S105" s="55"/>
      <c r="T105" s="51"/>
    </row>
    <row r="106" spans="1:20" s="32" customFormat="1" ht="65.099999999999994" customHeight="1" x14ac:dyDescent="0.3">
      <c r="A106" s="13">
        <f>IF(D106="","",SUBTOTAL(3,D$7:$D106))</f>
        <v>100</v>
      </c>
      <c r="B106" s="395"/>
      <c r="C106" s="55" t="s">
        <v>2249</v>
      </c>
      <c r="D106" s="56" t="s">
        <v>51</v>
      </c>
      <c r="E106" s="55"/>
      <c r="F106" s="53"/>
      <c r="G106" s="391"/>
      <c r="H106" s="391"/>
      <c r="I106" s="55"/>
      <c r="J106" s="61"/>
      <c r="K106" s="388"/>
      <c r="L106" s="51"/>
      <c r="M106" s="51"/>
      <c r="N106" s="132"/>
      <c r="O106" s="51"/>
      <c r="P106" s="51"/>
      <c r="Q106" s="51"/>
      <c r="R106" s="132" t="s">
        <v>3197</v>
      </c>
      <c r="S106" s="55"/>
      <c r="T106" s="51"/>
    </row>
    <row r="107" spans="1:20" s="32" customFormat="1" ht="65.099999999999994" customHeight="1" x14ac:dyDescent="0.3">
      <c r="A107" s="13">
        <f>IF(D107="","",SUBTOTAL(3,D$7:$D107))</f>
        <v>101</v>
      </c>
      <c r="B107" s="395"/>
      <c r="C107" s="55" t="s">
        <v>2250</v>
      </c>
      <c r="D107" s="56" t="s">
        <v>51</v>
      </c>
      <c r="E107" s="55"/>
      <c r="F107" s="53"/>
      <c r="G107" s="391"/>
      <c r="H107" s="391"/>
      <c r="I107" s="55"/>
      <c r="J107" s="61"/>
      <c r="K107" s="388"/>
      <c r="L107" s="51"/>
      <c r="M107" s="51"/>
      <c r="N107" s="132"/>
      <c r="O107" s="51"/>
      <c r="P107" s="51"/>
      <c r="Q107" s="51"/>
      <c r="R107" s="132" t="s">
        <v>3197</v>
      </c>
      <c r="S107" s="55"/>
      <c r="T107" s="51"/>
    </row>
    <row r="108" spans="1:20" s="32" customFormat="1" ht="65.099999999999994" customHeight="1" x14ac:dyDescent="0.3">
      <c r="A108" s="13">
        <f>IF(D108="","",SUBTOTAL(3,D$7:$D108))</f>
        <v>102</v>
      </c>
      <c r="B108" s="395"/>
      <c r="C108" s="55" t="s">
        <v>2248</v>
      </c>
      <c r="D108" s="56" t="s">
        <v>51</v>
      </c>
      <c r="E108" s="55"/>
      <c r="F108" s="53"/>
      <c r="G108" s="391" t="s">
        <v>3213</v>
      </c>
      <c r="H108" s="391" t="s">
        <v>1457</v>
      </c>
      <c r="I108" s="55"/>
      <c r="J108" s="61"/>
      <c r="K108" s="388" t="s">
        <v>3199</v>
      </c>
      <c r="L108" s="51"/>
      <c r="M108" s="51"/>
      <c r="N108" s="132"/>
      <c r="O108" s="51"/>
      <c r="P108" s="51"/>
      <c r="Q108" s="51"/>
      <c r="R108" s="132">
        <v>550000</v>
      </c>
      <c r="S108" s="55"/>
      <c r="T108" s="51"/>
    </row>
    <row r="109" spans="1:20" s="32" customFormat="1" ht="65.099999999999994" customHeight="1" x14ac:dyDescent="0.3">
      <c r="A109" s="13">
        <f>IF(D109="","",SUBTOTAL(3,D$7:$D109))</f>
        <v>103</v>
      </c>
      <c r="B109" s="395"/>
      <c r="C109" s="55" t="s">
        <v>2249</v>
      </c>
      <c r="D109" s="56" t="s">
        <v>51</v>
      </c>
      <c r="E109" s="55"/>
      <c r="F109" s="53"/>
      <c r="G109" s="391"/>
      <c r="H109" s="391"/>
      <c r="I109" s="55"/>
      <c r="J109" s="61"/>
      <c r="K109" s="388"/>
      <c r="L109" s="51"/>
      <c r="M109" s="51"/>
      <c r="N109" s="132"/>
      <c r="O109" s="51"/>
      <c r="P109" s="51"/>
      <c r="Q109" s="51"/>
      <c r="R109" s="132">
        <v>530000</v>
      </c>
      <c r="S109" s="55"/>
      <c r="T109" s="51"/>
    </row>
    <row r="110" spans="1:20" s="32" customFormat="1" ht="65.099999999999994" customHeight="1" x14ac:dyDescent="0.3">
      <c r="A110" s="13">
        <f>IF(D110="","",SUBTOTAL(3,D$7:$D110))</f>
        <v>104</v>
      </c>
      <c r="B110" s="395"/>
      <c r="C110" s="55" t="s">
        <v>2250</v>
      </c>
      <c r="D110" s="56" t="s">
        <v>51</v>
      </c>
      <c r="E110" s="55"/>
      <c r="F110" s="53"/>
      <c r="G110" s="391"/>
      <c r="H110" s="391"/>
      <c r="I110" s="55"/>
      <c r="J110" s="61"/>
      <c r="K110" s="388"/>
      <c r="L110" s="51"/>
      <c r="M110" s="51"/>
      <c r="N110" s="132"/>
      <c r="O110" s="51"/>
      <c r="P110" s="51"/>
      <c r="Q110" s="51"/>
      <c r="R110" s="132">
        <v>570000</v>
      </c>
      <c r="S110" s="55"/>
      <c r="T110" s="51"/>
    </row>
    <row r="111" spans="1:20" s="32" customFormat="1" ht="65.099999999999994" customHeight="1" x14ac:dyDescent="0.3">
      <c r="A111" s="13">
        <f>IF(D111="","",SUBTOTAL(3,D$7:$D111))</f>
        <v>105</v>
      </c>
      <c r="B111" s="395"/>
      <c r="C111" s="55" t="s">
        <v>2248</v>
      </c>
      <c r="D111" s="56" t="s">
        <v>51</v>
      </c>
      <c r="E111" s="55"/>
      <c r="F111" s="53"/>
      <c r="G111" s="391" t="s">
        <v>3208</v>
      </c>
      <c r="H111" s="391" t="s">
        <v>1457</v>
      </c>
      <c r="I111" s="55"/>
      <c r="J111" s="61"/>
      <c r="K111" s="388" t="s">
        <v>3200</v>
      </c>
      <c r="L111" s="51"/>
      <c r="M111" s="51" t="s">
        <v>3201</v>
      </c>
      <c r="N111" s="132"/>
      <c r="O111" s="51"/>
      <c r="P111" s="51"/>
      <c r="Q111" s="51"/>
      <c r="R111" s="132"/>
      <c r="S111" s="55"/>
      <c r="T111" s="51"/>
    </row>
    <row r="112" spans="1:20" s="32" customFormat="1" ht="65.099999999999994" customHeight="1" x14ac:dyDescent="0.3">
      <c r="A112" s="13">
        <f>IF(D112="","",SUBTOTAL(3,D$7:$D112))</f>
        <v>106</v>
      </c>
      <c r="B112" s="395"/>
      <c r="C112" s="55" t="s">
        <v>2249</v>
      </c>
      <c r="D112" s="56" t="s">
        <v>51</v>
      </c>
      <c r="E112" s="55"/>
      <c r="F112" s="53"/>
      <c r="G112" s="391"/>
      <c r="H112" s="391"/>
      <c r="I112" s="55"/>
      <c r="J112" s="61"/>
      <c r="K112" s="388"/>
      <c r="L112" s="51"/>
      <c r="M112" s="51" t="s">
        <v>3201</v>
      </c>
      <c r="N112" s="132"/>
      <c r="O112" s="51"/>
      <c r="P112" s="51"/>
      <c r="Q112" s="51"/>
      <c r="R112" s="132"/>
      <c r="S112" s="55"/>
      <c r="T112" s="51"/>
    </row>
    <row r="113" spans="1:20" s="32" customFormat="1" ht="65.099999999999994" customHeight="1" x14ac:dyDescent="0.3">
      <c r="A113" s="13">
        <f>IF(D113="","",SUBTOTAL(3,D$7:$D113))</f>
        <v>107</v>
      </c>
      <c r="B113" s="395"/>
      <c r="C113" s="55" t="s">
        <v>2250</v>
      </c>
      <c r="D113" s="56" t="s">
        <v>51</v>
      </c>
      <c r="E113" s="55"/>
      <c r="F113" s="53"/>
      <c r="G113" s="391"/>
      <c r="H113" s="391"/>
      <c r="I113" s="55"/>
      <c r="J113" s="61"/>
      <c r="K113" s="388"/>
      <c r="L113" s="51"/>
      <c r="M113" s="51">
        <v>600000</v>
      </c>
      <c r="N113" s="132"/>
      <c r="O113" s="51"/>
      <c r="P113" s="51"/>
      <c r="Q113" s="51"/>
      <c r="R113" s="132"/>
      <c r="S113" s="55"/>
      <c r="T113" s="51"/>
    </row>
    <row r="114" spans="1:20" s="32" customFormat="1" ht="65.099999999999994" customHeight="1" x14ac:dyDescent="0.3">
      <c r="A114" s="13">
        <f>IF(D114="","",SUBTOTAL(3,D$7:$D114))</f>
        <v>108</v>
      </c>
      <c r="B114" s="395"/>
      <c r="C114" s="55" t="s">
        <v>2248</v>
      </c>
      <c r="D114" s="56" t="s">
        <v>51</v>
      </c>
      <c r="E114" s="55"/>
      <c r="F114" s="53"/>
      <c r="G114" s="391" t="s">
        <v>3413</v>
      </c>
      <c r="H114" s="391" t="s">
        <v>1457</v>
      </c>
      <c r="I114" s="55"/>
      <c r="J114" s="61"/>
      <c r="K114" s="388" t="s">
        <v>3414</v>
      </c>
      <c r="L114" s="51"/>
      <c r="M114" s="51">
        <v>590000</v>
      </c>
      <c r="N114" s="132"/>
      <c r="O114" s="51"/>
      <c r="P114" s="51"/>
      <c r="Q114" s="51"/>
      <c r="R114" s="132"/>
      <c r="S114" s="55"/>
      <c r="T114" s="51"/>
    </row>
    <row r="115" spans="1:20" s="32" customFormat="1" ht="65.099999999999994" customHeight="1" x14ac:dyDescent="0.3">
      <c r="A115" s="13">
        <f>IF(D115="","",SUBTOTAL(3,D$7:$D115))</f>
        <v>109</v>
      </c>
      <c r="B115" s="395"/>
      <c r="C115" s="55" t="s">
        <v>2249</v>
      </c>
      <c r="D115" s="56" t="s">
        <v>51</v>
      </c>
      <c r="E115" s="55"/>
      <c r="F115" s="53"/>
      <c r="G115" s="391"/>
      <c r="H115" s="391"/>
      <c r="I115" s="55"/>
      <c r="J115" s="61"/>
      <c r="K115" s="388"/>
      <c r="L115" s="51"/>
      <c r="M115" s="51">
        <v>590000</v>
      </c>
      <c r="N115" s="132"/>
      <c r="O115" s="51"/>
      <c r="P115" s="51"/>
      <c r="Q115" s="51"/>
      <c r="R115" s="132"/>
      <c r="S115" s="55"/>
      <c r="T115" s="51"/>
    </row>
    <row r="116" spans="1:20" s="32" customFormat="1" ht="65.099999999999994" customHeight="1" x14ac:dyDescent="0.3">
      <c r="A116" s="13">
        <f>IF(D116="","",SUBTOTAL(3,D$7:$D116))</f>
        <v>110</v>
      </c>
      <c r="B116" s="395"/>
      <c r="C116" s="55" t="s">
        <v>2250</v>
      </c>
      <c r="D116" s="56" t="s">
        <v>51</v>
      </c>
      <c r="E116" s="55"/>
      <c r="F116" s="53"/>
      <c r="G116" s="391"/>
      <c r="H116" s="391"/>
      <c r="I116" s="55"/>
      <c r="J116" s="61"/>
      <c r="K116" s="388"/>
      <c r="L116" s="51"/>
      <c r="M116" s="51">
        <v>590000</v>
      </c>
      <c r="N116" s="132"/>
      <c r="O116" s="51"/>
      <c r="P116" s="51"/>
      <c r="Q116" s="51"/>
      <c r="R116" s="132"/>
      <c r="S116" s="55"/>
      <c r="T116" s="51"/>
    </row>
    <row r="117" spans="1:20" s="32" customFormat="1" ht="65.099999999999994" customHeight="1" x14ac:dyDescent="0.3">
      <c r="A117" s="13">
        <f>IF(D117="","",SUBTOTAL(3,D$7:$D117))</f>
        <v>111</v>
      </c>
      <c r="B117" s="395"/>
      <c r="C117" s="55" t="s">
        <v>2248</v>
      </c>
      <c r="D117" s="56" t="s">
        <v>51</v>
      </c>
      <c r="E117" s="55"/>
      <c r="F117" s="53"/>
      <c r="G117" s="391" t="s">
        <v>3418</v>
      </c>
      <c r="H117" s="391" t="s">
        <v>1457</v>
      </c>
      <c r="I117" s="55"/>
      <c r="J117" s="61"/>
      <c r="K117" s="388" t="s">
        <v>3419</v>
      </c>
      <c r="L117" s="397" t="s">
        <v>3420</v>
      </c>
      <c r="M117" s="51">
        <v>470000</v>
      </c>
      <c r="N117" s="132"/>
      <c r="O117" s="51"/>
      <c r="P117" s="51"/>
      <c r="Q117" s="51"/>
      <c r="R117" s="132"/>
      <c r="S117" s="55"/>
      <c r="T117" s="51"/>
    </row>
    <row r="118" spans="1:20" s="32" customFormat="1" ht="65.099999999999994" customHeight="1" x14ac:dyDescent="0.3">
      <c r="A118" s="13">
        <f>IF(D118="","",SUBTOTAL(3,D$7:$D118))</f>
        <v>112</v>
      </c>
      <c r="B118" s="395"/>
      <c r="C118" s="55" t="s">
        <v>2249</v>
      </c>
      <c r="D118" s="56" t="s">
        <v>51</v>
      </c>
      <c r="E118" s="55"/>
      <c r="F118" s="53"/>
      <c r="G118" s="391"/>
      <c r="H118" s="391"/>
      <c r="I118" s="55"/>
      <c r="J118" s="61"/>
      <c r="K118" s="388"/>
      <c r="L118" s="383"/>
      <c r="M118" s="51">
        <v>440000</v>
      </c>
      <c r="N118" s="132"/>
      <c r="O118" s="51"/>
      <c r="P118" s="51"/>
      <c r="Q118" s="51"/>
      <c r="R118" s="132"/>
      <c r="S118" s="55"/>
      <c r="T118" s="51"/>
    </row>
    <row r="119" spans="1:20" s="32" customFormat="1" ht="65.099999999999994" customHeight="1" x14ac:dyDescent="0.3">
      <c r="A119" s="13">
        <f>IF(D119="","",SUBTOTAL(3,D$7:$D119))</f>
        <v>113</v>
      </c>
      <c r="B119" s="395"/>
      <c r="C119" s="55" t="s">
        <v>2250</v>
      </c>
      <c r="D119" s="56" t="s">
        <v>51</v>
      </c>
      <c r="E119" s="55"/>
      <c r="F119" s="53"/>
      <c r="G119" s="391"/>
      <c r="H119" s="391"/>
      <c r="I119" s="55"/>
      <c r="J119" s="61"/>
      <c r="K119" s="388"/>
      <c r="L119" s="383"/>
      <c r="M119" s="51">
        <v>540000</v>
      </c>
      <c r="N119" s="132"/>
      <c r="O119" s="51"/>
      <c r="P119" s="51"/>
      <c r="Q119" s="51"/>
      <c r="R119" s="132"/>
      <c r="S119" s="55"/>
      <c r="T119" s="51"/>
    </row>
    <row r="120" spans="1:20" s="32" customFormat="1" ht="97.5" customHeight="1" x14ac:dyDescent="0.3">
      <c r="A120" s="13">
        <f>IF(D120="","",SUBTOTAL(3,D$7:$D120))</f>
        <v>114</v>
      </c>
      <c r="B120" s="395"/>
      <c r="C120" s="55" t="s">
        <v>2250</v>
      </c>
      <c r="D120" s="56" t="s">
        <v>2781</v>
      </c>
      <c r="E120" s="55"/>
      <c r="F120" s="53"/>
      <c r="G120" s="57"/>
      <c r="H120" s="61" t="s">
        <v>2751</v>
      </c>
      <c r="I120" s="55"/>
      <c r="J120" s="392" t="s">
        <v>2753</v>
      </c>
      <c r="K120" s="388" t="s">
        <v>2754</v>
      </c>
      <c r="L120" s="51"/>
      <c r="M120" s="51"/>
      <c r="N120" s="132">
        <v>505930</v>
      </c>
      <c r="O120" s="51"/>
      <c r="P120" s="51"/>
      <c r="Q120" s="51"/>
      <c r="R120" s="51"/>
      <c r="S120" s="55"/>
      <c r="T120" s="51"/>
    </row>
    <row r="121" spans="1:20" s="32" customFormat="1" ht="89.25" customHeight="1" x14ac:dyDescent="0.3">
      <c r="A121" s="13">
        <f>IF(D121="","",SUBTOTAL(3,D$7:$D121))</f>
        <v>115</v>
      </c>
      <c r="B121" s="395"/>
      <c r="C121" s="55" t="s">
        <v>2750</v>
      </c>
      <c r="D121" s="56" t="s">
        <v>2781</v>
      </c>
      <c r="E121" s="55"/>
      <c r="F121" s="53"/>
      <c r="G121" s="57"/>
      <c r="H121" s="61" t="s">
        <v>2752</v>
      </c>
      <c r="I121" s="55"/>
      <c r="J121" s="392"/>
      <c r="K121" s="388"/>
      <c r="L121" s="51"/>
      <c r="M121" s="51"/>
      <c r="N121" s="132">
        <v>459582</v>
      </c>
      <c r="O121" s="51"/>
      <c r="P121" s="51"/>
      <c r="Q121" s="51"/>
      <c r="R121" s="51"/>
      <c r="S121" s="55"/>
      <c r="T121" s="51"/>
    </row>
    <row r="122" spans="1:20" s="25" customFormat="1" ht="89.25" customHeight="1" x14ac:dyDescent="0.3">
      <c r="A122" s="94"/>
      <c r="B122" s="395"/>
      <c r="C122" s="95" t="s">
        <v>3589</v>
      </c>
      <c r="D122" s="203" t="s">
        <v>51</v>
      </c>
      <c r="E122" s="95"/>
      <c r="F122" s="204"/>
      <c r="G122" s="399" t="s">
        <v>3591</v>
      </c>
      <c r="H122" s="399" t="s">
        <v>17</v>
      </c>
      <c r="I122" s="95"/>
      <c r="J122" s="399" t="s">
        <v>3592</v>
      </c>
      <c r="K122" s="204"/>
      <c r="L122" s="194"/>
      <c r="M122" s="194"/>
      <c r="N122" s="132"/>
      <c r="O122" s="194"/>
      <c r="P122" s="194">
        <f>350000/1.1</f>
        <v>318181.81818181818</v>
      </c>
      <c r="Q122" s="194"/>
      <c r="R122" s="194"/>
      <c r="S122" s="95"/>
      <c r="T122" s="194"/>
    </row>
    <row r="123" spans="1:20" s="25" customFormat="1" ht="89.25" customHeight="1" x14ac:dyDescent="0.3">
      <c r="A123" s="94"/>
      <c r="B123" s="396"/>
      <c r="C123" s="95" t="s">
        <v>3590</v>
      </c>
      <c r="D123" s="203" t="s">
        <v>51</v>
      </c>
      <c r="E123" s="95"/>
      <c r="F123" s="204"/>
      <c r="G123" s="400"/>
      <c r="H123" s="400"/>
      <c r="I123" s="95"/>
      <c r="J123" s="400"/>
      <c r="K123" s="204"/>
      <c r="L123" s="194"/>
      <c r="M123" s="194"/>
      <c r="N123" s="132"/>
      <c r="O123" s="194"/>
      <c r="P123" s="194">
        <f>220000/1.1</f>
        <v>199999.99999999997</v>
      </c>
      <c r="Q123" s="194"/>
      <c r="R123" s="194"/>
      <c r="S123" s="95"/>
      <c r="T123" s="194"/>
    </row>
    <row r="124" spans="1:20" s="25" customFormat="1" ht="100.8" x14ac:dyDescent="0.3">
      <c r="A124" s="94"/>
      <c r="B124" s="249"/>
      <c r="C124" s="95" t="s">
        <v>3603</v>
      </c>
      <c r="D124" s="203" t="s">
        <v>51</v>
      </c>
      <c r="E124" s="95" t="s">
        <v>1440</v>
      </c>
      <c r="F124" s="204"/>
      <c r="G124" s="215" t="s">
        <v>3601</v>
      </c>
      <c r="H124" s="248"/>
      <c r="I124" s="95"/>
      <c r="J124" s="227" t="s">
        <v>3602</v>
      </c>
      <c r="K124" s="204"/>
      <c r="L124" s="194"/>
      <c r="M124" s="194">
        <v>320000</v>
      </c>
      <c r="N124" s="132"/>
      <c r="O124" s="194"/>
      <c r="P124" s="194"/>
      <c r="Q124" s="194"/>
      <c r="R124" s="194"/>
      <c r="S124" s="194"/>
      <c r="T124" s="194"/>
    </row>
    <row r="125" spans="1:20" s="226" customFormat="1" ht="65.099999999999994" customHeight="1" x14ac:dyDescent="0.3">
      <c r="A125" s="98">
        <f>IF(D125="","",SUBTOTAL(3,D$7:$D125))</f>
        <v>119</v>
      </c>
      <c r="B125" s="405" t="s">
        <v>68</v>
      </c>
      <c r="C125" s="81" t="s">
        <v>63</v>
      </c>
      <c r="D125" s="82" t="s">
        <v>2781</v>
      </c>
      <c r="E125" s="403" t="s">
        <v>52</v>
      </c>
      <c r="F125" s="398"/>
      <c r="G125" s="401" t="s">
        <v>54</v>
      </c>
      <c r="H125" s="402" t="s">
        <v>17</v>
      </c>
      <c r="I125" s="403"/>
      <c r="J125" s="404" t="s">
        <v>2545</v>
      </c>
      <c r="K125" s="398" t="s">
        <v>3215</v>
      </c>
      <c r="L125" s="101">
        <v>309091</v>
      </c>
      <c r="M125" s="101">
        <v>309091</v>
      </c>
      <c r="N125" s="132"/>
      <c r="O125" s="101"/>
      <c r="P125" s="101"/>
      <c r="Q125" s="101"/>
      <c r="R125" s="101"/>
      <c r="S125" s="101"/>
      <c r="T125" s="101"/>
    </row>
    <row r="126" spans="1:20" s="102" customFormat="1" ht="65.099999999999994" customHeight="1" x14ac:dyDescent="0.3">
      <c r="A126" s="98">
        <f>IF(D126="","",SUBTOTAL(3,D$7:$D126))</f>
        <v>120</v>
      </c>
      <c r="B126" s="406"/>
      <c r="C126" s="81" t="s">
        <v>64</v>
      </c>
      <c r="D126" s="82" t="s">
        <v>2781</v>
      </c>
      <c r="E126" s="403"/>
      <c r="F126" s="398"/>
      <c r="G126" s="401"/>
      <c r="H126" s="402"/>
      <c r="I126" s="403"/>
      <c r="J126" s="404"/>
      <c r="K126" s="398"/>
      <c r="L126" s="101">
        <v>300000</v>
      </c>
      <c r="M126" s="101">
        <v>300000</v>
      </c>
      <c r="N126" s="133"/>
      <c r="O126" s="225"/>
      <c r="P126" s="225"/>
      <c r="Q126" s="225"/>
      <c r="R126" s="225"/>
      <c r="S126" s="225"/>
      <c r="T126" s="225"/>
    </row>
    <row r="127" spans="1:20" s="102" customFormat="1" ht="65.099999999999994" customHeight="1" x14ac:dyDescent="0.3">
      <c r="A127" s="98">
        <f>IF(D127="","",SUBTOTAL(3,D$7:$D127))</f>
        <v>121</v>
      </c>
      <c r="B127" s="406"/>
      <c r="C127" s="81" t="s">
        <v>65</v>
      </c>
      <c r="D127" s="82" t="s">
        <v>2781</v>
      </c>
      <c r="E127" s="403"/>
      <c r="F127" s="398"/>
      <c r="G127" s="401"/>
      <c r="H127" s="402"/>
      <c r="I127" s="403"/>
      <c r="J127" s="404"/>
      <c r="K127" s="398"/>
      <c r="L127" s="101">
        <v>336364</v>
      </c>
      <c r="M127" s="101">
        <v>336364</v>
      </c>
      <c r="N127" s="133"/>
      <c r="O127" s="225"/>
      <c r="P127" s="225"/>
      <c r="Q127" s="225"/>
      <c r="R127" s="225"/>
      <c r="S127" s="225"/>
      <c r="T127" s="225"/>
    </row>
    <row r="128" spans="1:20" s="102" customFormat="1" ht="65.099999999999994" customHeight="1" x14ac:dyDescent="0.3">
      <c r="A128" s="98">
        <f>IF(D128="","",SUBTOTAL(3,D$7:$D128))</f>
        <v>122</v>
      </c>
      <c r="B128" s="406"/>
      <c r="C128" s="81" t="s">
        <v>66</v>
      </c>
      <c r="D128" s="82" t="s">
        <v>2781</v>
      </c>
      <c r="E128" s="403"/>
      <c r="F128" s="398"/>
      <c r="G128" s="401"/>
      <c r="H128" s="402"/>
      <c r="I128" s="403"/>
      <c r="J128" s="404"/>
      <c r="K128" s="398"/>
      <c r="L128" s="101">
        <v>245454</v>
      </c>
      <c r="M128" s="101">
        <v>245454</v>
      </c>
      <c r="N128" s="133"/>
      <c r="O128" s="225"/>
      <c r="P128" s="225"/>
      <c r="Q128" s="225"/>
      <c r="R128" s="225"/>
      <c r="S128" s="225"/>
      <c r="T128" s="225"/>
    </row>
    <row r="129" spans="1:20" s="102" customFormat="1" ht="65.099999999999994" customHeight="1" x14ac:dyDescent="0.3">
      <c r="A129" s="98">
        <f>IF(D129="","",SUBTOTAL(3,D$7:$D129))</f>
        <v>123</v>
      </c>
      <c r="B129" s="406"/>
      <c r="C129" s="81" t="s">
        <v>67</v>
      </c>
      <c r="D129" s="82" t="s">
        <v>2781</v>
      </c>
      <c r="E129" s="403"/>
      <c r="F129" s="398"/>
      <c r="G129" s="401"/>
      <c r="H129" s="402"/>
      <c r="I129" s="403"/>
      <c r="J129" s="404"/>
      <c r="K129" s="398"/>
      <c r="L129" s="101">
        <v>245454</v>
      </c>
      <c r="M129" s="101">
        <v>245454</v>
      </c>
      <c r="N129" s="133"/>
      <c r="O129" s="225"/>
      <c r="P129" s="225"/>
      <c r="Q129" s="225"/>
      <c r="R129" s="225"/>
      <c r="S129" s="225"/>
      <c r="T129" s="225"/>
    </row>
    <row r="130" spans="1:20" s="102" customFormat="1" ht="65.099999999999994" customHeight="1" x14ac:dyDescent="0.3">
      <c r="A130" s="98">
        <f>IF(D130="","",SUBTOTAL(3,D$7:$D130))</f>
        <v>124</v>
      </c>
      <c r="B130" s="406"/>
      <c r="C130" s="81" t="s">
        <v>1485</v>
      </c>
      <c r="D130" s="82" t="s">
        <v>2781</v>
      </c>
      <c r="E130" s="81"/>
      <c r="F130" s="398"/>
      <c r="G130" s="401"/>
      <c r="H130" s="402"/>
      <c r="I130" s="403"/>
      <c r="J130" s="404"/>
      <c r="K130" s="398"/>
      <c r="L130" s="101">
        <v>200000</v>
      </c>
      <c r="M130" s="101">
        <v>200000</v>
      </c>
      <c r="N130" s="133"/>
      <c r="O130" s="225"/>
      <c r="P130" s="225"/>
      <c r="Q130" s="225"/>
      <c r="R130" s="225"/>
      <c r="S130" s="225"/>
      <c r="T130" s="225"/>
    </row>
    <row r="131" spans="1:20" s="102" customFormat="1" ht="65.099999999999994" customHeight="1" x14ac:dyDescent="0.3">
      <c r="A131" s="98">
        <f>IF(D131="","",SUBTOTAL(3,D$7:$D131))</f>
        <v>125</v>
      </c>
      <c r="B131" s="406"/>
      <c r="C131" s="81" t="s">
        <v>1486</v>
      </c>
      <c r="D131" s="82" t="s">
        <v>2781</v>
      </c>
      <c r="E131" s="81"/>
      <c r="F131" s="398"/>
      <c r="G131" s="401"/>
      <c r="H131" s="402"/>
      <c r="I131" s="403"/>
      <c r="J131" s="404"/>
      <c r="K131" s="398"/>
      <c r="L131" s="101">
        <v>218181</v>
      </c>
      <c r="M131" s="101">
        <v>218181</v>
      </c>
      <c r="N131" s="133"/>
      <c r="O131" s="225"/>
      <c r="P131" s="225"/>
      <c r="Q131" s="225"/>
      <c r="R131" s="225"/>
      <c r="S131" s="225"/>
      <c r="T131" s="225"/>
    </row>
    <row r="132" spans="1:20" s="102" customFormat="1" ht="65.099999999999994" customHeight="1" x14ac:dyDescent="0.3">
      <c r="A132" s="98">
        <f>IF(D132="","",SUBTOTAL(3,D$7:$D132))</f>
        <v>126</v>
      </c>
      <c r="B132" s="406"/>
      <c r="C132" s="81" t="s">
        <v>1488</v>
      </c>
      <c r="D132" s="82" t="s">
        <v>2781</v>
      </c>
      <c r="E132" s="81"/>
      <c r="F132" s="398"/>
      <c r="G132" s="401"/>
      <c r="H132" s="402"/>
      <c r="I132" s="403"/>
      <c r="J132" s="404"/>
      <c r="K132" s="398"/>
      <c r="L132" s="101">
        <v>115454</v>
      </c>
      <c r="M132" s="101"/>
      <c r="N132" s="133"/>
      <c r="O132" s="225"/>
      <c r="P132" s="225"/>
      <c r="Q132" s="225"/>
      <c r="R132" s="225"/>
      <c r="S132" s="225"/>
      <c r="T132" s="225"/>
    </row>
    <row r="133" spans="1:20" s="224" customFormat="1" ht="65.099999999999994" customHeight="1" x14ac:dyDescent="0.3">
      <c r="A133" s="220">
        <f>IF(D133="","",SUBTOTAL(3,D$7:$D133))</f>
        <v>127</v>
      </c>
      <c r="B133" s="406"/>
      <c r="C133" s="221" t="s">
        <v>69</v>
      </c>
      <c r="D133" s="222" t="s">
        <v>51</v>
      </c>
      <c r="E133" s="221" t="s">
        <v>463</v>
      </c>
      <c r="F133" s="223" t="s">
        <v>464</v>
      </c>
      <c r="G133" s="376" t="s">
        <v>70</v>
      </c>
      <c r="H133" s="373" t="s">
        <v>71</v>
      </c>
      <c r="I133" s="373"/>
      <c r="J133" s="389" t="s">
        <v>2546</v>
      </c>
      <c r="K133" s="388" t="s">
        <v>3194</v>
      </c>
      <c r="L133" s="132">
        <v>318182</v>
      </c>
      <c r="M133" s="132">
        <v>318182</v>
      </c>
      <c r="N133" s="133"/>
      <c r="O133" s="133"/>
      <c r="P133" s="133"/>
      <c r="Q133" s="133"/>
      <c r="R133" s="133"/>
      <c r="S133" s="133"/>
      <c r="T133" s="133"/>
    </row>
    <row r="134" spans="1:20" s="224" customFormat="1" ht="65.099999999999994" customHeight="1" x14ac:dyDescent="0.3">
      <c r="A134" s="220">
        <f>IF(D134="","",SUBTOTAL(3,D$7:$D134))</f>
        <v>128</v>
      </c>
      <c r="B134" s="406"/>
      <c r="C134" s="221" t="s">
        <v>72</v>
      </c>
      <c r="D134" s="222" t="s">
        <v>51</v>
      </c>
      <c r="E134" s="221" t="s">
        <v>463</v>
      </c>
      <c r="F134" s="223" t="s">
        <v>465</v>
      </c>
      <c r="G134" s="376"/>
      <c r="H134" s="373"/>
      <c r="I134" s="373"/>
      <c r="J134" s="389"/>
      <c r="K134" s="388"/>
      <c r="L134" s="132">
        <v>345455</v>
      </c>
      <c r="M134" s="132">
        <v>345455</v>
      </c>
      <c r="N134" s="133"/>
      <c r="O134" s="133"/>
      <c r="P134" s="133"/>
      <c r="Q134" s="133"/>
      <c r="R134" s="133"/>
      <c r="S134" s="133"/>
      <c r="T134" s="133"/>
    </row>
    <row r="135" spans="1:20" s="102" customFormat="1" ht="65.099999999999994" customHeight="1" x14ac:dyDescent="0.3">
      <c r="A135" s="98">
        <f>IF(D135="","",SUBTOTAL(3,D$7:$D135))</f>
        <v>129</v>
      </c>
      <c r="B135" s="406"/>
      <c r="C135" s="81" t="s">
        <v>73</v>
      </c>
      <c r="D135" s="82" t="s">
        <v>51</v>
      </c>
      <c r="E135" s="81" t="s">
        <v>463</v>
      </c>
      <c r="F135" s="100" t="s">
        <v>465</v>
      </c>
      <c r="G135" s="376"/>
      <c r="H135" s="373"/>
      <c r="I135" s="373"/>
      <c r="J135" s="389"/>
      <c r="K135" s="388"/>
      <c r="L135" s="101">
        <v>409091</v>
      </c>
      <c r="M135" s="101">
        <v>409091</v>
      </c>
      <c r="N135" s="133"/>
      <c r="O135" s="133"/>
      <c r="P135" s="225"/>
      <c r="Q135" s="225"/>
      <c r="R135" s="225"/>
      <c r="S135" s="225"/>
      <c r="T135" s="225"/>
    </row>
    <row r="136" spans="1:20" s="102" customFormat="1" ht="65.099999999999994" customHeight="1" x14ac:dyDescent="0.3">
      <c r="A136" s="98">
        <f>IF(D136="","",SUBTOTAL(3,D$7:$D136))</f>
        <v>130</v>
      </c>
      <c r="B136" s="406"/>
      <c r="C136" s="81" t="s">
        <v>74</v>
      </c>
      <c r="D136" s="82" t="s">
        <v>51</v>
      </c>
      <c r="E136" s="81" t="s">
        <v>463</v>
      </c>
      <c r="F136" s="100" t="s">
        <v>465</v>
      </c>
      <c r="G136" s="376"/>
      <c r="H136" s="373"/>
      <c r="I136" s="373"/>
      <c r="J136" s="389"/>
      <c r="K136" s="388"/>
      <c r="L136" s="101">
        <v>345455</v>
      </c>
      <c r="M136" s="101">
        <v>345455</v>
      </c>
      <c r="N136" s="133"/>
      <c r="O136" s="133"/>
      <c r="P136" s="225"/>
      <c r="Q136" s="225"/>
      <c r="R136" s="225"/>
      <c r="S136" s="225"/>
      <c r="T136" s="225"/>
    </row>
    <row r="137" spans="1:20" s="224" customFormat="1" ht="65.099999999999994" customHeight="1" x14ac:dyDescent="0.3">
      <c r="A137" s="220">
        <f>IF(D137="","",SUBTOTAL(3,D$7:$D137))</f>
        <v>131</v>
      </c>
      <c r="B137" s="406"/>
      <c r="C137" s="221" t="s">
        <v>75</v>
      </c>
      <c r="D137" s="222" t="s">
        <v>51</v>
      </c>
      <c r="E137" s="221" t="s">
        <v>463</v>
      </c>
      <c r="F137" s="223" t="s">
        <v>466</v>
      </c>
      <c r="G137" s="376"/>
      <c r="H137" s="373"/>
      <c r="I137" s="373"/>
      <c r="J137" s="389"/>
      <c r="K137" s="388"/>
      <c r="L137" s="132">
        <v>309091</v>
      </c>
      <c r="M137" s="132">
        <v>309091</v>
      </c>
      <c r="N137" s="133"/>
      <c r="O137" s="133"/>
      <c r="P137" s="133"/>
      <c r="Q137" s="133"/>
      <c r="R137" s="133"/>
      <c r="S137" s="133"/>
      <c r="T137" s="133"/>
    </row>
    <row r="138" spans="1:20" s="224" customFormat="1" ht="65.099999999999994" customHeight="1" x14ac:dyDescent="0.3">
      <c r="A138" s="220">
        <f>IF(D138="","",SUBTOTAL(3,D$7:$D138))</f>
        <v>132</v>
      </c>
      <c r="B138" s="406"/>
      <c r="C138" s="221" t="s">
        <v>76</v>
      </c>
      <c r="D138" s="222" t="s">
        <v>51</v>
      </c>
      <c r="E138" s="221" t="s">
        <v>463</v>
      </c>
      <c r="F138" s="223" t="s">
        <v>467</v>
      </c>
      <c r="G138" s="376"/>
      <c r="H138" s="373"/>
      <c r="I138" s="373"/>
      <c r="J138" s="389"/>
      <c r="K138" s="388"/>
      <c r="L138" s="132">
        <v>254545</v>
      </c>
      <c r="M138" s="132">
        <v>254545</v>
      </c>
      <c r="N138" s="133"/>
      <c r="O138" s="133"/>
      <c r="P138" s="133"/>
      <c r="Q138" s="133"/>
      <c r="R138" s="133"/>
      <c r="S138" s="133"/>
      <c r="T138" s="133"/>
    </row>
    <row r="139" spans="1:20" s="102" customFormat="1" ht="65.099999999999994" customHeight="1" x14ac:dyDescent="0.3">
      <c r="A139" s="98">
        <f>IF(D139="","",SUBTOTAL(3,D$7:$D139))</f>
        <v>133</v>
      </c>
      <c r="B139" s="406"/>
      <c r="C139" s="81" t="s">
        <v>77</v>
      </c>
      <c r="D139" s="82" t="s">
        <v>51</v>
      </c>
      <c r="E139" s="81" t="s">
        <v>468</v>
      </c>
      <c r="F139" s="100" t="s">
        <v>469</v>
      </c>
      <c r="G139" s="376"/>
      <c r="H139" s="373"/>
      <c r="I139" s="373"/>
      <c r="J139" s="389"/>
      <c r="K139" s="388"/>
      <c r="L139" s="101">
        <v>227273</v>
      </c>
      <c r="M139" s="101">
        <v>227273</v>
      </c>
      <c r="N139" s="133"/>
      <c r="O139" s="133"/>
      <c r="P139" s="225"/>
      <c r="Q139" s="225"/>
      <c r="R139" s="225"/>
      <c r="S139" s="225"/>
      <c r="T139" s="225"/>
    </row>
    <row r="140" spans="1:20" s="102" customFormat="1" ht="65.099999999999994" customHeight="1" x14ac:dyDescent="0.3">
      <c r="A140" s="98">
        <f>IF(D140="","",SUBTOTAL(3,D$7:$D140))</f>
        <v>134</v>
      </c>
      <c r="B140" s="406"/>
      <c r="C140" s="81" t="s">
        <v>78</v>
      </c>
      <c r="D140" s="82" t="s">
        <v>51</v>
      </c>
      <c r="E140" s="81" t="s">
        <v>468</v>
      </c>
      <c r="F140" s="100" t="s">
        <v>470</v>
      </c>
      <c r="G140" s="376"/>
      <c r="H140" s="373"/>
      <c r="I140" s="373"/>
      <c r="J140" s="389"/>
      <c r="K140" s="388"/>
      <c r="L140" s="101">
        <v>209091</v>
      </c>
      <c r="M140" s="101">
        <v>209091</v>
      </c>
      <c r="N140" s="133"/>
      <c r="O140" s="133"/>
      <c r="P140" s="225"/>
      <c r="Q140" s="225"/>
      <c r="R140" s="225"/>
      <c r="S140" s="225"/>
      <c r="T140" s="225"/>
    </row>
    <row r="141" spans="1:20" s="102" customFormat="1" ht="65.099999999999994" customHeight="1" x14ac:dyDescent="0.3">
      <c r="A141" s="98">
        <f>IF(D141="","",SUBTOTAL(3,D$7:$D141))</f>
        <v>135</v>
      </c>
      <c r="B141" s="406"/>
      <c r="C141" s="81" t="s">
        <v>79</v>
      </c>
      <c r="D141" s="82" t="s">
        <v>51</v>
      </c>
      <c r="E141" s="81" t="s">
        <v>463</v>
      </c>
      <c r="F141" s="100" t="s">
        <v>471</v>
      </c>
      <c r="G141" s="376"/>
      <c r="H141" s="373"/>
      <c r="I141" s="373"/>
      <c r="J141" s="389"/>
      <c r="K141" s="388"/>
      <c r="L141" s="101">
        <v>254545</v>
      </c>
      <c r="M141" s="101">
        <v>254545</v>
      </c>
      <c r="N141" s="133"/>
      <c r="O141" s="133"/>
      <c r="P141" s="225"/>
      <c r="Q141" s="225"/>
      <c r="R141" s="225"/>
      <c r="S141" s="225"/>
      <c r="T141" s="225"/>
    </row>
    <row r="142" spans="1:20" s="102" customFormat="1" ht="65.099999999999994" customHeight="1" x14ac:dyDescent="0.3">
      <c r="A142" s="98">
        <f>IF(D142="","",SUBTOTAL(3,D$7:$D142))</f>
        <v>136</v>
      </c>
      <c r="B142" s="406"/>
      <c r="C142" s="81" t="s">
        <v>80</v>
      </c>
      <c r="D142" s="82" t="s">
        <v>51</v>
      </c>
      <c r="E142" s="81" t="s">
        <v>463</v>
      </c>
      <c r="F142" s="100" t="s">
        <v>471</v>
      </c>
      <c r="G142" s="376"/>
      <c r="H142" s="373"/>
      <c r="I142" s="373"/>
      <c r="J142" s="389"/>
      <c r="K142" s="388"/>
      <c r="L142" s="101">
        <v>290909</v>
      </c>
      <c r="M142" s="101">
        <v>290909</v>
      </c>
      <c r="N142" s="133"/>
      <c r="O142" s="133"/>
      <c r="P142" s="225"/>
      <c r="Q142" s="225"/>
      <c r="R142" s="225"/>
      <c r="S142" s="225"/>
      <c r="T142" s="225"/>
    </row>
    <row r="143" spans="1:20" s="102" customFormat="1" ht="65.099999999999994" customHeight="1" x14ac:dyDescent="0.3">
      <c r="A143" s="98">
        <f>IF(D143="","",SUBTOTAL(3,D$7:$D143))</f>
        <v>137</v>
      </c>
      <c r="B143" s="406"/>
      <c r="C143" s="81" t="s">
        <v>81</v>
      </c>
      <c r="D143" s="82" t="s">
        <v>51</v>
      </c>
      <c r="E143" s="81" t="s">
        <v>463</v>
      </c>
      <c r="F143" s="100" t="s">
        <v>472</v>
      </c>
      <c r="G143" s="376"/>
      <c r="H143" s="373"/>
      <c r="I143" s="373"/>
      <c r="J143" s="389"/>
      <c r="K143" s="388"/>
      <c r="L143" s="101">
        <v>254545</v>
      </c>
      <c r="M143" s="101">
        <v>254545</v>
      </c>
      <c r="N143" s="133"/>
      <c r="O143" s="133"/>
      <c r="P143" s="225"/>
      <c r="Q143" s="225"/>
      <c r="R143" s="225"/>
      <c r="S143" s="225"/>
      <c r="T143" s="225"/>
    </row>
    <row r="144" spans="1:20" s="102" customFormat="1" ht="65.099999999999994" customHeight="1" x14ac:dyDescent="0.3">
      <c r="A144" s="98">
        <f>IF(D144="","",SUBTOTAL(3,D$7:$D144))</f>
        <v>138</v>
      </c>
      <c r="B144" s="406"/>
      <c r="C144" s="81" t="s">
        <v>84</v>
      </c>
      <c r="D144" s="82" t="s">
        <v>51</v>
      </c>
      <c r="E144" s="81"/>
      <c r="F144" s="100" t="s">
        <v>473</v>
      </c>
      <c r="G144" s="376"/>
      <c r="H144" s="373"/>
      <c r="I144" s="373"/>
      <c r="J144" s="389"/>
      <c r="K144" s="388"/>
      <c r="L144" s="101">
        <v>172727</v>
      </c>
      <c r="M144" s="101">
        <v>172727</v>
      </c>
      <c r="N144" s="133"/>
      <c r="O144" s="133"/>
      <c r="P144" s="225"/>
      <c r="Q144" s="225"/>
      <c r="R144" s="225"/>
      <c r="S144" s="225"/>
      <c r="T144" s="225"/>
    </row>
    <row r="145" spans="1:20" s="224" customFormat="1" ht="65.099999999999994" customHeight="1" x14ac:dyDescent="0.3">
      <c r="A145" s="220">
        <f>IF(D145="","",SUBTOTAL(3,D$7:$D145))</f>
        <v>139</v>
      </c>
      <c r="B145" s="406"/>
      <c r="C145" s="221" t="s">
        <v>85</v>
      </c>
      <c r="D145" s="222" t="s">
        <v>51</v>
      </c>
      <c r="E145" s="221"/>
      <c r="F145" s="223" t="s">
        <v>474</v>
      </c>
      <c r="G145" s="376"/>
      <c r="H145" s="373"/>
      <c r="I145" s="373"/>
      <c r="J145" s="389"/>
      <c r="K145" s="388"/>
      <c r="L145" s="132">
        <v>163636</v>
      </c>
      <c r="M145" s="132">
        <v>163636</v>
      </c>
      <c r="N145" s="133"/>
      <c r="O145" s="133"/>
      <c r="P145" s="133"/>
      <c r="Q145" s="133"/>
      <c r="R145" s="133"/>
      <c r="S145" s="133"/>
      <c r="T145" s="133"/>
    </row>
    <row r="146" spans="1:20" s="10" customFormat="1" ht="65.099999999999994" customHeight="1" x14ac:dyDescent="0.3">
      <c r="A146" s="13">
        <f>IF(D146="","",SUBTOTAL(3,D$7:$D146))</f>
        <v>140</v>
      </c>
      <c r="B146" s="406"/>
      <c r="C146" s="55" t="s">
        <v>88</v>
      </c>
      <c r="D146" s="56" t="s">
        <v>51</v>
      </c>
      <c r="E146" s="55" t="s">
        <v>89</v>
      </c>
      <c r="F146" s="53" t="s">
        <v>90</v>
      </c>
      <c r="G146" s="376" t="s">
        <v>59</v>
      </c>
      <c r="H146" s="373" t="s">
        <v>17</v>
      </c>
      <c r="I146" s="373"/>
      <c r="J146" s="392" t="s">
        <v>62</v>
      </c>
      <c r="K146" s="388" t="s">
        <v>3277</v>
      </c>
      <c r="L146" s="51"/>
      <c r="M146" s="51"/>
      <c r="N146" s="133"/>
      <c r="O146" s="5">
        <v>331818</v>
      </c>
      <c r="P146" s="5"/>
      <c r="Q146" s="5"/>
      <c r="R146" s="5"/>
      <c r="S146" s="5"/>
      <c r="T146" s="5"/>
    </row>
    <row r="147" spans="1:20" s="10" customFormat="1" ht="65.099999999999994" customHeight="1" x14ac:dyDescent="0.3">
      <c r="A147" s="13">
        <f>IF(D147="","",SUBTOTAL(3,D$7:$D147))</f>
        <v>141</v>
      </c>
      <c r="B147" s="406"/>
      <c r="C147" s="55" t="s">
        <v>91</v>
      </c>
      <c r="D147" s="56" t="s">
        <v>51</v>
      </c>
      <c r="E147" s="55" t="s">
        <v>89</v>
      </c>
      <c r="F147" s="53" t="s">
        <v>92</v>
      </c>
      <c r="G147" s="376"/>
      <c r="H147" s="373"/>
      <c r="I147" s="373"/>
      <c r="J147" s="392"/>
      <c r="K147" s="388"/>
      <c r="L147" s="51"/>
      <c r="M147" s="51"/>
      <c r="N147" s="133"/>
      <c r="O147" s="5">
        <v>340909</v>
      </c>
      <c r="P147" s="5"/>
      <c r="Q147" s="5"/>
      <c r="R147" s="5"/>
      <c r="S147" s="5"/>
      <c r="T147" s="5"/>
    </row>
    <row r="148" spans="1:20" s="10" customFormat="1" ht="65.099999999999994" customHeight="1" x14ac:dyDescent="0.3">
      <c r="A148" s="13">
        <f>IF(D148="","",SUBTOTAL(3,D$7:$D148))</f>
        <v>142</v>
      </c>
      <c r="B148" s="406"/>
      <c r="C148" s="55" t="s">
        <v>93</v>
      </c>
      <c r="D148" s="56" t="s">
        <v>51</v>
      </c>
      <c r="E148" s="55" t="s">
        <v>89</v>
      </c>
      <c r="F148" s="53" t="s">
        <v>94</v>
      </c>
      <c r="G148" s="376"/>
      <c r="H148" s="373"/>
      <c r="I148" s="373"/>
      <c r="J148" s="392"/>
      <c r="K148" s="388"/>
      <c r="L148" s="51"/>
      <c r="M148" s="51"/>
      <c r="N148" s="133"/>
      <c r="O148" s="5">
        <v>272727</v>
      </c>
      <c r="P148" s="5"/>
      <c r="Q148" s="5"/>
      <c r="R148" s="5"/>
      <c r="S148" s="5"/>
      <c r="T148" s="5"/>
    </row>
    <row r="149" spans="1:20" s="10" customFormat="1" ht="65.099999999999994" customHeight="1" x14ac:dyDescent="0.3">
      <c r="A149" s="13">
        <f>IF(D149="","",SUBTOTAL(3,D$7:$D149))</f>
        <v>143</v>
      </c>
      <c r="B149" s="406"/>
      <c r="C149" s="55" t="s">
        <v>95</v>
      </c>
      <c r="D149" s="56" t="s">
        <v>51</v>
      </c>
      <c r="E149" s="55" t="s">
        <v>89</v>
      </c>
      <c r="F149" s="53" t="s">
        <v>96</v>
      </c>
      <c r="G149" s="376"/>
      <c r="H149" s="373"/>
      <c r="I149" s="373"/>
      <c r="J149" s="392"/>
      <c r="K149" s="388"/>
      <c r="L149" s="51"/>
      <c r="M149" s="51"/>
      <c r="N149" s="133"/>
      <c r="O149" s="5">
        <v>322727</v>
      </c>
      <c r="P149" s="5"/>
      <c r="Q149" s="5"/>
      <c r="R149" s="5"/>
      <c r="S149" s="5"/>
      <c r="T149" s="5"/>
    </row>
    <row r="150" spans="1:20" s="10" customFormat="1" ht="65.099999999999994" customHeight="1" x14ac:dyDescent="0.3">
      <c r="A150" s="13">
        <f>IF(D150="","",SUBTOTAL(3,D$7:$D150))</f>
        <v>144</v>
      </c>
      <c r="B150" s="406"/>
      <c r="C150" s="55" t="s">
        <v>97</v>
      </c>
      <c r="D150" s="56" t="s">
        <v>51</v>
      </c>
      <c r="E150" s="55" t="s">
        <v>89</v>
      </c>
      <c r="F150" s="53" t="s">
        <v>98</v>
      </c>
      <c r="G150" s="376"/>
      <c r="H150" s="373"/>
      <c r="I150" s="373"/>
      <c r="J150" s="392"/>
      <c r="K150" s="388"/>
      <c r="L150" s="51"/>
      <c r="M150" s="51"/>
      <c r="N150" s="133"/>
      <c r="O150" s="5">
        <v>272727</v>
      </c>
      <c r="P150" s="5"/>
      <c r="Q150" s="5"/>
      <c r="R150" s="5"/>
      <c r="S150" s="5"/>
      <c r="T150" s="5"/>
    </row>
    <row r="151" spans="1:20" s="10" customFormat="1" ht="65.099999999999994" customHeight="1" x14ac:dyDescent="0.3">
      <c r="A151" s="13">
        <f>IF(D151="","",SUBTOTAL(3,D$7:$D151))</f>
        <v>145</v>
      </c>
      <c r="B151" s="406"/>
      <c r="C151" s="55" t="s">
        <v>99</v>
      </c>
      <c r="D151" s="56" t="s">
        <v>51</v>
      </c>
      <c r="E151" s="55" t="s">
        <v>89</v>
      </c>
      <c r="F151" s="53" t="s">
        <v>100</v>
      </c>
      <c r="G151" s="376"/>
      <c r="H151" s="373"/>
      <c r="I151" s="373"/>
      <c r="J151" s="392"/>
      <c r="K151" s="388"/>
      <c r="L151" s="51"/>
      <c r="M151" s="51"/>
      <c r="N151" s="133"/>
      <c r="O151" s="5">
        <v>281818</v>
      </c>
      <c r="P151" s="5"/>
      <c r="Q151" s="5"/>
      <c r="R151" s="5"/>
      <c r="S151" s="5"/>
      <c r="T151" s="5"/>
    </row>
    <row r="152" spans="1:20" s="10" customFormat="1" ht="65.099999999999994" customHeight="1" x14ac:dyDescent="0.3">
      <c r="A152" s="13">
        <f>IF(D152="","",SUBTOTAL(3,D$7:$D152))</f>
        <v>146</v>
      </c>
      <c r="B152" s="406"/>
      <c r="C152" s="55" t="s">
        <v>101</v>
      </c>
      <c r="D152" s="56" t="s">
        <v>51</v>
      </c>
      <c r="E152" s="55" t="s">
        <v>89</v>
      </c>
      <c r="F152" s="53" t="s">
        <v>102</v>
      </c>
      <c r="G152" s="376"/>
      <c r="H152" s="373"/>
      <c r="I152" s="373"/>
      <c r="J152" s="392"/>
      <c r="K152" s="388"/>
      <c r="L152" s="51"/>
      <c r="M152" s="51"/>
      <c r="N152" s="133"/>
      <c r="O152" s="5">
        <v>431818</v>
      </c>
      <c r="P152" s="5"/>
      <c r="Q152" s="5"/>
      <c r="R152" s="5"/>
      <c r="S152" s="5"/>
      <c r="T152" s="5"/>
    </row>
    <row r="153" spans="1:20" s="10" customFormat="1" ht="65.099999999999994" customHeight="1" x14ac:dyDescent="0.3">
      <c r="A153" s="13">
        <f>IF(D153="","",SUBTOTAL(3,D$7:$D153))</f>
        <v>147</v>
      </c>
      <c r="B153" s="406"/>
      <c r="C153" s="55" t="s">
        <v>103</v>
      </c>
      <c r="D153" s="56" t="s">
        <v>51</v>
      </c>
      <c r="E153" s="55" t="s">
        <v>89</v>
      </c>
      <c r="F153" s="53" t="s">
        <v>102</v>
      </c>
      <c r="G153" s="376"/>
      <c r="H153" s="373"/>
      <c r="I153" s="373"/>
      <c r="J153" s="392"/>
      <c r="K153" s="388"/>
      <c r="L153" s="51"/>
      <c r="M153" s="51"/>
      <c r="N153" s="133"/>
      <c r="O153" s="5">
        <v>363636</v>
      </c>
      <c r="P153" s="5"/>
      <c r="Q153" s="5"/>
      <c r="R153" s="5"/>
      <c r="S153" s="5"/>
      <c r="T153" s="5"/>
    </row>
    <row r="154" spans="1:20" s="10" customFormat="1" ht="69.75" customHeight="1" x14ac:dyDescent="0.3">
      <c r="A154" s="13">
        <f>IF(D154="","",SUBTOTAL(3,D$7:$D154))</f>
        <v>148</v>
      </c>
      <c r="B154" s="406"/>
      <c r="C154" s="55" t="s">
        <v>1665</v>
      </c>
      <c r="D154" s="56" t="s">
        <v>51</v>
      </c>
      <c r="E154" s="55" t="s">
        <v>89</v>
      </c>
      <c r="F154" s="53" t="s">
        <v>104</v>
      </c>
      <c r="G154" s="376"/>
      <c r="H154" s="373"/>
      <c r="I154" s="373"/>
      <c r="J154" s="392"/>
      <c r="K154" s="388"/>
      <c r="L154" s="51"/>
      <c r="M154" s="51"/>
      <c r="N154" s="133"/>
      <c r="O154" s="5">
        <v>363636</v>
      </c>
      <c r="P154" s="5"/>
      <c r="Q154" s="5"/>
      <c r="R154" s="5"/>
      <c r="S154" s="5"/>
      <c r="T154" s="5"/>
    </row>
    <row r="155" spans="1:20" s="10" customFormat="1" ht="69.75" customHeight="1" x14ac:dyDescent="0.3">
      <c r="A155" s="13">
        <f>IF(D155="","",SUBTOTAL(3,D$7:$D155))</f>
        <v>149</v>
      </c>
      <c r="B155" s="406"/>
      <c r="C155" s="55" t="s">
        <v>1666</v>
      </c>
      <c r="D155" s="56" t="s">
        <v>51</v>
      </c>
      <c r="E155" s="55" t="s">
        <v>89</v>
      </c>
      <c r="F155" s="53" t="s">
        <v>104</v>
      </c>
      <c r="G155" s="376"/>
      <c r="H155" s="373"/>
      <c r="I155" s="373"/>
      <c r="J155" s="392"/>
      <c r="K155" s="388"/>
      <c r="L155" s="51"/>
      <c r="M155" s="51"/>
      <c r="N155" s="133"/>
      <c r="O155" s="5">
        <v>431818</v>
      </c>
      <c r="P155" s="5"/>
      <c r="Q155" s="5"/>
      <c r="R155" s="5"/>
      <c r="S155" s="5"/>
      <c r="T155" s="5"/>
    </row>
    <row r="156" spans="1:20" s="10" customFormat="1" ht="65.099999999999994" customHeight="1" x14ac:dyDescent="0.3">
      <c r="A156" s="13">
        <f>IF(D156="","",SUBTOTAL(3,D$7:$D156))</f>
        <v>150</v>
      </c>
      <c r="B156" s="406"/>
      <c r="C156" s="55" t="s">
        <v>1667</v>
      </c>
      <c r="D156" s="56" t="s">
        <v>51</v>
      </c>
      <c r="E156" s="55" t="s">
        <v>89</v>
      </c>
      <c r="F156" s="53" t="s">
        <v>105</v>
      </c>
      <c r="G156" s="376"/>
      <c r="H156" s="373"/>
      <c r="I156" s="373"/>
      <c r="J156" s="392"/>
      <c r="K156" s="388"/>
      <c r="L156" s="51"/>
      <c r="M156" s="51"/>
      <c r="N156" s="133"/>
      <c r="O156" s="5">
        <v>409091</v>
      </c>
      <c r="P156" s="5"/>
      <c r="Q156" s="5"/>
      <c r="R156" s="5"/>
      <c r="S156" s="5"/>
      <c r="T156" s="5"/>
    </row>
    <row r="157" spans="1:20" s="10" customFormat="1" ht="65.099999999999994" customHeight="1" x14ac:dyDescent="0.3">
      <c r="A157" s="13">
        <f>IF(D157="","",SUBTOTAL(3,D$7:$D157))</f>
        <v>151</v>
      </c>
      <c r="B157" s="406"/>
      <c r="C157" s="55" t="s">
        <v>106</v>
      </c>
      <c r="D157" s="56" t="s">
        <v>51</v>
      </c>
      <c r="E157" s="55"/>
      <c r="F157" s="53"/>
      <c r="G157" s="376"/>
      <c r="H157" s="373"/>
      <c r="I157" s="373"/>
      <c r="J157" s="392"/>
      <c r="K157" s="388"/>
      <c r="L157" s="51"/>
      <c r="M157" s="51"/>
      <c r="N157" s="133"/>
      <c r="O157" s="5">
        <v>163636</v>
      </c>
      <c r="P157" s="5"/>
      <c r="Q157" s="5"/>
      <c r="R157" s="5"/>
      <c r="S157" s="5"/>
      <c r="T157" s="5"/>
    </row>
    <row r="158" spans="1:20" s="10" customFormat="1" ht="65.099999999999994" customHeight="1" x14ac:dyDescent="0.3">
      <c r="A158" s="13">
        <f>IF(D158="","",SUBTOTAL(3,D$7:$D158))</f>
        <v>152</v>
      </c>
      <c r="B158" s="406"/>
      <c r="C158" s="55" t="s">
        <v>2229</v>
      </c>
      <c r="D158" s="56" t="s">
        <v>51</v>
      </c>
      <c r="E158" s="55" t="s">
        <v>2231</v>
      </c>
      <c r="F158" s="53" t="s">
        <v>2233</v>
      </c>
      <c r="G158" s="376"/>
      <c r="H158" s="373"/>
      <c r="I158" s="373"/>
      <c r="J158" s="392"/>
      <c r="K158" s="388"/>
      <c r="L158" s="51"/>
      <c r="M158" s="51"/>
      <c r="N158" s="133"/>
      <c r="O158" s="5">
        <v>240909</v>
      </c>
      <c r="P158" s="5"/>
      <c r="Q158" s="5"/>
      <c r="R158" s="5"/>
      <c r="S158" s="5"/>
      <c r="T158" s="5"/>
    </row>
    <row r="159" spans="1:20" s="10" customFormat="1" ht="65.099999999999994" customHeight="1" x14ac:dyDescent="0.3">
      <c r="A159" s="13">
        <f>IF(D159="","",SUBTOTAL(3,D$7:$D159))</f>
        <v>153</v>
      </c>
      <c r="B159" s="406"/>
      <c r="C159" s="55" t="s">
        <v>2230</v>
      </c>
      <c r="D159" s="56" t="s">
        <v>51</v>
      </c>
      <c r="E159" s="55" t="s">
        <v>2231</v>
      </c>
      <c r="F159" s="53" t="s">
        <v>2234</v>
      </c>
      <c r="G159" s="376"/>
      <c r="H159" s="373"/>
      <c r="I159" s="373"/>
      <c r="J159" s="392"/>
      <c r="K159" s="388"/>
      <c r="L159" s="51"/>
      <c r="M159" s="51"/>
      <c r="N159" s="133"/>
      <c r="O159" s="5">
        <v>222727</v>
      </c>
      <c r="P159" s="5"/>
      <c r="Q159" s="5"/>
      <c r="R159" s="5"/>
      <c r="S159" s="5"/>
      <c r="T159" s="5"/>
    </row>
    <row r="160" spans="1:20" s="10" customFormat="1" ht="65.099999999999994" customHeight="1" x14ac:dyDescent="0.3">
      <c r="A160" s="13">
        <f>IF(D160="","",SUBTOTAL(3,D$7:$D160))</f>
        <v>154</v>
      </c>
      <c r="B160" s="406"/>
      <c r="C160" s="55" t="s">
        <v>69</v>
      </c>
      <c r="D160" s="56" t="s">
        <v>51</v>
      </c>
      <c r="E160" s="373" t="s">
        <v>89</v>
      </c>
      <c r="F160" s="388"/>
      <c r="G160" s="376" t="s">
        <v>107</v>
      </c>
      <c r="H160" s="373" t="s">
        <v>71</v>
      </c>
      <c r="I160" s="373"/>
      <c r="J160" s="389" t="s">
        <v>2547</v>
      </c>
      <c r="K160" s="388" t="s">
        <v>3304</v>
      </c>
      <c r="L160" s="51"/>
      <c r="M160" s="51">
        <f>350000/1.1</f>
        <v>318181.81818181818</v>
      </c>
      <c r="N160" s="133"/>
      <c r="O160" s="5"/>
      <c r="P160" s="5"/>
      <c r="Q160" s="5"/>
      <c r="R160" s="5"/>
      <c r="S160" s="5"/>
      <c r="T160" s="5"/>
    </row>
    <row r="161" spans="1:20" s="10" customFormat="1" ht="65.099999999999994" customHeight="1" x14ac:dyDescent="0.3">
      <c r="A161" s="13">
        <f>IF(D161="","",SUBTOTAL(3,D$7:$D161))</f>
        <v>155</v>
      </c>
      <c r="B161" s="406"/>
      <c r="C161" s="55" t="s">
        <v>75</v>
      </c>
      <c r="D161" s="56" t="s">
        <v>51</v>
      </c>
      <c r="E161" s="373"/>
      <c r="F161" s="388"/>
      <c r="G161" s="376"/>
      <c r="H161" s="373"/>
      <c r="I161" s="373"/>
      <c r="J161" s="389"/>
      <c r="K161" s="388"/>
      <c r="L161" s="51"/>
      <c r="M161" s="51">
        <f>340000/1.1</f>
        <v>309090.90909090906</v>
      </c>
      <c r="N161" s="133"/>
      <c r="O161" s="5"/>
      <c r="P161" s="5"/>
      <c r="Q161" s="5"/>
      <c r="R161" s="5"/>
      <c r="S161" s="5"/>
      <c r="T161" s="5"/>
    </row>
    <row r="162" spans="1:20" s="10" customFormat="1" ht="65.099999999999994" customHeight="1" x14ac:dyDescent="0.3">
      <c r="A162" s="13">
        <f>IF(D162="","",SUBTOTAL(3,D$7:$D162))</f>
        <v>156</v>
      </c>
      <c r="B162" s="406"/>
      <c r="C162" s="55" t="s">
        <v>72</v>
      </c>
      <c r="D162" s="56" t="s">
        <v>51</v>
      </c>
      <c r="E162" s="373"/>
      <c r="F162" s="388"/>
      <c r="G162" s="376"/>
      <c r="H162" s="373"/>
      <c r="I162" s="373"/>
      <c r="J162" s="389"/>
      <c r="K162" s="388"/>
      <c r="L162" s="51"/>
      <c r="M162" s="51">
        <f>380000/1.1</f>
        <v>345454.54545454541</v>
      </c>
      <c r="N162" s="133"/>
      <c r="O162" s="5"/>
      <c r="P162" s="5"/>
      <c r="Q162" s="5"/>
      <c r="R162" s="5"/>
      <c r="S162" s="5"/>
      <c r="T162" s="5"/>
    </row>
    <row r="163" spans="1:20" s="10" customFormat="1" ht="65.099999999999994" customHeight="1" x14ac:dyDescent="0.3">
      <c r="A163" s="13">
        <f>IF(D163="","",SUBTOTAL(3,D$7:$D163))</f>
        <v>157</v>
      </c>
      <c r="B163" s="406"/>
      <c r="C163" s="55" t="s">
        <v>73</v>
      </c>
      <c r="D163" s="56" t="s">
        <v>51</v>
      </c>
      <c r="E163" s="373"/>
      <c r="F163" s="388"/>
      <c r="G163" s="376"/>
      <c r="H163" s="373"/>
      <c r="I163" s="373"/>
      <c r="J163" s="389"/>
      <c r="K163" s="388"/>
      <c r="L163" s="51"/>
      <c r="M163" s="51">
        <f>450000/1.1</f>
        <v>409090.90909090906</v>
      </c>
      <c r="N163" s="133"/>
      <c r="O163" s="5"/>
      <c r="P163" s="5"/>
      <c r="Q163" s="5"/>
      <c r="R163" s="5"/>
      <c r="S163" s="5"/>
      <c r="T163" s="5"/>
    </row>
    <row r="164" spans="1:20" s="10" customFormat="1" ht="65.099999999999994" customHeight="1" x14ac:dyDescent="0.3">
      <c r="A164" s="13">
        <f>IF(D164="","",SUBTOTAL(3,D$7:$D164))</f>
        <v>158</v>
      </c>
      <c r="B164" s="406"/>
      <c r="C164" s="55" t="s">
        <v>74</v>
      </c>
      <c r="D164" s="56" t="s">
        <v>51</v>
      </c>
      <c r="E164" s="373"/>
      <c r="F164" s="388"/>
      <c r="G164" s="376"/>
      <c r="H164" s="373"/>
      <c r="I164" s="373"/>
      <c r="J164" s="389"/>
      <c r="K164" s="388"/>
      <c r="L164" s="51"/>
      <c r="M164" s="51">
        <f>380000/1.1</f>
        <v>345454.54545454541</v>
      </c>
      <c r="N164" s="133"/>
      <c r="O164" s="5"/>
      <c r="P164" s="5"/>
      <c r="Q164" s="5"/>
      <c r="R164" s="5"/>
      <c r="S164" s="5"/>
      <c r="T164" s="5"/>
    </row>
    <row r="165" spans="1:20" s="10" customFormat="1" ht="65.099999999999994" customHeight="1" x14ac:dyDescent="0.3">
      <c r="A165" s="13">
        <f>IF(D165="","",SUBTOTAL(3,D$7:$D165))</f>
        <v>159</v>
      </c>
      <c r="B165" s="406"/>
      <c r="C165" s="55" t="s">
        <v>76</v>
      </c>
      <c r="D165" s="56" t="s">
        <v>51</v>
      </c>
      <c r="E165" s="373"/>
      <c r="F165" s="388"/>
      <c r="G165" s="376"/>
      <c r="H165" s="373"/>
      <c r="I165" s="373"/>
      <c r="J165" s="389"/>
      <c r="K165" s="388"/>
      <c r="L165" s="51"/>
      <c r="M165" s="51">
        <f>280000/1.1</f>
        <v>254545.45454545453</v>
      </c>
      <c r="N165" s="133"/>
      <c r="O165" s="5"/>
      <c r="P165" s="5"/>
      <c r="Q165" s="5"/>
      <c r="R165" s="5"/>
      <c r="S165" s="5"/>
      <c r="T165" s="5"/>
    </row>
    <row r="166" spans="1:20" s="10" customFormat="1" ht="65.099999999999994" customHeight="1" x14ac:dyDescent="0.3">
      <c r="A166" s="13">
        <f>IF(D166="","",SUBTOTAL(3,D$7:$D166))</f>
        <v>160</v>
      </c>
      <c r="B166" s="406"/>
      <c r="C166" s="55" t="s">
        <v>79</v>
      </c>
      <c r="D166" s="56" t="s">
        <v>51</v>
      </c>
      <c r="E166" s="373"/>
      <c r="F166" s="388"/>
      <c r="G166" s="376"/>
      <c r="H166" s="373"/>
      <c r="I166" s="373"/>
      <c r="J166" s="389"/>
      <c r="K166" s="388"/>
      <c r="L166" s="51"/>
      <c r="M166" s="51">
        <f>280000/1.1</f>
        <v>254545.45454545453</v>
      </c>
      <c r="N166" s="133"/>
      <c r="O166" s="5"/>
      <c r="P166" s="5"/>
      <c r="Q166" s="5"/>
      <c r="R166" s="5"/>
      <c r="S166" s="5"/>
      <c r="T166" s="5"/>
    </row>
    <row r="167" spans="1:20" s="10" customFormat="1" ht="65.099999999999994" customHeight="1" x14ac:dyDescent="0.3">
      <c r="A167" s="13">
        <f>IF(D167="","",SUBTOTAL(3,D$7:$D167))</f>
        <v>161</v>
      </c>
      <c r="B167" s="406"/>
      <c r="C167" s="55" t="s">
        <v>80</v>
      </c>
      <c r="D167" s="56" t="s">
        <v>51</v>
      </c>
      <c r="E167" s="373"/>
      <c r="F167" s="388"/>
      <c r="G167" s="376"/>
      <c r="H167" s="373"/>
      <c r="I167" s="373"/>
      <c r="J167" s="389"/>
      <c r="K167" s="388"/>
      <c r="L167" s="51"/>
      <c r="M167" s="51">
        <f>320000/1.1</f>
        <v>290909.09090909088</v>
      </c>
      <c r="N167" s="133"/>
      <c r="O167" s="5"/>
      <c r="P167" s="5"/>
      <c r="Q167" s="5"/>
      <c r="R167" s="5"/>
      <c r="S167" s="5"/>
      <c r="T167" s="5"/>
    </row>
    <row r="168" spans="1:20" s="10" customFormat="1" ht="65.099999999999994" customHeight="1" x14ac:dyDescent="0.3">
      <c r="A168" s="13">
        <f>IF(D168="","",SUBTOTAL(3,D$7:$D168))</f>
        <v>162</v>
      </c>
      <c r="B168" s="406"/>
      <c r="C168" s="55" t="s">
        <v>79</v>
      </c>
      <c r="D168" s="56" t="s">
        <v>51</v>
      </c>
      <c r="E168" s="373"/>
      <c r="F168" s="388"/>
      <c r="G168" s="376"/>
      <c r="H168" s="373"/>
      <c r="I168" s="373"/>
      <c r="J168" s="389"/>
      <c r="K168" s="388"/>
      <c r="L168" s="51"/>
      <c r="M168" s="51">
        <f>280000/1.1</f>
        <v>254545.45454545453</v>
      </c>
      <c r="N168" s="133"/>
      <c r="O168" s="5"/>
      <c r="P168" s="5"/>
      <c r="Q168" s="5"/>
      <c r="R168" s="5"/>
      <c r="S168" s="5"/>
      <c r="T168" s="5"/>
    </row>
    <row r="169" spans="1:20" s="10" customFormat="1" ht="65.099999999999994" customHeight="1" x14ac:dyDescent="0.3">
      <c r="A169" s="13">
        <f>IF(D169="","",SUBTOTAL(3,D$7:$D169))</f>
        <v>163</v>
      </c>
      <c r="B169" s="406"/>
      <c r="C169" s="55" t="s">
        <v>81</v>
      </c>
      <c r="D169" s="56" t="s">
        <v>51</v>
      </c>
      <c r="E169" s="373"/>
      <c r="F169" s="388"/>
      <c r="G169" s="376"/>
      <c r="H169" s="373"/>
      <c r="I169" s="373"/>
      <c r="J169" s="389"/>
      <c r="K169" s="388"/>
      <c r="L169" s="51"/>
      <c r="M169" s="51">
        <f>280000/1.1</f>
        <v>254545.45454545453</v>
      </c>
      <c r="N169" s="133"/>
      <c r="O169" s="5"/>
      <c r="P169" s="5"/>
      <c r="Q169" s="5"/>
      <c r="R169" s="5"/>
      <c r="S169" s="5"/>
      <c r="T169" s="5"/>
    </row>
    <row r="170" spans="1:20" s="10" customFormat="1" ht="65.099999999999994" customHeight="1" x14ac:dyDescent="0.3">
      <c r="A170" s="13">
        <f>IF(D170="","",SUBTOTAL(3,D$7:$D170))</f>
        <v>164</v>
      </c>
      <c r="B170" s="406"/>
      <c r="C170" s="55" t="s">
        <v>2928</v>
      </c>
      <c r="D170" s="56" t="s">
        <v>51</v>
      </c>
      <c r="E170" s="373" t="s">
        <v>463</v>
      </c>
      <c r="F170" s="388"/>
      <c r="G170" s="376"/>
      <c r="H170" s="373"/>
      <c r="I170" s="373"/>
      <c r="J170" s="389"/>
      <c r="K170" s="388"/>
      <c r="L170" s="51"/>
      <c r="M170" s="51">
        <f>360000/1.1</f>
        <v>327272.72727272724</v>
      </c>
      <c r="N170" s="133"/>
      <c r="O170" s="5"/>
      <c r="P170" s="5"/>
      <c r="Q170" s="5"/>
      <c r="R170" s="5"/>
      <c r="S170" s="5"/>
      <c r="T170" s="5"/>
    </row>
    <row r="171" spans="1:20" s="10" customFormat="1" ht="65.099999999999994" customHeight="1" x14ac:dyDescent="0.3">
      <c r="A171" s="13">
        <f>IF(D171="","",SUBTOTAL(3,D$7:$D171))</f>
        <v>165</v>
      </c>
      <c r="B171" s="406"/>
      <c r="C171" s="55" t="s">
        <v>2929</v>
      </c>
      <c r="D171" s="56" t="s">
        <v>51</v>
      </c>
      <c r="E171" s="373"/>
      <c r="F171" s="388"/>
      <c r="G171" s="376"/>
      <c r="H171" s="373"/>
      <c r="I171" s="373"/>
      <c r="J171" s="389"/>
      <c r="K171" s="388"/>
      <c r="L171" s="51"/>
      <c r="M171" s="51">
        <f>450000/1.1</f>
        <v>409090.90909090906</v>
      </c>
      <c r="N171" s="133"/>
      <c r="O171" s="5"/>
      <c r="P171" s="5"/>
      <c r="Q171" s="5"/>
      <c r="R171" s="5"/>
      <c r="S171" s="5"/>
      <c r="T171" s="5"/>
    </row>
    <row r="172" spans="1:20" s="10" customFormat="1" ht="65.099999999999994" customHeight="1" x14ac:dyDescent="0.3">
      <c r="A172" s="13">
        <f>IF(D172="","",SUBTOTAL(3,D$7:$D172))</f>
        <v>166</v>
      </c>
      <c r="B172" s="406"/>
      <c r="C172" s="55" t="s">
        <v>2930</v>
      </c>
      <c r="D172" s="56" t="s">
        <v>51</v>
      </c>
      <c r="E172" s="373"/>
      <c r="F172" s="388"/>
      <c r="G172" s="376"/>
      <c r="H172" s="373"/>
      <c r="I172" s="373"/>
      <c r="J172" s="389"/>
      <c r="K172" s="388"/>
      <c r="L172" s="51"/>
      <c r="M172" s="51">
        <f>380000/1.1</f>
        <v>345454.54545454541</v>
      </c>
      <c r="N172" s="133"/>
      <c r="O172" s="5"/>
      <c r="P172" s="5"/>
      <c r="Q172" s="5"/>
      <c r="R172" s="5"/>
      <c r="S172" s="5"/>
      <c r="T172" s="5"/>
    </row>
    <row r="173" spans="1:20" s="10" customFormat="1" ht="65.099999999999994" customHeight="1" x14ac:dyDescent="0.3">
      <c r="A173" s="13">
        <f>IF(D173="","",SUBTOTAL(3,D$7:$D173))</f>
        <v>167</v>
      </c>
      <c r="B173" s="406"/>
      <c r="C173" s="55" t="s">
        <v>3303</v>
      </c>
      <c r="D173" s="56" t="s">
        <v>51</v>
      </c>
      <c r="E173" s="55"/>
      <c r="F173" s="388"/>
      <c r="G173" s="376"/>
      <c r="H173" s="373"/>
      <c r="I173" s="373"/>
      <c r="J173" s="389"/>
      <c r="K173" s="388"/>
      <c r="L173" s="51"/>
      <c r="M173" s="51">
        <f>170000/1.1</f>
        <v>154545.45454545453</v>
      </c>
      <c r="N173" s="133"/>
      <c r="O173" s="5"/>
      <c r="P173" s="5"/>
      <c r="Q173" s="5"/>
      <c r="R173" s="5"/>
      <c r="S173" s="5"/>
      <c r="T173" s="5"/>
    </row>
    <row r="174" spans="1:20" s="10" customFormat="1" ht="65.099999999999994" customHeight="1" x14ac:dyDescent="0.3">
      <c r="A174" s="13">
        <f>IF(D174="","",SUBTOTAL(3,D$7:$D174))</f>
        <v>168</v>
      </c>
      <c r="B174" s="406"/>
      <c r="C174" s="55" t="s">
        <v>109</v>
      </c>
      <c r="D174" s="56" t="s">
        <v>51</v>
      </c>
      <c r="E174" s="55"/>
      <c r="F174" s="388"/>
      <c r="G174" s="376"/>
      <c r="H174" s="373"/>
      <c r="I174" s="373"/>
      <c r="J174" s="389"/>
      <c r="K174" s="388"/>
      <c r="L174" s="51"/>
      <c r="M174" s="51">
        <f>250000/1.1</f>
        <v>227272.72727272726</v>
      </c>
      <c r="N174" s="133"/>
      <c r="O174" s="5"/>
      <c r="P174" s="5"/>
      <c r="Q174" s="5"/>
      <c r="R174" s="5"/>
      <c r="S174" s="5"/>
      <c r="T174" s="5"/>
    </row>
    <row r="175" spans="1:20" s="10" customFormat="1" ht="65.099999999999994" customHeight="1" x14ac:dyDescent="0.3">
      <c r="A175" s="13">
        <f>IF(D175="","",SUBTOTAL(3,D$7:$D175))</f>
        <v>169</v>
      </c>
      <c r="B175" s="406"/>
      <c r="C175" s="55" t="s">
        <v>77</v>
      </c>
      <c r="D175" s="56" t="s">
        <v>51</v>
      </c>
      <c r="E175" s="55" t="s">
        <v>468</v>
      </c>
      <c r="F175" s="53" t="s">
        <v>2671</v>
      </c>
      <c r="G175" s="376"/>
      <c r="H175" s="373"/>
      <c r="I175" s="373"/>
      <c r="J175" s="389"/>
      <c r="K175" s="388"/>
      <c r="L175" s="51"/>
      <c r="M175" s="51">
        <f>250000/1.1</f>
        <v>227272.72727272726</v>
      </c>
      <c r="N175" s="133"/>
      <c r="O175" s="5"/>
      <c r="P175" s="5"/>
      <c r="Q175" s="5"/>
      <c r="R175" s="5"/>
      <c r="S175" s="5"/>
      <c r="T175" s="5"/>
    </row>
    <row r="176" spans="1:20" s="10" customFormat="1" ht="65.099999999999994" customHeight="1" x14ac:dyDescent="0.3">
      <c r="A176" s="13">
        <f>IF(D176="","",SUBTOTAL(3,D$7:$D176))</f>
        <v>170</v>
      </c>
      <c r="B176" s="406"/>
      <c r="C176" s="55" t="s">
        <v>78</v>
      </c>
      <c r="D176" s="56" t="s">
        <v>51</v>
      </c>
      <c r="E176" s="55" t="s">
        <v>468</v>
      </c>
      <c r="F176" s="53" t="s">
        <v>2670</v>
      </c>
      <c r="G176" s="376"/>
      <c r="H176" s="373"/>
      <c r="I176" s="373"/>
      <c r="J176" s="389"/>
      <c r="K176" s="388"/>
      <c r="L176" s="51"/>
      <c r="M176" s="51">
        <f>230000/1.1</f>
        <v>209090.90909090909</v>
      </c>
      <c r="N176" s="133"/>
      <c r="O176" s="5"/>
      <c r="P176" s="5"/>
      <c r="Q176" s="5"/>
      <c r="R176" s="5"/>
      <c r="S176" s="5"/>
      <c r="T176" s="5"/>
    </row>
    <row r="177" spans="1:21" s="10" customFormat="1" ht="65.099999999999994" customHeight="1" x14ac:dyDescent="0.3">
      <c r="A177" s="13">
        <f>IF(D177="","",SUBTOTAL(3,D$7:$D177))</f>
        <v>171</v>
      </c>
      <c r="B177" s="406"/>
      <c r="C177" s="55" t="s">
        <v>82</v>
      </c>
      <c r="D177" s="56" t="s">
        <v>51</v>
      </c>
      <c r="E177" s="55"/>
      <c r="F177" s="53"/>
      <c r="G177" s="376"/>
      <c r="H177" s="373"/>
      <c r="I177" s="373"/>
      <c r="J177" s="389"/>
      <c r="K177" s="388"/>
      <c r="L177" s="64"/>
      <c r="M177" s="51">
        <f>180000/1.1</f>
        <v>163636.36363636362</v>
      </c>
      <c r="N177" s="133"/>
      <c r="O177" s="5"/>
      <c r="P177" s="5"/>
      <c r="Q177" s="51"/>
      <c r="R177" s="5"/>
      <c r="S177" s="5"/>
      <c r="T177" s="5"/>
    </row>
    <row r="178" spans="1:21" s="10" customFormat="1" ht="65.099999999999994" customHeight="1" x14ac:dyDescent="0.3">
      <c r="A178" s="13">
        <f>IF(D178="","",SUBTOTAL(3,D$7:$D178))</f>
        <v>172</v>
      </c>
      <c r="B178" s="406"/>
      <c r="C178" s="55" t="s">
        <v>2693</v>
      </c>
      <c r="D178" s="56" t="s">
        <v>51</v>
      </c>
      <c r="E178" s="55"/>
      <c r="F178" s="53" t="s">
        <v>473</v>
      </c>
      <c r="G178" s="376"/>
      <c r="H178" s="373"/>
      <c r="I178" s="373"/>
      <c r="J178" s="389"/>
      <c r="K178" s="388"/>
      <c r="L178" s="51"/>
      <c r="M178" s="51">
        <f>190000/1.1</f>
        <v>172727.27272727271</v>
      </c>
      <c r="N178" s="133"/>
      <c r="O178" s="5"/>
      <c r="P178" s="5"/>
      <c r="Q178" s="5"/>
      <c r="R178" s="5"/>
      <c r="S178" s="5"/>
      <c r="T178" s="5"/>
    </row>
    <row r="179" spans="1:21" s="10" customFormat="1" ht="65.099999999999994" customHeight="1" x14ac:dyDescent="0.3">
      <c r="A179" s="13">
        <f>IF(D179="","",SUBTOTAL(3,D$7:$D179))</f>
        <v>173</v>
      </c>
      <c r="B179" s="406"/>
      <c r="C179" s="55" t="s">
        <v>69</v>
      </c>
      <c r="D179" s="56" t="s">
        <v>51</v>
      </c>
      <c r="E179" s="55" t="s">
        <v>463</v>
      </c>
      <c r="F179" s="53" t="s">
        <v>464</v>
      </c>
      <c r="G179" s="376" t="s">
        <v>2132</v>
      </c>
      <c r="H179" s="373" t="s">
        <v>71</v>
      </c>
      <c r="I179" s="373"/>
      <c r="J179" s="393" t="s">
        <v>2133</v>
      </c>
      <c r="K179" s="388"/>
      <c r="L179" s="64"/>
      <c r="M179" s="64"/>
      <c r="N179" s="133"/>
      <c r="O179" s="5"/>
      <c r="P179" s="5"/>
      <c r="Q179" s="51">
        <v>290909</v>
      </c>
      <c r="R179" s="5"/>
      <c r="S179" s="5"/>
      <c r="T179" s="5"/>
      <c r="U179" s="224"/>
    </row>
    <row r="180" spans="1:21" s="10" customFormat="1" ht="65.099999999999994" customHeight="1" x14ac:dyDescent="0.3">
      <c r="A180" s="13">
        <f>IF(D180="","",SUBTOTAL(3,D$7:$D180))</f>
        <v>174</v>
      </c>
      <c r="B180" s="406"/>
      <c r="C180" s="55" t="s">
        <v>72</v>
      </c>
      <c r="D180" s="56" t="s">
        <v>51</v>
      </c>
      <c r="E180" s="55" t="s">
        <v>463</v>
      </c>
      <c r="F180" s="53" t="s">
        <v>465</v>
      </c>
      <c r="G180" s="376"/>
      <c r="H180" s="373"/>
      <c r="I180" s="373"/>
      <c r="J180" s="393"/>
      <c r="K180" s="388"/>
      <c r="L180" s="64"/>
      <c r="M180" s="64"/>
      <c r="N180" s="133"/>
      <c r="O180" s="5"/>
      <c r="P180" s="5"/>
      <c r="Q180" s="51">
        <v>318181.81818181818</v>
      </c>
      <c r="R180" s="5"/>
      <c r="S180" s="5"/>
      <c r="T180" s="5"/>
      <c r="U180" s="224"/>
    </row>
    <row r="181" spans="1:21" s="10" customFormat="1" ht="65.099999999999994" customHeight="1" x14ac:dyDescent="0.3">
      <c r="A181" s="13">
        <f>IF(D181="","",SUBTOTAL(3,D$7:$D181))</f>
        <v>175</v>
      </c>
      <c r="B181" s="406"/>
      <c r="C181" s="55" t="s">
        <v>75</v>
      </c>
      <c r="D181" s="56" t="s">
        <v>51</v>
      </c>
      <c r="E181" s="55" t="s">
        <v>463</v>
      </c>
      <c r="F181" s="53" t="s">
        <v>466</v>
      </c>
      <c r="G181" s="376"/>
      <c r="H181" s="373"/>
      <c r="I181" s="373"/>
      <c r="J181" s="393"/>
      <c r="K181" s="388"/>
      <c r="L181" s="64"/>
      <c r="M181" s="64"/>
      <c r="N181" s="133"/>
      <c r="O181" s="5"/>
      <c r="P181" s="5"/>
      <c r="Q181" s="51">
        <v>290909</v>
      </c>
      <c r="R181" s="5"/>
      <c r="S181" s="5"/>
      <c r="T181" s="5"/>
      <c r="U181" s="224"/>
    </row>
    <row r="182" spans="1:21" s="10" customFormat="1" ht="65.099999999999994" customHeight="1" x14ac:dyDescent="0.3">
      <c r="A182" s="13">
        <f>IF(D182="","",SUBTOTAL(3,D$7:$D182))</f>
        <v>176</v>
      </c>
      <c r="B182" s="406"/>
      <c r="C182" s="55" t="s">
        <v>2129</v>
      </c>
      <c r="D182" s="56" t="s">
        <v>51</v>
      </c>
      <c r="E182" s="55" t="s">
        <v>2134</v>
      </c>
      <c r="F182" s="53" t="s">
        <v>469</v>
      </c>
      <c r="G182" s="376"/>
      <c r="H182" s="373"/>
      <c r="I182" s="373"/>
      <c r="J182" s="393"/>
      <c r="K182" s="388"/>
      <c r="L182" s="64"/>
      <c r="M182" s="64"/>
      <c r="N182" s="133"/>
      <c r="O182" s="5"/>
      <c r="P182" s="5"/>
      <c r="Q182" s="51">
        <v>245455</v>
      </c>
      <c r="R182" s="5"/>
      <c r="S182" s="5"/>
      <c r="T182" s="5"/>
      <c r="U182" s="224"/>
    </row>
    <row r="183" spans="1:21" s="10" customFormat="1" ht="65.099999999999994" customHeight="1" x14ac:dyDescent="0.3">
      <c r="A183" s="13">
        <f>IF(D183="","",SUBTOTAL(3,D$7:$D183))</f>
        <v>177</v>
      </c>
      <c r="B183" s="406"/>
      <c r="C183" s="55" t="s">
        <v>78</v>
      </c>
      <c r="D183" s="56" t="s">
        <v>51</v>
      </c>
      <c r="E183" s="55" t="s">
        <v>2134</v>
      </c>
      <c r="F183" s="53" t="s">
        <v>470</v>
      </c>
      <c r="G183" s="376"/>
      <c r="H183" s="373"/>
      <c r="I183" s="373"/>
      <c r="J183" s="393"/>
      <c r="K183" s="388"/>
      <c r="L183" s="64"/>
      <c r="M183" s="64"/>
      <c r="N183" s="133"/>
      <c r="O183" s="5"/>
      <c r="P183" s="5"/>
      <c r="Q183" s="51">
        <v>200000</v>
      </c>
      <c r="R183" s="5"/>
      <c r="S183" s="5"/>
      <c r="T183" s="5"/>
      <c r="U183" s="224"/>
    </row>
    <row r="184" spans="1:21" s="10" customFormat="1" ht="65.099999999999994" customHeight="1" x14ac:dyDescent="0.3">
      <c r="A184" s="13">
        <f>IF(D184="","",SUBTOTAL(3,D$7:$D184))</f>
        <v>178</v>
      </c>
      <c r="B184" s="406"/>
      <c r="C184" s="55" t="s">
        <v>79</v>
      </c>
      <c r="D184" s="56" t="s">
        <v>51</v>
      </c>
      <c r="E184" s="55" t="s">
        <v>463</v>
      </c>
      <c r="F184" s="53" t="s">
        <v>471</v>
      </c>
      <c r="G184" s="376"/>
      <c r="H184" s="373"/>
      <c r="I184" s="373"/>
      <c r="J184" s="393"/>
      <c r="K184" s="388"/>
      <c r="L184" s="64"/>
      <c r="M184" s="64"/>
      <c r="N184" s="133"/>
      <c r="O184" s="5"/>
      <c r="P184" s="5"/>
      <c r="Q184" s="51">
        <v>227273</v>
      </c>
      <c r="R184" s="5"/>
      <c r="S184" s="5"/>
      <c r="T184" s="5"/>
      <c r="U184" s="224"/>
    </row>
    <row r="185" spans="1:21" s="10" customFormat="1" ht="65.099999999999994" customHeight="1" x14ac:dyDescent="0.3">
      <c r="A185" s="13">
        <f>IF(D185="","",SUBTOTAL(3,D$7:$D185))</f>
        <v>179</v>
      </c>
      <c r="B185" s="406"/>
      <c r="C185" s="55" t="s">
        <v>82</v>
      </c>
      <c r="D185" s="56" t="s">
        <v>51</v>
      </c>
      <c r="E185" s="55"/>
      <c r="F185" s="53"/>
      <c r="G185" s="376"/>
      <c r="H185" s="373"/>
      <c r="I185" s="373"/>
      <c r="J185" s="393"/>
      <c r="K185" s="388"/>
      <c r="L185" s="64"/>
      <c r="M185" s="64"/>
      <c r="N185" s="133"/>
      <c r="O185" s="5"/>
      <c r="P185" s="5"/>
      <c r="Q185" s="51">
        <v>163636</v>
      </c>
      <c r="R185" s="5"/>
      <c r="S185" s="5"/>
      <c r="T185" s="5"/>
      <c r="U185" s="224"/>
    </row>
    <row r="186" spans="1:21" s="10" customFormat="1" ht="65.099999999999994" customHeight="1" x14ac:dyDescent="0.3">
      <c r="A186" s="13">
        <f>IF(D186="","",SUBTOTAL(3,D$7:$D186))</f>
        <v>180</v>
      </c>
      <c r="B186" s="406"/>
      <c r="C186" s="55" t="s">
        <v>3278</v>
      </c>
      <c r="D186" s="56" t="s">
        <v>51</v>
      </c>
      <c r="E186" s="55"/>
      <c r="F186" s="53"/>
      <c r="G186" s="376"/>
      <c r="H186" s="373"/>
      <c r="I186" s="373"/>
      <c r="J186" s="393"/>
      <c r="K186" s="388"/>
      <c r="L186" s="64"/>
      <c r="M186" s="64"/>
      <c r="N186" s="133"/>
      <c r="O186" s="5"/>
      <c r="P186" s="5"/>
      <c r="Q186" s="51">
        <v>190000</v>
      </c>
      <c r="R186" s="5"/>
      <c r="S186" s="5"/>
      <c r="T186" s="5"/>
      <c r="U186" s="224"/>
    </row>
    <row r="187" spans="1:21" s="10" customFormat="1" ht="65.099999999999994" customHeight="1" x14ac:dyDescent="0.3">
      <c r="A187" s="13">
        <f>IF(D187="","",SUBTOTAL(3,D$7:$D187))</f>
        <v>181</v>
      </c>
      <c r="B187" s="406"/>
      <c r="C187" s="55" t="s">
        <v>2130</v>
      </c>
      <c r="D187" s="56" t="s">
        <v>51</v>
      </c>
      <c r="E187" s="55"/>
      <c r="F187" s="53"/>
      <c r="G187" s="376"/>
      <c r="H187" s="373"/>
      <c r="I187" s="373"/>
      <c r="J187" s="393"/>
      <c r="K187" s="388"/>
      <c r="L187" s="64"/>
      <c r="M187" s="64"/>
      <c r="N187" s="133"/>
      <c r="O187" s="5"/>
      <c r="P187" s="5"/>
      <c r="Q187" s="51">
        <v>140000</v>
      </c>
      <c r="R187" s="5"/>
      <c r="S187" s="5"/>
      <c r="T187" s="5"/>
      <c r="U187" s="224"/>
    </row>
    <row r="188" spans="1:21" s="10" customFormat="1" ht="65.099999999999994" customHeight="1" x14ac:dyDescent="0.3">
      <c r="A188" s="13">
        <f>IF(D188="","",SUBTOTAL(3,D$7:$D188))</f>
        <v>182</v>
      </c>
      <c r="B188" s="406"/>
      <c r="C188" s="55" t="s">
        <v>3232</v>
      </c>
      <c r="D188" s="56" t="s">
        <v>51</v>
      </c>
      <c r="E188" s="55" t="s">
        <v>2134</v>
      </c>
      <c r="F188" s="53" t="s">
        <v>471</v>
      </c>
      <c r="G188" s="376" t="s">
        <v>3605</v>
      </c>
      <c r="H188" s="373" t="s">
        <v>17</v>
      </c>
      <c r="I188" s="373" t="s">
        <v>3242</v>
      </c>
      <c r="J188" s="174"/>
      <c r="K188" s="388" t="s">
        <v>3305</v>
      </c>
      <c r="L188" s="64"/>
      <c r="M188" s="64"/>
      <c r="N188" s="133"/>
      <c r="O188" s="5">
        <v>254545</v>
      </c>
      <c r="P188" s="5"/>
      <c r="Q188" s="51"/>
      <c r="R188" s="5"/>
      <c r="S188" s="5"/>
      <c r="T188" s="5"/>
    </row>
    <row r="189" spans="1:21" s="79" customFormat="1" ht="65.099999999999994" customHeight="1" x14ac:dyDescent="0.3">
      <c r="A189" s="70">
        <f>IF(D189="","",SUBTOTAL(3,D$7:$D189))</f>
        <v>183</v>
      </c>
      <c r="B189" s="406"/>
      <c r="C189" s="76" t="s">
        <v>3233</v>
      </c>
      <c r="D189" s="91" t="s">
        <v>51</v>
      </c>
      <c r="E189" s="76" t="s">
        <v>2134</v>
      </c>
      <c r="F189" s="88" t="s">
        <v>464</v>
      </c>
      <c r="G189" s="376"/>
      <c r="H189" s="373"/>
      <c r="I189" s="373"/>
      <c r="J189" s="250"/>
      <c r="K189" s="383"/>
      <c r="L189" s="73"/>
      <c r="M189" s="73"/>
      <c r="N189" s="133"/>
      <c r="O189" s="78">
        <v>318182</v>
      </c>
      <c r="P189" s="78"/>
      <c r="Q189" s="93"/>
      <c r="R189" s="78"/>
      <c r="S189" s="78"/>
      <c r="T189" s="78"/>
      <c r="U189" s="79">
        <v>309091</v>
      </c>
    </row>
    <row r="190" spans="1:21" s="79" customFormat="1" ht="65.099999999999994" customHeight="1" x14ac:dyDescent="0.3">
      <c r="A190" s="70">
        <f>IF(D190="","",SUBTOTAL(3,D$7:$D190))</f>
        <v>184</v>
      </c>
      <c r="B190" s="406"/>
      <c r="C190" s="76" t="s">
        <v>3234</v>
      </c>
      <c r="D190" s="91" t="s">
        <v>51</v>
      </c>
      <c r="E190" s="76" t="s">
        <v>2134</v>
      </c>
      <c r="F190" s="88" t="s">
        <v>466</v>
      </c>
      <c r="G190" s="376"/>
      <c r="H190" s="373"/>
      <c r="I190" s="373"/>
      <c r="J190" s="250"/>
      <c r="K190" s="383"/>
      <c r="L190" s="73"/>
      <c r="M190" s="73"/>
      <c r="N190" s="133"/>
      <c r="O190" s="78">
        <v>309091</v>
      </c>
      <c r="P190" s="78"/>
      <c r="Q190" s="93"/>
      <c r="R190" s="78"/>
      <c r="S190" s="78"/>
      <c r="T190" s="78"/>
      <c r="U190" s="79">
        <v>300000</v>
      </c>
    </row>
    <row r="191" spans="1:21" s="10" customFormat="1" ht="65.099999999999994" customHeight="1" x14ac:dyDescent="0.3">
      <c r="A191" s="13">
        <f>IF(D191="","",SUBTOTAL(3,D$7:$D191))</f>
        <v>185</v>
      </c>
      <c r="B191" s="406"/>
      <c r="C191" s="55" t="s">
        <v>3235</v>
      </c>
      <c r="D191" s="56" t="s">
        <v>51</v>
      </c>
      <c r="E191" s="55" t="s">
        <v>2134</v>
      </c>
      <c r="F191" s="53" t="s">
        <v>467</v>
      </c>
      <c r="G191" s="376"/>
      <c r="H191" s="373"/>
      <c r="I191" s="373"/>
      <c r="J191" s="174"/>
      <c r="K191" s="383"/>
      <c r="L191" s="64"/>
      <c r="M191" s="64"/>
      <c r="N191" s="133"/>
      <c r="O191" s="5">
        <v>281818</v>
      </c>
      <c r="P191" s="5"/>
      <c r="Q191" s="51"/>
      <c r="R191" s="5"/>
      <c r="S191" s="5"/>
      <c r="T191" s="5"/>
      <c r="U191" s="10">
        <v>281818</v>
      </c>
    </row>
    <row r="192" spans="1:21" s="102" customFormat="1" ht="65.099999999999994" customHeight="1" x14ac:dyDescent="0.3">
      <c r="A192" s="98">
        <f>IF(D192="","",SUBTOTAL(3,D$7:$D192))</f>
        <v>186</v>
      </c>
      <c r="B192" s="406"/>
      <c r="C192" s="81" t="s">
        <v>3236</v>
      </c>
      <c r="D192" s="82" t="s">
        <v>51</v>
      </c>
      <c r="E192" s="81" t="s">
        <v>2134</v>
      </c>
      <c r="F192" s="100" t="s">
        <v>467</v>
      </c>
      <c r="G192" s="376"/>
      <c r="H192" s="373"/>
      <c r="I192" s="373"/>
      <c r="J192" s="83"/>
      <c r="K192" s="383"/>
      <c r="L192" s="252"/>
      <c r="M192" s="252"/>
      <c r="N192" s="133"/>
      <c r="O192" s="225">
        <v>300000</v>
      </c>
      <c r="P192" s="225"/>
      <c r="Q192" s="101"/>
      <c r="R192" s="225"/>
      <c r="S192" s="225"/>
      <c r="T192" s="225"/>
      <c r="U192" s="102">
        <v>300000</v>
      </c>
    </row>
    <row r="193" spans="1:21" s="79" customFormat="1" ht="65.099999999999994" customHeight="1" x14ac:dyDescent="0.3">
      <c r="A193" s="70">
        <f>IF(D193="","",SUBTOTAL(3,D$7:$D193))</f>
        <v>187</v>
      </c>
      <c r="B193" s="406"/>
      <c r="C193" s="76" t="s">
        <v>3237</v>
      </c>
      <c r="D193" s="91" t="s">
        <v>51</v>
      </c>
      <c r="E193" s="76" t="s">
        <v>2134</v>
      </c>
      <c r="F193" s="88" t="s">
        <v>465</v>
      </c>
      <c r="G193" s="376"/>
      <c r="H193" s="373"/>
      <c r="I193" s="373"/>
      <c r="J193" s="250"/>
      <c r="K193" s="383"/>
      <c r="L193" s="73"/>
      <c r="M193" s="73"/>
      <c r="N193" s="133"/>
      <c r="O193" s="78">
        <v>345455</v>
      </c>
      <c r="P193" s="78"/>
      <c r="Q193" s="93"/>
      <c r="R193" s="78"/>
      <c r="S193" s="78"/>
      <c r="T193" s="78"/>
      <c r="U193" s="79">
        <v>327273</v>
      </c>
    </row>
    <row r="194" spans="1:21" s="10" customFormat="1" ht="65.099999999999994" customHeight="1" x14ac:dyDescent="0.3">
      <c r="A194" s="13">
        <f>IF(D194="","",SUBTOTAL(3,D$7:$D194))</f>
        <v>188</v>
      </c>
      <c r="B194" s="406"/>
      <c r="C194" s="55" t="s">
        <v>3238</v>
      </c>
      <c r="D194" s="56" t="s">
        <v>51</v>
      </c>
      <c r="E194" s="55" t="s">
        <v>2134</v>
      </c>
      <c r="F194" s="53" t="s">
        <v>3239</v>
      </c>
      <c r="G194" s="376"/>
      <c r="H194" s="373"/>
      <c r="I194" s="373"/>
      <c r="J194" s="174"/>
      <c r="K194" s="383"/>
      <c r="L194" s="64"/>
      <c r="N194" s="133"/>
      <c r="O194" s="5">
        <v>236364</v>
      </c>
      <c r="P194" s="5"/>
      <c r="Q194" s="51"/>
      <c r="R194" s="5"/>
      <c r="S194" s="5"/>
      <c r="T194" s="5"/>
      <c r="U194" s="175"/>
    </row>
    <row r="195" spans="1:21" s="10" customFormat="1" ht="65.099999999999994" customHeight="1" x14ac:dyDescent="0.3">
      <c r="A195" s="13">
        <f>IF(D195="","",SUBTOTAL(3,D$7:$D195))</f>
        <v>189</v>
      </c>
      <c r="B195" s="406"/>
      <c r="C195" s="55" t="s">
        <v>3240</v>
      </c>
      <c r="D195" s="56" t="s">
        <v>51</v>
      </c>
      <c r="E195" s="55" t="s">
        <v>2134</v>
      </c>
      <c r="F195" s="53" t="s">
        <v>469</v>
      </c>
      <c r="G195" s="376"/>
      <c r="H195" s="373"/>
      <c r="I195" s="373"/>
      <c r="J195" s="174"/>
      <c r="K195" s="383"/>
      <c r="L195" s="64"/>
      <c r="M195" s="64"/>
      <c r="N195" s="133"/>
      <c r="O195" s="5">
        <v>254545</v>
      </c>
      <c r="P195" s="5"/>
      <c r="Q195" s="51"/>
      <c r="R195" s="5"/>
      <c r="S195" s="5"/>
      <c r="T195" s="5"/>
    </row>
    <row r="196" spans="1:21" s="10" customFormat="1" ht="65.099999999999994" customHeight="1" x14ac:dyDescent="0.3">
      <c r="A196" s="13">
        <f>IF(D196="","",SUBTOTAL(3,D$7:$D196))</f>
        <v>190</v>
      </c>
      <c r="B196" s="406"/>
      <c r="C196" s="55" t="s">
        <v>3241</v>
      </c>
      <c r="D196" s="56" t="s">
        <v>51</v>
      </c>
      <c r="E196" s="55" t="s">
        <v>2134</v>
      </c>
      <c r="F196" s="53"/>
      <c r="G196" s="376"/>
      <c r="H196" s="373"/>
      <c r="I196" s="373"/>
      <c r="J196" s="174"/>
      <c r="K196" s="383"/>
      <c r="L196" s="64"/>
      <c r="M196" s="64"/>
      <c r="N196" s="133"/>
      <c r="O196" s="5">
        <v>231818</v>
      </c>
      <c r="P196" s="5"/>
      <c r="Q196" s="51"/>
      <c r="R196" s="5"/>
      <c r="S196" s="5"/>
      <c r="T196" s="5"/>
    </row>
    <row r="197" spans="1:21" s="10" customFormat="1" ht="65.099999999999994" customHeight="1" x14ac:dyDescent="0.3">
      <c r="A197" s="13"/>
      <c r="B197" s="407"/>
      <c r="C197" s="55" t="s">
        <v>3606</v>
      </c>
      <c r="D197" s="56" t="s">
        <v>51</v>
      </c>
      <c r="E197" s="55" t="s">
        <v>2134</v>
      </c>
      <c r="F197" s="53"/>
      <c r="G197" s="52"/>
      <c r="H197" s="55"/>
      <c r="I197" s="55"/>
      <c r="J197" s="174"/>
      <c r="K197" s="216"/>
      <c r="L197" s="64"/>
      <c r="M197" s="64"/>
      <c r="N197" s="133"/>
      <c r="O197" s="5">
        <v>118182</v>
      </c>
      <c r="P197" s="5"/>
      <c r="Q197" s="51"/>
      <c r="R197" s="5"/>
      <c r="S197" s="5"/>
      <c r="T197" s="5"/>
    </row>
    <row r="198" spans="1:21" s="10" customFormat="1" ht="65.099999999999994" customHeight="1" x14ac:dyDescent="0.3">
      <c r="A198" s="13">
        <f>IF(D198="","",SUBTOTAL(3,D$7:$D198))</f>
        <v>192</v>
      </c>
      <c r="B198" s="390" t="s">
        <v>116</v>
      </c>
      <c r="C198" s="55" t="s">
        <v>1237</v>
      </c>
      <c r="D198" s="56" t="s">
        <v>35</v>
      </c>
      <c r="E198" s="55" t="s">
        <v>117</v>
      </c>
      <c r="F198" s="53" t="s">
        <v>1238</v>
      </c>
      <c r="G198" s="376" t="s">
        <v>1295</v>
      </c>
      <c r="H198" s="373" t="s">
        <v>17</v>
      </c>
      <c r="I198" s="55" t="s">
        <v>1245</v>
      </c>
      <c r="J198" s="56"/>
      <c r="K198" s="388" t="s">
        <v>118</v>
      </c>
      <c r="L198" s="51">
        <v>1752</v>
      </c>
      <c r="M198" s="51">
        <v>1752</v>
      </c>
      <c r="N198" s="133">
        <v>1812</v>
      </c>
      <c r="O198" s="5">
        <v>1752</v>
      </c>
      <c r="P198" s="5">
        <v>1752</v>
      </c>
      <c r="Q198" s="5">
        <v>1882</v>
      </c>
      <c r="R198" s="5">
        <v>1832</v>
      </c>
      <c r="S198" s="5">
        <v>1752</v>
      </c>
      <c r="T198" s="5">
        <v>2182</v>
      </c>
    </row>
    <row r="199" spans="1:21" s="10" customFormat="1" ht="65.099999999999994" customHeight="1" x14ac:dyDescent="0.3">
      <c r="A199" s="13">
        <f>IF(D199="","",SUBTOTAL(3,D$7:$D199))</f>
        <v>193</v>
      </c>
      <c r="B199" s="390"/>
      <c r="C199" s="55" t="s">
        <v>1240</v>
      </c>
      <c r="D199" s="56" t="s">
        <v>35</v>
      </c>
      <c r="E199" s="55" t="s">
        <v>119</v>
      </c>
      <c r="F199" s="53" t="s">
        <v>1239</v>
      </c>
      <c r="G199" s="376"/>
      <c r="H199" s="373"/>
      <c r="I199" s="54" t="s">
        <v>44</v>
      </c>
      <c r="J199" s="56"/>
      <c r="K199" s="388"/>
      <c r="L199" s="51">
        <v>5960</v>
      </c>
      <c r="M199" s="51">
        <v>5960</v>
      </c>
      <c r="N199" s="133">
        <v>6160</v>
      </c>
      <c r="O199" s="5">
        <v>5960</v>
      </c>
      <c r="P199" s="5">
        <v>5960</v>
      </c>
      <c r="Q199" s="5">
        <v>6460</v>
      </c>
      <c r="R199" s="5">
        <v>6060</v>
      </c>
      <c r="S199" s="5">
        <v>5960</v>
      </c>
      <c r="T199" s="5">
        <v>7460</v>
      </c>
    </row>
    <row r="200" spans="1:21" s="10" customFormat="1" ht="65.099999999999994" customHeight="1" x14ac:dyDescent="0.3">
      <c r="A200" s="13">
        <f>IF(D200="","",SUBTOTAL(3,D$7:$D200))</f>
        <v>194</v>
      </c>
      <c r="B200" s="390"/>
      <c r="C200" s="55" t="s">
        <v>1242</v>
      </c>
      <c r="D200" s="56" t="s">
        <v>35</v>
      </c>
      <c r="E200" s="55" t="s">
        <v>119</v>
      </c>
      <c r="F200" s="53" t="s">
        <v>1241</v>
      </c>
      <c r="G200" s="376"/>
      <c r="H200" s="373"/>
      <c r="I200" s="54" t="s">
        <v>44</v>
      </c>
      <c r="J200" s="56"/>
      <c r="K200" s="388"/>
      <c r="L200" s="51">
        <v>3133</v>
      </c>
      <c r="M200" s="51">
        <v>3133</v>
      </c>
      <c r="N200" s="133">
        <v>3243</v>
      </c>
      <c r="O200" s="5">
        <v>3133</v>
      </c>
      <c r="P200" s="5">
        <v>3133</v>
      </c>
      <c r="Q200" s="5">
        <v>3393</v>
      </c>
      <c r="R200" s="5">
        <v>3293</v>
      </c>
      <c r="S200" s="5">
        <v>3133</v>
      </c>
      <c r="T200" s="5">
        <v>3943</v>
      </c>
    </row>
    <row r="201" spans="1:21" s="10" customFormat="1" ht="65.099999999999994" customHeight="1" x14ac:dyDescent="0.3">
      <c r="A201" s="13">
        <f>IF(D201="","",SUBTOTAL(3,D$7:$D201))</f>
        <v>195</v>
      </c>
      <c r="B201" s="390"/>
      <c r="C201" s="55" t="s">
        <v>1244</v>
      </c>
      <c r="D201" s="56" t="s">
        <v>35</v>
      </c>
      <c r="E201" s="55" t="s">
        <v>119</v>
      </c>
      <c r="F201" s="53" t="s">
        <v>1243</v>
      </c>
      <c r="G201" s="376"/>
      <c r="H201" s="373"/>
      <c r="I201" s="54" t="s">
        <v>44</v>
      </c>
      <c r="J201" s="56"/>
      <c r="K201" s="388"/>
      <c r="L201" s="51">
        <v>10169</v>
      </c>
      <c r="M201" s="51">
        <v>10169</v>
      </c>
      <c r="N201" s="133">
        <v>10469</v>
      </c>
      <c r="O201" s="5">
        <v>10169</v>
      </c>
      <c r="P201" s="5">
        <v>10169</v>
      </c>
      <c r="Q201" s="5">
        <v>10919</v>
      </c>
      <c r="R201" s="5">
        <v>10519</v>
      </c>
      <c r="S201" s="5">
        <v>10169</v>
      </c>
      <c r="T201" s="5">
        <v>12519</v>
      </c>
    </row>
    <row r="202" spans="1:21" s="10" customFormat="1" ht="65.099999999999994" customHeight="1" x14ac:dyDescent="0.3">
      <c r="A202" s="13">
        <f>IF(D202="","",SUBTOTAL(3,D$7:$D202))</f>
        <v>196</v>
      </c>
      <c r="B202" s="390"/>
      <c r="C202" s="55" t="s">
        <v>120</v>
      </c>
      <c r="D202" s="56" t="s">
        <v>35</v>
      </c>
      <c r="E202" s="373" t="s">
        <v>121</v>
      </c>
      <c r="F202" s="53" t="s">
        <v>122</v>
      </c>
      <c r="G202" s="376" t="s">
        <v>123</v>
      </c>
      <c r="H202" s="373" t="s">
        <v>17</v>
      </c>
      <c r="I202" s="55"/>
      <c r="J202" s="56"/>
      <c r="K202" s="388" t="s">
        <v>1456</v>
      </c>
      <c r="L202" s="51">
        <v>1710</v>
      </c>
      <c r="M202" s="51">
        <v>1710</v>
      </c>
      <c r="N202" s="133">
        <v>1800</v>
      </c>
      <c r="O202" s="5">
        <v>1710</v>
      </c>
      <c r="P202" s="5">
        <v>1760</v>
      </c>
      <c r="Q202" s="5">
        <v>1900</v>
      </c>
      <c r="R202" s="5">
        <v>1850</v>
      </c>
      <c r="S202" s="5">
        <v>1760</v>
      </c>
      <c r="T202" s="5">
        <v>2300</v>
      </c>
    </row>
    <row r="203" spans="1:21" s="10" customFormat="1" ht="65.099999999999994" customHeight="1" x14ac:dyDescent="0.3">
      <c r="A203" s="13">
        <f>IF(D203="","",SUBTOTAL(3,D$7:$D203))</f>
        <v>197</v>
      </c>
      <c r="B203" s="390"/>
      <c r="C203" s="55" t="s">
        <v>124</v>
      </c>
      <c r="D203" s="56" t="s">
        <v>35</v>
      </c>
      <c r="E203" s="373"/>
      <c r="F203" s="53" t="s">
        <v>125</v>
      </c>
      <c r="G203" s="376"/>
      <c r="H203" s="373"/>
      <c r="I203" s="55"/>
      <c r="J203" s="56"/>
      <c r="K203" s="388"/>
      <c r="L203" s="51">
        <v>3110</v>
      </c>
      <c r="M203" s="51">
        <v>3110</v>
      </c>
      <c r="N203" s="133">
        <v>3240</v>
      </c>
      <c r="O203" s="5">
        <v>3000</v>
      </c>
      <c r="P203" s="5">
        <v>3200</v>
      </c>
      <c r="Q203" s="5">
        <v>3380</v>
      </c>
      <c r="R203" s="5">
        <v>3330</v>
      </c>
      <c r="S203" s="5">
        <v>3200</v>
      </c>
      <c r="T203" s="5">
        <v>3800</v>
      </c>
    </row>
    <row r="204" spans="1:21" s="10" customFormat="1" ht="65.099999999999994" customHeight="1" x14ac:dyDescent="0.3">
      <c r="A204" s="13">
        <f>IF(D204="","",SUBTOTAL(3,D$7:$D204))</f>
        <v>198</v>
      </c>
      <c r="B204" s="390"/>
      <c r="C204" s="55" t="s">
        <v>120</v>
      </c>
      <c r="D204" s="56" t="s">
        <v>35</v>
      </c>
      <c r="E204" s="373"/>
      <c r="F204" s="53" t="s">
        <v>126</v>
      </c>
      <c r="G204" s="376"/>
      <c r="H204" s="373"/>
      <c r="I204" s="55"/>
      <c r="J204" s="56"/>
      <c r="K204" s="388"/>
      <c r="L204" s="51">
        <v>6000</v>
      </c>
      <c r="M204" s="51">
        <v>6000</v>
      </c>
      <c r="N204" s="133">
        <v>6300</v>
      </c>
      <c r="O204" s="5">
        <v>5900</v>
      </c>
      <c r="P204" s="5">
        <v>6000</v>
      </c>
      <c r="Q204" s="5">
        <v>6500</v>
      </c>
      <c r="R204" s="5">
        <v>6500</v>
      </c>
      <c r="S204" s="5">
        <v>6000</v>
      </c>
      <c r="T204" s="5">
        <v>7500</v>
      </c>
    </row>
    <row r="205" spans="1:21" s="10" customFormat="1" ht="65.099999999999994" customHeight="1" x14ac:dyDescent="0.3">
      <c r="A205" s="13">
        <f>IF(D205="","",SUBTOTAL(3,D$7:$D205))</f>
        <v>199</v>
      </c>
      <c r="B205" s="390"/>
      <c r="C205" s="55" t="s">
        <v>128</v>
      </c>
      <c r="D205" s="56" t="s">
        <v>35</v>
      </c>
      <c r="E205" s="55" t="s">
        <v>1273</v>
      </c>
      <c r="F205" s="53" t="s">
        <v>129</v>
      </c>
      <c r="G205" s="376" t="s">
        <v>2694</v>
      </c>
      <c r="H205" s="55" t="s">
        <v>17</v>
      </c>
      <c r="I205" s="373"/>
      <c r="J205" s="389" t="s">
        <v>1264</v>
      </c>
      <c r="K205" s="53"/>
      <c r="L205" s="51">
        <v>1623.8888888888889</v>
      </c>
      <c r="M205" s="51">
        <v>1623.8888888888889</v>
      </c>
      <c r="N205" s="133">
        <v>1605.5555555555557</v>
      </c>
      <c r="O205" s="5">
        <v>1666.6666666666665</v>
      </c>
      <c r="P205" s="5">
        <v>1681.9444444444443</v>
      </c>
      <c r="Q205" s="5">
        <v>1636.1111111111111</v>
      </c>
      <c r="R205" s="5">
        <v>1550</v>
      </c>
      <c r="S205" s="5">
        <v>1681.9444444444443</v>
      </c>
      <c r="T205" s="5">
        <v>1743.0555555555557</v>
      </c>
    </row>
    <row r="206" spans="1:21" s="10" customFormat="1" ht="65.099999999999994" customHeight="1" x14ac:dyDescent="0.3">
      <c r="A206" s="13">
        <f>IF(D206="","",SUBTOTAL(3,D$7:$D206))</f>
        <v>200</v>
      </c>
      <c r="B206" s="390"/>
      <c r="C206" s="55" t="s">
        <v>130</v>
      </c>
      <c r="D206" s="56" t="s">
        <v>35</v>
      </c>
      <c r="E206" s="54" t="s">
        <v>44</v>
      </c>
      <c r="F206" s="53" t="s">
        <v>131</v>
      </c>
      <c r="G206" s="376"/>
      <c r="H206" s="54" t="s">
        <v>44</v>
      </c>
      <c r="I206" s="373"/>
      <c r="J206" s="389"/>
      <c r="K206" s="53"/>
      <c r="L206" s="51">
        <v>2803.3333333333335</v>
      </c>
      <c r="M206" s="51">
        <v>2803.3333333333335</v>
      </c>
      <c r="N206" s="133">
        <v>2783.3333333333335</v>
      </c>
      <c r="O206" s="5">
        <v>2850</v>
      </c>
      <c r="P206" s="5">
        <v>2866.6666666666665</v>
      </c>
      <c r="Q206" s="5">
        <v>2816.6666666666665</v>
      </c>
      <c r="R206" s="5">
        <v>2774.0740740740739</v>
      </c>
      <c r="S206" s="5">
        <v>2866.6666666666665</v>
      </c>
      <c r="T206" s="5">
        <v>2933.3333333333335</v>
      </c>
    </row>
    <row r="207" spans="1:21" s="10" customFormat="1" ht="65.099999999999994" customHeight="1" x14ac:dyDescent="0.3">
      <c r="A207" s="13">
        <f>IF(D207="","",SUBTOTAL(3,D$7:$D207))</f>
        <v>201</v>
      </c>
      <c r="B207" s="390"/>
      <c r="C207" s="55" t="s">
        <v>132</v>
      </c>
      <c r="D207" s="56" t="s">
        <v>35</v>
      </c>
      <c r="E207" s="54" t="s">
        <v>44</v>
      </c>
      <c r="F207" s="53" t="s">
        <v>133</v>
      </c>
      <c r="G207" s="376"/>
      <c r="H207" s="54" t="s">
        <v>44</v>
      </c>
      <c r="I207" s="373"/>
      <c r="J207" s="389"/>
      <c r="K207" s="53"/>
      <c r="L207" s="51">
        <v>6176.8518518518522</v>
      </c>
      <c r="M207" s="51">
        <v>6176.8518518518522</v>
      </c>
      <c r="N207" s="133">
        <v>6107.4074074074069</v>
      </c>
      <c r="O207" s="5">
        <v>6338.8888888888887</v>
      </c>
      <c r="P207" s="5">
        <v>6396.7592592592591</v>
      </c>
      <c r="Q207" s="5">
        <v>6223.1481481481478</v>
      </c>
      <c r="R207" s="5">
        <v>6061.1111111111113</v>
      </c>
      <c r="S207" s="5">
        <v>6396.7592592592591</v>
      </c>
      <c r="T207" s="5">
        <v>6628.2407407407409</v>
      </c>
    </row>
    <row r="208" spans="1:21" s="10" customFormat="1" ht="65.099999999999994" customHeight="1" x14ac:dyDescent="0.3">
      <c r="A208" s="13">
        <f>IF(D208="","",SUBTOTAL(3,D$7:$D208))</f>
        <v>202</v>
      </c>
      <c r="B208" s="390"/>
      <c r="C208" s="55" t="s">
        <v>134</v>
      </c>
      <c r="D208" s="56" t="s">
        <v>35</v>
      </c>
      <c r="E208" s="54" t="s">
        <v>44</v>
      </c>
      <c r="F208" s="53" t="s">
        <v>135</v>
      </c>
      <c r="G208" s="376"/>
      <c r="H208" s="54" t="s">
        <v>44</v>
      </c>
      <c r="I208" s="373"/>
      <c r="J208" s="389"/>
      <c r="K208" s="53"/>
      <c r="L208" s="51">
        <v>11798.148148148148</v>
      </c>
      <c r="M208" s="51">
        <v>11798.148148148148</v>
      </c>
      <c r="N208" s="133">
        <v>11642.592592592593</v>
      </c>
      <c r="O208" s="5">
        <v>12161.111111111111</v>
      </c>
      <c r="P208" s="5">
        <v>12290.740740740741</v>
      </c>
      <c r="Q208" s="5">
        <v>11901.851851851852</v>
      </c>
      <c r="R208" s="5">
        <v>11364.814814814814</v>
      </c>
      <c r="S208" s="5">
        <v>12290.740740740741</v>
      </c>
      <c r="T208" s="5">
        <v>12809.259259259259</v>
      </c>
    </row>
    <row r="209" spans="1:20" s="10" customFormat="1" ht="65.099999999999994" customHeight="1" x14ac:dyDescent="0.3">
      <c r="A209" s="13">
        <f>IF(D209="","",SUBTOTAL(3,D$7:$D209))</f>
        <v>203</v>
      </c>
      <c r="B209" s="390"/>
      <c r="C209" s="55" t="s">
        <v>136</v>
      </c>
      <c r="D209" s="56" t="s">
        <v>35</v>
      </c>
      <c r="E209" s="54" t="s">
        <v>44</v>
      </c>
      <c r="F209" s="53" t="s">
        <v>137</v>
      </c>
      <c r="G209" s="376"/>
      <c r="H209" s="54" t="s">
        <v>44</v>
      </c>
      <c r="I209" s="373"/>
      <c r="J209" s="389"/>
      <c r="K209" s="53"/>
      <c r="L209" s="51">
        <v>11301.851851851852</v>
      </c>
      <c r="M209" s="51">
        <v>11301.851851851852</v>
      </c>
      <c r="N209" s="133">
        <v>11157.407407407407</v>
      </c>
      <c r="O209" s="5">
        <v>11638.888888888889</v>
      </c>
      <c r="P209" s="5">
        <v>11759.259259259259</v>
      </c>
      <c r="Q209" s="5">
        <v>11398.148148148148</v>
      </c>
      <c r="R209" s="5">
        <v>10787.037037037036</v>
      </c>
      <c r="S209" s="5">
        <v>11759.259259259259</v>
      </c>
      <c r="T209" s="5">
        <v>12240.740740740741</v>
      </c>
    </row>
    <row r="210" spans="1:20" s="10" customFormat="1" ht="65.099999999999994" customHeight="1" x14ac:dyDescent="0.3">
      <c r="A210" s="13">
        <f>IF(D210="","",SUBTOTAL(3,D$7:$D210))</f>
        <v>204</v>
      </c>
      <c r="B210" s="390"/>
      <c r="C210" s="55" t="s">
        <v>138</v>
      </c>
      <c r="D210" s="56" t="s">
        <v>35</v>
      </c>
      <c r="E210" s="54" t="s">
        <v>44</v>
      </c>
      <c r="F210" s="53" t="s">
        <v>139</v>
      </c>
      <c r="G210" s="376"/>
      <c r="H210" s="54" t="s">
        <v>44</v>
      </c>
      <c r="I210" s="373"/>
      <c r="J210" s="389"/>
      <c r="K210" s="53"/>
      <c r="L210" s="51">
        <v>3140.7407407407409</v>
      </c>
      <c r="M210" s="51">
        <v>3140.7407407407409</v>
      </c>
      <c r="N210" s="133">
        <v>3112.962962962963</v>
      </c>
      <c r="O210" s="5">
        <v>3205.5555555555557</v>
      </c>
      <c r="P210" s="5">
        <v>3228.7037037037035</v>
      </c>
      <c r="Q210" s="5">
        <v>3159.2592592592591</v>
      </c>
      <c r="R210" s="5">
        <v>2983.3333333333335</v>
      </c>
      <c r="S210" s="5">
        <v>3228.7037037037035</v>
      </c>
      <c r="T210" s="5">
        <v>3321.2962962962965</v>
      </c>
    </row>
    <row r="211" spans="1:20" s="10" customFormat="1" ht="65.099999999999994" customHeight="1" x14ac:dyDescent="0.3">
      <c r="A211" s="13">
        <f>IF(D211="","",SUBTOTAL(3,D$7:$D211))</f>
        <v>205</v>
      </c>
      <c r="B211" s="390"/>
      <c r="C211" s="55" t="s">
        <v>1438</v>
      </c>
      <c r="D211" s="56" t="s">
        <v>35</v>
      </c>
      <c r="E211" s="373" t="s">
        <v>1440</v>
      </c>
      <c r="F211" s="53" t="s">
        <v>1436</v>
      </c>
      <c r="G211" s="376" t="s">
        <v>1484</v>
      </c>
      <c r="H211" s="55" t="s">
        <v>17</v>
      </c>
      <c r="I211" s="373" t="s">
        <v>1437</v>
      </c>
      <c r="J211" s="389"/>
      <c r="K211" s="53"/>
      <c r="L211" s="51">
        <v>1710</v>
      </c>
      <c r="M211" s="51">
        <v>1710</v>
      </c>
      <c r="N211" s="133">
        <v>1760</v>
      </c>
      <c r="O211" s="5">
        <v>1710</v>
      </c>
      <c r="P211" s="5">
        <v>1810</v>
      </c>
      <c r="Q211" s="5">
        <v>1910</v>
      </c>
      <c r="R211" s="5">
        <v>1810</v>
      </c>
      <c r="S211" s="5">
        <v>1560</v>
      </c>
      <c r="T211" s="5">
        <v>2260</v>
      </c>
    </row>
    <row r="212" spans="1:20" s="10" customFormat="1" ht="65.099999999999994" customHeight="1" x14ac:dyDescent="0.3">
      <c r="A212" s="13">
        <f>IF(D212="","",SUBTOTAL(3,D$7:$D212))</f>
        <v>206</v>
      </c>
      <c r="B212" s="390"/>
      <c r="C212" s="55" t="s">
        <v>1439</v>
      </c>
      <c r="D212" s="56" t="s">
        <v>35</v>
      </c>
      <c r="E212" s="373"/>
      <c r="F212" s="53" t="s">
        <v>131</v>
      </c>
      <c r="G212" s="376"/>
      <c r="H212" s="54" t="s">
        <v>44</v>
      </c>
      <c r="I212" s="373"/>
      <c r="J212" s="389"/>
      <c r="K212" s="53"/>
      <c r="L212" s="51">
        <v>3060</v>
      </c>
      <c r="M212" s="51">
        <v>3060</v>
      </c>
      <c r="N212" s="133">
        <v>3160</v>
      </c>
      <c r="O212" s="5">
        <v>3060</v>
      </c>
      <c r="P212" s="5">
        <v>3260</v>
      </c>
      <c r="Q212" s="5">
        <v>3360</v>
      </c>
      <c r="R212" s="5">
        <v>3260</v>
      </c>
      <c r="S212" s="5">
        <v>2660</v>
      </c>
      <c r="T212" s="5">
        <v>3460</v>
      </c>
    </row>
    <row r="213" spans="1:20" s="10" customFormat="1" ht="65.099999999999994" customHeight="1" x14ac:dyDescent="0.3">
      <c r="A213" s="13">
        <f>IF(D213="","",SUBTOTAL(3,D$7:$D213))</f>
        <v>207</v>
      </c>
      <c r="B213" s="390"/>
      <c r="C213" s="55" t="s">
        <v>1442</v>
      </c>
      <c r="D213" s="56" t="s">
        <v>35</v>
      </c>
      <c r="E213" s="373"/>
      <c r="F213" s="53" t="s">
        <v>1441</v>
      </c>
      <c r="G213" s="376"/>
      <c r="H213" s="54" t="s">
        <v>44</v>
      </c>
      <c r="I213" s="373"/>
      <c r="J213" s="389"/>
      <c r="K213" s="53"/>
      <c r="L213" s="51">
        <v>6000</v>
      </c>
      <c r="M213" s="51">
        <v>6000</v>
      </c>
      <c r="N213" s="133">
        <v>6100</v>
      </c>
      <c r="O213" s="5">
        <v>6000</v>
      </c>
      <c r="P213" s="5">
        <v>6300</v>
      </c>
      <c r="Q213" s="5">
        <v>6500</v>
      </c>
      <c r="R213" s="5">
        <v>6300</v>
      </c>
      <c r="S213" s="5">
        <v>5100</v>
      </c>
      <c r="T213" s="5">
        <v>6900</v>
      </c>
    </row>
    <row r="214" spans="1:20" s="10" customFormat="1" ht="65.099999999999994" customHeight="1" x14ac:dyDescent="0.3">
      <c r="A214" s="13">
        <f>IF(D214="","",SUBTOTAL(3,D$7:$D214))</f>
        <v>208</v>
      </c>
      <c r="B214" s="390"/>
      <c r="C214" s="55" t="s">
        <v>1689</v>
      </c>
      <c r="D214" s="56" t="s">
        <v>127</v>
      </c>
      <c r="E214" s="373" t="s">
        <v>1440</v>
      </c>
      <c r="F214" s="53" t="s">
        <v>1690</v>
      </c>
      <c r="G214" s="376" t="s">
        <v>1691</v>
      </c>
      <c r="H214" s="54" t="s">
        <v>17</v>
      </c>
      <c r="I214" s="55"/>
      <c r="J214" s="56" t="s">
        <v>1264</v>
      </c>
      <c r="K214" s="53" t="s">
        <v>1692</v>
      </c>
      <c r="L214" s="51">
        <v>1749.9999999999998</v>
      </c>
      <c r="M214" s="51">
        <v>1749.9999999999998</v>
      </c>
      <c r="N214" s="133">
        <v>1805.5555555555552</v>
      </c>
      <c r="O214" s="5">
        <v>1749.9999999999998</v>
      </c>
      <c r="P214" s="5">
        <v>1749.9999999999998</v>
      </c>
      <c r="Q214" s="5">
        <v>1879.6296296296293</v>
      </c>
      <c r="R214" s="5">
        <v>1833.333333333333</v>
      </c>
      <c r="S214" s="5">
        <v>1749.9999999999998</v>
      </c>
      <c r="T214" s="5">
        <v>2175.9259259259256</v>
      </c>
    </row>
    <row r="215" spans="1:20" s="10" customFormat="1" ht="65.099999999999994" customHeight="1" x14ac:dyDescent="0.3">
      <c r="A215" s="13">
        <f>IF(D215="","",SUBTOTAL(3,D$7:$D215))</f>
        <v>209</v>
      </c>
      <c r="B215" s="390"/>
      <c r="C215" s="55" t="s">
        <v>1693</v>
      </c>
      <c r="D215" s="56" t="s">
        <v>127</v>
      </c>
      <c r="E215" s="373"/>
      <c r="F215" s="53" t="s">
        <v>1694</v>
      </c>
      <c r="G215" s="376"/>
      <c r="H215" s="54" t="s">
        <v>17</v>
      </c>
      <c r="I215" s="55"/>
      <c r="J215" s="56" t="s">
        <v>1264</v>
      </c>
      <c r="K215" s="53" t="s">
        <v>1692</v>
      </c>
      <c r="L215" s="51">
        <v>5925.9259259259252</v>
      </c>
      <c r="M215" s="51">
        <v>5925.9259259259252</v>
      </c>
      <c r="N215" s="133">
        <v>6157.4074074074069</v>
      </c>
      <c r="O215" s="5">
        <v>5925.9259259259252</v>
      </c>
      <c r="P215" s="5">
        <v>5925.9259259259252</v>
      </c>
      <c r="Q215" s="5">
        <v>6453.7037037037035</v>
      </c>
      <c r="R215" s="5">
        <v>6064.8148148148148</v>
      </c>
      <c r="S215" s="5">
        <v>5925.9259259259252</v>
      </c>
      <c r="T215" s="5">
        <v>7407.4074074074069</v>
      </c>
    </row>
    <row r="216" spans="1:20" s="10" customFormat="1" ht="65.099999999999994" customHeight="1" x14ac:dyDescent="0.3">
      <c r="A216" s="13">
        <f>IF(D216="","",SUBTOTAL(3,D$7:$D216))</f>
        <v>210</v>
      </c>
      <c r="B216" s="390"/>
      <c r="C216" s="55" t="s">
        <v>2102</v>
      </c>
      <c r="D216" s="56" t="s">
        <v>127</v>
      </c>
      <c r="E216" s="373" t="s">
        <v>2109</v>
      </c>
      <c r="F216" s="53" t="s">
        <v>2110</v>
      </c>
      <c r="G216" s="376" t="s">
        <v>41</v>
      </c>
      <c r="H216" s="391" t="s">
        <v>17</v>
      </c>
      <c r="I216" s="373"/>
      <c r="J216" s="389" t="s">
        <v>3274</v>
      </c>
      <c r="K216" s="388"/>
      <c r="L216" s="51">
        <v>8148</v>
      </c>
      <c r="M216" s="51">
        <v>8148</v>
      </c>
      <c r="N216" s="133">
        <v>8719</v>
      </c>
      <c r="O216" s="5">
        <v>8881</v>
      </c>
      <c r="P216" s="5">
        <v>9126</v>
      </c>
      <c r="Q216" s="5">
        <v>9126</v>
      </c>
      <c r="R216" s="5">
        <v>8963</v>
      </c>
      <c r="S216" s="5">
        <v>9044</v>
      </c>
      <c r="T216" s="5">
        <v>9533</v>
      </c>
    </row>
    <row r="217" spans="1:20" s="10" customFormat="1" ht="65.099999999999994" customHeight="1" x14ac:dyDescent="0.3">
      <c r="A217" s="13">
        <f>IF(D217="","",SUBTOTAL(3,D$7:$D217))</f>
        <v>211</v>
      </c>
      <c r="B217" s="390"/>
      <c r="C217" s="55" t="s">
        <v>2103</v>
      </c>
      <c r="D217" s="56" t="s">
        <v>127</v>
      </c>
      <c r="E217" s="373"/>
      <c r="F217" s="53" t="s">
        <v>2111</v>
      </c>
      <c r="G217" s="376"/>
      <c r="H217" s="391"/>
      <c r="I217" s="373"/>
      <c r="J217" s="389"/>
      <c r="K217" s="388"/>
      <c r="L217" s="51">
        <v>13981</v>
      </c>
      <c r="M217" s="51">
        <v>13981</v>
      </c>
      <c r="N217" s="133">
        <v>14960</v>
      </c>
      <c r="O217" s="5">
        <v>15240</v>
      </c>
      <c r="P217" s="5">
        <v>15659</v>
      </c>
      <c r="Q217" s="5">
        <v>15659</v>
      </c>
      <c r="R217" s="5">
        <v>15380</v>
      </c>
      <c r="S217" s="5">
        <v>15519</v>
      </c>
      <c r="T217" s="5">
        <v>16358</v>
      </c>
    </row>
    <row r="218" spans="1:20" s="10" customFormat="1" ht="65.099999999999994" customHeight="1" x14ac:dyDescent="0.3">
      <c r="A218" s="13">
        <f>IF(D218="","",SUBTOTAL(3,D$7:$D218))</f>
        <v>212</v>
      </c>
      <c r="B218" s="390"/>
      <c r="C218" s="55" t="s">
        <v>2104</v>
      </c>
      <c r="D218" s="56" t="s">
        <v>127</v>
      </c>
      <c r="E218" s="373"/>
      <c r="F218" s="53" t="s">
        <v>2112</v>
      </c>
      <c r="G218" s="376"/>
      <c r="H218" s="391"/>
      <c r="I218" s="373"/>
      <c r="J218" s="389"/>
      <c r="K218" s="388"/>
      <c r="L218" s="51">
        <v>15833</v>
      </c>
      <c r="M218" s="51">
        <v>15833</v>
      </c>
      <c r="N218" s="133">
        <v>16942</v>
      </c>
      <c r="O218" s="5">
        <v>17258</v>
      </c>
      <c r="P218" s="5">
        <v>17733</v>
      </c>
      <c r="Q218" s="5">
        <v>17733</v>
      </c>
      <c r="R218" s="5">
        <v>17417</v>
      </c>
      <c r="S218" s="5">
        <v>17575</v>
      </c>
      <c r="T218" s="5">
        <v>18525</v>
      </c>
    </row>
    <row r="219" spans="1:20" s="10" customFormat="1" ht="65.099999999999994" customHeight="1" x14ac:dyDescent="0.3">
      <c r="A219" s="13">
        <f>IF(D219="","",SUBTOTAL(3,D$7:$D219))</f>
        <v>213</v>
      </c>
      <c r="B219" s="390"/>
      <c r="C219" s="55" t="s">
        <v>2105</v>
      </c>
      <c r="D219" s="56" t="s">
        <v>127</v>
      </c>
      <c r="E219" s="373"/>
      <c r="F219" s="53" t="s">
        <v>2113</v>
      </c>
      <c r="G219" s="376"/>
      <c r="H219" s="391"/>
      <c r="I219" s="373"/>
      <c r="J219" s="389"/>
      <c r="K219" s="388"/>
      <c r="L219" s="51">
        <v>2593</v>
      </c>
      <c r="M219" s="51">
        <v>2593</v>
      </c>
      <c r="N219" s="133">
        <v>2774</v>
      </c>
      <c r="O219" s="5">
        <v>2826</v>
      </c>
      <c r="P219" s="5">
        <v>2904</v>
      </c>
      <c r="Q219" s="5">
        <v>2904</v>
      </c>
      <c r="R219" s="5">
        <v>2852</v>
      </c>
      <c r="S219" s="5">
        <v>2878</v>
      </c>
      <c r="T219" s="5">
        <v>3033</v>
      </c>
    </row>
    <row r="220" spans="1:20" s="10" customFormat="1" ht="65.099999999999994" customHeight="1" x14ac:dyDescent="0.3">
      <c r="A220" s="13">
        <f>IF(D220="","",SUBTOTAL(3,D$7:$D220))</f>
        <v>214</v>
      </c>
      <c r="B220" s="390"/>
      <c r="C220" s="55" t="s">
        <v>2106</v>
      </c>
      <c r="D220" s="56" t="s">
        <v>127</v>
      </c>
      <c r="E220" s="373"/>
      <c r="F220" s="53" t="s">
        <v>2114</v>
      </c>
      <c r="G220" s="376"/>
      <c r="H220" s="391"/>
      <c r="I220" s="373"/>
      <c r="J220" s="389"/>
      <c r="K220" s="388"/>
      <c r="L220" s="51">
        <v>4722</v>
      </c>
      <c r="M220" s="51">
        <v>4722</v>
      </c>
      <c r="N220" s="133">
        <v>5053</v>
      </c>
      <c r="O220" s="5">
        <v>5147</v>
      </c>
      <c r="P220" s="5">
        <v>5289</v>
      </c>
      <c r="Q220" s="5">
        <v>5289</v>
      </c>
      <c r="R220" s="5">
        <v>5194</v>
      </c>
      <c r="S220" s="5">
        <v>5242</v>
      </c>
      <c r="T220" s="5">
        <v>5525</v>
      </c>
    </row>
    <row r="221" spans="1:20" s="10" customFormat="1" ht="65.099999999999994" customHeight="1" x14ac:dyDescent="0.3">
      <c r="A221" s="13">
        <f>IF(D221="","",SUBTOTAL(3,D$7:$D221))</f>
        <v>215</v>
      </c>
      <c r="B221" s="390"/>
      <c r="C221" s="55" t="s">
        <v>2107</v>
      </c>
      <c r="D221" s="56" t="s">
        <v>127</v>
      </c>
      <c r="E221" s="373"/>
      <c r="F221" s="53" t="s">
        <v>2115</v>
      </c>
      <c r="G221" s="376"/>
      <c r="H221" s="391"/>
      <c r="I221" s="373"/>
      <c r="J221" s="389"/>
      <c r="K221" s="388"/>
      <c r="L221" s="51">
        <v>5000</v>
      </c>
      <c r="M221" s="51">
        <v>5000</v>
      </c>
      <c r="N221" s="133">
        <v>5350</v>
      </c>
      <c r="O221" s="5">
        <v>5450</v>
      </c>
      <c r="P221" s="5">
        <v>5600</v>
      </c>
      <c r="Q221" s="5">
        <v>5600</v>
      </c>
      <c r="R221" s="5">
        <v>5500</v>
      </c>
      <c r="S221" s="5">
        <v>5550</v>
      </c>
      <c r="T221" s="5">
        <v>5850</v>
      </c>
    </row>
    <row r="222" spans="1:20" s="10" customFormat="1" ht="65.099999999999994" customHeight="1" x14ac:dyDescent="0.3">
      <c r="A222" s="13">
        <f>IF(D222="","",SUBTOTAL(3,D$7:$D222))</f>
        <v>216</v>
      </c>
      <c r="B222" s="390"/>
      <c r="C222" s="55" t="s">
        <v>2108</v>
      </c>
      <c r="D222" s="56" t="s">
        <v>127</v>
      </c>
      <c r="E222" s="373"/>
      <c r="F222" s="53" t="s">
        <v>2116</v>
      </c>
      <c r="G222" s="376"/>
      <c r="H222" s="391"/>
      <c r="I222" s="373"/>
      <c r="J222" s="389"/>
      <c r="K222" s="388"/>
      <c r="L222" s="51">
        <v>7963</v>
      </c>
      <c r="M222" s="51">
        <v>7963</v>
      </c>
      <c r="N222" s="133">
        <v>8520</v>
      </c>
      <c r="O222" s="5">
        <v>8680</v>
      </c>
      <c r="P222" s="5">
        <v>8919</v>
      </c>
      <c r="Q222" s="5">
        <v>8919</v>
      </c>
      <c r="R222" s="5">
        <v>8759</v>
      </c>
      <c r="S222" s="5">
        <v>8839</v>
      </c>
      <c r="T222" s="5">
        <v>9317</v>
      </c>
    </row>
    <row r="223" spans="1:20" s="10" customFormat="1" ht="65.099999999999994" customHeight="1" x14ac:dyDescent="0.3">
      <c r="A223" s="13">
        <f>IF(D223="","",SUBTOTAL(3,D$7:$D223))</f>
        <v>217</v>
      </c>
      <c r="B223" s="390"/>
      <c r="C223" s="55" t="s">
        <v>2913</v>
      </c>
      <c r="D223" s="56" t="s">
        <v>35</v>
      </c>
      <c r="E223" s="55" t="s">
        <v>2914</v>
      </c>
      <c r="F223" s="53" t="s">
        <v>2915</v>
      </c>
      <c r="G223" s="376" t="s">
        <v>2923</v>
      </c>
      <c r="H223" s="391" t="s">
        <v>17</v>
      </c>
      <c r="I223" s="55"/>
      <c r="J223" s="389" t="s">
        <v>2924</v>
      </c>
      <c r="K223" s="43"/>
      <c r="L223" s="51"/>
      <c r="M223" s="51"/>
      <c r="N223" s="133"/>
      <c r="O223" s="5"/>
      <c r="P223" s="5"/>
      <c r="Q223" s="5"/>
      <c r="R223" s="5"/>
      <c r="S223" s="5"/>
      <c r="T223" s="5">
        <v>5636.363636363636</v>
      </c>
    </row>
    <row r="224" spans="1:20" s="10" customFormat="1" ht="65.099999999999994" customHeight="1" x14ac:dyDescent="0.3">
      <c r="A224" s="13">
        <f>IF(D224="","",SUBTOTAL(3,D$7:$D224))</f>
        <v>218</v>
      </c>
      <c r="B224" s="390"/>
      <c r="C224" s="55" t="s">
        <v>2916</v>
      </c>
      <c r="D224" s="56" t="s">
        <v>35</v>
      </c>
      <c r="E224" s="55" t="s">
        <v>2917</v>
      </c>
      <c r="F224" s="53" t="s">
        <v>2918</v>
      </c>
      <c r="G224" s="376"/>
      <c r="H224" s="391"/>
      <c r="I224" s="55"/>
      <c r="J224" s="389"/>
      <c r="K224" s="43"/>
      <c r="L224" s="51"/>
      <c r="M224" s="51"/>
      <c r="N224" s="133"/>
      <c r="O224" s="5"/>
      <c r="P224" s="5"/>
      <c r="Q224" s="5"/>
      <c r="R224" s="5"/>
      <c r="S224" s="5"/>
      <c r="T224" s="5">
        <v>4545.454545454545</v>
      </c>
    </row>
    <row r="225" spans="1:20" s="10" customFormat="1" ht="65.099999999999994" customHeight="1" x14ac:dyDescent="0.3">
      <c r="A225" s="13">
        <f>IF(D225="","",SUBTOTAL(3,D$7:$D225))</f>
        <v>219</v>
      </c>
      <c r="B225" s="390"/>
      <c r="C225" s="55" t="s">
        <v>2921</v>
      </c>
      <c r="D225" s="56" t="s">
        <v>127</v>
      </c>
      <c r="E225" s="55" t="s">
        <v>2917</v>
      </c>
      <c r="F225" s="53" t="s">
        <v>2922</v>
      </c>
      <c r="G225" s="376"/>
      <c r="H225" s="391"/>
      <c r="I225" s="55"/>
      <c r="J225" s="389"/>
      <c r="K225" s="43"/>
      <c r="L225" s="51"/>
      <c r="M225" s="51"/>
      <c r="N225" s="133"/>
      <c r="O225" s="5"/>
      <c r="P225" s="5"/>
      <c r="Q225" s="5"/>
      <c r="R225" s="5"/>
      <c r="S225" s="5"/>
      <c r="T225" s="5">
        <v>1818.181818181818</v>
      </c>
    </row>
    <row r="226" spans="1:20" s="10" customFormat="1" ht="65.099999999999994" customHeight="1" x14ac:dyDescent="0.3">
      <c r="A226" s="13">
        <f>IF(D226="","",SUBTOTAL(3,D$7:$D226))</f>
        <v>220</v>
      </c>
      <c r="B226" s="390"/>
      <c r="C226" s="55" t="s">
        <v>2174</v>
      </c>
      <c r="D226" s="56" t="s">
        <v>127</v>
      </c>
      <c r="E226" s="55"/>
      <c r="F226" s="53" t="s">
        <v>2178</v>
      </c>
      <c r="G226" s="376" t="s">
        <v>2182</v>
      </c>
      <c r="H226" s="391"/>
      <c r="I226" s="373"/>
      <c r="J226" s="389" t="s">
        <v>1264</v>
      </c>
      <c r="K226" s="388"/>
      <c r="L226" s="51">
        <v>2917</v>
      </c>
      <c r="M226" s="51">
        <v>2917</v>
      </c>
      <c r="N226" s="133">
        <v>2870</v>
      </c>
      <c r="O226" s="5">
        <v>2963</v>
      </c>
      <c r="P226" s="5">
        <v>3009</v>
      </c>
      <c r="Q226" s="5">
        <v>2963</v>
      </c>
      <c r="R226" s="5">
        <v>2963</v>
      </c>
      <c r="S226" s="5">
        <v>3102</v>
      </c>
      <c r="T226" s="5">
        <v>3519</v>
      </c>
    </row>
    <row r="227" spans="1:20" s="10" customFormat="1" ht="65.099999999999994" customHeight="1" x14ac:dyDescent="0.3">
      <c r="A227" s="13">
        <f>IF(D227="","",SUBTOTAL(3,D$7:$D227))</f>
        <v>221</v>
      </c>
      <c r="B227" s="390"/>
      <c r="C227" s="55" t="s">
        <v>2175</v>
      </c>
      <c r="D227" s="56" t="s">
        <v>127</v>
      </c>
      <c r="E227" s="55"/>
      <c r="F227" s="53" t="s">
        <v>2178</v>
      </c>
      <c r="G227" s="376"/>
      <c r="H227" s="391"/>
      <c r="I227" s="373"/>
      <c r="J227" s="389"/>
      <c r="K227" s="388"/>
      <c r="L227" s="51">
        <v>2778</v>
      </c>
      <c r="M227" s="51">
        <v>2778</v>
      </c>
      <c r="N227" s="133">
        <v>2685</v>
      </c>
      <c r="O227" s="5">
        <v>2778</v>
      </c>
      <c r="P227" s="5">
        <v>2824</v>
      </c>
      <c r="Q227" s="5">
        <v>2778</v>
      </c>
      <c r="R227" s="5">
        <v>2778</v>
      </c>
      <c r="S227" s="5">
        <v>2917</v>
      </c>
      <c r="T227" s="5">
        <v>3333</v>
      </c>
    </row>
    <row r="228" spans="1:20" s="10" customFormat="1" ht="65.099999999999994" customHeight="1" x14ac:dyDescent="0.3">
      <c r="A228" s="13">
        <f>IF(D228="","",SUBTOTAL(3,D$7:$D228))</f>
        <v>222</v>
      </c>
      <c r="B228" s="390"/>
      <c r="C228" s="55" t="s">
        <v>2176</v>
      </c>
      <c r="D228" s="56" t="s">
        <v>127</v>
      </c>
      <c r="E228" s="55"/>
      <c r="F228" s="53" t="s">
        <v>2179</v>
      </c>
      <c r="G228" s="376"/>
      <c r="H228" s="391"/>
      <c r="I228" s="373"/>
      <c r="J228" s="389"/>
      <c r="K228" s="388"/>
      <c r="L228" s="51">
        <v>1759</v>
      </c>
      <c r="M228" s="51">
        <v>1759</v>
      </c>
      <c r="N228" s="133">
        <v>1713</v>
      </c>
      <c r="O228" s="5">
        <v>1787</v>
      </c>
      <c r="P228" s="5">
        <v>1824</v>
      </c>
      <c r="Q228" s="5">
        <v>1759</v>
      </c>
      <c r="R228" s="5">
        <v>1759</v>
      </c>
      <c r="S228" s="5">
        <v>1852</v>
      </c>
      <c r="T228" s="5">
        <v>2130</v>
      </c>
    </row>
    <row r="229" spans="1:20" s="10" customFormat="1" ht="65.099999999999994" customHeight="1" x14ac:dyDescent="0.3">
      <c r="A229" s="13">
        <f>IF(D229="","",SUBTOTAL(3,D$7:$D229))</f>
        <v>223</v>
      </c>
      <c r="B229" s="390"/>
      <c r="C229" s="55" t="s">
        <v>2177</v>
      </c>
      <c r="D229" s="56" t="s">
        <v>127</v>
      </c>
      <c r="E229" s="55"/>
      <c r="F229" s="53" t="s">
        <v>126</v>
      </c>
      <c r="G229" s="376"/>
      <c r="H229" s="391"/>
      <c r="I229" s="373"/>
      <c r="J229" s="389"/>
      <c r="K229" s="388"/>
      <c r="L229" s="51">
        <v>6111</v>
      </c>
      <c r="M229" s="51">
        <v>6111</v>
      </c>
      <c r="N229" s="133">
        <v>5926</v>
      </c>
      <c r="O229" s="5">
        <v>6389</v>
      </c>
      <c r="P229" s="5">
        <v>6481</v>
      </c>
      <c r="Q229" s="5">
        <v>6389</v>
      </c>
      <c r="R229" s="5">
        <v>6111</v>
      </c>
      <c r="S229" s="5">
        <v>6574</v>
      </c>
      <c r="T229" s="5">
        <v>7778</v>
      </c>
    </row>
    <row r="230" spans="1:20" s="10" customFormat="1" ht="65.099999999999994" customHeight="1" x14ac:dyDescent="0.3">
      <c r="A230" s="13">
        <f>IF(D230="","",SUBTOTAL(3,D$7:$D230))</f>
        <v>224</v>
      </c>
      <c r="B230" s="390"/>
      <c r="C230" s="55" t="s">
        <v>2181</v>
      </c>
      <c r="D230" s="56" t="s">
        <v>127</v>
      </c>
      <c r="E230" s="55"/>
      <c r="F230" s="53" t="s">
        <v>2180</v>
      </c>
      <c r="G230" s="376"/>
      <c r="H230" s="391"/>
      <c r="I230" s="373"/>
      <c r="J230" s="389"/>
      <c r="K230" s="388"/>
      <c r="L230" s="51">
        <v>6109</v>
      </c>
      <c r="M230" s="51">
        <v>6109</v>
      </c>
      <c r="N230" s="133">
        <v>5833</v>
      </c>
      <c r="O230" s="5">
        <v>6296</v>
      </c>
      <c r="P230" s="5">
        <v>6389</v>
      </c>
      <c r="Q230" s="5">
        <v>6296</v>
      </c>
      <c r="R230" s="5">
        <v>6109</v>
      </c>
      <c r="S230" s="5">
        <v>6481</v>
      </c>
      <c r="T230" s="5">
        <v>7685</v>
      </c>
    </row>
    <row r="231" spans="1:20" s="10" customFormat="1" ht="65.099999999999994" customHeight="1" x14ac:dyDescent="0.3">
      <c r="A231" s="13">
        <f>IF(D231="","",SUBTOTAL(3,D$7:$D231))</f>
        <v>225</v>
      </c>
      <c r="B231" s="390"/>
      <c r="C231" s="55" t="s">
        <v>2683</v>
      </c>
      <c r="D231" s="56" t="s">
        <v>127</v>
      </c>
      <c r="E231" s="373" t="s">
        <v>1440</v>
      </c>
      <c r="F231" s="53" t="s">
        <v>2691</v>
      </c>
      <c r="G231" s="376" t="s">
        <v>2684</v>
      </c>
      <c r="H231" s="391" t="s">
        <v>55</v>
      </c>
      <c r="I231" s="373"/>
      <c r="J231" s="389" t="s">
        <v>1264</v>
      </c>
      <c r="K231" s="53"/>
      <c r="L231" s="51">
        <v>5930</v>
      </c>
      <c r="M231" s="51">
        <v>6130</v>
      </c>
      <c r="N231" s="133">
        <v>5930</v>
      </c>
      <c r="O231" s="5">
        <v>6130</v>
      </c>
      <c r="P231" s="5">
        <v>6230</v>
      </c>
      <c r="Q231" s="5">
        <v>6230</v>
      </c>
      <c r="R231" s="5">
        <v>6130</v>
      </c>
      <c r="S231" s="5">
        <v>6230</v>
      </c>
      <c r="T231" s="5">
        <v>7230</v>
      </c>
    </row>
    <row r="232" spans="1:20" s="10" customFormat="1" ht="65.099999999999994" customHeight="1" x14ac:dyDescent="0.3">
      <c r="A232" s="13">
        <f>IF(D232="","",SUBTOTAL(3,D$7:$D232))</f>
        <v>226</v>
      </c>
      <c r="B232" s="390"/>
      <c r="C232" s="55" t="s">
        <v>2685</v>
      </c>
      <c r="D232" s="56" t="s">
        <v>127</v>
      </c>
      <c r="E232" s="373"/>
      <c r="F232" s="53" t="s">
        <v>2692</v>
      </c>
      <c r="G232" s="376"/>
      <c r="H232" s="391"/>
      <c r="I232" s="373"/>
      <c r="J232" s="389"/>
      <c r="K232" s="53"/>
      <c r="L232" s="51">
        <v>1750</v>
      </c>
      <c r="M232" s="51">
        <v>1810</v>
      </c>
      <c r="N232" s="133">
        <v>1750</v>
      </c>
      <c r="O232" s="5">
        <v>1810</v>
      </c>
      <c r="P232" s="5">
        <v>1830</v>
      </c>
      <c r="Q232" s="5">
        <v>1830</v>
      </c>
      <c r="R232" s="5">
        <v>1810</v>
      </c>
      <c r="S232" s="5">
        <v>1830</v>
      </c>
      <c r="T232" s="5">
        <v>2140</v>
      </c>
    </row>
    <row r="233" spans="1:20" s="10" customFormat="1" ht="65.099999999999994" customHeight="1" x14ac:dyDescent="0.3">
      <c r="A233" s="13">
        <f>IF(D233="","",SUBTOTAL(3,D$7:$D233))</f>
        <v>227</v>
      </c>
      <c r="B233" s="390"/>
      <c r="C233" s="55" t="s">
        <v>2686</v>
      </c>
      <c r="D233" s="56" t="s">
        <v>127</v>
      </c>
      <c r="E233" s="373"/>
      <c r="F233" s="53" t="s">
        <v>2690</v>
      </c>
      <c r="G233" s="376"/>
      <c r="H233" s="391"/>
      <c r="I233" s="373"/>
      <c r="J233" s="389"/>
      <c r="K233" s="53"/>
      <c r="L233" s="51">
        <v>3130</v>
      </c>
      <c r="M233" s="51">
        <v>3240</v>
      </c>
      <c r="N233" s="133">
        <v>3130</v>
      </c>
      <c r="O233" s="5">
        <v>3240</v>
      </c>
      <c r="P233" s="5">
        <v>3290</v>
      </c>
      <c r="Q233" s="5">
        <v>3290</v>
      </c>
      <c r="R233" s="5">
        <v>3240</v>
      </c>
      <c r="S233" s="5">
        <v>3290</v>
      </c>
      <c r="T233" s="5">
        <v>3840</v>
      </c>
    </row>
    <row r="234" spans="1:20" s="10" customFormat="1" ht="65.099999999999994" customHeight="1" x14ac:dyDescent="0.3">
      <c r="A234" s="13">
        <f>IF(D234="","",SUBTOTAL(3,D$7:$D234))</f>
        <v>228</v>
      </c>
      <c r="B234" s="390"/>
      <c r="C234" s="55" t="s">
        <v>2786</v>
      </c>
      <c r="D234" s="56" t="s">
        <v>127</v>
      </c>
      <c r="E234" s="373" t="s">
        <v>1440</v>
      </c>
      <c r="F234" s="53" t="s">
        <v>2782</v>
      </c>
      <c r="G234" s="376" t="s">
        <v>2783</v>
      </c>
      <c r="H234" s="391" t="s">
        <v>55</v>
      </c>
      <c r="I234" s="373"/>
      <c r="J234" s="389" t="s">
        <v>1264</v>
      </c>
      <c r="K234" s="53"/>
      <c r="L234" s="51">
        <v>2130</v>
      </c>
      <c r="M234" s="51">
        <v>2130</v>
      </c>
      <c r="N234" s="132">
        <v>2172</v>
      </c>
      <c r="O234" s="5">
        <v>2215</v>
      </c>
      <c r="P234" s="5">
        <v>2279</v>
      </c>
      <c r="Q234" s="5">
        <v>2279</v>
      </c>
      <c r="R234" s="5">
        <v>2236</v>
      </c>
      <c r="S234" s="5">
        <v>2257</v>
      </c>
      <c r="T234" s="5">
        <v>2385</v>
      </c>
    </row>
    <row r="235" spans="1:20" s="10" customFormat="1" ht="65.099999999999994" customHeight="1" x14ac:dyDescent="0.3">
      <c r="A235" s="13">
        <f>IF(D235="","",SUBTOTAL(3,D$7:$D235))</f>
        <v>229</v>
      </c>
      <c r="B235" s="390"/>
      <c r="C235" s="55" t="s">
        <v>2784</v>
      </c>
      <c r="D235" s="56" t="s">
        <v>127</v>
      </c>
      <c r="E235" s="373"/>
      <c r="F235" s="53" t="s">
        <v>2785</v>
      </c>
      <c r="G235" s="376"/>
      <c r="H235" s="391"/>
      <c r="I235" s="373"/>
      <c r="J235" s="389"/>
      <c r="K235" s="53"/>
      <c r="L235" s="51">
        <v>3796</v>
      </c>
      <c r="M235" s="51">
        <v>3796</v>
      </c>
      <c r="N235" s="133">
        <v>3872</v>
      </c>
      <c r="O235" s="5">
        <v>3948</v>
      </c>
      <c r="P235" s="5">
        <v>4062</v>
      </c>
      <c r="Q235" s="5">
        <v>4062</v>
      </c>
      <c r="R235" s="5">
        <v>3986</v>
      </c>
      <c r="S235" s="5">
        <v>4024</v>
      </c>
      <c r="T235" s="5">
        <v>4252</v>
      </c>
    </row>
    <row r="236" spans="1:20" s="10" customFormat="1" ht="65.099999999999994" customHeight="1" x14ac:dyDescent="0.3">
      <c r="A236" s="13">
        <f>IF(D236="","",SUBTOTAL(3,D$7:$D236))</f>
        <v>230</v>
      </c>
      <c r="B236" s="390"/>
      <c r="C236" s="55" t="s">
        <v>2789</v>
      </c>
      <c r="D236" s="56" t="s">
        <v>127</v>
      </c>
      <c r="E236" s="373"/>
      <c r="F236" s="53" t="s">
        <v>2787</v>
      </c>
      <c r="G236" s="376"/>
      <c r="H236" s="391"/>
      <c r="I236" s="373"/>
      <c r="J236" s="389"/>
      <c r="K236" s="53"/>
      <c r="L236" s="51">
        <v>6574</v>
      </c>
      <c r="M236" s="51">
        <v>6574</v>
      </c>
      <c r="N236" s="133">
        <v>6706</v>
      </c>
      <c r="O236" s="5">
        <v>6837</v>
      </c>
      <c r="P236" s="5">
        <v>7034</v>
      </c>
      <c r="Q236" s="5">
        <v>7034</v>
      </c>
      <c r="R236" s="5">
        <v>6903</v>
      </c>
      <c r="S236" s="5">
        <v>6969</v>
      </c>
      <c r="T236" s="5">
        <v>7363</v>
      </c>
    </row>
    <row r="237" spans="1:20" s="10" customFormat="1" ht="65.099999999999994" customHeight="1" x14ac:dyDescent="0.3">
      <c r="A237" s="13">
        <f>IF(D237="","",SUBTOTAL(3,D$7:$D237))</f>
        <v>231</v>
      </c>
      <c r="B237" s="390"/>
      <c r="C237" s="55" t="s">
        <v>2788</v>
      </c>
      <c r="D237" s="56" t="s">
        <v>127</v>
      </c>
      <c r="E237" s="373"/>
      <c r="F237" s="53" t="s">
        <v>2790</v>
      </c>
      <c r="G237" s="376"/>
      <c r="H237" s="391"/>
      <c r="I237" s="373"/>
      <c r="J237" s="389"/>
      <c r="K237" s="53"/>
      <c r="L237" s="51">
        <v>8765.3333333333339</v>
      </c>
      <c r="M237" s="51">
        <v>8765.3333333333339</v>
      </c>
      <c r="N237" s="133">
        <v>8941.3333333333339</v>
      </c>
      <c r="O237" s="5">
        <v>9116</v>
      </c>
      <c r="P237" s="5">
        <v>9378.6666666666661</v>
      </c>
      <c r="Q237" s="5">
        <v>9378.6666666666661</v>
      </c>
      <c r="R237" s="5">
        <v>9204</v>
      </c>
      <c r="S237" s="5">
        <v>9292</v>
      </c>
      <c r="T237" s="5">
        <v>9817.3333333333339</v>
      </c>
    </row>
    <row r="238" spans="1:20" s="10" customFormat="1" ht="65.099999999999994" customHeight="1" x14ac:dyDescent="0.3">
      <c r="A238" s="13">
        <f>IF(D238="","",SUBTOTAL(3,D$7:$D238))</f>
        <v>232</v>
      </c>
      <c r="B238" s="390"/>
      <c r="C238" s="55" t="s">
        <v>2216</v>
      </c>
      <c r="D238" s="56" t="s">
        <v>127</v>
      </c>
      <c r="E238" s="373" t="s">
        <v>52</v>
      </c>
      <c r="F238" s="53" t="s">
        <v>2218</v>
      </c>
      <c r="G238" s="376" t="s">
        <v>2221</v>
      </c>
      <c r="H238" s="391" t="s">
        <v>17</v>
      </c>
      <c r="I238" s="373"/>
      <c r="J238" s="389" t="s">
        <v>2222</v>
      </c>
      <c r="K238" s="388" t="s">
        <v>2223</v>
      </c>
      <c r="L238" s="51">
        <v>2200</v>
      </c>
      <c r="M238" s="51">
        <v>2200</v>
      </c>
      <c r="N238" s="132">
        <v>2200</v>
      </c>
      <c r="O238" s="51">
        <v>2200</v>
      </c>
      <c r="P238" s="51">
        <v>2200</v>
      </c>
      <c r="Q238" s="51">
        <v>2200</v>
      </c>
      <c r="R238" s="51">
        <v>2200</v>
      </c>
      <c r="S238" s="51">
        <v>2200</v>
      </c>
      <c r="T238" s="51">
        <v>2200</v>
      </c>
    </row>
    <row r="239" spans="1:20" s="10" customFormat="1" ht="65.099999999999994" customHeight="1" x14ac:dyDescent="0.3">
      <c r="A239" s="13">
        <f>IF(D239="","",SUBTOTAL(3,D$7:$D239))</f>
        <v>233</v>
      </c>
      <c r="B239" s="390"/>
      <c r="C239" s="55" t="s">
        <v>2215</v>
      </c>
      <c r="D239" s="56" t="s">
        <v>127</v>
      </c>
      <c r="E239" s="373"/>
      <c r="F239" s="53" t="s">
        <v>2219</v>
      </c>
      <c r="G239" s="376"/>
      <c r="H239" s="391"/>
      <c r="I239" s="373"/>
      <c r="J239" s="389"/>
      <c r="K239" s="388"/>
      <c r="L239" s="5">
        <v>1500</v>
      </c>
      <c r="M239" s="5">
        <v>1500</v>
      </c>
      <c r="N239" s="133">
        <v>1500</v>
      </c>
      <c r="O239" s="5">
        <v>1500</v>
      </c>
      <c r="P239" s="5">
        <v>1500</v>
      </c>
      <c r="Q239" s="5">
        <v>1500</v>
      </c>
      <c r="R239" s="5">
        <v>1500</v>
      </c>
      <c r="S239" s="5">
        <v>1500</v>
      </c>
      <c r="T239" s="5">
        <v>1500</v>
      </c>
    </row>
    <row r="240" spans="1:20" s="10" customFormat="1" ht="65.099999999999994" customHeight="1" x14ac:dyDescent="0.3">
      <c r="A240" s="13">
        <f>IF(D240="","",SUBTOTAL(3,D$7:$D240))</f>
        <v>234</v>
      </c>
      <c r="B240" s="390"/>
      <c r="C240" s="55" t="s">
        <v>2217</v>
      </c>
      <c r="D240" s="56" t="s">
        <v>127</v>
      </c>
      <c r="E240" s="373"/>
      <c r="F240" s="53" t="s">
        <v>2220</v>
      </c>
      <c r="G240" s="376"/>
      <c r="H240" s="391"/>
      <c r="I240" s="373"/>
      <c r="J240" s="389"/>
      <c r="K240" s="388"/>
      <c r="L240" s="51">
        <v>1600</v>
      </c>
      <c r="M240" s="51">
        <v>1600</v>
      </c>
      <c r="N240" s="132">
        <v>1600</v>
      </c>
      <c r="O240" s="51">
        <v>1600</v>
      </c>
      <c r="P240" s="51">
        <v>1600</v>
      </c>
      <c r="Q240" s="51">
        <v>1600</v>
      </c>
      <c r="R240" s="51">
        <v>1600</v>
      </c>
      <c r="S240" s="51">
        <v>1600</v>
      </c>
      <c r="T240" s="51">
        <v>1600</v>
      </c>
    </row>
    <row r="241" spans="1:20" s="10" customFormat="1" ht="86.25" customHeight="1" x14ac:dyDescent="0.3">
      <c r="A241" s="13">
        <f>IF(D241="","",SUBTOTAL(3,D$7:$D241))</f>
        <v>235</v>
      </c>
      <c r="B241" s="390"/>
      <c r="C241" s="55" t="s">
        <v>2946</v>
      </c>
      <c r="D241" s="56" t="s">
        <v>35</v>
      </c>
      <c r="E241" s="373" t="s">
        <v>1440</v>
      </c>
      <c r="F241" s="53" t="s">
        <v>2947</v>
      </c>
      <c r="G241" s="376" t="s">
        <v>2955</v>
      </c>
      <c r="H241" s="391" t="s">
        <v>17</v>
      </c>
      <c r="I241" s="373"/>
      <c r="J241" s="388" t="s">
        <v>2948</v>
      </c>
      <c r="K241" s="64"/>
      <c r="L241" s="51"/>
      <c r="M241" s="51"/>
      <c r="N241" s="132"/>
      <c r="O241" s="51"/>
      <c r="P241" s="51"/>
      <c r="Q241" s="51"/>
      <c r="R241" s="51"/>
      <c r="S241" s="51"/>
      <c r="T241" s="48">
        <v>51000</v>
      </c>
    </row>
    <row r="242" spans="1:20" s="10" customFormat="1" ht="86.25" customHeight="1" x14ac:dyDescent="0.3">
      <c r="A242" s="13">
        <f>IF(D242="","",SUBTOTAL(3,D$7:$D242))</f>
        <v>236</v>
      </c>
      <c r="B242" s="390"/>
      <c r="C242" s="55" t="s">
        <v>2946</v>
      </c>
      <c r="D242" s="56" t="s">
        <v>35</v>
      </c>
      <c r="E242" s="373"/>
      <c r="F242" s="53" t="s">
        <v>2949</v>
      </c>
      <c r="G242" s="376"/>
      <c r="H242" s="391"/>
      <c r="I242" s="373"/>
      <c r="J242" s="388"/>
      <c r="K242" s="53"/>
      <c r="L242" s="51"/>
      <c r="M242" s="51"/>
      <c r="N242" s="132"/>
      <c r="O242" s="51"/>
      <c r="P242" s="51"/>
      <c r="Q242" s="51"/>
      <c r="R242" s="51"/>
      <c r="S242" s="51"/>
      <c r="T242" s="48">
        <v>42000</v>
      </c>
    </row>
    <row r="243" spans="1:20" s="10" customFormat="1" ht="81" customHeight="1" x14ac:dyDescent="0.3">
      <c r="A243" s="13">
        <f>IF(D243="","",SUBTOTAL(3,D$7:$D243))</f>
        <v>237</v>
      </c>
      <c r="B243" s="390"/>
      <c r="C243" s="55" t="s">
        <v>2946</v>
      </c>
      <c r="D243" s="56" t="s">
        <v>35</v>
      </c>
      <c r="E243" s="373"/>
      <c r="F243" s="53" t="s">
        <v>2950</v>
      </c>
      <c r="G243" s="376"/>
      <c r="H243" s="391"/>
      <c r="I243" s="373"/>
      <c r="J243" s="388"/>
      <c r="K243" s="53"/>
      <c r="L243" s="51"/>
      <c r="M243" s="51"/>
      <c r="N243" s="132"/>
      <c r="O243" s="51"/>
      <c r="P243" s="51"/>
      <c r="Q243" s="51"/>
      <c r="R243" s="51"/>
      <c r="S243" s="51"/>
      <c r="T243" s="48">
        <v>46000</v>
      </c>
    </row>
    <row r="244" spans="1:20" s="10" customFormat="1" ht="64.5" customHeight="1" x14ac:dyDescent="0.3">
      <c r="A244" s="13">
        <f>IF(D244="","",SUBTOTAL(3,D$7:$D244))</f>
        <v>238</v>
      </c>
      <c r="B244" s="390"/>
      <c r="C244" s="55" t="s">
        <v>2951</v>
      </c>
      <c r="D244" s="56" t="s">
        <v>127</v>
      </c>
      <c r="E244" s="373"/>
      <c r="F244" s="53" t="s">
        <v>2952</v>
      </c>
      <c r="G244" s="376"/>
      <c r="H244" s="391"/>
      <c r="I244" s="373"/>
      <c r="J244" s="388"/>
      <c r="K244" s="53"/>
      <c r="L244" s="51"/>
      <c r="M244" s="51"/>
      <c r="N244" s="132"/>
      <c r="O244" s="51"/>
      <c r="P244" s="51"/>
      <c r="Q244" s="51"/>
      <c r="R244" s="51"/>
      <c r="S244" s="51"/>
      <c r="T244" s="48">
        <v>8000</v>
      </c>
    </row>
    <row r="245" spans="1:20" s="10" customFormat="1" ht="56.25" customHeight="1" x14ac:dyDescent="0.3">
      <c r="A245" s="13">
        <f>IF(D245="","",SUBTOTAL(3,D$7:$D245))</f>
        <v>239</v>
      </c>
      <c r="B245" s="390"/>
      <c r="C245" s="55" t="s">
        <v>2953</v>
      </c>
      <c r="D245" s="56" t="s">
        <v>35</v>
      </c>
      <c r="E245" s="373"/>
      <c r="F245" s="53" t="s">
        <v>2954</v>
      </c>
      <c r="G245" s="376"/>
      <c r="H245" s="391"/>
      <c r="I245" s="373"/>
      <c r="J245" s="388"/>
      <c r="K245" s="53"/>
      <c r="L245" s="51"/>
      <c r="M245" s="51"/>
      <c r="N245" s="132"/>
      <c r="O245" s="51"/>
      <c r="P245" s="51"/>
      <c r="Q245" s="51"/>
      <c r="R245" s="51"/>
      <c r="S245" s="51"/>
      <c r="T245" s="48">
        <v>1900</v>
      </c>
    </row>
    <row r="246" spans="1:20" s="10" customFormat="1" ht="65.099999999999994" customHeight="1" x14ac:dyDescent="0.3">
      <c r="A246" s="13">
        <f>IF(D246="","",SUBTOTAL(3,D$7:$D246))</f>
        <v>240</v>
      </c>
      <c r="B246" s="390" t="s">
        <v>1225</v>
      </c>
      <c r="C246" s="55" t="s">
        <v>1202</v>
      </c>
      <c r="D246" s="56" t="s">
        <v>14</v>
      </c>
      <c r="E246" s="55" t="s">
        <v>1203</v>
      </c>
      <c r="F246" s="53" t="s">
        <v>1204</v>
      </c>
      <c r="G246" s="376" t="s">
        <v>1205</v>
      </c>
      <c r="H246" s="55" t="s">
        <v>17</v>
      </c>
      <c r="I246" s="408"/>
      <c r="J246" s="389" t="s">
        <v>1264</v>
      </c>
      <c r="K246" s="53" t="s">
        <v>1206</v>
      </c>
      <c r="L246" s="51">
        <v>1480000</v>
      </c>
      <c r="M246" s="51">
        <v>1480000</v>
      </c>
      <c r="N246" s="133">
        <v>1495000</v>
      </c>
      <c r="O246" s="5">
        <v>1495000</v>
      </c>
      <c r="P246" s="5">
        <v>1495000</v>
      </c>
      <c r="Q246" s="5">
        <v>1480000</v>
      </c>
      <c r="R246" s="5">
        <v>1495000</v>
      </c>
      <c r="S246" s="5">
        <v>1495000</v>
      </c>
      <c r="T246" s="5">
        <v>1500000</v>
      </c>
    </row>
    <row r="247" spans="1:20" s="10" customFormat="1" ht="65.099999999999994" customHeight="1" x14ac:dyDescent="0.3">
      <c r="A247" s="13">
        <f>IF(D247="","",SUBTOTAL(3,D$7:$D247))</f>
        <v>241</v>
      </c>
      <c r="B247" s="390"/>
      <c r="C247" s="54" t="s">
        <v>44</v>
      </c>
      <c r="D247" s="56" t="s">
        <v>14</v>
      </c>
      <c r="E247" s="54" t="s">
        <v>44</v>
      </c>
      <c r="F247" s="53" t="s">
        <v>1207</v>
      </c>
      <c r="G247" s="376"/>
      <c r="H247" s="54" t="s">
        <v>44</v>
      </c>
      <c r="I247" s="408"/>
      <c r="J247" s="389"/>
      <c r="K247" s="53" t="s">
        <v>1206</v>
      </c>
      <c r="L247" s="51">
        <v>1040000</v>
      </c>
      <c r="M247" s="51">
        <v>1040000</v>
      </c>
      <c r="N247" s="133">
        <v>1055000</v>
      </c>
      <c r="O247" s="5">
        <v>1055000</v>
      </c>
      <c r="P247" s="5">
        <v>1055000</v>
      </c>
      <c r="Q247" s="5">
        <v>1040000</v>
      </c>
      <c r="R247" s="5">
        <v>1055000</v>
      </c>
      <c r="S247" s="5">
        <v>1055000</v>
      </c>
      <c r="T247" s="5">
        <v>1060000</v>
      </c>
    </row>
    <row r="248" spans="1:20" s="10" customFormat="1" ht="65.099999999999994" customHeight="1" x14ac:dyDescent="0.3">
      <c r="A248" s="13">
        <f>IF(D248="","",SUBTOTAL(3,D$7:$D248))</f>
        <v>242</v>
      </c>
      <c r="B248" s="390"/>
      <c r="C248" s="54" t="s">
        <v>44</v>
      </c>
      <c r="D248" s="56" t="s">
        <v>14</v>
      </c>
      <c r="E248" s="54" t="s">
        <v>44</v>
      </c>
      <c r="F248" s="53" t="s">
        <v>1208</v>
      </c>
      <c r="G248" s="376"/>
      <c r="H248" s="54" t="s">
        <v>44</v>
      </c>
      <c r="I248" s="408"/>
      <c r="J248" s="389"/>
      <c r="K248" s="53" t="s">
        <v>1206</v>
      </c>
      <c r="L248" s="51">
        <v>750000</v>
      </c>
      <c r="M248" s="51">
        <v>750000</v>
      </c>
      <c r="N248" s="133">
        <v>765000</v>
      </c>
      <c r="O248" s="5">
        <v>765000</v>
      </c>
      <c r="P248" s="5">
        <v>765000</v>
      </c>
      <c r="Q248" s="5">
        <v>750000</v>
      </c>
      <c r="R248" s="5">
        <v>765000</v>
      </c>
      <c r="S248" s="5">
        <v>765000</v>
      </c>
      <c r="T248" s="5">
        <v>770000</v>
      </c>
    </row>
    <row r="249" spans="1:20" s="10" customFormat="1" ht="65.099999999999994" customHeight="1" x14ac:dyDescent="0.3">
      <c r="A249" s="13">
        <f>IF(D249="","",SUBTOTAL(3,D$7:$D249))</f>
        <v>243</v>
      </c>
      <c r="B249" s="390"/>
      <c r="C249" s="55" t="s">
        <v>1209</v>
      </c>
      <c r="D249" s="56" t="s">
        <v>14</v>
      </c>
      <c r="E249" s="54" t="s">
        <v>44</v>
      </c>
      <c r="F249" s="53" t="s">
        <v>1204</v>
      </c>
      <c r="G249" s="376"/>
      <c r="H249" s="54" t="s">
        <v>44</v>
      </c>
      <c r="I249" s="408"/>
      <c r="J249" s="389"/>
      <c r="K249" s="53" t="s">
        <v>1206</v>
      </c>
      <c r="L249" s="51">
        <v>1130000</v>
      </c>
      <c r="M249" s="51">
        <v>1130000</v>
      </c>
      <c r="N249" s="133">
        <v>1145000</v>
      </c>
      <c r="O249" s="5">
        <v>1145000</v>
      </c>
      <c r="P249" s="5">
        <v>1145000</v>
      </c>
      <c r="Q249" s="5">
        <v>1130000</v>
      </c>
      <c r="R249" s="5">
        <v>1145000</v>
      </c>
      <c r="S249" s="5">
        <v>1145000</v>
      </c>
      <c r="T249" s="5">
        <v>1150000</v>
      </c>
    </row>
    <row r="250" spans="1:20" s="10" customFormat="1" ht="65.099999999999994" customHeight="1" x14ac:dyDescent="0.3">
      <c r="A250" s="13">
        <f>IF(D250="","",SUBTOTAL(3,D$7:$D250))</f>
        <v>244</v>
      </c>
      <c r="B250" s="390"/>
      <c r="C250" s="54" t="s">
        <v>44</v>
      </c>
      <c r="D250" s="56" t="s">
        <v>14</v>
      </c>
      <c r="E250" s="54" t="s">
        <v>44</v>
      </c>
      <c r="F250" s="53" t="s">
        <v>1207</v>
      </c>
      <c r="G250" s="376"/>
      <c r="H250" s="54" t="s">
        <v>44</v>
      </c>
      <c r="I250" s="408"/>
      <c r="J250" s="389"/>
      <c r="K250" s="53" t="s">
        <v>1206</v>
      </c>
      <c r="L250" s="51">
        <v>990000</v>
      </c>
      <c r="M250" s="51">
        <v>990000</v>
      </c>
      <c r="N250" s="133">
        <v>1105000</v>
      </c>
      <c r="O250" s="5">
        <v>1105000</v>
      </c>
      <c r="P250" s="5">
        <v>1105000</v>
      </c>
      <c r="Q250" s="5">
        <v>990000</v>
      </c>
      <c r="R250" s="5">
        <v>1105000</v>
      </c>
      <c r="S250" s="5">
        <v>1105000</v>
      </c>
      <c r="T250" s="5">
        <v>1110000</v>
      </c>
    </row>
    <row r="251" spans="1:20" s="10" customFormat="1" ht="65.099999999999994" customHeight="1" x14ac:dyDescent="0.3">
      <c r="A251" s="13">
        <f>IF(D251="","",SUBTOTAL(3,D$7:$D251))</f>
        <v>245</v>
      </c>
      <c r="B251" s="390"/>
      <c r="C251" s="54" t="s">
        <v>44</v>
      </c>
      <c r="D251" s="56" t="s">
        <v>14</v>
      </c>
      <c r="E251" s="54" t="s">
        <v>44</v>
      </c>
      <c r="F251" s="53" t="s">
        <v>1208</v>
      </c>
      <c r="G251" s="376"/>
      <c r="H251" s="54" t="s">
        <v>44</v>
      </c>
      <c r="I251" s="408"/>
      <c r="J251" s="389"/>
      <c r="K251" s="53" t="s">
        <v>1206</v>
      </c>
      <c r="L251" s="51">
        <v>720000</v>
      </c>
      <c r="M251" s="51">
        <v>720000</v>
      </c>
      <c r="N251" s="133">
        <v>735000</v>
      </c>
      <c r="O251" s="5">
        <v>735000</v>
      </c>
      <c r="P251" s="5">
        <v>735000</v>
      </c>
      <c r="Q251" s="5">
        <v>720000</v>
      </c>
      <c r="R251" s="5">
        <v>735000</v>
      </c>
      <c r="S251" s="5">
        <v>735000</v>
      </c>
      <c r="T251" s="5">
        <v>740000</v>
      </c>
    </row>
    <row r="252" spans="1:20" s="10" customFormat="1" ht="65.099999999999994" customHeight="1" x14ac:dyDescent="0.3">
      <c r="A252" s="13">
        <f>IF(D252="","",SUBTOTAL(3,D$7:$D252))</f>
        <v>246</v>
      </c>
      <c r="B252" s="390"/>
      <c r="C252" s="55" t="s">
        <v>1210</v>
      </c>
      <c r="D252" s="56" t="s">
        <v>14</v>
      </c>
      <c r="E252" s="54" t="s">
        <v>44</v>
      </c>
      <c r="F252" s="53" t="s">
        <v>1204</v>
      </c>
      <c r="G252" s="376"/>
      <c r="H252" s="54" t="s">
        <v>44</v>
      </c>
      <c r="I252" s="408"/>
      <c r="J252" s="389"/>
      <c r="K252" s="53" t="s">
        <v>1206</v>
      </c>
      <c r="L252" s="51">
        <v>895000</v>
      </c>
      <c r="M252" s="51">
        <v>895000</v>
      </c>
      <c r="N252" s="133">
        <v>910000</v>
      </c>
      <c r="O252" s="5">
        <v>910000</v>
      </c>
      <c r="P252" s="5">
        <v>910000</v>
      </c>
      <c r="Q252" s="5">
        <v>895000</v>
      </c>
      <c r="R252" s="5">
        <v>910000</v>
      </c>
      <c r="S252" s="5">
        <v>910000</v>
      </c>
      <c r="T252" s="5">
        <v>915000</v>
      </c>
    </row>
    <row r="253" spans="1:20" s="10" customFormat="1" ht="65.099999999999994" customHeight="1" x14ac:dyDescent="0.3">
      <c r="A253" s="13">
        <f>IF(D253="","",SUBTOTAL(3,D$7:$D253))</f>
        <v>247</v>
      </c>
      <c r="B253" s="390"/>
      <c r="C253" s="54" t="s">
        <v>44</v>
      </c>
      <c r="D253" s="56" t="s">
        <v>14</v>
      </c>
      <c r="E253" s="54" t="s">
        <v>44</v>
      </c>
      <c r="F253" s="53" t="s">
        <v>1207</v>
      </c>
      <c r="G253" s="376"/>
      <c r="H253" s="54" t="s">
        <v>44</v>
      </c>
      <c r="I253" s="408"/>
      <c r="J253" s="389"/>
      <c r="K253" s="53" t="s">
        <v>1206</v>
      </c>
      <c r="L253" s="51">
        <v>695000</v>
      </c>
      <c r="M253" s="51">
        <v>695000</v>
      </c>
      <c r="N253" s="133">
        <v>710000</v>
      </c>
      <c r="O253" s="5">
        <v>710000</v>
      </c>
      <c r="P253" s="5">
        <v>710000</v>
      </c>
      <c r="Q253" s="5">
        <v>695000</v>
      </c>
      <c r="R253" s="5">
        <v>710000</v>
      </c>
      <c r="S253" s="5">
        <v>710000</v>
      </c>
      <c r="T253" s="5">
        <v>715000</v>
      </c>
    </row>
    <row r="254" spans="1:20" s="10" customFormat="1" ht="65.099999999999994" customHeight="1" x14ac:dyDescent="0.3">
      <c r="A254" s="13">
        <f>IF(D254="","",SUBTOTAL(3,D$7:$D254))</f>
        <v>248</v>
      </c>
      <c r="B254" s="390"/>
      <c r="C254" s="54" t="s">
        <v>44</v>
      </c>
      <c r="D254" s="56" t="s">
        <v>14</v>
      </c>
      <c r="E254" s="54" t="s">
        <v>44</v>
      </c>
      <c r="F254" s="53" t="s">
        <v>1208</v>
      </c>
      <c r="G254" s="376"/>
      <c r="H254" s="54" t="s">
        <v>44</v>
      </c>
      <c r="I254" s="408"/>
      <c r="J254" s="389"/>
      <c r="K254" s="53" t="s">
        <v>1206</v>
      </c>
      <c r="L254" s="51">
        <v>610000</v>
      </c>
      <c r="M254" s="51">
        <v>610000</v>
      </c>
      <c r="N254" s="133">
        <v>625000</v>
      </c>
      <c r="O254" s="5">
        <v>625000</v>
      </c>
      <c r="P254" s="5">
        <v>625000</v>
      </c>
      <c r="Q254" s="5">
        <v>610000</v>
      </c>
      <c r="R254" s="5">
        <v>625000</v>
      </c>
      <c r="S254" s="5">
        <v>625000</v>
      </c>
      <c r="T254" s="5">
        <v>630000</v>
      </c>
    </row>
    <row r="255" spans="1:20" s="10" customFormat="1" ht="65.099999999999994" customHeight="1" x14ac:dyDescent="0.3">
      <c r="A255" s="13">
        <f>IF(D255="","",SUBTOTAL(3,D$7:$D255))</f>
        <v>249</v>
      </c>
      <c r="B255" s="390"/>
      <c r="C255" s="55" t="s">
        <v>1202</v>
      </c>
      <c r="D255" s="56" t="s">
        <v>14</v>
      </c>
      <c r="E255" s="54" t="s">
        <v>44</v>
      </c>
      <c r="F255" s="53" t="s">
        <v>1204</v>
      </c>
      <c r="G255" s="376"/>
      <c r="H255" s="54" t="s">
        <v>44</v>
      </c>
      <c r="I255" s="408"/>
      <c r="J255" s="389"/>
      <c r="K255" s="53" t="s">
        <v>1211</v>
      </c>
      <c r="L255" s="51">
        <v>1847000</v>
      </c>
      <c r="M255" s="51">
        <v>1847000</v>
      </c>
      <c r="N255" s="133">
        <v>1862000</v>
      </c>
      <c r="O255" s="5">
        <v>1862000</v>
      </c>
      <c r="P255" s="5">
        <v>1862000</v>
      </c>
      <c r="Q255" s="5">
        <v>1847000</v>
      </c>
      <c r="R255" s="5">
        <v>1862000</v>
      </c>
      <c r="S255" s="5">
        <v>1862000</v>
      </c>
      <c r="T255" s="5">
        <v>1867000</v>
      </c>
    </row>
    <row r="256" spans="1:20" s="10" customFormat="1" ht="65.099999999999994" customHeight="1" x14ac:dyDescent="0.3">
      <c r="A256" s="13">
        <f>IF(D256="","",SUBTOTAL(3,D$7:$D256))</f>
        <v>250</v>
      </c>
      <c r="B256" s="390"/>
      <c r="C256" s="54" t="s">
        <v>44</v>
      </c>
      <c r="D256" s="56" t="s">
        <v>14</v>
      </c>
      <c r="E256" s="54" t="s">
        <v>44</v>
      </c>
      <c r="F256" s="53" t="s">
        <v>1207</v>
      </c>
      <c r="G256" s="376"/>
      <c r="H256" s="54" t="s">
        <v>44</v>
      </c>
      <c r="I256" s="408"/>
      <c r="J256" s="389"/>
      <c r="K256" s="53" t="s">
        <v>1211</v>
      </c>
      <c r="L256" s="51">
        <v>1291000</v>
      </c>
      <c r="M256" s="51">
        <v>1291000</v>
      </c>
      <c r="N256" s="133">
        <v>1306000</v>
      </c>
      <c r="O256" s="5">
        <v>1306000</v>
      </c>
      <c r="P256" s="5">
        <v>1306000</v>
      </c>
      <c r="Q256" s="5">
        <v>1291000</v>
      </c>
      <c r="R256" s="5">
        <v>1306000</v>
      </c>
      <c r="S256" s="5">
        <v>1306000</v>
      </c>
      <c r="T256" s="5">
        <v>1311000</v>
      </c>
    </row>
    <row r="257" spans="1:20" s="10" customFormat="1" ht="65.099999999999994" customHeight="1" x14ac:dyDescent="0.3">
      <c r="A257" s="13">
        <f>IF(D257="","",SUBTOTAL(3,D$7:$D257))</f>
        <v>251</v>
      </c>
      <c r="B257" s="390"/>
      <c r="C257" s="54" t="s">
        <v>44</v>
      </c>
      <c r="D257" s="56" t="s">
        <v>14</v>
      </c>
      <c r="E257" s="54" t="s">
        <v>44</v>
      </c>
      <c r="F257" s="53" t="s">
        <v>1208</v>
      </c>
      <c r="G257" s="376"/>
      <c r="H257" s="54" t="s">
        <v>44</v>
      </c>
      <c r="I257" s="408"/>
      <c r="J257" s="389"/>
      <c r="K257" s="53" t="s">
        <v>1211</v>
      </c>
      <c r="L257" s="51">
        <v>964000</v>
      </c>
      <c r="M257" s="51">
        <v>964000</v>
      </c>
      <c r="N257" s="133">
        <v>979000</v>
      </c>
      <c r="O257" s="5">
        <v>979000</v>
      </c>
      <c r="P257" s="5">
        <v>979000</v>
      </c>
      <c r="Q257" s="5">
        <v>964000</v>
      </c>
      <c r="R257" s="5">
        <v>979000</v>
      </c>
      <c r="S257" s="5">
        <v>979000</v>
      </c>
      <c r="T257" s="5">
        <v>984000</v>
      </c>
    </row>
    <row r="258" spans="1:20" s="10" customFormat="1" ht="65.099999999999994" customHeight="1" x14ac:dyDescent="0.3">
      <c r="A258" s="13">
        <f>IF(D258="","",SUBTOTAL(3,D$7:$D258))</f>
        <v>252</v>
      </c>
      <c r="B258" s="390"/>
      <c r="C258" s="55" t="s">
        <v>1209</v>
      </c>
      <c r="D258" s="56" t="s">
        <v>14</v>
      </c>
      <c r="E258" s="54" t="s">
        <v>44</v>
      </c>
      <c r="F258" s="53" t="s">
        <v>1204</v>
      </c>
      <c r="G258" s="376"/>
      <c r="H258" s="54" t="s">
        <v>44</v>
      </c>
      <c r="I258" s="408"/>
      <c r="J258" s="389"/>
      <c r="K258" s="53" t="s">
        <v>1211</v>
      </c>
      <c r="L258" s="51">
        <v>1398000</v>
      </c>
      <c r="M258" s="51">
        <v>1398000</v>
      </c>
      <c r="N258" s="133">
        <v>1413000</v>
      </c>
      <c r="O258" s="5">
        <v>1413000</v>
      </c>
      <c r="P258" s="5">
        <v>1413000</v>
      </c>
      <c r="Q258" s="5">
        <v>1398000</v>
      </c>
      <c r="R258" s="5">
        <v>1413000</v>
      </c>
      <c r="S258" s="5">
        <v>1413000</v>
      </c>
      <c r="T258" s="5">
        <v>1418000</v>
      </c>
    </row>
    <row r="259" spans="1:20" s="10" customFormat="1" ht="65.099999999999994" customHeight="1" x14ac:dyDescent="0.3">
      <c r="A259" s="13">
        <f>IF(D259="","",SUBTOTAL(3,D$7:$D259))</f>
        <v>253</v>
      </c>
      <c r="B259" s="390"/>
      <c r="C259" s="54" t="s">
        <v>44</v>
      </c>
      <c r="D259" s="56" t="s">
        <v>14</v>
      </c>
      <c r="E259" s="54" t="s">
        <v>44</v>
      </c>
      <c r="F259" s="53" t="s">
        <v>1207</v>
      </c>
      <c r="G259" s="376"/>
      <c r="H259" s="54" t="s">
        <v>44</v>
      </c>
      <c r="I259" s="408"/>
      <c r="J259" s="389"/>
      <c r="K259" s="53" t="s">
        <v>1211</v>
      </c>
      <c r="L259" s="51">
        <v>1122000</v>
      </c>
      <c r="M259" s="51">
        <v>1122000</v>
      </c>
      <c r="N259" s="133">
        <v>1137000</v>
      </c>
      <c r="O259" s="5">
        <v>1137000</v>
      </c>
      <c r="P259" s="5">
        <v>1137000</v>
      </c>
      <c r="Q259" s="5">
        <v>1122000</v>
      </c>
      <c r="R259" s="5">
        <v>1137000</v>
      </c>
      <c r="S259" s="5">
        <v>1137000</v>
      </c>
      <c r="T259" s="5">
        <v>1142000</v>
      </c>
    </row>
    <row r="260" spans="1:20" s="10" customFormat="1" ht="65.099999999999994" customHeight="1" x14ac:dyDescent="0.3">
      <c r="A260" s="13">
        <f>IF(D260="","",SUBTOTAL(3,D$7:$D260))</f>
        <v>254</v>
      </c>
      <c r="B260" s="390"/>
      <c r="C260" s="54" t="s">
        <v>44</v>
      </c>
      <c r="D260" s="56" t="s">
        <v>14</v>
      </c>
      <c r="E260" s="54" t="s">
        <v>44</v>
      </c>
      <c r="F260" s="53" t="s">
        <v>1208</v>
      </c>
      <c r="G260" s="376"/>
      <c r="H260" s="54" t="s">
        <v>44</v>
      </c>
      <c r="I260" s="408"/>
      <c r="J260" s="389"/>
      <c r="K260" s="53" t="s">
        <v>1211</v>
      </c>
      <c r="L260" s="51">
        <v>938000</v>
      </c>
      <c r="M260" s="51">
        <v>938000</v>
      </c>
      <c r="N260" s="133">
        <v>953000</v>
      </c>
      <c r="O260" s="5">
        <v>953000</v>
      </c>
      <c r="P260" s="5">
        <v>953000</v>
      </c>
      <c r="Q260" s="5">
        <v>938000</v>
      </c>
      <c r="R260" s="5">
        <v>953000</v>
      </c>
      <c r="S260" s="5">
        <v>953000</v>
      </c>
      <c r="T260" s="5">
        <v>958000</v>
      </c>
    </row>
    <row r="261" spans="1:20" s="10" customFormat="1" ht="65.099999999999994" customHeight="1" x14ac:dyDescent="0.3">
      <c r="A261" s="13">
        <f>IF(D261="","",SUBTOTAL(3,D$7:$D261))</f>
        <v>255</v>
      </c>
      <c r="B261" s="390"/>
      <c r="C261" s="55" t="s">
        <v>1210</v>
      </c>
      <c r="D261" s="56" t="s">
        <v>14</v>
      </c>
      <c r="E261" s="54" t="s">
        <v>44</v>
      </c>
      <c r="F261" s="53" t="s">
        <v>1204</v>
      </c>
      <c r="G261" s="376"/>
      <c r="H261" s="54" t="s">
        <v>44</v>
      </c>
      <c r="I261" s="408"/>
      <c r="J261" s="389"/>
      <c r="K261" s="53" t="s">
        <v>1211</v>
      </c>
      <c r="L261" s="51">
        <v>1111000</v>
      </c>
      <c r="M261" s="51">
        <v>1111000</v>
      </c>
      <c r="N261" s="133">
        <v>1125000</v>
      </c>
      <c r="O261" s="5">
        <v>1125000</v>
      </c>
      <c r="P261" s="5">
        <v>1125000</v>
      </c>
      <c r="Q261" s="5">
        <v>1111000</v>
      </c>
      <c r="R261" s="5">
        <v>1125000</v>
      </c>
      <c r="S261" s="5">
        <v>1125000</v>
      </c>
      <c r="T261" s="5">
        <v>1130000</v>
      </c>
    </row>
    <row r="262" spans="1:20" s="10" customFormat="1" ht="65.099999999999994" customHeight="1" x14ac:dyDescent="0.3">
      <c r="A262" s="13">
        <f>IF(D262="","",SUBTOTAL(3,D$7:$D262))</f>
        <v>256</v>
      </c>
      <c r="B262" s="390"/>
      <c r="C262" s="54" t="s">
        <v>44</v>
      </c>
      <c r="D262" s="56" t="s">
        <v>14</v>
      </c>
      <c r="E262" s="54" t="s">
        <v>44</v>
      </c>
      <c r="F262" s="53" t="s">
        <v>1207</v>
      </c>
      <c r="G262" s="376"/>
      <c r="H262" s="54" t="s">
        <v>44</v>
      </c>
      <c r="I262" s="408"/>
      <c r="J262" s="389"/>
      <c r="K262" s="53" t="s">
        <v>1211</v>
      </c>
      <c r="L262" s="51">
        <v>859000</v>
      </c>
      <c r="M262" s="51">
        <v>859000</v>
      </c>
      <c r="N262" s="133">
        <v>874000</v>
      </c>
      <c r="O262" s="5">
        <v>874000</v>
      </c>
      <c r="P262" s="5">
        <v>874000</v>
      </c>
      <c r="Q262" s="5">
        <v>859000</v>
      </c>
      <c r="R262" s="5">
        <v>874000</v>
      </c>
      <c r="S262" s="5">
        <v>874000</v>
      </c>
      <c r="T262" s="5">
        <v>879000</v>
      </c>
    </row>
    <row r="263" spans="1:20" s="10" customFormat="1" ht="65.099999999999994" customHeight="1" x14ac:dyDescent="0.3">
      <c r="A263" s="13">
        <f>IF(D263="","",SUBTOTAL(3,D$7:$D263))</f>
        <v>257</v>
      </c>
      <c r="B263" s="390"/>
      <c r="C263" s="54" t="s">
        <v>44</v>
      </c>
      <c r="D263" s="56" t="s">
        <v>14</v>
      </c>
      <c r="E263" s="54" t="s">
        <v>44</v>
      </c>
      <c r="F263" s="53" t="s">
        <v>1208</v>
      </c>
      <c r="G263" s="376"/>
      <c r="H263" s="54" t="s">
        <v>44</v>
      </c>
      <c r="I263" s="408"/>
      <c r="J263" s="389"/>
      <c r="K263" s="53" t="s">
        <v>1211</v>
      </c>
      <c r="L263" s="51">
        <v>754500</v>
      </c>
      <c r="M263" s="51">
        <v>754500</v>
      </c>
      <c r="N263" s="133">
        <v>769500</v>
      </c>
      <c r="O263" s="5">
        <v>769500</v>
      </c>
      <c r="P263" s="5">
        <v>769500</v>
      </c>
      <c r="Q263" s="5">
        <v>754500</v>
      </c>
      <c r="R263" s="5">
        <v>769500</v>
      </c>
      <c r="S263" s="5">
        <v>769500</v>
      </c>
      <c r="T263" s="5">
        <v>774500</v>
      </c>
    </row>
    <row r="264" spans="1:20" s="10" customFormat="1" ht="65.099999999999994" customHeight="1" x14ac:dyDescent="0.3">
      <c r="A264" s="13">
        <f>IF(D264="","",SUBTOTAL(3,D$7:$D264))</f>
        <v>258</v>
      </c>
      <c r="B264" s="390"/>
      <c r="C264" s="55" t="s">
        <v>1212</v>
      </c>
      <c r="D264" s="56" t="s">
        <v>14</v>
      </c>
      <c r="E264" s="54" t="s">
        <v>44</v>
      </c>
      <c r="F264" s="53" t="s">
        <v>1213</v>
      </c>
      <c r="G264" s="376"/>
      <c r="H264" s="54" t="s">
        <v>44</v>
      </c>
      <c r="I264" s="408"/>
      <c r="J264" s="389"/>
      <c r="K264" s="53" t="s">
        <v>1206</v>
      </c>
      <c r="L264" s="51">
        <v>360000</v>
      </c>
      <c r="M264" s="51">
        <v>360000</v>
      </c>
      <c r="N264" s="133">
        <v>375000</v>
      </c>
      <c r="O264" s="5">
        <v>375000</v>
      </c>
      <c r="P264" s="5">
        <v>375000</v>
      </c>
      <c r="Q264" s="5">
        <v>360000</v>
      </c>
      <c r="R264" s="5">
        <v>375000</v>
      </c>
      <c r="S264" s="5">
        <v>375000</v>
      </c>
      <c r="T264" s="5">
        <v>380000</v>
      </c>
    </row>
    <row r="265" spans="1:20" s="10" customFormat="1" ht="65.099999999999994" customHeight="1" x14ac:dyDescent="0.3">
      <c r="A265" s="13">
        <f>IF(D265="","",SUBTOTAL(3,D$7:$D265))</f>
        <v>259</v>
      </c>
      <c r="B265" s="390"/>
      <c r="C265" s="54" t="s">
        <v>44</v>
      </c>
      <c r="D265" s="56" t="s">
        <v>14</v>
      </c>
      <c r="E265" s="54" t="s">
        <v>44</v>
      </c>
      <c r="F265" s="53" t="s">
        <v>1214</v>
      </c>
      <c r="G265" s="376"/>
      <c r="H265" s="54" t="s">
        <v>44</v>
      </c>
      <c r="I265" s="408"/>
      <c r="J265" s="389"/>
      <c r="K265" s="53" t="s">
        <v>1206</v>
      </c>
      <c r="L265" s="51">
        <v>330000</v>
      </c>
      <c r="M265" s="51">
        <v>330000</v>
      </c>
      <c r="N265" s="133">
        <v>345000</v>
      </c>
      <c r="O265" s="5">
        <v>345000</v>
      </c>
      <c r="P265" s="5">
        <v>345000</v>
      </c>
      <c r="Q265" s="5">
        <v>330000</v>
      </c>
      <c r="R265" s="5">
        <v>345000</v>
      </c>
      <c r="S265" s="5">
        <v>345000</v>
      </c>
      <c r="T265" s="5">
        <v>350000</v>
      </c>
    </row>
    <row r="266" spans="1:20" s="10" customFormat="1" ht="65.099999999999994" customHeight="1" x14ac:dyDescent="0.3">
      <c r="A266" s="13">
        <f>IF(D266="","",SUBTOTAL(3,D$7:$D266))</f>
        <v>260</v>
      </c>
      <c r="B266" s="390"/>
      <c r="C266" s="54" t="s">
        <v>44</v>
      </c>
      <c r="D266" s="56" t="s">
        <v>14</v>
      </c>
      <c r="E266" s="54" t="s">
        <v>44</v>
      </c>
      <c r="F266" s="53" t="s">
        <v>1215</v>
      </c>
      <c r="G266" s="376"/>
      <c r="H266" s="54" t="s">
        <v>44</v>
      </c>
      <c r="I266" s="408"/>
      <c r="J266" s="389"/>
      <c r="K266" s="53" t="s">
        <v>1206</v>
      </c>
      <c r="L266" s="51">
        <v>300000</v>
      </c>
      <c r="M266" s="51">
        <v>300000</v>
      </c>
      <c r="N266" s="133">
        <v>315000</v>
      </c>
      <c r="O266" s="5">
        <v>315000</v>
      </c>
      <c r="P266" s="5">
        <v>315000</v>
      </c>
      <c r="Q266" s="5">
        <v>300000</v>
      </c>
      <c r="R266" s="5">
        <v>315000</v>
      </c>
      <c r="S266" s="5">
        <v>315000</v>
      </c>
      <c r="T266" s="5">
        <v>320000</v>
      </c>
    </row>
    <row r="267" spans="1:20" s="10" customFormat="1" ht="65.099999999999994" customHeight="1" x14ac:dyDescent="0.3">
      <c r="A267" s="13">
        <f>IF(D267="","",SUBTOTAL(3,D$7:$D267))</f>
        <v>261</v>
      </c>
      <c r="B267" s="390"/>
      <c r="C267" s="54" t="s">
        <v>44</v>
      </c>
      <c r="D267" s="56" t="s">
        <v>14</v>
      </c>
      <c r="E267" s="54" t="s">
        <v>44</v>
      </c>
      <c r="F267" s="53" t="s">
        <v>1216</v>
      </c>
      <c r="G267" s="376"/>
      <c r="H267" s="54" t="s">
        <v>44</v>
      </c>
      <c r="I267" s="408"/>
      <c r="J267" s="389"/>
      <c r="K267" s="53" t="s">
        <v>1206</v>
      </c>
      <c r="L267" s="51">
        <v>480000</v>
      </c>
      <c r="M267" s="51">
        <v>480000</v>
      </c>
      <c r="N267" s="133">
        <v>495000</v>
      </c>
      <c r="O267" s="5">
        <v>495000</v>
      </c>
      <c r="P267" s="5">
        <v>495000</v>
      </c>
      <c r="Q267" s="5">
        <v>480000</v>
      </c>
      <c r="R267" s="5">
        <v>495000</v>
      </c>
      <c r="S267" s="5">
        <v>495000</v>
      </c>
      <c r="T267" s="5">
        <v>500000</v>
      </c>
    </row>
    <row r="268" spans="1:20" s="10" customFormat="1" ht="65.099999999999994" customHeight="1" x14ac:dyDescent="0.3">
      <c r="A268" s="13">
        <f>IF(D268="","",SUBTOTAL(3,D$7:$D268))</f>
        <v>262</v>
      </c>
      <c r="B268" s="390"/>
      <c r="C268" s="55" t="s">
        <v>1217</v>
      </c>
      <c r="D268" s="56" t="s">
        <v>14</v>
      </c>
      <c r="E268" s="54" t="s">
        <v>44</v>
      </c>
      <c r="F268" s="53" t="s">
        <v>1218</v>
      </c>
      <c r="G268" s="376"/>
      <c r="H268" s="54" t="s">
        <v>44</v>
      </c>
      <c r="I268" s="408"/>
      <c r="J268" s="389"/>
      <c r="K268" s="53" t="s">
        <v>1206</v>
      </c>
      <c r="L268" s="51">
        <v>410000</v>
      </c>
      <c r="M268" s="51">
        <v>410000</v>
      </c>
      <c r="N268" s="133">
        <v>425000</v>
      </c>
      <c r="O268" s="5">
        <v>425000</v>
      </c>
      <c r="P268" s="5">
        <v>425000</v>
      </c>
      <c r="Q268" s="5">
        <v>410000</v>
      </c>
      <c r="R268" s="5">
        <v>425000</v>
      </c>
      <c r="S268" s="5">
        <v>425000</v>
      </c>
      <c r="T268" s="5">
        <v>430000</v>
      </c>
    </row>
    <row r="269" spans="1:20" s="10" customFormat="1" ht="65.099999999999994" customHeight="1" x14ac:dyDescent="0.3">
      <c r="A269" s="13">
        <f>IF(D269="","",SUBTOTAL(3,D$7:$D269))</f>
        <v>263</v>
      </c>
      <c r="B269" s="390"/>
      <c r="C269" s="54" t="s">
        <v>44</v>
      </c>
      <c r="D269" s="56" t="s">
        <v>14</v>
      </c>
      <c r="E269" s="54" t="s">
        <v>44</v>
      </c>
      <c r="F269" s="53" t="s">
        <v>1214</v>
      </c>
      <c r="G269" s="376"/>
      <c r="H269" s="54" t="s">
        <v>44</v>
      </c>
      <c r="I269" s="408"/>
      <c r="J269" s="389"/>
      <c r="K269" s="53" t="s">
        <v>1206</v>
      </c>
      <c r="L269" s="51">
        <v>380000</v>
      </c>
      <c r="M269" s="51">
        <v>380000</v>
      </c>
      <c r="N269" s="133">
        <v>395000</v>
      </c>
      <c r="O269" s="5">
        <v>395000</v>
      </c>
      <c r="P269" s="5">
        <v>395000</v>
      </c>
      <c r="Q269" s="5">
        <v>380000</v>
      </c>
      <c r="R269" s="5">
        <v>395000</v>
      </c>
      <c r="S269" s="5">
        <v>395000</v>
      </c>
      <c r="T269" s="5">
        <v>400000</v>
      </c>
    </row>
    <row r="270" spans="1:20" s="10" customFormat="1" ht="65.099999999999994" customHeight="1" x14ac:dyDescent="0.3">
      <c r="A270" s="13">
        <f>IF(D270="","",SUBTOTAL(3,D$7:$D270))</f>
        <v>264</v>
      </c>
      <c r="B270" s="390"/>
      <c r="C270" s="54" t="s">
        <v>44</v>
      </c>
      <c r="D270" s="56" t="s">
        <v>14</v>
      </c>
      <c r="E270" s="54" t="s">
        <v>44</v>
      </c>
      <c r="F270" s="53" t="s">
        <v>1219</v>
      </c>
      <c r="G270" s="376"/>
      <c r="H270" s="54" t="s">
        <v>44</v>
      </c>
      <c r="I270" s="408"/>
      <c r="J270" s="389"/>
      <c r="K270" s="53" t="s">
        <v>1206</v>
      </c>
      <c r="L270" s="51">
        <v>350000</v>
      </c>
      <c r="M270" s="51">
        <v>350000</v>
      </c>
      <c r="N270" s="133">
        <v>365000</v>
      </c>
      <c r="O270" s="5">
        <v>365000</v>
      </c>
      <c r="P270" s="5">
        <v>365000</v>
      </c>
      <c r="Q270" s="5">
        <v>350000</v>
      </c>
      <c r="R270" s="5">
        <v>365000</v>
      </c>
      <c r="S270" s="5">
        <v>365000</v>
      </c>
      <c r="T270" s="5">
        <v>370000</v>
      </c>
    </row>
    <row r="271" spans="1:20" s="10" customFormat="1" ht="65.099999999999994" customHeight="1" x14ac:dyDescent="0.3">
      <c r="A271" s="13">
        <f>IF(D271="","",SUBTOTAL(3,D$7:$D271))</f>
        <v>265</v>
      </c>
      <c r="B271" s="390"/>
      <c r="C271" s="55" t="s">
        <v>1220</v>
      </c>
      <c r="D271" s="56" t="s">
        <v>14</v>
      </c>
      <c r="E271" s="54" t="s">
        <v>44</v>
      </c>
      <c r="F271" s="53" t="s">
        <v>1221</v>
      </c>
      <c r="G271" s="376"/>
      <c r="H271" s="54" t="s">
        <v>44</v>
      </c>
      <c r="I271" s="408"/>
      <c r="J271" s="389"/>
      <c r="K271" s="53" t="s">
        <v>1222</v>
      </c>
      <c r="L271" s="51">
        <v>280000</v>
      </c>
      <c r="M271" s="51">
        <v>280000</v>
      </c>
      <c r="N271" s="133">
        <v>295000</v>
      </c>
      <c r="O271" s="5">
        <v>295000</v>
      </c>
      <c r="P271" s="5">
        <v>295000</v>
      </c>
      <c r="Q271" s="5">
        <v>280000</v>
      </c>
      <c r="R271" s="5">
        <v>295000</v>
      </c>
      <c r="S271" s="5">
        <v>295000</v>
      </c>
      <c r="T271" s="5">
        <v>300000</v>
      </c>
    </row>
    <row r="272" spans="1:20" s="10" customFormat="1" ht="65.099999999999994" customHeight="1" x14ac:dyDescent="0.3">
      <c r="A272" s="13">
        <f>IF(D272="","",SUBTOTAL(3,D$7:$D272))</f>
        <v>266</v>
      </c>
      <c r="B272" s="390"/>
      <c r="C272" s="54" t="s">
        <v>44</v>
      </c>
      <c r="D272" s="56" t="s">
        <v>14</v>
      </c>
      <c r="E272" s="54" t="s">
        <v>44</v>
      </c>
      <c r="F272" s="53" t="s">
        <v>1223</v>
      </c>
      <c r="G272" s="376"/>
      <c r="H272" s="54" t="s">
        <v>44</v>
      </c>
      <c r="I272" s="408"/>
      <c r="J272" s="389"/>
      <c r="K272" s="53" t="s">
        <v>1222</v>
      </c>
      <c r="L272" s="51">
        <v>240000</v>
      </c>
      <c r="M272" s="51">
        <v>240000</v>
      </c>
      <c r="N272" s="133">
        <v>255000</v>
      </c>
      <c r="O272" s="5">
        <v>255000</v>
      </c>
      <c r="P272" s="5">
        <v>255000</v>
      </c>
      <c r="Q272" s="5">
        <v>240000</v>
      </c>
      <c r="R272" s="5">
        <v>255000</v>
      </c>
      <c r="S272" s="5">
        <v>255000</v>
      </c>
      <c r="T272" s="5">
        <v>260000</v>
      </c>
    </row>
    <row r="273" spans="1:20" s="10" customFormat="1" ht="65.099999999999994" customHeight="1" x14ac:dyDescent="0.3">
      <c r="A273" s="13">
        <f>IF(D273="","",SUBTOTAL(3,D$7:$D273))</f>
        <v>267</v>
      </c>
      <c r="B273" s="390"/>
      <c r="C273" s="54" t="s">
        <v>44</v>
      </c>
      <c r="D273" s="56" t="s">
        <v>14</v>
      </c>
      <c r="E273" s="54" t="s">
        <v>44</v>
      </c>
      <c r="F273" s="53" t="s">
        <v>1224</v>
      </c>
      <c r="G273" s="376"/>
      <c r="H273" s="54" t="s">
        <v>44</v>
      </c>
      <c r="I273" s="408"/>
      <c r="J273" s="389"/>
      <c r="K273" s="53" t="s">
        <v>1222</v>
      </c>
      <c r="L273" s="51">
        <v>210000</v>
      </c>
      <c r="M273" s="51">
        <v>210000</v>
      </c>
      <c r="N273" s="133">
        <v>225000</v>
      </c>
      <c r="O273" s="5">
        <v>225000</v>
      </c>
      <c r="P273" s="5">
        <v>225000</v>
      </c>
      <c r="Q273" s="5">
        <v>210000</v>
      </c>
      <c r="R273" s="5">
        <v>225000</v>
      </c>
      <c r="S273" s="5">
        <v>225000</v>
      </c>
      <c r="T273" s="5">
        <v>230000</v>
      </c>
    </row>
    <row r="274" spans="1:20" s="10" customFormat="1" ht="105" customHeight="1" x14ac:dyDescent="0.3">
      <c r="A274" s="13">
        <f>IF(D274="","",SUBTOTAL(3,D$7:$D274))</f>
        <v>268</v>
      </c>
      <c r="B274" s="390"/>
      <c r="C274" s="54" t="s">
        <v>2956</v>
      </c>
      <c r="D274" s="56" t="s">
        <v>14</v>
      </c>
      <c r="E274" s="54" t="s">
        <v>2957</v>
      </c>
      <c r="F274" s="53" t="s">
        <v>2958</v>
      </c>
      <c r="G274" s="376" t="s">
        <v>2959</v>
      </c>
      <c r="H274" s="391" t="s">
        <v>2960</v>
      </c>
      <c r="I274" s="408"/>
      <c r="J274" s="389" t="s">
        <v>2961</v>
      </c>
      <c r="K274" s="53"/>
      <c r="L274" s="51"/>
      <c r="M274" s="51"/>
      <c r="N274" s="133"/>
      <c r="O274" s="5"/>
      <c r="P274" s="5"/>
      <c r="Q274" s="5">
        <v>435000</v>
      </c>
      <c r="R274" s="5"/>
      <c r="S274" s="5"/>
      <c r="T274" s="5"/>
    </row>
    <row r="275" spans="1:20" s="10" customFormat="1" ht="105" customHeight="1" x14ac:dyDescent="0.3">
      <c r="A275" s="13">
        <f>IF(D275="","",SUBTOTAL(3,D$7:$D275))</f>
        <v>269</v>
      </c>
      <c r="B275" s="390"/>
      <c r="C275" s="54" t="s">
        <v>2962</v>
      </c>
      <c r="D275" s="56" t="s">
        <v>14</v>
      </c>
      <c r="E275" s="54" t="s">
        <v>2957</v>
      </c>
      <c r="F275" s="53" t="s">
        <v>2963</v>
      </c>
      <c r="G275" s="376"/>
      <c r="H275" s="391"/>
      <c r="I275" s="408"/>
      <c r="J275" s="389"/>
      <c r="K275" s="53"/>
      <c r="L275" s="51"/>
      <c r="M275" s="51"/>
      <c r="N275" s="133"/>
      <c r="O275" s="5"/>
      <c r="P275" s="5"/>
      <c r="Q275" s="5">
        <v>380000</v>
      </c>
      <c r="R275" s="5"/>
      <c r="S275" s="5"/>
      <c r="T275" s="5"/>
    </row>
    <row r="276" spans="1:20" s="10" customFormat="1" ht="105" customHeight="1" x14ac:dyDescent="0.3">
      <c r="A276" s="13">
        <f>IF(D276="","",SUBTOTAL(3,D$7:$D276))</f>
        <v>270</v>
      </c>
      <c r="B276" s="390"/>
      <c r="C276" s="54" t="s">
        <v>2964</v>
      </c>
      <c r="D276" s="56" t="s">
        <v>14</v>
      </c>
      <c r="E276" s="54" t="s">
        <v>2957</v>
      </c>
      <c r="F276" s="53" t="s">
        <v>2965</v>
      </c>
      <c r="G276" s="376"/>
      <c r="H276" s="391"/>
      <c r="I276" s="408"/>
      <c r="J276" s="389"/>
      <c r="K276" s="53"/>
      <c r="L276" s="51"/>
      <c r="M276" s="51"/>
      <c r="N276" s="133"/>
      <c r="O276" s="5"/>
      <c r="P276" s="5"/>
      <c r="Q276" s="5">
        <v>380000</v>
      </c>
      <c r="R276" s="5"/>
      <c r="S276" s="5"/>
      <c r="T276" s="5"/>
    </row>
    <row r="277" spans="1:20" s="10" customFormat="1" ht="105" customHeight="1" x14ac:dyDescent="0.3">
      <c r="A277" s="13">
        <f>IF(D277="","",SUBTOTAL(3,D$7:$D277))</f>
        <v>271</v>
      </c>
      <c r="B277" s="390"/>
      <c r="C277" s="54" t="s">
        <v>2966</v>
      </c>
      <c r="D277" s="56" t="s">
        <v>14</v>
      </c>
      <c r="E277" s="54" t="s">
        <v>2957</v>
      </c>
      <c r="F277" s="53" t="s">
        <v>2967</v>
      </c>
      <c r="G277" s="376"/>
      <c r="H277" s="391"/>
      <c r="I277" s="408"/>
      <c r="J277" s="389"/>
      <c r="K277" s="53"/>
      <c r="L277" s="51"/>
      <c r="M277" s="51"/>
      <c r="N277" s="133"/>
      <c r="O277" s="5"/>
      <c r="P277" s="5"/>
      <c r="Q277" s="5">
        <v>585000</v>
      </c>
      <c r="R277" s="5"/>
      <c r="S277" s="5"/>
      <c r="T277" s="5"/>
    </row>
    <row r="278" spans="1:20" s="10" customFormat="1" ht="105" customHeight="1" x14ac:dyDescent="0.3">
      <c r="A278" s="13">
        <f>IF(D278="","",SUBTOTAL(3,D$7:$D278))</f>
        <v>272</v>
      </c>
      <c r="B278" s="390"/>
      <c r="C278" s="54" t="s">
        <v>2968</v>
      </c>
      <c r="D278" s="56" t="s">
        <v>14</v>
      </c>
      <c r="E278" s="54" t="s">
        <v>2957</v>
      </c>
      <c r="F278" s="53" t="s">
        <v>2969</v>
      </c>
      <c r="G278" s="376"/>
      <c r="H278" s="391"/>
      <c r="I278" s="408"/>
      <c r="J278" s="389"/>
      <c r="K278" s="53"/>
      <c r="L278" s="51"/>
      <c r="M278" s="51"/>
      <c r="N278" s="133"/>
      <c r="O278" s="5"/>
      <c r="P278" s="5"/>
      <c r="Q278" s="5">
        <v>490000</v>
      </c>
      <c r="R278" s="5"/>
      <c r="S278" s="5"/>
      <c r="T278" s="5"/>
    </row>
    <row r="279" spans="1:20" s="10" customFormat="1" ht="105" customHeight="1" x14ac:dyDescent="0.3">
      <c r="A279" s="13">
        <f>IF(D279="","",SUBTOTAL(3,D$7:$D279))</f>
        <v>273</v>
      </c>
      <c r="B279" s="390"/>
      <c r="C279" s="54" t="s">
        <v>2970</v>
      </c>
      <c r="D279" s="56" t="s">
        <v>14</v>
      </c>
      <c r="E279" s="54" t="s">
        <v>2957</v>
      </c>
      <c r="F279" s="53" t="s">
        <v>2971</v>
      </c>
      <c r="G279" s="376"/>
      <c r="H279" s="391"/>
      <c r="I279" s="408"/>
      <c r="J279" s="389"/>
      <c r="K279" s="53"/>
      <c r="L279" s="51"/>
      <c r="M279" s="51"/>
      <c r="N279" s="133"/>
      <c r="O279" s="5"/>
      <c r="P279" s="5"/>
      <c r="Q279" s="5">
        <v>490000</v>
      </c>
      <c r="R279" s="5"/>
      <c r="S279" s="5"/>
      <c r="T279" s="5"/>
    </row>
    <row r="280" spans="1:20" s="10" customFormat="1" ht="65.099999999999994" customHeight="1" x14ac:dyDescent="0.3">
      <c r="A280" s="13">
        <f>IF(D280="","",SUBTOTAL(3,D$7:$D280))</f>
        <v>274</v>
      </c>
      <c r="B280" s="390" t="s">
        <v>12</v>
      </c>
      <c r="C280" s="55" t="s">
        <v>140</v>
      </c>
      <c r="D280" s="56" t="s">
        <v>127</v>
      </c>
      <c r="E280" s="373" t="s">
        <v>141</v>
      </c>
      <c r="F280" s="53" t="s">
        <v>142</v>
      </c>
      <c r="G280" s="376" t="s">
        <v>41</v>
      </c>
      <c r="H280" s="55" t="s">
        <v>17</v>
      </c>
      <c r="I280" s="55"/>
      <c r="J280" s="389" t="s">
        <v>3275</v>
      </c>
      <c r="K280" s="53"/>
      <c r="L280" s="51">
        <v>10509</v>
      </c>
      <c r="M280" s="51">
        <v>10509</v>
      </c>
      <c r="N280" s="133">
        <v>11245</v>
      </c>
      <c r="O280" s="5">
        <v>11455</v>
      </c>
      <c r="P280" s="5">
        <v>11770</v>
      </c>
      <c r="Q280" s="5">
        <v>11770</v>
      </c>
      <c r="R280" s="5">
        <v>11560</v>
      </c>
      <c r="S280" s="5">
        <v>11665</v>
      </c>
      <c r="T280" s="5">
        <v>12296</v>
      </c>
    </row>
    <row r="281" spans="1:20" s="10" customFormat="1" ht="65.099999999999994" customHeight="1" x14ac:dyDescent="0.3">
      <c r="A281" s="13">
        <f>IF(D281="","",SUBTOTAL(3,D$7:$D281))</f>
        <v>275</v>
      </c>
      <c r="B281" s="390"/>
      <c r="C281" s="55" t="s">
        <v>143</v>
      </c>
      <c r="D281" s="56" t="s">
        <v>127</v>
      </c>
      <c r="E281" s="373"/>
      <c r="F281" s="53" t="s">
        <v>142</v>
      </c>
      <c r="G281" s="376"/>
      <c r="H281" s="54" t="s">
        <v>44</v>
      </c>
      <c r="I281" s="55"/>
      <c r="J281" s="389"/>
      <c r="K281" s="53"/>
      <c r="L281" s="51">
        <v>11250</v>
      </c>
      <c r="M281" s="51">
        <v>11250</v>
      </c>
      <c r="N281" s="133">
        <v>12038</v>
      </c>
      <c r="O281" s="5">
        <v>12263</v>
      </c>
      <c r="P281" s="5">
        <v>12600</v>
      </c>
      <c r="Q281" s="5">
        <v>12600</v>
      </c>
      <c r="R281" s="5">
        <v>12375</v>
      </c>
      <c r="S281" s="5">
        <v>12488</v>
      </c>
      <c r="T281" s="5">
        <v>13163</v>
      </c>
    </row>
    <row r="282" spans="1:20" s="10" customFormat="1" ht="65.099999999999994" customHeight="1" x14ac:dyDescent="0.3">
      <c r="A282" s="13">
        <f>IF(D282="","",SUBTOTAL(3,D$7:$D282))</f>
        <v>276</v>
      </c>
      <c r="B282" s="390"/>
      <c r="C282" s="55" t="s">
        <v>144</v>
      </c>
      <c r="D282" s="56" t="s">
        <v>127</v>
      </c>
      <c r="E282" s="373"/>
      <c r="F282" s="53" t="s">
        <v>142</v>
      </c>
      <c r="G282" s="376"/>
      <c r="H282" s="54" t="s">
        <v>44</v>
      </c>
      <c r="I282" s="55"/>
      <c r="J282" s="389"/>
      <c r="K282" s="53"/>
      <c r="L282" s="51">
        <v>11944</v>
      </c>
      <c r="M282" s="51">
        <v>11944</v>
      </c>
      <c r="N282" s="133">
        <v>12781</v>
      </c>
      <c r="O282" s="5">
        <v>13019</v>
      </c>
      <c r="P282" s="5">
        <v>13378</v>
      </c>
      <c r="Q282" s="5">
        <v>13378</v>
      </c>
      <c r="R282" s="5">
        <v>13139</v>
      </c>
      <c r="S282" s="5">
        <v>13258</v>
      </c>
      <c r="T282" s="5">
        <v>13975</v>
      </c>
    </row>
    <row r="283" spans="1:20" s="10" customFormat="1" ht="65.099999999999994" customHeight="1" x14ac:dyDescent="0.3">
      <c r="A283" s="13">
        <f>IF(D283="","",SUBTOTAL(3,D$7:$D283))</f>
        <v>277</v>
      </c>
      <c r="B283" s="390"/>
      <c r="C283" s="55" t="s">
        <v>145</v>
      </c>
      <c r="D283" s="56" t="s">
        <v>127</v>
      </c>
      <c r="E283" s="373"/>
      <c r="F283" s="53" t="s">
        <v>142</v>
      </c>
      <c r="G283" s="376"/>
      <c r="H283" s="54" t="s">
        <v>44</v>
      </c>
      <c r="I283" s="55"/>
      <c r="J283" s="389"/>
      <c r="K283" s="53"/>
      <c r="L283" s="51">
        <v>9083</v>
      </c>
      <c r="M283" s="51">
        <v>9083</v>
      </c>
      <c r="N283" s="133">
        <v>9719</v>
      </c>
      <c r="O283" s="5">
        <v>9901</v>
      </c>
      <c r="P283" s="5">
        <v>10173</v>
      </c>
      <c r="Q283" s="5">
        <v>10173</v>
      </c>
      <c r="R283" s="5">
        <v>9992</v>
      </c>
      <c r="S283" s="5">
        <v>10083</v>
      </c>
      <c r="T283" s="5">
        <v>10628</v>
      </c>
    </row>
    <row r="284" spans="1:20" s="10" customFormat="1" ht="65.099999999999994" customHeight="1" x14ac:dyDescent="0.3">
      <c r="A284" s="13">
        <f>IF(D284="","",SUBTOTAL(3,D$7:$D284))</f>
        <v>278</v>
      </c>
      <c r="B284" s="390"/>
      <c r="C284" s="55" t="s">
        <v>146</v>
      </c>
      <c r="D284" s="56" t="s">
        <v>127</v>
      </c>
      <c r="E284" s="373"/>
      <c r="F284" s="53" t="s">
        <v>142</v>
      </c>
      <c r="G284" s="376"/>
      <c r="H284" s="54" t="s">
        <v>44</v>
      </c>
      <c r="I284" s="55"/>
      <c r="J284" s="389"/>
      <c r="K284" s="53"/>
      <c r="L284" s="51">
        <v>9796</v>
      </c>
      <c r="M284" s="51">
        <v>9796</v>
      </c>
      <c r="N284" s="133">
        <v>10482</v>
      </c>
      <c r="O284" s="5">
        <v>10678</v>
      </c>
      <c r="P284" s="5">
        <v>10972</v>
      </c>
      <c r="Q284" s="5">
        <v>10972</v>
      </c>
      <c r="R284" s="5">
        <v>10776</v>
      </c>
      <c r="S284" s="5">
        <v>10874</v>
      </c>
      <c r="T284" s="5">
        <v>11462</v>
      </c>
    </row>
    <row r="285" spans="1:20" s="10" customFormat="1" ht="65.099999999999994" customHeight="1" x14ac:dyDescent="0.3">
      <c r="A285" s="13">
        <f>IF(D285="","",SUBTOTAL(3,D$7:$D285))</f>
        <v>279</v>
      </c>
      <c r="B285" s="390"/>
      <c r="C285" s="55" t="s">
        <v>1384</v>
      </c>
      <c r="D285" s="56" t="s">
        <v>127</v>
      </c>
      <c r="E285" s="373"/>
      <c r="F285" s="53" t="s">
        <v>142</v>
      </c>
      <c r="G285" s="376"/>
      <c r="H285" s="54" t="s">
        <v>44</v>
      </c>
      <c r="I285" s="55"/>
      <c r="J285" s="389"/>
      <c r="K285" s="53"/>
      <c r="L285" s="51">
        <v>11046</v>
      </c>
      <c r="M285" s="51">
        <v>11046</v>
      </c>
      <c r="N285" s="133">
        <v>11820</v>
      </c>
      <c r="O285" s="5">
        <v>12040</v>
      </c>
      <c r="P285" s="5">
        <v>12372</v>
      </c>
      <c r="Q285" s="5">
        <v>12372</v>
      </c>
      <c r="R285" s="5">
        <v>12151</v>
      </c>
      <c r="S285" s="5">
        <v>12261</v>
      </c>
      <c r="T285" s="5">
        <v>12924</v>
      </c>
    </row>
    <row r="286" spans="1:20" s="10" customFormat="1" ht="65.099999999999994" customHeight="1" x14ac:dyDescent="0.3">
      <c r="A286" s="13">
        <f>IF(D286="","",SUBTOTAL(3,D$7:$D286))</f>
        <v>280</v>
      </c>
      <c r="B286" s="390"/>
      <c r="C286" s="55" t="s">
        <v>1385</v>
      </c>
      <c r="D286" s="56" t="s">
        <v>127</v>
      </c>
      <c r="E286" s="373" t="s">
        <v>141</v>
      </c>
      <c r="F286" s="53" t="s">
        <v>1246</v>
      </c>
      <c r="G286" s="376" t="s">
        <v>1295</v>
      </c>
      <c r="H286" s="55"/>
      <c r="I286" s="55" t="s">
        <v>1245</v>
      </c>
      <c r="J286" s="389" t="s">
        <v>1264</v>
      </c>
      <c r="K286" s="53"/>
      <c r="L286" s="51">
        <v>8428</v>
      </c>
      <c r="M286" s="51">
        <v>8428</v>
      </c>
      <c r="N286" s="133">
        <v>8478</v>
      </c>
      <c r="O286" s="5">
        <v>8428</v>
      </c>
      <c r="P286" s="5">
        <v>8428</v>
      </c>
      <c r="Q286" s="5">
        <v>8878</v>
      </c>
      <c r="R286" s="5">
        <v>8478</v>
      </c>
      <c r="S286" s="5">
        <v>8428</v>
      </c>
      <c r="T286" s="5">
        <v>9178</v>
      </c>
    </row>
    <row r="287" spans="1:20" s="10" customFormat="1" ht="65.099999999999994" customHeight="1" x14ac:dyDescent="0.3">
      <c r="A287" s="13">
        <f>IF(D287="","",SUBTOTAL(3,D$7:$D287))</f>
        <v>281</v>
      </c>
      <c r="B287" s="390"/>
      <c r="C287" s="55" t="s">
        <v>1386</v>
      </c>
      <c r="D287" s="56" t="s">
        <v>35</v>
      </c>
      <c r="E287" s="373"/>
      <c r="F287" s="65" t="s">
        <v>44</v>
      </c>
      <c r="G287" s="376"/>
      <c r="H287" s="55"/>
      <c r="I287" s="54" t="s">
        <v>44</v>
      </c>
      <c r="J287" s="389"/>
      <c r="K287" s="53"/>
      <c r="L287" s="51">
        <v>8891</v>
      </c>
      <c r="M287" s="51">
        <v>8891</v>
      </c>
      <c r="N287" s="133">
        <v>8941</v>
      </c>
      <c r="O287" s="5">
        <v>8891</v>
      </c>
      <c r="P287" s="5">
        <v>8891</v>
      </c>
      <c r="Q287" s="5">
        <v>9341</v>
      </c>
      <c r="R287" s="5">
        <v>8941</v>
      </c>
      <c r="S287" s="5">
        <v>8891</v>
      </c>
      <c r="T287" s="5">
        <v>9641</v>
      </c>
    </row>
    <row r="288" spans="1:20" s="10" customFormat="1" ht="65.099999999999994" customHeight="1" x14ac:dyDescent="0.3">
      <c r="A288" s="13">
        <f>IF(D288="","",SUBTOTAL(3,D$7:$D288))</f>
        <v>282</v>
      </c>
      <c r="B288" s="390"/>
      <c r="C288" s="55" t="s">
        <v>1387</v>
      </c>
      <c r="D288" s="56" t="s">
        <v>35</v>
      </c>
      <c r="E288" s="373"/>
      <c r="F288" s="65" t="s">
        <v>44</v>
      </c>
      <c r="G288" s="376"/>
      <c r="H288" s="55"/>
      <c r="I288" s="54" t="s">
        <v>44</v>
      </c>
      <c r="J288" s="389"/>
      <c r="K288" s="53"/>
      <c r="L288" s="51">
        <v>8891</v>
      </c>
      <c r="M288" s="51">
        <v>8891</v>
      </c>
      <c r="N288" s="133">
        <v>8941</v>
      </c>
      <c r="O288" s="5">
        <v>8891</v>
      </c>
      <c r="P288" s="5">
        <v>8891</v>
      </c>
      <c r="Q288" s="5">
        <v>9341</v>
      </c>
      <c r="R288" s="5">
        <v>8941</v>
      </c>
      <c r="S288" s="5">
        <v>8891</v>
      </c>
      <c r="T288" s="5">
        <v>9641</v>
      </c>
    </row>
    <row r="289" spans="1:20" s="10" customFormat="1" ht="65.099999999999994" customHeight="1" x14ac:dyDescent="0.3">
      <c r="A289" s="13">
        <f>IF(D289="","",SUBTOTAL(3,D$7:$D289))</f>
        <v>283</v>
      </c>
      <c r="B289" s="390"/>
      <c r="C289" s="55" t="s">
        <v>1388</v>
      </c>
      <c r="D289" s="56" t="s">
        <v>35</v>
      </c>
      <c r="E289" s="373"/>
      <c r="F289" s="65" t="s">
        <v>44</v>
      </c>
      <c r="G289" s="376"/>
      <c r="H289" s="55"/>
      <c r="I289" s="54" t="s">
        <v>44</v>
      </c>
      <c r="J289" s="389"/>
      <c r="K289" s="53"/>
      <c r="L289" s="51">
        <v>9354</v>
      </c>
      <c r="M289" s="51">
        <v>9354</v>
      </c>
      <c r="N289" s="133">
        <v>9404</v>
      </c>
      <c r="O289" s="5">
        <v>9354</v>
      </c>
      <c r="P289" s="5">
        <v>9354</v>
      </c>
      <c r="Q289" s="5">
        <v>9804</v>
      </c>
      <c r="R289" s="5">
        <v>9404</v>
      </c>
      <c r="S289" s="5">
        <v>9354</v>
      </c>
      <c r="T289" s="5">
        <v>10104</v>
      </c>
    </row>
    <row r="290" spans="1:20" s="10" customFormat="1" ht="65.099999999999994" customHeight="1" x14ac:dyDescent="0.3">
      <c r="A290" s="13">
        <f>IF(D290="","",SUBTOTAL(3,D$7:$D290))</f>
        <v>284</v>
      </c>
      <c r="B290" s="390"/>
      <c r="C290" s="55" t="s">
        <v>1389</v>
      </c>
      <c r="D290" s="56" t="s">
        <v>35</v>
      </c>
      <c r="E290" s="373"/>
      <c r="F290" s="65" t="s">
        <v>44</v>
      </c>
      <c r="G290" s="376"/>
      <c r="H290" s="55"/>
      <c r="I290" s="54" t="s">
        <v>44</v>
      </c>
      <c r="J290" s="389"/>
      <c r="K290" s="53"/>
      <c r="L290" s="51">
        <v>9354</v>
      </c>
      <c r="M290" s="51">
        <v>9354</v>
      </c>
      <c r="N290" s="133">
        <v>9404</v>
      </c>
      <c r="O290" s="5">
        <v>9354</v>
      </c>
      <c r="P290" s="5">
        <v>9354</v>
      </c>
      <c r="Q290" s="5">
        <v>9804</v>
      </c>
      <c r="R290" s="5">
        <v>9404</v>
      </c>
      <c r="S290" s="5">
        <v>9354</v>
      </c>
      <c r="T290" s="5">
        <v>10104</v>
      </c>
    </row>
    <row r="291" spans="1:20" s="10" customFormat="1" ht="65.099999999999994" customHeight="1" x14ac:dyDescent="0.3">
      <c r="A291" s="13">
        <f>IF(D291="","",SUBTOTAL(3,D$7:$D291))</f>
        <v>285</v>
      </c>
      <c r="B291" s="390"/>
      <c r="C291" s="55" t="s">
        <v>1390</v>
      </c>
      <c r="D291" s="56" t="s">
        <v>35</v>
      </c>
      <c r="E291" s="373"/>
      <c r="F291" s="65" t="s">
        <v>44</v>
      </c>
      <c r="G291" s="376"/>
      <c r="H291" s="55"/>
      <c r="I291" s="54" t="s">
        <v>44</v>
      </c>
      <c r="J291" s="389"/>
      <c r="K291" s="53"/>
      <c r="L291" s="51">
        <v>9817</v>
      </c>
      <c r="M291" s="51">
        <v>9817</v>
      </c>
      <c r="N291" s="133">
        <v>9867</v>
      </c>
      <c r="O291" s="5">
        <v>9817</v>
      </c>
      <c r="P291" s="5">
        <v>9817</v>
      </c>
      <c r="Q291" s="5">
        <v>10267</v>
      </c>
      <c r="R291" s="5">
        <v>9867</v>
      </c>
      <c r="S291" s="5">
        <v>9817</v>
      </c>
      <c r="T291" s="5">
        <v>10567</v>
      </c>
    </row>
    <row r="292" spans="1:20" s="10" customFormat="1" ht="65.099999999999994" customHeight="1" x14ac:dyDescent="0.3">
      <c r="A292" s="13">
        <f>IF(D292="","",SUBTOTAL(3,D$7:$D292))</f>
        <v>286</v>
      </c>
      <c r="B292" s="390"/>
      <c r="C292" s="55" t="s">
        <v>1391</v>
      </c>
      <c r="D292" s="56" t="s">
        <v>35</v>
      </c>
      <c r="E292" s="373"/>
      <c r="F292" s="65" t="s">
        <v>44</v>
      </c>
      <c r="G292" s="376"/>
      <c r="H292" s="55"/>
      <c r="I292" s="54" t="s">
        <v>44</v>
      </c>
      <c r="J292" s="389"/>
      <c r="K292" s="53"/>
      <c r="L292" s="51">
        <v>9817</v>
      </c>
      <c r="M292" s="51">
        <v>9817</v>
      </c>
      <c r="N292" s="133">
        <v>9867</v>
      </c>
      <c r="O292" s="5">
        <v>9817</v>
      </c>
      <c r="P292" s="5">
        <v>9817</v>
      </c>
      <c r="Q292" s="5">
        <v>10267</v>
      </c>
      <c r="R292" s="5">
        <v>9867</v>
      </c>
      <c r="S292" s="5">
        <v>9817</v>
      </c>
      <c r="T292" s="5">
        <v>10567</v>
      </c>
    </row>
    <row r="293" spans="1:20" s="10" customFormat="1" ht="65.099999999999994" customHeight="1" x14ac:dyDescent="0.3">
      <c r="A293" s="13">
        <f>IF(D293="","",SUBTOTAL(3,D$7:$D293))</f>
        <v>287</v>
      </c>
      <c r="B293" s="390"/>
      <c r="C293" s="55" t="s">
        <v>1458</v>
      </c>
      <c r="D293" s="56" t="s">
        <v>35</v>
      </c>
      <c r="E293" s="55" t="s">
        <v>1459</v>
      </c>
      <c r="F293" s="65" t="s">
        <v>142</v>
      </c>
      <c r="G293" s="376" t="s">
        <v>1460</v>
      </c>
      <c r="H293" s="373" t="s">
        <v>1461</v>
      </c>
      <c r="I293" s="391"/>
      <c r="J293" s="389" t="s">
        <v>1264</v>
      </c>
      <c r="K293" s="388" t="s">
        <v>3216</v>
      </c>
      <c r="L293" s="51">
        <v>8707.3888888888887</v>
      </c>
      <c r="M293" s="51">
        <v>8707.3888888888887</v>
      </c>
      <c r="N293" s="133">
        <v>8707.3888888888887</v>
      </c>
      <c r="O293" s="5">
        <v>8707.3888888888887</v>
      </c>
      <c r="P293" s="5">
        <v>8757.3888888888887</v>
      </c>
      <c r="Q293" s="5">
        <v>8757.3888888888887</v>
      </c>
      <c r="R293" s="5">
        <v>8757.3888888888887</v>
      </c>
      <c r="S293" s="5">
        <v>9107.3888888888887</v>
      </c>
      <c r="T293" s="5">
        <v>9407.3888888888887</v>
      </c>
    </row>
    <row r="294" spans="1:20" s="10" customFormat="1" ht="65.099999999999994" customHeight="1" x14ac:dyDescent="0.3">
      <c r="A294" s="13">
        <f>IF(D294="","",SUBTOTAL(3,D$7:$D294))</f>
        <v>288</v>
      </c>
      <c r="B294" s="390"/>
      <c r="C294" s="55" t="s">
        <v>1462</v>
      </c>
      <c r="D294" s="56" t="s">
        <v>35</v>
      </c>
      <c r="E294" s="55" t="s">
        <v>1459</v>
      </c>
      <c r="F294" s="65" t="s">
        <v>142</v>
      </c>
      <c r="G294" s="376"/>
      <c r="H294" s="373"/>
      <c r="I294" s="391"/>
      <c r="J294" s="389"/>
      <c r="K294" s="388"/>
      <c r="L294" s="51">
        <v>9437.3888888888887</v>
      </c>
      <c r="M294" s="51">
        <v>9437.3888888888887</v>
      </c>
      <c r="N294" s="133">
        <v>9437.3888888888887</v>
      </c>
      <c r="O294" s="5">
        <v>9437.3888888888887</v>
      </c>
      <c r="P294" s="5">
        <v>9487.3888888888887</v>
      </c>
      <c r="Q294" s="5">
        <v>9487.3888888888887</v>
      </c>
      <c r="R294" s="5">
        <v>9487.3888888888887</v>
      </c>
      <c r="S294" s="5">
        <v>9837.3888888888887</v>
      </c>
      <c r="T294" s="5">
        <v>10137.388888888889</v>
      </c>
    </row>
    <row r="295" spans="1:20" s="10" customFormat="1" ht="65.099999999999994" customHeight="1" x14ac:dyDescent="0.3">
      <c r="A295" s="13">
        <f>IF(D295="","",SUBTOTAL(3,D$7:$D295))</f>
        <v>289</v>
      </c>
      <c r="B295" s="390"/>
      <c r="C295" s="55" t="s">
        <v>1463</v>
      </c>
      <c r="D295" s="56" t="s">
        <v>35</v>
      </c>
      <c r="E295" s="55" t="s">
        <v>1459</v>
      </c>
      <c r="F295" s="65" t="s">
        <v>142</v>
      </c>
      <c r="G295" s="376"/>
      <c r="H295" s="373"/>
      <c r="I295" s="391"/>
      <c r="J295" s="389"/>
      <c r="K295" s="388"/>
      <c r="L295" s="51">
        <v>10331.388888888889</v>
      </c>
      <c r="M295" s="51">
        <v>10331.388888888889</v>
      </c>
      <c r="N295" s="133">
        <v>10331.388888888889</v>
      </c>
      <c r="O295" s="5">
        <v>10331.388888888889</v>
      </c>
      <c r="P295" s="5">
        <v>10381.388888888889</v>
      </c>
      <c r="Q295" s="5">
        <v>10381.388888888889</v>
      </c>
      <c r="R295" s="5">
        <v>10381.388888888889</v>
      </c>
      <c r="S295" s="5">
        <v>10731.388888888889</v>
      </c>
      <c r="T295" s="5">
        <v>11031.388888888889</v>
      </c>
    </row>
    <row r="296" spans="1:20" s="10" customFormat="1" ht="65.099999999999994" customHeight="1" x14ac:dyDescent="0.3">
      <c r="A296" s="13">
        <f>IF(D296="","",SUBTOTAL(3,D$7:$D296))</f>
        <v>290</v>
      </c>
      <c r="B296" s="390"/>
      <c r="C296" s="55" t="s">
        <v>1695</v>
      </c>
      <c r="D296" s="56" t="s">
        <v>127</v>
      </c>
      <c r="E296" s="55" t="s">
        <v>141</v>
      </c>
      <c r="F296" s="65" t="s">
        <v>1696</v>
      </c>
      <c r="G296" s="376" t="s">
        <v>1691</v>
      </c>
      <c r="H296" s="55" t="s">
        <v>17</v>
      </c>
      <c r="I296" s="54"/>
      <c r="J296" s="389" t="s">
        <v>1264</v>
      </c>
      <c r="K296" s="53"/>
      <c r="L296" s="51">
        <v>8240.7407407407409</v>
      </c>
      <c r="M296" s="51">
        <v>8240.7407407407409</v>
      </c>
      <c r="N296" s="133">
        <v>8287.0370370370365</v>
      </c>
      <c r="O296" s="5">
        <v>8240.7407407407409</v>
      </c>
      <c r="P296" s="5">
        <v>8240.7407407407409</v>
      </c>
      <c r="Q296" s="5">
        <v>8703.7037037037026</v>
      </c>
      <c r="R296" s="5">
        <v>8287.0370370370365</v>
      </c>
      <c r="S296" s="5">
        <v>8240.7407407407409</v>
      </c>
      <c r="T296" s="5">
        <v>8981.4814814814818</v>
      </c>
    </row>
    <row r="297" spans="1:20" s="10" customFormat="1" ht="65.099999999999994" customHeight="1" x14ac:dyDescent="0.3">
      <c r="A297" s="13">
        <f>IF(D297="","",SUBTOTAL(3,D$7:$D297))</f>
        <v>291</v>
      </c>
      <c r="B297" s="390"/>
      <c r="C297" s="55" t="s">
        <v>1697</v>
      </c>
      <c r="D297" s="56" t="s">
        <v>127</v>
      </c>
      <c r="E297" s="55" t="s">
        <v>141</v>
      </c>
      <c r="F297" s="65" t="s">
        <v>1696</v>
      </c>
      <c r="G297" s="376"/>
      <c r="H297" s="55" t="s">
        <v>17</v>
      </c>
      <c r="I297" s="54"/>
      <c r="J297" s="389"/>
      <c r="K297" s="53"/>
      <c r="L297" s="51">
        <v>8703.7037037037026</v>
      </c>
      <c r="M297" s="51">
        <v>8703.7037037037026</v>
      </c>
      <c r="N297" s="133">
        <v>8750</v>
      </c>
      <c r="O297" s="5">
        <v>8703.7037037037026</v>
      </c>
      <c r="P297" s="5">
        <v>8703.7037037037026</v>
      </c>
      <c r="Q297" s="5">
        <v>9166.6666666666661</v>
      </c>
      <c r="R297" s="5">
        <v>8750</v>
      </c>
      <c r="S297" s="5">
        <v>8703.7037037037026</v>
      </c>
      <c r="T297" s="5">
        <v>9444.4444444444434</v>
      </c>
    </row>
    <row r="298" spans="1:20" s="10" customFormat="1" ht="65.099999999999994" customHeight="1" x14ac:dyDescent="0.3">
      <c r="A298" s="13">
        <f>IF(D298="","",SUBTOTAL(3,D$7:$D298))</f>
        <v>292</v>
      </c>
      <c r="B298" s="390"/>
      <c r="C298" s="55" t="s">
        <v>1698</v>
      </c>
      <c r="D298" s="56" t="s">
        <v>127</v>
      </c>
      <c r="E298" s="55" t="s">
        <v>141</v>
      </c>
      <c r="F298" s="65" t="s">
        <v>1696</v>
      </c>
      <c r="G298" s="376"/>
      <c r="H298" s="55" t="s">
        <v>17</v>
      </c>
      <c r="I298" s="54"/>
      <c r="J298" s="389"/>
      <c r="K298" s="53"/>
      <c r="L298" s="51">
        <v>9166.6666666666661</v>
      </c>
      <c r="M298" s="51">
        <v>9166.6666666666661</v>
      </c>
      <c r="N298" s="133">
        <v>9212.9629629629617</v>
      </c>
      <c r="O298" s="5">
        <v>9166.6666666666661</v>
      </c>
      <c r="P298" s="5">
        <v>9166.6666666666661</v>
      </c>
      <c r="Q298" s="5">
        <v>9629.6296296296296</v>
      </c>
      <c r="R298" s="5">
        <v>9212.9629629629617</v>
      </c>
      <c r="S298" s="5">
        <v>9166.6666666666661</v>
      </c>
      <c r="T298" s="5">
        <v>9907.4074074074069</v>
      </c>
    </row>
    <row r="299" spans="1:20" s="10" customFormat="1" ht="65.099999999999994" customHeight="1" x14ac:dyDescent="0.3">
      <c r="A299" s="13">
        <f>IF(D299="","",SUBTOTAL(3,D$7:$D299))</f>
        <v>293</v>
      </c>
      <c r="B299" s="390"/>
      <c r="C299" s="55" t="s">
        <v>1699</v>
      </c>
      <c r="D299" s="56" t="s">
        <v>127</v>
      </c>
      <c r="E299" s="55" t="s">
        <v>141</v>
      </c>
      <c r="F299" s="65" t="s">
        <v>1696</v>
      </c>
      <c r="G299" s="376"/>
      <c r="H299" s="55" t="s">
        <v>17</v>
      </c>
      <c r="I299" s="54"/>
      <c r="J299" s="389"/>
      <c r="K299" s="53"/>
      <c r="L299" s="51">
        <v>9629.6296296296296</v>
      </c>
      <c r="M299" s="51">
        <v>9629.6296296296296</v>
      </c>
      <c r="N299" s="133">
        <v>9675.9259259259252</v>
      </c>
      <c r="O299" s="5">
        <v>9629.6296296296296</v>
      </c>
      <c r="P299" s="5">
        <v>9629.6296296296296</v>
      </c>
      <c r="Q299" s="5">
        <v>10092.592592592591</v>
      </c>
      <c r="R299" s="5">
        <v>9675.9259259259252</v>
      </c>
      <c r="S299" s="5">
        <v>9629.6296296296296</v>
      </c>
      <c r="T299" s="5">
        <v>10370.37037037037</v>
      </c>
    </row>
    <row r="300" spans="1:20" s="10" customFormat="1" ht="65.099999999999994" customHeight="1" x14ac:dyDescent="0.3">
      <c r="A300" s="13">
        <f>IF(D300="","",SUBTOTAL(3,D$7:$D300))</f>
        <v>294</v>
      </c>
      <c r="B300" s="390"/>
      <c r="C300" s="55" t="s">
        <v>2681</v>
      </c>
      <c r="D300" s="56" t="s">
        <v>127</v>
      </c>
      <c r="E300" s="55" t="s">
        <v>141</v>
      </c>
      <c r="F300" s="65" t="s">
        <v>1696</v>
      </c>
      <c r="G300" s="376" t="s">
        <v>2182</v>
      </c>
      <c r="H300" s="373" t="s">
        <v>17</v>
      </c>
      <c r="I300" s="54"/>
      <c r="J300" s="389" t="s">
        <v>1264</v>
      </c>
      <c r="K300" s="53"/>
      <c r="L300" s="51">
        <v>9150</v>
      </c>
      <c r="M300" s="51">
        <v>9150</v>
      </c>
      <c r="N300" s="133">
        <v>9050</v>
      </c>
      <c r="O300" s="5">
        <v>9500</v>
      </c>
      <c r="P300" s="5">
        <v>9700</v>
      </c>
      <c r="Q300" s="5">
        <v>9250</v>
      </c>
      <c r="R300" s="5">
        <v>9150</v>
      </c>
      <c r="S300" s="5">
        <v>9800</v>
      </c>
      <c r="T300" s="5">
        <v>11000</v>
      </c>
    </row>
    <row r="301" spans="1:20" s="10" customFormat="1" ht="65.099999999999994" customHeight="1" x14ac:dyDescent="0.3">
      <c r="A301" s="13">
        <f>IF(D301="","",SUBTOTAL(3,D$7:$D301))</f>
        <v>295</v>
      </c>
      <c r="B301" s="390"/>
      <c r="C301" s="55" t="s">
        <v>2682</v>
      </c>
      <c r="D301" s="56" t="s">
        <v>127</v>
      </c>
      <c r="E301" s="55" t="s">
        <v>141</v>
      </c>
      <c r="F301" s="65" t="s">
        <v>1696</v>
      </c>
      <c r="G301" s="376"/>
      <c r="H301" s="373"/>
      <c r="I301" s="54"/>
      <c r="J301" s="389"/>
      <c r="K301" s="53"/>
      <c r="L301" s="51">
        <v>9800</v>
      </c>
      <c r="M301" s="51">
        <v>9800</v>
      </c>
      <c r="N301" s="133">
        <v>9700</v>
      </c>
      <c r="O301" s="5">
        <v>10150</v>
      </c>
      <c r="P301" s="5">
        <v>10350</v>
      </c>
      <c r="Q301" s="5">
        <v>9900</v>
      </c>
      <c r="R301" s="5">
        <v>9800</v>
      </c>
      <c r="S301" s="5">
        <v>10450</v>
      </c>
      <c r="T301" s="5">
        <v>11650</v>
      </c>
    </row>
    <row r="302" spans="1:20" s="10" customFormat="1" ht="153" customHeight="1" x14ac:dyDescent="0.3">
      <c r="A302" s="13">
        <f>IF(D302="","",SUBTOTAL(3,D$7:$D302))</f>
        <v>296</v>
      </c>
      <c r="B302" s="390"/>
      <c r="C302" s="55" t="s">
        <v>147</v>
      </c>
      <c r="D302" s="56" t="s">
        <v>14</v>
      </c>
      <c r="E302" s="55" t="s">
        <v>15</v>
      </c>
      <c r="F302" s="53" t="s">
        <v>148</v>
      </c>
      <c r="G302" s="376" t="s">
        <v>1249</v>
      </c>
      <c r="H302" s="55" t="s">
        <v>17</v>
      </c>
      <c r="I302" s="55" t="s">
        <v>18</v>
      </c>
      <c r="J302" s="389" t="s">
        <v>1264</v>
      </c>
      <c r="K302" s="53"/>
      <c r="L302" s="51">
        <v>156400</v>
      </c>
      <c r="M302" s="51">
        <v>156400</v>
      </c>
      <c r="N302" s="133">
        <v>156400</v>
      </c>
      <c r="O302" s="5">
        <v>156400</v>
      </c>
      <c r="P302" s="5">
        <v>156400</v>
      </c>
      <c r="Q302" s="5">
        <v>156400</v>
      </c>
      <c r="R302" s="5">
        <v>156400</v>
      </c>
      <c r="S302" s="5">
        <v>156400</v>
      </c>
      <c r="T302" s="5">
        <v>156400</v>
      </c>
    </row>
    <row r="303" spans="1:20" s="10" customFormat="1" ht="153" customHeight="1" x14ac:dyDescent="0.3">
      <c r="A303" s="13">
        <f>IF(D303="","",SUBTOTAL(3,D$7:$D303))</f>
        <v>297</v>
      </c>
      <c r="B303" s="390"/>
      <c r="C303" s="55" t="s">
        <v>149</v>
      </c>
      <c r="D303" s="56" t="s">
        <v>14</v>
      </c>
      <c r="E303" s="55" t="s">
        <v>15</v>
      </c>
      <c r="F303" s="53" t="s">
        <v>150</v>
      </c>
      <c r="G303" s="376"/>
      <c r="H303" s="54" t="s">
        <v>44</v>
      </c>
      <c r="I303" s="54" t="s">
        <v>44</v>
      </c>
      <c r="J303" s="389"/>
      <c r="K303" s="53"/>
      <c r="L303" s="51">
        <v>177273</v>
      </c>
      <c r="M303" s="5">
        <v>177273</v>
      </c>
      <c r="N303" s="133">
        <v>177273</v>
      </c>
      <c r="O303" s="5">
        <v>177273</v>
      </c>
      <c r="P303" s="5">
        <v>177273</v>
      </c>
      <c r="Q303" s="5">
        <v>177273</v>
      </c>
      <c r="R303" s="5">
        <v>177273</v>
      </c>
      <c r="S303" s="5">
        <v>177273</v>
      </c>
      <c r="T303" s="5">
        <v>177273</v>
      </c>
    </row>
    <row r="304" spans="1:20" s="10" customFormat="1" ht="153" customHeight="1" x14ac:dyDescent="0.3">
      <c r="A304" s="13">
        <f>IF(D304="","",SUBTOTAL(3,D$7:$D304))</f>
        <v>298</v>
      </c>
      <c r="B304" s="390"/>
      <c r="C304" s="55" t="s">
        <v>151</v>
      </c>
      <c r="D304" s="56" t="s">
        <v>14</v>
      </c>
      <c r="E304" s="55" t="s">
        <v>15</v>
      </c>
      <c r="F304" s="53" t="s">
        <v>150</v>
      </c>
      <c r="G304" s="376"/>
      <c r="H304" s="54" t="s">
        <v>44</v>
      </c>
      <c r="I304" s="54" t="s">
        <v>44</v>
      </c>
      <c r="J304" s="389"/>
      <c r="K304" s="53"/>
      <c r="L304" s="51">
        <v>210000</v>
      </c>
      <c r="M304" s="51">
        <v>210000</v>
      </c>
      <c r="N304" s="133">
        <v>210000</v>
      </c>
      <c r="O304" s="5">
        <v>210000</v>
      </c>
      <c r="P304" s="5">
        <v>210000</v>
      </c>
      <c r="Q304" s="5">
        <v>210000</v>
      </c>
      <c r="R304" s="5">
        <v>210000</v>
      </c>
      <c r="S304" s="5">
        <v>210000</v>
      </c>
      <c r="T304" s="5">
        <v>210000</v>
      </c>
    </row>
    <row r="305" spans="1:20" s="10" customFormat="1" ht="153" customHeight="1" x14ac:dyDescent="0.3">
      <c r="A305" s="13">
        <f>IF(D305="","",SUBTOTAL(3,D$7:$D305))</f>
        <v>299</v>
      </c>
      <c r="B305" s="390"/>
      <c r="C305" s="55" t="s">
        <v>152</v>
      </c>
      <c r="D305" s="56" t="s">
        <v>14</v>
      </c>
      <c r="E305" s="55" t="s">
        <v>15</v>
      </c>
      <c r="F305" s="53" t="s">
        <v>153</v>
      </c>
      <c r="G305" s="376"/>
      <c r="H305" s="54" t="s">
        <v>44</v>
      </c>
      <c r="I305" s="54" t="s">
        <v>44</v>
      </c>
      <c r="J305" s="389"/>
      <c r="K305" s="53"/>
      <c r="L305" s="51">
        <v>157500</v>
      </c>
      <c r="M305" s="51">
        <v>157500</v>
      </c>
      <c r="N305" s="133">
        <v>157500</v>
      </c>
      <c r="O305" s="5">
        <v>157500</v>
      </c>
      <c r="P305" s="5">
        <v>157500</v>
      </c>
      <c r="Q305" s="5">
        <v>157500</v>
      </c>
      <c r="R305" s="5">
        <v>157500</v>
      </c>
      <c r="S305" s="5">
        <v>157500</v>
      </c>
      <c r="T305" s="5">
        <v>157500</v>
      </c>
    </row>
    <row r="306" spans="1:20" s="10" customFormat="1" ht="153" customHeight="1" x14ac:dyDescent="0.3">
      <c r="A306" s="13">
        <f>IF(D306="","",SUBTOTAL(3,D$7:$D306))</f>
        <v>300</v>
      </c>
      <c r="B306" s="390"/>
      <c r="C306" s="55" t="s">
        <v>154</v>
      </c>
      <c r="D306" s="56" t="s">
        <v>14</v>
      </c>
      <c r="E306" s="55" t="s">
        <v>15</v>
      </c>
      <c r="F306" s="53" t="s">
        <v>153</v>
      </c>
      <c r="G306" s="376"/>
      <c r="H306" s="54" t="s">
        <v>44</v>
      </c>
      <c r="I306" s="54" t="s">
        <v>44</v>
      </c>
      <c r="J306" s="389"/>
      <c r="K306" s="53"/>
      <c r="L306" s="51">
        <v>181482</v>
      </c>
      <c r="M306" s="51">
        <v>181482</v>
      </c>
      <c r="N306" s="133">
        <v>181482</v>
      </c>
      <c r="O306" s="5">
        <v>181482</v>
      </c>
      <c r="P306" s="5">
        <v>181482</v>
      </c>
      <c r="Q306" s="5">
        <v>181482</v>
      </c>
      <c r="R306" s="5">
        <v>181482</v>
      </c>
      <c r="S306" s="5">
        <v>181482</v>
      </c>
      <c r="T306" s="5">
        <v>181482</v>
      </c>
    </row>
    <row r="307" spans="1:20" s="10" customFormat="1" ht="153" customHeight="1" x14ac:dyDescent="0.3">
      <c r="A307" s="13">
        <f>IF(D307="","",SUBTOTAL(3,D$7:$D307))</f>
        <v>301</v>
      </c>
      <c r="B307" s="390"/>
      <c r="C307" s="55" t="s">
        <v>155</v>
      </c>
      <c r="D307" s="56" t="s">
        <v>14</v>
      </c>
      <c r="E307" s="55" t="s">
        <v>15</v>
      </c>
      <c r="F307" s="53" t="s">
        <v>156</v>
      </c>
      <c r="G307" s="376"/>
      <c r="H307" s="54" t="s">
        <v>44</v>
      </c>
      <c r="I307" s="54" t="s">
        <v>44</v>
      </c>
      <c r="J307" s="389"/>
      <c r="K307" s="53"/>
      <c r="L307" s="51">
        <v>295313</v>
      </c>
      <c r="M307" s="51">
        <v>295313</v>
      </c>
      <c r="N307" s="133">
        <v>295313</v>
      </c>
      <c r="O307" s="5">
        <v>295313</v>
      </c>
      <c r="P307" s="5">
        <v>295313</v>
      </c>
      <c r="Q307" s="5">
        <v>295313</v>
      </c>
      <c r="R307" s="5">
        <v>295313</v>
      </c>
      <c r="S307" s="5">
        <v>295313</v>
      </c>
      <c r="T307" s="5">
        <v>295313</v>
      </c>
    </row>
    <row r="308" spans="1:20" s="10" customFormat="1" ht="153" customHeight="1" x14ac:dyDescent="0.3">
      <c r="A308" s="13">
        <f>IF(D308="","",SUBTOTAL(3,D$7:$D308))</f>
        <v>302</v>
      </c>
      <c r="B308" s="390"/>
      <c r="C308" s="55" t="s">
        <v>157</v>
      </c>
      <c r="D308" s="56" t="s">
        <v>14</v>
      </c>
      <c r="E308" s="55" t="s">
        <v>15</v>
      </c>
      <c r="F308" s="53" t="s">
        <v>16</v>
      </c>
      <c r="G308" s="376"/>
      <c r="H308" s="54" t="s">
        <v>44</v>
      </c>
      <c r="I308" s="54" t="s">
        <v>44</v>
      </c>
      <c r="J308" s="389"/>
      <c r="K308" s="53"/>
      <c r="L308" s="51">
        <v>244444</v>
      </c>
      <c r="M308" s="51">
        <v>244444</v>
      </c>
      <c r="N308" s="133">
        <v>244444</v>
      </c>
      <c r="O308" s="5">
        <v>244444</v>
      </c>
      <c r="P308" s="5">
        <v>244444</v>
      </c>
      <c r="Q308" s="5">
        <v>244444</v>
      </c>
      <c r="R308" s="5">
        <v>244444</v>
      </c>
      <c r="S308" s="5">
        <v>244444</v>
      </c>
      <c r="T308" s="5">
        <v>244444</v>
      </c>
    </row>
    <row r="309" spans="1:20" s="10" customFormat="1" ht="153" customHeight="1" x14ac:dyDescent="0.3">
      <c r="A309" s="13">
        <f>IF(D309="","",SUBTOTAL(3,D$7:$D309))</f>
        <v>303</v>
      </c>
      <c r="B309" s="390"/>
      <c r="C309" s="55" t="s">
        <v>13</v>
      </c>
      <c r="D309" s="56" t="s">
        <v>14</v>
      </c>
      <c r="E309" s="55" t="s">
        <v>15</v>
      </c>
      <c r="F309" s="53" t="s">
        <v>16</v>
      </c>
      <c r="G309" s="376"/>
      <c r="H309" s="54" t="s">
        <v>44</v>
      </c>
      <c r="I309" s="54" t="s">
        <v>44</v>
      </c>
      <c r="J309" s="389"/>
      <c r="K309" s="53"/>
      <c r="L309" s="51">
        <v>208000</v>
      </c>
      <c r="M309" s="51">
        <v>208000</v>
      </c>
      <c r="N309" s="133">
        <v>208000</v>
      </c>
      <c r="O309" s="5">
        <v>208000</v>
      </c>
      <c r="P309" s="5">
        <v>208000</v>
      </c>
      <c r="Q309" s="5">
        <v>208000</v>
      </c>
      <c r="R309" s="5">
        <v>208000</v>
      </c>
      <c r="S309" s="5">
        <v>208000</v>
      </c>
      <c r="T309" s="5">
        <v>208000</v>
      </c>
    </row>
    <row r="310" spans="1:20" s="10" customFormat="1" ht="153" customHeight="1" x14ac:dyDescent="0.3">
      <c r="A310" s="13">
        <f>IF(D310="","",SUBTOTAL(3,D$7:$D310))</f>
        <v>304</v>
      </c>
      <c r="B310" s="390"/>
      <c r="C310" s="55" t="s">
        <v>20</v>
      </c>
      <c r="D310" s="56" t="s">
        <v>14</v>
      </c>
      <c r="E310" s="55" t="s">
        <v>15</v>
      </c>
      <c r="F310" s="53" t="s">
        <v>16</v>
      </c>
      <c r="G310" s="376"/>
      <c r="H310" s="54" t="s">
        <v>44</v>
      </c>
      <c r="I310" s="54" t="s">
        <v>44</v>
      </c>
      <c r="J310" s="389"/>
      <c r="K310" s="53"/>
      <c r="L310" s="51">
        <v>200000</v>
      </c>
      <c r="M310" s="51">
        <v>200000</v>
      </c>
      <c r="N310" s="133">
        <v>200000</v>
      </c>
      <c r="O310" s="5">
        <v>200000</v>
      </c>
      <c r="P310" s="5">
        <v>200000</v>
      </c>
      <c r="Q310" s="5">
        <v>200000</v>
      </c>
      <c r="R310" s="5">
        <v>200000</v>
      </c>
      <c r="S310" s="5">
        <v>200000</v>
      </c>
      <c r="T310" s="5">
        <v>200000</v>
      </c>
    </row>
    <row r="311" spans="1:20" s="10" customFormat="1" ht="153" customHeight="1" x14ac:dyDescent="0.3">
      <c r="A311" s="13">
        <f>IF(D311="","",SUBTOTAL(3,D$7:$D311))</f>
        <v>305</v>
      </c>
      <c r="B311" s="390"/>
      <c r="C311" s="55" t="s">
        <v>21</v>
      </c>
      <c r="D311" s="56" t="s">
        <v>14</v>
      </c>
      <c r="E311" s="55" t="s">
        <v>15</v>
      </c>
      <c r="F311" s="53" t="s">
        <v>22</v>
      </c>
      <c r="G311" s="376"/>
      <c r="H311" s="54" t="s">
        <v>44</v>
      </c>
      <c r="I311" s="54" t="s">
        <v>44</v>
      </c>
      <c r="J311" s="389"/>
      <c r="K311" s="53"/>
      <c r="L311" s="51">
        <v>220000</v>
      </c>
      <c r="M311" s="51">
        <v>220000</v>
      </c>
      <c r="N311" s="133">
        <v>220000</v>
      </c>
      <c r="O311" s="5">
        <v>220000</v>
      </c>
      <c r="P311" s="5">
        <v>220000</v>
      </c>
      <c r="Q311" s="5">
        <v>220000</v>
      </c>
      <c r="R311" s="5">
        <v>220000</v>
      </c>
      <c r="S311" s="5">
        <v>220000</v>
      </c>
      <c r="T311" s="5">
        <v>220000</v>
      </c>
    </row>
    <row r="312" spans="1:20" s="10" customFormat="1" ht="153" customHeight="1" x14ac:dyDescent="0.3">
      <c r="A312" s="13">
        <f>IF(D312="","",SUBTOTAL(3,D$7:$D312))</f>
        <v>306</v>
      </c>
      <c r="B312" s="390"/>
      <c r="C312" s="55" t="s">
        <v>23</v>
      </c>
      <c r="D312" s="56" t="s">
        <v>14</v>
      </c>
      <c r="E312" s="55" t="s">
        <v>15</v>
      </c>
      <c r="F312" s="53" t="s">
        <v>22</v>
      </c>
      <c r="G312" s="376"/>
      <c r="H312" s="54" t="s">
        <v>44</v>
      </c>
      <c r="I312" s="54" t="s">
        <v>44</v>
      </c>
      <c r="J312" s="389"/>
      <c r="K312" s="53"/>
      <c r="L312" s="51">
        <v>221000</v>
      </c>
      <c r="M312" s="51">
        <v>221000</v>
      </c>
      <c r="N312" s="133">
        <v>221000</v>
      </c>
      <c r="O312" s="5">
        <v>221000</v>
      </c>
      <c r="P312" s="5">
        <v>221000</v>
      </c>
      <c r="Q312" s="5">
        <v>221000</v>
      </c>
      <c r="R312" s="5">
        <v>221000</v>
      </c>
      <c r="S312" s="5">
        <v>221000</v>
      </c>
      <c r="T312" s="5">
        <v>221000</v>
      </c>
    </row>
    <row r="313" spans="1:20" s="10" customFormat="1" ht="153" customHeight="1" x14ac:dyDescent="0.3">
      <c r="A313" s="13">
        <f>IF(D313="","",SUBTOTAL(3,D$7:$D313))</f>
        <v>307</v>
      </c>
      <c r="B313" s="390"/>
      <c r="C313" s="55" t="s">
        <v>24</v>
      </c>
      <c r="D313" s="56" t="s">
        <v>14</v>
      </c>
      <c r="E313" s="55" t="s">
        <v>15</v>
      </c>
      <c r="F313" s="53" t="s">
        <v>22</v>
      </c>
      <c r="G313" s="376"/>
      <c r="H313" s="54" t="s">
        <v>44</v>
      </c>
      <c r="I313" s="54" t="s">
        <v>44</v>
      </c>
      <c r="J313" s="389"/>
      <c r="K313" s="53"/>
      <c r="L313" s="51">
        <v>220000</v>
      </c>
      <c r="M313" s="51">
        <v>220000</v>
      </c>
      <c r="N313" s="133">
        <v>220000</v>
      </c>
      <c r="O313" s="5">
        <v>220000</v>
      </c>
      <c r="P313" s="5">
        <v>220000</v>
      </c>
      <c r="Q313" s="5">
        <v>220000</v>
      </c>
      <c r="R313" s="5">
        <v>220000</v>
      </c>
      <c r="S313" s="5">
        <v>220000</v>
      </c>
      <c r="T313" s="5">
        <v>220000</v>
      </c>
    </row>
    <row r="314" spans="1:20" s="10" customFormat="1" ht="153" customHeight="1" x14ac:dyDescent="0.3">
      <c r="A314" s="13">
        <f>IF(D314="","",SUBTOTAL(3,D$7:$D314))</f>
        <v>308</v>
      </c>
      <c r="B314" s="390"/>
      <c r="C314" s="55" t="s">
        <v>25</v>
      </c>
      <c r="D314" s="56" t="s">
        <v>14</v>
      </c>
      <c r="E314" s="55" t="s">
        <v>15</v>
      </c>
      <c r="F314" s="53" t="s">
        <v>22</v>
      </c>
      <c r="G314" s="376"/>
      <c r="H314" s="54" t="s">
        <v>44</v>
      </c>
      <c r="I314" s="54" t="s">
        <v>44</v>
      </c>
      <c r="J314" s="389"/>
      <c r="K314" s="53"/>
      <c r="L314" s="51">
        <v>288889</v>
      </c>
      <c r="M314" s="51">
        <v>288889</v>
      </c>
      <c r="N314" s="133">
        <v>288889</v>
      </c>
      <c r="O314" s="5">
        <v>288889</v>
      </c>
      <c r="P314" s="5">
        <v>288889</v>
      </c>
      <c r="Q314" s="5">
        <v>288889</v>
      </c>
      <c r="R314" s="5">
        <v>288889</v>
      </c>
      <c r="S314" s="5">
        <v>288889</v>
      </c>
      <c r="T314" s="5">
        <v>288889</v>
      </c>
    </row>
    <row r="315" spans="1:20" s="10" customFormat="1" ht="153" customHeight="1" x14ac:dyDescent="0.3">
      <c r="A315" s="13">
        <f>IF(D315="","",SUBTOTAL(3,D$7:$D315))</f>
        <v>309</v>
      </c>
      <c r="B315" s="390"/>
      <c r="C315" s="55" t="s">
        <v>26</v>
      </c>
      <c r="D315" s="56" t="s">
        <v>14</v>
      </c>
      <c r="E315" s="55" t="s">
        <v>15</v>
      </c>
      <c r="F315" s="53" t="s">
        <v>27</v>
      </c>
      <c r="G315" s="376"/>
      <c r="H315" s="54" t="s">
        <v>44</v>
      </c>
      <c r="I315" s="54" t="s">
        <v>44</v>
      </c>
      <c r="J315" s="389"/>
      <c r="K315" s="53"/>
      <c r="L315" s="51">
        <v>314063</v>
      </c>
      <c r="M315" s="51">
        <v>314063</v>
      </c>
      <c r="N315" s="133">
        <v>314063</v>
      </c>
      <c r="O315" s="5">
        <v>314063</v>
      </c>
      <c r="P315" s="5">
        <v>314063</v>
      </c>
      <c r="Q315" s="5">
        <v>314063</v>
      </c>
      <c r="R315" s="5">
        <v>314063</v>
      </c>
      <c r="S315" s="5">
        <v>314063</v>
      </c>
      <c r="T315" s="5">
        <v>314063</v>
      </c>
    </row>
    <row r="316" spans="1:20" s="10" customFormat="1" ht="153" customHeight="1" x14ac:dyDescent="0.3">
      <c r="A316" s="13">
        <f>IF(D316="","",SUBTOTAL(3,D$7:$D316))</f>
        <v>310</v>
      </c>
      <c r="B316" s="390"/>
      <c r="C316" s="55" t="s">
        <v>28</v>
      </c>
      <c r="D316" s="56" t="s">
        <v>14</v>
      </c>
      <c r="E316" s="55" t="s">
        <v>15</v>
      </c>
      <c r="F316" s="53" t="s">
        <v>27</v>
      </c>
      <c r="G316" s="376"/>
      <c r="H316" s="54" t="s">
        <v>44</v>
      </c>
      <c r="I316" s="54" t="s">
        <v>44</v>
      </c>
      <c r="J316" s="389"/>
      <c r="K316" s="53"/>
      <c r="L316" s="51">
        <v>344555</v>
      </c>
      <c r="M316" s="51">
        <v>344555</v>
      </c>
      <c r="N316" s="133">
        <v>344555</v>
      </c>
      <c r="O316" s="5">
        <v>344555</v>
      </c>
      <c r="P316" s="5">
        <v>344555</v>
      </c>
      <c r="Q316" s="5">
        <v>344555</v>
      </c>
      <c r="R316" s="5">
        <v>344555</v>
      </c>
      <c r="S316" s="5">
        <v>344555</v>
      </c>
      <c r="T316" s="5">
        <v>344555</v>
      </c>
    </row>
    <row r="317" spans="1:20" s="10" customFormat="1" ht="153" customHeight="1" x14ac:dyDescent="0.3">
      <c r="A317" s="13">
        <f>IF(D317="","",SUBTOTAL(3,D$7:$D317))</f>
        <v>311</v>
      </c>
      <c r="B317" s="390"/>
      <c r="C317" s="55" t="s">
        <v>29</v>
      </c>
      <c r="D317" s="56" t="s">
        <v>14</v>
      </c>
      <c r="E317" s="55" t="s">
        <v>15</v>
      </c>
      <c r="F317" s="53" t="s">
        <v>27</v>
      </c>
      <c r="G317" s="376"/>
      <c r="H317" s="54" t="s">
        <v>44</v>
      </c>
      <c r="I317" s="54" t="s">
        <v>44</v>
      </c>
      <c r="J317" s="389"/>
      <c r="K317" s="53"/>
      <c r="L317" s="51">
        <v>359375</v>
      </c>
      <c r="M317" s="51">
        <v>359375</v>
      </c>
      <c r="N317" s="133">
        <v>359375</v>
      </c>
      <c r="O317" s="5">
        <v>359375</v>
      </c>
      <c r="P317" s="5">
        <v>359375</v>
      </c>
      <c r="Q317" s="5">
        <v>359375</v>
      </c>
      <c r="R317" s="5">
        <v>359375</v>
      </c>
      <c r="S317" s="5">
        <v>359375</v>
      </c>
      <c r="T317" s="5">
        <v>359375</v>
      </c>
    </row>
    <row r="318" spans="1:20" s="10" customFormat="1" ht="153" customHeight="1" x14ac:dyDescent="0.3">
      <c r="A318" s="13">
        <f>IF(D318="","",SUBTOTAL(3,D$7:$D318))</f>
        <v>312</v>
      </c>
      <c r="B318" s="390"/>
      <c r="C318" s="55" t="s">
        <v>30</v>
      </c>
      <c r="D318" s="56" t="s">
        <v>14</v>
      </c>
      <c r="E318" s="55" t="s">
        <v>15</v>
      </c>
      <c r="F318" s="53" t="s">
        <v>31</v>
      </c>
      <c r="G318" s="376"/>
      <c r="H318" s="54" t="s">
        <v>44</v>
      </c>
      <c r="I318" s="54" t="s">
        <v>44</v>
      </c>
      <c r="J318" s="389"/>
      <c r="K318" s="53"/>
      <c r="L318" s="51">
        <v>572800</v>
      </c>
      <c r="M318" s="51">
        <v>572800</v>
      </c>
      <c r="N318" s="133">
        <v>572800</v>
      </c>
      <c r="O318" s="5">
        <v>572800</v>
      </c>
      <c r="P318" s="5">
        <v>572800</v>
      </c>
      <c r="Q318" s="5">
        <v>572800</v>
      </c>
      <c r="R318" s="5">
        <v>572800</v>
      </c>
      <c r="S318" s="5">
        <v>572800</v>
      </c>
      <c r="T318" s="5">
        <v>572800</v>
      </c>
    </row>
    <row r="319" spans="1:20" s="10" customFormat="1" ht="153" customHeight="1" x14ac:dyDescent="0.3">
      <c r="A319" s="13">
        <f>IF(D319="","",SUBTOTAL(3,D$7:$D319))</f>
        <v>313</v>
      </c>
      <c r="B319" s="390"/>
      <c r="C319" s="55" t="s">
        <v>32</v>
      </c>
      <c r="D319" s="56" t="s">
        <v>14</v>
      </c>
      <c r="E319" s="55" t="s">
        <v>15</v>
      </c>
      <c r="F319" s="53" t="s">
        <v>33</v>
      </c>
      <c r="G319" s="376"/>
      <c r="H319" s="54" t="s">
        <v>44</v>
      </c>
      <c r="I319" s="54" t="s">
        <v>44</v>
      </c>
      <c r="J319" s="389"/>
      <c r="K319" s="53"/>
      <c r="L319" s="51">
        <v>666667</v>
      </c>
      <c r="M319" s="51">
        <v>666667</v>
      </c>
      <c r="N319" s="133">
        <v>666667</v>
      </c>
      <c r="O319" s="5">
        <v>666667</v>
      </c>
      <c r="P319" s="5">
        <v>666667</v>
      </c>
      <c r="Q319" s="5">
        <v>666667</v>
      </c>
      <c r="R319" s="5">
        <v>666667</v>
      </c>
      <c r="S319" s="5">
        <v>666667</v>
      </c>
      <c r="T319" s="5">
        <v>666667</v>
      </c>
    </row>
    <row r="320" spans="1:20" s="10" customFormat="1" ht="153" customHeight="1" x14ac:dyDescent="0.3">
      <c r="A320" s="13">
        <f>IF(D320="","",SUBTOTAL(3,D$7:$D320))</f>
        <v>314</v>
      </c>
      <c r="B320" s="390"/>
      <c r="C320" s="55" t="s">
        <v>1396</v>
      </c>
      <c r="D320" s="56" t="s">
        <v>14</v>
      </c>
      <c r="E320" s="55" t="s">
        <v>52</v>
      </c>
      <c r="F320" s="53" t="s">
        <v>150</v>
      </c>
      <c r="G320" s="390" t="s">
        <v>1397</v>
      </c>
      <c r="H320" s="54" t="s">
        <v>17</v>
      </c>
      <c r="I320" s="54" t="s">
        <v>18</v>
      </c>
      <c r="J320" s="56" t="s">
        <v>1264</v>
      </c>
      <c r="K320" s="388" t="s">
        <v>1398</v>
      </c>
      <c r="L320" s="51">
        <v>184106.60639807498</v>
      </c>
      <c r="M320" s="51">
        <v>184106.60639807498</v>
      </c>
      <c r="N320" s="133">
        <v>184106.60639807498</v>
      </c>
      <c r="O320" s="5">
        <v>184106.60639807498</v>
      </c>
      <c r="P320" s="5">
        <v>184106.60639807498</v>
      </c>
      <c r="Q320" s="5">
        <v>184106.60639807498</v>
      </c>
      <c r="R320" s="5">
        <v>184106.60639807498</v>
      </c>
      <c r="S320" s="5">
        <v>184106.60639807498</v>
      </c>
      <c r="T320" s="5">
        <v>184106.60639807498</v>
      </c>
    </row>
    <row r="321" spans="1:20" s="10" customFormat="1" ht="109.5" customHeight="1" x14ac:dyDescent="0.3">
      <c r="A321" s="13">
        <f>IF(D321="","",SUBTOTAL(3,D$7:$D321))</f>
        <v>315</v>
      </c>
      <c r="B321" s="390"/>
      <c r="C321" s="55" t="s">
        <v>1399</v>
      </c>
      <c r="D321" s="56" t="s">
        <v>14</v>
      </c>
      <c r="E321" s="55" t="s">
        <v>52</v>
      </c>
      <c r="F321" s="53" t="s">
        <v>150</v>
      </c>
      <c r="G321" s="390"/>
      <c r="H321" s="54" t="s">
        <v>44</v>
      </c>
      <c r="I321" s="54" t="s">
        <v>44</v>
      </c>
      <c r="J321" s="56"/>
      <c r="K321" s="388"/>
      <c r="L321" s="51">
        <v>184106.60639807498</v>
      </c>
      <c r="M321" s="51">
        <v>184106.60639807498</v>
      </c>
      <c r="N321" s="133">
        <v>184106.60639807498</v>
      </c>
      <c r="O321" s="5">
        <v>184106.60639807498</v>
      </c>
      <c r="P321" s="5">
        <v>184106.60639807498</v>
      </c>
      <c r="Q321" s="5">
        <v>184106.60639807498</v>
      </c>
      <c r="R321" s="5">
        <v>184106.60639807498</v>
      </c>
      <c r="S321" s="5">
        <v>184106.60639807498</v>
      </c>
      <c r="T321" s="5">
        <v>184106.60639807498</v>
      </c>
    </row>
    <row r="322" spans="1:20" s="10" customFormat="1" ht="129.75" customHeight="1" x14ac:dyDescent="0.3">
      <c r="A322" s="13">
        <f>IF(D322="","",SUBTOTAL(3,D$7:$D322))</f>
        <v>316</v>
      </c>
      <c r="B322" s="390"/>
      <c r="C322" s="55" t="s">
        <v>1400</v>
      </c>
      <c r="D322" s="56" t="s">
        <v>14</v>
      </c>
      <c r="E322" s="55" t="s">
        <v>52</v>
      </c>
      <c r="F322" s="53" t="s">
        <v>16</v>
      </c>
      <c r="G322" s="390"/>
      <c r="H322" s="54" t="s">
        <v>44</v>
      </c>
      <c r="I322" s="54" t="s">
        <v>44</v>
      </c>
      <c r="J322" s="56"/>
      <c r="K322" s="388" t="s">
        <v>1401</v>
      </c>
      <c r="L322" s="51">
        <v>253223</v>
      </c>
      <c r="M322" s="51">
        <v>253223</v>
      </c>
      <c r="N322" s="133">
        <v>253223</v>
      </c>
      <c r="O322" s="5">
        <v>253223</v>
      </c>
      <c r="P322" s="5">
        <v>253223</v>
      </c>
      <c r="Q322" s="5">
        <v>253223</v>
      </c>
      <c r="R322" s="5">
        <v>253223</v>
      </c>
      <c r="S322" s="5">
        <v>253223</v>
      </c>
      <c r="T322" s="5">
        <v>253223</v>
      </c>
    </row>
    <row r="323" spans="1:20" s="10" customFormat="1" ht="101.25" customHeight="1" x14ac:dyDescent="0.3">
      <c r="A323" s="13">
        <f>IF(D323="","",SUBTOTAL(3,D$7:$D323))</f>
        <v>317</v>
      </c>
      <c r="B323" s="390"/>
      <c r="C323" s="55" t="s">
        <v>2240</v>
      </c>
      <c r="D323" s="56" t="s">
        <v>14</v>
      </c>
      <c r="E323" s="55" t="s">
        <v>52</v>
      </c>
      <c r="F323" s="53" t="s">
        <v>22</v>
      </c>
      <c r="G323" s="390"/>
      <c r="H323" s="54" t="s">
        <v>44</v>
      </c>
      <c r="I323" s="54" t="s">
        <v>44</v>
      </c>
      <c r="J323" s="56"/>
      <c r="K323" s="388"/>
      <c r="L323" s="51">
        <v>253223</v>
      </c>
      <c r="M323" s="51">
        <v>253223</v>
      </c>
      <c r="N323" s="133">
        <v>253223</v>
      </c>
      <c r="O323" s="5">
        <v>253223</v>
      </c>
      <c r="P323" s="5">
        <v>253223</v>
      </c>
      <c r="Q323" s="5">
        <v>253223</v>
      </c>
      <c r="R323" s="5">
        <v>253223</v>
      </c>
      <c r="S323" s="5">
        <v>253223</v>
      </c>
      <c r="T323" s="5">
        <v>253223</v>
      </c>
    </row>
    <row r="324" spans="1:20" s="10" customFormat="1" ht="120" customHeight="1" x14ac:dyDescent="0.3">
      <c r="A324" s="13">
        <f>IF(D324="","",SUBTOTAL(3,D$7:$D324))</f>
        <v>318</v>
      </c>
      <c r="B324" s="390"/>
      <c r="C324" s="55" t="s">
        <v>1402</v>
      </c>
      <c r="D324" s="56" t="s">
        <v>14</v>
      </c>
      <c r="E324" s="55" t="s">
        <v>52</v>
      </c>
      <c r="F324" s="53" t="s">
        <v>16</v>
      </c>
      <c r="G324" s="390"/>
      <c r="H324" s="54" t="s">
        <v>44</v>
      </c>
      <c r="I324" s="54" t="s">
        <v>44</v>
      </c>
      <c r="J324" s="56"/>
      <c r="K324" s="388"/>
      <c r="L324" s="51">
        <v>251427</v>
      </c>
      <c r="M324" s="51">
        <v>251427</v>
      </c>
      <c r="N324" s="133">
        <v>251427</v>
      </c>
      <c r="O324" s="5">
        <v>251427</v>
      </c>
      <c r="P324" s="5">
        <v>251427</v>
      </c>
      <c r="Q324" s="5">
        <v>251427</v>
      </c>
      <c r="R324" s="5">
        <v>251427</v>
      </c>
      <c r="S324" s="5">
        <v>251427</v>
      </c>
      <c r="T324" s="5">
        <v>251427</v>
      </c>
    </row>
    <row r="325" spans="1:20" s="10" customFormat="1" ht="85.5" customHeight="1" x14ac:dyDescent="0.3">
      <c r="A325" s="13">
        <f>IF(D325="","",SUBTOTAL(3,D$7:$D325))</f>
        <v>319</v>
      </c>
      <c r="B325" s="390"/>
      <c r="C325" s="55" t="s">
        <v>1403</v>
      </c>
      <c r="D325" s="56" t="s">
        <v>14</v>
      </c>
      <c r="E325" s="55" t="s">
        <v>52</v>
      </c>
      <c r="F325" s="53" t="s">
        <v>22</v>
      </c>
      <c r="G325" s="390"/>
      <c r="H325" s="54" t="s">
        <v>44</v>
      </c>
      <c r="I325" s="54" t="s">
        <v>44</v>
      </c>
      <c r="J325" s="56"/>
      <c r="K325" s="388"/>
      <c r="L325" s="51">
        <v>251427</v>
      </c>
      <c r="M325" s="51">
        <v>251427</v>
      </c>
      <c r="N325" s="133">
        <v>251427</v>
      </c>
      <c r="O325" s="5">
        <v>251427</v>
      </c>
      <c r="P325" s="5">
        <v>251427</v>
      </c>
      <c r="Q325" s="5">
        <v>251427</v>
      </c>
      <c r="R325" s="5">
        <v>251427</v>
      </c>
      <c r="S325" s="5">
        <v>251427</v>
      </c>
      <c r="T325" s="5">
        <v>251427</v>
      </c>
    </row>
    <row r="326" spans="1:20" s="10" customFormat="1" ht="123" customHeight="1" x14ac:dyDescent="0.3">
      <c r="A326" s="13">
        <f>IF(D326="","",SUBTOTAL(3,D$7:$D326))</f>
        <v>320</v>
      </c>
      <c r="B326" s="390"/>
      <c r="C326" s="55" t="s">
        <v>1404</v>
      </c>
      <c r="D326" s="56" t="s">
        <v>14</v>
      </c>
      <c r="E326" s="55" t="s">
        <v>52</v>
      </c>
      <c r="F326" s="53" t="s">
        <v>16</v>
      </c>
      <c r="G326" s="390"/>
      <c r="H326" s="54" t="s">
        <v>44</v>
      </c>
      <c r="I326" s="54" t="s">
        <v>44</v>
      </c>
      <c r="J326" s="56"/>
      <c r="K326" s="388" t="s">
        <v>1405</v>
      </c>
      <c r="L326" s="51">
        <v>395004</v>
      </c>
      <c r="M326" s="51">
        <v>395004</v>
      </c>
      <c r="N326" s="133">
        <v>395004</v>
      </c>
      <c r="O326" s="5">
        <v>395004</v>
      </c>
      <c r="P326" s="5">
        <v>395004</v>
      </c>
      <c r="Q326" s="5">
        <v>395004</v>
      </c>
      <c r="R326" s="5">
        <v>395004</v>
      </c>
      <c r="S326" s="5">
        <v>395004</v>
      </c>
      <c r="T326" s="5">
        <v>395004</v>
      </c>
    </row>
    <row r="327" spans="1:20" s="10" customFormat="1" ht="111.75" customHeight="1" x14ac:dyDescent="0.3">
      <c r="A327" s="13">
        <f>IF(D327="","",SUBTOTAL(3,D$7:$D327))</f>
        <v>321</v>
      </c>
      <c r="B327" s="390"/>
      <c r="C327" s="55" t="s">
        <v>1406</v>
      </c>
      <c r="D327" s="56" t="s">
        <v>14</v>
      </c>
      <c r="E327" s="55" t="s">
        <v>52</v>
      </c>
      <c r="F327" s="53" t="s">
        <v>22</v>
      </c>
      <c r="G327" s="390"/>
      <c r="H327" s="54" t="s">
        <v>44</v>
      </c>
      <c r="I327" s="54" t="s">
        <v>44</v>
      </c>
      <c r="J327" s="56"/>
      <c r="K327" s="388"/>
      <c r="L327" s="51">
        <v>395004</v>
      </c>
      <c r="M327" s="51">
        <v>395004</v>
      </c>
      <c r="N327" s="133">
        <v>395004</v>
      </c>
      <c r="O327" s="5">
        <v>395004</v>
      </c>
      <c r="P327" s="5">
        <v>395004</v>
      </c>
      <c r="Q327" s="5">
        <v>395004</v>
      </c>
      <c r="R327" s="5">
        <v>395004</v>
      </c>
      <c r="S327" s="5">
        <v>395004</v>
      </c>
      <c r="T327" s="5">
        <v>395004</v>
      </c>
    </row>
    <row r="328" spans="1:20" s="10" customFormat="1" ht="65.099999999999994" customHeight="1" x14ac:dyDescent="0.3">
      <c r="A328" s="13">
        <f>IF(D328="","",SUBTOTAL(3,D$7:$D328))</f>
        <v>322</v>
      </c>
      <c r="B328" s="390"/>
      <c r="C328" s="55" t="s">
        <v>1407</v>
      </c>
      <c r="D328" s="56" t="s">
        <v>14</v>
      </c>
      <c r="E328" s="55" t="s">
        <v>52</v>
      </c>
      <c r="F328" s="53" t="s">
        <v>33</v>
      </c>
      <c r="G328" s="390"/>
      <c r="H328" s="54" t="s">
        <v>44</v>
      </c>
      <c r="I328" s="54" t="s">
        <v>44</v>
      </c>
      <c r="J328" s="56"/>
      <c r="K328" s="388"/>
      <c r="L328" s="51">
        <v>439224</v>
      </c>
      <c r="M328" s="51">
        <v>439224</v>
      </c>
      <c r="N328" s="133">
        <v>439224</v>
      </c>
      <c r="O328" s="5">
        <v>439224</v>
      </c>
      <c r="P328" s="5">
        <v>439224</v>
      </c>
      <c r="Q328" s="5">
        <v>439224</v>
      </c>
      <c r="R328" s="5">
        <v>439224</v>
      </c>
      <c r="S328" s="5">
        <v>439224</v>
      </c>
      <c r="T328" s="5">
        <v>439224</v>
      </c>
    </row>
    <row r="329" spans="1:20" s="10" customFormat="1" ht="65.099999999999994" customHeight="1" x14ac:dyDescent="0.3">
      <c r="A329" s="13">
        <f>IF(D329="","",SUBTOTAL(3,D$7:$D329))</f>
        <v>323</v>
      </c>
      <c r="B329" s="390"/>
      <c r="C329" s="55" t="s">
        <v>1408</v>
      </c>
      <c r="D329" s="56" t="s">
        <v>14</v>
      </c>
      <c r="E329" s="55" t="s">
        <v>52</v>
      </c>
      <c r="F329" s="53" t="s">
        <v>150</v>
      </c>
      <c r="G329" s="390"/>
      <c r="H329" s="54" t="s">
        <v>44</v>
      </c>
      <c r="I329" s="54" t="s">
        <v>44</v>
      </c>
      <c r="J329" s="56"/>
      <c r="K329" s="388" t="s">
        <v>1409</v>
      </c>
      <c r="L329" s="51">
        <v>161220</v>
      </c>
      <c r="M329" s="51">
        <v>161220</v>
      </c>
      <c r="N329" s="133">
        <v>161220</v>
      </c>
      <c r="O329" s="5">
        <v>161220</v>
      </c>
      <c r="P329" s="5">
        <v>161220</v>
      </c>
      <c r="Q329" s="5">
        <v>161220</v>
      </c>
      <c r="R329" s="5">
        <v>161220</v>
      </c>
      <c r="S329" s="5">
        <v>161220</v>
      </c>
      <c r="T329" s="5">
        <v>161220</v>
      </c>
    </row>
    <row r="330" spans="1:20" s="10" customFormat="1" ht="65.099999999999994" customHeight="1" x14ac:dyDescent="0.3">
      <c r="A330" s="13">
        <f>IF(D330="","",SUBTOTAL(3,D$7:$D330))</f>
        <v>324</v>
      </c>
      <c r="B330" s="390"/>
      <c r="C330" s="55" t="s">
        <v>1410</v>
      </c>
      <c r="D330" s="56" t="s">
        <v>14</v>
      </c>
      <c r="E330" s="55" t="s">
        <v>52</v>
      </c>
      <c r="F330" s="53" t="s">
        <v>153</v>
      </c>
      <c r="G330" s="390"/>
      <c r="H330" s="54" t="s">
        <v>44</v>
      </c>
      <c r="I330" s="54" t="s">
        <v>44</v>
      </c>
      <c r="J330" s="56"/>
      <c r="K330" s="388"/>
      <c r="L330" s="51">
        <v>183006</v>
      </c>
      <c r="M330" s="51">
        <v>183006</v>
      </c>
      <c r="N330" s="133">
        <v>183006</v>
      </c>
      <c r="O330" s="5">
        <v>183006</v>
      </c>
      <c r="P330" s="5">
        <v>183006</v>
      </c>
      <c r="Q330" s="5">
        <v>183006</v>
      </c>
      <c r="R330" s="5">
        <v>183006</v>
      </c>
      <c r="S330" s="5">
        <v>183006</v>
      </c>
      <c r="T330" s="5">
        <v>183006</v>
      </c>
    </row>
    <row r="331" spans="1:20" s="10" customFormat="1" ht="65.099999999999994" customHeight="1" x14ac:dyDescent="0.3">
      <c r="A331" s="13">
        <f>IF(D331="","",SUBTOTAL(3,D$7:$D331))</f>
        <v>325</v>
      </c>
      <c r="B331" s="390"/>
      <c r="C331" s="55" t="s">
        <v>1411</v>
      </c>
      <c r="D331" s="56" t="s">
        <v>14</v>
      </c>
      <c r="E331" s="55" t="s">
        <v>52</v>
      </c>
      <c r="F331" s="53" t="s">
        <v>16</v>
      </c>
      <c r="G331" s="390"/>
      <c r="H331" s="54" t="s">
        <v>44</v>
      </c>
      <c r="I331" s="54" t="s">
        <v>44</v>
      </c>
      <c r="J331" s="56"/>
      <c r="K331" s="388"/>
      <c r="L331" s="51">
        <v>237473</v>
      </c>
      <c r="M331" s="51">
        <v>237473</v>
      </c>
      <c r="N331" s="133">
        <v>237473</v>
      </c>
      <c r="O331" s="5">
        <v>237473</v>
      </c>
      <c r="P331" s="5">
        <v>237473</v>
      </c>
      <c r="Q331" s="5">
        <v>237473</v>
      </c>
      <c r="R331" s="5">
        <v>237473</v>
      </c>
      <c r="S331" s="5">
        <v>237473</v>
      </c>
      <c r="T331" s="5">
        <v>237473</v>
      </c>
    </row>
    <row r="332" spans="1:20" s="10" customFormat="1" ht="65.099999999999994" customHeight="1" x14ac:dyDescent="0.3">
      <c r="A332" s="13">
        <f>IF(D332="","",SUBTOTAL(3,D$7:$D332))</f>
        <v>326</v>
      </c>
      <c r="B332" s="390"/>
      <c r="C332" s="55" t="s">
        <v>1412</v>
      </c>
      <c r="D332" s="56" t="s">
        <v>14</v>
      </c>
      <c r="E332" s="55" t="s">
        <v>52</v>
      </c>
      <c r="F332" s="53" t="s">
        <v>22</v>
      </c>
      <c r="G332" s="390"/>
      <c r="H332" s="54" t="s">
        <v>44</v>
      </c>
      <c r="I332" s="54" t="s">
        <v>44</v>
      </c>
      <c r="J332" s="56"/>
      <c r="K332" s="388"/>
      <c r="L332" s="51">
        <v>237473</v>
      </c>
      <c r="M332" s="51">
        <v>237473</v>
      </c>
      <c r="N332" s="133">
        <v>237473</v>
      </c>
      <c r="O332" s="5">
        <v>237473</v>
      </c>
      <c r="P332" s="5">
        <v>237473</v>
      </c>
      <c r="Q332" s="5">
        <v>237473</v>
      </c>
      <c r="R332" s="5">
        <v>237473</v>
      </c>
      <c r="S332" s="5">
        <v>237473</v>
      </c>
      <c r="T332" s="5">
        <v>237473</v>
      </c>
    </row>
    <row r="333" spans="1:20" s="10" customFormat="1" ht="65.099999999999994" customHeight="1" x14ac:dyDescent="0.3">
      <c r="A333" s="13">
        <f>IF(D333="","",SUBTOTAL(3,D$7:$D333))</f>
        <v>327</v>
      </c>
      <c r="B333" s="390"/>
      <c r="C333" s="55" t="s">
        <v>1413</v>
      </c>
      <c r="D333" s="56" t="s">
        <v>14</v>
      </c>
      <c r="E333" s="55" t="s">
        <v>52</v>
      </c>
      <c r="F333" s="53" t="s">
        <v>27</v>
      </c>
      <c r="G333" s="390"/>
      <c r="H333" s="54" t="s">
        <v>44</v>
      </c>
      <c r="I333" s="54" t="s">
        <v>44</v>
      </c>
      <c r="J333" s="56"/>
      <c r="K333" s="388"/>
      <c r="L333" s="51">
        <v>291939</v>
      </c>
      <c r="M333" s="51">
        <v>291939</v>
      </c>
      <c r="N333" s="133">
        <v>291939</v>
      </c>
      <c r="O333" s="5">
        <v>291939</v>
      </c>
      <c r="P333" s="5">
        <v>291939</v>
      </c>
      <c r="Q333" s="5">
        <v>291939</v>
      </c>
      <c r="R333" s="5">
        <v>291939</v>
      </c>
      <c r="S333" s="5">
        <v>291939</v>
      </c>
      <c r="T333" s="5">
        <v>291939</v>
      </c>
    </row>
    <row r="334" spans="1:20" s="10" customFormat="1" ht="65.099999999999994" customHeight="1" x14ac:dyDescent="0.3">
      <c r="A334" s="13">
        <f>IF(D334="","",SUBTOTAL(3,D$7:$D334))</f>
        <v>328</v>
      </c>
      <c r="B334" s="390"/>
      <c r="C334" s="55" t="s">
        <v>1414</v>
      </c>
      <c r="D334" s="56" t="s">
        <v>14</v>
      </c>
      <c r="E334" s="55" t="s">
        <v>52</v>
      </c>
      <c r="F334" s="53" t="s">
        <v>16</v>
      </c>
      <c r="G334" s="390"/>
      <c r="H334" s="54" t="s">
        <v>44</v>
      </c>
      <c r="I334" s="54" t="s">
        <v>44</v>
      </c>
      <c r="J334" s="56"/>
      <c r="K334" s="388" t="s">
        <v>1415</v>
      </c>
      <c r="L334" s="51">
        <v>237473</v>
      </c>
      <c r="M334" s="51">
        <v>237473</v>
      </c>
      <c r="N334" s="133">
        <v>237473</v>
      </c>
      <c r="O334" s="5">
        <v>237473</v>
      </c>
      <c r="P334" s="5">
        <v>237473</v>
      </c>
      <c r="Q334" s="5">
        <v>237473</v>
      </c>
      <c r="R334" s="5">
        <v>237473</v>
      </c>
      <c r="S334" s="5">
        <v>237473</v>
      </c>
      <c r="T334" s="5">
        <v>237473</v>
      </c>
    </row>
    <row r="335" spans="1:20" s="10" customFormat="1" ht="113.25" customHeight="1" x14ac:dyDescent="0.3">
      <c r="A335" s="13">
        <f>IF(D335="","",SUBTOTAL(3,D$7:$D335))</f>
        <v>329</v>
      </c>
      <c r="B335" s="390"/>
      <c r="C335" s="55" t="s">
        <v>1416</v>
      </c>
      <c r="D335" s="56" t="s">
        <v>14</v>
      </c>
      <c r="E335" s="55" t="s">
        <v>52</v>
      </c>
      <c r="F335" s="53" t="s">
        <v>16</v>
      </c>
      <c r="G335" s="390"/>
      <c r="H335" s="54" t="s">
        <v>44</v>
      </c>
      <c r="I335" s="54" t="s">
        <v>44</v>
      </c>
      <c r="J335" s="56"/>
      <c r="K335" s="388"/>
      <c r="L335" s="51">
        <v>281045</v>
      </c>
      <c r="M335" s="51">
        <v>281045</v>
      </c>
      <c r="N335" s="133">
        <v>281045</v>
      </c>
      <c r="O335" s="5">
        <v>281045</v>
      </c>
      <c r="P335" s="5">
        <v>281045</v>
      </c>
      <c r="Q335" s="5">
        <v>281045</v>
      </c>
      <c r="R335" s="5">
        <v>281045</v>
      </c>
      <c r="S335" s="5">
        <v>281045</v>
      </c>
      <c r="T335" s="5">
        <v>281045</v>
      </c>
    </row>
    <row r="336" spans="1:20" s="10" customFormat="1" ht="113.25" customHeight="1" x14ac:dyDescent="0.3">
      <c r="A336" s="13">
        <f>IF(D336="","",SUBTOTAL(3,D$7:$D336))</f>
        <v>330</v>
      </c>
      <c r="B336" s="390"/>
      <c r="C336" s="55" t="s">
        <v>1417</v>
      </c>
      <c r="D336" s="56" t="s">
        <v>14</v>
      </c>
      <c r="E336" s="55" t="s">
        <v>52</v>
      </c>
      <c r="F336" s="53" t="s">
        <v>22</v>
      </c>
      <c r="G336" s="390"/>
      <c r="H336" s="54" t="s">
        <v>44</v>
      </c>
      <c r="I336" s="54" t="s">
        <v>44</v>
      </c>
      <c r="J336" s="56"/>
      <c r="K336" s="388"/>
      <c r="L336" s="51">
        <v>281045</v>
      </c>
      <c r="M336" s="51">
        <v>281045</v>
      </c>
      <c r="N336" s="133">
        <v>281045</v>
      </c>
      <c r="O336" s="5">
        <v>281045</v>
      </c>
      <c r="P336" s="5">
        <v>281045</v>
      </c>
      <c r="Q336" s="5">
        <v>281045</v>
      </c>
      <c r="R336" s="5">
        <v>281045</v>
      </c>
      <c r="S336" s="5">
        <v>281045</v>
      </c>
      <c r="T336" s="5">
        <v>281045</v>
      </c>
    </row>
    <row r="337" spans="1:20" s="10" customFormat="1" ht="214.5" customHeight="1" x14ac:dyDescent="0.3">
      <c r="A337" s="13">
        <f>IF(D337="","",SUBTOTAL(3,D$7:$D337))</f>
        <v>331</v>
      </c>
      <c r="B337" s="390"/>
      <c r="C337" s="55" t="s">
        <v>1418</v>
      </c>
      <c r="D337" s="56" t="s">
        <v>14</v>
      </c>
      <c r="E337" s="55" t="s">
        <v>52</v>
      </c>
      <c r="F337" s="53" t="s">
        <v>16</v>
      </c>
      <c r="G337" s="390"/>
      <c r="H337" s="54" t="s">
        <v>44</v>
      </c>
      <c r="I337" s="54" t="s">
        <v>44</v>
      </c>
      <c r="J337" s="56"/>
      <c r="K337" s="388" t="s">
        <v>1419</v>
      </c>
      <c r="L337" s="51">
        <v>283224</v>
      </c>
      <c r="M337" s="51">
        <v>283224</v>
      </c>
      <c r="N337" s="133">
        <v>283224</v>
      </c>
      <c r="O337" s="5">
        <v>283224</v>
      </c>
      <c r="P337" s="5">
        <v>283224</v>
      </c>
      <c r="Q337" s="5">
        <v>283224</v>
      </c>
      <c r="R337" s="5">
        <v>283224</v>
      </c>
      <c r="S337" s="5">
        <v>283224</v>
      </c>
      <c r="T337" s="5">
        <v>283224</v>
      </c>
    </row>
    <row r="338" spans="1:20" s="10" customFormat="1" ht="330" customHeight="1" x14ac:dyDescent="0.3">
      <c r="A338" s="13">
        <f>IF(D338="","",SUBTOTAL(3,D$7:$D338))</f>
        <v>332</v>
      </c>
      <c r="B338" s="390"/>
      <c r="C338" s="55" t="s">
        <v>1668</v>
      </c>
      <c r="D338" s="56" t="s">
        <v>14</v>
      </c>
      <c r="E338" s="55" t="s">
        <v>52</v>
      </c>
      <c r="F338" s="53" t="s">
        <v>22</v>
      </c>
      <c r="G338" s="390"/>
      <c r="H338" s="54" t="s">
        <v>44</v>
      </c>
      <c r="I338" s="54" t="s">
        <v>44</v>
      </c>
      <c r="J338" s="56"/>
      <c r="K338" s="388"/>
      <c r="L338" s="51">
        <v>283224</v>
      </c>
      <c r="M338" s="51">
        <v>283224</v>
      </c>
      <c r="N338" s="133">
        <v>283224</v>
      </c>
      <c r="O338" s="5">
        <v>283224</v>
      </c>
      <c r="P338" s="5">
        <v>283224</v>
      </c>
      <c r="Q338" s="5">
        <v>283224</v>
      </c>
      <c r="R338" s="5">
        <v>283224</v>
      </c>
      <c r="S338" s="5">
        <v>283224</v>
      </c>
      <c r="T338" s="5">
        <v>283224</v>
      </c>
    </row>
    <row r="339" spans="1:20" s="10" customFormat="1" ht="113.25" customHeight="1" x14ac:dyDescent="0.3">
      <c r="A339" s="13">
        <f>IF(D339="","",SUBTOTAL(3,D$7:$D339))</f>
        <v>333</v>
      </c>
      <c r="B339" s="390"/>
      <c r="C339" s="55" t="s">
        <v>1420</v>
      </c>
      <c r="D339" s="56" t="s">
        <v>14</v>
      </c>
      <c r="E339" s="55" t="s">
        <v>52</v>
      </c>
      <c r="F339" s="53" t="s">
        <v>22</v>
      </c>
      <c r="G339" s="390"/>
      <c r="H339" s="54" t="s">
        <v>44</v>
      </c>
      <c r="I339" s="54" t="s">
        <v>44</v>
      </c>
      <c r="J339" s="56"/>
      <c r="K339" s="388"/>
      <c r="L339" s="51">
        <v>281045</v>
      </c>
      <c r="M339" s="51">
        <v>281045</v>
      </c>
      <c r="N339" s="133">
        <v>281045</v>
      </c>
      <c r="O339" s="5">
        <v>281045</v>
      </c>
      <c r="P339" s="5">
        <v>281045</v>
      </c>
      <c r="Q339" s="5">
        <v>281045</v>
      </c>
      <c r="R339" s="5">
        <v>281045</v>
      </c>
      <c r="S339" s="5">
        <v>281045</v>
      </c>
      <c r="T339" s="5">
        <v>281045</v>
      </c>
    </row>
    <row r="340" spans="1:20" s="10" customFormat="1" ht="113.25" customHeight="1" x14ac:dyDescent="0.3">
      <c r="A340" s="13">
        <f>IF(D340="","",SUBTOTAL(3,D$7:$D340))</f>
        <v>334</v>
      </c>
      <c r="B340" s="390"/>
      <c r="C340" s="55" t="s">
        <v>1421</v>
      </c>
      <c r="D340" s="56" t="s">
        <v>14</v>
      </c>
      <c r="E340" s="55" t="s">
        <v>52</v>
      </c>
      <c r="F340" s="53" t="s">
        <v>27</v>
      </c>
      <c r="G340" s="390"/>
      <c r="H340" s="54" t="s">
        <v>44</v>
      </c>
      <c r="I340" s="54" t="s">
        <v>44</v>
      </c>
      <c r="J340" s="56"/>
      <c r="K340" s="388"/>
      <c r="L340" s="51">
        <v>302832</v>
      </c>
      <c r="M340" s="51">
        <v>302832</v>
      </c>
      <c r="N340" s="133">
        <v>302832</v>
      </c>
      <c r="O340" s="5">
        <v>302832</v>
      </c>
      <c r="P340" s="5">
        <v>302832</v>
      </c>
      <c r="Q340" s="5">
        <v>302832</v>
      </c>
      <c r="R340" s="5">
        <v>302832</v>
      </c>
      <c r="S340" s="5">
        <v>302832</v>
      </c>
      <c r="T340" s="5">
        <v>302832</v>
      </c>
    </row>
    <row r="341" spans="1:20" s="10" customFormat="1" ht="138" customHeight="1" x14ac:dyDescent="0.3">
      <c r="A341" s="13">
        <f>IF(D341="","",SUBTOTAL(3,D$7:$D341))</f>
        <v>335</v>
      </c>
      <c r="B341" s="390"/>
      <c r="C341" s="55" t="s">
        <v>1422</v>
      </c>
      <c r="D341" s="56" t="s">
        <v>14</v>
      </c>
      <c r="E341" s="55" t="s">
        <v>52</v>
      </c>
      <c r="F341" s="53" t="s">
        <v>22</v>
      </c>
      <c r="G341" s="390"/>
      <c r="H341" s="54" t="s">
        <v>44</v>
      </c>
      <c r="I341" s="54" t="s">
        <v>44</v>
      </c>
      <c r="J341" s="56"/>
      <c r="K341" s="388" t="s">
        <v>1423</v>
      </c>
      <c r="L341" s="51">
        <v>291939</v>
      </c>
      <c r="M341" s="51">
        <v>291939</v>
      </c>
      <c r="N341" s="133">
        <v>291939</v>
      </c>
      <c r="O341" s="5">
        <v>291939</v>
      </c>
      <c r="P341" s="5">
        <v>291939</v>
      </c>
      <c r="Q341" s="5">
        <v>291939</v>
      </c>
      <c r="R341" s="5">
        <v>291939</v>
      </c>
      <c r="S341" s="5">
        <v>291939</v>
      </c>
      <c r="T341" s="5">
        <v>291939</v>
      </c>
    </row>
    <row r="342" spans="1:20" s="10" customFormat="1" ht="66.75" customHeight="1" x14ac:dyDescent="0.3">
      <c r="A342" s="13">
        <f>IF(D342="","",SUBTOTAL(3,D$7:$D342))</f>
        <v>336</v>
      </c>
      <c r="B342" s="390"/>
      <c r="C342" s="55" t="s">
        <v>1424</v>
      </c>
      <c r="D342" s="56" t="s">
        <v>14</v>
      </c>
      <c r="E342" s="55" t="s">
        <v>52</v>
      </c>
      <c r="F342" s="53" t="s">
        <v>22</v>
      </c>
      <c r="G342" s="390"/>
      <c r="H342" s="54" t="s">
        <v>44</v>
      </c>
      <c r="I342" s="54" t="s">
        <v>44</v>
      </c>
      <c r="J342" s="56"/>
      <c r="K342" s="388"/>
      <c r="L342" s="51">
        <v>248366</v>
      </c>
      <c r="M342" s="51">
        <v>248366</v>
      </c>
      <c r="N342" s="133">
        <v>248366</v>
      </c>
      <c r="O342" s="5">
        <v>248366</v>
      </c>
      <c r="P342" s="5">
        <v>248366</v>
      </c>
      <c r="Q342" s="5">
        <v>248366</v>
      </c>
      <c r="R342" s="5">
        <v>248366</v>
      </c>
      <c r="S342" s="5">
        <v>248366</v>
      </c>
      <c r="T342" s="5">
        <v>248366</v>
      </c>
    </row>
    <row r="343" spans="1:20" s="10" customFormat="1" ht="113.25" customHeight="1" x14ac:dyDescent="0.3">
      <c r="A343" s="13">
        <f>IF(D343="","",SUBTOTAL(3,D$7:$D343))</f>
        <v>337</v>
      </c>
      <c r="B343" s="390"/>
      <c r="C343" s="55" t="s">
        <v>1425</v>
      </c>
      <c r="D343" s="56" t="s">
        <v>14</v>
      </c>
      <c r="E343" s="55" t="s">
        <v>52</v>
      </c>
      <c r="F343" s="53" t="s">
        <v>27</v>
      </c>
      <c r="G343" s="390"/>
      <c r="H343" s="54" t="s">
        <v>44</v>
      </c>
      <c r="I343" s="54" t="s">
        <v>44</v>
      </c>
      <c r="J343" s="56"/>
      <c r="K343" s="388"/>
      <c r="L343" s="51">
        <v>324619</v>
      </c>
      <c r="M343" s="51">
        <v>324619</v>
      </c>
      <c r="N343" s="133">
        <v>324619</v>
      </c>
      <c r="O343" s="5">
        <v>324619</v>
      </c>
      <c r="P343" s="5">
        <v>324619</v>
      </c>
      <c r="Q343" s="5">
        <v>324619</v>
      </c>
      <c r="R343" s="5">
        <v>324619</v>
      </c>
      <c r="S343" s="5">
        <v>324619</v>
      </c>
      <c r="T343" s="5">
        <v>324619</v>
      </c>
    </row>
    <row r="344" spans="1:20" s="10" customFormat="1" ht="243" customHeight="1" x14ac:dyDescent="0.3">
      <c r="A344" s="13">
        <f>IF(D344="","",SUBTOTAL(3,D$7:$D344))</f>
        <v>338</v>
      </c>
      <c r="B344" s="390"/>
      <c r="C344" s="55" t="s">
        <v>1426</v>
      </c>
      <c r="D344" s="56" t="s">
        <v>14</v>
      </c>
      <c r="E344" s="55" t="s">
        <v>52</v>
      </c>
      <c r="F344" s="53" t="s">
        <v>16</v>
      </c>
      <c r="G344" s="390"/>
      <c r="H344" s="54" t="s">
        <v>44</v>
      </c>
      <c r="I344" s="54" t="s">
        <v>44</v>
      </c>
      <c r="J344" s="56"/>
      <c r="K344" s="388" t="s">
        <v>1427</v>
      </c>
      <c r="L344" s="51">
        <v>204793</v>
      </c>
      <c r="M344" s="51">
        <v>204793</v>
      </c>
      <c r="N344" s="133">
        <v>204793</v>
      </c>
      <c r="O344" s="5">
        <v>204793</v>
      </c>
      <c r="P344" s="5">
        <v>204793</v>
      </c>
      <c r="Q344" s="5">
        <v>204793</v>
      </c>
      <c r="R344" s="5">
        <v>204793</v>
      </c>
      <c r="S344" s="5">
        <v>204793</v>
      </c>
      <c r="T344" s="5">
        <v>204793</v>
      </c>
    </row>
    <row r="345" spans="1:20" s="10" customFormat="1" ht="113.25" customHeight="1" x14ac:dyDescent="0.3">
      <c r="A345" s="13">
        <f>IF(D345="","",SUBTOTAL(3,D$7:$D345))</f>
        <v>339</v>
      </c>
      <c r="B345" s="390"/>
      <c r="C345" s="55" t="s">
        <v>1428</v>
      </c>
      <c r="D345" s="56" t="s">
        <v>14</v>
      </c>
      <c r="E345" s="55" t="s">
        <v>52</v>
      </c>
      <c r="F345" s="53" t="s">
        <v>22</v>
      </c>
      <c r="G345" s="390"/>
      <c r="H345" s="54" t="s">
        <v>44</v>
      </c>
      <c r="I345" s="54" t="s">
        <v>44</v>
      </c>
      <c r="J345" s="56"/>
      <c r="K345" s="388"/>
      <c r="L345" s="51">
        <v>204793</v>
      </c>
      <c r="M345" s="51">
        <v>204793</v>
      </c>
      <c r="N345" s="133">
        <v>204793</v>
      </c>
      <c r="O345" s="5">
        <v>204793</v>
      </c>
      <c r="P345" s="5">
        <v>204793</v>
      </c>
      <c r="Q345" s="5">
        <v>204793</v>
      </c>
      <c r="R345" s="5">
        <v>204793</v>
      </c>
      <c r="S345" s="5">
        <v>204793</v>
      </c>
      <c r="T345" s="5">
        <v>204793</v>
      </c>
    </row>
    <row r="346" spans="1:20" s="10" customFormat="1" ht="65.099999999999994" customHeight="1" x14ac:dyDescent="0.3">
      <c r="A346" s="13">
        <f>IF(D346="","",SUBTOTAL(3,D$7:$D346))</f>
        <v>340</v>
      </c>
      <c r="B346" s="390"/>
      <c r="C346" s="55" t="s">
        <v>1429</v>
      </c>
      <c r="D346" s="56" t="s">
        <v>14</v>
      </c>
      <c r="E346" s="55" t="s">
        <v>52</v>
      </c>
      <c r="F346" s="53" t="s">
        <v>16</v>
      </c>
      <c r="G346" s="390"/>
      <c r="H346" s="54" t="s">
        <v>44</v>
      </c>
      <c r="I346" s="54" t="s">
        <v>44</v>
      </c>
      <c r="J346" s="56"/>
      <c r="K346" s="388" t="s">
        <v>1430</v>
      </c>
      <c r="L346" s="51">
        <v>248366</v>
      </c>
      <c r="M346" s="51">
        <v>248366</v>
      </c>
      <c r="N346" s="133">
        <v>248366</v>
      </c>
      <c r="O346" s="5">
        <v>248366</v>
      </c>
      <c r="P346" s="5">
        <v>248366</v>
      </c>
      <c r="Q346" s="5">
        <v>248366</v>
      </c>
      <c r="R346" s="5">
        <v>248366</v>
      </c>
      <c r="S346" s="5">
        <v>248366</v>
      </c>
      <c r="T346" s="5">
        <v>248366</v>
      </c>
    </row>
    <row r="347" spans="1:20" s="10" customFormat="1" ht="65.099999999999994" customHeight="1" x14ac:dyDescent="0.3">
      <c r="A347" s="13">
        <f>IF(D347="","",SUBTOTAL(3,D$7:$D347))</f>
        <v>341</v>
      </c>
      <c r="B347" s="390"/>
      <c r="C347" s="55" t="s">
        <v>1431</v>
      </c>
      <c r="D347" s="56" t="s">
        <v>14</v>
      </c>
      <c r="E347" s="55" t="s">
        <v>52</v>
      </c>
      <c r="F347" s="53" t="s">
        <v>22</v>
      </c>
      <c r="G347" s="390"/>
      <c r="H347" s="54" t="s">
        <v>44</v>
      </c>
      <c r="I347" s="54" t="s">
        <v>44</v>
      </c>
      <c r="J347" s="56"/>
      <c r="K347" s="388"/>
      <c r="L347" s="51">
        <v>246366</v>
      </c>
      <c r="M347" s="51">
        <v>246366</v>
      </c>
      <c r="N347" s="133">
        <v>246366</v>
      </c>
      <c r="O347" s="5">
        <v>246366</v>
      </c>
      <c r="P347" s="5">
        <v>246366</v>
      </c>
      <c r="Q347" s="5">
        <v>246366</v>
      </c>
      <c r="R347" s="5">
        <v>246366</v>
      </c>
      <c r="S347" s="5">
        <v>246366</v>
      </c>
      <c r="T347" s="5">
        <v>246366</v>
      </c>
    </row>
    <row r="348" spans="1:20" s="10" customFormat="1" ht="65.099999999999994" customHeight="1" x14ac:dyDescent="0.3">
      <c r="A348" s="13">
        <f>IF(D348="","",SUBTOTAL(3,D$7:$D348))</f>
        <v>342</v>
      </c>
      <c r="B348" s="390"/>
      <c r="C348" s="55" t="s">
        <v>1432</v>
      </c>
      <c r="D348" s="56" t="s">
        <v>14</v>
      </c>
      <c r="E348" s="55" t="s">
        <v>52</v>
      </c>
      <c r="F348" s="53" t="s">
        <v>27</v>
      </c>
      <c r="G348" s="390"/>
      <c r="H348" s="54" t="s">
        <v>44</v>
      </c>
      <c r="I348" s="54" t="s">
        <v>44</v>
      </c>
      <c r="J348" s="56"/>
      <c r="K348" s="388"/>
      <c r="L348" s="51">
        <v>357298</v>
      </c>
      <c r="M348" s="51">
        <v>357298</v>
      </c>
      <c r="N348" s="133">
        <v>357298</v>
      </c>
      <c r="O348" s="5">
        <v>357298</v>
      </c>
      <c r="P348" s="5">
        <v>357298</v>
      </c>
      <c r="Q348" s="5">
        <v>357298</v>
      </c>
      <c r="R348" s="5">
        <v>357298</v>
      </c>
      <c r="S348" s="5">
        <v>357298</v>
      </c>
      <c r="T348" s="5">
        <v>357298</v>
      </c>
    </row>
    <row r="349" spans="1:20" s="10" customFormat="1" ht="65.099999999999994" customHeight="1" x14ac:dyDescent="0.3">
      <c r="A349" s="13">
        <f>IF(D349="","",SUBTOTAL(3,D$7:$D349))</f>
        <v>343</v>
      </c>
      <c r="B349" s="390"/>
      <c r="C349" s="55" t="s">
        <v>1433</v>
      </c>
      <c r="D349" s="56" t="s">
        <v>14</v>
      </c>
      <c r="E349" s="55" t="s">
        <v>52</v>
      </c>
      <c r="F349" s="53" t="s">
        <v>1434</v>
      </c>
      <c r="G349" s="390"/>
      <c r="H349" s="54" t="s">
        <v>44</v>
      </c>
      <c r="I349" s="54" t="s">
        <v>44</v>
      </c>
      <c r="J349" s="56"/>
      <c r="K349" s="388"/>
      <c r="L349" s="51">
        <v>411765</v>
      </c>
      <c r="M349" s="51">
        <v>411765</v>
      </c>
      <c r="N349" s="133">
        <v>411765</v>
      </c>
      <c r="O349" s="5">
        <v>411765</v>
      </c>
      <c r="P349" s="5">
        <v>411765</v>
      </c>
      <c r="Q349" s="5">
        <v>411765</v>
      </c>
      <c r="R349" s="5">
        <v>411765</v>
      </c>
      <c r="S349" s="5">
        <v>411765</v>
      </c>
      <c r="T349" s="5">
        <v>411765</v>
      </c>
    </row>
    <row r="350" spans="1:20" s="10" customFormat="1" ht="65.099999999999994" customHeight="1" x14ac:dyDescent="0.3">
      <c r="A350" s="13">
        <f>IF(D350="","",SUBTOTAL(3,D$7:$D350))</f>
        <v>344</v>
      </c>
      <c r="B350" s="390"/>
      <c r="C350" s="55" t="s">
        <v>1435</v>
      </c>
      <c r="D350" s="56" t="s">
        <v>14</v>
      </c>
      <c r="E350" s="55" t="s">
        <v>52</v>
      </c>
      <c r="F350" s="53" t="s">
        <v>33</v>
      </c>
      <c r="G350" s="390"/>
      <c r="H350" s="54" t="s">
        <v>44</v>
      </c>
      <c r="I350" s="54" t="s">
        <v>44</v>
      </c>
      <c r="J350" s="56"/>
      <c r="K350" s="388"/>
      <c r="L350" s="51">
        <v>411765</v>
      </c>
      <c r="M350" s="51">
        <v>411765</v>
      </c>
      <c r="N350" s="133">
        <v>411765</v>
      </c>
      <c r="O350" s="5">
        <v>411765</v>
      </c>
      <c r="P350" s="5">
        <v>411765</v>
      </c>
      <c r="Q350" s="5">
        <v>411765</v>
      </c>
      <c r="R350" s="5">
        <v>411765</v>
      </c>
      <c r="S350" s="5">
        <v>411765</v>
      </c>
      <c r="T350" s="5">
        <v>411765</v>
      </c>
    </row>
    <row r="351" spans="1:20" s="10" customFormat="1" ht="83.25" customHeight="1" x14ac:dyDescent="0.3">
      <c r="A351" s="13">
        <f>IF(D351="","",SUBTOTAL(3,D$7:$D351))</f>
        <v>345</v>
      </c>
      <c r="B351" s="390"/>
      <c r="C351" s="55" t="s">
        <v>1687</v>
      </c>
      <c r="D351" s="56" t="s">
        <v>14</v>
      </c>
      <c r="E351" s="55" t="s">
        <v>1677</v>
      </c>
      <c r="F351" s="53" t="s">
        <v>150</v>
      </c>
      <c r="G351" s="390" t="s">
        <v>1678</v>
      </c>
      <c r="H351" s="391" t="s">
        <v>17</v>
      </c>
      <c r="I351" s="391" t="s">
        <v>823</v>
      </c>
      <c r="J351" s="389" t="s">
        <v>1264</v>
      </c>
      <c r="K351" s="388"/>
      <c r="L351" s="51" t="s">
        <v>1679</v>
      </c>
      <c r="M351" s="51" t="s">
        <v>1679</v>
      </c>
      <c r="N351" s="132" t="s">
        <v>1679</v>
      </c>
      <c r="O351" s="51" t="s">
        <v>1679</v>
      </c>
      <c r="P351" s="51" t="s">
        <v>1679</v>
      </c>
      <c r="Q351" s="51" t="s">
        <v>1679</v>
      </c>
      <c r="R351" s="51" t="s">
        <v>1679</v>
      </c>
      <c r="S351" s="51" t="s">
        <v>1679</v>
      </c>
      <c r="T351" s="51" t="s">
        <v>1679</v>
      </c>
    </row>
    <row r="352" spans="1:20" s="10" customFormat="1" ht="83.25" customHeight="1" x14ac:dyDescent="0.3">
      <c r="A352" s="13">
        <f>IF(D352="","",SUBTOTAL(3,D$7:$D352))</f>
        <v>346</v>
      </c>
      <c r="B352" s="390"/>
      <c r="C352" s="55" t="s">
        <v>1687</v>
      </c>
      <c r="D352" s="56" t="s">
        <v>14</v>
      </c>
      <c r="E352" s="55" t="s">
        <v>1677</v>
      </c>
      <c r="F352" s="53" t="s">
        <v>16</v>
      </c>
      <c r="G352" s="390"/>
      <c r="H352" s="391"/>
      <c r="I352" s="391"/>
      <c r="J352" s="389"/>
      <c r="K352" s="388"/>
      <c r="L352" s="51" t="s">
        <v>1680</v>
      </c>
      <c r="M352" s="51" t="s">
        <v>1680</v>
      </c>
      <c r="N352" s="132" t="s">
        <v>1680</v>
      </c>
      <c r="O352" s="51" t="s">
        <v>1680</v>
      </c>
      <c r="P352" s="51" t="s">
        <v>1680</v>
      </c>
      <c r="Q352" s="51" t="s">
        <v>1680</v>
      </c>
      <c r="R352" s="51" t="s">
        <v>1680</v>
      </c>
      <c r="S352" s="51" t="s">
        <v>1680</v>
      </c>
      <c r="T352" s="51" t="s">
        <v>1680</v>
      </c>
    </row>
    <row r="353" spans="1:20" s="10" customFormat="1" ht="83.25" customHeight="1" x14ac:dyDescent="0.3">
      <c r="A353" s="13">
        <f>IF(D353="","",SUBTOTAL(3,D$7:$D353))</f>
        <v>347</v>
      </c>
      <c r="B353" s="390"/>
      <c r="C353" s="55" t="s">
        <v>1687</v>
      </c>
      <c r="D353" s="56" t="s">
        <v>14</v>
      </c>
      <c r="E353" s="55" t="s">
        <v>1677</v>
      </c>
      <c r="F353" s="53" t="s">
        <v>153</v>
      </c>
      <c r="G353" s="390"/>
      <c r="H353" s="391"/>
      <c r="I353" s="391"/>
      <c r="J353" s="389"/>
      <c r="K353" s="388"/>
      <c r="L353" s="51" t="s">
        <v>1681</v>
      </c>
      <c r="M353" s="51" t="s">
        <v>1681</v>
      </c>
      <c r="N353" s="132" t="s">
        <v>1681</v>
      </c>
      <c r="O353" s="51" t="s">
        <v>1681</v>
      </c>
      <c r="P353" s="51" t="s">
        <v>1681</v>
      </c>
      <c r="Q353" s="51" t="s">
        <v>1681</v>
      </c>
      <c r="R353" s="51" t="s">
        <v>1681</v>
      </c>
      <c r="S353" s="51" t="s">
        <v>1681</v>
      </c>
      <c r="T353" s="51" t="s">
        <v>1681</v>
      </c>
    </row>
    <row r="354" spans="1:20" s="10" customFormat="1" ht="83.25" customHeight="1" x14ac:dyDescent="0.3">
      <c r="A354" s="13">
        <f>IF(D354="","",SUBTOTAL(3,D$7:$D354))</f>
        <v>348</v>
      </c>
      <c r="B354" s="390"/>
      <c r="C354" s="55" t="s">
        <v>1687</v>
      </c>
      <c r="D354" s="56" t="s">
        <v>14</v>
      </c>
      <c r="E354" s="55" t="s">
        <v>1677</v>
      </c>
      <c r="F354" s="53" t="s">
        <v>156</v>
      </c>
      <c r="G354" s="390"/>
      <c r="H354" s="391"/>
      <c r="I354" s="391"/>
      <c r="J354" s="389"/>
      <c r="K354" s="388"/>
      <c r="L354" s="51" t="s">
        <v>1682</v>
      </c>
      <c r="M354" s="51" t="s">
        <v>1682</v>
      </c>
      <c r="N354" s="132" t="s">
        <v>1682</v>
      </c>
      <c r="O354" s="51" t="s">
        <v>1682</v>
      </c>
      <c r="P354" s="51" t="s">
        <v>1682</v>
      </c>
      <c r="Q354" s="51" t="s">
        <v>1682</v>
      </c>
      <c r="R354" s="51" t="s">
        <v>1682</v>
      </c>
      <c r="S354" s="51" t="s">
        <v>1682</v>
      </c>
      <c r="T354" s="51" t="s">
        <v>1682</v>
      </c>
    </row>
    <row r="355" spans="1:20" s="10" customFormat="1" ht="83.25" customHeight="1" x14ac:dyDescent="0.3">
      <c r="A355" s="13">
        <f>IF(D355="","",SUBTOTAL(3,D$7:$D355))</f>
        <v>349</v>
      </c>
      <c r="B355" s="390"/>
      <c r="C355" s="55" t="s">
        <v>1688</v>
      </c>
      <c r="D355" s="56" t="s">
        <v>14</v>
      </c>
      <c r="E355" s="55" t="s">
        <v>1677</v>
      </c>
      <c r="F355" s="53" t="s">
        <v>16</v>
      </c>
      <c r="G355" s="390"/>
      <c r="H355" s="391"/>
      <c r="I355" s="391"/>
      <c r="J355" s="389"/>
      <c r="K355" s="388"/>
      <c r="L355" s="51" t="s">
        <v>1683</v>
      </c>
      <c r="M355" s="51" t="s">
        <v>1683</v>
      </c>
      <c r="N355" s="132" t="s">
        <v>1683</v>
      </c>
      <c r="O355" s="51" t="s">
        <v>1683</v>
      </c>
      <c r="P355" s="51" t="s">
        <v>1683</v>
      </c>
      <c r="Q355" s="51" t="s">
        <v>1683</v>
      </c>
      <c r="R355" s="51" t="s">
        <v>1683</v>
      </c>
      <c r="S355" s="51" t="s">
        <v>1683</v>
      </c>
      <c r="T355" s="51" t="s">
        <v>1683</v>
      </c>
    </row>
    <row r="356" spans="1:20" s="10" customFormat="1" ht="83.25" customHeight="1" x14ac:dyDescent="0.3">
      <c r="A356" s="13">
        <f>IF(D356="","",SUBTOTAL(3,D$7:$D356))</f>
        <v>350</v>
      </c>
      <c r="B356" s="390"/>
      <c r="C356" s="55" t="s">
        <v>1688</v>
      </c>
      <c r="D356" s="56" t="s">
        <v>14</v>
      </c>
      <c r="E356" s="55" t="s">
        <v>1677</v>
      </c>
      <c r="F356" s="53" t="s">
        <v>22</v>
      </c>
      <c r="G356" s="390"/>
      <c r="H356" s="391"/>
      <c r="I356" s="391"/>
      <c r="J356" s="389"/>
      <c r="K356" s="388"/>
      <c r="L356" s="51" t="s">
        <v>1684</v>
      </c>
      <c r="M356" s="51" t="s">
        <v>1684</v>
      </c>
      <c r="N356" s="132" t="s">
        <v>1684</v>
      </c>
      <c r="O356" s="51" t="s">
        <v>1684</v>
      </c>
      <c r="P356" s="51" t="s">
        <v>1684</v>
      </c>
      <c r="Q356" s="51" t="s">
        <v>1684</v>
      </c>
      <c r="R356" s="51" t="s">
        <v>1684</v>
      </c>
      <c r="S356" s="51" t="s">
        <v>1684</v>
      </c>
      <c r="T356" s="51" t="s">
        <v>1684</v>
      </c>
    </row>
    <row r="357" spans="1:20" s="10" customFormat="1" ht="83.25" customHeight="1" x14ac:dyDescent="0.3">
      <c r="A357" s="13">
        <f>IF(D357="","",SUBTOTAL(3,D$7:$D357))</f>
        <v>351</v>
      </c>
      <c r="B357" s="390"/>
      <c r="C357" s="55" t="s">
        <v>1688</v>
      </c>
      <c r="D357" s="56" t="s">
        <v>14</v>
      </c>
      <c r="E357" s="55" t="s">
        <v>1677</v>
      </c>
      <c r="F357" s="53" t="s">
        <v>156</v>
      </c>
      <c r="G357" s="390"/>
      <c r="H357" s="391"/>
      <c r="I357" s="391"/>
      <c r="J357" s="389"/>
      <c r="K357" s="388"/>
      <c r="L357" s="51" t="s">
        <v>1685</v>
      </c>
      <c r="M357" s="51" t="s">
        <v>1685</v>
      </c>
      <c r="N357" s="132" t="s">
        <v>1685</v>
      </c>
      <c r="O357" s="51" t="s">
        <v>1685</v>
      </c>
      <c r="P357" s="51" t="s">
        <v>1685</v>
      </c>
      <c r="Q357" s="51" t="s">
        <v>1685</v>
      </c>
      <c r="R357" s="51" t="s">
        <v>1685</v>
      </c>
      <c r="S357" s="51" t="s">
        <v>1685</v>
      </c>
      <c r="T357" s="51" t="s">
        <v>1685</v>
      </c>
    </row>
    <row r="358" spans="1:20" s="10" customFormat="1" ht="83.25" customHeight="1" x14ac:dyDescent="0.3">
      <c r="A358" s="13">
        <f>IF(D358="","",SUBTOTAL(3,D$7:$D358))</f>
        <v>352</v>
      </c>
      <c r="B358" s="390"/>
      <c r="C358" s="55" t="s">
        <v>1688</v>
      </c>
      <c r="D358" s="56" t="s">
        <v>14</v>
      </c>
      <c r="E358" s="55" t="s">
        <v>1677</v>
      </c>
      <c r="F358" s="53" t="s">
        <v>27</v>
      </c>
      <c r="G358" s="390"/>
      <c r="H358" s="391"/>
      <c r="I358" s="391"/>
      <c r="J358" s="389"/>
      <c r="K358" s="388"/>
      <c r="L358" s="51" t="s">
        <v>1686</v>
      </c>
      <c r="M358" s="51" t="s">
        <v>1686</v>
      </c>
      <c r="N358" s="132" t="s">
        <v>1686</v>
      </c>
      <c r="O358" s="51" t="s">
        <v>1686</v>
      </c>
      <c r="P358" s="51" t="s">
        <v>1686</v>
      </c>
      <c r="Q358" s="51" t="s">
        <v>1686</v>
      </c>
      <c r="R358" s="51" t="s">
        <v>1686</v>
      </c>
      <c r="S358" s="51" t="s">
        <v>1686</v>
      </c>
      <c r="T358" s="51" t="s">
        <v>1686</v>
      </c>
    </row>
    <row r="359" spans="1:20" s="10" customFormat="1" ht="83.25" customHeight="1" x14ac:dyDescent="0.3">
      <c r="A359" s="13" t="str">
        <f>IF(D359="","",SUBTOTAL(3,D$7:$D359))</f>
        <v/>
      </c>
      <c r="B359" s="390"/>
      <c r="C359" s="57" t="s">
        <v>2635</v>
      </c>
      <c r="D359" s="56"/>
      <c r="E359" s="55"/>
      <c r="F359" s="53"/>
      <c r="G359" s="57"/>
      <c r="H359" s="54"/>
      <c r="I359" s="54"/>
      <c r="J359" s="56" t="s">
        <v>19</v>
      </c>
      <c r="K359" s="53"/>
      <c r="L359" s="51"/>
      <c r="M359" s="51"/>
      <c r="N359" s="132"/>
      <c r="O359" s="51"/>
      <c r="P359" s="51"/>
      <c r="Q359" s="51"/>
      <c r="R359" s="51"/>
      <c r="S359" s="51"/>
      <c r="T359" s="51"/>
    </row>
    <row r="360" spans="1:20" s="10" customFormat="1" ht="83.25" customHeight="1" x14ac:dyDescent="0.3">
      <c r="A360" s="13">
        <f>IF(D360="","",SUBTOTAL(3,D$7:$D360))</f>
        <v>353</v>
      </c>
      <c r="B360" s="390"/>
      <c r="C360" s="55" t="s">
        <v>2636</v>
      </c>
      <c r="D360" s="56" t="s">
        <v>14</v>
      </c>
      <c r="E360" s="55" t="s">
        <v>2629</v>
      </c>
      <c r="F360" s="53" t="s">
        <v>2630</v>
      </c>
      <c r="G360" s="390" t="s">
        <v>2631</v>
      </c>
      <c r="H360" s="54" t="s">
        <v>17</v>
      </c>
      <c r="I360" s="391" t="s">
        <v>823</v>
      </c>
      <c r="J360" s="56" t="s">
        <v>119</v>
      </c>
      <c r="K360" s="53"/>
      <c r="L360" s="51">
        <v>315000</v>
      </c>
      <c r="M360" s="51">
        <v>315000</v>
      </c>
      <c r="N360" s="132">
        <v>315000</v>
      </c>
      <c r="O360" s="51">
        <v>315000</v>
      </c>
      <c r="P360" s="51">
        <v>315000</v>
      </c>
      <c r="Q360" s="51">
        <v>315000</v>
      </c>
      <c r="R360" s="51">
        <v>315000</v>
      </c>
      <c r="S360" s="51">
        <v>315000</v>
      </c>
      <c r="T360" s="51">
        <v>315000</v>
      </c>
    </row>
    <row r="361" spans="1:20" s="10" customFormat="1" ht="100.5" customHeight="1" x14ac:dyDescent="0.3">
      <c r="A361" s="13">
        <f>IF(D361="","",SUBTOTAL(3,D$7:$D361))</f>
        <v>354</v>
      </c>
      <c r="B361" s="390"/>
      <c r="C361" s="55" t="s">
        <v>2637</v>
      </c>
      <c r="D361" s="56" t="s">
        <v>14</v>
      </c>
      <c r="E361" s="55" t="s">
        <v>119</v>
      </c>
      <c r="F361" s="53" t="s">
        <v>2632</v>
      </c>
      <c r="G361" s="390"/>
      <c r="H361" s="54" t="s">
        <v>119</v>
      </c>
      <c r="I361" s="391"/>
      <c r="J361" s="56" t="s">
        <v>119</v>
      </c>
      <c r="K361" s="53"/>
      <c r="L361" s="51">
        <v>255000</v>
      </c>
      <c r="M361" s="51">
        <v>255000</v>
      </c>
      <c r="N361" s="132">
        <v>255000</v>
      </c>
      <c r="O361" s="51">
        <v>255000</v>
      </c>
      <c r="P361" s="51">
        <v>255000</v>
      </c>
      <c r="Q361" s="51">
        <v>255000</v>
      </c>
      <c r="R361" s="51">
        <v>255000</v>
      </c>
      <c r="S361" s="51">
        <v>255000</v>
      </c>
      <c r="T361" s="51">
        <v>255000</v>
      </c>
    </row>
    <row r="362" spans="1:20" s="10" customFormat="1" ht="184.5" customHeight="1" x14ac:dyDescent="0.3">
      <c r="A362" s="13">
        <f>IF(D362="","",SUBTOTAL(3,D$7:$D362))</f>
        <v>355</v>
      </c>
      <c r="B362" s="390"/>
      <c r="C362" s="55" t="s">
        <v>2638</v>
      </c>
      <c r="D362" s="56" t="s">
        <v>14</v>
      </c>
      <c r="E362" s="55" t="s">
        <v>2629</v>
      </c>
      <c r="F362" s="53" t="s">
        <v>2630</v>
      </c>
      <c r="G362" s="390"/>
      <c r="H362" s="54" t="s">
        <v>119</v>
      </c>
      <c r="I362" s="391"/>
      <c r="J362" s="56" t="s">
        <v>119</v>
      </c>
      <c r="K362" s="53"/>
      <c r="L362" s="51">
        <v>357000</v>
      </c>
      <c r="M362" s="51">
        <v>357000</v>
      </c>
      <c r="N362" s="132">
        <v>357000</v>
      </c>
      <c r="O362" s="51">
        <v>357000</v>
      </c>
      <c r="P362" s="51">
        <v>357000</v>
      </c>
      <c r="Q362" s="51">
        <v>357000</v>
      </c>
      <c r="R362" s="51">
        <v>357000</v>
      </c>
      <c r="S362" s="51">
        <v>357000</v>
      </c>
      <c r="T362" s="51">
        <v>357000</v>
      </c>
    </row>
    <row r="363" spans="1:20" s="10" customFormat="1" ht="146.25" customHeight="1" x14ac:dyDescent="0.3">
      <c r="A363" s="13">
        <f>IF(D363="","",SUBTOTAL(3,D$7:$D363))</f>
        <v>356</v>
      </c>
      <c r="B363" s="390"/>
      <c r="C363" s="55" t="s">
        <v>2639</v>
      </c>
      <c r="D363" s="56" t="s">
        <v>14</v>
      </c>
      <c r="E363" s="55" t="s">
        <v>119</v>
      </c>
      <c r="F363" s="53" t="s">
        <v>2632</v>
      </c>
      <c r="G363" s="390"/>
      <c r="H363" s="54" t="s">
        <v>119</v>
      </c>
      <c r="I363" s="391"/>
      <c r="J363" s="56" t="s">
        <v>119</v>
      </c>
      <c r="K363" s="53"/>
      <c r="L363" s="51">
        <v>347000</v>
      </c>
      <c r="M363" s="51">
        <v>347000</v>
      </c>
      <c r="N363" s="132">
        <v>347000</v>
      </c>
      <c r="O363" s="51">
        <v>347000</v>
      </c>
      <c r="P363" s="51">
        <v>347000</v>
      </c>
      <c r="Q363" s="51">
        <v>347000</v>
      </c>
      <c r="R363" s="51">
        <v>347000</v>
      </c>
      <c r="S363" s="51">
        <v>347000</v>
      </c>
      <c r="T363" s="51">
        <v>347000</v>
      </c>
    </row>
    <row r="364" spans="1:20" s="10" customFormat="1" ht="83.25" customHeight="1" x14ac:dyDescent="0.3">
      <c r="A364" s="13">
        <f>IF(D364="","",SUBTOTAL(3,D$7:$D364))</f>
        <v>357</v>
      </c>
      <c r="B364" s="390"/>
      <c r="C364" s="55" t="s">
        <v>2640</v>
      </c>
      <c r="D364" s="56" t="s">
        <v>14</v>
      </c>
      <c r="E364" s="55" t="s">
        <v>119</v>
      </c>
      <c r="F364" s="53" t="s">
        <v>2633</v>
      </c>
      <c r="G364" s="390"/>
      <c r="H364" s="54" t="s">
        <v>119</v>
      </c>
      <c r="I364" s="391"/>
      <c r="J364" s="56" t="s">
        <v>119</v>
      </c>
      <c r="K364" s="53"/>
      <c r="L364" s="51">
        <v>451000</v>
      </c>
      <c r="M364" s="51">
        <v>451000</v>
      </c>
      <c r="N364" s="132">
        <v>451000</v>
      </c>
      <c r="O364" s="51">
        <v>451000</v>
      </c>
      <c r="P364" s="51">
        <v>451000</v>
      </c>
      <c r="Q364" s="51">
        <v>451000</v>
      </c>
      <c r="R364" s="51">
        <v>451000</v>
      </c>
      <c r="S364" s="51">
        <v>451000</v>
      </c>
      <c r="T364" s="51">
        <v>451000</v>
      </c>
    </row>
    <row r="365" spans="1:20" s="10" customFormat="1" ht="159.75" customHeight="1" x14ac:dyDescent="0.3">
      <c r="A365" s="13">
        <f>IF(D365="","",SUBTOTAL(3,D$7:$D365))</f>
        <v>358</v>
      </c>
      <c r="B365" s="390"/>
      <c r="C365" s="55" t="s">
        <v>2826</v>
      </c>
      <c r="D365" s="56" t="s">
        <v>14</v>
      </c>
      <c r="E365" s="55" t="s">
        <v>119</v>
      </c>
      <c r="F365" s="53" t="s">
        <v>2674</v>
      </c>
      <c r="G365" s="57" t="s">
        <v>119</v>
      </c>
      <c r="H365" s="54" t="s">
        <v>119</v>
      </c>
      <c r="I365" s="391"/>
      <c r="J365" s="56" t="s">
        <v>119</v>
      </c>
      <c r="K365" s="53"/>
      <c r="L365" s="51">
        <v>383000</v>
      </c>
      <c r="M365" s="51">
        <v>383000</v>
      </c>
      <c r="N365" s="132">
        <v>383000</v>
      </c>
      <c r="O365" s="51">
        <v>383000</v>
      </c>
      <c r="P365" s="51">
        <v>383000</v>
      </c>
      <c r="Q365" s="51">
        <v>383000</v>
      </c>
      <c r="R365" s="51">
        <v>383000</v>
      </c>
      <c r="S365" s="51">
        <v>383000</v>
      </c>
      <c r="T365" s="51">
        <v>383000</v>
      </c>
    </row>
    <row r="366" spans="1:20" s="10" customFormat="1" ht="114.75" customHeight="1" x14ac:dyDescent="0.3">
      <c r="A366" s="13">
        <f>IF(D366="","",SUBTOTAL(3,D$7:$D366))</f>
        <v>359</v>
      </c>
      <c r="B366" s="390"/>
      <c r="C366" s="55" t="s">
        <v>2675</v>
      </c>
      <c r="D366" s="56" t="s">
        <v>14</v>
      </c>
      <c r="E366" s="55" t="s">
        <v>119</v>
      </c>
      <c r="F366" s="53" t="s">
        <v>2676</v>
      </c>
      <c r="G366" s="57" t="s">
        <v>119</v>
      </c>
      <c r="H366" s="54" t="s">
        <v>119</v>
      </c>
      <c r="I366" s="391"/>
      <c r="J366" s="56" t="s">
        <v>119</v>
      </c>
      <c r="K366" s="53"/>
      <c r="L366" s="51">
        <v>373000</v>
      </c>
      <c r="M366" s="51">
        <v>373000</v>
      </c>
      <c r="N366" s="132">
        <v>373000</v>
      </c>
      <c r="O366" s="51">
        <v>373000</v>
      </c>
      <c r="P366" s="51">
        <v>373000</v>
      </c>
      <c r="Q366" s="51">
        <v>373000</v>
      </c>
      <c r="R366" s="51">
        <v>373000</v>
      </c>
      <c r="S366" s="51">
        <v>373000</v>
      </c>
      <c r="T366" s="51">
        <v>373000</v>
      </c>
    </row>
    <row r="367" spans="1:20" s="10" customFormat="1" ht="114.75" customHeight="1" x14ac:dyDescent="0.3">
      <c r="A367" s="13">
        <f>IF(D367="","",SUBTOTAL(3,D$7:$D367))</f>
        <v>360</v>
      </c>
      <c r="B367" s="390"/>
      <c r="C367" s="55" t="s">
        <v>2677</v>
      </c>
      <c r="D367" s="56" t="s">
        <v>14</v>
      </c>
      <c r="E367" s="55" t="s">
        <v>119</v>
      </c>
      <c r="F367" s="53" t="s">
        <v>2678</v>
      </c>
      <c r="G367" s="57" t="s">
        <v>119</v>
      </c>
      <c r="H367" s="54" t="s">
        <v>119</v>
      </c>
      <c r="I367" s="391"/>
      <c r="J367" s="56" t="s">
        <v>119</v>
      </c>
      <c r="K367" s="53"/>
      <c r="L367" s="51">
        <v>591000</v>
      </c>
      <c r="M367" s="51">
        <v>591000</v>
      </c>
      <c r="N367" s="132">
        <v>591000</v>
      </c>
      <c r="O367" s="51">
        <v>591000</v>
      </c>
      <c r="P367" s="51">
        <v>591000</v>
      </c>
      <c r="Q367" s="51">
        <v>591000</v>
      </c>
      <c r="R367" s="51">
        <v>591000</v>
      </c>
      <c r="S367" s="51">
        <v>591000</v>
      </c>
      <c r="T367" s="51">
        <v>591000</v>
      </c>
    </row>
    <row r="368" spans="1:20" s="10" customFormat="1" ht="83.25" customHeight="1" x14ac:dyDescent="0.3">
      <c r="A368" s="13" t="str">
        <f>IF(D368="","",SUBTOTAL(3,D$7:$D368))</f>
        <v/>
      </c>
      <c r="B368" s="390"/>
      <c r="C368" s="57" t="s">
        <v>2642</v>
      </c>
      <c r="D368" s="56"/>
      <c r="E368" s="55"/>
      <c r="F368" s="53"/>
      <c r="G368" s="57"/>
      <c r="H368" s="54"/>
      <c r="I368" s="391"/>
      <c r="J368" s="56" t="s">
        <v>19</v>
      </c>
      <c r="K368" s="53"/>
      <c r="L368" s="51"/>
      <c r="M368" s="51"/>
      <c r="N368" s="132"/>
      <c r="O368" s="51"/>
      <c r="P368" s="51"/>
      <c r="Q368" s="51"/>
      <c r="R368" s="51"/>
      <c r="S368" s="51"/>
      <c r="T368" s="51"/>
    </row>
    <row r="369" spans="1:20" s="10" customFormat="1" ht="114.75" customHeight="1" x14ac:dyDescent="0.3">
      <c r="A369" s="13">
        <f>IF(D369="","",SUBTOTAL(3,D$7:$D369))</f>
        <v>361</v>
      </c>
      <c r="B369" s="390"/>
      <c r="C369" s="55" t="s">
        <v>2643</v>
      </c>
      <c r="D369" s="56" t="s">
        <v>14</v>
      </c>
      <c r="E369" s="55" t="s">
        <v>2629</v>
      </c>
      <c r="F369" s="53" t="s">
        <v>2632</v>
      </c>
      <c r="G369" s="57" t="s">
        <v>2631</v>
      </c>
      <c r="H369" s="54" t="s">
        <v>17</v>
      </c>
      <c r="I369" s="54" t="s">
        <v>823</v>
      </c>
      <c r="J369" s="56" t="s">
        <v>119</v>
      </c>
      <c r="K369" s="53"/>
      <c r="L369" s="51">
        <v>479000</v>
      </c>
      <c r="M369" s="51">
        <v>479000</v>
      </c>
      <c r="N369" s="132">
        <v>479000</v>
      </c>
      <c r="O369" s="51">
        <v>479000</v>
      </c>
      <c r="P369" s="51">
        <v>479000</v>
      </c>
      <c r="Q369" s="51">
        <v>479000</v>
      </c>
      <c r="R369" s="51">
        <v>479000</v>
      </c>
      <c r="S369" s="51">
        <v>479000</v>
      </c>
      <c r="T369" s="51">
        <v>479000</v>
      </c>
    </row>
    <row r="370" spans="1:20" s="10" customFormat="1" ht="114.75" customHeight="1" x14ac:dyDescent="0.3">
      <c r="A370" s="13">
        <f>IF(D370="","",SUBTOTAL(3,D$7:$D370))</f>
        <v>362</v>
      </c>
      <c r="B370" s="390"/>
      <c r="C370" s="55" t="s">
        <v>2679</v>
      </c>
      <c r="D370" s="56" t="s">
        <v>14</v>
      </c>
      <c r="E370" s="55" t="s">
        <v>119</v>
      </c>
      <c r="F370" s="53" t="s">
        <v>2676</v>
      </c>
      <c r="G370" s="57" t="s">
        <v>119</v>
      </c>
      <c r="H370" s="54" t="s">
        <v>119</v>
      </c>
      <c r="I370" s="54" t="s">
        <v>119</v>
      </c>
      <c r="J370" s="56"/>
      <c r="K370" s="53"/>
      <c r="L370" s="51">
        <v>501000</v>
      </c>
      <c r="M370" s="51">
        <v>501000</v>
      </c>
      <c r="N370" s="132">
        <v>501000</v>
      </c>
      <c r="O370" s="51">
        <v>501000</v>
      </c>
      <c r="P370" s="51">
        <v>501000</v>
      </c>
      <c r="Q370" s="51">
        <v>501000</v>
      </c>
      <c r="R370" s="51">
        <v>501000</v>
      </c>
      <c r="S370" s="51">
        <v>501000</v>
      </c>
      <c r="T370" s="51">
        <v>501000</v>
      </c>
    </row>
    <row r="371" spans="1:20" s="10" customFormat="1" ht="83.25" customHeight="1" x14ac:dyDescent="0.3">
      <c r="A371" s="13" t="str">
        <f>IF(D371="","",SUBTOTAL(3,D$7:$D371))</f>
        <v/>
      </c>
      <c r="B371" s="390"/>
      <c r="C371" s="57" t="s">
        <v>2645</v>
      </c>
      <c r="D371" s="56"/>
      <c r="E371" s="55"/>
      <c r="F371" s="53"/>
      <c r="G371" s="57"/>
      <c r="H371" s="54"/>
      <c r="I371" s="54"/>
      <c r="J371" s="56" t="s">
        <v>19</v>
      </c>
      <c r="K371" s="53"/>
      <c r="L371" s="51"/>
      <c r="M371" s="51"/>
      <c r="N371" s="132"/>
      <c r="O371" s="51"/>
      <c r="P371" s="51"/>
      <c r="Q371" s="51"/>
      <c r="R371" s="51"/>
      <c r="S371" s="51"/>
      <c r="T371" s="51"/>
    </row>
    <row r="372" spans="1:20" s="10" customFormat="1" ht="83.25" customHeight="1" x14ac:dyDescent="0.3">
      <c r="A372" s="13">
        <f>IF(D372="","",SUBTOTAL(3,D$7:$D372))</f>
        <v>363</v>
      </c>
      <c r="B372" s="390"/>
      <c r="C372" s="55" t="s">
        <v>2646</v>
      </c>
      <c r="D372" s="56" t="s">
        <v>14</v>
      </c>
      <c r="E372" s="55" t="s">
        <v>2629</v>
      </c>
      <c r="F372" s="53" t="s">
        <v>2647</v>
      </c>
      <c r="G372" s="390" t="s">
        <v>2648</v>
      </c>
      <c r="H372" s="54" t="s">
        <v>17</v>
      </c>
      <c r="I372" s="391" t="s">
        <v>823</v>
      </c>
      <c r="J372" s="56" t="s">
        <v>119</v>
      </c>
      <c r="K372" s="53"/>
      <c r="L372" s="51">
        <v>175000</v>
      </c>
      <c r="M372" s="51">
        <v>175000</v>
      </c>
      <c r="N372" s="132">
        <v>175000</v>
      </c>
      <c r="O372" s="51">
        <v>175000</v>
      </c>
      <c r="P372" s="51">
        <v>175000</v>
      </c>
      <c r="Q372" s="51">
        <v>175000</v>
      </c>
      <c r="R372" s="51">
        <v>175000</v>
      </c>
      <c r="S372" s="51">
        <v>175000</v>
      </c>
      <c r="T372" s="51">
        <v>175000</v>
      </c>
    </row>
    <row r="373" spans="1:20" s="10" customFormat="1" ht="83.25" customHeight="1" x14ac:dyDescent="0.3">
      <c r="A373" s="13">
        <f>IF(D373="","",SUBTOTAL(3,D$7:$D373))</f>
        <v>364</v>
      </c>
      <c r="B373" s="390"/>
      <c r="C373" s="55" t="s">
        <v>2649</v>
      </c>
      <c r="D373" s="56" t="s">
        <v>14</v>
      </c>
      <c r="E373" s="55" t="s">
        <v>119</v>
      </c>
      <c r="F373" s="53" t="s">
        <v>2650</v>
      </c>
      <c r="G373" s="390"/>
      <c r="H373" s="54" t="s">
        <v>119</v>
      </c>
      <c r="I373" s="391"/>
      <c r="J373" s="56" t="s">
        <v>119</v>
      </c>
      <c r="K373" s="53"/>
      <c r="L373" s="51">
        <v>173000</v>
      </c>
      <c r="M373" s="51">
        <v>173000</v>
      </c>
      <c r="N373" s="132">
        <v>173000</v>
      </c>
      <c r="O373" s="51">
        <v>173000</v>
      </c>
      <c r="P373" s="51">
        <v>173000</v>
      </c>
      <c r="Q373" s="51">
        <v>173000</v>
      </c>
      <c r="R373" s="51">
        <v>173000</v>
      </c>
      <c r="S373" s="51">
        <v>173000</v>
      </c>
      <c r="T373" s="51">
        <v>173000</v>
      </c>
    </row>
    <row r="374" spans="1:20" s="10" customFormat="1" ht="153" customHeight="1" x14ac:dyDescent="0.3">
      <c r="A374" s="13">
        <f>IF(D374="","",SUBTOTAL(3,D$7:$D374))</f>
        <v>365</v>
      </c>
      <c r="B374" s="390"/>
      <c r="C374" s="55" t="s">
        <v>2651</v>
      </c>
      <c r="D374" s="56" t="s">
        <v>14</v>
      </c>
      <c r="E374" s="55" t="s">
        <v>119</v>
      </c>
      <c r="F374" s="53" t="s">
        <v>2652</v>
      </c>
      <c r="G374" s="390"/>
      <c r="H374" s="54" t="s">
        <v>119</v>
      </c>
      <c r="I374" s="391"/>
      <c r="J374" s="56" t="s">
        <v>119</v>
      </c>
      <c r="K374" s="53"/>
      <c r="L374" s="51">
        <v>161000</v>
      </c>
      <c r="M374" s="51">
        <v>161000</v>
      </c>
      <c r="N374" s="132">
        <v>161000</v>
      </c>
      <c r="O374" s="51">
        <v>161000</v>
      </c>
      <c r="P374" s="51">
        <v>161000</v>
      </c>
      <c r="Q374" s="51">
        <v>161000</v>
      </c>
      <c r="R374" s="51">
        <v>161000</v>
      </c>
      <c r="S374" s="51">
        <v>161000</v>
      </c>
      <c r="T374" s="51">
        <v>161000</v>
      </c>
    </row>
    <row r="375" spans="1:20" s="10" customFormat="1" ht="83.25" customHeight="1" x14ac:dyDescent="0.3">
      <c r="A375" s="13">
        <f>IF(D375="","",SUBTOTAL(3,D$7:$D375))</f>
        <v>366</v>
      </c>
      <c r="B375" s="390"/>
      <c r="C375" s="55" t="s">
        <v>2653</v>
      </c>
      <c r="D375" s="56" t="s">
        <v>14</v>
      </c>
      <c r="E375" s="55" t="s">
        <v>119</v>
      </c>
      <c r="F375" s="53" t="s">
        <v>2630</v>
      </c>
      <c r="G375" s="390"/>
      <c r="H375" s="54" t="s">
        <v>119</v>
      </c>
      <c r="I375" s="391"/>
      <c r="J375" s="56" t="s">
        <v>119</v>
      </c>
      <c r="K375" s="53"/>
      <c r="L375" s="51">
        <v>229000</v>
      </c>
      <c r="M375" s="51">
        <v>229000</v>
      </c>
      <c r="N375" s="132">
        <v>229000</v>
      </c>
      <c r="O375" s="51">
        <v>229000</v>
      </c>
      <c r="P375" s="51">
        <v>229000</v>
      </c>
      <c r="Q375" s="51">
        <v>229000</v>
      </c>
      <c r="R375" s="51">
        <v>229000</v>
      </c>
      <c r="S375" s="51">
        <v>229000</v>
      </c>
      <c r="T375" s="51">
        <v>229000</v>
      </c>
    </row>
    <row r="376" spans="1:20" s="10" customFormat="1" ht="83.25" customHeight="1" x14ac:dyDescent="0.3">
      <c r="A376" s="13">
        <f>IF(D376="","",SUBTOTAL(3,D$7:$D376))</f>
        <v>367</v>
      </c>
      <c r="B376" s="390"/>
      <c r="C376" s="55" t="s">
        <v>2654</v>
      </c>
      <c r="D376" s="56" t="s">
        <v>14</v>
      </c>
      <c r="E376" s="55" t="s">
        <v>119</v>
      </c>
      <c r="F376" s="53" t="s">
        <v>2632</v>
      </c>
      <c r="G376" s="390"/>
      <c r="H376" s="54" t="s">
        <v>119</v>
      </c>
      <c r="I376" s="391"/>
      <c r="J376" s="56" t="s">
        <v>119</v>
      </c>
      <c r="K376" s="53"/>
      <c r="L376" s="51">
        <v>221000</v>
      </c>
      <c r="M376" s="51">
        <v>221000</v>
      </c>
      <c r="N376" s="132">
        <v>221000</v>
      </c>
      <c r="O376" s="51">
        <v>221000</v>
      </c>
      <c r="P376" s="51">
        <v>221000</v>
      </c>
      <c r="Q376" s="51">
        <v>221000</v>
      </c>
      <c r="R376" s="51">
        <v>221000</v>
      </c>
      <c r="S376" s="51">
        <v>221000</v>
      </c>
      <c r="T376" s="51">
        <v>221000</v>
      </c>
    </row>
    <row r="377" spans="1:20" s="10" customFormat="1" ht="83.25" customHeight="1" x14ac:dyDescent="0.3">
      <c r="A377" s="13" t="str">
        <f>IF(D377="","",SUBTOTAL(3,D$7:$D377))</f>
        <v/>
      </c>
      <c r="B377" s="390"/>
      <c r="C377" s="57" t="s">
        <v>2656</v>
      </c>
      <c r="D377" s="56"/>
      <c r="E377" s="55"/>
      <c r="F377" s="53"/>
      <c r="G377" s="57"/>
      <c r="H377" s="54"/>
      <c r="I377" s="54"/>
      <c r="J377" s="56" t="s">
        <v>19</v>
      </c>
      <c r="K377" s="53"/>
      <c r="L377" s="51"/>
      <c r="M377" s="51"/>
      <c r="N377" s="132"/>
      <c r="O377" s="51"/>
      <c r="P377" s="51"/>
      <c r="Q377" s="51"/>
      <c r="R377" s="51"/>
      <c r="S377" s="51"/>
      <c r="T377" s="51"/>
    </row>
    <row r="378" spans="1:20" s="10" customFormat="1" ht="83.25" customHeight="1" x14ac:dyDescent="0.3">
      <c r="A378" s="13">
        <f>IF(D378="","",SUBTOTAL(3,D$7:$D378))</f>
        <v>368</v>
      </c>
      <c r="B378" s="390"/>
      <c r="C378" s="55" t="s">
        <v>2657</v>
      </c>
      <c r="D378" s="56" t="s">
        <v>14</v>
      </c>
      <c r="E378" s="55" t="s">
        <v>2629</v>
      </c>
      <c r="F378" s="53" t="s">
        <v>2632</v>
      </c>
      <c r="G378" s="390" t="s">
        <v>2631</v>
      </c>
      <c r="H378" s="54" t="s">
        <v>17</v>
      </c>
      <c r="I378" s="391" t="s">
        <v>823</v>
      </c>
      <c r="J378" s="56" t="s">
        <v>119</v>
      </c>
      <c r="K378" s="53"/>
      <c r="L378" s="51">
        <v>237272.72727272724</v>
      </c>
      <c r="M378" s="51">
        <v>237272.72727272724</v>
      </c>
      <c r="N378" s="132">
        <v>237272.72727272724</v>
      </c>
      <c r="O378" s="51">
        <v>237272.727272727</v>
      </c>
      <c r="P378" s="51">
        <v>237272.727272727</v>
      </c>
      <c r="Q378" s="51">
        <v>237272.727272727</v>
      </c>
      <c r="R378" s="51">
        <v>237272.727272727</v>
      </c>
      <c r="S378" s="51">
        <v>237272.727272727</v>
      </c>
      <c r="T378" s="51">
        <v>237272.727272727</v>
      </c>
    </row>
    <row r="379" spans="1:20" s="10" customFormat="1" ht="83.25" customHeight="1" x14ac:dyDescent="0.3">
      <c r="A379" s="13">
        <f>IF(D379="","",SUBTOTAL(3,D$7:$D379))</f>
        <v>369</v>
      </c>
      <c r="B379" s="390"/>
      <c r="C379" s="55" t="s">
        <v>2658</v>
      </c>
      <c r="D379" s="56" t="s">
        <v>14</v>
      </c>
      <c r="E379" s="55" t="s">
        <v>119</v>
      </c>
      <c r="F379" s="53" t="s">
        <v>2632</v>
      </c>
      <c r="G379" s="390"/>
      <c r="H379" s="54" t="s">
        <v>119</v>
      </c>
      <c r="I379" s="391"/>
      <c r="J379" s="56" t="s">
        <v>119</v>
      </c>
      <c r="K379" s="53"/>
      <c r="L379" s="51">
        <v>335454.54545454547</v>
      </c>
      <c r="M379" s="51">
        <v>335454.54545454547</v>
      </c>
      <c r="N379" s="132">
        <v>335454.54545454547</v>
      </c>
      <c r="O379" s="51">
        <v>335454.545454545</v>
      </c>
      <c r="P379" s="51">
        <v>335454.545454545</v>
      </c>
      <c r="Q379" s="51">
        <v>335454.545454545</v>
      </c>
      <c r="R379" s="51">
        <v>335454.545454545</v>
      </c>
      <c r="S379" s="51">
        <v>335454.545454545</v>
      </c>
      <c r="T379" s="51">
        <v>335454.545454545</v>
      </c>
    </row>
    <row r="380" spans="1:20" s="10" customFormat="1" ht="83.25" customHeight="1" x14ac:dyDescent="0.3">
      <c r="A380" s="13">
        <f>IF(D380="","",SUBTOTAL(3,D$7:$D380))</f>
        <v>370</v>
      </c>
      <c r="B380" s="390"/>
      <c r="C380" s="55" t="s">
        <v>2659</v>
      </c>
      <c r="D380" s="56" t="s">
        <v>14</v>
      </c>
      <c r="E380" s="55" t="s">
        <v>119</v>
      </c>
      <c r="F380" s="53" t="s">
        <v>2633</v>
      </c>
      <c r="G380" s="390"/>
      <c r="H380" s="54" t="s">
        <v>119</v>
      </c>
      <c r="I380" s="391"/>
      <c r="J380" s="56" t="s">
        <v>119</v>
      </c>
      <c r="K380" s="53"/>
      <c r="L380" s="51">
        <v>356727.27272727271</v>
      </c>
      <c r="M380" s="51">
        <v>356727.27272727271</v>
      </c>
      <c r="N380" s="132">
        <v>356727.27272727271</v>
      </c>
      <c r="O380" s="51">
        <v>356727.272727273</v>
      </c>
      <c r="P380" s="51">
        <v>356727.272727273</v>
      </c>
      <c r="Q380" s="51">
        <v>356727.272727273</v>
      </c>
      <c r="R380" s="51">
        <v>356727.272727273</v>
      </c>
      <c r="S380" s="51">
        <v>356727.272727273</v>
      </c>
      <c r="T380" s="51">
        <v>356727.272727273</v>
      </c>
    </row>
    <row r="381" spans="1:20" s="10" customFormat="1" ht="83.25" customHeight="1" x14ac:dyDescent="0.3">
      <c r="A381" s="13">
        <f>IF(D381="","",SUBTOTAL(3,D$7:$D381))</f>
        <v>371</v>
      </c>
      <c r="B381" s="390"/>
      <c r="C381" s="55" t="s">
        <v>2660</v>
      </c>
      <c r="D381" s="56" t="s">
        <v>14</v>
      </c>
      <c r="E381" s="55" t="s">
        <v>119</v>
      </c>
      <c r="F381" s="53" t="s">
        <v>2630</v>
      </c>
      <c r="G381" s="390"/>
      <c r="H381" s="54" t="s">
        <v>119</v>
      </c>
      <c r="I381" s="391"/>
      <c r="J381" s="56" t="s">
        <v>119</v>
      </c>
      <c r="K381" s="53"/>
      <c r="L381" s="51">
        <v>245454.54545454544</v>
      </c>
      <c r="M381" s="51">
        <v>245454.54545454544</v>
      </c>
      <c r="N381" s="132">
        <v>245454.54545454544</v>
      </c>
      <c r="O381" s="51">
        <v>245454.545454545</v>
      </c>
      <c r="P381" s="51">
        <v>245454.545454545</v>
      </c>
      <c r="Q381" s="51">
        <v>245454.545454545</v>
      </c>
      <c r="R381" s="51">
        <v>245454.545454545</v>
      </c>
      <c r="S381" s="51">
        <v>245454.545454545</v>
      </c>
      <c r="T381" s="51">
        <v>245454.545454545</v>
      </c>
    </row>
    <row r="382" spans="1:20" s="10" customFormat="1" ht="83.25" customHeight="1" x14ac:dyDescent="0.3">
      <c r="A382" s="13">
        <f>IF(D382="","",SUBTOTAL(3,D$7:$D382))</f>
        <v>372</v>
      </c>
      <c r="B382" s="390"/>
      <c r="C382" s="55" t="s">
        <v>2661</v>
      </c>
      <c r="D382" s="56" t="s">
        <v>14</v>
      </c>
      <c r="E382" s="55" t="s">
        <v>119</v>
      </c>
      <c r="F382" s="53" t="s">
        <v>2630</v>
      </c>
      <c r="G382" s="390"/>
      <c r="H382" s="54" t="s">
        <v>119</v>
      </c>
      <c r="I382" s="391"/>
      <c r="J382" s="56" t="s">
        <v>119</v>
      </c>
      <c r="K382" s="53"/>
      <c r="L382" s="51">
        <v>279818.18181818182</v>
      </c>
      <c r="M382" s="51">
        <v>279818.18181818182</v>
      </c>
      <c r="N382" s="132">
        <v>279818.18181818182</v>
      </c>
      <c r="O382" s="51">
        <v>279818.181818182</v>
      </c>
      <c r="P382" s="51">
        <v>279818.181818182</v>
      </c>
      <c r="Q382" s="51">
        <v>279818.181818182</v>
      </c>
      <c r="R382" s="51">
        <v>279818.181818182</v>
      </c>
      <c r="S382" s="51">
        <v>279818.181818182</v>
      </c>
      <c r="T382" s="51">
        <v>279818.181818182</v>
      </c>
    </row>
    <row r="383" spans="1:20" s="10" customFormat="1" ht="83.25" customHeight="1" x14ac:dyDescent="0.3">
      <c r="A383" s="13">
        <f>IF(D383="","",SUBTOTAL(3,D$7:$D383))</f>
        <v>373</v>
      </c>
      <c r="B383" s="390"/>
      <c r="C383" s="55" t="s">
        <v>2662</v>
      </c>
      <c r="D383" s="56" t="s">
        <v>14</v>
      </c>
      <c r="E383" s="55" t="s">
        <v>119</v>
      </c>
      <c r="F383" s="53" t="s">
        <v>2630</v>
      </c>
      <c r="G383" s="390"/>
      <c r="H383" s="54" t="s">
        <v>119</v>
      </c>
      <c r="I383" s="391"/>
      <c r="J383" s="56" t="s">
        <v>119</v>
      </c>
      <c r="K383" s="53"/>
      <c r="L383" s="51">
        <v>279818.18181818182</v>
      </c>
      <c r="M383" s="51">
        <v>279818.18181818182</v>
      </c>
      <c r="N383" s="132">
        <v>279818.18181818182</v>
      </c>
      <c r="O383" s="51">
        <v>279818.181818182</v>
      </c>
      <c r="P383" s="51">
        <v>279818.181818182</v>
      </c>
      <c r="Q383" s="51">
        <v>279818.181818182</v>
      </c>
      <c r="R383" s="51">
        <v>279818.181818182</v>
      </c>
      <c r="S383" s="51">
        <v>279818.181818182</v>
      </c>
      <c r="T383" s="51">
        <v>279818.181818182</v>
      </c>
    </row>
    <row r="384" spans="1:20" s="10" customFormat="1" ht="83.25" customHeight="1" x14ac:dyDescent="0.3">
      <c r="A384" s="13">
        <f>IF(D384="","",SUBTOTAL(3,D$7:$D384))</f>
        <v>374</v>
      </c>
      <c r="B384" s="390"/>
      <c r="C384" s="55" t="s">
        <v>2663</v>
      </c>
      <c r="D384" s="56" t="s">
        <v>14</v>
      </c>
      <c r="E384" s="55" t="s">
        <v>119</v>
      </c>
      <c r="F384" s="53" t="s">
        <v>2630</v>
      </c>
      <c r="G384" s="390"/>
      <c r="H384" s="54" t="s">
        <v>119</v>
      </c>
      <c r="I384" s="391"/>
      <c r="J384" s="56" t="s">
        <v>119</v>
      </c>
      <c r="K384" s="53"/>
      <c r="L384" s="51">
        <v>304363.63636363635</v>
      </c>
      <c r="M384" s="51">
        <v>304363.63636363635</v>
      </c>
      <c r="N384" s="132">
        <v>304363.63636363635</v>
      </c>
      <c r="O384" s="51">
        <v>304363.636363636</v>
      </c>
      <c r="P384" s="51">
        <v>304363.636363636</v>
      </c>
      <c r="Q384" s="51">
        <v>304363.636363636</v>
      </c>
      <c r="R384" s="51">
        <v>304363.636363636</v>
      </c>
      <c r="S384" s="51">
        <v>304363.636363636</v>
      </c>
      <c r="T384" s="51">
        <v>304363.636363636</v>
      </c>
    </row>
    <row r="385" spans="1:20" s="10" customFormat="1" ht="83.25" customHeight="1" x14ac:dyDescent="0.3">
      <c r="A385" s="13">
        <f>IF(D385="","",SUBTOTAL(3,D$7:$D385))</f>
        <v>375</v>
      </c>
      <c r="B385" s="390"/>
      <c r="C385" s="55" t="s">
        <v>2664</v>
      </c>
      <c r="D385" s="56" t="s">
        <v>14</v>
      </c>
      <c r="E385" s="55" t="s">
        <v>119</v>
      </c>
      <c r="F385" s="53" t="s">
        <v>2632</v>
      </c>
      <c r="G385" s="390"/>
      <c r="H385" s="54" t="s">
        <v>119</v>
      </c>
      <c r="I385" s="391"/>
      <c r="J385" s="56" t="s">
        <v>119</v>
      </c>
      <c r="K385" s="53"/>
      <c r="L385" s="51">
        <v>237272.72727272724</v>
      </c>
      <c r="M385" s="51">
        <v>237272.72727272724</v>
      </c>
      <c r="N385" s="132">
        <v>237272.72727272724</v>
      </c>
      <c r="O385" s="51">
        <v>237272.727272727</v>
      </c>
      <c r="P385" s="51">
        <v>237272.727272727</v>
      </c>
      <c r="Q385" s="51">
        <v>237272.727272727</v>
      </c>
      <c r="R385" s="51">
        <v>237272.727272727</v>
      </c>
      <c r="S385" s="51">
        <v>237272.727272727</v>
      </c>
      <c r="T385" s="51">
        <v>237272.727272727</v>
      </c>
    </row>
    <row r="386" spans="1:20" s="10" customFormat="1" ht="126.75" customHeight="1" x14ac:dyDescent="0.3">
      <c r="A386" s="13">
        <f>IF(D386="","",SUBTOTAL(3,D$7:$D386))</f>
        <v>376</v>
      </c>
      <c r="B386" s="390"/>
      <c r="C386" s="55" t="s">
        <v>2827</v>
      </c>
      <c r="D386" s="56" t="s">
        <v>14</v>
      </c>
      <c r="E386" s="55" t="s">
        <v>119</v>
      </c>
      <c r="F386" s="53" t="s">
        <v>2632</v>
      </c>
      <c r="G386" s="390"/>
      <c r="H386" s="54" t="s">
        <v>119</v>
      </c>
      <c r="I386" s="391"/>
      <c r="J386" s="56" t="s">
        <v>119</v>
      </c>
      <c r="K386" s="53"/>
      <c r="L386" s="51">
        <v>271636.36363636359</v>
      </c>
      <c r="M386" s="51">
        <v>271636.36363636359</v>
      </c>
      <c r="N386" s="132">
        <v>271636.36363636359</v>
      </c>
      <c r="O386" s="51">
        <v>271636.363636364</v>
      </c>
      <c r="P386" s="51">
        <v>271636.363636364</v>
      </c>
      <c r="Q386" s="51">
        <v>271636.363636364</v>
      </c>
      <c r="R386" s="51">
        <v>271636.363636364</v>
      </c>
      <c r="S386" s="51">
        <v>271636.363636364</v>
      </c>
      <c r="T386" s="51">
        <v>271636.363636364</v>
      </c>
    </row>
    <row r="387" spans="1:20" s="10" customFormat="1" ht="83.25" customHeight="1" x14ac:dyDescent="0.3">
      <c r="A387" s="13">
        <f>IF(D387="","",SUBTOTAL(3,D$7:$D387))</f>
        <v>377</v>
      </c>
      <c r="B387" s="390"/>
      <c r="C387" s="55" t="s">
        <v>2659</v>
      </c>
      <c r="D387" s="56" t="s">
        <v>14</v>
      </c>
      <c r="E387" s="55" t="s">
        <v>119</v>
      </c>
      <c r="F387" s="53" t="s">
        <v>2633</v>
      </c>
      <c r="G387" s="390"/>
      <c r="H387" s="54" t="s">
        <v>119</v>
      </c>
      <c r="I387" s="391"/>
      <c r="J387" s="56" t="s">
        <v>119</v>
      </c>
      <c r="K387" s="53"/>
      <c r="L387" s="51">
        <v>356727.27272727271</v>
      </c>
      <c r="M387" s="51">
        <v>356727.27272727271</v>
      </c>
      <c r="N387" s="132">
        <v>356727.27272727271</v>
      </c>
      <c r="O387" s="51">
        <v>356727.272727273</v>
      </c>
      <c r="P387" s="51">
        <v>356727.272727273</v>
      </c>
      <c r="Q387" s="51">
        <v>356727.272727273</v>
      </c>
      <c r="R387" s="51">
        <v>356727.272727273</v>
      </c>
      <c r="S387" s="51">
        <v>356727.272727273</v>
      </c>
      <c r="T387" s="51">
        <v>356727.272727273</v>
      </c>
    </row>
    <row r="388" spans="1:20" s="10" customFormat="1" ht="83.25" customHeight="1" x14ac:dyDescent="0.3">
      <c r="A388" s="13">
        <f>IF(D388="","",SUBTOTAL(3,D$7:$D388))</f>
        <v>378</v>
      </c>
      <c r="B388" s="390"/>
      <c r="C388" s="55" t="s">
        <v>2660</v>
      </c>
      <c r="D388" s="56" t="s">
        <v>14</v>
      </c>
      <c r="E388" s="55" t="s">
        <v>119</v>
      </c>
      <c r="F388" s="53" t="s">
        <v>2630</v>
      </c>
      <c r="G388" s="390"/>
      <c r="H388" s="54" t="s">
        <v>119</v>
      </c>
      <c r="I388" s="391"/>
      <c r="J388" s="56" t="s">
        <v>119</v>
      </c>
      <c r="K388" s="53"/>
      <c r="L388" s="51">
        <v>245454.54545454544</v>
      </c>
      <c r="M388" s="51">
        <v>245454.54545454544</v>
      </c>
      <c r="N388" s="132">
        <v>245454.54545454544</v>
      </c>
      <c r="O388" s="51">
        <v>245454.545454545</v>
      </c>
      <c r="P388" s="51">
        <v>245454.545454545</v>
      </c>
      <c r="Q388" s="51">
        <v>245454.545454545</v>
      </c>
      <c r="R388" s="51">
        <v>245454.545454545</v>
      </c>
      <c r="S388" s="51">
        <v>245454.545454545</v>
      </c>
      <c r="T388" s="51">
        <v>245454.545454545</v>
      </c>
    </row>
    <row r="389" spans="1:20" s="10" customFormat="1" ht="83.25" customHeight="1" x14ac:dyDescent="0.3">
      <c r="A389" s="13">
        <f>IF(D389="","",SUBTOTAL(3,D$7:$D389))</f>
        <v>379</v>
      </c>
      <c r="B389" s="390"/>
      <c r="C389" s="55" t="s">
        <v>2661</v>
      </c>
      <c r="D389" s="56" t="s">
        <v>14</v>
      </c>
      <c r="E389" s="55" t="s">
        <v>119</v>
      </c>
      <c r="F389" s="53" t="s">
        <v>2630</v>
      </c>
      <c r="G389" s="390"/>
      <c r="H389" s="54" t="s">
        <v>119</v>
      </c>
      <c r="I389" s="391"/>
      <c r="J389" s="56" t="s">
        <v>119</v>
      </c>
      <c r="K389" s="53"/>
      <c r="L389" s="51">
        <v>279818.18181818182</v>
      </c>
      <c r="M389" s="51">
        <v>279818.18181818182</v>
      </c>
      <c r="N389" s="132">
        <v>279818.18181818182</v>
      </c>
      <c r="O389" s="51">
        <v>279818.181818182</v>
      </c>
      <c r="P389" s="51">
        <v>279818.181818182</v>
      </c>
      <c r="Q389" s="51">
        <v>279818.181818182</v>
      </c>
      <c r="R389" s="51">
        <v>279818.181818182</v>
      </c>
      <c r="S389" s="51">
        <v>279818.181818182</v>
      </c>
      <c r="T389" s="51">
        <v>279818.181818182</v>
      </c>
    </row>
    <row r="390" spans="1:20" s="10" customFormat="1" ht="83.25" customHeight="1" x14ac:dyDescent="0.3">
      <c r="A390" s="13">
        <f>IF(D390="","",SUBTOTAL(3,D$7:$D390))</f>
        <v>380</v>
      </c>
      <c r="B390" s="390"/>
      <c r="C390" s="55" t="s">
        <v>2662</v>
      </c>
      <c r="D390" s="56" t="s">
        <v>14</v>
      </c>
      <c r="E390" s="55" t="s">
        <v>119</v>
      </c>
      <c r="F390" s="53" t="s">
        <v>2630</v>
      </c>
      <c r="G390" s="390"/>
      <c r="H390" s="54" t="s">
        <v>119</v>
      </c>
      <c r="I390" s="391"/>
      <c r="J390" s="56" t="s">
        <v>119</v>
      </c>
      <c r="K390" s="53"/>
      <c r="L390" s="51">
        <v>279818.18181818182</v>
      </c>
      <c r="M390" s="51">
        <v>279818.18181818182</v>
      </c>
      <c r="N390" s="132">
        <v>279818.18181818182</v>
      </c>
      <c r="O390" s="51">
        <v>279818.181818182</v>
      </c>
      <c r="P390" s="51">
        <v>279818.181818182</v>
      </c>
      <c r="Q390" s="51">
        <v>279818.181818182</v>
      </c>
      <c r="R390" s="51">
        <v>279818.181818182</v>
      </c>
      <c r="S390" s="51">
        <v>279818.181818182</v>
      </c>
      <c r="T390" s="51">
        <v>279818.181818182</v>
      </c>
    </row>
    <row r="391" spans="1:20" s="10" customFormat="1" ht="83.25" customHeight="1" x14ac:dyDescent="0.3">
      <c r="A391" s="13">
        <f>IF(D391="","",SUBTOTAL(3,D$7:$D391))</f>
        <v>381</v>
      </c>
      <c r="B391" s="390"/>
      <c r="C391" s="55" t="s">
        <v>2663</v>
      </c>
      <c r="D391" s="56" t="s">
        <v>14</v>
      </c>
      <c r="E391" s="55" t="s">
        <v>119</v>
      </c>
      <c r="F391" s="53" t="s">
        <v>2630</v>
      </c>
      <c r="G391" s="390"/>
      <c r="H391" s="54" t="s">
        <v>119</v>
      </c>
      <c r="I391" s="391"/>
      <c r="J391" s="56" t="s">
        <v>119</v>
      </c>
      <c r="K391" s="53"/>
      <c r="L391" s="51">
        <v>304363.63636363635</v>
      </c>
      <c r="M391" s="51">
        <v>304363.63636363635</v>
      </c>
      <c r="N391" s="132">
        <v>304363.63636363635</v>
      </c>
      <c r="O391" s="51">
        <v>304363.636363636</v>
      </c>
      <c r="P391" s="51">
        <v>304363.636363636</v>
      </c>
      <c r="Q391" s="51">
        <v>304363.636363636</v>
      </c>
      <c r="R391" s="51">
        <v>304363.636363636</v>
      </c>
      <c r="S391" s="51">
        <v>304363.636363636</v>
      </c>
      <c r="T391" s="51">
        <v>304363.636363636</v>
      </c>
    </row>
    <row r="392" spans="1:20" s="10" customFormat="1" ht="83.25" customHeight="1" x14ac:dyDescent="0.3">
      <c r="A392" s="13">
        <f>IF(D392="","",SUBTOTAL(3,D$7:$D392))</f>
        <v>382</v>
      </c>
      <c r="B392" s="390"/>
      <c r="C392" s="55" t="s">
        <v>2664</v>
      </c>
      <c r="D392" s="56" t="s">
        <v>14</v>
      </c>
      <c r="E392" s="55" t="s">
        <v>119</v>
      </c>
      <c r="F392" s="53" t="s">
        <v>2632</v>
      </c>
      <c r="G392" s="390"/>
      <c r="H392" s="54" t="s">
        <v>119</v>
      </c>
      <c r="I392" s="391"/>
      <c r="J392" s="56" t="s">
        <v>119</v>
      </c>
      <c r="K392" s="53"/>
      <c r="L392" s="51">
        <v>237272.72727272724</v>
      </c>
      <c r="M392" s="51">
        <v>237272.72727272724</v>
      </c>
      <c r="N392" s="132">
        <v>237272.72727272724</v>
      </c>
      <c r="O392" s="51">
        <v>237272.727272727</v>
      </c>
      <c r="P392" s="51">
        <v>237272.727272727</v>
      </c>
      <c r="Q392" s="51">
        <v>237272.727272727</v>
      </c>
      <c r="R392" s="51">
        <v>237272.727272727</v>
      </c>
      <c r="S392" s="51">
        <v>237272.727272727</v>
      </c>
      <c r="T392" s="51">
        <v>237272.727272727</v>
      </c>
    </row>
    <row r="393" spans="1:20" s="10" customFormat="1" ht="135.75" customHeight="1" x14ac:dyDescent="0.3">
      <c r="A393" s="13">
        <f>IF(D393="","",SUBTOTAL(3,D$7:$D393))</f>
        <v>383</v>
      </c>
      <c r="B393" s="390"/>
      <c r="C393" s="55" t="s">
        <v>2827</v>
      </c>
      <c r="D393" s="56" t="s">
        <v>14</v>
      </c>
      <c r="E393" s="55" t="s">
        <v>119</v>
      </c>
      <c r="F393" s="53" t="s">
        <v>2632</v>
      </c>
      <c r="G393" s="390"/>
      <c r="H393" s="54" t="s">
        <v>119</v>
      </c>
      <c r="I393" s="391"/>
      <c r="J393" s="56" t="s">
        <v>119</v>
      </c>
      <c r="K393" s="53"/>
      <c r="L393" s="51">
        <v>271636.36363636359</v>
      </c>
      <c r="M393" s="51">
        <v>271636.36363636359</v>
      </c>
      <c r="N393" s="132">
        <v>271636.36363636359</v>
      </c>
      <c r="O393" s="51">
        <v>271636.363636364</v>
      </c>
      <c r="P393" s="51">
        <v>271636.363636364</v>
      </c>
      <c r="Q393" s="51">
        <v>271636.363636364</v>
      </c>
      <c r="R393" s="51">
        <v>271636.363636364</v>
      </c>
      <c r="S393" s="51">
        <v>271636.363636364</v>
      </c>
      <c r="T393" s="51">
        <v>271636.363636364</v>
      </c>
    </row>
    <row r="394" spans="1:20" s="10" customFormat="1" ht="132.75" customHeight="1" x14ac:dyDescent="0.3">
      <c r="A394" s="13">
        <f>IF(D394="","",SUBTOTAL(3,D$7:$D394))</f>
        <v>384</v>
      </c>
      <c r="B394" s="390"/>
      <c r="C394" s="55" t="s">
        <v>2710</v>
      </c>
      <c r="D394" s="56" t="s">
        <v>2711</v>
      </c>
      <c r="E394" s="373" t="s">
        <v>2725</v>
      </c>
      <c r="F394" s="53" t="s">
        <v>2712</v>
      </c>
      <c r="G394" s="390" t="s">
        <v>2713</v>
      </c>
      <c r="H394" s="391" t="s">
        <v>17</v>
      </c>
      <c r="I394" s="391"/>
      <c r="J394" s="389" t="s">
        <v>1266</v>
      </c>
      <c r="K394" s="53"/>
      <c r="L394" s="51">
        <v>378704</v>
      </c>
      <c r="M394" s="51">
        <v>378704</v>
      </c>
      <c r="N394" s="132">
        <v>378704</v>
      </c>
      <c r="O394" s="51">
        <v>378704</v>
      </c>
      <c r="P394" s="51">
        <v>378704</v>
      </c>
      <c r="Q394" s="51">
        <v>378704</v>
      </c>
      <c r="R394" s="51">
        <v>378704</v>
      </c>
      <c r="S394" s="51">
        <v>378704</v>
      </c>
      <c r="T394" s="51">
        <v>378704</v>
      </c>
    </row>
    <row r="395" spans="1:20" s="10" customFormat="1" ht="132.75" customHeight="1" x14ac:dyDescent="0.3">
      <c r="A395" s="13">
        <f>IF(D395="","",SUBTOTAL(3,D$7:$D395))</f>
        <v>385</v>
      </c>
      <c r="B395" s="390"/>
      <c r="C395" s="55" t="s">
        <v>2714</v>
      </c>
      <c r="D395" s="56" t="s">
        <v>2711</v>
      </c>
      <c r="E395" s="373"/>
      <c r="F395" s="53" t="s">
        <v>2715</v>
      </c>
      <c r="G395" s="390"/>
      <c r="H395" s="391"/>
      <c r="I395" s="391"/>
      <c r="J395" s="389"/>
      <c r="K395" s="53"/>
      <c r="L395" s="51">
        <v>267593</v>
      </c>
      <c r="M395" s="51">
        <v>267593</v>
      </c>
      <c r="N395" s="132">
        <v>267593</v>
      </c>
      <c r="O395" s="51">
        <v>267593</v>
      </c>
      <c r="P395" s="51">
        <v>267593</v>
      </c>
      <c r="Q395" s="51">
        <v>267593</v>
      </c>
      <c r="R395" s="51">
        <v>267593</v>
      </c>
      <c r="S395" s="51">
        <v>267593</v>
      </c>
      <c r="T395" s="51">
        <v>267593</v>
      </c>
    </row>
    <row r="396" spans="1:20" s="10" customFormat="1" ht="132.75" customHeight="1" x14ac:dyDescent="0.3">
      <c r="A396" s="13">
        <f>IF(D396="","",SUBTOTAL(3,D$7:$D396))</f>
        <v>386</v>
      </c>
      <c r="B396" s="390"/>
      <c r="C396" s="55" t="s">
        <v>2716</v>
      </c>
      <c r="D396" s="56" t="s">
        <v>2711</v>
      </c>
      <c r="E396" s="373"/>
      <c r="F396" s="53" t="s">
        <v>2717</v>
      </c>
      <c r="G396" s="390"/>
      <c r="H396" s="391"/>
      <c r="I396" s="391"/>
      <c r="J396" s="389"/>
      <c r="K396" s="53"/>
      <c r="L396" s="51">
        <v>369444</v>
      </c>
      <c r="M396" s="51">
        <v>369444</v>
      </c>
      <c r="N396" s="132">
        <v>369444</v>
      </c>
      <c r="O396" s="51">
        <v>369444</v>
      </c>
      <c r="P396" s="51">
        <v>369444</v>
      </c>
      <c r="Q396" s="51">
        <v>369444</v>
      </c>
      <c r="R396" s="51">
        <v>369444</v>
      </c>
      <c r="S396" s="51">
        <v>369444</v>
      </c>
      <c r="T396" s="51">
        <v>369444</v>
      </c>
    </row>
    <row r="397" spans="1:20" s="10" customFormat="1" ht="132.75" customHeight="1" x14ac:dyDescent="0.3">
      <c r="A397" s="13">
        <f>IF(D397="","",SUBTOTAL(3,D$7:$D397))</f>
        <v>387</v>
      </c>
      <c r="B397" s="390"/>
      <c r="C397" s="55" t="s">
        <v>2718</v>
      </c>
      <c r="D397" s="56" t="s">
        <v>2711</v>
      </c>
      <c r="E397" s="373"/>
      <c r="F397" s="53" t="s">
        <v>2715</v>
      </c>
      <c r="G397" s="390"/>
      <c r="H397" s="391"/>
      <c r="I397" s="391"/>
      <c r="J397" s="389"/>
      <c r="K397" s="53"/>
      <c r="L397" s="51">
        <v>267593</v>
      </c>
      <c r="M397" s="51">
        <v>267593</v>
      </c>
      <c r="N397" s="132">
        <v>267593</v>
      </c>
      <c r="O397" s="51">
        <v>267593</v>
      </c>
      <c r="P397" s="51">
        <v>267593</v>
      </c>
      <c r="Q397" s="51">
        <v>267593</v>
      </c>
      <c r="R397" s="51">
        <v>267593</v>
      </c>
      <c r="S397" s="51">
        <v>267593</v>
      </c>
      <c r="T397" s="51">
        <v>267593</v>
      </c>
    </row>
    <row r="398" spans="1:20" s="10" customFormat="1" ht="132.75" customHeight="1" x14ac:dyDescent="0.3">
      <c r="A398" s="13">
        <f>IF(D398="","",SUBTOTAL(3,D$7:$D398))</f>
        <v>388</v>
      </c>
      <c r="B398" s="390"/>
      <c r="C398" s="55" t="s">
        <v>2719</v>
      </c>
      <c r="D398" s="56" t="s">
        <v>2711</v>
      </c>
      <c r="E398" s="373"/>
      <c r="F398" s="53" t="s">
        <v>2712</v>
      </c>
      <c r="G398" s="390"/>
      <c r="H398" s="391"/>
      <c r="I398" s="391"/>
      <c r="J398" s="389"/>
      <c r="K398" s="53"/>
      <c r="L398" s="51">
        <v>378704</v>
      </c>
      <c r="M398" s="51">
        <v>378704</v>
      </c>
      <c r="N398" s="132">
        <v>378704</v>
      </c>
      <c r="O398" s="51">
        <v>378704</v>
      </c>
      <c r="P398" s="51">
        <v>378704</v>
      </c>
      <c r="Q398" s="51">
        <v>378704</v>
      </c>
      <c r="R398" s="51">
        <v>378704</v>
      </c>
      <c r="S398" s="51">
        <v>378704</v>
      </c>
      <c r="T398" s="51">
        <v>378704</v>
      </c>
    </row>
    <row r="399" spans="1:20" s="10" customFormat="1" ht="132.75" customHeight="1" x14ac:dyDescent="0.3">
      <c r="A399" s="13">
        <f>IF(D399="","",SUBTOTAL(3,D$7:$D399))</f>
        <v>389</v>
      </c>
      <c r="B399" s="390"/>
      <c r="C399" s="55" t="s">
        <v>2720</v>
      </c>
      <c r="D399" s="56" t="s">
        <v>2711</v>
      </c>
      <c r="E399" s="373"/>
      <c r="F399" s="53" t="s">
        <v>2717</v>
      </c>
      <c r="G399" s="390"/>
      <c r="H399" s="391"/>
      <c r="I399" s="391"/>
      <c r="J399" s="389"/>
      <c r="K399" s="53"/>
      <c r="L399" s="51">
        <v>369444</v>
      </c>
      <c r="M399" s="51">
        <v>369444</v>
      </c>
      <c r="N399" s="132">
        <v>369444</v>
      </c>
      <c r="O399" s="51">
        <v>369444</v>
      </c>
      <c r="P399" s="51">
        <v>369444</v>
      </c>
      <c r="Q399" s="51">
        <v>369444</v>
      </c>
      <c r="R399" s="51">
        <v>369444</v>
      </c>
      <c r="S399" s="51">
        <v>369444</v>
      </c>
      <c r="T399" s="51">
        <v>369444</v>
      </c>
    </row>
    <row r="400" spans="1:20" s="10" customFormat="1" ht="132.75" customHeight="1" x14ac:dyDescent="0.3">
      <c r="A400" s="13">
        <f>IF(D400="","",SUBTOTAL(3,D$7:$D400))</f>
        <v>390</v>
      </c>
      <c r="B400" s="390"/>
      <c r="C400" s="55" t="s">
        <v>2721</v>
      </c>
      <c r="D400" s="56" t="s">
        <v>2711</v>
      </c>
      <c r="E400" s="373"/>
      <c r="F400" s="53" t="s">
        <v>2722</v>
      </c>
      <c r="G400" s="390"/>
      <c r="H400" s="391"/>
      <c r="I400" s="391"/>
      <c r="J400" s="389"/>
      <c r="K400" s="53"/>
      <c r="L400" s="51">
        <v>526852</v>
      </c>
      <c r="M400" s="51">
        <v>526852</v>
      </c>
      <c r="N400" s="132">
        <v>526852</v>
      </c>
      <c r="O400" s="51">
        <v>526852</v>
      </c>
      <c r="P400" s="51">
        <v>526852</v>
      </c>
      <c r="Q400" s="51">
        <v>526852</v>
      </c>
      <c r="R400" s="51">
        <v>526852</v>
      </c>
      <c r="S400" s="51">
        <v>526852</v>
      </c>
      <c r="T400" s="51">
        <v>526852</v>
      </c>
    </row>
    <row r="401" spans="1:20" s="10" customFormat="1" ht="132.75" customHeight="1" x14ac:dyDescent="0.3">
      <c r="A401" s="13">
        <f>IF(D401="","",SUBTOTAL(3,D$7:$D401))</f>
        <v>391</v>
      </c>
      <c r="B401" s="390"/>
      <c r="C401" s="55" t="s">
        <v>2723</v>
      </c>
      <c r="D401" s="56" t="s">
        <v>2711</v>
      </c>
      <c r="E401" s="373"/>
      <c r="F401" s="53" t="s">
        <v>2724</v>
      </c>
      <c r="G401" s="390"/>
      <c r="H401" s="391"/>
      <c r="I401" s="391"/>
      <c r="J401" s="389"/>
      <c r="K401" s="53"/>
      <c r="L401" s="51">
        <v>536111</v>
      </c>
      <c r="M401" s="51">
        <v>536111</v>
      </c>
      <c r="N401" s="132">
        <v>536111</v>
      </c>
      <c r="O401" s="51">
        <v>536111</v>
      </c>
      <c r="P401" s="51">
        <v>536111</v>
      </c>
      <c r="Q401" s="51">
        <v>536111</v>
      </c>
      <c r="R401" s="51">
        <v>536111</v>
      </c>
      <c r="S401" s="51">
        <v>536111</v>
      </c>
      <c r="T401" s="51">
        <v>536111</v>
      </c>
    </row>
    <row r="402" spans="1:20" s="10" customFormat="1" ht="97.5" customHeight="1" x14ac:dyDescent="0.3">
      <c r="A402" s="13">
        <f>IF(D402="","",SUBTOTAL(3,D$7:$D402))</f>
        <v>392</v>
      </c>
      <c r="B402" s="390"/>
      <c r="C402" s="55" t="s">
        <v>158</v>
      </c>
      <c r="D402" s="56" t="s">
        <v>127</v>
      </c>
      <c r="E402" s="55" t="s">
        <v>159</v>
      </c>
      <c r="F402" s="53" t="s">
        <v>160</v>
      </c>
      <c r="G402" s="376" t="s">
        <v>165</v>
      </c>
      <c r="H402" s="373" t="s">
        <v>17</v>
      </c>
      <c r="I402" s="373" t="s">
        <v>161</v>
      </c>
      <c r="J402" s="389" t="s">
        <v>3279</v>
      </c>
      <c r="K402" s="388" t="s">
        <v>166</v>
      </c>
      <c r="L402" s="51">
        <v>214320</v>
      </c>
      <c r="M402" s="51">
        <v>214320</v>
      </c>
      <c r="N402" s="132">
        <v>214320</v>
      </c>
      <c r="O402" s="5">
        <v>214320</v>
      </c>
      <c r="P402" s="5">
        <v>214320</v>
      </c>
      <c r="Q402" s="5">
        <v>214320</v>
      </c>
      <c r="R402" s="5">
        <v>214320</v>
      </c>
      <c r="S402" s="5">
        <v>214320</v>
      </c>
      <c r="T402" s="5">
        <v>214320</v>
      </c>
    </row>
    <row r="403" spans="1:20" s="10" customFormat="1" ht="97.5" customHeight="1" x14ac:dyDescent="0.3">
      <c r="A403" s="13">
        <f>IF(D403="","",SUBTOTAL(3,D$7:$D403))</f>
        <v>393</v>
      </c>
      <c r="B403" s="390"/>
      <c r="C403" s="55" t="s">
        <v>163</v>
      </c>
      <c r="D403" s="56" t="s">
        <v>127</v>
      </c>
      <c r="E403" s="54" t="s">
        <v>44</v>
      </c>
      <c r="F403" s="53" t="s">
        <v>164</v>
      </c>
      <c r="G403" s="376"/>
      <c r="H403" s="373"/>
      <c r="I403" s="373"/>
      <c r="J403" s="389"/>
      <c r="K403" s="388"/>
      <c r="L403" s="51">
        <v>270360</v>
      </c>
      <c r="M403" s="51">
        <v>270360</v>
      </c>
      <c r="N403" s="132">
        <v>270360</v>
      </c>
      <c r="O403" s="5">
        <v>270360</v>
      </c>
      <c r="P403" s="5">
        <v>270360</v>
      </c>
      <c r="Q403" s="5">
        <v>270360</v>
      </c>
      <c r="R403" s="5">
        <v>270360</v>
      </c>
      <c r="S403" s="5">
        <v>270360</v>
      </c>
      <c r="T403" s="5">
        <v>270360</v>
      </c>
    </row>
    <row r="404" spans="1:20" s="10" customFormat="1" ht="97.5" customHeight="1" x14ac:dyDescent="0.3">
      <c r="A404" s="13">
        <f>IF(D404="","",SUBTOTAL(3,D$7:$D404))</f>
        <v>394</v>
      </c>
      <c r="B404" s="390"/>
      <c r="C404" s="55" t="s">
        <v>1489</v>
      </c>
      <c r="D404" s="56" t="s">
        <v>127</v>
      </c>
      <c r="E404" s="54" t="s">
        <v>159</v>
      </c>
      <c r="F404" s="53" t="s">
        <v>1490</v>
      </c>
      <c r="G404" s="376"/>
      <c r="H404" s="373"/>
      <c r="I404" s="373"/>
      <c r="J404" s="389"/>
      <c r="K404" s="388"/>
      <c r="L404" s="33">
        <v>54600</v>
      </c>
      <c r="M404" s="33">
        <v>54600</v>
      </c>
      <c r="N404" s="253">
        <v>54600</v>
      </c>
      <c r="O404" s="33">
        <v>54600</v>
      </c>
      <c r="P404" s="33">
        <v>54600</v>
      </c>
      <c r="Q404" s="33">
        <v>54600</v>
      </c>
      <c r="R404" s="33">
        <v>54600</v>
      </c>
      <c r="S404" s="33">
        <v>54600</v>
      </c>
      <c r="T404" s="33">
        <v>54600</v>
      </c>
    </row>
    <row r="405" spans="1:20" s="10" customFormat="1" ht="97.5" customHeight="1" x14ac:dyDescent="0.3">
      <c r="A405" s="13">
        <f>IF(D405="","",SUBTOTAL(3,D$7:$D405))</f>
        <v>395</v>
      </c>
      <c r="B405" s="390"/>
      <c r="C405" s="55" t="s">
        <v>1491</v>
      </c>
      <c r="D405" s="56" t="s">
        <v>127</v>
      </c>
      <c r="E405" s="54" t="s">
        <v>159</v>
      </c>
      <c r="F405" s="53" t="s">
        <v>1492</v>
      </c>
      <c r="G405" s="376"/>
      <c r="H405" s="373"/>
      <c r="I405" s="373"/>
      <c r="J405" s="389"/>
      <c r="K405" s="388"/>
      <c r="L405" s="51">
        <v>78600</v>
      </c>
      <c r="M405" s="51">
        <v>78600</v>
      </c>
      <c r="N405" s="132">
        <v>78600</v>
      </c>
      <c r="O405" s="5">
        <v>78600</v>
      </c>
      <c r="P405" s="5">
        <v>78600</v>
      </c>
      <c r="Q405" s="5">
        <v>78600</v>
      </c>
      <c r="R405" s="5">
        <v>78600</v>
      </c>
      <c r="S405" s="5">
        <v>78600</v>
      </c>
      <c r="T405" s="5">
        <v>78600</v>
      </c>
    </row>
    <row r="406" spans="1:20" s="10" customFormat="1" ht="97.5" customHeight="1" x14ac:dyDescent="0.3">
      <c r="A406" s="13">
        <f>IF(D406="","",SUBTOTAL(3,D$7:$D406))</f>
        <v>396</v>
      </c>
      <c r="B406" s="390"/>
      <c r="C406" s="55" t="s">
        <v>1493</v>
      </c>
      <c r="D406" s="56" t="s">
        <v>127</v>
      </c>
      <c r="E406" s="54" t="s">
        <v>159</v>
      </c>
      <c r="F406" s="53" t="s">
        <v>1494</v>
      </c>
      <c r="G406" s="376"/>
      <c r="H406" s="373"/>
      <c r="I406" s="373"/>
      <c r="J406" s="389"/>
      <c r="K406" s="388"/>
      <c r="L406" s="51">
        <v>114720</v>
      </c>
      <c r="M406" s="51">
        <v>114720</v>
      </c>
      <c r="N406" s="132">
        <v>114720</v>
      </c>
      <c r="O406" s="5">
        <v>114720</v>
      </c>
      <c r="P406" s="5">
        <v>114720</v>
      </c>
      <c r="Q406" s="5">
        <v>114720</v>
      </c>
      <c r="R406" s="5">
        <v>114720</v>
      </c>
      <c r="S406" s="5">
        <v>114720</v>
      </c>
      <c r="T406" s="5">
        <v>114720</v>
      </c>
    </row>
    <row r="407" spans="1:20" s="10" customFormat="1" ht="97.5" customHeight="1" x14ac:dyDescent="0.3">
      <c r="A407" s="13">
        <f>IF(D407="","",SUBTOTAL(3,D$7:$D407))</f>
        <v>397</v>
      </c>
      <c r="B407" s="390"/>
      <c r="C407" s="55" t="s">
        <v>1495</v>
      </c>
      <c r="D407" s="56" t="s">
        <v>127</v>
      </c>
      <c r="E407" s="54" t="s">
        <v>159</v>
      </c>
      <c r="F407" s="53" t="s">
        <v>1496</v>
      </c>
      <c r="G407" s="376"/>
      <c r="H407" s="373"/>
      <c r="I407" s="373"/>
      <c r="J407" s="389"/>
      <c r="K407" s="388"/>
      <c r="L407" s="51">
        <v>138720</v>
      </c>
      <c r="M407" s="51">
        <v>138720</v>
      </c>
      <c r="N407" s="132">
        <v>138720</v>
      </c>
      <c r="O407" s="5">
        <v>138720</v>
      </c>
      <c r="P407" s="5">
        <v>138720</v>
      </c>
      <c r="Q407" s="5">
        <v>138720</v>
      </c>
      <c r="R407" s="5">
        <v>138720</v>
      </c>
      <c r="S407" s="5">
        <v>138720</v>
      </c>
      <c r="T407" s="5">
        <v>138720</v>
      </c>
    </row>
    <row r="408" spans="1:20" s="10" customFormat="1" ht="97.5" customHeight="1" x14ac:dyDescent="0.3">
      <c r="A408" s="13">
        <f>IF(D408="","",SUBTOTAL(3,D$7:$D408))</f>
        <v>398</v>
      </c>
      <c r="B408" s="390"/>
      <c r="C408" s="55" t="s">
        <v>1497</v>
      </c>
      <c r="D408" s="56" t="s">
        <v>127</v>
      </c>
      <c r="E408" s="54" t="s">
        <v>159</v>
      </c>
      <c r="F408" s="53" t="s">
        <v>1498</v>
      </c>
      <c r="G408" s="376"/>
      <c r="H408" s="373"/>
      <c r="I408" s="373"/>
      <c r="J408" s="389"/>
      <c r="K408" s="388"/>
      <c r="L408" s="51">
        <v>162120</v>
      </c>
      <c r="M408" s="51">
        <v>162120</v>
      </c>
      <c r="N408" s="132">
        <v>162120</v>
      </c>
      <c r="O408" s="5">
        <v>162120</v>
      </c>
      <c r="P408" s="5">
        <v>162120</v>
      </c>
      <c r="Q408" s="5">
        <v>162120</v>
      </c>
      <c r="R408" s="5">
        <v>162120</v>
      </c>
      <c r="S408" s="5">
        <v>162120</v>
      </c>
      <c r="T408" s="5">
        <v>162120</v>
      </c>
    </row>
    <row r="409" spans="1:20" s="10" customFormat="1" ht="97.5" customHeight="1" x14ac:dyDescent="0.3">
      <c r="A409" s="13">
        <f>IF(D409="","",SUBTOTAL(3,D$7:$D409))</f>
        <v>399</v>
      </c>
      <c r="B409" s="390"/>
      <c r="C409" s="55" t="s">
        <v>1497</v>
      </c>
      <c r="D409" s="56" t="s">
        <v>127</v>
      </c>
      <c r="E409" s="54" t="s">
        <v>159</v>
      </c>
      <c r="F409" s="53" t="s">
        <v>1499</v>
      </c>
      <c r="G409" s="376"/>
      <c r="H409" s="373"/>
      <c r="I409" s="373"/>
      <c r="J409" s="389"/>
      <c r="K409" s="388"/>
      <c r="L409" s="51">
        <v>174000</v>
      </c>
      <c r="M409" s="51">
        <v>174000</v>
      </c>
      <c r="N409" s="132">
        <v>174000</v>
      </c>
      <c r="O409" s="5">
        <v>174000</v>
      </c>
      <c r="P409" s="5">
        <v>174000</v>
      </c>
      <c r="Q409" s="5">
        <v>174000</v>
      </c>
      <c r="R409" s="5">
        <v>174000</v>
      </c>
      <c r="S409" s="5">
        <v>174000</v>
      </c>
      <c r="T409" s="5">
        <v>174000</v>
      </c>
    </row>
    <row r="410" spans="1:20" s="10" customFormat="1" ht="97.5" customHeight="1" x14ac:dyDescent="0.3">
      <c r="A410" s="13">
        <f>IF(D410="","",SUBTOTAL(3,D$7:$D410))</f>
        <v>400</v>
      </c>
      <c r="B410" s="390"/>
      <c r="C410" s="55" t="s">
        <v>1500</v>
      </c>
      <c r="D410" s="56" t="s">
        <v>127</v>
      </c>
      <c r="E410" s="54" t="s">
        <v>159</v>
      </c>
      <c r="F410" s="53" t="s">
        <v>1499</v>
      </c>
      <c r="G410" s="376"/>
      <c r="H410" s="373"/>
      <c r="I410" s="373"/>
      <c r="J410" s="389"/>
      <c r="K410" s="388"/>
      <c r="L410" s="51">
        <v>198720</v>
      </c>
      <c r="M410" s="51">
        <v>198720</v>
      </c>
      <c r="N410" s="132">
        <v>198720</v>
      </c>
      <c r="O410" s="5">
        <v>198720</v>
      </c>
      <c r="P410" s="5">
        <v>198720</v>
      </c>
      <c r="Q410" s="5">
        <v>198720</v>
      </c>
      <c r="R410" s="5">
        <v>198720</v>
      </c>
      <c r="S410" s="5">
        <v>198720</v>
      </c>
      <c r="T410" s="5">
        <v>198720</v>
      </c>
    </row>
    <row r="411" spans="1:20" s="10" customFormat="1" ht="74.25" customHeight="1" x14ac:dyDescent="0.3">
      <c r="A411" s="13">
        <f>IF(D411="","",SUBTOTAL(3,D$7:$D411))</f>
        <v>401</v>
      </c>
      <c r="B411" s="390"/>
      <c r="C411" s="55" t="s">
        <v>2687</v>
      </c>
      <c r="D411" s="56" t="s">
        <v>14</v>
      </c>
      <c r="E411" s="391" t="s">
        <v>2293</v>
      </c>
      <c r="F411" s="53" t="s">
        <v>2688</v>
      </c>
      <c r="G411" s="376" t="s">
        <v>2684</v>
      </c>
      <c r="H411" s="373" t="s">
        <v>17</v>
      </c>
      <c r="I411" s="55"/>
      <c r="J411" s="389" t="s">
        <v>1264</v>
      </c>
      <c r="K411" s="53"/>
      <c r="L411" s="51">
        <v>115000</v>
      </c>
      <c r="M411" s="51">
        <v>117200</v>
      </c>
      <c r="N411" s="132">
        <v>115000</v>
      </c>
      <c r="O411" s="5">
        <v>117200</v>
      </c>
      <c r="P411" s="5">
        <v>118300</v>
      </c>
      <c r="Q411" s="5">
        <v>118300</v>
      </c>
      <c r="R411" s="5">
        <v>117200</v>
      </c>
      <c r="S411" s="5">
        <v>118300</v>
      </c>
      <c r="T411" s="5">
        <v>129300</v>
      </c>
    </row>
    <row r="412" spans="1:20" s="10" customFormat="1" ht="74.25" customHeight="1" x14ac:dyDescent="0.3">
      <c r="A412" s="13">
        <f>IF(D412="","",SUBTOTAL(3,D$7:$D412))</f>
        <v>402</v>
      </c>
      <c r="B412" s="390"/>
      <c r="C412" s="55" t="s">
        <v>2687</v>
      </c>
      <c r="D412" s="56" t="s">
        <v>14</v>
      </c>
      <c r="E412" s="391"/>
      <c r="F412" s="53" t="s">
        <v>1858</v>
      </c>
      <c r="G412" s="376"/>
      <c r="H412" s="373"/>
      <c r="I412" s="55"/>
      <c r="J412" s="389"/>
      <c r="K412" s="53"/>
      <c r="L412" s="51">
        <v>115000</v>
      </c>
      <c r="M412" s="51">
        <v>117200</v>
      </c>
      <c r="N412" s="132">
        <v>115000</v>
      </c>
      <c r="O412" s="5">
        <v>117200</v>
      </c>
      <c r="P412" s="5">
        <v>118300</v>
      </c>
      <c r="Q412" s="5">
        <v>118300</v>
      </c>
      <c r="R412" s="5">
        <v>117200</v>
      </c>
      <c r="S412" s="5">
        <v>118300</v>
      </c>
      <c r="T412" s="5">
        <v>129300</v>
      </c>
    </row>
    <row r="413" spans="1:20" s="10" customFormat="1" ht="74.25" customHeight="1" x14ac:dyDescent="0.3">
      <c r="A413" s="13">
        <f>IF(D413="","",SUBTOTAL(3,D$7:$D413))</f>
        <v>403</v>
      </c>
      <c r="B413" s="390"/>
      <c r="C413" s="55" t="s">
        <v>2687</v>
      </c>
      <c r="D413" s="56" t="s">
        <v>14</v>
      </c>
      <c r="E413" s="391"/>
      <c r="F413" s="53" t="s">
        <v>2689</v>
      </c>
      <c r="G413" s="376"/>
      <c r="H413" s="373"/>
      <c r="I413" s="55"/>
      <c r="J413" s="389"/>
      <c r="K413" s="53"/>
      <c r="L413" s="51">
        <v>115000</v>
      </c>
      <c r="M413" s="51">
        <v>117200</v>
      </c>
      <c r="N413" s="132">
        <v>115000</v>
      </c>
      <c r="O413" s="5">
        <v>117200</v>
      </c>
      <c r="P413" s="5">
        <v>118300</v>
      </c>
      <c r="Q413" s="5">
        <v>118300</v>
      </c>
      <c r="R413" s="5">
        <v>117200</v>
      </c>
      <c r="S413" s="5">
        <v>118300</v>
      </c>
      <c r="T413" s="5">
        <v>129300</v>
      </c>
    </row>
    <row r="414" spans="1:20" s="10" customFormat="1" ht="65.099999999999994" customHeight="1" x14ac:dyDescent="0.3">
      <c r="A414" s="13">
        <f>IF(D414="","",SUBTOTAL(3,D$7:$D414))</f>
        <v>404</v>
      </c>
      <c r="B414" s="390" t="s">
        <v>167</v>
      </c>
      <c r="C414" s="55" t="s">
        <v>1382</v>
      </c>
      <c r="D414" s="56" t="s">
        <v>700</v>
      </c>
      <c r="E414" s="54" t="s">
        <v>1375</v>
      </c>
      <c r="F414" s="53" t="s">
        <v>1377</v>
      </c>
      <c r="G414" s="376" t="s">
        <v>1862</v>
      </c>
      <c r="H414" s="373" t="s">
        <v>17</v>
      </c>
      <c r="I414" s="373" t="s">
        <v>1381</v>
      </c>
      <c r="J414" s="389" t="s">
        <v>1266</v>
      </c>
      <c r="K414" s="53"/>
      <c r="L414" s="51">
        <v>101000</v>
      </c>
      <c r="M414" s="51">
        <v>101000</v>
      </c>
      <c r="N414" s="132">
        <v>101000</v>
      </c>
      <c r="O414" s="5">
        <v>101000</v>
      </c>
      <c r="P414" s="5">
        <v>102000</v>
      </c>
      <c r="Q414" s="5">
        <v>102000</v>
      </c>
      <c r="R414" s="5">
        <v>102000</v>
      </c>
      <c r="S414" s="5">
        <v>103000</v>
      </c>
      <c r="T414" s="5">
        <v>104000</v>
      </c>
    </row>
    <row r="415" spans="1:20" s="10" customFormat="1" ht="65.099999999999994" customHeight="1" x14ac:dyDescent="0.3">
      <c r="A415" s="13">
        <f>IF(D415="","",SUBTOTAL(3,D$7:$D415))</f>
        <v>405</v>
      </c>
      <c r="B415" s="390"/>
      <c r="C415" s="55" t="s">
        <v>1382</v>
      </c>
      <c r="D415" s="56" t="s">
        <v>700</v>
      </c>
      <c r="E415" s="54" t="s">
        <v>1375</v>
      </c>
      <c r="F415" s="53" t="s">
        <v>1378</v>
      </c>
      <c r="G415" s="376"/>
      <c r="H415" s="373"/>
      <c r="I415" s="373"/>
      <c r="J415" s="389"/>
      <c r="K415" s="53"/>
      <c r="L415" s="51">
        <v>109000</v>
      </c>
      <c r="M415" s="51">
        <v>109000</v>
      </c>
      <c r="N415" s="132">
        <v>109000</v>
      </c>
      <c r="O415" s="5">
        <v>109000</v>
      </c>
      <c r="P415" s="5">
        <v>110000</v>
      </c>
      <c r="Q415" s="5">
        <v>110000</v>
      </c>
      <c r="R415" s="5">
        <v>110000</v>
      </c>
      <c r="S415" s="5">
        <v>111000</v>
      </c>
      <c r="T415" s="5">
        <v>112000</v>
      </c>
    </row>
    <row r="416" spans="1:20" s="10" customFormat="1" ht="65.099999999999994" customHeight="1" x14ac:dyDescent="0.3">
      <c r="A416" s="13">
        <f>IF(D416="","",SUBTOTAL(3,D$7:$D416))</f>
        <v>406</v>
      </c>
      <c r="B416" s="390"/>
      <c r="C416" s="55" t="s">
        <v>1382</v>
      </c>
      <c r="D416" s="56" t="s">
        <v>700</v>
      </c>
      <c r="E416" s="54" t="s">
        <v>1375</v>
      </c>
      <c r="F416" s="53" t="s">
        <v>1379</v>
      </c>
      <c r="G416" s="376"/>
      <c r="H416" s="373"/>
      <c r="I416" s="373"/>
      <c r="J416" s="389"/>
      <c r="K416" s="53"/>
      <c r="L416" s="51">
        <v>119000</v>
      </c>
      <c r="M416" s="51">
        <v>119000</v>
      </c>
      <c r="N416" s="132">
        <v>119000</v>
      </c>
      <c r="O416" s="5">
        <v>119000</v>
      </c>
      <c r="P416" s="5">
        <v>120000</v>
      </c>
      <c r="Q416" s="5">
        <v>120000</v>
      </c>
      <c r="R416" s="5">
        <v>120000</v>
      </c>
      <c r="S416" s="5">
        <v>121000</v>
      </c>
      <c r="T416" s="5">
        <v>122000</v>
      </c>
    </row>
    <row r="417" spans="1:20" s="10" customFormat="1" ht="65.099999999999994" customHeight="1" x14ac:dyDescent="0.3">
      <c r="A417" s="13">
        <f>IF(D417="","",SUBTOTAL(3,D$7:$D417))</f>
        <v>407</v>
      </c>
      <c r="B417" s="390"/>
      <c r="C417" s="55" t="s">
        <v>1382</v>
      </c>
      <c r="D417" s="56" t="s">
        <v>700</v>
      </c>
      <c r="E417" s="54" t="s">
        <v>1375</v>
      </c>
      <c r="F417" s="53" t="s">
        <v>1380</v>
      </c>
      <c r="G417" s="376"/>
      <c r="H417" s="373"/>
      <c r="I417" s="373"/>
      <c r="J417" s="389"/>
      <c r="K417" s="53"/>
      <c r="L417" s="51">
        <v>135000</v>
      </c>
      <c r="M417" s="51">
        <v>135000</v>
      </c>
      <c r="N417" s="132">
        <v>135000</v>
      </c>
      <c r="O417" s="5">
        <v>135000</v>
      </c>
      <c r="P417" s="5">
        <v>136000</v>
      </c>
      <c r="Q417" s="5">
        <v>136000</v>
      </c>
      <c r="R417" s="5">
        <v>136000</v>
      </c>
      <c r="S417" s="5">
        <v>137000</v>
      </c>
      <c r="T417" s="5">
        <v>138000</v>
      </c>
    </row>
    <row r="418" spans="1:20" s="10" customFormat="1" ht="65.099999999999994" customHeight="1" x14ac:dyDescent="0.3">
      <c r="A418" s="13">
        <f>IF(D418="","",SUBTOTAL(3,D$7:$D418))</f>
        <v>408</v>
      </c>
      <c r="B418" s="390"/>
      <c r="C418" s="55" t="s">
        <v>1382</v>
      </c>
      <c r="D418" s="56" t="s">
        <v>700</v>
      </c>
      <c r="E418" s="54" t="s">
        <v>1376</v>
      </c>
      <c r="F418" s="53" t="s">
        <v>1378</v>
      </c>
      <c r="G418" s="376"/>
      <c r="H418" s="373"/>
      <c r="I418" s="373"/>
      <c r="J418" s="389"/>
      <c r="K418" s="53"/>
      <c r="L418" s="51">
        <v>96000</v>
      </c>
      <c r="M418" s="51">
        <v>96000</v>
      </c>
      <c r="N418" s="132">
        <v>96000</v>
      </c>
      <c r="O418" s="5">
        <v>96000</v>
      </c>
      <c r="P418" s="5">
        <v>97000</v>
      </c>
      <c r="Q418" s="5">
        <v>97000</v>
      </c>
      <c r="R418" s="5">
        <v>97000</v>
      </c>
      <c r="S418" s="5">
        <v>98000</v>
      </c>
      <c r="T418" s="5">
        <v>99000</v>
      </c>
    </row>
    <row r="419" spans="1:20" s="10" customFormat="1" ht="65.099999999999994" customHeight="1" x14ac:dyDescent="0.3">
      <c r="A419" s="13">
        <f>IF(D419="","",SUBTOTAL(3,D$7:$D419))</f>
        <v>409</v>
      </c>
      <c r="B419" s="390"/>
      <c r="C419" s="55" t="s">
        <v>1382</v>
      </c>
      <c r="D419" s="56" t="s">
        <v>700</v>
      </c>
      <c r="E419" s="54" t="s">
        <v>1376</v>
      </c>
      <c r="F419" s="53" t="s">
        <v>1379</v>
      </c>
      <c r="G419" s="376"/>
      <c r="H419" s="373"/>
      <c r="I419" s="373"/>
      <c r="J419" s="389"/>
      <c r="K419" s="53"/>
      <c r="L419" s="51">
        <v>106000</v>
      </c>
      <c r="M419" s="51">
        <v>106000</v>
      </c>
      <c r="N419" s="132">
        <v>106000</v>
      </c>
      <c r="O419" s="5">
        <v>106000</v>
      </c>
      <c r="P419" s="5">
        <v>107000</v>
      </c>
      <c r="Q419" s="5">
        <v>107000</v>
      </c>
      <c r="R419" s="5">
        <v>107000</v>
      </c>
      <c r="S419" s="5">
        <v>108000</v>
      </c>
      <c r="T419" s="5">
        <v>109000</v>
      </c>
    </row>
    <row r="420" spans="1:20" s="10" customFormat="1" ht="65.099999999999994" customHeight="1" x14ac:dyDescent="0.3">
      <c r="A420" s="13">
        <f>IF(D420="","",SUBTOTAL(3,D$7:$D420))</f>
        <v>410</v>
      </c>
      <c r="B420" s="390"/>
      <c r="C420" s="55" t="s">
        <v>1382</v>
      </c>
      <c r="D420" s="56" t="s">
        <v>700</v>
      </c>
      <c r="E420" s="54" t="s">
        <v>1376</v>
      </c>
      <c r="F420" s="53" t="s">
        <v>1380</v>
      </c>
      <c r="G420" s="376"/>
      <c r="H420" s="373"/>
      <c r="I420" s="373"/>
      <c r="J420" s="389"/>
      <c r="K420" s="53"/>
      <c r="L420" s="51">
        <v>117000</v>
      </c>
      <c r="M420" s="51">
        <v>117000</v>
      </c>
      <c r="N420" s="132">
        <v>117000</v>
      </c>
      <c r="O420" s="5">
        <v>117000</v>
      </c>
      <c r="P420" s="5">
        <v>118000</v>
      </c>
      <c r="Q420" s="5">
        <v>118000</v>
      </c>
      <c r="R420" s="5">
        <v>118000</v>
      </c>
      <c r="S420" s="5">
        <v>119000</v>
      </c>
      <c r="T420" s="5">
        <v>120000</v>
      </c>
    </row>
    <row r="421" spans="1:20" s="10" customFormat="1" ht="79.5" customHeight="1" x14ac:dyDescent="0.3">
      <c r="A421" s="13">
        <f>IF(D421="","",SUBTOTAL(3,D$7:$D421))</f>
        <v>411</v>
      </c>
      <c r="B421" s="390"/>
      <c r="C421" s="55" t="s">
        <v>2591</v>
      </c>
      <c r="D421" s="56" t="s">
        <v>700</v>
      </c>
      <c r="E421" s="54" t="s">
        <v>2926</v>
      </c>
      <c r="F421" s="53" t="s">
        <v>2590</v>
      </c>
      <c r="G421" s="376"/>
      <c r="H421" s="373"/>
      <c r="I421" s="373"/>
      <c r="J421" s="389"/>
      <c r="K421" s="53"/>
      <c r="L421" s="51">
        <v>64000</v>
      </c>
      <c r="M421" s="51">
        <v>64000</v>
      </c>
      <c r="N421" s="132">
        <v>64000</v>
      </c>
      <c r="O421" s="5">
        <v>64000</v>
      </c>
      <c r="P421" s="5">
        <v>65000</v>
      </c>
      <c r="Q421" s="5">
        <v>65000</v>
      </c>
      <c r="R421" s="5">
        <v>65000</v>
      </c>
      <c r="S421" s="5">
        <v>66000</v>
      </c>
      <c r="T421" s="5">
        <v>67000</v>
      </c>
    </row>
    <row r="422" spans="1:20" s="10" customFormat="1" ht="79.5" customHeight="1" x14ac:dyDescent="0.3">
      <c r="A422" s="13">
        <f>IF(D422="","",SUBTOTAL(3,D$7:$D422))</f>
        <v>412</v>
      </c>
      <c r="B422" s="390"/>
      <c r="C422" s="55" t="s">
        <v>2591</v>
      </c>
      <c r="D422" s="56" t="s">
        <v>700</v>
      </c>
      <c r="E422" s="54" t="s">
        <v>2926</v>
      </c>
      <c r="F422" s="53" t="s">
        <v>1377</v>
      </c>
      <c r="G422" s="376"/>
      <c r="H422" s="373"/>
      <c r="I422" s="373"/>
      <c r="J422" s="389"/>
      <c r="K422" s="53"/>
      <c r="L422" s="51">
        <v>73000</v>
      </c>
      <c r="M422" s="51">
        <v>73000</v>
      </c>
      <c r="N422" s="132">
        <v>73000</v>
      </c>
      <c r="O422" s="5">
        <v>73000</v>
      </c>
      <c r="P422" s="5">
        <v>74000</v>
      </c>
      <c r="Q422" s="5">
        <v>74000</v>
      </c>
      <c r="R422" s="5">
        <v>74000</v>
      </c>
      <c r="S422" s="5">
        <v>75000</v>
      </c>
      <c r="T422" s="5">
        <v>76000</v>
      </c>
    </row>
    <row r="423" spans="1:20" s="10" customFormat="1" ht="79.5" customHeight="1" x14ac:dyDescent="0.3">
      <c r="A423" s="13">
        <f>IF(D423="","",SUBTOTAL(3,D$7:$D423))</f>
        <v>413</v>
      </c>
      <c r="B423" s="390"/>
      <c r="C423" s="55" t="s">
        <v>2591</v>
      </c>
      <c r="D423" s="56" t="s">
        <v>700</v>
      </c>
      <c r="E423" s="54" t="s">
        <v>2926</v>
      </c>
      <c r="F423" s="53" t="s">
        <v>1378</v>
      </c>
      <c r="G423" s="376"/>
      <c r="H423" s="373"/>
      <c r="I423" s="373"/>
      <c r="J423" s="389"/>
      <c r="K423" s="53"/>
      <c r="L423" s="51">
        <v>80000</v>
      </c>
      <c r="M423" s="51">
        <v>80000</v>
      </c>
      <c r="N423" s="132">
        <v>80000</v>
      </c>
      <c r="O423" s="5">
        <v>80000</v>
      </c>
      <c r="P423" s="5">
        <v>81000</v>
      </c>
      <c r="Q423" s="5">
        <v>81000</v>
      </c>
      <c r="R423" s="5">
        <v>81000</v>
      </c>
      <c r="S423" s="5">
        <v>82000</v>
      </c>
      <c r="T423" s="5">
        <v>83000</v>
      </c>
    </row>
    <row r="424" spans="1:20" s="10" customFormat="1" ht="79.5" customHeight="1" x14ac:dyDescent="0.3">
      <c r="A424" s="13">
        <f>IF(D424="","",SUBTOTAL(3,D$7:$D424))</f>
        <v>414</v>
      </c>
      <c r="B424" s="390"/>
      <c r="C424" s="55" t="s">
        <v>2591</v>
      </c>
      <c r="D424" s="56" t="s">
        <v>700</v>
      </c>
      <c r="E424" s="54" t="s">
        <v>2926</v>
      </c>
      <c r="F424" s="53" t="s">
        <v>1379</v>
      </c>
      <c r="G424" s="376"/>
      <c r="H424" s="373"/>
      <c r="I424" s="373"/>
      <c r="J424" s="389"/>
      <c r="K424" s="53"/>
      <c r="L424" s="51">
        <v>89000</v>
      </c>
      <c r="M424" s="51">
        <v>89000</v>
      </c>
      <c r="N424" s="132">
        <v>89000</v>
      </c>
      <c r="O424" s="5">
        <v>89000</v>
      </c>
      <c r="P424" s="5">
        <v>90000</v>
      </c>
      <c r="Q424" s="5">
        <v>90000</v>
      </c>
      <c r="R424" s="5">
        <v>90000</v>
      </c>
      <c r="S424" s="5">
        <v>91000</v>
      </c>
      <c r="T424" s="5">
        <v>92000</v>
      </c>
    </row>
    <row r="425" spans="1:20" s="10" customFormat="1" ht="79.5" customHeight="1" x14ac:dyDescent="0.3">
      <c r="A425" s="13">
        <f>IF(D425="","",SUBTOTAL(3,D$7:$D425))</f>
        <v>415</v>
      </c>
      <c r="B425" s="390"/>
      <c r="C425" s="55" t="s">
        <v>2591</v>
      </c>
      <c r="D425" s="56" t="s">
        <v>700</v>
      </c>
      <c r="E425" s="54" t="s">
        <v>2926</v>
      </c>
      <c r="F425" s="53" t="s">
        <v>1380</v>
      </c>
      <c r="G425" s="376"/>
      <c r="H425" s="373"/>
      <c r="I425" s="373"/>
      <c r="J425" s="389"/>
      <c r="K425" s="53"/>
      <c r="L425" s="51">
        <v>100000</v>
      </c>
      <c r="M425" s="51">
        <v>100000</v>
      </c>
      <c r="N425" s="132">
        <v>100000</v>
      </c>
      <c r="O425" s="5">
        <v>100000</v>
      </c>
      <c r="P425" s="5">
        <v>101000</v>
      </c>
      <c r="Q425" s="5">
        <v>101000</v>
      </c>
      <c r="R425" s="5">
        <v>101000</v>
      </c>
      <c r="S425" s="5">
        <v>102000</v>
      </c>
      <c r="T425" s="5">
        <v>103000</v>
      </c>
    </row>
    <row r="426" spans="1:20" s="10" customFormat="1" ht="65.099999999999994" customHeight="1" x14ac:dyDescent="0.3">
      <c r="A426" s="13">
        <f>IF(D426="","",SUBTOTAL(3,D$7:$D426))</f>
        <v>416</v>
      </c>
      <c r="B426" s="390"/>
      <c r="C426" s="55" t="s">
        <v>168</v>
      </c>
      <c r="D426" s="56" t="s">
        <v>127</v>
      </c>
      <c r="E426" s="55" t="s">
        <v>169</v>
      </c>
      <c r="F426" s="53" t="s">
        <v>170</v>
      </c>
      <c r="G426" s="376" t="s">
        <v>41</v>
      </c>
      <c r="H426" s="54" t="s">
        <v>44</v>
      </c>
      <c r="I426" s="55"/>
      <c r="J426" s="389" t="s">
        <v>3276</v>
      </c>
      <c r="K426" s="53"/>
      <c r="L426" s="51">
        <v>16481</v>
      </c>
      <c r="M426" s="51">
        <v>16481</v>
      </c>
      <c r="N426" s="133">
        <v>17635</v>
      </c>
      <c r="O426" s="5">
        <v>17965</v>
      </c>
      <c r="P426" s="5">
        <v>18459</v>
      </c>
      <c r="Q426" s="5">
        <v>18459</v>
      </c>
      <c r="R426" s="5">
        <v>18130</v>
      </c>
      <c r="S426" s="5">
        <v>18294</v>
      </c>
      <c r="T426" s="5">
        <v>19283</v>
      </c>
    </row>
    <row r="427" spans="1:20" s="10" customFormat="1" ht="65.099999999999994" customHeight="1" x14ac:dyDescent="0.3">
      <c r="A427" s="13">
        <f>IF(D427="","",SUBTOTAL(3,D$7:$D427))</f>
        <v>417</v>
      </c>
      <c r="B427" s="390"/>
      <c r="C427" s="55" t="s">
        <v>171</v>
      </c>
      <c r="D427" s="56" t="s">
        <v>127</v>
      </c>
      <c r="E427" s="55" t="s">
        <v>169</v>
      </c>
      <c r="F427" s="53"/>
      <c r="G427" s="376"/>
      <c r="H427" s="54" t="s">
        <v>44</v>
      </c>
      <c r="I427" s="55"/>
      <c r="J427" s="389"/>
      <c r="K427" s="53"/>
      <c r="L427" s="51">
        <v>25444</v>
      </c>
      <c r="M427" s="51">
        <v>25444</v>
      </c>
      <c r="N427" s="133">
        <v>27226</v>
      </c>
      <c r="O427" s="5">
        <v>27734</v>
      </c>
      <c r="P427" s="5">
        <v>28498</v>
      </c>
      <c r="Q427" s="5">
        <v>28498</v>
      </c>
      <c r="R427" s="5">
        <v>27989</v>
      </c>
      <c r="S427" s="5">
        <v>28243</v>
      </c>
      <c r="T427" s="5">
        <v>29770</v>
      </c>
    </row>
    <row r="428" spans="1:20" s="10" customFormat="1" ht="65.099999999999994" customHeight="1" x14ac:dyDescent="0.3">
      <c r="A428" s="13">
        <f>IF(D428="","",SUBTOTAL(3,D$7:$D428))</f>
        <v>418</v>
      </c>
      <c r="B428" s="390"/>
      <c r="C428" s="55" t="s">
        <v>172</v>
      </c>
      <c r="D428" s="56" t="s">
        <v>127</v>
      </c>
      <c r="E428" s="55" t="s">
        <v>169</v>
      </c>
      <c r="F428" s="53"/>
      <c r="G428" s="376"/>
      <c r="H428" s="54" t="s">
        <v>44</v>
      </c>
      <c r="I428" s="55"/>
      <c r="J428" s="389"/>
      <c r="K428" s="53"/>
      <c r="L428" s="51">
        <v>31352</v>
      </c>
      <c r="M428" s="51">
        <v>31352</v>
      </c>
      <c r="N428" s="133">
        <v>33546</v>
      </c>
      <c r="O428" s="5">
        <v>34174</v>
      </c>
      <c r="P428" s="5">
        <v>35114</v>
      </c>
      <c r="Q428" s="5">
        <v>35114</v>
      </c>
      <c r="R428" s="5">
        <v>34487</v>
      </c>
      <c r="S428" s="5">
        <v>34801</v>
      </c>
      <c r="T428" s="5">
        <v>36682</v>
      </c>
    </row>
    <row r="429" spans="1:20" s="10" customFormat="1" ht="65.099999999999994" customHeight="1" x14ac:dyDescent="0.3">
      <c r="A429" s="13">
        <f>IF(D429="","",SUBTOTAL(3,D$7:$D429))</f>
        <v>419</v>
      </c>
      <c r="B429" s="390"/>
      <c r="C429" s="55" t="s">
        <v>173</v>
      </c>
      <c r="D429" s="56" t="s">
        <v>127</v>
      </c>
      <c r="E429" s="55" t="s">
        <v>169</v>
      </c>
      <c r="F429" s="53"/>
      <c r="G429" s="376"/>
      <c r="H429" s="54" t="s">
        <v>44</v>
      </c>
      <c r="I429" s="55"/>
      <c r="J429" s="389"/>
      <c r="K429" s="53"/>
      <c r="L429" s="51">
        <v>45917</v>
      </c>
      <c r="M429" s="51">
        <v>45917</v>
      </c>
      <c r="N429" s="133">
        <v>49131</v>
      </c>
      <c r="O429" s="5">
        <v>50049</v>
      </c>
      <c r="P429" s="5">
        <v>51427</v>
      </c>
      <c r="Q429" s="5">
        <v>51427</v>
      </c>
      <c r="R429" s="5">
        <v>50508</v>
      </c>
      <c r="S429" s="5">
        <v>50968</v>
      </c>
      <c r="T429" s="5">
        <v>53723</v>
      </c>
    </row>
    <row r="430" spans="1:20" s="10" customFormat="1" ht="65.099999999999994" customHeight="1" x14ac:dyDescent="0.3">
      <c r="A430" s="13">
        <f>IF(D430="","",SUBTOTAL(3,D$7:$D430))</f>
        <v>420</v>
      </c>
      <c r="B430" s="390"/>
      <c r="C430" s="55" t="s">
        <v>174</v>
      </c>
      <c r="D430" s="56" t="s">
        <v>127</v>
      </c>
      <c r="E430" s="55" t="s">
        <v>169</v>
      </c>
      <c r="F430" s="53" t="s">
        <v>175</v>
      </c>
      <c r="G430" s="376"/>
      <c r="H430" s="54" t="s">
        <v>44</v>
      </c>
      <c r="I430" s="55"/>
      <c r="J430" s="389"/>
      <c r="K430" s="53"/>
      <c r="L430" s="51">
        <v>19028</v>
      </c>
      <c r="M430" s="51">
        <v>19028</v>
      </c>
      <c r="N430" s="133">
        <v>20360</v>
      </c>
      <c r="O430" s="5">
        <v>20740</v>
      </c>
      <c r="P430" s="5">
        <v>21311</v>
      </c>
      <c r="Q430" s="5">
        <v>21311</v>
      </c>
      <c r="R430" s="5">
        <v>20931</v>
      </c>
      <c r="S430" s="5">
        <v>21121</v>
      </c>
      <c r="T430" s="5">
        <v>22263</v>
      </c>
    </row>
    <row r="431" spans="1:20" s="10" customFormat="1" ht="65.099999999999994" customHeight="1" x14ac:dyDescent="0.3">
      <c r="A431" s="13">
        <f>IF(D431="","",SUBTOTAL(3,D$7:$D431))</f>
        <v>421</v>
      </c>
      <c r="B431" s="390"/>
      <c r="C431" s="55" t="s">
        <v>176</v>
      </c>
      <c r="D431" s="56" t="s">
        <v>127</v>
      </c>
      <c r="E431" s="55" t="s">
        <v>169</v>
      </c>
      <c r="F431" s="53"/>
      <c r="G431" s="376"/>
      <c r="H431" s="54" t="s">
        <v>44</v>
      </c>
      <c r="I431" s="55"/>
      <c r="J431" s="389"/>
      <c r="K431" s="53"/>
      <c r="L431" s="51">
        <v>34204</v>
      </c>
      <c r="M431" s="51">
        <v>34204</v>
      </c>
      <c r="N431" s="133">
        <v>36598</v>
      </c>
      <c r="O431" s="5">
        <v>37282</v>
      </c>
      <c r="P431" s="5">
        <v>38308</v>
      </c>
      <c r="Q431" s="5">
        <v>38308</v>
      </c>
      <c r="R431" s="5">
        <v>37624</v>
      </c>
      <c r="S431" s="5">
        <v>37966</v>
      </c>
      <c r="T431" s="5">
        <v>40018</v>
      </c>
    </row>
    <row r="432" spans="1:20" s="10" customFormat="1" ht="65.099999999999994" customHeight="1" x14ac:dyDescent="0.3">
      <c r="A432" s="13">
        <f>IF(D432="","",SUBTOTAL(3,D$7:$D432))</f>
        <v>422</v>
      </c>
      <c r="B432" s="390"/>
      <c r="C432" s="55" t="s">
        <v>177</v>
      </c>
      <c r="D432" s="56" t="s">
        <v>127</v>
      </c>
      <c r="E432" s="55" t="s">
        <v>169</v>
      </c>
      <c r="F432" s="53"/>
      <c r="G432" s="376"/>
      <c r="H432" s="54" t="s">
        <v>44</v>
      </c>
      <c r="I432" s="55"/>
      <c r="J432" s="389"/>
      <c r="K432" s="53"/>
      <c r="L432" s="51">
        <v>40111</v>
      </c>
      <c r="M432" s="51">
        <v>40111</v>
      </c>
      <c r="N432" s="133">
        <v>42919</v>
      </c>
      <c r="O432" s="5">
        <v>43721</v>
      </c>
      <c r="P432" s="5">
        <v>44924</v>
      </c>
      <c r="Q432" s="5">
        <v>44924</v>
      </c>
      <c r="R432" s="5">
        <v>44122</v>
      </c>
      <c r="S432" s="5">
        <v>44523</v>
      </c>
      <c r="T432" s="5">
        <v>46930</v>
      </c>
    </row>
    <row r="433" spans="1:20" s="10" customFormat="1" ht="98.25" customHeight="1" x14ac:dyDescent="0.3">
      <c r="A433" s="13">
        <f>IF(D433="","",SUBTOTAL(3,D$7:$D433))</f>
        <v>423</v>
      </c>
      <c r="B433" s="390"/>
      <c r="C433" s="55" t="s">
        <v>178</v>
      </c>
      <c r="D433" s="56" t="s">
        <v>127</v>
      </c>
      <c r="E433" s="55" t="s">
        <v>159</v>
      </c>
      <c r="F433" s="53" t="s">
        <v>179</v>
      </c>
      <c r="G433" s="376" t="s">
        <v>165</v>
      </c>
      <c r="H433" s="55" t="s">
        <v>17</v>
      </c>
      <c r="I433" s="55" t="s">
        <v>161</v>
      </c>
      <c r="J433" s="389" t="s">
        <v>3279</v>
      </c>
      <c r="K433" s="388" t="s">
        <v>166</v>
      </c>
      <c r="L433" s="51">
        <v>35160</v>
      </c>
      <c r="M433" s="51">
        <v>35160</v>
      </c>
      <c r="N433" s="132">
        <v>35160</v>
      </c>
      <c r="O433" s="51">
        <v>35160</v>
      </c>
      <c r="P433" s="51">
        <v>35160</v>
      </c>
      <c r="Q433" s="51">
        <v>35160</v>
      </c>
      <c r="R433" s="51">
        <v>35160</v>
      </c>
      <c r="S433" s="51">
        <v>35160</v>
      </c>
      <c r="T433" s="51">
        <v>35160</v>
      </c>
    </row>
    <row r="434" spans="1:20" s="10" customFormat="1" ht="98.25" customHeight="1" x14ac:dyDescent="0.3">
      <c r="A434" s="13">
        <f>IF(D434="","",SUBTOTAL(3,D$7:$D434))</f>
        <v>424</v>
      </c>
      <c r="B434" s="390"/>
      <c r="C434" s="55" t="s">
        <v>180</v>
      </c>
      <c r="D434" s="56" t="s">
        <v>127</v>
      </c>
      <c r="E434" s="55" t="s">
        <v>159</v>
      </c>
      <c r="F434" s="53" t="s">
        <v>181</v>
      </c>
      <c r="G434" s="376"/>
      <c r="H434" s="54" t="s">
        <v>44</v>
      </c>
      <c r="I434" s="54" t="s">
        <v>44</v>
      </c>
      <c r="J434" s="389"/>
      <c r="K434" s="388"/>
      <c r="L434" s="51">
        <v>38520</v>
      </c>
      <c r="M434" s="51">
        <v>38520</v>
      </c>
      <c r="N434" s="132">
        <v>38520</v>
      </c>
      <c r="O434" s="51">
        <v>38520</v>
      </c>
      <c r="P434" s="51">
        <v>38520</v>
      </c>
      <c r="Q434" s="51">
        <v>38520</v>
      </c>
      <c r="R434" s="51">
        <v>38520</v>
      </c>
      <c r="S434" s="51">
        <v>38520</v>
      </c>
      <c r="T434" s="51">
        <v>38520</v>
      </c>
    </row>
    <row r="435" spans="1:20" s="10" customFormat="1" ht="98.25" customHeight="1" x14ac:dyDescent="0.3">
      <c r="A435" s="13">
        <f>IF(D435="","",SUBTOTAL(3,D$7:$D435))</f>
        <v>425</v>
      </c>
      <c r="B435" s="390"/>
      <c r="C435" s="55" t="s">
        <v>182</v>
      </c>
      <c r="D435" s="56" t="s">
        <v>127</v>
      </c>
      <c r="E435" s="55" t="s">
        <v>159</v>
      </c>
      <c r="F435" s="53" t="s">
        <v>183</v>
      </c>
      <c r="G435" s="376"/>
      <c r="H435" s="54" t="s">
        <v>44</v>
      </c>
      <c r="I435" s="54" t="s">
        <v>44</v>
      </c>
      <c r="J435" s="389"/>
      <c r="K435" s="388"/>
      <c r="L435" s="51">
        <v>62040</v>
      </c>
      <c r="M435" s="51">
        <v>62040</v>
      </c>
      <c r="N435" s="132">
        <v>62040</v>
      </c>
      <c r="O435" s="51">
        <v>62040</v>
      </c>
      <c r="P435" s="51">
        <v>62040</v>
      </c>
      <c r="Q435" s="51">
        <v>62040</v>
      </c>
      <c r="R435" s="51">
        <v>62040</v>
      </c>
      <c r="S435" s="51">
        <v>62040</v>
      </c>
      <c r="T435" s="51">
        <v>62040</v>
      </c>
    </row>
    <row r="436" spans="1:20" s="10" customFormat="1" ht="98.25" customHeight="1" x14ac:dyDescent="0.3">
      <c r="A436" s="13">
        <f>IF(D436="","",SUBTOTAL(3,D$7:$D436))</f>
        <v>426</v>
      </c>
      <c r="B436" s="390"/>
      <c r="C436" s="55" t="s">
        <v>184</v>
      </c>
      <c r="D436" s="56" t="s">
        <v>127</v>
      </c>
      <c r="E436" s="55" t="s">
        <v>159</v>
      </c>
      <c r="F436" s="53" t="s">
        <v>185</v>
      </c>
      <c r="G436" s="376"/>
      <c r="H436" s="54" t="s">
        <v>44</v>
      </c>
      <c r="I436" s="54" t="s">
        <v>44</v>
      </c>
      <c r="J436" s="389"/>
      <c r="K436" s="388"/>
      <c r="L436" s="51">
        <v>64200</v>
      </c>
      <c r="M436" s="51">
        <v>64200</v>
      </c>
      <c r="N436" s="132">
        <v>64200</v>
      </c>
      <c r="O436" s="51">
        <v>64200</v>
      </c>
      <c r="P436" s="51">
        <v>64200</v>
      </c>
      <c r="Q436" s="51">
        <v>64200</v>
      </c>
      <c r="R436" s="51">
        <v>64200</v>
      </c>
      <c r="S436" s="51">
        <v>64200</v>
      </c>
      <c r="T436" s="51">
        <v>64200</v>
      </c>
    </row>
    <row r="437" spans="1:20" s="10" customFormat="1" ht="98.25" customHeight="1" x14ac:dyDescent="0.3">
      <c r="A437" s="13">
        <f>IF(D437="","",SUBTOTAL(3,D$7:$D437))</f>
        <v>427</v>
      </c>
      <c r="B437" s="390"/>
      <c r="C437" s="55" t="s">
        <v>186</v>
      </c>
      <c r="D437" s="56" t="s">
        <v>127</v>
      </c>
      <c r="E437" s="55" t="s">
        <v>159</v>
      </c>
      <c r="F437" s="53" t="s">
        <v>187</v>
      </c>
      <c r="G437" s="376"/>
      <c r="H437" s="54" t="s">
        <v>44</v>
      </c>
      <c r="I437" s="54" t="s">
        <v>44</v>
      </c>
      <c r="J437" s="389"/>
      <c r="K437" s="388"/>
      <c r="L437" s="51">
        <v>64440</v>
      </c>
      <c r="M437" s="51">
        <v>64440</v>
      </c>
      <c r="N437" s="132">
        <v>64440</v>
      </c>
      <c r="O437" s="51">
        <v>64440</v>
      </c>
      <c r="P437" s="51">
        <v>64440</v>
      </c>
      <c r="Q437" s="51">
        <v>64440</v>
      </c>
      <c r="R437" s="51">
        <v>64440</v>
      </c>
      <c r="S437" s="51">
        <v>64440</v>
      </c>
      <c r="T437" s="51">
        <v>64440</v>
      </c>
    </row>
    <row r="438" spans="1:20" s="10" customFormat="1" ht="98.25" customHeight="1" x14ac:dyDescent="0.3">
      <c r="A438" s="13">
        <f>IF(D438="","",SUBTOTAL(3,D$7:$D438))</f>
        <v>428</v>
      </c>
      <c r="B438" s="390"/>
      <c r="C438" s="55" t="s">
        <v>188</v>
      </c>
      <c r="D438" s="56" t="s">
        <v>127</v>
      </c>
      <c r="E438" s="55" t="s">
        <v>159</v>
      </c>
      <c r="F438" s="53" t="s">
        <v>189</v>
      </c>
      <c r="G438" s="376"/>
      <c r="H438" s="54" t="s">
        <v>44</v>
      </c>
      <c r="I438" s="54" t="s">
        <v>44</v>
      </c>
      <c r="J438" s="389"/>
      <c r="K438" s="388"/>
      <c r="L438" s="51">
        <v>46560</v>
      </c>
      <c r="M438" s="51">
        <v>46560</v>
      </c>
      <c r="N438" s="132">
        <v>46560</v>
      </c>
      <c r="O438" s="51">
        <v>46560</v>
      </c>
      <c r="P438" s="51">
        <v>46560</v>
      </c>
      <c r="Q438" s="51">
        <v>46560</v>
      </c>
      <c r="R438" s="51">
        <v>46560</v>
      </c>
      <c r="S438" s="51">
        <v>46560</v>
      </c>
      <c r="T438" s="51">
        <v>46560</v>
      </c>
    </row>
    <row r="439" spans="1:20" s="10" customFormat="1" ht="98.25" customHeight="1" x14ac:dyDescent="0.3">
      <c r="A439" s="13">
        <f>IF(D439="","",SUBTOTAL(3,D$7:$D439))</f>
        <v>429</v>
      </c>
      <c r="B439" s="390"/>
      <c r="C439" s="55" t="s">
        <v>190</v>
      </c>
      <c r="D439" s="56" t="s">
        <v>127</v>
      </c>
      <c r="E439" s="55" t="s">
        <v>159</v>
      </c>
      <c r="F439" s="53" t="s">
        <v>191</v>
      </c>
      <c r="G439" s="376"/>
      <c r="H439" s="54" t="s">
        <v>44</v>
      </c>
      <c r="I439" s="54" t="s">
        <v>44</v>
      </c>
      <c r="J439" s="389"/>
      <c r="K439" s="388"/>
      <c r="L439" s="51">
        <v>66600</v>
      </c>
      <c r="M439" s="51">
        <v>66600</v>
      </c>
      <c r="N439" s="132">
        <v>66600</v>
      </c>
      <c r="O439" s="51">
        <v>66600</v>
      </c>
      <c r="P439" s="51">
        <v>66600</v>
      </c>
      <c r="Q439" s="51">
        <v>66600</v>
      </c>
      <c r="R439" s="51">
        <v>66600</v>
      </c>
      <c r="S439" s="51">
        <v>66600</v>
      </c>
      <c r="T439" s="51">
        <v>66600</v>
      </c>
    </row>
    <row r="440" spans="1:20" s="10" customFormat="1" ht="98.25" customHeight="1" x14ac:dyDescent="0.3">
      <c r="A440" s="13">
        <f>IF(D440="","",SUBTOTAL(3,D$7:$D440))</f>
        <v>430</v>
      </c>
      <c r="B440" s="390"/>
      <c r="C440" s="55" t="s">
        <v>192</v>
      </c>
      <c r="D440" s="56" t="s">
        <v>127</v>
      </c>
      <c r="E440" s="55" t="s">
        <v>159</v>
      </c>
      <c r="F440" s="53" t="s">
        <v>185</v>
      </c>
      <c r="G440" s="376"/>
      <c r="H440" s="54" t="s">
        <v>44</v>
      </c>
      <c r="I440" s="54" t="s">
        <v>44</v>
      </c>
      <c r="J440" s="389"/>
      <c r="K440" s="388"/>
      <c r="L440" s="51">
        <v>66600</v>
      </c>
      <c r="M440" s="51">
        <v>66600</v>
      </c>
      <c r="N440" s="132">
        <v>66600</v>
      </c>
      <c r="O440" s="51">
        <v>66600</v>
      </c>
      <c r="P440" s="51">
        <v>66600</v>
      </c>
      <c r="Q440" s="51">
        <v>66600</v>
      </c>
      <c r="R440" s="51">
        <v>66600</v>
      </c>
      <c r="S440" s="51">
        <v>66600</v>
      </c>
      <c r="T440" s="51">
        <v>66600</v>
      </c>
    </row>
    <row r="441" spans="1:20" s="10" customFormat="1" ht="98.25" customHeight="1" x14ac:dyDescent="0.3">
      <c r="A441" s="13">
        <f>IF(D441="","",SUBTOTAL(3,D$7:$D441))</f>
        <v>431</v>
      </c>
      <c r="B441" s="390"/>
      <c r="C441" s="55" t="s">
        <v>1393</v>
      </c>
      <c r="D441" s="56" t="s">
        <v>127</v>
      </c>
      <c r="E441" s="55" t="s">
        <v>159</v>
      </c>
      <c r="F441" s="53" t="s">
        <v>189</v>
      </c>
      <c r="G441" s="376"/>
      <c r="H441" s="54" t="s">
        <v>44</v>
      </c>
      <c r="I441" s="54" t="s">
        <v>44</v>
      </c>
      <c r="J441" s="389"/>
      <c r="K441" s="388"/>
      <c r="L441" s="51">
        <v>62040</v>
      </c>
      <c r="M441" s="51">
        <v>62040</v>
      </c>
      <c r="N441" s="132">
        <v>62040</v>
      </c>
      <c r="O441" s="51">
        <v>62040</v>
      </c>
      <c r="P441" s="51">
        <v>62040</v>
      </c>
      <c r="Q441" s="51">
        <v>62040</v>
      </c>
      <c r="R441" s="51">
        <v>62040</v>
      </c>
      <c r="S441" s="51">
        <v>62040</v>
      </c>
      <c r="T441" s="51">
        <v>62040</v>
      </c>
    </row>
    <row r="442" spans="1:20" s="10" customFormat="1" ht="98.25" customHeight="1" x14ac:dyDescent="0.3">
      <c r="A442" s="13">
        <f>IF(D442="","",SUBTOTAL(3,D$7:$D442))</f>
        <v>432</v>
      </c>
      <c r="B442" s="390"/>
      <c r="C442" s="55" t="s">
        <v>193</v>
      </c>
      <c r="D442" s="56" t="s">
        <v>127</v>
      </c>
      <c r="E442" s="55" t="s">
        <v>159</v>
      </c>
      <c r="F442" s="53" t="s">
        <v>183</v>
      </c>
      <c r="G442" s="376"/>
      <c r="H442" s="54" t="s">
        <v>44</v>
      </c>
      <c r="I442" s="54" t="s">
        <v>44</v>
      </c>
      <c r="J442" s="389"/>
      <c r="K442" s="388"/>
      <c r="L442" s="51">
        <v>75840</v>
      </c>
      <c r="M442" s="51">
        <v>75840</v>
      </c>
      <c r="N442" s="132">
        <v>75840</v>
      </c>
      <c r="O442" s="51">
        <v>75840</v>
      </c>
      <c r="P442" s="51">
        <v>75840</v>
      </c>
      <c r="Q442" s="51">
        <v>75840</v>
      </c>
      <c r="R442" s="51">
        <v>75840</v>
      </c>
      <c r="S442" s="51">
        <v>75840</v>
      </c>
      <c r="T442" s="51">
        <v>75840</v>
      </c>
    </row>
    <row r="443" spans="1:20" s="10" customFormat="1" ht="98.25" customHeight="1" x14ac:dyDescent="0.3">
      <c r="A443" s="13">
        <f>IF(D443="","",SUBTOTAL(3,D$7:$D443))</f>
        <v>433</v>
      </c>
      <c r="B443" s="390"/>
      <c r="C443" s="55" t="s">
        <v>194</v>
      </c>
      <c r="D443" s="56" t="s">
        <v>127</v>
      </c>
      <c r="E443" s="55" t="s">
        <v>159</v>
      </c>
      <c r="F443" s="53" t="s">
        <v>195</v>
      </c>
      <c r="G443" s="376"/>
      <c r="H443" s="54" t="s">
        <v>44</v>
      </c>
      <c r="I443" s="54" t="s">
        <v>44</v>
      </c>
      <c r="J443" s="389"/>
      <c r="K443" s="388"/>
      <c r="L443" s="51">
        <v>75840</v>
      </c>
      <c r="M443" s="51">
        <v>75840</v>
      </c>
      <c r="N443" s="132">
        <v>75840</v>
      </c>
      <c r="O443" s="51">
        <v>75840</v>
      </c>
      <c r="P443" s="51">
        <v>75840</v>
      </c>
      <c r="Q443" s="51">
        <v>75840</v>
      </c>
      <c r="R443" s="51">
        <v>75840</v>
      </c>
      <c r="S443" s="51">
        <v>75840</v>
      </c>
      <c r="T443" s="51">
        <v>75840</v>
      </c>
    </row>
    <row r="444" spans="1:20" s="10" customFormat="1" ht="98.25" customHeight="1" x14ac:dyDescent="0.3">
      <c r="A444" s="13">
        <f>IF(D444="","",SUBTOTAL(3,D$7:$D444))</f>
        <v>434</v>
      </c>
      <c r="B444" s="390"/>
      <c r="C444" s="55" t="s">
        <v>196</v>
      </c>
      <c r="D444" s="56" t="s">
        <v>127</v>
      </c>
      <c r="E444" s="55" t="s">
        <v>159</v>
      </c>
      <c r="F444" s="53" t="s">
        <v>197</v>
      </c>
      <c r="G444" s="376"/>
      <c r="H444" s="54" t="s">
        <v>44</v>
      </c>
      <c r="I444" s="54" t="s">
        <v>44</v>
      </c>
      <c r="J444" s="389"/>
      <c r="K444" s="388"/>
      <c r="L444" s="51">
        <v>37800</v>
      </c>
      <c r="M444" s="51">
        <v>37800</v>
      </c>
      <c r="N444" s="132">
        <v>37800</v>
      </c>
      <c r="O444" s="51">
        <v>37800</v>
      </c>
      <c r="P444" s="51">
        <v>37800</v>
      </c>
      <c r="Q444" s="51">
        <v>37800</v>
      </c>
      <c r="R444" s="51">
        <v>37800</v>
      </c>
      <c r="S444" s="51">
        <v>37800</v>
      </c>
      <c r="T444" s="51">
        <v>37800</v>
      </c>
    </row>
    <row r="445" spans="1:20" s="10" customFormat="1" ht="98.25" customHeight="1" x14ac:dyDescent="0.3">
      <c r="A445" s="13">
        <f>IF(D445="","",SUBTOTAL(3,D$7:$D445))</f>
        <v>435</v>
      </c>
      <c r="B445" s="390"/>
      <c r="C445" s="55" t="s">
        <v>198</v>
      </c>
      <c r="D445" s="56" t="s">
        <v>127</v>
      </c>
      <c r="E445" s="55" t="s">
        <v>159</v>
      </c>
      <c r="F445" s="53" t="s">
        <v>199</v>
      </c>
      <c r="G445" s="376"/>
      <c r="H445" s="54" t="s">
        <v>44</v>
      </c>
      <c r="I445" s="54" t="s">
        <v>44</v>
      </c>
      <c r="J445" s="389"/>
      <c r="K445" s="388"/>
      <c r="L445" s="51">
        <v>25200</v>
      </c>
      <c r="M445" s="51">
        <v>25200</v>
      </c>
      <c r="N445" s="132">
        <v>25200</v>
      </c>
      <c r="O445" s="51">
        <v>25200</v>
      </c>
      <c r="P445" s="51">
        <v>25200</v>
      </c>
      <c r="Q445" s="51">
        <v>25200</v>
      </c>
      <c r="R445" s="51">
        <v>25200</v>
      </c>
      <c r="S445" s="51">
        <v>25200</v>
      </c>
      <c r="T445" s="51">
        <v>25200</v>
      </c>
    </row>
    <row r="446" spans="1:20" s="10" customFormat="1" ht="109.5" customHeight="1" x14ac:dyDescent="0.3">
      <c r="A446" s="13">
        <f>IF(D446="","",SUBTOTAL(3,D$7:$D446))</f>
        <v>436</v>
      </c>
      <c r="B446" s="390"/>
      <c r="C446" s="55" t="s">
        <v>1292</v>
      </c>
      <c r="D446" s="56" t="s">
        <v>127</v>
      </c>
      <c r="E446" s="55" t="s">
        <v>159</v>
      </c>
      <c r="F446" s="53" t="s">
        <v>200</v>
      </c>
      <c r="G446" s="376"/>
      <c r="H446" s="54" t="s">
        <v>44</v>
      </c>
      <c r="I446" s="54" t="s">
        <v>44</v>
      </c>
      <c r="J446" s="389"/>
      <c r="K446" s="388"/>
      <c r="L446" s="51">
        <v>31560</v>
      </c>
      <c r="M446" s="51">
        <v>31560</v>
      </c>
      <c r="N446" s="132">
        <v>31560</v>
      </c>
      <c r="O446" s="51">
        <v>31560</v>
      </c>
      <c r="P446" s="51">
        <v>31560</v>
      </c>
      <c r="Q446" s="51">
        <v>31560</v>
      </c>
      <c r="R446" s="51">
        <v>31560</v>
      </c>
      <c r="S446" s="51">
        <v>31560</v>
      </c>
      <c r="T446" s="51">
        <v>31560</v>
      </c>
    </row>
    <row r="447" spans="1:20" s="10" customFormat="1" ht="109.5" customHeight="1" x14ac:dyDescent="0.3">
      <c r="A447" s="13">
        <f>IF(D447="","",SUBTOTAL(3,D$7:$D447))</f>
        <v>437</v>
      </c>
      <c r="B447" s="390"/>
      <c r="C447" s="55" t="s">
        <v>1291</v>
      </c>
      <c r="D447" s="56" t="s">
        <v>127</v>
      </c>
      <c r="E447" s="55" t="s">
        <v>159</v>
      </c>
      <c r="F447" s="53" t="s">
        <v>201</v>
      </c>
      <c r="G447" s="376"/>
      <c r="H447" s="54" t="s">
        <v>44</v>
      </c>
      <c r="I447" s="54" t="s">
        <v>44</v>
      </c>
      <c r="J447" s="389"/>
      <c r="K447" s="388"/>
      <c r="L447" s="51">
        <v>36360</v>
      </c>
      <c r="M447" s="51">
        <v>36360</v>
      </c>
      <c r="N447" s="132">
        <v>36360</v>
      </c>
      <c r="O447" s="51">
        <v>36360</v>
      </c>
      <c r="P447" s="51">
        <v>36360</v>
      </c>
      <c r="Q447" s="51">
        <v>36360</v>
      </c>
      <c r="R447" s="51">
        <v>36360</v>
      </c>
      <c r="S447" s="51">
        <v>36360</v>
      </c>
      <c r="T447" s="51">
        <v>36360</v>
      </c>
    </row>
    <row r="448" spans="1:20" s="10" customFormat="1" ht="65.099999999999994" customHeight="1" x14ac:dyDescent="0.3">
      <c r="A448" s="13">
        <f>IF(D448="","",SUBTOTAL(3,D$7:$D448))</f>
        <v>438</v>
      </c>
      <c r="B448" s="390" t="s">
        <v>202</v>
      </c>
      <c r="C448" s="55" t="s">
        <v>203</v>
      </c>
      <c r="D448" s="56" t="s">
        <v>37</v>
      </c>
      <c r="E448" s="55" t="s">
        <v>204</v>
      </c>
      <c r="F448" s="53" t="s">
        <v>1996</v>
      </c>
      <c r="G448" s="390" t="s">
        <v>2628</v>
      </c>
      <c r="H448" s="55" t="s">
        <v>17</v>
      </c>
      <c r="I448" s="55"/>
      <c r="J448" s="389" t="s">
        <v>1266</v>
      </c>
      <c r="K448" s="388"/>
      <c r="L448" s="51">
        <v>13500</v>
      </c>
      <c r="M448" s="51">
        <v>13500</v>
      </c>
      <c r="N448" s="132">
        <v>13500</v>
      </c>
      <c r="O448" s="51">
        <v>13500</v>
      </c>
      <c r="P448" s="51">
        <v>13500</v>
      </c>
      <c r="Q448" s="51">
        <v>13500</v>
      </c>
      <c r="R448" s="51">
        <v>13500</v>
      </c>
      <c r="S448" s="51">
        <v>13500</v>
      </c>
      <c r="T448" s="51">
        <v>13500</v>
      </c>
    </row>
    <row r="449" spans="1:20" s="10" customFormat="1" ht="65.099999999999994" customHeight="1" x14ac:dyDescent="0.3">
      <c r="A449" s="13">
        <f>IF(D449="","",SUBTOTAL(3,D$7:$D449))</f>
        <v>439</v>
      </c>
      <c r="B449" s="376"/>
      <c r="C449" s="55" t="s">
        <v>205</v>
      </c>
      <c r="D449" s="56" t="s">
        <v>37</v>
      </c>
      <c r="E449" s="373" t="s">
        <v>206</v>
      </c>
      <c r="F449" s="53" t="s">
        <v>1997</v>
      </c>
      <c r="G449" s="390"/>
      <c r="H449" s="54" t="s">
        <v>44</v>
      </c>
      <c r="I449" s="55"/>
      <c r="J449" s="389"/>
      <c r="K449" s="388"/>
      <c r="L449" s="51">
        <v>13850</v>
      </c>
      <c r="M449" s="51">
        <v>13850</v>
      </c>
      <c r="N449" s="132">
        <v>13850</v>
      </c>
      <c r="O449" s="51">
        <v>13850</v>
      </c>
      <c r="P449" s="51">
        <v>13850</v>
      </c>
      <c r="Q449" s="51">
        <v>13850</v>
      </c>
      <c r="R449" s="51">
        <v>13850</v>
      </c>
      <c r="S449" s="51">
        <v>13850</v>
      </c>
      <c r="T449" s="51">
        <v>13850</v>
      </c>
    </row>
    <row r="450" spans="1:20" s="10" customFormat="1" ht="65.099999999999994" customHeight="1" x14ac:dyDescent="0.3">
      <c r="A450" s="13">
        <f>IF(D450="","",SUBTOTAL(3,D$7:$D450))</f>
        <v>440</v>
      </c>
      <c r="B450" s="376"/>
      <c r="C450" s="55" t="s">
        <v>205</v>
      </c>
      <c r="D450" s="56" t="s">
        <v>37</v>
      </c>
      <c r="E450" s="373"/>
      <c r="F450" s="53" t="s">
        <v>1998</v>
      </c>
      <c r="G450" s="390"/>
      <c r="H450" s="54" t="s">
        <v>44</v>
      </c>
      <c r="I450" s="55"/>
      <c r="J450" s="389"/>
      <c r="K450" s="388"/>
      <c r="L450" s="51">
        <v>13600</v>
      </c>
      <c r="M450" s="51">
        <v>13600</v>
      </c>
      <c r="N450" s="132">
        <v>13600</v>
      </c>
      <c r="O450" s="51">
        <v>13600</v>
      </c>
      <c r="P450" s="51">
        <v>13600</v>
      </c>
      <c r="Q450" s="51">
        <v>13600</v>
      </c>
      <c r="R450" s="51">
        <v>13600</v>
      </c>
      <c r="S450" s="51">
        <v>13600</v>
      </c>
      <c r="T450" s="51">
        <v>13600</v>
      </c>
    </row>
    <row r="451" spans="1:20" s="10" customFormat="1" ht="65.099999999999994" customHeight="1" x14ac:dyDescent="0.3">
      <c r="A451" s="13">
        <f>IF(D451="","",SUBTOTAL(3,D$7:$D451))</f>
        <v>441</v>
      </c>
      <c r="B451" s="376"/>
      <c r="C451" s="55" t="s">
        <v>205</v>
      </c>
      <c r="D451" s="56" t="s">
        <v>37</v>
      </c>
      <c r="E451" s="373"/>
      <c r="F451" s="53" t="s">
        <v>1999</v>
      </c>
      <c r="G451" s="390"/>
      <c r="H451" s="54" t="s">
        <v>44</v>
      </c>
      <c r="I451" s="55"/>
      <c r="J451" s="389"/>
      <c r="K451" s="388"/>
      <c r="L451" s="51">
        <v>13600</v>
      </c>
      <c r="M451" s="51">
        <v>13600</v>
      </c>
      <c r="N451" s="132">
        <v>13600</v>
      </c>
      <c r="O451" s="51">
        <v>13600</v>
      </c>
      <c r="P451" s="51">
        <v>13600</v>
      </c>
      <c r="Q451" s="51">
        <v>13600</v>
      </c>
      <c r="R451" s="51">
        <v>13600</v>
      </c>
      <c r="S451" s="51">
        <v>13600</v>
      </c>
      <c r="T451" s="51">
        <v>13600</v>
      </c>
    </row>
    <row r="452" spans="1:20" s="10" customFormat="1" ht="65.099999999999994" customHeight="1" x14ac:dyDescent="0.3">
      <c r="A452" s="13">
        <f>IF(D452="","",SUBTOTAL(3,D$7:$D452))</f>
        <v>442</v>
      </c>
      <c r="B452" s="376"/>
      <c r="C452" s="55" t="s">
        <v>205</v>
      </c>
      <c r="D452" s="56" t="s">
        <v>37</v>
      </c>
      <c r="E452" s="373"/>
      <c r="F452" s="53" t="s">
        <v>2000</v>
      </c>
      <c r="G452" s="390"/>
      <c r="H452" s="54" t="s">
        <v>44</v>
      </c>
      <c r="I452" s="55"/>
      <c r="J452" s="389"/>
      <c r="K452" s="388"/>
      <c r="L452" s="51">
        <v>14100</v>
      </c>
      <c r="M452" s="51">
        <v>14100</v>
      </c>
      <c r="N452" s="132">
        <v>14100</v>
      </c>
      <c r="O452" s="51">
        <v>14100</v>
      </c>
      <c r="P452" s="51">
        <v>14100</v>
      </c>
      <c r="Q452" s="51">
        <v>14100</v>
      </c>
      <c r="R452" s="51">
        <v>14100</v>
      </c>
      <c r="S452" s="51">
        <v>14100</v>
      </c>
      <c r="T452" s="51">
        <v>14100</v>
      </c>
    </row>
    <row r="453" spans="1:20" s="10" customFormat="1" ht="65.099999999999994" customHeight="1" x14ac:dyDescent="0.3">
      <c r="A453" s="13">
        <f>IF(D453="","",SUBTOTAL(3,D$7:$D453))</f>
        <v>443</v>
      </c>
      <c r="B453" s="376"/>
      <c r="C453" s="55" t="s">
        <v>205</v>
      </c>
      <c r="D453" s="56" t="s">
        <v>37</v>
      </c>
      <c r="E453" s="373"/>
      <c r="F453" s="53" t="s">
        <v>2001</v>
      </c>
      <c r="G453" s="390"/>
      <c r="H453" s="54" t="s">
        <v>44</v>
      </c>
      <c r="I453" s="55"/>
      <c r="J453" s="389"/>
      <c r="K453" s="53"/>
      <c r="L453" s="51">
        <v>13900</v>
      </c>
      <c r="M453" s="51">
        <v>13900</v>
      </c>
      <c r="N453" s="132">
        <v>13900</v>
      </c>
      <c r="O453" s="51">
        <v>13900</v>
      </c>
      <c r="P453" s="51">
        <v>13900</v>
      </c>
      <c r="Q453" s="51">
        <v>13900</v>
      </c>
      <c r="R453" s="51">
        <v>13900</v>
      </c>
      <c r="S453" s="51">
        <v>13900</v>
      </c>
      <c r="T453" s="51">
        <v>13900</v>
      </c>
    </row>
    <row r="454" spans="1:20" s="10" customFormat="1" ht="65.099999999999994" customHeight="1" x14ac:dyDescent="0.3">
      <c r="A454" s="13">
        <f>IF(D454="","",SUBTOTAL(3,D$7:$D454))</f>
        <v>444</v>
      </c>
      <c r="B454" s="376"/>
      <c r="C454" s="55" t="s">
        <v>205</v>
      </c>
      <c r="D454" s="56" t="s">
        <v>37</v>
      </c>
      <c r="E454" s="373"/>
      <c r="F454" s="53" t="s">
        <v>2002</v>
      </c>
      <c r="G454" s="390"/>
      <c r="H454" s="54" t="s">
        <v>44</v>
      </c>
      <c r="I454" s="55"/>
      <c r="J454" s="389"/>
      <c r="K454" s="53"/>
      <c r="L454" s="51">
        <v>14100</v>
      </c>
      <c r="M454" s="51">
        <v>14100</v>
      </c>
      <c r="N454" s="132">
        <v>14100</v>
      </c>
      <c r="O454" s="51">
        <v>14100</v>
      </c>
      <c r="P454" s="51">
        <v>14100</v>
      </c>
      <c r="Q454" s="51">
        <v>14100</v>
      </c>
      <c r="R454" s="51">
        <v>14100</v>
      </c>
      <c r="S454" s="51">
        <v>14100</v>
      </c>
      <c r="T454" s="51">
        <v>14100</v>
      </c>
    </row>
    <row r="455" spans="1:20" s="10" customFormat="1" ht="65.099999999999994" customHeight="1" x14ac:dyDescent="0.3">
      <c r="A455" s="13">
        <f>IF(D455="","",SUBTOTAL(3,D$7:$D455))</f>
        <v>445</v>
      </c>
      <c r="B455" s="376"/>
      <c r="C455" s="55" t="s">
        <v>1374</v>
      </c>
      <c r="D455" s="56" t="s">
        <v>37</v>
      </c>
      <c r="E455" s="55"/>
      <c r="F455" s="53" t="s">
        <v>1364</v>
      </c>
      <c r="G455" s="390" t="s">
        <v>1372</v>
      </c>
      <c r="H455" s="391" t="s">
        <v>17</v>
      </c>
      <c r="I455" s="373" t="s">
        <v>1373</v>
      </c>
      <c r="J455" s="389" t="s">
        <v>1266</v>
      </c>
      <c r="K455" s="388" t="s">
        <v>1450</v>
      </c>
      <c r="L455" s="51">
        <v>17800</v>
      </c>
      <c r="M455" s="51">
        <v>17800</v>
      </c>
      <c r="N455" s="132">
        <v>17700</v>
      </c>
      <c r="O455" s="51">
        <v>17700</v>
      </c>
      <c r="P455" s="51">
        <v>17800</v>
      </c>
      <c r="Q455" s="51">
        <v>17800</v>
      </c>
      <c r="R455" s="51">
        <v>17800</v>
      </c>
      <c r="S455" s="51">
        <v>17900</v>
      </c>
      <c r="T455" s="51">
        <v>18000</v>
      </c>
    </row>
    <row r="456" spans="1:20" s="10" customFormat="1" ht="65.099999999999994" customHeight="1" x14ac:dyDescent="0.3">
      <c r="A456" s="13">
        <f>IF(D456="","",SUBTOTAL(3,D$7:$D456))</f>
        <v>446</v>
      </c>
      <c r="B456" s="376"/>
      <c r="C456" s="55" t="s">
        <v>205</v>
      </c>
      <c r="D456" s="56" t="s">
        <v>37</v>
      </c>
      <c r="E456" s="55"/>
      <c r="F456" s="53" t="s">
        <v>1365</v>
      </c>
      <c r="G456" s="390"/>
      <c r="H456" s="391"/>
      <c r="I456" s="373"/>
      <c r="J456" s="389"/>
      <c r="K456" s="388"/>
      <c r="L456" s="51">
        <v>18900</v>
      </c>
      <c r="M456" s="51">
        <v>18900</v>
      </c>
      <c r="N456" s="132">
        <v>18800</v>
      </c>
      <c r="O456" s="51">
        <v>18800</v>
      </c>
      <c r="P456" s="51">
        <v>18900</v>
      </c>
      <c r="Q456" s="51">
        <v>18900</v>
      </c>
      <c r="R456" s="51">
        <v>18900</v>
      </c>
      <c r="S456" s="51">
        <v>19000</v>
      </c>
      <c r="T456" s="51">
        <v>19100</v>
      </c>
    </row>
    <row r="457" spans="1:20" s="10" customFormat="1" ht="65.099999999999994" customHeight="1" x14ac:dyDescent="0.3">
      <c r="A457" s="13">
        <f>IF(D457="","",SUBTOTAL(3,D$7:$D457))</f>
        <v>447</v>
      </c>
      <c r="B457" s="376"/>
      <c r="C457" s="55" t="s">
        <v>205</v>
      </c>
      <c r="D457" s="56" t="s">
        <v>37</v>
      </c>
      <c r="E457" s="55"/>
      <c r="F457" s="53" t="s">
        <v>1366</v>
      </c>
      <c r="G457" s="390"/>
      <c r="H457" s="391"/>
      <c r="I457" s="373"/>
      <c r="J457" s="389"/>
      <c r="K457" s="388"/>
      <c r="L457" s="51">
        <v>19440</v>
      </c>
      <c r="M457" s="51">
        <v>19440</v>
      </c>
      <c r="N457" s="132">
        <v>19340</v>
      </c>
      <c r="O457" s="51">
        <v>19340</v>
      </c>
      <c r="P457" s="51">
        <v>19440</v>
      </c>
      <c r="Q457" s="51">
        <v>19440</v>
      </c>
      <c r="R457" s="51">
        <v>19440</v>
      </c>
      <c r="S457" s="51">
        <v>19540</v>
      </c>
      <c r="T457" s="51">
        <v>19640</v>
      </c>
    </row>
    <row r="458" spans="1:20" s="10" customFormat="1" ht="65.099999999999994" customHeight="1" x14ac:dyDescent="0.3">
      <c r="A458" s="13">
        <f>IF(D458="","",SUBTOTAL(3,D$7:$D458))</f>
        <v>448</v>
      </c>
      <c r="B458" s="376"/>
      <c r="C458" s="55" t="s">
        <v>205</v>
      </c>
      <c r="D458" s="56" t="s">
        <v>37</v>
      </c>
      <c r="E458" s="55"/>
      <c r="F458" s="53" t="s">
        <v>1367</v>
      </c>
      <c r="G458" s="390"/>
      <c r="H458" s="391"/>
      <c r="I458" s="373"/>
      <c r="J458" s="389"/>
      <c r="K458" s="388"/>
      <c r="L458" s="51">
        <v>18200</v>
      </c>
      <c r="M458" s="51">
        <v>18200</v>
      </c>
      <c r="N458" s="132">
        <v>18100</v>
      </c>
      <c r="O458" s="51">
        <v>18100</v>
      </c>
      <c r="P458" s="51">
        <v>18200</v>
      </c>
      <c r="Q458" s="51">
        <v>18200</v>
      </c>
      <c r="R458" s="51">
        <v>18200</v>
      </c>
      <c r="S458" s="51">
        <v>18300</v>
      </c>
      <c r="T458" s="51">
        <v>18400</v>
      </c>
    </row>
    <row r="459" spans="1:20" s="10" customFormat="1" ht="65.099999999999994" customHeight="1" x14ac:dyDescent="0.3">
      <c r="A459" s="13">
        <f>IF(D459="","",SUBTOTAL(3,D$7:$D459))</f>
        <v>449</v>
      </c>
      <c r="B459" s="376"/>
      <c r="C459" s="55" t="s">
        <v>205</v>
      </c>
      <c r="D459" s="56" t="s">
        <v>37</v>
      </c>
      <c r="E459" s="55"/>
      <c r="F459" s="53" t="s">
        <v>1368</v>
      </c>
      <c r="G459" s="390"/>
      <c r="H459" s="391"/>
      <c r="I459" s="373"/>
      <c r="J459" s="389"/>
      <c r="K459" s="388"/>
      <c r="L459" s="51">
        <v>18740</v>
      </c>
      <c r="M459" s="51">
        <v>18740</v>
      </c>
      <c r="N459" s="132">
        <v>18640</v>
      </c>
      <c r="O459" s="51">
        <v>18640</v>
      </c>
      <c r="P459" s="51">
        <v>18740</v>
      </c>
      <c r="Q459" s="51">
        <v>18740</v>
      </c>
      <c r="R459" s="51">
        <v>18740</v>
      </c>
      <c r="S459" s="51">
        <v>18840</v>
      </c>
      <c r="T459" s="51">
        <v>18940</v>
      </c>
    </row>
    <row r="460" spans="1:20" s="10" customFormat="1" ht="65.099999999999994" customHeight="1" x14ac:dyDescent="0.3">
      <c r="A460" s="13">
        <f>IF(D460="","",SUBTOTAL(3,D$7:$D460))</f>
        <v>450</v>
      </c>
      <c r="B460" s="376"/>
      <c r="C460" s="55" t="s">
        <v>205</v>
      </c>
      <c r="D460" s="56" t="s">
        <v>37</v>
      </c>
      <c r="E460" s="55"/>
      <c r="F460" s="53" t="s">
        <v>1369</v>
      </c>
      <c r="G460" s="390"/>
      <c r="H460" s="391"/>
      <c r="I460" s="373"/>
      <c r="J460" s="389"/>
      <c r="K460" s="388"/>
      <c r="L460" s="51">
        <v>18200</v>
      </c>
      <c r="M460" s="51">
        <v>18200</v>
      </c>
      <c r="N460" s="132">
        <v>18100</v>
      </c>
      <c r="O460" s="51">
        <v>18100</v>
      </c>
      <c r="P460" s="51">
        <v>18200</v>
      </c>
      <c r="Q460" s="51">
        <v>18200</v>
      </c>
      <c r="R460" s="51">
        <v>18200</v>
      </c>
      <c r="S460" s="51">
        <v>18300</v>
      </c>
      <c r="T460" s="51">
        <v>18400</v>
      </c>
    </row>
    <row r="461" spans="1:20" s="10" customFormat="1" ht="65.099999999999994" customHeight="1" x14ac:dyDescent="0.3">
      <c r="A461" s="13">
        <f>IF(D461="","",SUBTOTAL(3,D$7:$D461))</f>
        <v>451</v>
      </c>
      <c r="B461" s="376"/>
      <c r="C461" s="55" t="s">
        <v>205</v>
      </c>
      <c r="D461" s="56" t="s">
        <v>37</v>
      </c>
      <c r="E461" s="55"/>
      <c r="F461" s="53" t="s">
        <v>1370</v>
      </c>
      <c r="G461" s="390"/>
      <c r="H461" s="391"/>
      <c r="I461" s="373"/>
      <c r="J461" s="389"/>
      <c r="K461" s="388"/>
      <c r="L461" s="51">
        <v>18740</v>
      </c>
      <c r="M461" s="51">
        <v>18740</v>
      </c>
      <c r="N461" s="132">
        <v>18640</v>
      </c>
      <c r="O461" s="51">
        <v>18640</v>
      </c>
      <c r="P461" s="51">
        <v>18740</v>
      </c>
      <c r="Q461" s="51">
        <v>18740</v>
      </c>
      <c r="R461" s="51">
        <v>18740</v>
      </c>
      <c r="S461" s="51">
        <v>18840</v>
      </c>
      <c r="T461" s="51">
        <v>18940</v>
      </c>
    </row>
    <row r="462" spans="1:20" s="10" customFormat="1" ht="65.099999999999994" customHeight="1" x14ac:dyDescent="0.3">
      <c r="A462" s="13">
        <f>IF(D462="","",SUBTOTAL(3,D$7:$D462))</f>
        <v>452</v>
      </c>
      <c r="B462" s="376"/>
      <c r="C462" s="55" t="s">
        <v>205</v>
      </c>
      <c r="D462" s="56" t="s">
        <v>37</v>
      </c>
      <c r="E462" s="55"/>
      <c r="F462" s="53" t="s">
        <v>1371</v>
      </c>
      <c r="G462" s="390"/>
      <c r="H462" s="391"/>
      <c r="I462" s="373"/>
      <c r="J462" s="389"/>
      <c r="K462" s="388"/>
      <c r="L462" s="51">
        <v>18740</v>
      </c>
      <c r="M462" s="51">
        <v>18740</v>
      </c>
      <c r="N462" s="132">
        <v>18640</v>
      </c>
      <c r="O462" s="51">
        <v>18640</v>
      </c>
      <c r="P462" s="51">
        <v>18740</v>
      </c>
      <c r="Q462" s="51">
        <v>18740</v>
      </c>
      <c r="R462" s="51">
        <v>18740</v>
      </c>
      <c r="S462" s="51">
        <v>18840</v>
      </c>
      <c r="T462" s="51">
        <v>18940</v>
      </c>
    </row>
    <row r="463" spans="1:20" s="10" customFormat="1" ht="65.099999999999994" customHeight="1" x14ac:dyDescent="0.3">
      <c r="A463" s="13">
        <f>IF(D463="","",SUBTOTAL(3,D$7:$D463))</f>
        <v>453</v>
      </c>
      <c r="B463" s="376"/>
      <c r="C463" s="55" t="s">
        <v>1447</v>
      </c>
      <c r="D463" s="56" t="s">
        <v>37</v>
      </c>
      <c r="E463" s="55"/>
      <c r="F463" s="53" t="s">
        <v>1449</v>
      </c>
      <c r="G463" s="390" t="s">
        <v>1372</v>
      </c>
      <c r="H463" s="54"/>
      <c r="I463" s="55"/>
      <c r="J463" s="56"/>
      <c r="K463" s="388" t="s">
        <v>1450</v>
      </c>
      <c r="L463" s="51">
        <v>22500</v>
      </c>
      <c r="M463" s="51">
        <v>22500</v>
      </c>
      <c r="N463" s="132">
        <v>22500</v>
      </c>
      <c r="O463" s="51">
        <v>22500</v>
      </c>
      <c r="P463" s="51">
        <v>22600</v>
      </c>
      <c r="Q463" s="51">
        <v>22600</v>
      </c>
      <c r="R463" s="51">
        <v>22600</v>
      </c>
      <c r="S463" s="51">
        <v>22700</v>
      </c>
      <c r="T463" s="51">
        <v>22800</v>
      </c>
    </row>
    <row r="464" spans="1:20" s="10" customFormat="1" ht="65.099999999999994" customHeight="1" x14ac:dyDescent="0.3">
      <c r="A464" s="13">
        <f>IF(D464="","",SUBTOTAL(3,D$7:$D464))</f>
        <v>454</v>
      </c>
      <c r="B464" s="376"/>
      <c r="C464" s="55" t="s">
        <v>1448</v>
      </c>
      <c r="D464" s="56" t="s">
        <v>37</v>
      </c>
      <c r="E464" s="55"/>
      <c r="F464" s="53"/>
      <c r="G464" s="390"/>
      <c r="H464" s="54"/>
      <c r="I464" s="55"/>
      <c r="J464" s="56"/>
      <c r="K464" s="388"/>
      <c r="L464" s="51">
        <v>23500</v>
      </c>
      <c r="M464" s="51">
        <v>23500</v>
      </c>
      <c r="N464" s="132">
        <v>23500</v>
      </c>
      <c r="O464" s="51">
        <v>23500</v>
      </c>
      <c r="P464" s="51">
        <v>23600</v>
      </c>
      <c r="Q464" s="51">
        <v>23600</v>
      </c>
      <c r="R464" s="51">
        <v>23600</v>
      </c>
      <c r="S464" s="51">
        <v>23700</v>
      </c>
      <c r="T464" s="51">
        <v>23800</v>
      </c>
    </row>
    <row r="465" spans="1:20" s="10" customFormat="1" ht="65.099999999999994" customHeight="1" x14ac:dyDescent="0.3">
      <c r="A465" s="13">
        <f>IF(D465="","",SUBTOTAL(3,D$7:$D465))</f>
        <v>455</v>
      </c>
      <c r="B465" s="376"/>
      <c r="C465" s="55" t="s">
        <v>2755</v>
      </c>
      <c r="D465" s="56" t="s">
        <v>37</v>
      </c>
      <c r="E465" s="55"/>
      <c r="F465" s="53"/>
      <c r="G465" s="390" t="s">
        <v>1372</v>
      </c>
      <c r="H465" s="54"/>
      <c r="I465" s="55"/>
      <c r="J465" s="389" t="s">
        <v>2756</v>
      </c>
      <c r="K465" s="393" t="s">
        <v>2759</v>
      </c>
      <c r="L465" s="51"/>
      <c r="M465" s="51"/>
      <c r="N465" s="132"/>
      <c r="O465" s="51">
        <v>16528</v>
      </c>
      <c r="P465" s="51"/>
      <c r="Q465" s="51"/>
      <c r="R465" s="51"/>
      <c r="S465" s="51"/>
      <c r="T465" s="51"/>
    </row>
    <row r="466" spans="1:20" s="10" customFormat="1" ht="65.099999999999994" customHeight="1" x14ac:dyDescent="0.3">
      <c r="A466" s="13">
        <f>IF(D466="","",SUBTOTAL(3,D$7:$D466))</f>
        <v>456</v>
      </c>
      <c r="B466" s="376"/>
      <c r="C466" s="55" t="s">
        <v>2757</v>
      </c>
      <c r="D466" s="56" t="s">
        <v>37</v>
      </c>
      <c r="E466" s="55"/>
      <c r="F466" s="53"/>
      <c r="G466" s="390"/>
      <c r="H466" s="54"/>
      <c r="I466" s="55"/>
      <c r="J466" s="389"/>
      <c r="K466" s="393"/>
      <c r="L466" s="51"/>
      <c r="M466" s="51"/>
      <c r="N466" s="132"/>
      <c r="O466" s="51">
        <v>16667</v>
      </c>
      <c r="P466" s="51"/>
      <c r="Q466" s="51"/>
      <c r="R466" s="51"/>
      <c r="S466" s="51"/>
      <c r="T466" s="51"/>
    </row>
    <row r="467" spans="1:20" s="10" customFormat="1" ht="65.099999999999994" customHeight="1" x14ac:dyDescent="0.3">
      <c r="A467" s="13">
        <f>IF(D467="","",SUBTOTAL(3,D$7:$D467))</f>
        <v>457</v>
      </c>
      <c r="B467" s="376"/>
      <c r="C467" s="55" t="s">
        <v>2758</v>
      </c>
      <c r="D467" s="56" t="s">
        <v>37</v>
      </c>
      <c r="E467" s="55"/>
      <c r="F467" s="53"/>
      <c r="G467" s="390"/>
      <c r="H467" s="54"/>
      <c r="I467" s="55"/>
      <c r="J467" s="389"/>
      <c r="K467" s="393"/>
      <c r="L467" s="51"/>
      <c r="M467" s="51"/>
      <c r="N467" s="132"/>
      <c r="O467" s="51">
        <v>18519</v>
      </c>
      <c r="P467" s="51"/>
      <c r="Q467" s="51"/>
      <c r="R467" s="51"/>
      <c r="S467" s="51"/>
      <c r="T467" s="51"/>
    </row>
    <row r="468" spans="1:20" s="10" customFormat="1" ht="65.099999999999994" customHeight="1" x14ac:dyDescent="0.3">
      <c r="A468" s="13">
        <f>IF(D468="","",SUBTOTAL(3,D$7:$D468))</f>
        <v>458</v>
      </c>
      <c r="B468" s="376"/>
      <c r="C468" s="55" t="s">
        <v>1662</v>
      </c>
      <c r="D468" s="56" t="s">
        <v>1641</v>
      </c>
      <c r="E468" s="55"/>
      <c r="F468" s="53" t="s">
        <v>1642</v>
      </c>
      <c r="G468" s="390" t="s">
        <v>1372</v>
      </c>
      <c r="H468" s="391" t="s">
        <v>1643</v>
      </c>
      <c r="I468" s="373" t="s">
        <v>1373</v>
      </c>
      <c r="J468" s="389" t="s">
        <v>1663</v>
      </c>
      <c r="K468" s="373" t="s">
        <v>1664</v>
      </c>
      <c r="L468" s="51">
        <v>66000</v>
      </c>
      <c r="M468" s="51">
        <v>66000</v>
      </c>
      <c r="N468" s="132">
        <v>65000</v>
      </c>
      <c r="O468" s="51">
        <v>65000</v>
      </c>
      <c r="P468" s="51">
        <v>66000</v>
      </c>
      <c r="Q468" s="51">
        <v>66000</v>
      </c>
      <c r="R468" s="51">
        <v>66000</v>
      </c>
      <c r="S468" s="51">
        <v>67000</v>
      </c>
      <c r="T468" s="51">
        <v>68000</v>
      </c>
    </row>
    <row r="469" spans="1:20" s="10" customFormat="1" ht="65.099999999999994" customHeight="1" x14ac:dyDescent="0.3">
      <c r="A469" s="13">
        <f>IF(D469="","",SUBTOTAL(3,D$7:$D469))</f>
        <v>459</v>
      </c>
      <c r="B469" s="376"/>
      <c r="C469" s="55" t="s">
        <v>1662</v>
      </c>
      <c r="D469" s="56" t="s">
        <v>1641</v>
      </c>
      <c r="E469" s="55"/>
      <c r="F469" s="53" t="s">
        <v>1644</v>
      </c>
      <c r="G469" s="390"/>
      <c r="H469" s="391"/>
      <c r="I469" s="373"/>
      <c r="J469" s="389"/>
      <c r="K469" s="373"/>
      <c r="L469" s="51">
        <v>75000</v>
      </c>
      <c r="M469" s="51">
        <v>75000</v>
      </c>
      <c r="N469" s="132">
        <v>74000</v>
      </c>
      <c r="O469" s="51">
        <v>74000</v>
      </c>
      <c r="P469" s="51">
        <v>75000</v>
      </c>
      <c r="Q469" s="51">
        <v>75000</v>
      </c>
      <c r="R469" s="51">
        <v>75000</v>
      </c>
      <c r="S469" s="51">
        <v>76000</v>
      </c>
      <c r="T469" s="51">
        <v>77000</v>
      </c>
    </row>
    <row r="470" spans="1:20" s="10" customFormat="1" ht="65.099999999999994" customHeight="1" x14ac:dyDescent="0.3">
      <c r="A470" s="13">
        <f>IF(D470="","",SUBTOTAL(3,D$7:$D470))</f>
        <v>460</v>
      </c>
      <c r="B470" s="376"/>
      <c r="C470" s="55" t="s">
        <v>1662</v>
      </c>
      <c r="D470" s="56" t="s">
        <v>1641</v>
      </c>
      <c r="E470" s="55"/>
      <c r="F470" s="53" t="s">
        <v>1645</v>
      </c>
      <c r="G470" s="390"/>
      <c r="H470" s="391"/>
      <c r="I470" s="373"/>
      <c r="J470" s="389"/>
      <c r="K470" s="373"/>
      <c r="L470" s="51">
        <v>93000</v>
      </c>
      <c r="M470" s="51">
        <v>93000</v>
      </c>
      <c r="N470" s="132">
        <v>92000</v>
      </c>
      <c r="O470" s="51">
        <v>92000</v>
      </c>
      <c r="P470" s="51">
        <v>93000</v>
      </c>
      <c r="Q470" s="51">
        <v>93000</v>
      </c>
      <c r="R470" s="51">
        <v>93000</v>
      </c>
      <c r="S470" s="51">
        <v>94000</v>
      </c>
      <c r="T470" s="51">
        <v>95000</v>
      </c>
    </row>
    <row r="471" spans="1:20" s="10" customFormat="1" ht="65.099999999999994" customHeight="1" x14ac:dyDescent="0.3">
      <c r="A471" s="13">
        <f>IF(D471="","",SUBTOTAL(3,D$7:$D471))</f>
        <v>461</v>
      </c>
      <c r="B471" s="376"/>
      <c r="C471" s="55" t="s">
        <v>1662</v>
      </c>
      <c r="D471" s="56" t="s">
        <v>1641</v>
      </c>
      <c r="E471" s="55"/>
      <c r="F471" s="53" t="s">
        <v>1646</v>
      </c>
      <c r="G471" s="390"/>
      <c r="H471" s="391"/>
      <c r="I471" s="373"/>
      <c r="J471" s="389"/>
      <c r="K471" s="373"/>
      <c r="L471" s="51">
        <v>107000</v>
      </c>
      <c r="M471" s="51">
        <v>107000</v>
      </c>
      <c r="N471" s="132">
        <v>106000</v>
      </c>
      <c r="O471" s="51">
        <v>106000</v>
      </c>
      <c r="P471" s="51">
        <v>107000</v>
      </c>
      <c r="Q471" s="51">
        <v>107000</v>
      </c>
      <c r="R471" s="51">
        <v>107000</v>
      </c>
      <c r="S471" s="51">
        <v>108000</v>
      </c>
      <c r="T471" s="51">
        <v>109000</v>
      </c>
    </row>
    <row r="472" spans="1:20" s="10" customFormat="1" ht="65.099999999999994" customHeight="1" x14ac:dyDescent="0.3">
      <c r="A472" s="13">
        <f>IF(D472="","",SUBTOTAL(3,D$7:$D472))</f>
        <v>462</v>
      </c>
      <c r="B472" s="376"/>
      <c r="C472" s="55" t="s">
        <v>1662</v>
      </c>
      <c r="D472" s="56" t="s">
        <v>1641</v>
      </c>
      <c r="E472" s="55"/>
      <c r="F472" s="53" t="s">
        <v>1647</v>
      </c>
      <c r="G472" s="390"/>
      <c r="H472" s="391"/>
      <c r="I472" s="373"/>
      <c r="J472" s="389"/>
      <c r="K472" s="373"/>
      <c r="L472" s="51">
        <v>140000</v>
      </c>
      <c r="M472" s="51">
        <v>140000</v>
      </c>
      <c r="N472" s="132">
        <v>139000</v>
      </c>
      <c r="O472" s="51">
        <v>139000</v>
      </c>
      <c r="P472" s="51">
        <v>140000</v>
      </c>
      <c r="Q472" s="51">
        <v>140000</v>
      </c>
      <c r="R472" s="51">
        <v>140000</v>
      </c>
      <c r="S472" s="51">
        <v>141000</v>
      </c>
      <c r="T472" s="51">
        <v>142000</v>
      </c>
    </row>
    <row r="473" spans="1:20" s="10" customFormat="1" ht="65.099999999999994" customHeight="1" x14ac:dyDescent="0.3">
      <c r="A473" s="13">
        <f>IF(D473="","",SUBTOTAL(3,D$7:$D473))</f>
        <v>463</v>
      </c>
      <c r="B473" s="376"/>
      <c r="C473" s="55" t="s">
        <v>1662</v>
      </c>
      <c r="D473" s="56" t="s">
        <v>1641</v>
      </c>
      <c r="E473" s="55"/>
      <c r="F473" s="53" t="s">
        <v>1648</v>
      </c>
      <c r="G473" s="390"/>
      <c r="H473" s="391"/>
      <c r="I473" s="373"/>
      <c r="J473" s="389"/>
      <c r="K473" s="373"/>
      <c r="L473" s="51">
        <v>162000</v>
      </c>
      <c r="M473" s="51">
        <v>162000</v>
      </c>
      <c r="N473" s="132">
        <v>161000</v>
      </c>
      <c r="O473" s="51">
        <v>161000</v>
      </c>
      <c r="P473" s="51">
        <v>162000</v>
      </c>
      <c r="Q473" s="51">
        <v>162000</v>
      </c>
      <c r="R473" s="51">
        <v>162000</v>
      </c>
      <c r="S473" s="51">
        <v>163000</v>
      </c>
      <c r="T473" s="51">
        <v>164000</v>
      </c>
    </row>
    <row r="474" spans="1:20" s="10" customFormat="1" ht="65.099999999999994" customHeight="1" x14ac:dyDescent="0.3">
      <c r="A474" s="13">
        <f>IF(D474="","",SUBTOTAL(3,D$7:$D474))</f>
        <v>464</v>
      </c>
      <c r="B474" s="376"/>
      <c r="C474" s="55" t="s">
        <v>1662</v>
      </c>
      <c r="D474" s="56" t="s">
        <v>1641</v>
      </c>
      <c r="E474" s="55"/>
      <c r="F474" s="53" t="s">
        <v>1649</v>
      </c>
      <c r="G474" s="390"/>
      <c r="H474" s="391"/>
      <c r="I474" s="373"/>
      <c r="J474" s="389"/>
      <c r="K474" s="373"/>
      <c r="L474" s="51">
        <v>117000</v>
      </c>
      <c r="M474" s="51">
        <v>117000</v>
      </c>
      <c r="N474" s="132">
        <v>116000</v>
      </c>
      <c r="O474" s="51">
        <v>116000</v>
      </c>
      <c r="P474" s="51">
        <v>117000</v>
      </c>
      <c r="Q474" s="51">
        <v>117000</v>
      </c>
      <c r="R474" s="51">
        <v>117000</v>
      </c>
      <c r="S474" s="51">
        <v>118000</v>
      </c>
      <c r="T474" s="51">
        <v>119000</v>
      </c>
    </row>
    <row r="475" spans="1:20" s="10" customFormat="1" ht="65.099999999999994" customHeight="1" x14ac:dyDescent="0.3">
      <c r="A475" s="13">
        <f>IF(D475="","",SUBTOTAL(3,D$7:$D475))</f>
        <v>465</v>
      </c>
      <c r="B475" s="376"/>
      <c r="C475" s="55" t="s">
        <v>1662</v>
      </c>
      <c r="D475" s="56" t="s">
        <v>1641</v>
      </c>
      <c r="E475" s="55"/>
      <c r="F475" s="53" t="s">
        <v>1650</v>
      </c>
      <c r="G475" s="390"/>
      <c r="H475" s="391"/>
      <c r="I475" s="373"/>
      <c r="J475" s="389"/>
      <c r="K475" s="373"/>
      <c r="L475" s="51">
        <v>134000</v>
      </c>
      <c r="M475" s="51">
        <v>134000</v>
      </c>
      <c r="N475" s="132">
        <v>133000</v>
      </c>
      <c r="O475" s="51">
        <v>133000</v>
      </c>
      <c r="P475" s="51">
        <v>134000</v>
      </c>
      <c r="Q475" s="51">
        <v>134000</v>
      </c>
      <c r="R475" s="51">
        <v>134000</v>
      </c>
      <c r="S475" s="51">
        <v>135000</v>
      </c>
      <c r="T475" s="51">
        <v>136000</v>
      </c>
    </row>
    <row r="476" spans="1:20" s="10" customFormat="1" ht="65.099999999999994" customHeight="1" x14ac:dyDescent="0.3">
      <c r="A476" s="13">
        <f>IF(D476="","",SUBTOTAL(3,D$7:$D476))</f>
        <v>466</v>
      </c>
      <c r="B476" s="376"/>
      <c r="C476" s="55" t="s">
        <v>1662</v>
      </c>
      <c r="D476" s="56" t="s">
        <v>1641</v>
      </c>
      <c r="E476" s="55"/>
      <c r="F476" s="53" t="s">
        <v>1651</v>
      </c>
      <c r="G476" s="390"/>
      <c r="H476" s="391"/>
      <c r="I476" s="373"/>
      <c r="J476" s="389"/>
      <c r="K476" s="373"/>
      <c r="L476" s="51">
        <v>176000</v>
      </c>
      <c r="M476" s="51">
        <v>176000</v>
      </c>
      <c r="N476" s="132">
        <v>175000</v>
      </c>
      <c r="O476" s="51">
        <v>175000</v>
      </c>
      <c r="P476" s="51">
        <v>176000</v>
      </c>
      <c r="Q476" s="51">
        <v>176000</v>
      </c>
      <c r="R476" s="51">
        <v>176000</v>
      </c>
      <c r="S476" s="51">
        <v>177000</v>
      </c>
      <c r="T476" s="51">
        <v>178000</v>
      </c>
    </row>
    <row r="477" spans="1:20" s="10" customFormat="1" ht="65.099999999999994" customHeight="1" x14ac:dyDescent="0.3">
      <c r="A477" s="13">
        <f>IF(D477="","",SUBTOTAL(3,D$7:$D477))</f>
        <v>467</v>
      </c>
      <c r="B477" s="376"/>
      <c r="C477" s="55" t="s">
        <v>1662</v>
      </c>
      <c r="D477" s="56" t="s">
        <v>1641</v>
      </c>
      <c r="E477" s="55"/>
      <c r="F477" s="53" t="s">
        <v>1652</v>
      </c>
      <c r="G477" s="390"/>
      <c r="H477" s="391"/>
      <c r="I477" s="373"/>
      <c r="J477" s="389"/>
      <c r="K477" s="373"/>
      <c r="L477" s="51">
        <v>203000</v>
      </c>
      <c r="M477" s="51">
        <v>203000</v>
      </c>
      <c r="N477" s="132">
        <v>202000</v>
      </c>
      <c r="O477" s="51">
        <v>202000</v>
      </c>
      <c r="P477" s="51">
        <v>203000</v>
      </c>
      <c r="Q477" s="51">
        <v>203000</v>
      </c>
      <c r="R477" s="51">
        <v>203000</v>
      </c>
      <c r="S477" s="51">
        <v>204000</v>
      </c>
      <c r="T477" s="51">
        <v>205000</v>
      </c>
    </row>
    <row r="478" spans="1:20" s="10" customFormat="1" ht="65.099999999999994" customHeight="1" x14ac:dyDescent="0.3">
      <c r="A478" s="13">
        <f>IF(D478="","",SUBTOTAL(3,D$7:$D478))</f>
        <v>468</v>
      </c>
      <c r="B478" s="376"/>
      <c r="C478" s="55" t="s">
        <v>1662</v>
      </c>
      <c r="D478" s="56" t="s">
        <v>1641</v>
      </c>
      <c r="E478" s="55"/>
      <c r="F478" s="53" t="s">
        <v>1653</v>
      </c>
      <c r="G478" s="390"/>
      <c r="H478" s="391"/>
      <c r="I478" s="373"/>
      <c r="J478" s="389"/>
      <c r="K478" s="373"/>
      <c r="L478" s="51">
        <v>140000</v>
      </c>
      <c r="M478" s="51">
        <v>140000</v>
      </c>
      <c r="N478" s="132">
        <v>139000</v>
      </c>
      <c r="O478" s="51">
        <v>139000</v>
      </c>
      <c r="P478" s="51">
        <v>140000</v>
      </c>
      <c r="Q478" s="51">
        <v>140000</v>
      </c>
      <c r="R478" s="51">
        <v>140000</v>
      </c>
      <c r="S478" s="51">
        <v>141000</v>
      </c>
      <c r="T478" s="51">
        <v>142000</v>
      </c>
    </row>
    <row r="479" spans="1:20" s="10" customFormat="1" ht="65.099999999999994" customHeight="1" x14ac:dyDescent="0.3">
      <c r="A479" s="13">
        <f>IF(D479="","",SUBTOTAL(3,D$7:$D479))</f>
        <v>469</v>
      </c>
      <c r="B479" s="376"/>
      <c r="C479" s="55" t="s">
        <v>1662</v>
      </c>
      <c r="D479" s="56" t="s">
        <v>1641</v>
      </c>
      <c r="E479" s="55"/>
      <c r="F479" s="53" t="s">
        <v>1654</v>
      </c>
      <c r="G479" s="390"/>
      <c r="H479" s="391"/>
      <c r="I479" s="373"/>
      <c r="J479" s="389"/>
      <c r="K479" s="373"/>
      <c r="L479" s="51">
        <v>162000</v>
      </c>
      <c r="M479" s="51">
        <v>162000</v>
      </c>
      <c r="N479" s="132">
        <v>161000</v>
      </c>
      <c r="O479" s="51">
        <v>161000</v>
      </c>
      <c r="P479" s="51">
        <v>162000</v>
      </c>
      <c r="Q479" s="51">
        <v>162000</v>
      </c>
      <c r="R479" s="51">
        <v>162000</v>
      </c>
      <c r="S479" s="51">
        <v>163000</v>
      </c>
      <c r="T479" s="51">
        <v>164000</v>
      </c>
    </row>
    <row r="480" spans="1:20" s="10" customFormat="1" ht="65.099999999999994" customHeight="1" x14ac:dyDescent="0.3">
      <c r="A480" s="13">
        <f>IF(D480="","",SUBTOTAL(3,D$7:$D480))</f>
        <v>470</v>
      </c>
      <c r="B480" s="376"/>
      <c r="C480" s="55" t="s">
        <v>1662</v>
      </c>
      <c r="D480" s="56" t="s">
        <v>1641</v>
      </c>
      <c r="E480" s="55"/>
      <c r="F480" s="53" t="s">
        <v>2766</v>
      </c>
      <c r="G480" s="390"/>
      <c r="H480" s="391"/>
      <c r="I480" s="373"/>
      <c r="J480" s="389"/>
      <c r="K480" s="373"/>
      <c r="L480" s="51">
        <v>188000</v>
      </c>
      <c r="M480" s="51">
        <v>188000</v>
      </c>
      <c r="N480" s="132">
        <v>187000</v>
      </c>
      <c r="O480" s="51">
        <v>187000</v>
      </c>
      <c r="P480" s="51">
        <v>188000</v>
      </c>
      <c r="Q480" s="51">
        <v>188000</v>
      </c>
      <c r="R480" s="51">
        <v>188000</v>
      </c>
      <c r="S480" s="51">
        <v>189000</v>
      </c>
      <c r="T480" s="51">
        <v>190000</v>
      </c>
    </row>
    <row r="481" spans="1:20" s="10" customFormat="1" ht="65.099999999999994" customHeight="1" x14ac:dyDescent="0.3">
      <c r="A481" s="13">
        <f>IF(D481="","",SUBTOTAL(3,D$7:$D481))</f>
        <v>471</v>
      </c>
      <c r="B481" s="376"/>
      <c r="C481" s="55" t="s">
        <v>1662</v>
      </c>
      <c r="D481" s="56" t="s">
        <v>1641</v>
      </c>
      <c r="E481" s="55"/>
      <c r="F481" s="53" t="s">
        <v>1655</v>
      </c>
      <c r="G481" s="390"/>
      <c r="H481" s="391"/>
      <c r="I481" s="373"/>
      <c r="J481" s="389"/>
      <c r="K481" s="373"/>
      <c r="L481" s="51">
        <v>217000</v>
      </c>
      <c r="M481" s="51">
        <v>217000</v>
      </c>
      <c r="N481" s="132">
        <v>216000</v>
      </c>
      <c r="O481" s="51">
        <v>216000</v>
      </c>
      <c r="P481" s="51">
        <v>217000</v>
      </c>
      <c r="Q481" s="51">
        <v>217000</v>
      </c>
      <c r="R481" s="51">
        <v>217000</v>
      </c>
      <c r="S481" s="51">
        <v>218000</v>
      </c>
      <c r="T481" s="51">
        <v>219000</v>
      </c>
    </row>
    <row r="482" spans="1:20" s="10" customFormat="1" ht="65.099999999999994" customHeight="1" x14ac:dyDescent="0.3">
      <c r="A482" s="13">
        <f>IF(D482="","",SUBTOTAL(3,D$7:$D482))</f>
        <v>472</v>
      </c>
      <c r="B482" s="376"/>
      <c r="C482" s="55" t="s">
        <v>1662</v>
      </c>
      <c r="D482" s="56" t="s">
        <v>1641</v>
      </c>
      <c r="E482" s="55"/>
      <c r="F482" s="53" t="s">
        <v>2767</v>
      </c>
      <c r="G482" s="390"/>
      <c r="H482" s="391"/>
      <c r="I482" s="373"/>
      <c r="J482" s="389"/>
      <c r="K482" s="373"/>
      <c r="L482" s="51">
        <v>212000</v>
      </c>
      <c r="M482" s="51">
        <v>212000</v>
      </c>
      <c r="N482" s="132">
        <v>211000</v>
      </c>
      <c r="O482" s="51">
        <v>211000</v>
      </c>
      <c r="P482" s="51">
        <v>212000</v>
      </c>
      <c r="Q482" s="51">
        <v>212000</v>
      </c>
      <c r="R482" s="51">
        <v>212000</v>
      </c>
      <c r="S482" s="51">
        <v>213000</v>
      </c>
      <c r="T482" s="51">
        <v>214000</v>
      </c>
    </row>
    <row r="483" spans="1:20" s="10" customFormat="1" ht="65.099999999999994" customHeight="1" x14ac:dyDescent="0.3">
      <c r="A483" s="13">
        <f>IF(D483="","",SUBTOTAL(3,D$7:$D483))</f>
        <v>473</v>
      </c>
      <c r="B483" s="376"/>
      <c r="C483" s="55" t="s">
        <v>1662</v>
      </c>
      <c r="D483" s="56" t="s">
        <v>1641</v>
      </c>
      <c r="E483" s="55"/>
      <c r="F483" s="53" t="s">
        <v>1656</v>
      </c>
      <c r="G483" s="390"/>
      <c r="H483" s="391"/>
      <c r="I483" s="373"/>
      <c r="J483" s="389"/>
      <c r="K483" s="373"/>
      <c r="L483" s="51">
        <v>244000</v>
      </c>
      <c r="M483" s="51">
        <v>244000</v>
      </c>
      <c r="N483" s="132">
        <v>243000</v>
      </c>
      <c r="O483" s="51">
        <v>243000</v>
      </c>
      <c r="P483" s="51">
        <v>244000</v>
      </c>
      <c r="Q483" s="51">
        <v>244000</v>
      </c>
      <c r="R483" s="51">
        <v>244000</v>
      </c>
      <c r="S483" s="51">
        <v>245000</v>
      </c>
      <c r="T483" s="51">
        <v>246000</v>
      </c>
    </row>
    <row r="484" spans="1:20" s="10" customFormat="1" ht="65.099999999999994" customHeight="1" x14ac:dyDescent="0.3">
      <c r="A484" s="13">
        <f>IF(D484="","",SUBTOTAL(3,D$7:$D484))</f>
        <v>474</v>
      </c>
      <c r="B484" s="376"/>
      <c r="C484" s="55" t="s">
        <v>1662</v>
      </c>
      <c r="D484" s="56" t="s">
        <v>1641</v>
      </c>
      <c r="E484" s="55"/>
      <c r="F484" s="53" t="s">
        <v>1657</v>
      </c>
      <c r="G484" s="390"/>
      <c r="H484" s="391"/>
      <c r="I484" s="373"/>
      <c r="J484" s="389"/>
      <c r="K484" s="373"/>
      <c r="L484" s="51">
        <v>309000</v>
      </c>
      <c r="M484" s="51">
        <v>309000</v>
      </c>
      <c r="N484" s="132">
        <v>308000</v>
      </c>
      <c r="O484" s="51">
        <v>308000</v>
      </c>
      <c r="P484" s="51">
        <v>309000</v>
      </c>
      <c r="Q484" s="51">
        <v>309000</v>
      </c>
      <c r="R484" s="51">
        <v>309000</v>
      </c>
      <c r="S484" s="51">
        <v>310000</v>
      </c>
      <c r="T484" s="51">
        <v>311000</v>
      </c>
    </row>
    <row r="485" spans="1:20" s="10" customFormat="1" ht="65.099999999999994" customHeight="1" x14ac:dyDescent="0.3">
      <c r="A485" s="13">
        <f>IF(D485="","",SUBTOTAL(3,D$7:$D485))</f>
        <v>475</v>
      </c>
      <c r="B485" s="376"/>
      <c r="C485" s="55" t="s">
        <v>1662</v>
      </c>
      <c r="D485" s="56" t="s">
        <v>1641</v>
      </c>
      <c r="E485" s="55"/>
      <c r="F485" s="53" t="s">
        <v>2768</v>
      </c>
      <c r="G485" s="390"/>
      <c r="H485" s="391"/>
      <c r="I485" s="373"/>
      <c r="J485" s="389"/>
      <c r="K485" s="373"/>
      <c r="L485" s="51">
        <v>283000</v>
      </c>
      <c r="M485" s="51">
        <v>283000</v>
      </c>
      <c r="N485" s="132">
        <v>282000</v>
      </c>
      <c r="O485" s="51">
        <v>282000</v>
      </c>
      <c r="P485" s="51">
        <v>283000</v>
      </c>
      <c r="Q485" s="51">
        <v>283000</v>
      </c>
      <c r="R485" s="51">
        <v>283000</v>
      </c>
      <c r="S485" s="51">
        <v>284000</v>
      </c>
      <c r="T485" s="51">
        <v>285000</v>
      </c>
    </row>
    <row r="486" spans="1:20" s="10" customFormat="1" ht="64.5" customHeight="1" x14ac:dyDescent="0.3">
      <c r="A486" s="13">
        <f>IF(D486="","",SUBTOTAL(3,D$7:$D486))</f>
        <v>476</v>
      </c>
      <c r="B486" s="376"/>
      <c r="C486" s="55" t="s">
        <v>1662</v>
      </c>
      <c r="D486" s="56" t="s">
        <v>1641</v>
      </c>
      <c r="E486" s="55"/>
      <c r="F486" s="53" t="s">
        <v>1658</v>
      </c>
      <c r="G486" s="390"/>
      <c r="H486" s="391"/>
      <c r="I486" s="373"/>
      <c r="J486" s="389"/>
      <c r="K486" s="373"/>
      <c r="L486" s="51">
        <v>326000</v>
      </c>
      <c r="M486" s="51">
        <v>326000</v>
      </c>
      <c r="N486" s="132">
        <v>325000</v>
      </c>
      <c r="O486" s="51">
        <v>325000</v>
      </c>
      <c r="P486" s="51">
        <v>326000</v>
      </c>
      <c r="Q486" s="51">
        <v>326000</v>
      </c>
      <c r="R486" s="51">
        <v>326000</v>
      </c>
      <c r="S486" s="51">
        <v>327000</v>
      </c>
      <c r="T486" s="51">
        <v>328000</v>
      </c>
    </row>
    <row r="487" spans="1:20" s="10" customFormat="1" ht="64.5" customHeight="1" x14ac:dyDescent="0.3">
      <c r="A487" s="13">
        <f>IF(D487="","",SUBTOTAL(3,D$7:$D487))</f>
        <v>477</v>
      </c>
      <c r="B487" s="376"/>
      <c r="C487" s="55" t="s">
        <v>1662</v>
      </c>
      <c r="D487" s="56" t="s">
        <v>1641</v>
      </c>
      <c r="E487" s="55"/>
      <c r="F487" s="53" t="s">
        <v>2769</v>
      </c>
      <c r="G487" s="390"/>
      <c r="H487" s="391"/>
      <c r="I487" s="373"/>
      <c r="J487" s="389"/>
      <c r="K487" s="373"/>
      <c r="L487" s="51">
        <v>414000</v>
      </c>
      <c r="M487" s="51">
        <v>414000</v>
      </c>
      <c r="N487" s="132">
        <v>413000</v>
      </c>
      <c r="O487" s="51">
        <v>413000</v>
      </c>
      <c r="P487" s="51">
        <v>414000</v>
      </c>
      <c r="Q487" s="51">
        <v>414000</v>
      </c>
      <c r="R487" s="51">
        <v>414000</v>
      </c>
      <c r="S487" s="51">
        <v>415000</v>
      </c>
      <c r="T487" s="51">
        <v>416000</v>
      </c>
    </row>
    <row r="488" spans="1:20" s="10" customFormat="1" ht="64.5" customHeight="1" x14ac:dyDescent="0.3">
      <c r="A488" s="13">
        <f>IF(D488="","",SUBTOTAL(3,D$7:$D488))</f>
        <v>478</v>
      </c>
      <c r="B488" s="376"/>
      <c r="C488" s="55" t="s">
        <v>1662</v>
      </c>
      <c r="D488" s="56" t="s">
        <v>1641</v>
      </c>
      <c r="E488" s="55"/>
      <c r="F488" s="53" t="s">
        <v>1659</v>
      </c>
      <c r="G488" s="390"/>
      <c r="H488" s="391"/>
      <c r="I488" s="373"/>
      <c r="J488" s="389"/>
      <c r="K488" s="373"/>
      <c r="L488" s="51">
        <v>457000</v>
      </c>
      <c r="M488" s="51">
        <v>457000</v>
      </c>
      <c r="N488" s="132">
        <v>456000</v>
      </c>
      <c r="O488" s="51">
        <v>456000</v>
      </c>
      <c r="P488" s="51">
        <v>457000</v>
      </c>
      <c r="Q488" s="51">
        <v>457000</v>
      </c>
      <c r="R488" s="51">
        <v>457000</v>
      </c>
      <c r="S488" s="51">
        <v>458000</v>
      </c>
      <c r="T488" s="51">
        <v>459000</v>
      </c>
    </row>
    <row r="489" spans="1:20" s="10" customFormat="1" ht="64.5" customHeight="1" x14ac:dyDescent="0.3">
      <c r="A489" s="13">
        <f>IF(D489="","",SUBTOTAL(3,D$7:$D489))</f>
        <v>479</v>
      </c>
      <c r="B489" s="376"/>
      <c r="C489" s="55" t="s">
        <v>1662</v>
      </c>
      <c r="D489" s="56" t="s">
        <v>1641</v>
      </c>
      <c r="E489" s="55"/>
      <c r="F489" s="53" t="s">
        <v>2770</v>
      </c>
      <c r="G489" s="390"/>
      <c r="H489" s="391"/>
      <c r="I489" s="373"/>
      <c r="J489" s="389"/>
      <c r="K489" s="373"/>
      <c r="L489" s="51">
        <v>409000</v>
      </c>
      <c r="M489" s="51">
        <v>409000</v>
      </c>
      <c r="N489" s="132">
        <v>408000</v>
      </c>
      <c r="O489" s="51">
        <v>408000</v>
      </c>
      <c r="P489" s="51">
        <v>409000</v>
      </c>
      <c r="Q489" s="51">
        <v>409000</v>
      </c>
      <c r="R489" s="51">
        <v>409000</v>
      </c>
      <c r="S489" s="51">
        <v>410000</v>
      </c>
      <c r="T489" s="51">
        <v>411000</v>
      </c>
    </row>
    <row r="490" spans="1:20" s="10" customFormat="1" ht="64.5" customHeight="1" x14ac:dyDescent="0.3">
      <c r="A490" s="13">
        <f>IF(D490="","",SUBTOTAL(3,D$7:$D490))</f>
        <v>480</v>
      </c>
      <c r="B490" s="376"/>
      <c r="C490" s="55" t="s">
        <v>1662</v>
      </c>
      <c r="D490" s="56" t="s">
        <v>1641</v>
      </c>
      <c r="E490" s="55"/>
      <c r="F490" s="53" t="s">
        <v>2771</v>
      </c>
      <c r="G490" s="390"/>
      <c r="H490" s="391"/>
      <c r="I490" s="373"/>
      <c r="J490" s="389"/>
      <c r="K490" s="373"/>
      <c r="L490" s="51">
        <v>520000</v>
      </c>
      <c r="M490" s="51">
        <v>520000</v>
      </c>
      <c r="N490" s="132">
        <v>519000</v>
      </c>
      <c r="O490" s="51">
        <v>519000</v>
      </c>
      <c r="P490" s="51">
        <v>520000</v>
      </c>
      <c r="Q490" s="51">
        <v>520000</v>
      </c>
      <c r="R490" s="51">
        <v>520000</v>
      </c>
      <c r="S490" s="51">
        <v>521000</v>
      </c>
      <c r="T490" s="51">
        <v>522000</v>
      </c>
    </row>
    <row r="491" spans="1:20" s="10" customFormat="1" ht="64.5" customHeight="1" x14ac:dyDescent="0.3">
      <c r="A491" s="13">
        <f>IF(D491="","",SUBTOTAL(3,D$7:$D491))</f>
        <v>481</v>
      </c>
      <c r="B491" s="376"/>
      <c r="C491" s="55" t="s">
        <v>1662</v>
      </c>
      <c r="D491" s="56" t="s">
        <v>1641</v>
      </c>
      <c r="E491" s="55"/>
      <c r="F491" s="53" t="s">
        <v>1660</v>
      </c>
      <c r="G491" s="390"/>
      <c r="H491" s="391"/>
      <c r="I491" s="373"/>
      <c r="J491" s="389"/>
      <c r="K491" s="373"/>
      <c r="L491" s="51">
        <v>575000</v>
      </c>
      <c r="M491" s="51">
        <v>575000</v>
      </c>
      <c r="N491" s="132">
        <v>574000</v>
      </c>
      <c r="O491" s="51">
        <v>574000</v>
      </c>
      <c r="P491" s="51">
        <v>575000</v>
      </c>
      <c r="Q491" s="51">
        <v>575000</v>
      </c>
      <c r="R491" s="51">
        <v>575000</v>
      </c>
      <c r="S491" s="51">
        <v>576000</v>
      </c>
      <c r="T491" s="51">
        <v>577000</v>
      </c>
    </row>
    <row r="492" spans="1:20" s="10" customFormat="1" ht="64.5" customHeight="1" x14ac:dyDescent="0.3">
      <c r="A492" s="13">
        <f>IF(D492="","",SUBTOTAL(3,D$7:$D492))</f>
        <v>482</v>
      </c>
      <c r="B492" s="376"/>
      <c r="C492" s="55" t="s">
        <v>1662</v>
      </c>
      <c r="D492" s="56" t="s">
        <v>1641</v>
      </c>
      <c r="E492" s="55"/>
      <c r="F492" s="53" t="s">
        <v>2772</v>
      </c>
      <c r="G492" s="390"/>
      <c r="H492" s="391"/>
      <c r="I492" s="373"/>
      <c r="J492" s="389"/>
      <c r="K492" s="373"/>
      <c r="L492" s="51">
        <v>626000</v>
      </c>
      <c r="M492" s="51">
        <v>626000</v>
      </c>
      <c r="N492" s="132">
        <v>625000</v>
      </c>
      <c r="O492" s="51">
        <v>625000</v>
      </c>
      <c r="P492" s="51">
        <v>626000</v>
      </c>
      <c r="Q492" s="51">
        <v>626000</v>
      </c>
      <c r="R492" s="51">
        <v>626000</v>
      </c>
      <c r="S492" s="51">
        <v>627000</v>
      </c>
      <c r="T492" s="51">
        <v>628000</v>
      </c>
    </row>
    <row r="493" spans="1:20" s="10" customFormat="1" ht="64.5" customHeight="1" x14ac:dyDescent="0.3">
      <c r="A493" s="13">
        <f>IF(D493="","",SUBTOTAL(3,D$7:$D493))</f>
        <v>483</v>
      </c>
      <c r="B493" s="376"/>
      <c r="C493" s="55" t="s">
        <v>1662</v>
      </c>
      <c r="D493" s="56" t="s">
        <v>1641</v>
      </c>
      <c r="E493" s="55"/>
      <c r="F493" s="53" t="s">
        <v>1661</v>
      </c>
      <c r="G493" s="390"/>
      <c r="H493" s="391"/>
      <c r="I493" s="373"/>
      <c r="J493" s="389"/>
      <c r="K493" s="373"/>
      <c r="L493" s="51">
        <v>693000</v>
      </c>
      <c r="M493" s="51">
        <v>693000</v>
      </c>
      <c r="N493" s="132">
        <v>692000</v>
      </c>
      <c r="O493" s="51">
        <v>692000</v>
      </c>
      <c r="P493" s="51">
        <v>693000</v>
      </c>
      <c r="Q493" s="51">
        <v>693000</v>
      </c>
      <c r="R493" s="51">
        <v>693000</v>
      </c>
      <c r="S493" s="51">
        <v>694000</v>
      </c>
      <c r="T493" s="51">
        <v>695000</v>
      </c>
    </row>
    <row r="494" spans="1:20" s="10" customFormat="1" ht="140.25" customHeight="1" x14ac:dyDescent="0.3">
      <c r="A494" s="13">
        <f>IF(D494="","",SUBTOTAL(3,D$7:$D494))</f>
        <v>484</v>
      </c>
      <c r="B494" s="376" t="s">
        <v>2861</v>
      </c>
      <c r="C494" s="55" t="s">
        <v>2862</v>
      </c>
      <c r="D494" s="56" t="s">
        <v>14</v>
      </c>
      <c r="E494" s="55" t="s">
        <v>2863</v>
      </c>
      <c r="F494" s="53"/>
      <c r="G494" s="390" t="s">
        <v>2874</v>
      </c>
      <c r="H494" s="391" t="s">
        <v>17</v>
      </c>
      <c r="I494" s="55"/>
      <c r="J494" s="389" t="s">
        <v>2873</v>
      </c>
      <c r="K494" s="373" t="s">
        <v>2864</v>
      </c>
      <c r="L494" s="51">
        <v>180000</v>
      </c>
      <c r="M494" s="51">
        <v>180000</v>
      </c>
      <c r="N494" s="132"/>
      <c r="O494" s="51"/>
      <c r="P494" s="51"/>
      <c r="Q494" s="51"/>
      <c r="R494" s="51"/>
      <c r="S494" s="51"/>
      <c r="T494" s="51"/>
    </row>
    <row r="495" spans="1:20" s="10" customFormat="1" ht="140.25" customHeight="1" x14ac:dyDescent="0.3">
      <c r="A495" s="13">
        <f>IF(D495="","",SUBTOTAL(3,D$7:$D495))</f>
        <v>485</v>
      </c>
      <c r="B495" s="376"/>
      <c r="C495" s="55" t="s">
        <v>2865</v>
      </c>
      <c r="D495" s="56" t="s">
        <v>14</v>
      </c>
      <c r="E495" s="55" t="s">
        <v>2863</v>
      </c>
      <c r="F495" s="53"/>
      <c r="G495" s="390"/>
      <c r="H495" s="391"/>
      <c r="I495" s="55"/>
      <c r="J495" s="389"/>
      <c r="K495" s="373"/>
      <c r="L495" s="51">
        <v>195000</v>
      </c>
      <c r="M495" s="51">
        <v>195000</v>
      </c>
      <c r="N495" s="132"/>
      <c r="O495" s="51"/>
      <c r="P495" s="51"/>
      <c r="Q495" s="51"/>
      <c r="R495" s="51"/>
      <c r="S495" s="51"/>
      <c r="T495" s="51"/>
    </row>
    <row r="496" spans="1:20" s="10" customFormat="1" ht="140.25" customHeight="1" x14ac:dyDescent="0.3">
      <c r="A496" s="13">
        <f>IF(D496="","",SUBTOTAL(3,D$7:$D496))</f>
        <v>486</v>
      </c>
      <c r="B496" s="376"/>
      <c r="C496" s="55" t="s">
        <v>2866</v>
      </c>
      <c r="D496" s="56" t="s">
        <v>14</v>
      </c>
      <c r="E496" s="55" t="s">
        <v>2863</v>
      </c>
      <c r="F496" s="53"/>
      <c r="G496" s="390"/>
      <c r="H496" s="391"/>
      <c r="I496" s="55"/>
      <c r="J496" s="389"/>
      <c r="K496" s="373"/>
      <c r="L496" s="51">
        <v>195000</v>
      </c>
      <c r="M496" s="51">
        <v>195000</v>
      </c>
      <c r="N496" s="132"/>
      <c r="O496" s="51"/>
      <c r="P496" s="51"/>
      <c r="Q496" s="51"/>
      <c r="R496" s="51"/>
      <c r="S496" s="51"/>
      <c r="T496" s="51"/>
    </row>
    <row r="497" spans="1:21" s="10" customFormat="1" ht="140.25" customHeight="1" x14ac:dyDescent="0.3">
      <c r="A497" s="13">
        <f>IF(D497="","",SUBTOTAL(3,D$7:$D497))</f>
        <v>487</v>
      </c>
      <c r="B497" s="376"/>
      <c r="C497" s="55" t="s">
        <v>2867</v>
      </c>
      <c r="D497" s="56" t="s">
        <v>14</v>
      </c>
      <c r="E497" s="55" t="s">
        <v>2863</v>
      </c>
      <c r="F497" s="53"/>
      <c r="G497" s="390"/>
      <c r="H497" s="391"/>
      <c r="I497" s="55"/>
      <c r="J497" s="389"/>
      <c r="K497" s="373"/>
      <c r="L497" s="51">
        <v>210000</v>
      </c>
      <c r="M497" s="51">
        <v>210000</v>
      </c>
      <c r="N497" s="132"/>
      <c r="O497" s="51"/>
      <c r="P497" s="51"/>
      <c r="Q497" s="51"/>
      <c r="R497" s="51"/>
      <c r="S497" s="51"/>
      <c r="T497" s="51"/>
    </row>
    <row r="498" spans="1:21" s="10" customFormat="1" ht="140.25" customHeight="1" x14ac:dyDescent="0.3">
      <c r="A498" s="13">
        <f>IF(D498="","",SUBTOTAL(3,D$7:$D498))</f>
        <v>488</v>
      </c>
      <c r="B498" s="376"/>
      <c r="C498" s="55" t="s">
        <v>2868</v>
      </c>
      <c r="D498" s="56" t="s">
        <v>14</v>
      </c>
      <c r="E498" s="55" t="s">
        <v>2863</v>
      </c>
      <c r="F498" s="53"/>
      <c r="G498" s="390"/>
      <c r="H498" s="391"/>
      <c r="I498" s="55"/>
      <c r="J498" s="389"/>
      <c r="K498" s="373"/>
      <c r="L498" s="51">
        <v>225000</v>
      </c>
      <c r="M498" s="51">
        <v>225000</v>
      </c>
      <c r="N498" s="132"/>
      <c r="O498" s="51"/>
      <c r="P498" s="51"/>
      <c r="Q498" s="51"/>
      <c r="R498" s="51"/>
      <c r="S498" s="51"/>
      <c r="T498" s="51"/>
    </row>
    <row r="499" spans="1:21" s="10" customFormat="1" ht="140.25" customHeight="1" x14ac:dyDescent="0.3">
      <c r="A499" s="13">
        <f>IF(D499="","",SUBTOTAL(3,D$7:$D499))</f>
        <v>489</v>
      </c>
      <c r="B499" s="376"/>
      <c r="C499" s="55" t="s">
        <v>2869</v>
      </c>
      <c r="D499" s="56" t="s">
        <v>14</v>
      </c>
      <c r="E499" s="55" t="s">
        <v>2863</v>
      </c>
      <c r="F499" s="53"/>
      <c r="G499" s="390"/>
      <c r="H499" s="391"/>
      <c r="I499" s="55"/>
      <c r="J499" s="389"/>
      <c r="K499" s="373"/>
      <c r="L499" s="51">
        <v>240000</v>
      </c>
      <c r="M499" s="51">
        <v>240000</v>
      </c>
      <c r="N499" s="132"/>
      <c r="O499" s="51"/>
      <c r="P499" s="51"/>
      <c r="Q499" s="51"/>
      <c r="R499" s="51"/>
      <c r="S499" s="51"/>
      <c r="T499" s="51"/>
    </row>
    <row r="500" spans="1:21" s="10" customFormat="1" ht="170.25" customHeight="1" x14ac:dyDescent="0.3">
      <c r="A500" s="13">
        <f>IF(D500="","",SUBTOTAL(3,D$7:$D500))</f>
        <v>490</v>
      </c>
      <c r="B500" s="376"/>
      <c r="C500" s="55" t="s">
        <v>2870</v>
      </c>
      <c r="D500" s="56" t="s">
        <v>14</v>
      </c>
      <c r="E500" s="55" t="s">
        <v>2863</v>
      </c>
      <c r="F500" s="53"/>
      <c r="G500" s="390"/>
      <c r="H500" s="391"/>
      <c r="I500" s="55"/>
      <c r="J500" s="389"/>
      <c r="K500" s="373"/>
      <c r="L500" s="51">
        <v>185000</v>
      </c>
      <c r="M500" s="51">
        <v>185000</v>
      </c>
      <c r="N500" s="132"/>
      <c r="O500" s="51"/>
      <c r="P500" s="51"/>
      <c r="Q500" s="51"/>
      <c r="R500" s="51"/>
      <c r="S500" s="51"/>
      <c r="T500" s="51"/>
    </row>
    <row r="501" spans="1:21" s="10" customFormat="1" ht="166.5" customHeight="1" x14ac:dyDescent="0.3">
      <c r="A501" s="13">
        <f>IF(D501="","",SUBTOTAL(3,D$7:$D501))</f>
        <v>491</v>
      </c>
      <c r="B501" s="376"/>
      <c r="C501" s="55" t="s">
        <v>2871</v>
      </c>
      <c r="D501" s="56" t="s">
        <v>14</v>
      </c>
      <c r="E501" s="55" t="s">
        <v>2863</v>
      </c>
      <c r="F501" s="53"/>
      <c r="G501" s="390"/>
      <c r="H501" s="391"/>
      <c r="I501" s="55"/>
      <c r="J501" s="389"/>
      <c r="K501" s="373"/>
      <c r="L501" s="51">
        <v>195000</v>
      </c>
      <c r="M501" s="51">
        <v>195000</v>
      </c>
      <c r="N501" s="132"/>
      <c r="O501" s="51"/>
      <c r="P501" s="51"/>
      <c r="Q501" s="51"/>
      <c r="R501" s="51"/>
      <c r="S501" s="51"/>
      <c r="T501" s="51"/>
    </row>
    <row r="502" spans="1:21" s="10" customFormat="1" ht="180" customHeight="1" x14ac:dyDescent="0.3">
      <c r="A502" s="13">
        <f>IF(D502="","",SUBTOTAL(3,D$7:$D502))</f>
        <v>492</v>
      </c>
      <c r="B502" s="376"/>
      <c r="C502" s="55" t="s">
        <v>2872</v>
      </c>
      <c r="D502" s="56" t="s">
        <v>14</v>
      </c>
      <c r="E502" s="55" t="s">
        <v>2863</v>
      </c>
      <c r="F502" s="53"/>
      <c r="G502" s="390"/>
      <c r="H502" s="391"/>
      <c r="I502" s="55"/>
      <c r="J502" s="389"/>
      <c r="K502" s="373"/>
      <c r="L502" s="51">
        <v>440000</v>
      </c>
      <c r="M502" s="51">
        <v>440000</v>
      </c>
      <c r="N502" s="132"/>
      <c r="O502" s="51"/>
      <c r="P502" s="51"/>
      <c r="Q502" s="51"/>
      <c r="R502" s="51"/>
      <c r="S502" s="51"/>
      <c r="T502" s="51"/>
    </row>
    <row r="503" spans="1:21" s="10" customFormat="1" ht="154.5" customHeight="1" x14ac:dyDescent="0.3">
      <c r="A503" s="13">
        <f>IF(D503="","",SUBTOTAL(3,D$7:$D503))</f>
        <v>493</v>
      </c>
      <c r="B503" s="376" t="s">
        <v>2673</v>
      </c>
      <c r="C503" s="55" t="s">
        <v>2299</v>
      </c>
      <c r="D503" s="56" t="s">
        <v>2300</v>
      </c>
      <c r="E503" s="55" t="s">
        <v>2301</v>
      </c>
      <c r="F503" s="53"/>
      <c r="G503" s="409" t="s">
        <v>2533</v>
      </c>
      <c r="H503" s="410" t="s">
        <v>17</v>
      </c>
      <c r="I503" s="186"/>
      <c r="J503" s="411" t="s">
        <v>3607</v>
      </c>
      <c r="K503" s="88"/>
      <c r="L503" s="78">
        <v>1234771</v>
      </c>
      <c r="M503" s="78">
        <v>1234771</v>
      </c>
      <c r="N503" s="133"/>
      <c r="O503" s="5">
        <v>1234771</v>
      </c>
      <c r="P503" s="5"/>
      <c r="Q503" s="5"/>
      <c r="R503" s="5"/>
      <c r="S503" s="5"/>
      <c r="T503" s="5"/>
      <c r="U503" s="10">
        <v>1274352</v>
      </c>
    </row>
    <row r="504" spans="1:21" s="10" customFormat="1" ht="154.5" customHeight="1" x14ac:dyDescent="0.3">
      <c r="A504" s="13">
        <f>IF(D504="","",SUBTOTAL(3,D$7:$D504))</f>
        <v>494</v>
      </c>
      <c r="B504" s="376"/>
      <c r="C504" s="55" t="s">
        <v>2303</v>
      </c>
      <c r="D504" s="56" t="s">
        <v>2300</v>
      </c>
      <c r="E504" s="55" t="s">
        <v>2301</v>
      </c>
      <c r="F504" s="53"/>
      <c r="G504" s="409"/>
      <c r="H504" s="410"/>
      <c r="I504" s="186"/>
      <c r="J504" s="411"/>
      <c r="K504" s="88"/>
      <c r="L504" s="78">
        <v>1282197</v>
      </c>
      <c r="M504" s="78">
        <v>1282197</v>
      </c>
      <c r="N504" s="133"/>
      <c r="O504" s="5">
        <v>1282197</v>
      </c>
      <c r="P504" s="5"/>
      <c r="Q504" s="5"/>
      <c r="R504" s="5"/>
      <c r="S504" s="5"/>
      <c r="T504" s="5"/>
      <c r="U504" s="10">
        <v>1349961</v>
      </c>
    </row>
    <row r="505" spans="1:21" s="10" customFormat="1" ht="154.5" customHeight="1" x14ac:dyDescent="0.3">
      <c r="A505" s="13">
        <f>IF(D505="","",SUBTOTAL(3,D$7:$D505))</f>
        <v>495</v>
      </c>
      <c r="B505" s="376"/>
      <c r="C505" s="55" t="s">
        <v>2304</v>
      </c>
      <c r="D505" s="56" t="s">
        <v>2300</v>
      </c>
      <c r="E505" s="55" t="s">
        <v>2301</v>
      </c>
      <c r="F505" s="53"/>
      <c r="G505" s="409"/>
      <c r="H505" s="410"/>
      <c r="I505" s="186"/>
      <c r="J505" s="411"/>
      <c r="K505" s="88"/>
      <c r="L505" s="78">
        <v>1342645</v>
      </c>
      <c r="M505" s="78">
        <v>1342645</v>
      </c>
      <c r="N505" s="133"/>
      <c r="O505" s="5">
        <v>1342645</v>
      </c>
      <c r="P505" s="5"/>
      <c r="Q505" s="5"/>
      <c r="R505" s="5"/>
      <c r="S505" s="5"/>
      <c r="T505" s="5"/>
      <c r="U505" s="10">
        <v>1410401</v>
      </c>
    </row>
    <row r="506" spans="1:21" s="10" customFormat="1" ht="154.5" customHeight="1" x14ac:dyDescent="0.3">
      <c r="A506" s="13">
        <f>IF(D506="","",SUBTOTAL(3,D$7:$D506))</f>
        <v>496</v>
      </c>
      <c r="B506" s="376"/>
      <c r="C506" s="55" t="s">
        <v>2305</v>
      </c>
      <c r="D506" s="56" t="s">
        <v>2300</v>
      </c>
      <c r="E506" s="55" t="s">
        <v>2301</v>
      </c>
      <c r="F506" s="53"/>
      <c r="G506" s="409"/>
      <c r="H506" s="410"/>
      <c r="I506" s="186"/>
      <c r="J506" s="411"/>
      <c r="K506" s="88"/>
      <c r="L506" s="78">
        <v>1407268</v>
      </c>
      <c r="M506" s="78">
        <v>1407268</v>
      </c>
      <c r="N506" s="133"/>
      <c r="O506" s="5">
        <v>1407268</v>
      </c>
      <c r="P506" s="5"/>
      <c r="Q506" s="5"/>
      <c r="R506" s="5"/>
      <c r="S506" s="5"/>
      <c r="T506" s="5"/>
      <c r="U506" s="10">
        <v>1475066</v>
      </c>
    </row>
    <row r="507" spans="1:21" s="10" customFormat="1" ht="126" customHeight="1" x14ac:dyDescent="0.3">
      <c r="A507" s="13">
        <f>IF(D507="","",SUBTOTAL(3,D$7:$D507))</f>
        <v>497</v>
      </c>
      <c r="B507" s="376"/>
      <c r="C507" s="55" t="s">
        <v>2306</v>
      </c>
      <c r="D507" s="56" t="s">
        <v>2300</v>
      </c>
      <c r="E507" s="55" t="s">
        <v>2301</v>
      </c>
      <c r="F507" s="53"/>
      <c r="G507" s="409"/>
      <c r="H507" s="410"/>
      <c r="I507" s="186"/>
      <c r="J507" s="411"/>
      <c r="K507" s="88"/>
      <c r="L507" s="78">
        <v>1446144</v>
      </c>
      <c r="M507" s="78">
        <v>1446144</v>
      </c>
      <c r="N507" s="133"/>
      <c r="O507" s="5">
        <v>1446144</v>
      </c>
      <c r="P507" s="5"/>
      <c r="Q507" s="5"/>
      <c r="R507" s="5"/>
      <c r="S507" s="5"/>
      <c r="T507" s="5"/>
      <c r="U507" s="10">
        <v>1513531</v>
      </c>
    </row>
    <row r="508" spans="1:21" s="10" customFormat="1" ht="141" customHeight="1" x14ac:dyDescent="0.3">
      <c r="A508" s="13">
        <f>IF(D508="","",SUBTOTAL(3,D$7:$D508))</f>
        <v>498</v>
      </c>
      <c r="B508" s="376"/>
      <c r="C508" s="55" t="s">
        <v>2307</v>
      </c>
      <c r="D508" s="56" t="s">
        <v>2300</v>
      </c>
      <c r="E508" s="55" t="s">
        <v>2301</v>
      </c>
      <c r="F508" s="53"/>
      <c r="G508" s="409"/>
      <c r="H508" s="410"/>
      <c r="I508" s="186"/>
      <c r="J508" s="411"/>
      <c r="K508" s="88"/>
      <c r="L508" s="78">
        <v>1508903</v>
      </c>
      <c r="M508" s="78">
        <v>1508903</v>
      </c>
      <c r="N508" s="133"/>
      <c r="O508" s="5">
        <v>1508903</v>
      </c>
      <c r="P508" s="5"/>
      <c r="Q508" s="5"/>
      <c r="R508" s="5"/>
      <c r="S508" s="5"/>
      <c r="T508" s="5"/>
      <c r="U508" s="10">
        <v>1576522</v>
      </c>
    </row>
    <row r="509" spans="1:21" s="10" customFormat="1" ht="131.25" customHeight="1" x14ac:dyDescent="0.3">
      <c r="A509" s="13">
        <f>IF(D509="","",SUBTOTAL(3,D$7:$D509))</f>
        <v>499</v>
      </c>
      <c r="B509" s="376"/>
      <c r="C509" s="55" t="s">
        <v>2308</v>
      </c>
      <c r="D509" s="56" t="s">
        <v>2300</v>
      </c>
      <c r="E509" s="55" t="s">
        <v>2301</v>
      </c>
      <c r="F509" s="53"/>
      <c r="G509" s="409"/>
      <c r="H509" s="410"/>
      <c r="I509" s="186"/>
      <c r="J509" s="411"/>
      <c r="K509" s="88"/>
      <c r="L509" s="78">
        <v>1561480</v>
      </c>
      <c r="M509" s="78">
        <v>1561480</v>
      </c>
      <c r="N509" s="133"/>
      <c r="O509" s="5">
        <v>1561480</v>
      </c>
      <c r="P509" s="5"/>
      <c r="Q509" s="5"/>
      <c r="R509" s="5"/>
      <c r="S509" s="5"/>
      <c r="T509" s="5"/>
      <c r="U509" s="10">
        <v>1629329</v>
      </c>
    </row>
    <row r="510" spans="1:21" s="10" customFormat="1" ht="65.099999999999994" customHeight="1" x14ac:dyDescent="0.3">
      <c r="A510" s="13">
        <f>IF(D510="","",SUBTOTAL(3,D$7:$D510))</f>
        <v>500</v>
      </c>
      <c r="B510" s="376"/>
      <c r="C510" s="55" t="s">
        <v>2309</v>
      </c>
      <c r="D510" s="56" t="s">
        <v>2300</v>
      </c>
      <c r="E510" s="55" t="s">
        <v>2301</v>
      </c>
      <c r="F510" s="53"/>
      <c r="G510" s="409"/>
      <c r="H510" s="410"/>
      <c r="I510" s="186"/>
      <c r="J510" s="411"/>
      <c r="K510" s="88"/>
      <c r="L510" s="78"/>
      <c r="M510" s="78"/>
      <c r="N510" s="133"/>
      <c r="O510" s="5"/>
      <c r="P510" s="5"/>
      <c r="Q510" s="5"/>
      <c r="R510" s="5"/>
      <c r="S510" s="5"/>
      <c r="T510" s="5"/>
      <c r="U510" s="10">
        <v>111111</v>
      </c>
    </row>
    <row r="511" spans="1:21" s="10" customFormat="1" ht="72.75" customHeight="1" x14ac:dyDescent="0.3">
      <c r="A511" s="13">
        <f>IF(D511="","",SUBTOTAL(3,D$7:$D511))</f>
        <v>501</v>
      </c>
      <c r="B511" s="376"/>
      <c r="C511" s="55" t="s">
        <v>2310</v>
      </c>
      <c r="D511" s="56" t="s">
        <v>2300</v>
      </c>
      <c r="E511" s="55" t="s">
        <v>2301</v>
      </c>
      <c r="F511" s="53"/>
      <c r="G511" s="409"/>
      <c r="H511" s="410"/>
      <c r="I511" s="186"/>
      <c r="J511" s="411"/>
      <c r="K511" s="88"/>
      <c r="L511" s="78"/>
      <c r="M511" s="78"/>
      <c r="N511" s="133"/>
      <c r="O511" s="5"/>
      <c r="P511" s="5"/>
      <c r="Q511" s="5"/>
      <c r="R511" s="5"/>
      <c r="S511" s="5"/>
      <c r="T511" s="5"/>
      <c r="U511" s="10">
        <v>74074</v>
      </c>
    </row>
    <row r="512" spans="1:21" s="10" customFormat="1" ht="136.5" customHeight="1" x14ac:dyDescent="0.3">
      <c r="A512" s="13">
        <f>IF(D512="","",SUBTOTAL(3,D$7:$D512))</f>
        <v>502</v>
      </c>
      <c r="B512" s="376"/>
      <c r="C512" s="55" t="s">
        <v>2831</v>
      </c>
      <c r="D512" s="56" t="s">
        <v>51</v>
      </c>
      <c r="E512" s="55" t="s">
        <v>2832</v>
      </c>
      <c r="F512" s="53"/>
      <c r="G512" s="409" t="s">
        <v>2783</v>
      </c>
      <c r="H512" s="186" t="s">
        <v>17</v>
      </c>
      <c r="I512" s="186"/>
      <c r="J512" s="411" t="s">
        <v>3604</v>
      </c>
      <c r="K512" s="412" t="s">
        <v>2841</v>
      </c>
      <c r="L512" s="78"/>
      <c r="M512" s="78"/>
      <c r="N512" s="133">
        <v>1390000</v>
      </c>
      <c r="O512" s="78"/>
      <c r="P512" s="78"/>
      <c r="Q512" s="78"/>
      <c r="R512" s="78"/>
      <c r="S512" s="78"/>
      <c r="T512" s="78"/>
    </row>
    <row r="513" spans="1:20" s="10" customFormat="1" ht="136.5" customHeight="1" x14ac:dyDescent="0.3">
      <c r="A513" s="13">
        <f>IF(D513="","",SUBTOTAL(3,D$7:$D513))</f>
        <v>503</v>
      </c>
      <c r="B513" s="376"/>
      <c r="C513" s="55" t="s">
        <v>2834</v>
      </c>
      <c r="D513" s="56" t="s">
        <v>51</v>
      </c>
      <c r="E513" s="55" t="s">
        <v>2832</v>
      </c>
      <c r="F513" s="53"/>
      <c r="G513" s="409"/>
      <c r="H513" s="186" t="s">
        <v>119</v>
      </c>
      <c r="I513" s="186"/>
      <c r="J513" s="411"/>
      <c r="K513" s="413"/>
      <c r="L513" s="78"/>
      <c r="M513" s="78"/>
      <c r="N513" s="133">
        <v>1440000</v>
      </c>
      <c r="O513" s="78"/>
      <c r="P513" s="78"/>
      <c r="Q513" s="78"/>
      <c r="R513" s="78"/>
      <c r="S513" s="78"/>
      <c r="T513" s="78"/>
    </row>
    <row r="514" spans="1:20" s="10" customFormat="1" ht="136.5" customHeight="1" x14ac:dyDescent="0.3">
      <c r="A514" s="13">
        <f>IF(D514="","",SUBTOTAL(3,D$7:$D514))</f>
        <v>504</v>
      </c>
      <c r="B514" s="376"/>
      <c r="C514" s="55" t="s">
        <v>2835</v>
      </c>
      <c r="D514" s="56" t="s">
        <v>51</v>
      </c>
      <c r="E514" s="55" t="s">
        <v>2832</v>
      </c>
      <c r="F514" s="53"/>
      <c r="G514" s="409"/>
      <c r="H514" s="186" t="s">
        <v>119</v>
      </c>
      <c r="I514" s="186"/>
      <c r="J514" s="411"/>
      <c r="K514" s="413"/>
      <c r="L514" s="78"/>
      <c r="M514" s="78"/>
      <c r="N514" s="133">
        <v>1480000</v>
      </c>
      <c r="O514" s="78"/>
      <c r="P514" s="78"/>
      <c r="Q514" s="78"/>
      <c r="R514" s="78"/>
      <c r="S514" s="78"/>
      <c r="T514" s="78"/>
    </row>
    <row r="515" spans="1:20" s="10" customFormat="1" ht="136.5" customHeight="1" x14ac:dyDescent="0.3">
      <c r="A515" s="13">
        <f>IF(D515="","",SUBTOTAL(3,D$7:$D515))</f>
        <v>505</v>
      </c>
      <c r="B515" s="376"/>
      <c r="C515" s="55" t="s">
        <v>2836</v>
      </c>
      <c r="D515" s="56" t="s">
        <v>51</v>
      </c>
      <c r="E515" s="55" t="s">
        <v>2832</v>
      </c>
      <c r="F515" s="53"/>
      <c r="G515" s="409"/>
      <c r="H515" s="186" t="s">
        <v>119</v>
      </c>
      <c r="I515" s="186"/>
      <c r="J515" s="411"/>
      <c r="K515" s="413"/>
      <c r="L515" s="78"/>
      <c r="M515" s="78"/>
      <c r="N515" s="133">
        <v>1530000</v>
      </c>
      <c r="O515" s="78"/>
      <c r="P515" s="78"/>
      <c r="Q515" s="78"/>
      <c r="R515" s="78"/>
      <c r="S515" s="78"/>
      <c r="T515" s="78"/>
    </row>
    <row r="516" spans="1:20" s="10" customFormat="1" ht="136.5" customHeight="1" x14ac:dyDescent="0.3">
      <c r="A516" s="13">
        <f>IF(D516="","",SUBTOTAL(3,D$7:$D516))</f>
        <v>506</v>
      </c>
      <c r="B516" s="376"/>
      <c r="C516" s="55" t="s">
        <v>2837</v>
      </c>
      <c r="D516" s="56" t="s">
        <v>51</v>
      </c>
      <c r="E516" s="55" t="s">
        <v>2832</v>
      </c>
      <c r="F516" s="53"/>
      <c r="G516" s="409"/>
      <c r="H516" s="186" t="s">
        <v>119</v>
      </c>
      <c r="I516" s="186"/>
      <c r="J516" s="411"/>
      <c r="K516" s="413"/>
      <c r="L516" s="78"/>
      <c r="M516" s="78"/>
      <c r="N516" s="133">
        <v>1580000</v>
      </c>
      <c r="O516" s="78"/>
      <c r="P516" s="78"/>
      <c r="Q516" s="78"/>
      <c r="R516" s="78"/>
      <c r="S516" s="78"/>
      <c r="T516" s="78"/>
    </row>
    <row r="517" spans="1:20" s="10" customFormat="1" ht="136.5" customHeight="1" x14ac:dyDescent="0.3">
      <c r="A517" s="13">
        <f>IF(D517="","",SUBTOTAL(3,D$7:$D517))</f>
        <v>507</v>
      </c>
      <c r="B517" s="376"/>
      <c r="C517" s="55" t="s">
        <v>2838</v>
      </c>
      <c r="D517" s="56" t="s">
        <v>51</v>
      </c>
      <c r="E517" s="55" t="s">
        <v>2832</v>
      </c>
      <c r="F517" s="53"/>
      <c r="G517" s="409"/>
      <c r="H517" s="186" t="s">
        <v>119</v>
      </c>
      <c r="I517" s="186"/>
      <c r="J517" s="411"/>
      <c r="K517" s="413"/>
      <c r="L517" s="78"/>
      <c r="M517" s="78"/>
      <c r="N517" s="133">
        <v>1620000</v>
      </c>
      <c r="O517" s="78"/>
      <c r="P517" s="78"/>
      <c r="Q517" s="78"/>
      <c r="R517" s="78"/>
      <c r="S517" s="78"/>
      <c r="T517" s="78"/>
    </row>
    <row r="518" spans="1:20" s="10" customFormat="1" ht="136.5" customHeight="1" x14ac:dyDescent="0.3">
      <c r="A518" s="13">
        <f>IF(D518="","",SUBTOTAL(3,D$7:$D518))</f>
        <v>508</v>
      </c>
      <c r="B518" s="376"/>
      <c r="C518" s="55" t="s">
        <v>2839</v>
      </c>
      <c r="D518" s="56" t="s">
        <v>51</v>
      </c>
      <c r="E518" s="55" t="s">
        <v>2832</v>
      </c>
      <c r="F518" s="53"/>
      <c r="G518" s="409"/>
      <c r="H518" s="186" t="s">
        <v>119</v>
      </c>
      <c r="I518" s="186"/>
      <c r="J518" s="411"/>
      <c r="K518" s="413"/>
      <c r="L518" s="78"/>
      <c r="M518" s="78"/>
      <c r="N518" s="133">
        <v>1680000</v>
      </c>
      <c r="O518" s="78"/>
      <c r="P518" s="78"/>
      <c r="Q518" s="78"/>
      <c r="R518" s="78"/>
      <c r="S518" s="78"/>
      <c r="T518" s="78"/>
    </row>
    <row r="519" spans="1:20" s="10" customFormat="1" ht="72.75" customHeight="1" x14ac:dyDescent="0.3">
      <c r="A519" s="13">
        <f>IF(D519="","",SUBTOTAL(3,D$7:$D519))</f>
        <v>509</v>
      </c>
      <c r="B519" s="376"/>
      <c r="C519" s="55" t="s">
        <v>2840</v>
      </c>
      <c r="D519" s="56" t="s">
        <v>51</v>
      </c>
      <c r="E519" s="55" t="s">
        <v>2832</v>
      </c>
      <c r="F519" s="53"/>
      <c r="G519" s="409"/>
      <c r="H519" s="186" t="s">
        <v>119</v>
      </c>
      <c r="I519" s="186"/>
      <c r="J519" s="411"/>
      <c r="K519" s="88"/>
      <c r="L519" s="78"/>
      <c r="M519" s="78"/>
      <c r="N519" s="133">
        <v>18518.518518518518</v>
      </c>
      <c r="O519" s="78"/>
      <c r="P519" s="78"/>
      <c r="Q519" s="78"/>
      <c r="R519" s="78"/>
      <c r="S519" s="78"/>
      <c r="T519" s="78"/>
    </row>
    <row r="520" spans="1:20" s="10" customFormat="1" ht="72.75" customHeight="1" x14ac:dyDescent="0.3">
      <c r="A520" s="13">
        <f>IF(D520="","",SUBTOTAL(3,D$7:$D520))</f>
        <v>510</v>
      </c>
      <c r="B520" s="376"/>
      <c r="C520" s="55" t="s">
        <v>2310</v>
      </c>
      <c r="D520" s="56" t="s">
        <v>51</v>
      </c>
      <c r="E520" s="55" t="s">
        <v>2832</v>
      </c>
      <c r="F520" s="53"/>
      <c r="G520" s="409"/>
      <c r="H520" s="186" t="s">
        <v>119</v>
      </c>
      <c r="I520" s="186"/>
      <c r="J520" s="411"/>
      <c r="K520" s="88"/>
      <c r="L520" s="78"/>
      <c r="M520" s="78"/>
      <c r="N520" s="133">
        <v>74074</v>
      </c>
      <c r="O520" s="78"/>
      <c r="P520" s="78"/>
      <c r="Q520" s="78"/>
      <c r="R520" s="78"/>
      <c r="S520" s="78"/>
      <c r="T520" s="78"/>
    </row>
    <row r="521" spans="1:20" s="10" customFormat="1" ht="135.6" customHeight="1" x14ac:dyDescent="0.3">
      <c r="A521" s="13">
        <f>IF(D521="","",SUBTOTAL(3,D$7:$D521))</f>
        <v>511</v>
      </c>
      <c r="B521" s="376"/>
      <c r="C521" s="55" t="s">
        <v>3306</v>
      </c>
      <c r="D521" s="56" t="s">
        <v>51</v>
      </c>
      <c r="E521" s="55" t="s">
        <v>2832</v>
      </c>
      <c r="F521" s="53"/>
      <c r="G521" s="409"/>
      <c r="H521" s="186" t="s">
        <v>119</v>
      </c>
      <c r="I521" s="186"/>
      <c r="J521" s="411"/>
      <c r="K521" s="251" t="s">
        <v>3412</v>
      </c>
      <c r="L521" s="78"/>
      <c r="M521" s="78"/>
      <c r="N521" s="133">
        <v>92592.592592592599</v>
      </c>
      <c r="O521" s="78"/>
      <c r="P521" s="78"/>
      <c r="Q521" s="78"/>
      <c r="R521" s="78"/>
      <c r="S521" s="78"/>
      <c r="T521" s="78"/>
    </row>
    <row r="522" spans="1:20" s="10" customFormat="1" ht="110.25" customHeight="1" x14ac:dyDescent="0.3">
      <c r="A522" s="13">
        <f>IF(D522="","",SUBTOTAL(3,D$7:$D522))</f>
        <v>512</v>
      </c>
      <c r="B522" s="376"/>
      <c r="C522" s="55" t="s">
        <v>2903</v>
      </c>
      <c r="D522" s="56" t="s">
        <v>51</v>
      </c>
      <c r="E522" s="55" t="s">
        <v>2832</v>
      </c>
      <c r="F522" s="53" t="s">
        <v>2904</v>
      </c>
      <c r="G522" s="376" t="s">
        <v>2923</v>
      </c>
      <c r="H522" s="391" t="s">
        <v>17</v>
      </c>
      <c r="I522" s="54"/>
      <c r="J522" s="388" t="s">
        <v>2925</v>
      </c>
      <c r="K522" s="53"/>
      <c r="L522" s="5"/>
      <c r="M522" s="5"/>
      <c r="N522" s="133"/>
      <c r="O522" s="5"/>
      <c r="P522" s="5"/>
      <c r="Q522" s="5"/>
      <c r="R522" s="5"/>
      <c r="S522" s="5"/>
      <c r="T522" s="5">
        <v>1272727.2727272727</v>
      </c>
    </row>
    <row r="523" spans="1:20" s="10" customFormat="1" ht="110.25" customHeight="1" x14ac:dyDescent="0.3">
      <c r="A523" s="13">
        <f>IF(D523="","",SUBTOTAL(3,D$7:$D523))</f>
        <v>513</v>
      </c>
      <c r="B523" s="376"/>
      <c r="C523" s="55" t="s">
        <v>2906</v>
      </c>
      <c r="D523" s="56" t="s">
        <v>51</v>
      </c>
      <c r="E523" s="55" t="s">
        <v>2907</v>
      </c>
      <c r="F523" s="53" t="s">
        <v>2908</v>
      </c>
      <c r="G523" s="376"/>
      <c r="H523" s="391"/>
      <c r="I523" s="54"/>
      <c r="J523" s="388"/>
      <c r="K523" s="53"/>
      <c r="L523" s="5"/>
      <c r="M523" s="5"/>
      <c r="N523" s="133"/>
      <c r="O523" s="5"/>
      <c r="P523" s="5"/>
      <c r="Q523" s="5"/>
      <c r="R523" s="5"/>
      <c r="S523" s="5"/>
      <c r="T523" s="5">
        <v>1363636.3636363635</v>
      </c>
    </row>
    <row r="524" spans="1:20" s="10" customFormat="1" ht="110.25" customHeight="1" x14ac:dyDescent="0.3">
      <c r="A524" s="13">
        <f>IF(D524="","",SUBTOTAL(3,D$7:$D524))</f>
        <v>514</v>
      </c>
      <c r="B524" s="376"/>
      <c r="C524" s="55" t="s">
        <v>2910</v>
      </c>
      <c r="D524" s="56" t="s">
        <v>51</v>
      </c>
      <c r="E524" s="55" t="s">
        <v>2832</v>
      </c>
      <c r="F524" s="53" t="s">
        <v>2911</v>
      </c>
      <c r="G524" s="376"/>
      <c r="H524" s="391"/>
      <c r="I524" s="54"/>
      <c r="J524" s="388"/>
      <c r="K524" s="53"/>
      <c r="L524" s="5"/>
      <c r="M524" s="5"/>
      <c r="N524" s="133"/>
      <c r="O524" s="5"/>
      <c r="P524" s="5"/>
      <c r="Q524" s="5"/>
      <c r="R524" s="5"/>
      <c r="S524" s="5"/>
      <c r="T524" s="5">
        <v>1454545.4545454544</v>
      </c>
    </row>
    <row r="525" spans="1:20" s="10" customFormat="1" ht="54.75" customHeight="1" x14ac:dyDescent="0.3">
      <c r="A525" s="13">
        <f>IF(D525="","",SUBTOTAL(3,D$7:$D525))</f>
        <v>515</v>
      </c>
      <c r="B525" s="376" t="s">
        <v>2672</v>
      </c>
      <c r="C525" s="55" t="s">
        <v>221</v>
      </c>
      <c r="D525" s="56" t="s">
        <v>14</v>
      </c>
      <c r="E525" s="55" t="s">
        <v>214</v>
      </c>
      <c r="F525" s="393" t="s">
        <v>226</v>
      </c>
      <c r="G525" s="376" t="s">
        <v>222</v>
      </c>
      <c r="H525" s="55" t="s">
        <v>17</v>
      </c>
      <c r="I525" s="55"/>
      <c r="J525" s="389" t="s">
        <v>218</v>
      </c>
      <c r="K525" s="388" t="s">
        <v>223</v>
      </c>
      <c r="L525" s="51">
        <v>1865357</v>
      </c>
      <c r="M525" s="51">
        <v>1865357</v>
      </c>
      <c r="N525" s="132">
        <v>1865357</v>
      </c>
      <c r="O525" s="51">
        <v>1865357</v>
      </c>
      <c r="P525" s="51">
        <v>1865357</v>
      </c>
      <c r="Q525" s="51">
        <v>1865357</v>
      </c>
      <c r="R525" s="51">
        <v>1865357</v>
      </c>
      <c r="S525" s="51">
        <v>1865357</v>
      </c>
      <c r="T525" s="51">
        <v>1865357</v>
      </c>
    </row>
    <row r="526" spans="1:20" s="10" customFormat="1" ht="111.75" customHeight="1" x14ac:dyDescent="0.3">
      <c r="A526" s="13">
        <f>IF(D526="","",SUBTOTAL(3,D$7:$D526))</f>
        <v>516</v>
      </c>
      <c r="B526" s="376"/>
      <c r="C526" s="55" t="s">
        <v>227</v>
      </c>
      <c r="D526" s="56" t="s">
        <v>14</v>
      </c>
      <c r="E526" s="54" t="s">
        <v>44</v>
      </c>
      <c r="F526" s="393"/>
      <c r="G526" s="376"/>
      <c r="H526" s="54" t="s">
        <v>44</v>
      </c>
      <c r="I526" s="55"/>
      <c r="J526" s="389"/>
      <c r="K526" s="388"/>
      <c r="L526" s="51">
        <v>2238601</v>
      </c>
      <c r="M526" s="51">
        <v>2238601</v>
      </c>
      <c r="N526" s="132">
        <v>2238601</v>
      </c>
      <c r="O526" s="51">
        <v>2238601</v>
      </c>
      <c r="P526" s="51">
        <v>2238601</v>
      </c>
      <c r="Q526" s="51">
        <v>2238601</v>
      </c>
      <c r="R526" s="51">
        <v>2238601</v>
      </c>
      <c r="S526" s="51">
        <v>2238601</v>
      </c>
      <c r="T526" s="51">
        <v>2238601</v>
      </c>
    </row>
    <row r="527" spans="1:20" s="10" customFormat="1" ht="65.099999999999994" customHeight="1" x14ac:dyDescent="0.3">
      <c r="A527" s="13">
        <f>IF(D527="","",SUBTOTAL(3,D$7:$D527))</f>
        <v>517</v>
      </c>
      <c r="B527" s="376"/>
      <c r="C527" s="55" t="s">
        <v>228</v>
      </c>
      <c r="D527" s="56" t="s">
        <v>209</v>
      </c>
      <c r="E527" s="54" t="s">
        <v>44</v>
      </c>
      <c r="F527" s="393"/>
      <c r="G527" s="376"/>
      <c r="H527" s="54" t="s">
        <v>44</v>
      </c>
      <c r="I527" s="55"/>
      <c r="J527" s="389"/>
      <c r="K527" s="388"/>
      <c r="L527" s="51">
        <v>1139124</v>
      </c>
      <c r="M527" s="51">
        <v>1139124</v>
      </c>
      <c r="N527" s="132">
        <v>1139124</v>
      </c>
      <c r="O527" s="51">
        <v>1139124</v>
      </c>
      <c r="P527" s="51">
        <v>1139124</v>
      </c>
      <c r="Q527" s="51">
        <v>1139124</v>
      </c>
      <c r="R527" s="51">
        <v>1139124</v>
      </c>
      <c r="S527" s="51">
        <v>1139124</v>
      </c>
      <c r="T527" s="51">
        <v>1139124</v>
      </c>
    </row>
    <row r="528" spans="1:20" s="10" customFormat="1" ht="65.099999999999994" customHeight="1" x14ac:dyDescent="0.3">
      <c r="A528" s="13">
        <f>IF(D528="","",SUBTOTAL(3,D$7:$D528))</f>
        <v>518</v>
      </c>
      <c r="B528" s="376"/>
      <c r="C528" s="55" t="s">
        <v>229</v>
      </c>
      <c r="D528" s="56" t="s">
        <v>209</v>
      </c>
      <c r="E528" s="54" t="s">
        <v>44</v>
      </c>
      <c r="F528" s="393"/>
      <c r="G528" s="376"/>
      <c r="H528" s="54" t="s">
        <v>44</v>
      </c>
      <c r="I528" s="55"/>
      <c r="J528" s="389"/>
      <c r="K528" s="388"/>
      <c r="L528" s="51">
        <v>1278969</v>
      </c>
      <c r="M528" s="51">
        <v>1278969</v>
      </c>
      <c r="N528" s="132">
        <v>1278969</v>
      </c>
      <c r="O528" s="51">
        <v>1278969</v>
      </c>
      <c r="P528" s="51">
        <v>1278969</v>
      </c>
      <c r="Q528" s="51">
        <v>1278969</v>
      </c>
      <c r="R528" s="51">
        <v>1278969</v>
      </c>
      <c r="S528" s="51">
        <v>1278969</v>
      </c>
      <c r="T528" s="51">
        <v>1278969</v>
      </c>
    </row>
    <row r="529" spans="1:20" s="10" customFormat="1" ht="65.099999999999994" customHeight="1" x14ac:dyDescent="0.3">
      <c r="A529" s="13">
        <f>IF(D529="","",SUBTOTAL(3,D$7:$D529))</f>
        <v>519</v>
      </c>
      <c r="B529" s="376"/>
      <c r="C529" s="55" t="s">
        <v>230</v>
      </c>
      <c r="D529" s="56" t="s">
        <v>209</v>
      </c>
      <c r="E529" s="54" t="s">
        <v>44</v>
      </c>
      <c r="F529" s="393"/>
      <c r="G529" s="376"/>
      <c r="H529" s="54" t="s">
        <v>44</v>
      </c>
      <c r="I529" s="55"/>
      <c r="J529" s="389"/>
      <c r="K529" s="388"/>
      <c r="L529" s="51">
        <v>1042676</v>
      </c>
      <c r="M529" s="51">
        <v>1042676</v>
      </c>
      <c r="N529" s="132">
        <v>1042676</v>
      </c>
      <c r="O529" s="51">
        <v>1042676</v>
      </c>
      <c r="P529" s="51">
        <v>1042676</v>
      </c>
      <c r="Q529" s="51">
        <v>1042676</v>
      </c>
      <c r="R529" s="51">
        <v>1042676</v>
      </c>
      <c r="S529" s="51">
        <v>1042676</v>
      </c>
      <c r="T529" s="51">
        <v>1042676</v>
      </c>
    </row>
    <row r="530" spans="1:20" s="10" customFormat="1" ht="65.099999999999994" customHeight="1" x14ac:dyDescent="0.3">
      <c r="A530" s="13">
        <f>IF(D530="","",SUBTOTAL(3,D$7:$D530))</f>
        <v>520</v>
      </c>
      <c r="B530" s="376"/>
      <c r="C530" s="55" t="s">
        <v>231</v>
      </c>
      <c r="D530" s="56" t="s">
        <v>14</v>
      </c>
      <c r="E530" s="54" t="s">
        <v>44</v>
      </c>
      <c r="F530" s="393"/>
      <c r="G530" s="376"/>
      <c r="H530" s="54" t="s">
        <v>44</v>
      </c>
      <c r="I530" s="55"/>
      <c r="J530" s="389"/>
      <c r="K530" s="388"/>
      <c r="L530" s="51">
        <v>2354335</v>
      </c>
      <c r="M530" s="51">
        <v>2354335</v>
      </c>
      <c r="N530" s="132">
        <v>2354335</v>
      </c>
      <c r="O530" s="51">
        <v>2354335</v>
      </c>
      <c r="P530" s="51">
        <v>2354335</v>
      </c>
      <c r="Q530" s="51">
        <v>2354335</v>
      </c>
      <c r="R530" s="51">
        <v>2354335</v>
      </c>
      <c r="S530" s="51">
        <v>2354335</v>
      </c>
      <c r="T530" s="51">
        <v>2354335</v>
      </c>
    </row>
    <row r="531" spans="1:20" s="10" customFormat="1" ht="65.099999999999994" customHeight="1" x14ac:dyDescent="0.3">
      <c r="A531" s="13">
        <f>IF(D531="","",SUBTOTAL(3,D$7:$D531))</f>
        <v>521</v>
      </c>
      <c r="B531" s="376"/>
      <c r="C531" s="55" t="s">
        <v>232</v>
      </c>
      <c r="D531" s="56" t="s">
        <v>209</v>
      </c>
      <c r="E531" s="54" t="s">
        <v>44</v>
      </c>
      <c r="F531" s="393"/>
      <c r="G531" s="376"/>
      <c r="H531" s="54" t="s">
        <v>44</v>
      </c>
      <c r="I531" s="55"/>
      <c r="J531" s="389"/>
      <c r="K531" s="388"/>
      <c r="L531" s="51">
        <v>2151800</v>
      </c>
      <c r="M531" s="51">
        <v>2151800</v>
      </c>
      <c r="N531" s="132">
        <v>2151800</v>
      </c>
      <c r="O531" s="51">
        <v>2151800</v>
      </c>
      <c r="P531" s="51">
        <v>2151800</v>
      </c>
      <c r="Q531" s="51">
        <v>2151800</v>
      </c>
      <c r="R531" s="51">
        <v>2151800</v>
      </c>
      <c r="S531" s="51">
        <v>2151800</v>
      </c>
      <c r="T531" s="51">
        <v>2151800</v>
      </c>
    </row>
    <row r="532" spans="1:20" s="10" customFormat="1" ht="89.25" customHeight="1" x14ac:dyDescent="0.3">
      <c r="A532" s="13">
        <f>IF(D532="","",SUBTOTAL(3,D$7:$D532))</f>
        <v>522</v>
      </c>
      <c r="B532" s="376"/>
      <c r="C532" s="55" t="s">
        <v>233</v>
      </c>
      <c r="D532" s="56" t="s">
        <v>14</v>
      </c>
      <c r="E532" s="54" t="s">
        <v>44</v>
      </c>
      <c r="F532" s="393"/>
      <c r="G532" s="376"/>
      <c r="H532" s="54" t="s">
        <v>44</v>
      </c>
      <c r="I532" s="55"/>
      <c r="J532" s="389"/>
      <c r="K532" s="388"/>
      <c r="L532" s="51">
        <v>2354335</v>
      </c>
      <c r="M532" s="51">
        <v>2354335</v>
      </c>
      <c r="N532" s="132">
        <v>2354335</v>
      </c>
      <c r="O532" s="51">
        <v>2354335</v>
      </c>
      <c r="P532" s="51">
        <v>2354335</v>
      </c>
      <c r="Q532" s="51">
        <v>2354335</v>
      </c>
      <c r="R532" s="51">
        <v>2354335</v>
      </c>
      <c r="S532" s="51">
        <v>2354335</v>
      </c>
      <c r="T532" s="51">
        <v>2354335</v>
      </c>
    </row>
    <row r="533" spans="1:20" s="10" customFormat="1" ht="65.099999999999994" customHeight="1" x14ac:dyDescent="0.3">
      <c r="A533" s="13">
        <f>IF(D533="","",SUBTOTAL(3,D$7:$D533))</f>
        <v>523</v>
      </c>
      <c r="B533" s="376"/>
      <c r="C533" s="55" t="s">
        <v>234</v>
      </c>
      <c r="D533" s="56" t="s">
        <v>209</v>
      </c>
      <c r="E533" s="54" t="s">
        <v>44</v>
      </c>
      <c r="F533" s="393"/>
      <c r="G533" s="376"/>
      <c r="H533" s="54" t="s">
        <v>44</v>
      </c>
      <c r="I533" s="55"/>
      <c r="J533" s="389"/>
      <c r="K533" s="388"/>
      <c r="L533" s="51">
        <v>3405591</v>
      </c>
      <c r="M533" s="51">
        <v>3405591</v>
      </c>
      <c r="N533" s="132">
        <v>3405591</v>
      </c>
      <c r="O533" s="51">
        <v>3405591</v>
      </c>
      <c r="P533" s="51">
        <v>3405591</v>
      </c>
      <c r="Q533" s="51">
        <v>3405591</v>
      </c>
      <c r="R533" s="51">
        <v>3405591</v>
      </c>
      <c r="S533" s="51">
        <v>3405591</v>
      </c>
      <c r="T533" s="51">
        <v>3405591</v>
      </c>
    </row>
    <row r="534" spans="1:20" s="10" customFormat="1" ht="65.099999999999994" customHeight="1" x14ac:dyDescent="0.3">
      <c r="A534" s="13">
        <f>IF(D534="","",SUBTOTAL(3,D$7:$D534))</f>
        <v>524</v>
      </c>
      <c r="B534" s="376"/>
      <c r="C534" s="55" t="s">
        <v>235</v>
      </c>
      <c r="D534" s="56" t="s">
        <v>209</v>
      </c>
      <c r="E534" s="54" t="s">
        <v>44</v>
      </c>
      <c r="F534" s="393"/>
      <c r="G534" s="376"/>
      <c r="H534" s="54" t="s">
        <v>44</v>
      </c>
      <c r="I534" s="55"/>
      <c r="J534" s="389"/>
      <c r="K534" s="388"/>
      <c r="L534" s="51">
        <v>1717795</v>
      </c>
      <c r="M534" s="51">
        <v>1717795</v>
      </c>
      <c r="N534" s="132">
        <v>1717795</v>
      </c>
      <c r="O534" s="51">
        <v>1717795</v>
      </c>
      <c r="P534" s="51">
        <v>1717795</v>
      </c>
      <c r="Q534" s="51">
        <v>1717795</v>
      </c>
      <c r="R534" s="51">
        <v>1717795</v>
      </c>
      <c r="S534" s="51">
        <v>1717795</v>
      </c>
      <c r="T534" s="51">
        <v>1717795</v>
      </c>
    </row>
    <row r="535" spans="1:20" s="10" customFormat="1" ht="79.5" customHeight="1" x14ac:dyDescent="0.3">
      <c r="A535" s="13">
        <f>IF(D535="","",SUBTOTAL(3,D$7:$D535))</f>
        <v>525</v>
      </c>
      <c r="B535" s="376"/>
      <c r="C535" s="55" t="s">
        <v>236</v>
      </c>
      <c r="D535" s="56" t="s">
        <v>209</v>
      </c>
      <c r="E535" s="54" t="s">
        <v>44</v>
      </c>
      <c r="F535" s="393"/>
      <c r="G535" s="376"/>
      <c r="H535" s="54" t="s">
        <v>44</v>
      </c>
      <c r="I535" s="55"/>
      <c r="J535" s="389"/>
      <c r="K535" s="388"/>
      <c r="L535" s="51">
        <v>6684736</v>
      </c>
      <c r="M535" s="51">
        <v>6684736</v>
      </c>
      <c r="N535" s="132">
        <v>6684736</v>
      </c>
      <c r="O535" s="51">
        <v>6684736</v>
      </c>
      <c r="P535" s="51">
        <v>6684736</v>
      </c>
      <c r="Q535" s="51">
        <v>6684736</v>
      </c>
      <c r="R535" s="51">
        <v>6684736</v>
      </c>
      <c r="S535" s="51">
        <v>6684736</v>
      </c>
      <c r="T535" s="51">
        <v>6684736</v>
      </c>
    </row>
    <row r="536" spans="1:20" s="10" customFormat="1" ht="65.099999999999994" customHeight="1" x14ac:dyDescent="0.3">
      <c r="A536" s="13">
        <f>IF(D536="","",SUBTOTAL(3,D$7:$D536))</f>
        <v>526</v>
      </c>
      <c r="B536" s="376"/>
      <c r="C536" s="55" t="s">
        <v>237</v>
      </c>
      <c r="D536" s="56" t="s">
        <v>209</v>
      </c>
      <c r="E536" s="54" t="s">
        <v>44</v>
      </c>
      <c r="F536" s="393"/>
      <c r="G536" s="376"/>
      <c r="H536" s="54" t="s">
        <v>44</v>
      </c>
      <c r="I536" s="55"/>
      <c r="J536" s="389"/>
      <c r="K536" s="388"/>
      <c r="L536" s="51">
        <v>9288764</v>
      </c>
      <c r="M536" s="51">
        <v>9288764</v>
      </c>
      <c r="N536" s="132">
        <v>9288764</v>
      </c>
      <c r="O536" s="51">
        <v>9288764</v>
      </c>
      <c r="P536" s="51">
        <v>9288764</v>
      </c>
      <c r="Q536" s="51">
        <v>9288764</v>
      </c>
      <c r="R536" s="51">
        <v>9288764</v>
      </c>
      <c r="S536" s="51">
        <v>9288764</v>
      </c>
      <c r="T536" s="51">
        <v>9288764</v>
      </c>
    </row>
    <row r="537" spans="1:20" s="10" customFormat="1" ht="65.099999999999994" customHeight="1" x14ac:dyDescent="0.3">
      <c r="A537" s="13">
        <f>IF(D537="","",SUBTOTAL(3,D$7:$D537))</f>
        <v>527</v>
      </c>
      <c r="B537" s="376"/>
      <c r="C537" s="55" t="s">
        <v>221</v>
      </c>
      <c r="D537" s="56" t="s">
        <v>14</v>
      </c>
      <c r="E537" s="55" t="s">
        <v>207</v>
      </c>
      <c r="F537" s="393" t="s">
        <v>238</v>
      </c>
      <c r="G537" s="376" t="s">
        <v>254</v>
      </c>
      <c r="H537" s="55" t="s">
        <v>17</v>
      </c>
      <c r="I537" s="55"/>
      <c r="J537" s="389" t="s">
        <v>218</v>
      </c>
      <c r="K537" s="388" t="s">
        <v>255</v>
      </c>
      <c r="L537" s="51">
        <v>1477273</v>
      </c>
      <c r="M537" s="51">
        <v>1477273</v>
      </c>
      <c r="N537" s="132">
        <v>1477273</v>
      </c>
      <c r="O537" s="51">
        <v>1477273</v>
      </c>
      <c r="P537" s="51">
        <v>1477273</v>
      </c>
      <c r="Q537" s="51">
        <v>1477273</v>
      </c>
      <c r="R537" s="51">
        <v>1477273</v>
      </c>
      <c r="S537" s="51">
        <v>1477273</v>
      </c>
      <c r="T537" s="51">
        <v>1477273</v>
      </c>
    </row>
    <row r="538" spans="1:20" s="10" customFormat="1" ht="65.099999999999994" customHeight="1" x14ac:dyDescent="0.3">
      <c r="A538" s="13">
        <f>IF(D538="","",SUBTOTAL(3,D$7:$D538))</f>
        <v>528</v>
      </c>
      <c r="B538" s="376"/>
      <c r="C538" s="55" t="s">
        <v>239</v>
      </c>
      <c r="D538" s="56" t="s">
        <v>14</v>
      </c>
      <c r="E538" s="54" t="s">
        <v>44</v>
      </c>
      <c r="F538" s="393"/>
      <c r="G538" s="376"/>
      <c r="H538" s="54" t="s">
        <v>44</v>
      </c>
      <c r="I538" s="55"/>
      <c r="J538" s="389"/>
      <c r="K538" s="388"/>
      <c r="L538" s="51">
        <v>1659091</v>
      </c>
      <c r="M538" s="51">
        <v>1659091</v>
      </c>
      <c r="N538" s="132">
        <v>1659091</v>
      </c>
      <c r="O538" s="51">
        <v>1659091</v>
      </c>
      <c r="P538" s="51">
        <v>1659091</v>
      </c>
      <c r="Q538" s="51">
        <v>1659091</v>
      </c>
      <c r="R538" s="51">
        <v>1659091</v>
      </c>
      <c r="S538" s="51">
        <v>1659091</v>
      </c>
      <c r="T538" s="51">
        <v>1659091</v>
      </c>
    </row>
    <row r="539" spans="1:20" s="10" customFormat="1" ht="65.099999999999994" customHeight="1" x14ac:dyDescent="0.3">
      <c r="A539" s="13">
        <f>IF(D539="","",SUBTOTAL(3,D$7:$D539))</f>
        <v>529</v>
      </c>
      <c r="B539" s="376"/>
      <c r="C539" s="55" t="s">
        <v>219</v>
      </c>
      <c r="D539" s="56" t="s">
        <v>209</v>
      </c>
      <c r="E539" s="54" t="s">
        <v>44</v>
      </c>
      <c r="F539" s="393"/>
      <c r="G539" s="376"/>
      <c r="H539" s="54" t="s">
        <v>44</v>
      </c>
      <c r="I539" s="55"/>
      <c r="J539" s="389"/>
      <c r="K539" s="388"/>
      <c r="L539" s="51">
        <v>750000</v>
      </c>
      <c r="M539" s="51">
        <v>750000</v>
      </c>
      <c r="N539" s="132">
        <v>750000</v>
      </c>
      <c r="O539" s="51">
        <v>750000</v>
      </c>
      <c r="P539" s="51">
        <v>750000</v>
      </c>
      <c r="Q539" s="51">
        <v>750000</v>
      </c>
      <c r="R539" s="51">
        <v>750000</v>
      </c>
      <c r="S539" s="51">
        <v>750000</v>
      </c>
      <c r="T539" s="51">
        <v>750000</v>
      </c>
    </row>
    <row r="540" spans="1:20" s="10" customFormat="1" ht="90.75" customHeight="1" x14ac:dyDescent="0.3">
      <c r="A540" s="13">
        <f>IF(D540="","",SUBTOTAL(3,D$7:$D540))</f>
        <v>530</v>
      </c>
      <c r="B540" s="376"/>
      <c r="C540" s="55" t="s">
        <v>240</v>
      </c>
      <c r="D540" s="56" t="s">
        <v>14</v>
      </c>
      <c r="E540" s="54" t="s">
        <v>44</v>
      </c>
      <c r="F540" s="393"/>
      <c r="G540" s="376"/>
      <c r="H540" s="54" t="s">
        <v>44</v>
      </c>
      <c r="I540" s="55"/>
      <c r="J540" s="389"/>
      <c r="K540" s="388"/>
      <c r="L540" s="51">
        <v>1645455</v>
      </c>
      <c r="M540" s="51">
        <v>1645455</v>
      </c>
      <c r="N540" s="132">
        <v>1645455</v>
      </c>
      <c r="O540" s="51">
        <v>1645455</v>
      </c>
      <c r="P540" s="51">
        <v>1645455</v>
      </c>
      <c r="Q540" s="51">
        <v>1645455</v>
      </c>
      <c r="R540" s="51">
        <v>1645455</v>
      </c>
      <c r="S540" s="51">
        <v>1645455</v>
      </c>
      <c r="T540" s="51">
        <v>1645455</v>
      </c>
    </row>
    <row r="541" spans="1:20" s="10" customFormat="1" ht="76.5" customHeight="1" x14ac:dyDescent="0.3">
      <c r="A541" s="13">
        <f>IF(D541="","",SUBTOTAL(3,D$7:$D541))</f>
        <v>531</v>
      </c>
      <c r="B541" s="376"/>
      <c r="C541" s="55" t="s">
        <v>241</v>
      </c>
      <c r="D541" s="56" t="s">
        <v>209</v>
      </c>
      <c r="E541" s="54" t="s">
        <v>44</v>
      </c>
      <c r="F541" s="393"/>
      <c r="G541" s="376"/>
      <c r="H541" s="54" t="s">
        <v>44</v>
      </c>
      <c r="I541" s="55"/>
      <c r="J541" s="389"/>
      <c r="K541" s="388"/>
      <c r="L541" s="51">
        <v>710000</v>
      </c>
      <c r="M541" s="51">
        <v>710000</v>
      </c>
      <c r="N541" s="132">
        <v>710000</v>
      </c>
      <c r="O541" s="51">
        <v>710000</v>
      </c>
      <c r="P541" s="51">
        <v>710000</v>
      </c>
      <c r="Q541" s="51">
        <v>710000</v>
      </c>
      <c r="R541" s="51">
        <v>710000</v>
      </c>
      <c r="S541" s="51">
        <v>710000</v>
      </c>
      <c r="T541" s="51">
        <v>710000</v>
      </c>
    </row>
    <row r="542" spans="1:20" s="10" customFormat="1" ht="65.099999999999994" customHeight="1" x14ac:dyDescent="0.3">
      <c r="A542" s="13">
        <f>IF(D542="","",SUBTOTAL(3,D$7:$D542))</f>
        <v>532</v>
      </c>
      <c r="B542" s="376"/>
      <c r="C542" s="55" t="s">
        <v>242</v>
      </c>
      <c r="D542" s="56" t="s">
        <v>14</v>
      </c>
      <c r="E542" s="54" t="s">
        <v>44</v>
      </c>
      <c r="F542" s="393"/>
      <c r="G542" s="376"/>
      <c r="H542" s="54" t="s">
        <v>44</v>
      </c>
      <c r="I542" s="55"/>
      <c r="J542" s="389"/>
      <c r="K542" s="388"/>
      <c r="L542" s="51">
        <v>1677273</v>
      </c>
      <c r="M542" s="51">
        <v>1677273</v>
      </c>
      <c r="N542" s="132">
        <v>1677273</v>
      </c>
      <c r="O542" s="51">
        <v>1677273</v>
      </c>
      <c r="P542" s="51">
        <v>1677273</v>
      </c>
      <c r="Q542" s="51">
        <v>1677273</v>
      </c>
      <c r="R542" s="51">
        <v>1677273</v>
      </c>
      <c r="S542" s="51">
        <v>1677273</v>
      </c>
      <c r="T542" s="51">
        <v>1677273</v>
      </c>
    </row>
    <row r="543" spans="1:20" s="10" customFormat="1" ht="99.75" customHeight="1" x14ac:dyDescent="0.3">
      <c r="A543" s="13">
        <f>IF(D543="","",SUBTOTAL(3,D$7:$D543))</f>
        <v>533</v>
      </c>
      <c r="B543" s="376"/>
      <c r="C543" s="55" t="s">
        <v>243</v>
      </c>
      <c r="D543" s="56" t="s">
        <v>209</v>
      </c>
      <c r="E543" s="54" t="s">
        <v>44</v>
      </c>
      <c r="F543" s="393"/>
      <c r="G543" s="376"/>
      <c r="H543" s="54" t="s">
        <v>44</v>
      </c>
      <c r="I543" s="55"/>
      <c r="J543" s="389"/>
      <c r="K543" s="388"/>
      <c r="L543" s="51">
        <v>1250000</v>
      </c>
      <c r="M543" s="51">
        <v>1250000</v>
      </c>
      <c r="N543" s="132">
        <v>1250000</v>
      </c>
      <c r="O543" s="51">
        <v>1250000</v>
      </c>
      <c r="P543" s="51">
        <v>1250000</v>
      </c>
      <c r="Q543" s="51">
        <v>1250000</v>
      </c>
      <c r="R543" s="51">
        <v>1250000</v>
      </c>
      <c r="S543" s="51">
        <v>1250000</v>
      </c>
      <c r="T543" s="51">
        <v>1250000</v>
      </c>
    </row>
    <row r="544" spans="1:20" s="10" customFormat="1" ht="72" customHeight="1" x14ac:dyDescent="0.3">
      <c r="A544" s="13">
        <f>IF(D544="","",SUBTOTAL(3,D$7:$D544))</f>
        <v>534</v>
      </c>
      <c r="B544" s="376"/>
      <c r="C544" s="55" t="s">
        <v>244</v>
      </c>
      <c r="D544" s="56" t="s">
        <v>14</v>
      </c>
      <c r="E544" s="54" t="s">
        <v>44</v>
      </c>
      <c r="F544" s="393"/>
      <c r="G544" s="376"/>
      <c r="H544" s="54" t="s">
        <v>44</v>
      </c>
      <c r="I544" s="55"/>
      <c r="J544" s="389"/>
      <c r="K544" s="388"/>
      <c r="L544" s="51">
        <v>1863636</v>
      </c>
      <c r="M544" s="51">
        <v>1863636</v>
      </c>
      <c r="N544" s="132">
        <v>1863636</v>
      </c>
      <c r="O544" s="51">
        <v>1863636</v>
      </c>
      <c r="P544" s="51">
        <v>1863636</v>
      </c>
      <c r="Q544" s="51">
        <v>1863636</v>
      </c>
      <c r="R544" s="51">
        <v>1863636</v>
      </c>
      <c r="S544" s="51">
        <v>1863636</v>
      </c>
      <c r="T544" s="51">
        <v>1863636</v>
      </c>
    </row>
    <row r="545" spans="1:20" s="10" customFormat="1" ht="72" customHeight="1" x14ac:dyDescent="0.3">
      <c r="A545" s="13">
        <f>IF(D545="","",SUBTOTAL(3,D$7:$D545))</f>
        <v>535</v>
      </c>
      <c r="B545" s="376"/>
      <c r="C545" s="55" t="s">
        <v>245</v>
      </c>
      <c r="D545" s="56" t="s">
        <v>209</v>
      </c>
      <c r="E545" s="54" t="s">
        <v>44</v>
      </c>
      <c r="F545" s="393"/>
      <c r="G545" s="376"/>
      <c r="H545" s="54" t="s">
        <v>44</v>
      </c>
      <c r="I545" s="55"/>
      <c r="J545" s="389"/>
      <c r="K545" s="388"/>
      <c r="L545" s="51">
        <v>1650000</v>
      </c>
      <c r="M545" s="51">
        <v>1650000</v>
      </c>
      <c r="N545" s="132">
        <v>1650000</v>
      </c>
      <c r="O545" s="51">
        <v>1650000</v>
      </c>
      <c r="P545" s="51">
        <v>1650000</v>
      </c>
      <c r="Q545" s="51">
        <v>1650000</v>
      </c>
      <c r="R545" s="51">
        <v>1650000</v>
      </c>
      <c r="S545" s="51">
        <v>1650000</v>
      </c>
      <c r="T545" s="51">
        <v>1650000</v>
      </c>
    </row>
    <row r="546" spans="1:20" s="10" customFormat="1" ht="72" customHeight="1" x14ac:dyDescent="0.3">
      <c r="A546" s="13">
        <f>IF(D546="","",SUBTOTAL(3,D$7:$D546))</f>
        <v>536</v>
      </c>
      <c r="B546" s="376"/>
      <c r="C546" s="55" t="s">
        <v>246</v>
      </c>
      <c r="D546" s="56" t="s">
        <v>14</v>
      </c>
      <c r="E546" s="54" t="s">
        <v>44</v>
      </c>
      <c r="F546" s="393"/>
      <c r="G546" s="376"/>
      <c r="H546" s="54" t="s">
        <v>44</v>
      </c>
      <c r="I546" s="55"/>
      <c r="J546" s="389"/>
      <c r="K546" s="388"/>
      <c r="L546" s="51">
        <v>1863636</v>
      </c>
      <c r="M546" s="51">
        <v>1863636</v>
      </c>
      <c r="N546" s="132">
        <v>1863636</v>
      </c>
      <c r="O546" s="51">
        <v>1863636</v>
      </c>
      <c r="P546" s="51">
        <v>1863636</v>
      </c>
      <c r="Q546" s="51">
        <v>1863636</v>
      </c>
      <c r="R546" s="51">
        <v>1863636</v>
      </c>
      <c r="S546" s="51">
        <v>1863636</v>
      </c>
      <c r="T546" s="51">
        <v>1863636</v>
      </c>
    </row>
    <row r="547" spans="1:20" s="10" customFormat="1" ht="90.75" customHeight="1" x14ac:dyDescent="0.3">
      <c r="A547" s="13">
        <f>IF(D547="","",SUBTOTAL(3,D$7:$D547))</f>
        <v>537</v>
      </c>
      <c r="B547" s="376"/>
      <c r="C547" s="55" t="s">
        <v>247</v>
      </c>
      <c r="D547" s="56" t="s">
        <v>209</v>
      </c>
      <c r="E547" s="54" t="s">
        <v>44</v>
      </c>
      <c r="F547" s="393"/>
      <c r="G547" s="376"/>
      <c r="H547" s="54" t="s">
        <v>44</v>
      </c>
      <c r="I547" s="55"/>
      <c r="J547" s="389"/>
      <c r="K547" s="388"/>
      <c r="L547" s="51">
        <v>1650000</v>
      </c>
      <c r="M547" s="51">
        <v>1650000</v>
      </c>
      <c r="N547" s="132">
        <v>1650000</v>
      </c>
      <c r="O547" s="51">
        <v>1650000</v>
      </c>
      <c r="P547" s="51">
        <v>1650000</v>
      </c>
      <c r="Q547" s="51">
        <v>1650000</v>
      </c>
      <c r="R547" s="51">
        <v>1650000</v>
      </c>
      <c r="S547" s="51">
        <v>1650000</v>
      </c>
      <c r="T547" s="51">
        <v>1650000</v>
      </c>
    </row>
    <row r="548" spans="1:20" s="10" customFormat="1" ht="72" customHeight="1" x14ac:dyDescent="0.3">
      <c r="A548" s="13">
        <f>IF(D548="","",SUBTOTAL(3,D$7:$D548))</f>
        <v>538</v>
      </c>
      <c r="B548" s="376"/>
      <c r="C548" s="55" t="s">
        <v>248</v>
      </c>
      <c r="D548" s="56" t="s">
        <v>14</v>
      </c>
      <c r="E548" s="54" t="s">
        <v>44</v>
      </c>
      <c r="F548" s="393"/>
      <c r="G548" s="376"/>
      <c r="H548" s="54" t="s">
        <v>44</v>
      </c>
      <c r="I548" s="55"/>
      <c r="J548" s="389"/>
      <c r="K548" s="388"/>
      <c r="L548" s="51">
        <v>1827273</v>
      </c>
      <c r="M548" s="51">
        <v>1827273</v>
      </c>
      <c r="N548" s="132">
        <v>1827273</v>
      </c>
      <c r="O548" s="51">
        <v>1827273</v>
      </c>
      <c r="P548" s="51">
        <v>1827273</v>
      </c>
      <c r="Q548" s="51">
        <v>1827273</v>
      </c>
      <c r="R548" s="51">
        <v>1827273</v>
      </c>
      <c r="S548" s="51">
        <v>1827273</v>
      </c>
      <c r="T548" s="51">
        <v>1827273</v>
      </c>
    </row>
    <row r="549" spans="1:20" s="10" customFormat="1" ht="72" customHeight="1" x14ac:dyDescent="0.3">
      <c r="A549" s="13">
        <f>IF(D549="","",SUBTOTAL(3,D$7:$D549))</f>
        <v>539</v>
      </c>
      <c r="B549" s="376"/>
      <c r="C549" s="55" t="s">
        <v>220</v>
      </c>
      <c r="D549" s="56" t="s">
        <v>209</v>
      </c>
      <c r="E549" s="54" t="s">
        <v>44</v>
      </c>
      <c r="F549" s="393"/>
      <c r="G549" s="376"/>
      <c r="H549" s="54" t="s">
        <v>44</v>
      </c>
      <c r="I549" s="55"/>
      <c r="J549" s="389"/>
      <c r="K549" s="388"/>
      <c r="L549" s="51">
        <v>1450000</v>
      </c>
      <c r="M549" s="51">
        <v>1450000</v>
      </c>
      <c r="N549" s="132">
        <v>1450000</v>
      </c>
      <c r="O549" s="51">
        <v>1450000</v>
      </c>
      <c r="P549" s="51">
        <v>1450000</v>
      </c>
      <c r="Q549" s="51">
        <v>1450000</v>
      </c>
      <c r="R549" s="51">
        <v>1450000</v>
      </c>
      <c r="S549" s="51">
        <v>1450000</v>
      </c>
      <c r="T549" s="51">
        <v>1450000</v>
      </c>
    </row>
    <row r="550" spans="1:20" s="10" customFormat="1" ht="72" customHeight="1" x14ac:dyDescent="0.3">
      <c r="A550" s="13">
        <f>IF(D550="","",SUBTOTAL(3,D$7:$D550))</f>
        <v>540</v>
      </c>
      <c r="B550" s="376"/>
      <c r="C550" s="55" t="s">
        <v>249</v>
      </c>
      <c r="D550" s="56" t="s">
        <v>14</v>
      </c>
      <c r="E550" s="54" t="s">
        <v>44</v>
      </c>
      <c r="F550" s="393"/>
      <c r="G550" s="376"/>
      <c r="H550" s="54" t="s">
        <v>44</v>
      </c>
      <c r="I550" s="55"/>
      <c r="J550" s="389"/>
      <c r="K550" s="388"/>
      <c r="L550" s="51">
        <v>1827273</v>
      </c>
      <c r="M550" s="51">
        <v>1827273</v>
      </c>
      <c r="N550" s="132">
        <v>1827273</v>
      </c>
      <c r="O550" s="51">
        <v>1827273</v>
      </c>
      <c r="P550" s="51">
        <v>1827273</v>
      </c>
      <c r="Q550" s="51">
        <v>1827273</v>
      </c>
      <c r="R550" s="51">
        <v>1827273</v>
      </c>
      <c r="S550" s="51">
        <v>1827273</v>
      </c>
      <c r="T550" s="51">
        <v>1827273</v>
      </c>
    </row>
    <row r="551" spans="1:20" s="10" customFormat="1" ht="72" customHeight="1" x14ac:dyDescent="0.3">
      <c r="A551" s="13">
        <f>IF(D551="","",SUBTOTAL(3,D$7:$D551))</f>
        <v>541</v>
      </c>
      <c r="B551" s="376"/>
      <c r="C551" s="55" t="s">
        <v>220</v>
      </c>
      <c r="D551" s="56" t="s">
        <v>209</v>
      </c>
      <c r="E551" s="54" t="s">
        <v>44</v>
      </c>
      <c r="F551" s="393"/>
      <c r="G551" s="376"/>
      <c r="H551" s="54" t="s">
        <v>44</v>
      </c>
      <c r="I551" s="55"/>
      <c r="J551" s="389"/>
      <c r="K551" s="388"/>
      <c r="L551" s="51">
        <v>1450000</v>
      </c>
      <c r="M551" s="51">
        <v>1450000</v>
      </c>
      <c r="N551" s="132">
        <v>1450000</v>
      </c>
      <c r="O551" s="51">
        <v>1450000</v>
      </c>
      <c r="P551" s="51">
        <v>1450000</v>
      </c>
      <c r="Q551" s="51">
        <v>1450000</v>
      </c>
      <c r="R551" s="51">
        <v>1450000</v>
      </c>
      <c r="S551" s="51">
        <v>1450000</v>
      </c>
      <c r="T551" s="51">
        <v>1450000</v>
      </c>
    </row>
    <row r="552" spans="1:20" s="10" customFormat="1" ht="72" customHeight="1" x14ac:dyDescent="0.3">
      <c r="A552" s="13">
        <f>IF(D552="","",SUBTOTAL(3,D$7:$D552))</f>
        <v>542</v>
      </c>
      <c r="B552" s="376"/>
      <c r="C552" s="55" t="s">
        <v>250</v>
      </c>
      <c r="D552" s="56" t="s">
        <v>14</v>
      </c>
      <c r="E552" s="54" t="s">
        <v>44</v>
      </c>
      <c r="F552" s="393"/>
      <c r="G552" s="376"/>
      <c r="H552" s="54" t="s">
        <v>44</v>
      </c>
      <c r="I552" s="55"/>
      <c r="J552" s="389"/>
      <c r="K552" s="388"/>
      <c r="L552" s="51">
        <v>2109091</v>
      </c>
      <c r="M552" s="51">
        <v>2109091</v>
      </c>
      <c r="N552" s="132">
        <v>2109091</v>
      </c>
      <c r="O552" s="51">
        <v>2109091</v>
      </c>
      <c r="P552" s="51">
        <v>2109091</v>
      </c>
      <c r="Q552" s="51">
        <v>2109091</v>
      </c>
      <c r="R552" s="51">
        <v>2109091</v>
      </c>
      <c r="S552" s="51">
        <v>2109091</v>
      </c>
      <c r="T552" s="51">
        <v>2109091</v>
      </c>
    </row>
    <row r="553" spans="1:20" s="10" customFormat="1" ht="89.25" customHeight="1" x14ac:dyDescent="0.3">
      <c r="A553" s="13">
        <f>IF(D553="","",SUBTOTAL(3,D$7:$D553))</f>
        <v>543</v>
      </c>
      <c r="B553" s="376"/>
      <c r="C553" s="55" t="s">
        <v>247</v>
      </c>
      <c r="D553" s="56" t="s">
        <v>209</v>
      </c>
      <c r="E553" s="54" t="s">
        <v>44</v>
      </c>
      <c r="F553" s="393"/>
      <c r="G553" s="376"/>
      <c r="H553" s="54" t="s">
        <v>44</v>
      </c>
      <c r="I553" s="55"/>
      <c r="J553" s="389"/>
      <c r="K553" s="388"/>
      <c r="L553" s="51">
        <v>2450000</v>
      </c>
      <c r="M553" s="51">
        <v>2450000</v>
      </c>
      <c r="N553" s="132">
        <v>2450000</v>
      </c>
      <c r="O553" s="51">
        <v>2450000</v>
      </c>
      <c r="P553" s="51">
        <v>2450000</v>
      </c>
      <c r="Q553" s="51">
        <v>2450000</v>
      </c>
      <c r="R553" s="51">
        <v>2450000</v>
      </c>
      <c r="S553" s="51">
        <v>2450000</v>
      </c>
      <c r="T553" s="51">
        <v>2450000</v>
      </c>
    </row>
    <row r="554" spans="1:20" s="10" customFormat="1" ht="65.099999999999994" customHeight="1" x14ac:dyDescent="0.3">
      <c r="A554" s="13">
        <f>IF(D554="","",SUBTOTAL(3,D$7:$D554))</f>
        <v>544</v>
      </c>
      <c r="B554" s="376"/>
      <c r="C554" s="55" t="s">
        <v>221</v>
      </c>
      <c r="D554" s="56" t="s">
        <v>14</v>
      </c>
      <c r="E554" s="55" t="s">
        <v>214</v>
      </c>
      <c r="F554" s="393" t="s">
        <v>251</v>
      </c>
      <c r="G554" s="376"/>
      <c r="H554" s="54" t="s">
        <v>44</v>
      </c>
      <c r="I554" s="55"/>
      <c r="J554" s="389"/>
      <c r="K554" s="388"/>
      <c r="L554" s="51">
        <v>1772727</v>
      </c>
      <c r="M554" s="51">
        <v>1772727</v>
      </c>
      <c r="N554" s="132">
        <v>1772727</v>
      </c>
      <c r="O554" s="51">
        <v>1772727</v>
      </c>
      <c r="P554" s="51">
        <v>1772727</v>
      </c>
      <c r="Q554" s="51">
        <v>1772727</v>
      </c>
      <c r="R554" s="51">
        <v>1772727</v>
      </c>
      <c r="S554" s="51">
        <v>1772727</v>
      </c>
      <c r="T554" s="51">
        <v>1772727</v>
      </c>
    </row>
    <row r="555" spans="1:20" s="10" customFormat="1" ht="65.099999999999994" customHeight="1" x14ac:dyDescent="0.3">
      <c r="A555" s="13">
        <f>IF(D555="","",SUBTOTAL(3,D$7:$D555))</f>
        <v>545</v>
      </c>
      <c r="B555" s="376"/>
      <c r="C555" s="55" t="s">
        <v>239</v>
      </c>
      <c r="D555" s="56" t="s">
        <v>14</v>
      </c>
      <c r="E555" s="54" t="s">
        <v>44</v>
      </c>
      <c r="F555" s="393"/>
      <c r="G555" s="376"/>
      <c r="H555" s="54" t="s">
        <v>44</v>
      </c>
      <c r="I555" s="55"/>
      <c r="J555" s="389"/>
      <c r="K555" s="388"/>
      <c r="L555" s="51">
        <v>1863636</v>
      </c>
      <c r="M555" s="51">
        <v>1863636</v>
      </c>
      <c r="N555" s="132">
        <v>1863636</v>
      </c>
      <c r="O555" s="51">
        <v>1863636</v>
      </c>
      <c r="P555" s="51">
        <v>1863636</v>
      </c>
      <c r="Q555" s="51">
        <v>1863636</v>
      </c>
      <c r="R555" s="51">
        <v>1863636</v>
      </c>
      <c r="S555" s="51">
        <v>1863636</v>
      </c>
      <c r="T555" s="51">
        <v>1863636</v>
      </c>
    </row>
    <row r="556" spans="1:20" s="10" customFormat="1" ht="65.099999999999994" customHeight="1" x14ac:dyDescent="0.3">
      <c r="A556" s="13">
        <f>IF(D556="","",SUBTOTAL(3,D$7:$D556))</f>
        <v>546</v>
      </c>
      <c r="B556" s="376"/>
      <c r="C556" s="55" t="s">
        <v>219</v>
      </c>
      <c r="D556" s="56" t="s">
        <v>209</v>
      </c>
      <c r="E556" s="54" t="s">
        <v>44</v>
      </c>
      <c r="F556" s="393"/>
      <c r="G556" s="376"/>
      <c r="H556" s="54" t="s">
        <v>44</v>
      </c>
      <c r="I556" s="55"/>
      <c r="J556" s="389"/>
      <c r="K556" s="388"/>
      <c r="L556" s="51">
        <v>945000</v>
      </c>
      <c r="M556" s="51">
        <v>945000</v>
      </c>
      <c r="N556" s="132">
        <v>945000</v>
      </c>
      <c r="O556" s="51">
        <v>945000</v>
      </c>
      <c r="P556" s="51">
        <v>945000</v>
      </c>
      <c r="Q556" s="51">
        <v>945000</v>
      </c>
      <c r="R556" s="51">
        <v>945000</v>
      </c>
      <c r="S556" s="51">
        <v>945000</v>
      </c>
      <c r="T556" s="51">
        <v>945000</v>
      </c>
    </row>
    <row r="557" spans="1:20" s="10" customFormat="1" ht="97.5" customHeight="1" x14ac:dyDescent="0.3">
      <c r="A557" s="13">
        <f>IF(D557="","",SUBTOTAL(3,D$7:$D557))</f>
        <v>547</v>
      </c>
      <c r="B557" s="376"/>
      <c r="C557" s="55" t="s">
        <v>240</v>
      </c>
      <c r="D557" s="56" t="s">
        <v>14</v>
      </c>
      <c r="E557" s="54" t="s">
        <v>44</v>
      </c>
      <c r="F557" s="393"/>
      <c r="G557" s="376"/>
      <c r="H557" s="54" t="s">
        <v>44</v>
      </c>
      <c r="I557" s="55"/>
      <c r="J557" s="389"/>
      <c r="K557" s="388"/>
      <c r="L557" s="51">
        <v>1954545</v>
      </c>
      <c r="M557" s="51">
        <v>1954545</v>
      </c>
      <c r="N557" s="132">
        <v>1954545</v>
      </c>
      <c r="O557" s="51">
        <v>1954545</v>
      </c>
      <c r="P557" s="51">
        <v>1954545</v>
      </c>
      <c r="Q557" s="51">
        <v>1954545</v>
      </c>
      <c r="R557" s="51">
        <v>1954545</v>
      </c>
      <c r="S557" s="51">
        <v>1954545</v>
      </c>
      <c r="T557" s="51">
        <v>1954545</v>
      </c>
    </row>
    <row r="558" spans="1:20" s="10" customFormat="1" ht="65.099999999999994" customHeight="1" x14ac:dyDescent="0.3">
      <c r="A558" s="13">
        <f>IF(D558="","",SUBTOTAL(3,D$7:$D558))</f>
        <v>548</v>
      </c>
      <c r="B558" s="376"/>
      <c r="C558" s="55" t="s">
        <v>241</v>
      </c>
      <c r="D558" s="56" t="s">
        <v>209</v>
      </c>
      <c r="E558" s="54" t="s">
        <v>44</v>
      </c>
      <c r="F558" s="393"/>
      <c r="G558" s="376"/>
      <c r="H558" s="54" t="s">
        <v>44</v>
      </c>
      <c r="I558" s="55"/>
      <c r="J558" s="389"/>
      <c r="K558" s="388"/>
      <c r="L558" s="51">
        <v>1050000</v>
      </c>
      <c r="M558" s="51">
        <v>1050000</v>
      </c>
      <c r="N558" s="132">
        <v>1050000</v>
      </c>
      <c r="O558" s="51">
        <v>1050000</v>
      </c>
      <c r="P558" s="51">
        <v>1050000</v>
      </c>
      <c r="Q558" s="51">
        <v>1050000</v>
      </c>
      <c r="R558" s="51">
        <v>1050000</v>
      </c>
      <c r="S558" s="51">
        <v>1050000</v>
      </c>
      <c r="T558" s="51">
        <v>1050000</v>
      </c>
    </row>
    <row r="559" spans="1:20" s="10" customFormat="1" ht="65.099999999999994" customHeight="1" x14ac:dyDescent="0.3">
      <c r="A559" s="13">
        <f>IF(D559="","",SUBTOTAL(3,D$7:$D559))</f>
        <v>549</v>
      </c>
      <c r="B559" s="376"/>
      <c r="C559" s="55" t="s">
        <v>242</v>
      </c>
      <c r="D559" s="56" t="s">
        <v>14</v>
      </c>
      <c r="E559" s="54" t="s">
        <v>44</v>
      </c>
      <c r="F559" s="393"/>
      <c r="G559" s="376"/>
      <c r="H559" s="54" t="s">
        <v>44</v>
      </c>
      <c r="I559" s="55"/>
      <c r="J559" s="389"/>
      <c r="K559" s="388"/>
      <c r="L559" s="51">
        <v>1954545</v>
      </c>
      <c r="M559" s="51">
        <v>1954545</v>
      </c>
      <c r="N559" s="132">
        <v>1954545</v>
      </c>
      <c r="O559" s="51">
        <v>1954545</v>
      </c>
      <c r="P559" s="51">
        <v>1954545</v>
      </c>
      <c r="Q559" s="51">
        <v>1954545</v>
      </c>
      <c r="R559" s="51">
        <v>1954545</v>
      </c>
      <c r="S559" s="51">
        <v>1954545</v>
      </c>
      <c r="T559" s="51">
        <v>1954545</v>
      </c>
    </row>
    <row r="560" spans="1:20" s="10" customFormat="1" ht="101.25" customHeight="1" x14ac:dyDescent="0.3">
      <c r="A560" s="13">
        <f>IF(D560="","",SUBTOTAL(3,D$7:$D560))</f>
        <v>550</v>
      </c>
      <c r="B560" s="376"/>
      <c r="C560" s="55" t="s">
        <v>243</v>
      </c>
      <c r="D560" s="56" t="s">
        <v>209</v>
      </c>
      <c r="E560" s="54" t="s">
        <v>44</v>
      </c>
      <c r="F560" s="393"/>
      <c r="G560" s="376"/>
      <c r="H560" s="54" t="s">
        <v>44</v>
      </c>
      <c r="I560" s="55"/>
      <c r="J560" s="389"/>
      <c r="K560" s="388"/>
      <c r="L560" s="51">
        <v>1250000</v>
      </c>
      <c r="M560" s="51">
        <v>1250000</v>
      </c>
      <c r="N560" s="132">
        <v>1250000</v>
      </c>
      <c r="O560" s="51">
        <v>1250000</v>
      </c>
      <c r="P560" s="51">
        <v>1250000</v>
      </c>
      <c r="Q560" s="51">
        <v>1250000</v>
      </c>
      <c r="R560" s="51">
        <v>1250000</v>
      </c>
      <c r="S560" s="51">
        <v>1250000</v>
      </c>
      <c r="T560" s="51">
        <v>1250000</v>
      </c>
    </row>
    <row r="561" spans="1:21" s="10" customFormat="1" ht="65.099999999999994" customHeight="1" x14ac:dyDescent="0.3">
      <c r="A561" s="13">
        <f>IF(D561="","",SUBTOTAL(3,D$7:$D561))</f>
        <v>551</v>
      </c>
      <c r="B561" s="376"/>
      <c r="C561" s="55" t="s">
        <v>244</v>
      </c>
      <c r="D561" s="56" t="s">
        <v>14</v>
      </c>
      <c r="E561" s="54" t="s">
        <v>44</v>
      </c>
      <c r="F561" s="393"/>
      <c r="G561" s="376"/>
      <c r="H561" s="54" t="s">
        <v>44</v>
      </c>
      <c r="I561" s="55"/>
      <c r="J561" s="389"/>
      <c r="K561" s="388"/>
      <c r="L561" s="51">
        <v>2045455</v>
      </c>
      <c r="M561" s="51">
        <v>2045455</v>
      </c>
      <c r="N561" s="132">
        <v>2045455</v>
      </c>
      <c r="O561" s="51">
        <v>2045455</v>
      </c>
      <c r="P561" s="51">
        <v>2045455</v>
      </c>
      <c r="Q561" s="51">
        <v>2045455</v>
      </c>
      <c r="R561" s="51">
        <v>2045455</v>
      </c>
      <c r="S561" s="51">
        <v>2045455</v>
      </c>
      <c r="T561" s="51">
        <v>2045455</v>
      </c>
    </row>
    <row r="562" spans="1:21" s="10" customFormat="1" ht="65.099999999999994" customHeight="1" x14ac:dyDescent="0.3">
      <c r="A562" s="13">
        <f>IF(D562="","",SUBTOTAL(3,D$7:$D562))</f>
        <v>552</v>
      </c>
      <c r="B562" s="376"/>
      <c r="C562" s="55" t="s">
        <v>245</v>
      </c>
      <c r="D562" s="56" t="s">
        <v>209</v>
      </c>
      <c r="E562" s="54" t="s">
        <v>44</v>
      </c>
      <c r="F562" s="393"/>
      <c r="G562" s="376"/>
      <c r="H562" s="54" t="s">
        <v>44</v>
      </c>
      <c r="I562" s="55"/>
      <c r="J562" s="389"/>
      <c r="K562" s="388"/>
      <c r="L562" s="51">
        <v>2340000</v>
      </c>
      <c r="M562" s="51">
        <v>2340000</v>
      </c>
      <c r="N562" s="132">
        <v>2340000</v>
      </c>
      <c r="O562" s="51">
        <v>2340000</v>
      </c>
      <c r="P562" s="51">
        <v>2340000</v>
      </c>
      <c r="Q562" s="51">
        <v>2340000</v>
      </c>
      <c r="R562" s="51">
        <v>2340000</v>
      </c>
      <c r="S562" s="51">
        <v>2340000</v>
      </c>
      <c r="T562" s="51">
        <v>2340000</v>
      </c>
    </row>
    <row r="563" spans="1:21" s="10" customFormat="1" ht="65.099999999999994" customHeight="1" x14ac:dyDescent="0.3">
      <c r="A563" s="13">
        <f>IF(D563="","",SUBTOTAL(3,D$7:$D563))</f>
        <v>553</v>
      </c>
      <c r="B563" s="376"/>
      <c r="C563" s="55" t="s">
        <v>246</v>
      </c>
      <c r="D563" s="56" t="s">
        <v>14</v>
      </c>
      <c r="E563" s="54" t="s">
        <v>44</v>
      </c>
      <c r="F563" s="393"/>
      <c r="G563" s="376"/>
      <c r="H563" s="54" t="s">
        <v>44</v>
      </c>
      <c r="I563" s="55"/>
      <c r="J563" s="389"/>
      <c r="K563" s="388"/>
      <c r="L563" s="51">
        <v>2281818</v>
      </c>
      <c r="M563" s="51">
        <v>2281818</v>
      </c>
      <c r="N563" s="132">
        <v>2281818</v>
      </c>
      <c r="O563" s="51">
        <v>2281818</v>
      </c>
      <c r="P563" s="51">
        <v>2281818</v>
      </c>
      <c r="Q563" s="51">
        <v>2281818</v>
      </c>
      <c r="R563" s="51">
        <v>2281818</v>
      </c>
      <c r="S563" s="51">
        <v>2281818</v>
      </c>
      <c r="T563" s="51">
        <v>2281818</v>
      </c>
    </row>
    <row r="564" spans="1:21" s="10" customFormat="1" ht="65.099999999999994" customHeight="1" x14ac:dyDescent="0.3">
      <c r="A564" s="13">
        <f>IF(D564="","",SUBTOTAL(3,D$7:$D564))</f>
        <v>554</v>
      </c>
      <c r="B564" s="376"/>
      <c r="C564" s="55" t="s">
        <v>247</v>
      </c>
      <c r="D564" s="56" t="s">
        <v>209</v>
      </c>
      <c r="E564" s="54" t="s">
        <v>44</v>
      </c>
      <c r="F564" s="393"/>
      <c r="G564" s="376"/>
      <c r="H564" s="54" t="s">
        <v>44</v>
      </c>
      <c r="I564" s="55"/>
      <c r="J564" s="389"/>
      <c r="K564" s="388"/>
      <c r="L564" s="51">
        <v>2340000</v>
      </c>
      <c r="M564" s="51">
        <v>2340000</v>
      </c>
      <c r="N564" s="132">
        <v>2340000</v>
      </c>
      <c r="O564" s="51">
        <v>2340000</v>
      </c>
      <c r="P564" s="51">
        <v>2340000</v>
      </c>
      <c r="Q564" s="51">
        <v>2340000</v>
      </c>
      <c r="R564" s="51">
        <v>2340000</v>
      </c>
      <c r="S564" s="51">
        <v>2340000</v>
      </c>
      <c r="T564" s="51">
        <v>2340000</v>
      </c>
    </row>
    <row r="565" spans="1:21" s="10" customFormat="1" ht="65.099999999999994" customHeight="1" x14ac:dyDescent="0.3">
      <c r="A565" s="13">
        <f>IF(D565="","",SUBTOTAL(3,D$7:$D565))</f>
        <v>555</v>
      </c>
      <c r="B565" s="376"/>
      <c r="C565" s="55" t="s">
        <v>248</v>
      </c>
      <c r="D565" s="56" t="s">
        <v>14</v>
      </c>
      <c r="E565" s="54" t="s">
        <v>44</v>
      </c>
      <c r="F565" s="393"/>
      <c r="G565" s="376"/>
      <c r="H565" s="54" t="s">
        <v>44</v>
      </c>
      <c r="I565" s="55"/>
      <c r="J565" s="389"/>
      <c r="K565" s="388"/>
      <c r="L565" s="51">
        <v>2281818</v>
      </c>
      <c r="M565" s="51">
        <v>2281818</v>
      </c>
      <c r="N565" s="132">
        <v>2281818</v>
      </c>
      <c r="O565" s="51">
        <v>2281818</v>
      </c>
      <c r="P565" s="51">
        <v>2281818</v>
      </c>
      <c r="Q565" s="51">
        <v>2281818</v>
      </c>
      <c r="R565" s="51">
        <v>2281818</v>
      </c>
      <c r="S565" s="51">
        <v>2281818</v>
      </c>
      <c r="T565" s="51">
        <v>2281818</v>
      </c>
    </row>
    <row r="566" spans="1:21" s="10" customFormat="1" ht="65.099999999999994" customHeight="1" x14ac:dyDescent="0.3">
      <c r="A566" s="13">
        <f>IF(D566="","",SUBTOTAL(3,D$7:$D566))</f>
        <v>556</v>
      </c>
      <c r="B566" s="376"/>
      <c r="C566" s="55" t="s">
        <v>220</v>
      </c>
      <c r="D566" s="56" t="s">
        <v>209</v>
      </c>
      <c r="E566" s="54" t="s">
        <v>44</v>
      </c>
      <c r="F566" s="393"/>
      <c r="G566" s="376"/>
      <c r="H566" s="54" t="s">
        <v>44</v>
      </c>
      <c r="I566" s="55"/>
      <c r="J566" s="389"/>
      <c r="K566" s="388"/>
      <c r="L566" s="51">
        <v>1294500</v>
      </c>
      <c r="M566" s="51">
        <v>1294500</v>
      </c>
      <c r="N566" s="132">
        <v>1294500</v>
      </c>
      <c r="O566" s="51">
        <v>1294500</v>
      </c>
      <c r="P566" s="51">
        <v>1294500</v>
      </c>
      <c r="Q566" s="51">
        <v>1294500</v>
      </c>
      <c r="R566" s="51">
        <v>1294500</v>
      </c>
      <c r="S566" s="51">
        <v>1294500</v>
      </c>
      <c r="T566" s="51">
        <v>1294500</v>
      </c>
    </row>
    <row r="567" spans="1:21" s="10" customFormat="1" ht="65.099999999999994" customHeight="1" x14ac:dyDescent="0.3">
      <c r="A567" s="13">
        <f>IF(D567="","",SUBTOTAL(3,D$7:$D567))</f>
        <v>557</v>
      </c>
      <c r="B567" s="376"/>
      <c r="C567" s="55" t="s">
        <v>249</v>
      </c>
      <c r="D567" s="56" t="s">
        <v>14</v>
      </c>
      <c r="E567" s="54" t="s">
        <v>44</v>
      </c>
      <c r="F567" s="393"/>
      <c r="G567" s="376"/>
      <c r="H567" s="54" t="s">
        <v>44</v>
      </c>
      <c r="I567" s="55"/>
      <c r="J567" s="389"/>
      <c r="K567" s="388"/>
      <c r="L567" s="51">
        <v>2281818</v>
      </c>
      <c r="M567" s="51">
        <v>2281818</v>
      </c>
      <c r="N567" s="132">
        <v>2281818</v>
      </c>
      <c r="O567" s="51">
        <v>2281818</v>
      </c>
      <c r="P567" s="51">
        <v>2281818</v>
      </c>
      <c r="Q567" s="51">
        <v>2281818</v>
      </c>
      <c r="R567" s="51">
        <v>2281818</v>
      </c>
      <c r="S567" s="51">
        <v>2281818</v>
      </c>
      <c r="T567" s="51">
        <v>2281818</v>
      </c>
    </row>
    <row r="568" spans="1:21" s="10" customFormat="1" ht="65.099999999999994" customHeight="1" x14ac:dyDescent="0.3">
      <c r="A568" s="13">
        <f>IF(D568="","",SUBTOTAL(3,D$7:$D568))</f>
        <v>558</v>
      </c>
      <c r="B568" s="376"/>
      <c r="C568" s="55" t="s">
        <v>220</v>
      </c>
      <c r="D568" s="56" t="s">
        <v>209</v>
      </c>
      <c r="E568" s="54" t="s">
        <v>44</v>
      </c>
      <c r="F568" s="393"/>
      <c r="G568" s="376"/>
      <c r="H568" s="54" t="s">
        <v>44</v>
      </c>
      <c r="I568" s="55"/>
      <c r="J568" s="389"/>
      <c r="K568" s="388"/>
      <c r="L568" s="51">
        <v>1975400</v>
      </c>
      <c r="M568" s="51">
        <v>1975400</v>
      </c>
      <c r="N568" s="132">
        <v>1975400</v>
      </c>
      <c r="O568" s="51">
        <v>1975400</v>
      </c>
      <c r="P568" s="51">
        <v>1975400</v>
      </c>
      <c r="Q568" s="51">
        <v>1975400</v>
      </c>
      <c r="R568" s="51">
        <v>1975400</v>
      </c>
      <c r="S568" s="51">
        <v>1975400</v>
      </c>
      <c r="T568" s="51">
        <v>1975400</v>
      </c>
    </row>
    <row r="569" spans="1:21" s="10" customFormat="1" ht="65.099999999999994" customHeight="1" x14ac:dyDescent="0.3">
      <c r="A569" s="13">
        <f>IF(D569="","",SUBTOTAL(3,D$7:$D569))</f>
        <v>559</v>
      </c>
      <c r="B569" s="376"/>
      <c r="C569" s="55" t="s">
        <v>250</v>
      </c>
      <c r="D569" s="56" t="s">
        <v>14</v>
      </c>
      <c r="E569" s="54" t="s">
        <v>44</v>
      </c>
      <c r="F569" s="393"/>
      <c r="G569" s="376"/>
      <c r="H569" s="54" t="s">
        <v>44</v>
      </c>
      <c r="I569" s="55"/>
      <c r="J569" s="389"/>
      <c r="K569" s="388"/>
      <c r="L569" s="51">
        <v>2281818</v>
      </c>
      <c r="M569" s="51">
        <v>2281818</v>
      </c>
      <c r="N569" s="132">
        <v>2281818</v>
      </c>
      <c r="O569" s="51">
        <v>2281818</v>
      </c>
      <c r="P569" s="51">
        <v>2281818</v>
      </c>
      <c r="Q569" s="51">
        <v>2281818</v>
      </c>
      <c r="R569" s="51">
        <v>2281818</v>
      </c>
      <c r="S569" s="51">
        <v>2281818</v>
      </c>
      <c r="T569" s="51">
        <v>2281818</v>
      </c>
    </row>
    <row r="570" spans="1:21" s="10" customFormat="1" ht="65.099999999999994" customHeight="1" x14ac:dyDescent="0.3">
      <c r="A570" s="13">
        <f>IF(D570="","",SUBTOTAL(3,D$7:$D570))</f>
        <v>560</v>
      </c>
      <c r="B570" s="376"/>
      <c r="C570" s="55" t="s">
        <v>252</v>
      </c>
      <c r="D570" s="56" t="s">
        <v>209</v>
      </c>
      <c r="E570" s="54" t="s">
        <v>44</v>
      </c>
      <c r="F570" s="393"/>
      <c r="G570" s="376"/>
      <c r="H570" s="54" t="s">
        <v>44</v>
      </c>
      <c r="I570" s="55"/>
      <c r="J570" s="389"/>
      <c r="K570" s="388"/>
      <c r="L570" s="51">
        <v>7010000</v>
      </c>
      <c r="M570" s="51">
        <v>7010000</v>
      </c>
      <c r="N570" s="132">
        <v>7010000</v>
      </c>
      <c r="O570" s="51">
        <v>7010000</v>
      </c>
      <c r="P570" s="51">
        <v>7010000</v>
      </c>
      <c r="Q570" s="51">
        <v>7010000</v>
      </c>
      <c r="R570" s="51">
        <v>7010000</v>
      </c>
      <c r="S570" s="51">
        <v>7010000</v>
      </c>
      <c r="T570" s="51">
        <v>7010000</v>
      </c>
    </row>
    <row r="571" spans="1:21" s="10" customFormat="1" ht="112.5" customHeight="1" x14ac:dyDescent="0.3">
      <c r="A571" s="13">
        <f>IF(D571="","",SUBTOTAL(3,D$7:$D571))</f>
        <v>561</v>
      </c>
      <c r="B571" s="376"/>
      <c r="C571" s="55" t="s">
        <v>253</v>
      </c>
      <c r="D571" s="56" t="s">
        <v>209</v>
      </c>
      <c r="E571" s="54" t="s">
        <v>44</v>
      </c>
      <c r="F571" s="393"/>
      <c r="G571" s="376"/>
      <c r="H571" s="54" t="s">
        <v>44</v>
      </c>
      <c r="I571" s="55"/>
      <c r="J571" s="389"/>
      <c r="K571" s="388"/>
      <c r="L571" s="51">
        <v>2409091</v>
      </c>
      <c r="M571" s="51">
        <v>2409091</v>
      </c>
      <c r="N571" s="132">
        <v>2409091</v>
      </c>
      <c r="O571" s="51">
        <v>2409091</v>
      </c>
      <c r="P571" s="51">
        <v>2409091</v>
      </c>
      <c r="Q571" s="51">
        <v>2409091</v>
      </c>
      <c r="R571" s="51">
        <v>2409091</v>
      </c>
      <c r="S571" s="51">
        <v>2409091</v>
      </c>
      <c r="T571" s="51">
        <v>2409091</v>
      </c>
    </row>
    <row r="572" spans="1:21" s="10" customFormat="1" ht="65.099999999999994" customHeight="1" x14ac:dyDescent="0.3">
      <c r="A572" s="70">
        <f>IF(D572="","",SUBTOTAL(3,D$7:$D572))</f>
        <v>562</v>
      </c>
      <c r="B572" s="376"/>
      <c r="C572" s="76" t="s">
        <v>221</v>
      </c>
      <c r="D572" s="91" t="s">
        <v>14</v>
      </c>
      <c r="E572" s="76" t="s">
        <v>207</v>
      </c>
      <c r="F572" s="414" t="s">
        <v>256</v>
      </c>
      <c r="G572" s="409" t="s">
        <v>1263</v>
      </c>
      <c r="H572" s="76" t="s">
        <v>257</v>
      </c>
      <c r="I572" s="76"/>
      <c r="J572" s="411" t="s">
        <v>19</v>
      </c>
      <c r="K572" s="412" t="s">
        <v>280</v>
      </c>
      <c r="L572" s="93">
        <v>1812978</v>
      </c>
      <c r="M572" s="93">
        <v>1812978</v>
      </c>
      <c r="N572" s="132">
        <v>1812978</v>
      </c>
      <c r="O572" s="93">
        <v>1812978</v>
      </c>
      <c r="P572" s="93">
        <v>1812978</v>
      </c>
      <c r="Q572" s="93">
        <v>1812978</v>
      </c>
      <c r="R572" s="93">
        <v>1812978</v>
      </c>
      <c r="S572" s="93">
        <v>1812978</v>
      </c>
      <c r="T572" s="93">
        <v>1812978</v>
      </c>
      <c r="U572" s="10">
        <v>1512978</v>
      </c>
    </row>
    <row r="573" spans="1:21" s="10" customFormat="1" ht="65.099999999999994" customHeight="1" x14ac:dyDescent="0.3">
      <c r="A573" s="70">
        <f>IF(D573="","",SUBTOTAL(3,D$7:$D573))</f>
        <v>563</v>
      </c>
      <c r="B573" s="376"/>
      <c r="C573" s="76" t="s">
        <v>258</v>
      </c>
      <c r="D573" s="91" t="s">
        <v>14</v>
      </c>
      <c r="E573" s="76" t="s">
        <v>207</v>
      </c>
      <c r="F573" s="414"/>
      <c r="G573" s="409"/>
      <c r="H573" s="186" t="s">
        <v>44</v>
      </c>
      <c r="I573" s="76"/>
      <c r="J573" s="411"/>
      <c r="K573" s="416"/>
      <c r="L573" s="93">
        <v>2561292</v>
      </c>
      <c r="M573" s="93">
        <v>2561292</v>
      </c>
      <c r="N573" s="132">
        <v>2561292</v>
      </c>
      <c r="O573" s="93">
        <v>2561292</v>
      </c>
      <c r="P573" s="93">
        <v>2561292</v>
      </c>
      <c r="Q573" s="93">
        <v>2561292</v>
      </c>
      <c r="R573" s="93">
        <v>2561292</v>
      </c>
      <c r="S573" s="93">
        <v>2561292</v>
      </c>
      <c r="T573" s="93">
        <v>2561292</v>
      </c>
      <c r="U573" s="10">
        <v>2261292</v>
      </c>
    </row>
    <row r="574" spans="1:21" s="10" customFormat="1" ht="65.099999999999994" customHeight="1" x14ac:dyDescent="0.3">
      <c r="A574" s="70">
        <f>IF(D574="","",SUBTOTAL(3,D$7:$D574))</f>
        <v>564</v>
      </c>
      <c r="B574" s="376"/>
      <c r="C574" s="76" t="s">
        <v>208</v>
      </c>
      <c r="D574" s="91" t="s">
        <v>209</v>
      </c>
      <c r="E574" s="76" t="s">
        <v>207</v>
      </c>
      <c r="F574" s="414"/>
      <c r="G574" s="409"/>
      <c r="H574" s="186" t="s">
        <v>44</v>
      </c>
      <c r="I574" s="76"/>
      <c r="J574" s="411"/>
      <c r="K574" s="416"/>
      <c r="L574" s="93">
        <v>649000</v>
      </c>
      <c r="M574" s="93">
        <v>649000</v>
      </c>
      <c r="N574" s="132">
        <v>649000</v>
      </c>
      <c r="O574" s="93">
        <v>649000</v>
      </c>
      <c r="P574" s="93">
        <v>649000</v>
      </c>
      <c r="Q574" s="93">
        <v>649000</v>
      </c>
      <c r="R574" s="93">
        <v>649000</v>
      </c>
      <c r="S574" s="93">
        <v>649000</v>
      </c>
      <c r="T574" s="93">
        <v>649000</v>
      </c>
      <c r="U574" s="10">
        <v>590000</v>
      </c>
    </row>
    <row r="575" spans="1:21" s="10" customFormat="1" ht="65.099999999999994" customHeight="1" x14ac:dyDescent="0.3">
      <c r="A575" s="70">
        <f>IF(D575="","",SUBTOTAL(3,D$7:$D575))</f>
        <v>565</v>
      </c>
      <c r="B575" s="376"/>
      <c r="C575" s="76" t="s">
        <v>259</v>
      </c>
      <c r="D575" s="91" t="s">
        <v>14</v>
      </c>
      <c r="E575" s="76" t="s">
        <v>207</v>
      </c>
      <c r="F575" s="414"/>
      <c r="G575" s="409"/>
      <c r="H575" s="186" t="s">
        <v>44</v>
      </c>
      <c r="I575" s="76"/>
      <c r="J575" s="411"/>
      <c r="K575" s="416"/>
      <c r="L575" s="93">
        <v>2568182</v>
      </c>
      <c r="M575" s="93">
        <v>2568182</v>
      </c>
      <c r="N575" s="132">
        <v>2568182</v>
      </c>
      <c r="O575" s="93">
        <v>2568182</v>
      </c>
      <c r="P575" s="93">
        <v>2568182</v>
      </c>
      <c r="Q575" s="93">
        <v>2568182</v>
      </c>
      <c r="R575" s="93">
        <v>2568182</v>
      </c>
      <c r="S575" s="93">
        <v>2568182</v>
      </c>
      <c r="T575" s="93">
        <v>2568182</v>
      </c>
      <c r="U575" s="10">
        <v>2268182</v>
      </c>
    </row>
    <row r="576" spans="1:21" s="10" customFormat="1" ht="65.099999999999994" customHeight="1" x14ac:dyDescent="0.3">
      <c r="A576" s="70">
        <f>IF(D576="","",SUBTOTAL(3,D$7:$D576))</f>
        <v>566</v>
      </c>
      <c r="B576" s="376"/>
      <c r="C576" s="76" t="s">
        <v>260</v>
      </c>
      <c r="D576" s="91" t="s">
        <v>209</v>
      </c>
      <c r="E576" s="76" t="s">
        <v>207</v>
      </c>
      <c r="F576" s="414"/>
      <c r="G576" s="409"/>
      <c r="H576" s="186" t="s">
        <v>44</v>
      </c>
      <c r="I576" s="76"/>
      <c r="J576" s="411"/>
      <c r="K576" s="416"/>
      <c r="L576" s="93">
        <v>715000</v>
      </c>
      <c r="M576" s="93">
        <v>715000</v>
      </c>
      <c r="N576" s="132">
        <v>715000</v>
      </c>
      <c r="O576" s="93">
        <v>715000</v>
      </c>
      <c r="P576" s="93">
        <v>715000</v>
      </c>
      <c r="Q576" s="93">
        <v>715000</v>
      </c>
      <c r="R576" s="93">
        <v>715000</v>
      </c>
      <c r="S576" s="93">
        <v>715000</v>
      </c>
      <c r="T576" s="93">
        <v>715000</v>
      </c>
      <c r="U576" s="10">
        <v>650000</v>
      </c>
    </row>
    <row r="577" spans="1:21" s="10" customFormat="1" ht="65.099999999999994" customHeight="1" x14ac:dyDescent="0.3">
      <c r="A577" s="70">
        <f>IF(D577="","",SUBTOTAL(3,D$7:$D577))</f>
        <v>567</v>
      </c>
      <c r="B577" s="376"/>
      <c r="C577" s="76" t="s">
        <v>224</v>
      </c>
      <c r="D577" s="91" t="s">
        <v>209</v>
      </c>
      <c r="E577" s="76" t="s">
        <v>207</v>
      </c>
      <c r="F577" s="414"/>
      <c r="G577" s="409"/>
      <c r="H577" s="186" t="s">
        <v>44</v>
      </c>
      <c r="I577" s="76"/>
      <c r="J577" s="411"/>
      <c r="K577" s="416"/>
      <c r="L577" s="93">
        <v>1248500</v>
      </c>
      <c r="M577" s="93">
        <v>1248500</v>
      </c>
      <c r="N577" s="132">
        <v>1248500</v>
      </c>
      <c r="O577" s="93">
        <v>1248500</v>
      </c>
      <c r="P577" s="93">
        <v>1248500</v>
      </c>
      <c r="Q577" s="93">
        <v>1248500</v>
      </c>
      <c r="R577" s="93">
        <v>1248500</v>
      </c>
      <c r="S577" s="93">
        <v>1248500</v>
      </c>
      <c r="T577" s="93">
        <v>1248500</v>
      </c>
      <c r="U577" s="10">
        <v>1135000</v>
      </c>
    </row>
    <row r="578" spans="1:21" s="10" customFormat="1" ht="65.099999999999994" customHeight="1" x14ac:dyDescent="0.3">
      <c r="A578" s="70">
        <f>IF(D578="","",SUBTOTAL(3,D$7:$D578))</f>
        <v>568</v>
      </c>
      <c r="B578" s="376"/>
      <c r="C578" s="76" t="s">
        <v>261</v>
      </c>
      <c r="D578" s="91" t="s">
        <v>14</v>
      </c>
      <c r="E578" s="76" t="s">
        <v>207</v>
      </c>
      <c r="F578" s="414"/>
      <c r="G578" s="409"/>
      <c r="H578" s="186" t="s">
        <v>44</v>
      </c>
      <c r="I578" s="76"/>
      <c r="J578" s="411"/>
      <c r="K578" s="416"/>
      <c r="L578" s="93">
        <v>2770876</v>
      </c>
      <c r="M578" s="93">
        <v>2770876</v>
      </c>
      <c r="N578" s="132">
        <v>2770876</v>
      </c>
      <c r="O578" s="93">
        <v>2770876</v>
      </c>
      <c r="P578" s="93">
        <v>2770876</v>
      </c>
      <c r="Q578" s="93">
        <v>2770876</v>
      </c>
      <c r="R578" s="93">
        <v>2770876</v>
      </c>
      <c r="S578" s="93">
        <v>2770876</v>
      </c>
      <c r="T578" s="93">
        <v>2770876</v>
      </c>
      <c r="U578" s="10">
        <v>2470876</v>
      </c>
    </row>
    <row r="579" spans="1:21" s="10" customFormat="1" ht="65.099999999999994" customHeight="1" x14ac:dyDescent="0.3">
      <c r="A579" s="70">
        <f>IF(D579="","",SUBTOTAL(3,D$7:$D579))</f>
        <v>569</v>
      </c>
      <c r="B579" s="376"/>
      <c r="C579" s="76" t="s">
        <v>211</v>
      </c>
      <c r="D579" s="91" t="s">
        <v>209</v>
      </c>
      <c r="E579" s="76" t="s">
        <v>207</v>
      </c>
      <c r="F579" s="414"/>
      <c r="G579" s="409"/>
      <c r="H579" s="186" t="s">
        <v>44</v>
      </c>
      <c r="I579" s="76"/>
      <c r="J579" s="411"/>
      <c r="K579" s="416"/>
      <c r="L579" s="93">
        <v>1639000.0000000002</v>
      </c>
      <c r="M579" s="93">
        <v>1639000.0000000002</v>
      </c>
      <c r="N579" s="132">
        <v>1639000.0000000002</v>
      </c>
      <c r="O579" s="93">
        <v>1639000.0000000002</v>
      </c>
      <c r="P579" s="93">
        <v>1639000.0000000002</v>
      </c>
      <c r="Q579" s="93">
        <v>1639000.0000000002</v>
      </c>
      <c r="R579" s="93">
        <v>1639000.0000000002</v>
      </c>
      <c r="S579" s="93">
        <v>1639000.0000000002</v>
      </c>
      <c r="T579" s="93">
        <v>1639000.0000000002</v>
      </c>
      <c r="U579" s="10">
        <v>1490000</v>
      </c>
    </row>
    <row r="580" spans="1:21" s="10" customFormat="1" ht="65.099999999999994" customHeight="1" x14ac:dyDescent="0.3">
      <c r="A580" s="70">
        <f>IF(D580="","",SUBTOTAL(3,D$7:$D580))</f>
        <v>570</v>
      </c>
      <c r="B580" s="376"/>
      <c r="C580" s="76" t="s">
        <v>212</v>
      </c>
      <c r="D580" s="91" t="s">
        <v>209</v>
      </c>
      <c r="E580" s="76" t="s">
        <v>207</v>
      </c>
      <c r="F580" s="414"/>
      <c r="G580" s="409"/>
      <c r="H580" s="186" t="s">
        <v>44</v>
      </c>
      <c r="I580" s="76"/>
      <c r="J580" s="411"/>
      <c r="K580" s="416"/>
      <c r="L580" s="93">
        <v>2365000</v>
      </c>
      <c r="M580" s="93">
        <v>2365000</v>
      </c>
      <c r="N580" s="132">
        <v>2365000</v>
      </c>
      <c r="O580" s="93">
        <v>2365000</v>
      </c>
      <c r="P580" s="93">
        <v>2365000</v>
      </c>
      <c r="Q580" s="93">
        <v>2365000</v>
      </c>
      <c r="R580" s="93">
        <v>2365000</v>
      </c>
      <c r="S580" s="93">
        <v>2365000</v>
      </c>
      <c r="T580" s="93">
        <v>2365000</v>
      </c>
      <c r="U580" s="10">
        <v>2150000</v>
      </c>
    </row>
    <row r="581" spans="1:21" s="10" customFormat="1" ht="65.099999999999994" customHeight="1" x14ac:dyDescent="0.3">
      <c r="A581" s="70">
        <f>IF(D581="","",SUBTOTAL(3,D$7:$D581))</f>
        <v>571</v>
      </c>
      <c r="B581" s="376"/>
      <c r="C581" s="76" t="s">
        <v>225</v>
      </c>
      <c r="D581" s="91" t="s">
        <v>209</v>
      </c>
      <c r="E581" s="76" t="s">
        <v>207</v>
      </c>
      <c r="F581" s="414"/>
      <c r="G581" s="409"/>
      <c r="H581" s="186" t="s">
        <v>44</v>
      </c>
      <c r="I581" s="76"/>
      <c r="J581" s="411"/>
      <c r="K581" s="416"/>
      <c r="L581" s="93">
        <v>6633000.0000000009</v>
      </c>
      <c r="M581" s="93">
        <v>6633000.0000000009</v>
      </c>
      <c r="N581" s="132">
        <v>6633000.0000000009</v>
      </c>
      <c r="O581" s="93">
        <v>6633000.0000000009</v>
      </c>
      <c r="P581" s="93">
        <v>6633000.0000000009</v>
      </c>
      <c r="Q581" s="93">
        <v>6633000.0000000009</v>
      </c>
      <c r="R581" s="93">
        <v>6633000.0000000009</v>
      </c>
      <c r="S581" s="93">
        <v>6633000.0000000009</v>
      </c>
      <c r="T581" s="93">
        <v>6633000.0000000009</v>
      </c>
      <c r="U581" s="10">
        <v>6030000</v>
      </c>
    </row>
    <row r="582" spans="1:21" s="10" customFormat="1" ht="65.099999999999994" customHeight="1" x14ac:dyDescent="0.3">
      <c r="A582" s="70">
        <f>IF(D582="","",SUBTOTAL(3,D$7:$D582))</f>
        <v>572</v>
      </c>
      <c r="B582" s="376"/>
      <c r="C582" s="76" t="s">
        <v>262</v>
      </c>
      <c r="D582" s="91" t="s">
        <v>14</v>
      </c>
      <c r="E582" s="76" t="s">
        <v>207</v>
      </c>
      <c r="F582" s="414"/>
      <c r="G582" s="409"/>
      <c r="H582" s="186" t="s">
        <v>44</v>
      </c>
      <c r="I582" s="76"/>
      <c r="J582" s="411"/>
      <c r="K582" s="416"/>
      <c r="L582" s="93">
        <v>2718148</v>
      </c>
      <c r="M582" s="93">
        <v>2718148</v>
      </c>
      <c r="N582" s="132">
        <v>2718148</v>
      </c>
      <c r="O582" s="93">
        <v>2718148</v>
      </c>
      <c r="P582" s="93">
        <v>2718148</v>
      </c>
      <c r="Q582" s="93">
        <v>2718148</v>
      </c>
      <c r="R582" s="93">
        <v>2718148</v>
      </c>
      <c r="S582" s="93">
        <v>2718148</v>
      </c>
      <c r="T582" s="93">
        <v>2718148</v>
      </c>
      <c r="U582" s="10">
        <v>2418148</v>
      </c>
    </row>
    <row r="583" spans="1:21" s="10" customFormat="1" ht="65.099999999999994" customHeight="1" x14ac:dyDescent="0.3">
      <c r="A583" s="70">
        <f>IF(D583="","",SUBTOTAL(3,D$7:$D583))</f>
        <v>573</v>
      </c>
      <c r="B583" s="376"/>
      <c r="C583" s="76" t="s">
        <v>213</v>
      </c>
      <c r="D583" s="91" t="s">
        <v>209</v>
      </c>
      <c r="E583" s="76" t="s">
        <v>263</v>
      </c>
      <c r="F583" s="414"/>
      <c r="G583" s="409"/>
      <c r="H583" s="186" t="s">
        <v>44</v>
      </c>
      <c r="I583" s="76"/>
      <c r="J583" s="411"/>
      <c r="K583" s="416"/>
      <c r="L583" s="93">
        <v>1567500.0000000002</v>
      </c>
      <c r="M583" s="93">
        <v>1567500.0000000002</v>
      </c>
      <c r="N583" s="132">
        <v>1567500.0000000002</v>
      </c>
      <c r="O583" s="93">
        <v>1567500.0000000002</v>
      </c>
      <c r="P583" s="93">
        <v>1567500.0000000002</v>
      </c>
      <c r="Q583" s="93">
        <v>1567500.0000000002</v>
      </c>
      <c r="R583" s="93">
        <v>1567500.0000000002</v>
      </c>
      <c r="S583" s="93">
        <v>1567500.0000000002</v>
      </c>
      <c r="T583" s="93">
        <v>1567500.0000000002</v>
      </c>
      <c r="U583" s="10">
        <v>1425000</v>
      </c>
    </row>
    <row r="584" spans="1:21" s="10" customFormat="1" ht="65.099999999999994" customHeight="1" x14ac:dyDescent="0.3">
      <c r="A584" s="70">
        <f>IF(D584="","",SUBTOTAL(3,D$7:$D584))</f>
        <v>574</v>
      </c>
      <c r="B584" s="376"/>
      <c r="C584" s="76" t="s">
        <v>265</v>
      </c>
      <c r="D584" s="91" t="s">
        <v>14</v>
      </c>
      <c r="E584" s="76" t="s">
        <v>266</v>
      </c>
      <c r="F584" s="414" t="s">
        <v>264</v>
      </c>
      <c r="G584" s="409"/>
      <c r="H584" s="186" t="s">
        <v>44</v>
      </c>
      <c r="I584" s="76"/>
      <c r="J584" s="411"/>
      <c r="K584" s="416"/>
      <c r="L584" s="93">
        <v>2020840</v>
      </c>
      <c r="M584" s="93">
        <v>2020840</v>
      </c>
      <c r="N584" s="132">
        <v>2020840</v>
      </c>
      <c r="O584" s="93">
        <v>2020840</v>
      </c>
      <c r="P584" s="93">
        <v>2020840</v>
      </c>
      <c r="Q584" s="93">
        <v>2020840</v>
      </c>
      <c r="R584" s="93">
        <v>2020840</v>
      </c>
      <c r="S584" s="93">
        <v>2020840</v>
      </c>
      <c r="T584" s="93">
        <v>2020840</v>
      </c>
      <c r="U584" s="10">
        <v>1720840</v>
      </c>
    </row>
    <row r="585" spans="1:21" s="10" customFormat="1" ht="99.75" customHeight="1" x14ac:dyDescent="0.3">
      <c r="A585" s="70">
        <f>IF(D585="","",SUBTOTAL(3,D$7:$D585))</f>
        <v>575</v>
      </c>
      <c r="B585" s="376"/>
      <c r="C585" s="76" t="s">
        <v>267</v>
      </c>
      <c r="D585" s="91" t="s">
        <v>14</v>
      </c>
      <c r="E585" s="76" t="s">
        <v>266</v>
      </c>
      <c r="F585" s="414"/>
      <c r="G585" s="409"/>
      <c r="H585" s="186" t="s">
        <v>44</v>
      </c>
      <c r="I585" s="76"/>
      <c r="J585" s="411"/>
      <c r="K585" s="416"/>
      <c r="L585" s="93">
        <v>3022494</v>
      </c>
      <c r="M585" s="93">
        <v>3022494</v>
      </c>
      <c r="N585" s="132">
        <v>3022494</v>
      </c>
      <c r="O585" s="93">
        <v>3022494</v>
      </c>
      <c r="P585" s="93">
        <v>3022494</v>
      </c>
      <c r="Q585" s="93">
        <v>3022494</v>
      </c>
      <c r="R585" s="93">
        <v>3022494</v>
      </c>
      <c r="S585" s="93">
        <v>3022494</v>
      </c>
      <c r="T585" s="93">
        <v>3022494</v>
      </c>
      <c r="U585" s="10">
        <v>2722494</v>
      </c>
    </row>
    <row r="586" spans="1:21" s="10" customFormat="1" ht="65.099999999999994" customHeight="1" x14ac:dyDescent="0.3">
      <c r="A586" s="70">
        <f>IF(D586="","",SUBTOTAL(3,D$7:$D586))</f>
        <v>576</v>
      </c>
      <c r="B586" s="376"/>
      <c r="C586" s="76" t="s">
        <v>268</v>
      </c>
      <c r="D586" s="91" t="s">
        <v>209</v>
      </c>
      <c r="E586" s="76" t="s">
        <v>266</v>
      </c>
      <c r="F586" s="414"/>
      <c r="G586" s="409"/>
      <c r="H586" s="186" t="s">
        <v>44</v>
      </c>
      <c r="I586" s="76"/>
      <c r="J586" s="411"/>
      <c r="K586" s="416"/>
      <c r="L586" s="93">
        <v>1049999.5</v>
      </c>
      <c r="M586" s="93">
        <v>1049999.5</v>
      </c>
      <c r="N586" s="132">
        <v>1049999.5</v>
      </c>
      <c r="O586" s="93">
        <v>1049999.5</v>
      </c>
      <c r="P586" s="93">
        <v>1049999.5</v>
      </c>
      <c r="Q586" s="93">
        <v>1049999.5</v>
      </c>
      <c r="R586" s="93">
        <v>1049999.5</v>
      </c>
      <c r="S586" s="93">
        <v>1049999.5</v>
      </c>
      <c r="T586" s="93">
        <v>1049999.5</v>
      </c>
      <c r="U586" s="10">
        <v>954545</v>
      </c>
    </row>
    <row r="587" spans="1:21" s="10" customFormat="1" ht="65.099999999999994" customHeight="1" x14ac:dyDescent="0.3">
      <c r="A587" s="70">
        <f>IF(D587="","",SUBTOTAL(3,D$7:$D587))</f>
        <v>577</v>
      </c>
      <c r="B587" s="376"/>
      <c r="C587" s="76" t="s">
        <v>269</v>
      </c>
      <c r="D587" s="91" t="s">
        <v>209</v>
      </c>
      <c r="E587" s="76" t="s">
        <v>266</v>
      </c>
      <c r="F587" s="414"/>
      <c r="G587" s="409"/>
      <c r="H587" s="186" t="s">
        <v>44</v>
      </c>
      <c r="I587" s="76"/>
      <c r="J587" s="411"/>
      <c r="K587" s="416"/>
      <c r="L587" s="93">
        <v>2267999.91</v>
      </c>
      <c r="M587" s="93">
        <v>2267999.91</v>
      </c>
      <c r="N587" s="132">
        <v>2267999.91</v>
      </c>
      <c r="O587" s="93">
        <v>2267999.91</v>
      </c>
      <c r="P587" s="93">
        <v>2267999.91</v>
      </c>
      <c r="Q587" s="93">
        <v>2267999.91</v>
      </c>
      <c r="R587" s="93">
        <v>2267999.91</v>
      </c>
      <c r="S587" s="93">
        <v>2267999.91</v>
      </c>
      <c r="T587" s="93">
        <v>2267999.91</v>
      </c>
      <c r="U587" s="10">
        <v>2061818.1</v>
      </c>
    </row>
    <row r="588" spans="1:21" s="10" customFormat="1" ht="65.099999999999994" customHeight="1" x14ac:dyDescent="0.3">
      <c r="A588" s="70">
        <f>IF(D588="","",SUBTOTAL(3,D$7:$D588))</f>
        <v>578</v>
      </c>
      <c r="B588" s="376"/>
      <c r="C588" s="76" t="s">
        <v>270</v>
      </c>
      <c r="D588" s="91" t="s">
        <v>14</v>
      </c>
      <c r="E588" s="76" t="s">
        <v>266</v>
      </c>
      <c r="F588" s="414"/>
      <c r="G588" s="409"/>
      <c r="H588" s="186" t="s">
        <v>44</v>
      </c>
      <c r="I588" s="76"/>
      <c r="J588" s="411"/>
      <c r="K588" s="416"/>
      <c r="L588" s="93">
        <v>2880191</v>
      </c>
      <c r="M588" s="93">
        <v>2880191</v>
      </c>
      <c r="N588" s="132">
        <v>2880191</v>
      </c>
      <c r="O588" s="93">
        <v>2880191</v>
      </c>
      <c r="P588" s="93">
        <v>2880191</v>
      </c>
      <c r="Q588" s="93">
        <v>2880191</v>
      </c>
      <c r="R588" s="93">
        <v>2880191</v>
      </c>
      <c r="S588" s="93">
        <v>2880191</v>
      </c>
      <c r="T588" s="93">
        <v>2880191</v>
      </c>
      <c r="U588" s="10">
        <v>2580191</v>
      </c>
    </row>
    <row r="589" spans="1:21" s="10" customFormat="1" ht="65.099999999999994" customHeight="1" x14ac:dyDescent="0.3">
      <c r="A589" s="70">
        <f>IF(D589="","",SUBTOTAL(3,D$7:$D589))</f>
        <v>579</v>
      </c>
      <c r="B589" s="376"/>
      <c r="C589" s="76" t="s">
        <v>271</v>
      </c>
      <c r="D589" s="91" t="s">
        <v>209</v>
      </c>
      <c r="E589" s="76" t="s">
        <v>266</v>
      </c>
      <c r="F589" s="414"/>
      <c r="G589" s="409"/>
      <c r="H589" s="186" t="s">
        <v>44</v>
      </c>
      <c r="I589" s="76"/>
      <c r="J589" s="411"/>
      <c r="K589" s="416"/>
      <c r="L589" s="93">
        <v>1092500.4750000001</v>
      </c>
      <c r="M589" s="93">
        <v>1092500.4750000001</v>
      </c>
      <c r="N589" s="132">
        <v>1092500.4750000001</v>
      </c>
      <c r="O589" s="93">
        <v>1092500.4750000001</v>
      </c>
      <c r="P589" s="93">
        <v>1092500.4750000001</v>
      </c>
      <c r="Q589" s="93">
        <v>1092500.4750000001</v>
      </c>
      <c r="R589" s="93">
        <v>1092500.4750000001</v>
      </c>
      <c r="S589" s="93">
        <v>1092500.4750000001</v>
      </c>
      <c r="T589" s="93">
        <v>1092500.4750000001</v>
      </c>
      <c r="U589" s="10">
        <v>993182.25</v>
      </c>
    </row>
    <row r="590" spans="1:21" s="10" customFormat="1" ht="65.099999999999994" customHeight="1" x14ac:dyDescent="0.3">
      <c r="A590" s="70">
        <f>IF(D590="","",SUBTOTAL(3,D$7:$D590))</f>
        <v>580</v>
      </c>
      <c r="B590" s="376"/>
      <c r="C590" s="76" t="s">
        <v>272</v>
      </c>
      <c r="D590" s="91" t="s">
        <v>209</v>
      </c>
      <c r="E590" s="76" t="s">
        <v>266</v>
      </c>
      <c r="F590" s="414"/>
      <c r="G590" s="409"/>
      <c r="H590" s="186" t="s">
        <v>44</v>
      </c>
      <c r="I590" s="76"/>
      <c r="J590" s="411"/>
      <c r="K590" s="416"/>
      <c r="L590" s="93">
        <v>1291999.5</v>
      </c>
      <c r="M590" s="93">
        <v>1291999.5</v>
      </c>
      <c r="N590" s="132">
        <v>1291999.5</v>
      </c>
      <c r="O590" s="93">
        <v>1291999.5</v>
      </c>
      <c r="P590" s="93">
        <v>1291999.5</v>
      </c>
      <c r="Q590" s="93">
        <v>1291999.5</v>
      </c>
      <c r="R590" s="93">
        <v>1291999.5</v>
      </c>
      <c r="S590" s="93">
        <v>1291999.5</v>
      </c>
      <c r="T590" s="93">
        <v>1291999.5</v>
      </c>
      <c r="U590" s="10">
        <v>1174545</v>
      </c>
    </row>
    <row r="591" spans="1:21" s="10" customFormat="1" ht="65.099999999999994" customHeight="1" x14ac:dyDescent="0.3">
      <c r="A591" s="70">
        <f>IF(D591="","",SUBTOTAL(3,D$7:$D591))</f>
        <v>581</v>
      </c>
      <c r="B591" s="376"/>
      <c r="C591" s="76" t="s">
        <v>273</v>
      </c>
      <c r="D591" s="91" t="s">
        <v>14</v>
      </c>
      <c r="E591" s="76" t="s">
        <v>266</v>
      </c>
      <c r="F591" s="414"/>
      <c r="G591" s="409"/>
      <c r="H591" s="186" t="s">
        <v>44</v>
      </c>
      <c r="I591" s="76"/>
      <c r="J591" s="411"/>
      <c r="K591" s="416"/>
      <c r="L591" s="93">
        <v>3264821</v>
      </c>
      <c r="M591" s="93">
        <v>3264821</v>
      </c>
      <c r="N591" s="132">
        <v>3264821</v>
      </c>
      <c r="O591" s="93">
        <v>3264821</v>
      </c>
      <c r="P591" s="93">
        <v>3264821</v>
      </c>
      <c r="Q591" s="93">
        <v>3264821</v>
      </c>
      <c r="R591" s="93">
        <v>3264821</v>
      </c>
      <c r="S591" s="93">
        <v>3264821</v>
      </c>
      <c r="T591" s="93">
        <v>3264821</v>
      </c>
      <c r="U591" s="10">
        <v>2964821</v>
      </c>
    </row>
    <row r="592" spans="1:21" s="10" customFormat="1" ht="65.099999999999994" customHeight="1" x14ac:dyDescent="0.3">
      <c r="A592" s="70">
        <f>IF(D592="","",SUBTOTAL(3,D$7:$D592))</f>
        <v>582</v>
      </c>
      <c r="B592" s="376"/>
      <c r="C592" s="76" t="s">
        <v>216</v>
      </c>
      <c r="D592" s="91" t="s">
        <v>209</v>
      </c>
      <c r="E592" s="76" t="s">
        <v>266</v>
      </c>
      <c r="F592" s="414"/>
      <c r="G592" s="409"/>
      <c r="H592" s="186" t="s">
        <v>44</v>
      </c>
      <c r="I592" s="76"/>
      <c r="J592" s="411"/>
      <c r="K592" s="416"/>
      <c r="L592" s="93">
        <v>2231900</v>
      </c>
      <c r="M592" s="93">
        <v>2231900</v>
      </c>
      <c r="N592" s="132">
        <v>2231900</v>
      </c>
      <c r="O592" s="93">
        <v>2231900</v>
      </c>
      <c r="P592" s="93">
        <v>2231900</v>
      </c>
      <c r="Q592" s="93">
        <v>2231900</v>
      </c>
      <c r="R592" s="93">
        <v>2231900</v>
      </c>
      <c r="S592" s="93">
        <v>2231900</v>
      </c>
      <c r="T592" s="93">
        <v>2231900</v>
      </c>
      <c r="U592" s="10">
        <v>2029000</v>
      </c>
    </row>
    <row r="593" spans="1:21" s="10" customFormat="1" ht="65.099999999999994" customHeight="1" x14ac:dyDescent="0.3">
      <c r="A593" s="70">
        <f>IF(D593="","",SUBTOTAL(3,D$7:$D593))</f>
        <v>583</v>
      </c>
      <c r="B593" s="376"/>
      <c r="C593" s="76" t="s">
        <v>217</v>
      </c>
      <c r="D593" s="91" t="s">
        <v>209</v>
      </c>
      <c r="E593" s="76" t="s">
        <v>266</v>
      </c>
      <c r="F593" s="414"/>
      <c r="G593" s="409"/>
      <c r="H593" s="186" t="s">
        <v>44</v>
      </c>
      <c r="I593" s="76"/>
      <c r="J593" s="411"/>
      <c r="K593" s="416"/>
      <c r="L593" s="93">
        <v>3503500.0000000005</v>
      </c>
      <c r="M593" s="93">
        <v>3503500.0000000005</v>
      </c>
      <c r="N593" s="132">
        <v>3503500.0000000005</v>
      </c>
      <c r="O593" s="93">
        <v>3503500.0000000005</v>
      </c>
      <c r="P593" s="93">
        <v>3503500.0000000005</v>
      </c>
      <c r="Q593" s="93">
        <v>3503500.0000000005</v>
      </c>
      <c r="R593" s="93">
        <v>3503500.0000000005</v>
      </c>
      <c r="S593" s="93">
        <v>3503500.0000000005</v>
      </c>
      <c r="T593" s="93">
        <v>3503500.0000000005</v>
      </c>
      <c r="U593" s="10">
        <v>3185000</v>
      </c>
    </row>
    <row r="594" spans="1:21" s="10" customFormat="1" ht="65.099999999999994" customHeight="1" x14ac:dyDescent="0.3">
      <c r="A594" s="70">
        <f>IF(D594="","",SUBTOTAL(3,D$7:$D594))</f>
        <v>584</v>
      </c>
      <c r="B594" s="376"/>
      <c r="C594" s="76" t="s">
        <v>274</v>
      </c>
      <c r="D594" s="91" t="s">
        <v>209</v>
      </c>
      <c r="E594" s="76" t="s">
        <v>266</v>
      </c>
      <c r="F594" s="414"/>
      <c r="G594" s="409"/>
      <c r="H594" s="186" t="s">
        <v>44</v>
      </c>
      <c r="I594" s="76"/>
      <c r="J594" s="411"/>
      <c r="K594" s="416"/>
      <c r="L594" s="93">
        <v>6879400.0000000009</v>
      </c>
      <c r="M594" s="93">
        <v>6879400.0000000009</v>
      </c>
      <c r="N594" s="132">
        <v>6879400.0000000009</v>
      </c>
      <c r="O594" s="93">
        <v>6879400.0000000009</v>
      </c>
      <c r="P594" s="93">
        <v>6879400.0000000009</v>
      </c>
      <c r="Q594" s="93">
        <v>6879400.0000000009</v>
      </c>
      <c r="R594" s="93">
        <v>6879400.0000000009</v>
      </c>
      <c r="S594" s="93">
        <v>6879400.0000000009</v>
      </c>
      <c r="T594" s="93">
        <v>6879400.0000000009</v>
      </c>
      <c r="U594" s="10">
        <v>6254000</v>
      </c>
    </row>
    <row r="595" spans="1:21" s="10" customFormat="1" ht="65.099999999999994" customHeight="1" x14ac:dyDescent="0.3">
      <c r="A595" s="70">
        <f>IF(D595="","",SUBTOTAL(3,D$7:$D595))</f>
        <v>585</v>
      </c>
      <c r="B595" s="376"/>
      <c r="C595" s="76" t="s">
        <v>275</v>
      </c>
      <c r="D595" s="91" t="s">
        <v>14</v>
      </c>
      <c r="E595" s="76" t="s">
        <v>266</v>
      </c>
      <c r="F595" s="414"/>
      <c r="G595" s="409"/>
      <c r="H595" s="186" t="s">
        <v>44</v>
      </c>
      <c r="I595" s="76"/>
      <c r="J595" s="411"/>
      <c r="K595" s="416"/>
      <c r="L595" s="93">
        <v>3345396</v>
      </c>
      <c r="M595" s="93">
        <v>3345396</v>
      </c>
      <c r="N595" s="132">
        <v>3345396</v>
      </c>
      <c r="O595" s="93">
        <v>3345396</v>
      </c>
      <c r="P595" s="93">
        <v>3345396</v>
      </c>
      <c r="Q595" s="93">
        <v>3345396</v>
      </c>
      <c r="R595" s="93">
        <v>3345396</v>
      </c>
      <c r="S595" s="93">
        <v>3345396</v>
      </c>
      <c r="T595" s="93">
        <v>3345396</v>
      </c>
      <c r="U595" s="10">
        <v>3045396</v>
      </c>
    </row>
    <row r="596" spans="1:21" s="10" customFormat="1" ht="65.099999999999994" customHeight="1" x14ac:dyDescent="0.3">
      <c r="A596" s="70">
        <f>IF(D596="","",SUBTOTAL(3,D$7:$D596))</f>
        <v>586</v>
      </c>
      <c r="B596" s="376"/>
      <c r="C596" s="76" t="s">
        <v>276</v>
      </c>
      <c r="D596" s="91" t="s">
        <v>209</v>
      </c>
      <c r="E596" s="76" t="s">
        <v>266</v>
      </c>
      <c r="F596" s="414"/>
      <c r="G596" s="409"/>
      <c r="H596" s="186" t="s">
        <v>44</v>
      </c>
      <c r="I596" s="76"/>
      <c r="J596" s="411"/>
      <c r="K596" s="416"/>
      <c r="L596" s="93">
        <v>9146500</v>
      </c>
      <c r="M596" s="93">
        <v>9146500</v>
      </c>
      <c r="N596" s="132">
        <v>9146500</v>
      </c>
      <c r="O596" s="93">
        <v>9146500</v>
      </c>
      <c r="P596" s="93">
        <v>9146500</v>
      </c>
      <c r="Q596" s="93">
        <v>9146500</v>
      </c>
      <c r="R596" s="93">
        <v>9146500</v>
      </c>
      <c r="S596" s="93">
        <v>9146500</v>
      </c>
      <c r="T596" s="93">
        <v>9146500</v>
      </c>
      <c r="U596" s="10">
        <v>8315000</v>
      </c>
    </row>
    <row r="597" spans="1:21" s="10" customFormat="1" ht="99.75" customHeight="1" x14ac:dyDescent="0.3">
      <c r="A597" s="70">
        <f>IF(D597="","",SUBTOTAL(3,D$7:$D597))</f>
        <v>587</v>
      </c>
      <c r="B597" s="376"/>
      <c r="C597" s="76" t="s">
        <v>277</v>
      </c>
      <c r="D597" s="91" t="s">
        <v>14</v>
      </c>
      <c r="E597" s="76" t="s">
        <v>266</v>
      </c>
      <c r="F597" s="414"/>
      <c r="G597" s="409"/>
      <c r="H597" s="186" t="s">
        <v>44</v>
      </c>
      <c r="I597" s="76"/>
      <c r="J597" s="411"/>
      <c r="K597" s="416"/>
      <c r="L597" s="93">
        <v>3400829</v>
      </c>
      <c r="M597" s="93">
        <v>3400829</v>
      </c>
      <c r="N597" s="132">
        <v>3400829</v>
      </c>
      <c r="O597" s="93">
        <v>3400829</v>
      </c>
      <c r="P597" s="93">
        <v>3400829</v>
      </c>
      <c r="Q597" s="93">
        <v>3400829</v>
      </c>
      <c r="R597" s="93">
        <v>3400829</v>
      </c>
      <c r="S597" s="93">
        <v>3400829</v>
      </c>
      <c r="T597" s="93">
        <v>3400829</v>
      </c>
      <c r="U597" s="10">
        <v>3100829</v>
      </c>
    </row>
    <row r="598" spans="1:21" s="10" customFormat="1" ht="65.099999999999994" customHeight="1" x14ac:dyDescent="0.3">
      <c r="A598" s="70">
        <f>IF(D598="","",SUBTOTAL(3,D$7:$D598))</f>
        <v>588</v>
      </c>
      <c r="B598" s="376"/>
      <c r="C598" s="76" t="s">
        <v>265</v>
      </c>
      <c r="D598" s="91" t="s">
        <v>14</v>
      </c>
      <c r="E598" s="76" t="s">
        <v>266</v>
      </c>
      <c r="F598" s="414" t="s">
        <v>278</v>
      </c>
      <c r="G598" s="409"/>
      <c r="H598" s="76" t="s">
        <v>17</v>
      </c>
      <c r="I598" s="76"/>
      <c r="J598" s="411"/>
      <c r="K598" s="416"/>
      <c r="L598" s="93">
        <v>1906859</v>
      </c>
      <c r="M598" s="93">
        <v>1906859</v>
      </c>
      <c r="N598" s="132">
        <v>1906859</v>
      </c>
      <c r="O598" s="93">
        <v>1906859</v>
      </c>
      <c r="P598" s="93">
        <v>1906859</v>
      </c>
      <c r="Q598" s="93">
        <v>1906859</v>
      </c>
      <c r="R598" s="93">
        <v>1906859</v>
      </c>
      <c r="S598" s="93">
        <v>1906859</v>
      </c>
      <c r="T598" s="93">
        <v>1906859</v>
      </c>
      <c r="U598" s="10">
        <v>1606859</v>
      </c>
    </row>
    <row r="599" spans="1:21" s="10" customFormat="1" ht="97.5" customHeight="1" x14ac:dyDescent="0.3">
      <c r="A599" s="70">
        <f>IF(D599="","",SUBTOTAL(3,D$7:$D599))</f>
        <v>589</v>
      </c>
      <c r="B599" s="376"/>
      <c r="C599" s="76" t="s">
        <v>267</v>
      </c>
      <c r="D599" s="91" t="s">
        <v>14</v>
      </c>
      <c r="E599" s="76" t="s">
        <v>266</v>
      </c>
      <c r="F599" s="414"/>
      <c r="G599" s="409"/>
      <c r="H599" s="186" t="s">
        <v>44</v>
      </c>
      <c r="I599" s="76"/>
      <c r="J599" s="411"/>
      <c r="K599" s="416"/>
      <c r="L599" s="93">
        <v>2787627</v>
      </c>
      <c r="M599" s="93">
        <v>2787627</v>
      </c>
      <c r="N599" s="132">
        <v>2787627</v>
      </c>
      <c r="O599" s="93">
        <v>2787627</v>
      </c>
      <c r="P599" s="93">
        <v>2787627</v>
      </c>
      <c r="Q599" s="93">
        <v>2787627</v>
      </c>
      <c r="R599" s="93">
        <v>2787627</v>
      </c>
      <c r="S599" s="93">
        <v>2787627</v>
      </c>
      <c r="T599" s="93">
        <v>2787627</v>
      </c>
      <c r="U599" s="10">
        <v>2487627</v>
      </c>
    </row>
    <row r="600" spans="1:21" s="10" customFormat="1" ht="65.099999999999994" customHeight="1" x14ac:dyDescent="0.3">
      <c r="A600" s="70">
        <f>IF(D600="","",SUBTOTAL(3,D$7:$D600))</f>
        <v>590</v>
      </c>
      <c r="B600" s="376"/>
      <c r="C600" s="76" t="s">
        <v>268</v>
      </c>
      <c r="D600" s="91" t="s">
        <v>209</v>
      </c>
      <c r="E600" s="76" t="s">
        <v>266</v>
      </c>
      <c r="F600" s="414"/>
      <c r="G600" s="409"/>
      <c r="H600" s="76" t="s">
        <v>257</v>
      </c>
      <c r="I600" s="76"/>
      <c r="J600" s="411"/>
      <c r="K600" s="416"/>
      <c r="L600" s="93">
        <v>1049999.5</v>
      </c>
      <c r="M600" s="93">
        <v>1049999.5</v>
      </c>
      <c r="N600" s="132">
        <v>1049999.5</v>
      </c>
      <c r="O600" s="93">
        <v>1049999.5</v>
      </c>
      <c r="P600" s="93">
        <v>1049999.5</v>
      </c>
      <c r="Q600" s="93">
        <v>1049999.5</v>
      </c>
      <c r="R600" s="93">
        <v>1049999.5</v>
      </c>
      <c r="S600" s="93">
        <v>1049999.5</v>
      </c>
      <c r="T600" s="93">
        <v>1049999.5</v>
      </c>
      <c r="U600" s="10">
        <v>954545</v>
      </c>
    </row>
    <row r="601" spans="1:21" s="10" customFormat="1" ht="65.099999999999994" customHeight="1" x14ac:dyDescent="0.3">
      <c r="A601" s="70">
        <f>IF(D601="","",SUBTOTAL(3,D$7:$D601))</f>
        <v>591</v>
      </c>
      <c r="B601" s="376"/>
      <c r="C601" s="76" t="s">
        <v>269</v>
      </c>
      <c r="D601" s="91" t="s">
        <v>209</v>
      </c>
      <c r="E601" s="76" t="s">
        <v>266</v>
      </c>
      <c r="F601" s="414"/>
      <c r="G601" s="409"/>
      <c r="H601" s="186" t="s">
        <v>44</v>
      </c>
      <c r="I601" s="76"/>
      <c r="J601" s="411"/>
      <c r="K601" s="416"/>
      <c r="L601" s="93">
        <v>2267999.91</v>
      </c>
      <c r="M601" s="93">
        <v>2267999.91</v>
      </c>
      <c r="N601" s="132">
        <v>2267999.91</v>
      </c>
      <c r="O601" s="93">
        <v>2267999.91</v>
      </c>
      <c r="P601" s="93">
        <v>2267999.91</v>
      </c>
      <c r="Q601" s="93">
        <v>2267999.91</v>
      </c>
      <c r="R601" s="93">
        <v>2267999.91</v>
      </c>
      <c r="S601" s="93">
        <v>2267999.91</v>
      </c>
      <c r="T601" s="93">
        <v>2267999.91</v>
      </c>
      <c r="U601" s="10">
        <v>2061818.1</v>
      </c>
    </row>
    <row r="602" spans="1:21" s="10" customFormat="1" ht="65.099999999999994" customHeight="1" x14ac:dyDescent="0.3">
      <c r="A602" s="70">
        <f>IF(D602="","",SUBTOTAL(3,D$7:$D602))</f>
        <v>592</v>
      </c>
      <c r="B602" s="376"/>
      <c r="C602" s="76" t="s">
        <v>270</v>
      </c>
      <c r="D602" s="91" t="s">
        <v>14</v>
      </c>
      <c r="E602" s="76" t="s">
        <v>266</v>
      </c>
      <c r="F602" s="414"/>
      <c r="G602" s="409"/>
      <c r="H602" s="76" t="s">
        <v>17</v>
      </c>
      <c r="I602" s="76"/>
      <c r="J602" s="411"/>
      <c r="K602" s="416"/>
      <c r="L602" s="93">
        <v>2614670</v>
      </c>
      <c r="M602" s="93">
        <v>2614670</v>
      </c>
      <c r="N602" s="132">
        <v>2614670</v>
      </c>
      <c r="O602" s="93">
        <v>2614670</v>
      </c>
      <c r="P602" s="93">
        <v>2614670</v>
      </c>
      <c r="Q602" s="93">
        <v>2614670</v>
      </c>
      <c r="R602" s="93">
        <v>2614670</v>
      </c>
      <c r="S602" s="93">
        <v>2614670</v>
      </c>
      <c r="T602" s="93">
        <v>2614670</v>
      </c>
      <c r="U602" s="10">
        <v>2314670</v>
      </c>
    </row>
    <row r="603" spans="1:21" s="10" customFormat="1" ht="65.099999999999994" customHeight="1" x14ac:dyDescent="0.3">
      <c r="A603" s="70">
        <f>IF(D603="","",SUBTOTAL(3,D$7:$D603))</f>
        <v>593</v>
      </c>
      <c r="B603" s="376"/>
      <c r="C603" s="76" t="s">
        <v>271</v>
      </c>
      <c r="D603" s="91" t="s">
        <v>209</v>
      </c>
      <c r="E603" s="76" t="s">
        <v>266</v>
      </c>
      <c r="F603" s="414"/>
      <c r="G603" s="409"/>
      <c r="H603" s="186" t="s">
        <v>44</v>
      </c>
      <c r="I603" s="76"/>
      <c r="J603" s="411"/>
      <c r="K603" s="416"/>
      <c r="L603" s="93">
        <v>1092500.4750000001</v>
      </c>
      <c r="M603" s="93">
        <v>1092500.4750000001</v>
      </c>
      <c r="N603" s="132">
        <v>1092500.4750000001</v>
      </c>
      <c r="O603" s="93">
        <v>1092500.4750000001</v>
      </c>
      <c r="P603" s="93">
        <v>1092500.4750000001</v>
      </c>
      <c r="Q603" s="93">
        <v>1092500.4750000001</v>
      </c>
      <c r="R603" s="93">
        <v>1092500.4750000001</v>
      </c>
      <c r="S603" s="93">
        <v>1092500.4750000001</v>
      </c>
      <c r="T603" s="93">
        <v>1092500.4750000001</v>
      </c>
      <c r="U603" s="10">
        <v>993182.25</v>
      </c>
    </row>
    <row r="604" spans="1:21" s="10" customFormat="1" ht="65.099999999999994" customHeight="1" x14ac:dyDescent="0.3">
      <c r="A604" s="70">
        <f>IF(D604="","",SUBTOTAL(3,D$7:$D604))</f>
        <v>594</v>
      </c>
      <c r="B604" s="376"/>
      <c r="C604" s="76" t="s">
        <v>272</v>
      </c>
      <c r="D604" s="91" t="s">
        <v>209</v>
      </c>
      <c r="E604" s="76" t="s">
        <v>266</v>
      </c>
      <c r="F604" s="414"/>
      <c r="G604" s="409"/>
      <c r="H604" s="186" t="s">
        <v>44</v>
      </c>
      <c r="I604" s="76"/>
      <c r="J604" s="411"/>
      <c r="K604" s="416"/>
      <c r="L604" s="93">
        <v>1291999.5</v>
      </c>
      <c r="M604" s="93">
        <v>1291999.5</v>
      </c>
      <c r="N604" s="132">
        <v>1291999.5</v>
      </c>
      <c r="O604" s="93">
        <v>1291999.5</v>
      </c>
      <c r="P604" s="93">
        <v>1291999.5</v>
      </c>
      <c r="Q604" s="93">
        <v>1291999.5</v>
      </c>
      <c r="R604" s="93">
        <v>1291999.5</v>
      </c>
      <c r="S604" s="93">
        <v>1291999.5</v>
      </c>
      <c r="T604" s="93">
        <v>1291999.5</v>
      </c>
      <c r="U604" s="10">
        <v>1174545</v>
      </c>
    </row>
    <row r="605" spans="1:21" s="10" customFormat="1" ht="65.099999999999994" customHeight="1" x14ac:dyDescent="0.3">
      <c r="A605" s="70">
        <f>IF(D605="","",SUBTOTAL(3,D$7:$D605))</f>
        <v>595</v>
      </c>
      <c r="B605" s="376"/>
      <c r="C605" s="76" t="s">
        <v>273</v>
      </c>
      <c r="D605" s="91" t="s">
        <v>14</v>
      </c>
      <c r="E605" s="76" t="s">
        <v>266</v>
      </c>
      <c r="F605" s="414"/>
      <c r="G605" s="409"/>
      <c r="H605" s="76" t="s">
        <v>17</v>
      </c>
      <c r="I605" s="76"/>
      <c r="J605" s="411"/>
      <c r="K605" s="416"/>
      <c r="L605" s="93">
        <v>2954020</v>
      </c>
      <c r="M605" s="93">
        <v>2954020</v>
      </c>
      <c r="N605" s="132">
        <v>2954020</v>
      </c>
      <c r="O605" s="93">
        <v>2954020</v>
      </c>
      <c r="P605" s="93">
        <v>2954020</v>
      </c>
      <c r="Q605" s="93">
        <v>2954020</v>
      </c>
      <c r="R605" s="93">
        <v>2954020</v>
      </c>
      <c r="S605" s="93">
        <v>2954020</v>
      </c>
      <c r="T605" s="93">
        <v>2954020</v>
      </c>
      <c r="U605" s="10">
        <v>2654020</v>
      </c>
    </row>
    <row r="606" spans="1:21" s="10" customFormat="1" ht="65.099999999999994" customHeight="1" x14ac:dyDescent="0.3">
      <c r="A606" s="70">
        <f>IF(D606="","",SUBTOTAL(3,D$7:$D606))</f>
        <v>596</v>
      </c>
      <c r="B606" s="376"/>
      <c r="C606" s="76" t="s">
        <v>216</v>
      </c>
      <c r="D606" s="91" t="s">
        <v>209</v>
      </c>
      <c r="E606" s="76" t="s">
        <v>266</v>
      </c>
      <c r="F606" s="414"/>
      <c r="G606" s="409"/>
      <c r="H606" s="76" t="s">
        <v>257</v>
      </c>
      <c r="I606" s="76"/>
      <c r="J606" s="411"/>
      <c r="K606" s="416"/>
      <c r="L606" s="93">
        <v>2231900</v>
      </c>
      <c r="M606" s="93">
        <v>2231900</v>
      </c>
      <c r="N606" s="132">
        <v>2231900</v>
      </c>
      <c r="O606" s="93">
        <v>2231900</v>
      </c>
      <c r="P606" s="93">
        <v>2231900</v>
      </c>
      <c r="Q606" s="93">
        <v>2231900</v>
      </c>
      <c r="R606" s="93">
        <v>2231900</v>
      </c>
      <c r="S606" s="93">
        <v>2231900</v>
      </c>
      <c r="T606" s="93">
        <v>2231900</v>
      </c>
      <c r="U606" s="10">
        <v>2029000</v>
      </c>
    </row>
    <row r="607" spans="1:21" s="10" customFormat="1" ht="65.099999999999994" customHeight="1" x14ac:dyDescent="0.3">
      <c r="A607" s="70">
        <f>IF(D607="","",SUBTOTAL(3,D$7:$D607))</f>
        <v>597</v>
      </c>
      <c r="B607" s="376"/>
      <c r="C607" s="76" t="s">
        <v>217</v>
      </c>
      <c r="D607" s="91" t="s">
        <v>209</v>
      </c>
      <c r="E607" s="76" t="s">
        <v>266</v>
      </c>
      <c r="F607" s="414"/>
      <c r="G607" s="409"/>
      <c r="H607" s="186" t="s">
        <v>44</v>
      </c>
      <c r="I607" s="76"/>
      <c r="J607" s="411"/>
      <c r="K607" s="416"/>
      <c r="L607" s="93">
        <v>3503500.0000000005</v>
      </c>
      <c r="M607" s="93">
        <v>3503500.0000000005</v>
      </c>
      <c r="N607" s="132">
        <v>3503500.0000000005</v>
      </c>
      <c r="O607" s="93">
        <v>3503500.0000000005</v>
      </c>
      <c r="P607" s="93">
        <v>3503500.0000000005</v>
      </c>
      <c r="Q607" s="93">
        <v>3503500.0000000005</v>
      </c>
      <c r="R607" s="93">
        <v>3503500.0000000005</v>
      </c>
      <c r="S607" s="93">
        <v>3503500.0000000005</v>
      </c>
      <c r="T607" s="93">
        <v>3503500.0000000005</v>
      </c>
      <c r="U607" s="10">
        <v>3185000</v>
      </c>
    </row>
    <row r="608" spans="1:21" s="10" customFormat="1" ht="65.099999999999994" customHeight="1" x14ac:dyDescent="0.3">
      <c r="A608" s="70">
        <f>IF(D608="","",SUBTOTAL(3,D$7:$D608))</f>
        <v>598</v>
      </c>
      <c r="B608" s="376"/>
      <c r="C608" s="76" t="s">
        <v>274</v>
      </c>
      <c r="D608" s="91" t="s">
        <v>209</v>
      </c>
      <c r="E608" s="76" t="s">
        <v>266</v>
      </c>
      <c r="F608" s="414"/>
      <c r="G608" s="409"/>
      <c r="H608" s="186" t="s">
        <v>44</v>
      </c>
      <c r="I608" s="76"/>
      <c r="J608" s="411"/>
      <c r="K608" s="416"/>
      <c r="L608" s="93">
        <v>6879400</v>
      </c>
      <c r="M608" s="93">
        <v>6879400</v>
      </c>
      <c r="N608" s="132">
        <v>6879400</v>
      </c>
      <c r="O608" s="93">
        <v>6879400</v>
      </c>
      <c r="P608" s="93">
        <v>6879400</v>
      </c>
      <c r="Q608" s="93">
        <v>6879400</v>
      </c>
      <c r="R608" s="93">
        <v>6879400</v>
      </c>
      <c r="S608" s="93">
        <v>6879400</v>
      </c>
      <c r="T608" s="93">
        <v>6879400</v>
      </c>
      <c r="U608" s="10">
        <v>6254000</v>
      </c>
    </row>
    <row r="609" spans="1:21" s="10" customFormat="1" ht="65.099999999999994" customHeight="1" x14ac:dyDescent="0.3">
      <c r="A609" s="70">
        <f>IF(D609="","",SUBTOTAL(3,D$7:$D609))</f>
        <v>599</v>
      </c>
      <c r="B609" s="376"/>
      <c r="C609" s="76" t="s">
        <v>279</v>
      </c>
      <c r="D609" s="91" t="s">
        <v>14</v>
      </c>
      <c r="E609" s="76" t="s">
        <v>266</v>
      </c>
      <c r="F609" s="414"/>
      <c r="G609" s="409"/>
      <c r="H609" s="76" t="s">
        <v>17</v>
      </c>
      <c r="I609" s="76"/>
      <c r="J609" s="411"/>
      <c r="K609" s="416"/>
      <c r="L609" s="93">
        <v>3021290</v>
      </c>
      <c r="M609" s="93">
        <v>3021290</v>
      </c>
      <c r="N609" s="132">
        <v>3021290</v>
      </c>
      <c r="O609" s="93">
        <v>3021290</v>
      </c>
      <c r="P609" s="93">
        <v>3021290</v>
      </c>
      <c r="Q609" s="93">
        <v>3021290</v>
      </c>
      <c r="R609" s="93">
        <v>3021290</v>
      </c>
      <c r="S609" s="93">
        <v>3021290</v>
      </c>
      <c r="T609" s="93">
        <v>3021290</v>
      </c>
      <c r="U609" s="10">
        <v>2721290</v>
      </c>
    </row>
    <row r="610" spans="1:21" s="10" customFormat="1" ht="65.099999999999994" customHeight="1" x14ac:dyDescent="0.3">
      <c r="A610" s="70">
        <f>IF(D610="","",SUBTOTAL(3,D$7:$D610))</f>
        <v>600</v>
      </c>
      <c r="B610" s="376"/>
      <c r="C610" s="76" t="s">
        <v>276</v>
      </c>
      <c r="D610" s="91" t="s">
        <v>209</v>
      </c>
      <c r="E610" s="76" t="s">
        <v>266</v>
      </c>
      <c r="F610" s="414"/>
      <c r="G610" s="409"/>
      <c r="H610" s="76" t="s">
        <v>257</v>
      </c>
      <c r="I610" s="76"/>
      <c r="J610" s="411"/>
      <c r="K610" s="416"/>
      <c r="L610" s="93">
        <v>9146500</v>
      </c>
      <c r="M610" s="93">
        <v>9146500</v>
      </c>
      <c r="N610" s="132">
        <v>9146500</v>
      </c>
      <c r="O610" s="93">
        <v>9146500</v>
      </c>
      <c r="P610" s="93">
        <v>9146500</v>
      </c>
      <c r="Q610" s="93">
        <v>9146500</v>
      </c>
      <c r="R610" s="93">
        <v>9146500</v>
      </c>
      <c r="S610" s="93">
        <v>9146500</v>
      </c>
      <c r="T610" s="93">
        <v>9146500</v>
      </c>
      <c r="U610" s="10">
        <v>8315000</v>
      </c>
    </row>
    <row r="611" spans="1:21" s="10" customFormat="1" ht="91.5" customHeight="1" x14ac:dyDescent="0.3">
      <c r="A611" s="70">
        <f>IF(D611="","",SUBTOTAL(3,D$7:$D611))</f>
        <v>601</v>
      </c>
      <c r="B611" s="376"/>
      <c r="C611" s="76" t="s">
        <v>2974</v>
      </c>
      <c r="D611" s="91" t="s">
        <v>14</v>
      </c>
      <c r="E611" s="76" t="s">
        <v>266</v>
      </c>
      <c r="F611" s="414"/>
      <c r="G611" s="409"/>
      <c r="H611" s="76" t="s">
        <v>17</v>
      </c>
      <c r="I611" s="76"/>
      <c r="J611" s="411"/>
      <c r="K611" s="416"/>
      <c r="L611" s="93">
        <v>3067344</v>
      </c>
      <c r="M611" s="93">
        <v>3067344</v>
      </c>
      <c r="N611" s="132">
        <v>3067344</v>
      </c>
      <c r="O611" s="93">
        <v>3067344</v>
      </c>
      <c r="P611" s="93">
        <v>3067344</v>
      </c>
      <c r="Q611" s="93">
        <v>3067344</v>
      </c>
      <c r="R611" s="93">
        <v>3067344</v>
      </c>
      <c r="S611" s="93">
        <v>3067344</v>
      </c>
      <c r="T611" s="93">
        <v>3067344</v>
      </c>
      <c r="U611" s="10">
        <v>2767344</v>
      </c>
    </row>
    <row r="612" spans="1:21" s="10" customFormat="1" ht="65.099999999999994" customHeight="1" x14ac:dyDescent="0.3">
      <c r="A612" s="70">
        <f>IF(D612="","",SUBTOTAL(3,D$7:$D612))</f>
        <v>602</v>
      </c>
      <c r="B612" s="376"/>
      <c r="C612" s="76" t="s">
        <v>265</v>
      </c>
      <c r="D612" s="91" t="s">
        <v>14</v>
      </c>
      <c r="E612" s="76" t="s">
        <v>266</v>
      </c>
      <c r="F612" s="414" t="s">
        <v>1350</v>
      </c>
      <c r="G612" s="409" t="s">
        <v>1247</v>
      </c>
      <c r="H612" s="55" t="s">
        <v>17</v>
      </c>
      <c r="I612" s="373" t="s">
        <v>19</v>
      </c>
      <c r="J612" s="389" t="s">
        <v>19</v>
      </c>
      <c r="K612" s="388" t="s">
        <v>287</v>
      </c>
      <c r="L612" s="51">
        <v>1709839.69</v>
      </c>
      <c r="M612" s="51">
        <v>1709839.69</v>
      </c>
      <c r="N612" s="132">
        <v>1709839.69</v>
      </c>
      <c r="O612" s="51">
        <v>1709839.69</v>
      </c>
      <c r="P612" s="51">
        <v>1709839.69</v>
      </c>
      <c r="Q612" s="51">
        <v>1709839.69</v>
      </c>
      <c r="R612" s="51">
        <v>1709839.69</v>
      </c>
      <c r="S612" s="51">
        <v>1709839.69</v>
      </c>
      <c r="T612" s="51">
        <v>1709839.69</v>
      </c>
    </row>
    <row r="613" spans="1:21" s="10" customFormat="1" ht="84.75" customHeight="1" x14ac:dyDescent="0.3">
      <c r="A613" s="70">
        <f>IF(D613="","",SUBTOTAL(3,D$7:$D613))</f>
        <v>603</v>
      </c>
      <c r="B613" s="376"/>
      <c r="C613" s="76" t="s">
        <v>281</v>
      </c>
      <c r="D613" s="91" t="s">
        <v>14</v>
      </c>
      <c r="E613" s="186" t="s">
        <v>44</v>
      </c>
      <c r="F613" s="414"/>
      <c r="G613" s="409"/>
      <c r="H613" s="54" t="s">
        <v>44</v>
      </c>
      <c r="I613" s="373"/>
      <c r="J613" s="389"/>
      <c r="K613" s="415"/>
      <c r="L613" s="51">
        <v>2275884</v>
      </c>
      <c r="M613" s="51">
        <v>2275884</v>
      </c>
      <c r="N613" s="132">
        <v>2275884</v>
      </c>
      <c r="O613" s="51">
        <v>2275884</v>
      </c>
      <c r="P613" s="51">
        <v>2275884</v>
      </c>
      <c r="Q613" s="51">
        <v>2275884</v>
      </c>
      <c r="R613" s="51">
        <v>2275884</v>
      </c>
      <c r="S613" s="51">
        <v>2275884</v>
      </c>
      <c r="T613" s="51">
        <v>2275884</v>
      </c>
    </row>
    <row r="614" spans="1:21" s="10" customFormat="1" ht="65.099999999999994" customHeight="1" x14ac:dyDescent="0.3">
      <c r="A614" s="70">
        <f>IF(D614="","",SUBTOTAL(3,D$7:$D614))</f>
        <v>604</v>
      </c>
      <c r="B614" s="376"/>
      <c r="C614" s="76" t="s">
        <v>215</v>
      </c>
      <c r="D614" s="91" t="s">
        <v>209</v>
      </c>
      <c r="E614" s="186" t="s">
        <v>44</v>
      </c>
      <c r="F614" s="414"/>
      <c r="G614" s="409"/>
      <c r="H614" s="54" t="s">
        <v>44</v>
      </c>
      <c r="I614" s="54" t="s">
        <v>44</v>
      </c>
      <c r="J614" s="389"/>
      <c r="K614" s="415"/>
      <c r="L614" s="51">
        <v>993182</v>
      </c>
      <c r="M614" s="51">
        <v>993182</v>
      </c>
      <c r="N614" s="132">
        <v>993182</v>
      </c>
      <c r="O614" s="51">
        <v>993182</v>
      </c>
      <c r="P614" s="51">
        <v>993182</v>
      </c>
      <c r="Q614" s="51">
        <v>993182</v>
      </c>
      <c r="R614" s="51">
        <v>993182</v>
      </c>
      <c r="S614" s="51">
        <v>993182</v>
      </c>
      <c r="T614" s="51">
        <v>993182</v>
      </c>
    </row>
    <row r="615" spans="1:21" s="10" customFormat="1" ht="65.099999999999994" customHeight="1" x14ac:dyDescent="0.3">
      <c r="A615" s="70">
        <f>IF(D615="","",SUBTOTAL(3,D$7:$D615))</f>
        <v>605</v>
      </c>
      <c r="B615" s="376"/>
      <c r="C615" s="76" t="s">
        <v>272</v>
      </c>
      <c r="D615" s="91" t="s">
        <v>209</v>
      </c>
      <c r="E615" s="186" t="s">
        <v>44</v>
      </c>
      <c r="F615" s="414"/>
      <c r="G615" s="409"/>
      <c r="H615" s="54" t="s">
        <v>44</v>
      </c>
      <c r="I615" s="54" t="s">
        <v>44</v>
      </c>
      <c r="J615" s="389"/>
      <c r="K615" s="415"/>
      <c r="L615" s="51">
        <v>1174545</v>
      </c>
      <c r="M615" s="51">
        <v>1174545</v>
      </c>
      <c r="N615" s="132">
        <v>1174545</v>
      </c>
      <c r="O615" s="51">
        <v>1174545</v>
      </c>
      <c r="P615" s="51">
        <v>1174545</v>
      </c>
      <c r="Q615" s="51">
        <v>1174545</v>
      </c>
      <c r="R615" s="51">
        <v>1174545</v>
      </c>
      <c r="S615" s="51">
        <v>1174545</v>
      </c>
      <c r="T615" s="51">
        <v>1174545</v>
      </c>
    </row>
    <row r="616" spans="1:21" s="10" customFormat="1" ht="65.099999999999994" customHeight="1" x14ac:dyDescent="0.3">
      <c r="A616" s="70">
        <f>IF(D616="","",SUBTOTAL(3,D$7:$D616))</f>
        <v>606</v>
      </c>
      <c r="B616" s="376"/>
      <c r="C616" s="76" t="s">
        <v>282</v>
      </c>
      <c r="D616" s="91" t="s">
        <v>209</v>
      </c>
      <c r="E616" s="186" t="s">
        <v>44</v>
      </c>
      <c r="F616" s="414"/>
      <c r="G616" s="409"/>
      <c r="H616" s="54" t="s">
        <v>44</v>
      </c>
      <c r="I616" s="54" t="s">
        <v>44</v>
      </c>
      <c r="J616" s="389"/>
      <c r="K616" s="415"/>
      <c r="L616" s="51">
        <v>954545</v>
      </c>
      <c r="M616" s="51">
        <v>954545</v>
      </c>
      <c r="N616" s="132">
        <v>954545</v>
      </c>
      <c r="O616" s="51">
        <v>954545</v>
      </c>
      <c r="P616" s="51">
        <v>954545</v>
      </c>
      <c r="Q616" s="51">
        <v>954545</v>
      </c>
      <c r="R616" s="51">
        <v>954545</v>
      </c>
      <c r="S616" s="51">
        <v>954545</v>
      </c>
      <c r="T616" s="51">
        <v>954545</v>
      </c>
    </row>
    <row r="617" spans="1:21" s="10" customFormat="1" ht="65.099999999999994" customHeight="1" x14ac:dyDescent="0.3">
      <c r="A617" s="70">
        <f>IF(D617="","",SUBTOTAL(3,D$7:$D617))</f>
        <v>607</v>
      </c>
      <c r="B617" s="376"/>
      <c r="C617" s="76" t="s">
        <v>283</v>
      </c>
      <c r="D617" s="91" t="s">
        <v>14</v>
      </c>
      <c r="E617" s="186" t="s">
        <v>44</v>
      </c>
      <c r="F617" s="414"/>
      <c r="G617" s="409"/>
      <c r="H617" s="54" t="s">
        <v>44</v>
      </c>
      <c r="I617" s="54" t="s">
        <v>44</v>
      </c>
      <c r="J617" s="389"/>
      <c r="K617" s="415"/>
      <c r="L617" s="51">
        <v>2484084</v>
      </c>
      <c r="M617" s="51">
        <v>2484084</v>
      </c>
      <c r="N617" s="132">
        <v>2484084</v>
      </c>
      <c r="O617" s="51">
        <v>2484084</v>
      </c>
      <c r="P617" s="51">
        <v>2484084</v>
      </c>
      <c r="Q617" s="51">
        <v>2484084</v>
      </c>
      <c r="R617" s="51">
        <v>2484084</v>
      </c>
      <c r="S617" s="51">
        <v>2484084</v>
      </c>
      <c r="T617" s="51">
        <v>2484084</v>
      </c>
    </row>
    <row r="618" spans="1:21" s="10" customFormat="1" ht="65.099999999999994" customHeight="1" x14ac:dyDescent="0.3">
      <c r="A618" s="70">
        <f>IF(D618="","",SUBTOTAL(3,D$7:$D618))</f>
        <v>608</v>
      </c>
      <c r="B618" s="376"/>
      <c r="C618" s="76" t="s">
        <v>216</v>
      </c>
      <c r="D618" s="91" t="s">
        <v>209</v>
      </c>
      <c r="E618" s="186" t="s">
        <v>44</v>
      </c>
      <c r="F618" s="414"/>
      <c r="G618" s="409"/>
      <c r="H618" s="54" t="s">
        <v>44</v>
      </c>
      <c r="I618" s="54" t="s">
        <v>44</v>
      </c>
      <c r="J618" s="389"/>
      <c r="K618" s="415"/>
      <c r="L618" s="51">
        <v>2029000</v>
      </c>
      <c r="M618" s="51">
        <v>2029000</v>
      </c>
      <c r="N618" s="132">
        <v>2029000</v>
      </c>
      <c r="O618" s="51">
        <v>2029000</v>
      </c>
      <c r="P618" s="51">
        <v>2029000</v>
      </c>
      <c r="Q618" s="51">
        <v>2029000</v>
      </c>
      <c r="R618" s="51">
        <v>2029000</v>
      </c>
      <c r="S618" s="51">
        <v>2029000</v>
      </c>
      <c r="T618" s="51">
        <v>2029000</v>
      </c>
    </row>
    <row r="619" spans="1:21" s="10" customFormat="1" ht="65.099999999999994" customHeight="1" x14ac:dyDescent="0.3">
      <c r="A619" s="70">
        <f>IF(D619="","",SUBTOTAL(3,D$7:$D619))</f>
        <v>609</v>
      </c>
      <c r="B619" s="376"/>
      <c r="C619" s="76" t="s">
        <v>217</v>
      </c>
      <c r="D619" s="91" t="s">
        <v>209</v>
      </c>
      <c r="E619" s="186" t="s">
        <v>44</v>
      </c>
      <c r="F619" s="414"/>
      <c r="G619" s="409"/>
      <c r="H619" s="54" t="s">
        <v>44</v>
      </c>
      <c r="I619" s="54" t="s">
        <v>44</v>
      </c>
      <c r="J619" s="389"/>
      <c r="K619" s="415"/>
      <c r="L619" s="51">
        <v>3185000</v>
      </c>
      <c r="M619" s="51">
        <v>3185000</v>
      </c>
      <c r="N619" s="132">
        <v>3185000</v>
      </c>
      <c r="O619" s="51">
        <v>3185000</v>
      </c>
      <c r="P619" s="51">
        <v>3185000</v>
      </c>
      <c r="Q619" s="51">
        <v>3185000</v>
      </c>
      <c r="R619" s="51">
        <v>3185000</v>
      </c>
      <c r="S619" s="51">
        <v>3185000</v>
      </c>
      <c r="T619" s="51">
        <v>3185000</v>
      </c>
    </row>
    <row r="620" spans="1:21" s="10" customFormat="1" ht="65.099999999999994" customHeight="1" x14ac:dyDescent="0.3">
      <c r="A620" s="70">
        <f>IF(D620="","",SUBTOTAL(3,D$7:$D620))</f>
        <v>610</v>
      </c>
      <c r="B620" s="376"/>
      <c r="C620" s="76" t="s">
        <v>274</v>
      </c>
      <c r="D620" s="91" t="s">
        <v>209</v>
      </c>
      <c r="E620" s="186" t="s">
        <v>44</v>
      </c>
      <c r="F620" s="414"/>
      <c r="G620" s="409"/>
      <c r="H620" s="54" t="s">
        <v>44</v>
      </c>
      <c r="I620" s="54" t="s">
        <v>44</v>
      </c>
      <c r="J620" s="389"/>
      <c r="K620" s="415"/>
      <c r="L620" s="51">
        <v>6254000</v>
      </c>
      <c r="M620" s="51">
        <v>6254000</v>
      </c>
      <c r="N620" s="132">
        <v>6254000</v>
      </c>
      <c r="O620" s="51">
        <v>6254000</v>
      </c>
      <c r="P620" s="51">
        <v>6254000</v>
      </c>
      <c r="Q620" s="51">
        <v>6254000</v>
      </c>
      <c r="R620" s="51">
        <v>6254000</v>
      </c>
      <c r="S620" s="51">
        <v>6254000</v>
      </c>
      <c r="T620" s="51">
        <v>6254000</v>
      </c>
    </row>
    <row r="621" spans="1:21" s="10" customFormat="1" ht="65.099999999999994" customHeight="1" x14ac:dyDescent="0.3">
      <c r="A621" s="70">
        <f>IF(D621="","",SUBTOTAL(3,D$7:$D621))</f>
        <v>611</v>
      </c>
      <c r="B621" s="376"/>
      <c r="C621" s="76" t="s">
        <v>284</v>
      </c>
      <c r="D621" s="91" t="s">
        <v>209</v>
      </c>
      <c r="E621" s="186" t="s">
        <v>44</v>
      </c>
      <c r="F621" s="414"/>
      <c r="G621" s="409"/>
      <c r="H621" s="54" t="s">
        <v>44</v>
      </c>
      <c r="I621" s="54" t="s">
        <v>44</v>
      </c>
      <c r="J621" s="389"/>
      <c r="K621" s="415"/>
      <c r="L621" s="51">
        <v>2061818</v>
      </c>
      <c r="M621" s="51">
        <v>2061818</v>
      </c>
      <c r="N621" s="132">
        <v>2061818</v>
      </c>
      <c r="O621" s="51">
        <v>2061818</v>
      </c>
      <c r="P621" s="51">
        <v>2061818</v>
      </c>
      <c r="Q621" s="51">
        <v>2061818</v>
      </c>
      <c r="R621" s="51">
        <v>2061818</v>
      </c>
      <c r="S621" s="51">
        <v>2061818</v>
      </c>
      <c r="T621" s="51">
        <v>2061818</v>
      </c>
    </row>
    <row r="622" spans="1:21" s="10" customFormat="1" ht="65.099999999999994" customHeight="1" x14ac:dyDescent="0.3">
      <c r="A622" s="70">
        <f>IF(D622="","",SUBTOTAL(3,D$7:$D622))</f>
        <v>612</v>
      </c>
      <c r="B622" s="376"/>
      <c r="C622" s="76" t="s">
        <v>285</v>
      </c>
      <c r="D622" s="91" t="s">
        <v>209</v>
      </c>
      <c r="E622" s="186" t="s">
        <v>44</v>
      </c>
      <c r="F622" s="414"/>
      <c r="G622" s="409"/>
      <c r="H622" s="54" t="s">
        <v>44</v>
      </c>
      <c r="I622" s="54" t="s">
        <v>44</v>
      </c>
      <c r="J622" s="389"/>
      <c r="K622" s="415"/>
      <c r="L622" s="51">
        <v>8315000</v>
      </c>
      <c r="M622" s="51">
        <v>8315000</v>
      </c>
      <c r="N622" s="132">
        <v>8315000</v>
      </c>
      <c r="O622" s="51">
        <v>8315000</v>
      </c>
      <c r="P622" s="51">
        <v>8315000</v>
      </c>
      <c r="Q622" s="51">
        <v>8315000</v>
      </c>
      <c r="R622" s="51">
        <v>8315000</v>
      </c>
      <c r="S622" s="51">
        <v>8315000</v>
      </c>
      <c r="T622" s="51">
        <v>8315000</v>
      </c>
    </row>
    <row r="623" spans="1:21" s="10" customFormat="1" ht="90.75" customHeight="1" x14ac:dyDescent="0.3">
      <c r="A623" s="70">
        <f>IF(D623="","",SUBTOTAL(3,D$7:$D623))</f>
        <v>613</v>
      </c>
      <c r="B623" s="376"/>
      <c r="C623" s="76" t="s">
        <v>286</v>
      </c>
      <c r="D623" s="91" t="s">
        <v>14</v>
      </c>
      <c r="E623" s="186" t="s">
        <v>44</v>
      </c>
      <c r="F623" s="414"/>
      <c r="G623" s="409"/>
      <c r="H623" s="54" t="s">
        <v>44</v>
      </c>
      <c r="I623" s="54" t="s">
        <v>44</v>
      </c>
      <c r="J623" s="389"/>
      <c r="K623" s="415"/>
      <c r="L623" s="51">
        <v>2756195.6</v>
      </c>
      <c r="M623" s="51">
        <v>2756195.6</v>
      </c>
      <c r="N623" s="132">
        <v>2756195.6</v>
      </c>
      <c r="O623" s="51">
        <v>2756195.6</v>
      </c>
      <c r="P623" s="51">
        <v>2756195.6</v>
      </c>
      <c r="Q623" s="51">
        <v>2756195.6</v>
      </c>
      <c r="R623" s="51">
        <v>2756195.6</v>
      </c>
      <c r="S623" s="51">
        <v>2756195.6</v>
      </c>
      <c r="T623" s="51">
        <v>2756195.6</v>
      </c>
    </row>
    <row r="624" spans="1:21" s="10" customFormat="1" ht="82.5" customHeight="1" x14ac:dyDescent="0.3">
      <c r="A624" s="70">
        <f>IF(D624="","",SUBTOTAL(3,D$7:$D624))</f>
        <v>614</v>
      </c>
      <c r="B624" s="376"/>
      <c r="C624" s="76" t="s">
        <v>2251</v>
      </c>
      <c r="D624" s="91" t="s">
        <v>14</v>
      </c>
      <c r="E624" s="186" t="s">
        <v>2252</v>
      </c>
      <c r="F624" s="91" t="s">
        <v>2522</v>
      </c>
      <c r="G624" s="409" t="s">
        <v>2259</v>
      </c>
      <c r="H624" s="391" t="s">
        <v>71</v>
      </c>
      <c r="I624" s="391" t="s">
        <v>2266</v>
      </c>
      <c r="J624" s="389" t="s">
        <v>2523</v>
      </c>
      <c r="K624" s="388" t="s">
        <v>2263</v>
      </c>
      <c r="L624" s="51">
        <v>2100000</v>
      </c>
      <c r="M624" s="51">
        <v>2100000</v>
      </c>
      <c r="N624" s="132">
        <v>2100000</v>
      </c>
      <c r="O624" s="51">
        <v>2100000</v>
      </c>
      <c r="P624" s="51">
        <v>2100000</v>
      </c>
      <c r="Q624" s="51">
        <v>2100000</v>
      </c>
      <c r="R624" s="51">
        <v>2100000</v>
      </c>
      <c r="S624" s="51">
        <v>2100000</v>
      </c>
      <c r="T624" s="51">
        <v>2100000</v>
      </c>
    </row>
    <row r="625" spans="1:20" s="10" customFormat="1" ht="82.5" customHeight="1" x14ac:dyDescent="0.3">
      <c r="A625" s="70">
        <f>IF(D625="","",SUBTOTAL(3,D$7:$D625))</f>
        <v>615</v>
      </c>
      <c r="B625" s="376"/>
      <c r="C625" s="76" t="s">
        <v>2251</v>
      </c>
      <c r="D625" s="91" t="s">
        <v>14</v>
      </c>
      <c r="E625" s="186" t="s">
        <v>119</v>
      </c>
      <c r="F625" s="91" t="s">
        <v>2265</v>
      </c>
      <c r="G625" s="409"/>
      <c r="H625" s="391"/>
      <c r="I625" s="391"/>
      <c r="J625" s="389"/>
      <c r="K625" s="388"/>
      <c r="L625" s="51">
        <v>2400000</v>
      </c>
      <c r="M625" s="51">
        <v>2400000</v>
      </c>
      <c r="N625" s="132">
        <v>2400000</v>
      </c>
      <c r="O625" s="51">
        <v>2400000</v>
      </c>
      <c r="P625" s="51">
        <v>2400000</v>
      </c>
      <c r="Q625" s="51">
        <v>2400000</v>
      </c>
      <c r="R625" s="51">
        <v>2400000</v>
      </c>
      <c r="S625" s="51">
        <v>2400000</v>
      </c>
      <c r="T625" s="51">
        <v>2400000</v>
      </c>
    </row>
    <row r="626" spans="1:20" s="10" customFormat="1" ht="82.5" customHeight="1" x14ac:dyDescent="0.3">
      <c r="A626" s="70">
        <f>IF(D626="","",SUBTOTAL(3,D$7:$D626))</f>
        <v>616</v>
      </c>
      <c r="B626" s="376"/>
      <c r="C626" s="76" t="s">
        <v>2253</v>
      </c>
      <c r="D626" s="91" t="s">
        <v>14</v>
      </c>
      <c r="E626" s="186" t="s">
        <v>119</v>
      </c>
      <c r="F626" s="91" t="s">
        <v>2522</v>
      </c>
      <c r="G626" s="409"/>
      <c r="H626" s="391"/>
      <c r="I626" s="391"/>
      <c r="J626" s="389"/>
      <c r="K626" s="388"/>
      <c r="L626" s="51">
        <v>2150000</v>
      </c>
      <c r="M626" s="51">
        <v>2150000</v>
      </c>
      <c r="N626" s="132">
        <v>2150000</v>
      </c>
      <c r="O626" s="51">
        <v>2150000</v>
      </c>
      <c r="P626" s="51">
        <v>2150000</v>
      </c>
      <c r="Q626" s="51">
        <v>2150000</v>
      </c>
      <c r="R626" s="51">
        <v>2150000</v>
      </c>
      <c r="S626" s="51">
        <v>2150000</v>
      </c>
      <c r="T626" s="51">
        <v>2150000</v>
      </c>
    </row>
    <row r="627" spans="1:20" s="10" customFormat="1" ht="82.5" customHeight="1" x14ac:dyDescent="0.3">
      <c r="A627" s="70">
        <f>IF(D627="","",SUBTOTAL(3,D$7:$D627))</f>
        <v>617</v>
      </c>
      <c r="B627" s="376"/>
      <c r="C627" s="76" t="s">
        <v>2253</v>
      </c>
      <c r="D627" s="91" t="s">
        <v>14</v>
      </c>
      <c r="E627" s="186" t="s">
        <v>119</v>
      </c>
      <c r="F627" s="91" t="s">
        <v>2265</v>
      </c>
      <c r="G627" s="409"/>
      <c r="H627" s="391"/>
      <c r="I627" s="391"/>
      <c r="J627" s="389"/>
      <c r="K627" s="388"/>
      <c r="L627" s="51">
        <v>2450000</v>
      </c>
      <c r="M627" s="51">
        <v>2450000</v>
      </c>
      <c r="N627" s="132">
        <v>2450000</v>
      </c>
      <c r="O627" s="51">
        <v>2450000</v>
      </c>
      <c r="P627" s="51">
        <v>2450000</v>
      </c>
      <c r="Q627" s="51">
        <v>2450000</v>
      </c>
      <c r="R627" s="51">
        <v>2450000</v>
      </c>
      <c r="S627" s="51">
        <v>2450000</v>
      </c>
      <c r="T627" s="51">
        <v>2450000</v>
      </c>
    </row>
    <row r="628" spans="1:20" s="10" customFormat="1" ht="82.5" customHeight="1" x14ac:dyDescent="0.3">
      <c r="A628" s="70">
        <f>IF(D628="","",SUBTOTAL(3,D$7:$D628))</f>
        <v>618</v>
      </c>
      <c r="B628" s="376"/>
      <c r="C628" s="76" t="s">
        <v>2254</v>
      </c>
      <c r="D628" s="91" t="s">
        <v>14</v>
      </c>
      <c r="E628" s="186" t="s">
        <v>119</v>
      </c>
      <c r="F628" s="91" t="s">
        <v>2524</v>
      </c>
      <c r="G628" s="409"/>
      <c r="H628" s="391"/>
      <c r="I628" s="391"/>
      <c r="J628" s="389"/>
      <c r="K628" s="388"/>
      <c r="L628" s="51">
        <v>2200000</v>
      </c>
      <c r="M628" s="51">
        <v>2200000</v>
      </c>
      <c r="N628" s="132">
        <v>2200000</v>
      </c>
      <c r="O628" s="51">
        <v>2200000</v>
      </c>
      <c r="P628" s="51">
        <v>2200000</v>
      </c>
      <c r="Q628" s="51">
        <v>2200000</v>
      </c>
      <c r="R628" s="51">
        <v>2200000</v>
      </c>
      <c r="S628" s="51">
        <v>2200000</v>
      </c>
      <c r="T628" s="51">
        <v>2200000</v>
      </c>
    </row>
    <row r="629" spans="1:20" s="10" customFormat="1" ht="82.5" customHeight="1" x14ac:dyDescent="0.3">
      <c r="A629" s="70">
        <f>IF(D629="","",SUBTOTAL(3,D$7:$D629))</f>
        <v>619</v>
      </c>
      <c r="B629" s="376"/>
      <c r="C629" s="76" t="s">
        <v>2255</v>
      </c>
      <c r="D629" s="91" t="s">
        <v>14</v>
      </c>
      <c r="E629" s="186" t="s">
        <v>119</v>
      </c>
      <c r="F629" s="91" t="s">
        <v>2261</v>
      </c>
      <c r="G629" s="409"/>
      <c r="H629" s="391"/>
      <c r="I629" s="391"/>
      <c r="J629" s="389"/>
      <c r="K629" s="388"/>
      <c r="L629" s="51">
        <v>2500000</v>
      </c>
      <c r="M629" s="51">
        <v>2500000</v>
      </c>
      <c r="N629" s="132">
        <v>2500000</v>
      </c>
      <c r="O629" s="51">
        <v>2500000</v>
      </c>
      <c r="P629" s="51">
        <v>2500000</v>
      </c>
      <c r="Q629" s="51">
        <v>2500000</v>
      </c>
      <c r="R629" s="51">
        <v>2500000</v>
      </c>
      <c r="S629" s="51">
        <v>2500000</v>
      </c>
      <c r="T629" s="51">
        <v>2500000</v>
      </c>
    </row>
    <row r="630" spans="1:20" s="10" customFormat="1" ht="82.5" customHeight="1" x14ac:dyDescent="0.3">
      <c r="A630" s="70">
        <f>IF(D630="","",SUBTOTAL(3,D$7:$D630))</f>
        <v>620</v>
      </c>
      <c r="B630" s="376"/>
      <c r="C630" s="76" t="s">
        <v>2256</v>
      </c>
      <c r="D630" s="91" t="s">
        <v>14</v>
      </c>
      <c r="E630" s="186" t="s">
        <v>119</v>
      </c>
      <c r="F630" s="91" t="s">
        <v>2524</v>
      </c>
      <c r="G630" s="409"/>
      <c r="H630" s="391"/>
      <c r="I630" s="391"/>
      <c r="J630" s="389"/>
      <c r="K630" s="388" t="s">
        <v>2264</v>
      </c>
      <c r="L630" s="51">
        <v>1960000</v>
      </c>
      <c r="M630" s="51">
        <v>1960000</v>
      </c>
      <c r="N630" s="132">
        <v>1960000</v>
      </c>
      <c r="O630" s="51">
        <v>1960000</v>
      </c>
      <c r="P630" s="51">
        <v>1960000</v>
      </c>
      <c r="Q630" s="51">
        <v>1960000</v>
      </c>
      <c r="R630" s="51">
        <v>1960000</v>
      </c>
      <c r="S630" s="51">
        <v>1960000</v>
      </c>
      <c r="T630" s="51">
        <v>1960000</v>
      </c>
    </row>
    <row r="631" spans="1:20" s="10" customFormat="1" ht="82.5" customHeight="1" x14ac:dyDescent="0.3">
      <c r="A631" s="70">
        <f>IF(D631="","",SUBTOTAL(3,D$7:$D631))</f>
        <v>621</v>
      </c>
      <c r="B631" s="376"/>
      <c r="C631" s="76" t="s">
        <v>2256</v>
      </c>
      <c r="D631" s="91" t="s">
        <v>14</v>
      </c>
      <c r="E631" s="186" t="s">
        <v>119</v>
      </c>
      <c r="F631" s="91" t="s">
        <v>2261</v>
      </c>
      <c r="G631" s="409"/>
      <c r="H631" s="391"/>
      <c r="I631" s="391"/>
      <c r="J631" s="389"/>
      <c r="K631" s="388"/>
      <c r="L631" s="51">
        <v>2260000</v>
      </c>
      <c r="M631" s="51">
        <v>2260000</v>
      </c>
      <c r="N631" s="132">
        <v>2260000</v>
      </c>
      <c r="O631" s="51">
        <v>2260000</v>
      </c>
      <c r="P631" s="51">
        <v>2260000</v>
      </c>
      <c r="Q631" s="51">
        <v>2260000</v>
      </c>
      <c r="R631" s="51">
        <v>2260000</v>
      </c>
      <c r="S631" s="51">
        <v>2260000</v>
      </c>
      <c r="T631" s="51">
        <v>2260000</v>
      </c>
    </row>
    <row r="632" spans="1:20" s="10" customFormat="1" ht="82.5" customHeight="1" x14ac:dyDescent="0.3">
      <c r="A632" s="70">
        <f>IF(D632="","",SUBTOTAL(3,D$7:$D632))</f>
        <v>622</v>
      </c>
      <c r="B632" s="376"/>
      <c r="C632" s="76" t="s">
        <v>2257</v>
      </c>
      <c r="D632" s="91" t="s">
        <v>14</v>
      </c>
      <c r="E632" s="186" t="s">
        <v>119</v>
      </c>
      <c r="F632" s="91" t="s">
        <v>2524</v>
      </c>
      <c r="G632" s="409"/>
      <c r="H632" s="391"/>
      <c r="I632" s="391"/>
      <c r="J632" s="389"/>
      <c r="K632" s="388"/>
      <c r="L632" s="51">
        <v>2010000</v>
      </c>
      <c r="M632" s="51">
        <v>2010000</v>
      </c>
      <c r="N632" s="132">
        <v>2010000</v>
      </c>
      <c r="O632" s="51">
        <v>2010000</v>
      </c>
      <c r="P632" s="51">
        <v>2010000</v>
      </c>
      <c r="Q632" s="51">
        <v>2010000</v>
      </c>
      <c r="R632" s="51">
        <v>2010000</v>
      </c>
      <c r="S632" s="51">
        <v>2010000</v>
      </c>
      <c r="T632" s="51">
        <v>2010000</v>
      </c>
    </row>
    <row r="633" spans="1:20" s="10" customFormat="1" ht="82.5" customHeight="1" x14ac:dyDescent="0.3">
      <c r="A633" s="70">
        <f>IF(D633="","",SUBTOTAL(3,D$7:$D633))</f>
        <v>623</v>
      </c>
      <c r="B633" s="376"/>
      <c r="C633" s="76" t="s">
        <v>2257</v>
      </c>
      <c r="D633" s="91" t="s">
        <v>14</v>
      </c>
      <c r="E633" s="186" t="s">
        <v>119</v>
      </c>
      <c r="F633" s="91" t="s">
        <v>2261</v>
      </c>
      <c r="G633" s="409"/>
      <c r="H633" s="391"/>
      <c r="I633" s="391"/>
      <c r="J633" s="389"/>
      <c r="K633" s="388"/>
      <c r="L633" s="51">
        <v>2310000</v>
      </c>
      <c r="M633" s="51">
        <v>2310000</v>
      </c>
      <c r="N633" s="132">
        <v>2310000</v>
      </c>
      <c r="O633" s="51">
        <v>2310000</v>
      </c>
      <c r="P633" s="51">
        <v>2310000</v>
      </c>
      <c r="Q633" s="51">
        <v>2310000</v>
      </c>
      <c r="R633" s="51">
        <v>2310000</v>
      </c>
      <c r="S633" s="51">
        <v>2310000</v>
      </c>
      <c r="T633" s="51">
        <v>2310000</v>
      </c>
    </row>
    <row r="634" spans="1:20" s="10" customFormat="1" ht="82.5" customHeight="1" x14ac:dyDescent="0.3">
      <c r="A634" s="70">
        <f>IF(D634="","",SUBTOTAL(3,D$7:$D634))</f>
        <v>624</v>
      </c>
      <c r="B634" s="376"/>
      <c r="C634" s="76" t="s">
        <v>2258</v>
      </c>
      <c r="D634" s="91" t="s">
        <v>14</v>
      </c>
      <c r="E634" s="186" t="s">
        <v>119</v>
      </c>
      <c r="F634" s="91" t="s">
        <v>2524</v>
      </c>
      <c r="G634" s="409"/>
      <c r="H634" s="391"/>
      <c r="I634" s="391"/>
      <c r="J634" s="389"/>
      <c r="K634" s="388"/>
      <c r="L634" s="51">
        <v>2060000</v>
      </c>
      <c r="M634" s="51">
        <v>2060000</v>
      </c>
      <c r="N634" s="132">
        <v>2060000</v>
      </c>
      <c r="O634" s="51">
        <v>2060000</v>
      </c>
      <c r="P634" s="51">
        <v>2060000</v>
      </c>
      <c r="Q634" s="51">
        <v>2060000</v>
      </c>
      <c r="R634" s="51">
        <v>2060000</v>
      </c>
      <c r="S634" s="51">
        <v>2060000</v>
      </c>
      <c r="T634" s="51">
        <v>2060000</v>
      </c>
    </row>
    <row r="635" spans="1:20" s="10" customFormat="1" ht="82.5" customHeight="1" x14ac:dyDescent="0.3">
      <c r="A635" s="70">
        <f>IF(D635="","",SUBTOTAL(3,D$7:$D635))</f>
        <v>625</v>
      </c>
      <c r="B635" s="376"/>
      <c r="C635" s="76" t="s">
        <v>2258</v>
      </c>
      <c r="D635" s="91" t="s">
        <v>14</v>
      </c>
      <c r="E635" s="186" t="s">
        <v>119</v>
      </c>
      <c r="F635" s="91" t="s">
        <v>2261</v>
      </c>
      <c r="G635" s="409"/>
      <c r="H635" s="391"/>
      <c r="I635" s="391"/>
      <c r="J635" s="389"/>
      <c r="K635" s="388"/>
      <c r="L635" s="51">
        <v>2360000</v>
      </c>
      <c r="M635" s="51">
        <v>2360000</v>
      </c>
      <c r="N635" s="132">
        <v>2360000</v>
      </c>
      <c r="O635" s="51">
        <v>2360000</v>
      </c>
      <c r="P635" s="51">
        <v>2360000</v>
      </c>
      <c r="Q635" s="51">
        <v>2360000</v>
      </c>
      <c r="R635" s="51">
        <v>2360000</v>
      </c>
      <c r="S635" s="51">
        <v>2360000</v>
      </c>
      <c r="T635" s="51">
        <v>2360000</v>
      </c>
    </row>
    <row r="636" spans="1:20" s="10" customFormat="1" ht="82.5" customHeight="1" x14ac:dyDescent="0.3">
      <c r="A636" s="70">
        <f>IF(D636="","",SUBTOTAL(3,D$7:$D636))</f>
        <v>626</v>
      </c>
      <c r="B636" s="376"/>
      <c r="C636" s="76" t="s">
        <v>2260</v>
      </c>
      <c r="D636" s="91" t="s">
        <v>14</v>
      </c>
      <c r="E636" s="186" t="s">
        <v>52</v>
      </c>
      <c r="F636" s="91" t="s">
        <v>2524</v>
      </c>
      <c r="G636" s="409"/>
      <c r="H636" s="391"/>
      <c r="I636" s="391"/>
      <c r="J636" s="389"/>
      <c r="K636" s="388"/>
      <c r="L636" s="51">
        <v>1650000</v>
      </c>
      <c r="M636" s="51">
        <v>1650000</v>
      </c>
      <c r="N636" s="132">
        <v>1650000</v>
      </c>
      <c r="O636" s="51">
        <v>1650000</v>
      </c>
      <c r="P636" s="51">
        <v>1650000</v>
      </c>
      <c r="Q636" s="51">
        <v>1650000</v>
      </c>
      <c r="R636" s="51">
        <v>1650000</v>
      </c>
      <c r="S636" s="51">
        <v>1650000</v>
      </c>
      <c r="T636" s="51">
        <v>1650000</v>
      </c>
    </row>
    <row r="637" spans="1:20" s="10" customFormat="1" ht="82.5" customHeight="1" x14ac:dyDescent="0.3">
      <c r="A637" s="70">
        <f>IF(D637="","",SUBTOTAL(3,D$7:$D637))</f>
        <v>627</v>
      </c>
      <c r="B637" s="376"/>
      <c r="C637" s="76" t="s">
        <v>2260</v>
      </c>
      <c r="D637" s="91" t="s">
        <v>14</v>
      </c>
      <c r="E637" s="186" t="s">
        <v>119</v>
      </c>
      <c r="F637" s="91" t="s">
        <v>2261</v>
      </c>
      <c r="G637" s="409"/>
      <c r="H637" s="391"/>
      <c r="I637" s="391"/>
      <c r="J637" s="389"/>
      <c r="K637" s="388"/>
      <c r="L637" s="51">
        <v>1950000</v>
      </c>
      <c r="M637" s="51">
        <v>1950000</v>
      </c>
      <c r="N637" s="132">
        <v>1950000</v>
      </c>
      <c r="O637" s="51">
        <v>1950000</v>
      </c>
      <c r="P637" s="51">
        <v>1950000</v>
      </c>
      <c r="Q637" s="51">
        <v>1950000</v>
      </c>
      <c r="R637" s="51">
        <v>1950000</v>
      </c>
      <c r="S637" s="51">
        <v>1950000</v>
      </c>
      <c r="T637" s="51">
        <v>1950000</v>
      </c>
    </row>
    <row r="638" spans="1:20" s="10" customFormat="1" ht="82.5" customHeight="1" x14ac:dyDescent="0.3">
      <c r="A638" s="70">
        <f>IF(D638="","",SUBTOTAL(3,D$7:$D638))</f>
        <v>628</v>
      </c>
      <c r="B638" s="376"/>
      <c r="C638" s="76" t="s">
        <v>2262</v>
      </c>
      <c r="D638" s="91" t="s">
        <v>14</v>
      </c>
      <c r="E638" s="186" t="s">
        <v>119</v>
      </c>
      <c r="F638" s="91" t="s">
        <v>2524</v>
      </c>
      <c r="G638" s="409"/>
      <c r="H638" s="391"/>
      <c r="I638" s="391"/>
      <c r="J638" s="389"/>
      <c r="K638" s="388"/>
      <c r="L638" s="51">
        <v>2680000</v>
      </c>
      <c r="M638" s="51">
        <v>2680000</v>
      </c>
      <c r="N638" s="132">
        <v>2680000</v>
      </c>
      <c r="O638" s="51">
        <v>2680000</v>
      </c>
      <c r="P638" s="51">
        <v>2680000</v>
      </c>
      <c r="Q638" s="51">
        <v>2680000</v>
      </c>
      <c r="R638" s="51">
        <v>2680000</v>
      </c>
      <c r="S638" s="51">
        <v>2680000</v>
      </c>
      <c r="T638" s="51">
        <v>2680000</v>
      </c>
    </row>
    <row r="639" spans="1:20" s="10" customFormat="1" ht="82.5" customHeight="1" x14ac:dyDescent="0.3">
      <c r="A639" s="70">
        <f>IF(D639="","",SUBTOTAL(3,D$7:$D639))</f>
        <v>629</v>
      </c>
      <c r="B639" s="376"/>
      <c r="C639" s="76" t="s">
        <v>2262</v>
      </c>
      <c r="D639" s="91" t="s">
        <v>14</v>
      </c>
      <c r="E639" s="186" t="s">
        <v>119</v>
      </c>
      <c r="F639" s="91" t="s">
        <v>2261</v>
      </c>
      <c r="G639" s="409"/>
      <c r="H639" s="391"/>
      <c r="I639" s="391"/>
      <c r="J639" s="389"/>
      <c r="K639" s="388"/>
      <c r="L639" s="51">
        <v>2980000</v>
      </c>
      <c r="M639" s="51">
        <v>2980000</v>
      </c>
      <c r="N639" s="132">
        <v>2980000</v>
      </c>
      <c r="O639" s="51">
        <v>2980000</v>
      </c>
      <c r="P639" s="51">
        <v>2980000</v>
      </c>
      <c r="Q639" s="51">
        <v>2980000</v>
      </c>
      <c r="R639" s="51">
        <v>2980000</v>
      </c>
      <c r="S639" s="51">
        <v>2980000</v>
      </c>
      <c r="T639" s="51">
        <v>2980000</v>
      </c>
    </row>
    <row r="640" spans="1:20" s="10" customFormat="1" ht="65.099999999999994" customHeight="1" x14ac:dyDescent="0.3">
      <c r="A640" s="70">
        <f>IF(D640="","",SUBTOTAL(3,D$7:$D640))</f>
        <v>630</v>
      </c>
      <c r="B640" s="376"/>
      <c r="C640" s="76" t="s">
        <v>289</v>
      </c>
      <c r="D640" s="91" t="s">
        <v>14</v>
      </c>
      <c r="E640" s="76" t="s">
        <v>290</v>
      </c>
      <c r="F640" s="414" t="s">
        <v>288</v>
      </c>
      <c r="G640" s="409" t="s">
        <v>1248</v>
      </c>
      <c r="H640" s="55" t="s">
        <v>257</v>
      </c>
      <c r="I640" s="373" t="s">
        <v>291</v>
      </c>
      <c r="J640" s="389" t="s">
        <v>19</v>
      </c>
      <c r="K640" s="388" t="s">
        <v>310</v>
      </c>
      <c r="L640" s="51">
        <v>1454545</v>
      </c>
      <c r="M640" s="51">
        <v>1454545</v>
      </c>
      <c r="N640" s="132">
        <v>1454545</v>
      </c>
      <c r="O640" s="51">
        <v>1454545</v>
      </c>
      <c r="P640" s="51">
        <v>1454545</v>
      </c>
      <c r="Q640" s="51">
        <v>1454545</v>
      </c>
      <c r="R640" s="51">
        <v>1454545</v>
      </c>
      <c r="S640" s="51">
        <v>1454545</v>
      </c>
      <c r="T640" s="51">
        <v>1454545</v>
      </c>
    </row>
    <row r="641" spans="1:20" s="10" customFormat="1" ht="107.25" customHeight="1" x14ac:dyDescent="0.3">
      <c r="A641" s="70">
        <f>IF(D641="","",SUBTOTAL(3,D$7:$D641))</f>
        <v>631</v>
      </c>
      <c r="B641" s="376"/>
      <c r="C641" s="76" t="s">
        <v>292</v>
      </c>
      <c r="D641" s="91" t="s">
        <v>14</v>
      </c>
      <c r="E641" s="186" t="s">
        <v>44</v>
      </c>
      <c r="F641" s="414"/>
      <c r="G641" s="409"/>
      <c r="H641" s="54" t="s">
        <v>44</v>
      </c>
      <c r="I641" s="373"/>
      <c r="J641" s="389"/>
      <c r="K641" s="388"/>
      <c r="L641" s="51">
        <v>1863636</v>
      </c>
      <c r="M641" s="51">
        <v>1863636</v>
      </c>
      <c r="N641" s="132">
        <v>1863636</v>
      </c>
      <c r="O641" s="51">
        <v>1863636</v>
      </c>
      <c r="P641" s="51">
        <v>1863636</v>
      </c>
      <c r="Q641" s="51">
        <v>1863636</v>
      </c>
      <c r="R641" s="51">
        <v>1863636</v>
      </c>
      <c r="S641" s="51">
        <v>1863636</v>
      </c>
      <c r="T641" s="51">
        <v>1863636</v>
      </c>
    </row>
    <row r="642" spans="1:20" s="10" customFormat="1" ht="65.099999999999994" customHeight="1" x14ac:dyDescent="0.3">
      <c r="A642" s="70">
        <f>IF(D642="","",SUBTOTAL(3,D$7:$D642))</f>
        <v>632</v>
      </c>
      <c r="B642" s="376"/>
      <c r="C642" s="76" t="s">
        <v>210</v>
      </c>
      <c r="D642" s="91" t="s">
        <v>209</v>
      </c>
      <c r="E642" s="186" t="s">
        <v>44</v>
      </c>
      <c r="F642" s="414"/>
      <c r="G642" s="409"/>
      <c r="H642" s="54" t="s">
        <v>44</v>
      </c>
      <c r="I642" s="54" t="s">
        <v>44</v>
      </c>
      <c r="J642" s="389"/>
      <c r="K642" s="388"/>
      <c r="L642" s="51">
        <v>590909</v>
      </c>
      <c r="M642" s="51">
        <v>590909</v>
      </c>
      <c r="N642" s="132">
        <v>590909</v>
      </c>
      <c r="O642" s="51">
        <v>590909</v>
      </c>
      <c r="P642" s="51">
        <v>590909</v>
      </c>
      <c r="Q642" s="51">
        <v>590909</v>
      </c>
      <c r="R642" s="51">
        <v>590909</v>
      </c>
      <c r="S642" s="51">
        <v>590909</v>
      </c>
      <c r="T642" s="51">
        <v>590909</v>
      </c>
    </row>
    <row r="643" spans="1:20" s="10" customFormat="1" ht="65.099999999999994" customHeight="1" x14ac:dyDescent="0.3">
      <c r="A643" s="70">
        <f>IF(D643="","",SUBTOTAL(3,D$7:$D643))</f>
        <v>633</v>
      </c>
      <c r="B643" s="376"/>
      <c r="C643" s="76" t="s">
        <v>293</v>
      </c>
      <c r="D643" s="91" t="s">
        <v>209</v>
      </c>
      <c r="E643" s="186" t="s">
        <v>44</v>
      </c>
      <c r="F643" s="414"/>
      <c r="G643" s="409"/>
      <c r="H643" s="54" t="s">
        <v>44</v>
      </c>
      <c r="I643" s="54" t="s">
        <v>44</v>
      </c>
      <c r="J643" s="389"/>
      <c r="K643" s="388"/>
      <c r="L643" s="51">
        <v>818182</v>
      </c>
      <c r="M643" s="51">
        <v>818182</v>
      </c>
      <c r="N643" s="132">
        <v>818182</v>
      </c>
      <c r="O643" s="51">
        <v>818182</v>
      </c>
      <c r="P643" s="51">
        <v>818182</v>
      </c>
      <c r="Q643" s="51">
        <v>818182</v>
      </c>
      <c r="R643" s="51">
        <v>818182</v>
      </c>
      <c r="S643" s="51">
        <v>818182</v>
      </c>
      <c r="T643" s="51">
        <v>818182</v>
      </c>
    </row>
    <row r="644" spans="1:20" s="10" customFormat="1" ht="65.099999999999994" customHeight="1" x14ac:dyDescent="0.3">
      <c r="A644" s="70">
        <f>IF(D644="","",SUBTOTAL(3,D$7:$D644))</f>
        <v>634</v>
      </c>
      <c r="B644" s="376"/>
      <c r="C644" s="76" t="s">
        <v>294</v>
      </c>
      <c r="D644" s="91" t="s">
        <v>14</v>
      </c>
      <c r="E644" s="186" t="s">
        <v>44</v>
      </c>
      <c r="F644" s="414"/>
      <c r="G644" s="409"/>
      <c r="H644" s="54" t="s">
        <v>44</v>
      </c>
      <c r="I644" s="54" t="s">
        <v>44</v>
      </c>
      <c r="J644" s="389"/>
      <c r="K644" s="388"/>
      <c r="L644" s="51">
        <v>2000000</v>
      </c>
      <c r="M644" s="51">
        <v>2000000</v>
      </c>
      <c r="N644" s="132">
        <v>2000000</v>
      </c>
      <c r="O644" s="51">
        <v>2000000</v>
      </c>
      <c r="P644" s="51">
        <v>2000000</v>
      </c>
      <c r="Q644" s="51">
        <v>2000000</v>
      </c>
      <c r="R644" s="51">
        <v>2000000</v>
      </c>
      <c r="S644" s="51">
        <v>2000000</v>
      </c>
      <c r="T644" s="51">
        <v>2000000</v>
      </c>
    </row>
    <row r="645" spans="1:20" s="10" customFormat="1" ht="65.099999999999994" customHeight="1" x14ac:dyDescent="0.3">
      <c r="A645" s="70">
        <f>IF(D645="","",SUBTOTAL(3,D$7:$D645))</f>
        <v>635</v>
      </c>
      <c r="B645" s="376"/>
      <c r="C645" s="76" t="s">
        <v>295</v>
      </c>
      <c r="D645" s="91" t="s">
        <v>209</v>
      </c>
      <c r="E645" s="186" t="s">
        <v>44</v>
      </c>
      <c r="F645" s="414"/>
      <c r="G645" s="409"/>
      <c r="H645" s="54" t="s">
        <v>44</v>
      </c>
      <c r="I645" s="54" t="s">
        <v>44</v>
      </c>
      <c r="J645" s="389"/>
      <c r="K645" s="388"/>
      <c r="L645" s="51">
        <v>1363636</v>
      </c>
      <c r="M645" s="51">
        <v>1363636</v>
      </c>
      <c r="N645" s="132">
        <v>1363636</v>
      </c>
      <c r="O645" s="51">
        <v>1363636</v>
      </c>
      <c r="P645" s="51">
        <v>1363636</v>
      </c>
      <c r="Q645" s="51">
        <v>1363636</v>
      </c>
      <c r="R645" s="51">
        <v>1363636</v>
      </c>
      <c r="S645" s="51">
        <v>1363636</v>
      </c>
      <c r="T645" s="51">
        <v>1363636</v>
      </c>
    </row>
    <row r="646" spans="1:20" s="10" customFormat="1" ht="93" customHeight="1" x14ac:dyDescent="0.3">
      <c r="A646" s="70">
        <f>IF(D646="","",SUBTOTAL(3,D$7:$D646))</f>
        <v>636</v>
      </c>
      <c r="B646" s="376"/>
      <c r="C646" s="76" t="s">
        <v>296</v>
      </c>
      <c r="D646" s="91" t="s">
        <v>14</v>
      </c>
      <c r="E646" s="186" t="s">
        <v>44</v>
      </c>
      <c r="F646" s="414"/>
      <c r="G646" s="409"/>
      <c r="H646" s="54" t="s">
        <v>44</v>
      </c>
      <c r="I646" s="54" t="s">
        <v>44</v>
      </c>
      <c r="J646" s="389"/>
      <c r="K646" s="388"/>
      <c r="L646" s="51">
        <v>2000000</v>
      </c>
      <c r="M646" s="51">
        <v>2000000</v>
      </c>
      <c r="N646" s="132">
        <v>2000000</v>
      </c>
      <c r="O646" s="51">
        <v>2000000</v>
      </c>
      <c r="P646" s="51">
        <v>2000000</v>
      </c>
      <c r="Q646" s="51">
        <v>2000000</v>
      </c>
      <c r="R646" s="51">
        <v>2000000</v>
      </c>
      <c r="S646" s="51">
        <v>2000000</v>
      </c>
      <c r="T646" s="51">
        <v>2000000</v>
      </c>
    </row>
    <row r="647" spans="1:20" s="10" customFormat="1" ht="65.099999999999994" customHeight="1" x14ac:dyDescent="0.3">
      <c r="A647" s="70">
        <f>IF(D647="","",SUBTOTAL(3,D$7:$D647))</f>
        <v>637</v>
      </c>
      <c r="B647" s="376"/>
      <c r="C647" s="76" t="s">
        <v>297</v>
      </c>
      <c r="D647" s="91" t="s">
        <v>209</v>
      </c>
      <c r="E647" s="186" t="s">
        <v>44</v>
      </c>
      <c r="F647" s="414"/>
      <c r="G647" s="409"/>
      <c r="H647" s="54" t="s">
        <v>44</v>
      </c>
      <c r="I647" s="54" t="s">
        <v>44</v>
      </c>
      <c r="J647" s="389"/>
      <c r="K647" s="388"/>
      <c r="L647" s="51">
        <v>1909091</v>
      </c>
      <c r="M647" s="51">
        <v>1909091</v>
      </c>
      <c r="N647" s="132">
        <v>1909091</v>
      </c>
      <c r="O647" s="51">
        <v>1909091</v>
      </c>
      <c r="P647" s="51">
        <v>1909091</v>
      </c>
      <c r="Q647" s="51">
        <v>1909091</v>
      </c>
      <c r="R647" s="51">
        <v>1909091</v>
      </c>
      <c r="S647" s="51">
        <v>1909091</v>
      </c>
      <c r="T647" s="51">
        <v>1909091</v>
      </c>
    </row>
    <row r="648" spans="1:20" s="10" customFormat="1" ht="94.5" customHeight="1" x14ac:dyDescent="0.3">
      <c r="A648" s="70">
        <f>IF(D648="","",SUBTOTAL(3,D$7:$D648))</f>
        <v>638</v>
      </c>
      <c r="B648" s="376"/>
      <c r="C648" s="76" t="s">
        <v>298</v>
      </c>
      <c r="D648" s="91" t="s">
        <v>14</v>
      </c>
      <c r="E648" s="186" t="s">
        <v>44</v>
      </c>
      <c r="F648" s="414"/>
      <c r="G648" s="409"/>
      <c r="H648" s="54" t="s">
        <v>44</v>
      </c>
      <c r="I648" s="54" t="s">
        <v>44</v>
      </c>
      <c r="J648" s="389"/>
      <c r="K648" s="388"/>
      <c r="L648" s="51">
        <v>1954545</v>
      </c>
      <c r="M648" s="51">
        <v>1954545</v>
      </c>
      <c r="N648" s="132">
        <v>1954545</v>
      </c>
      <c r="O648" s="51">
        <v>1954545</v>
      </c>
      <c r="P648" s="51">
        <v>1954545</v>
      </c>
      <c r="Q648" s="51">
        <v>1954545</v>
      </c>
      <c r="R648" s="51">
        <v>1954545</v>
      </c>
      <c r="S648" s="51">
        <v>1954545</v>
      </c>
      <c r="T648" s="51">
        <v>1954545</v>
      </c>
    </row>
    <row r="649" spans="1:20" s="10" customFormat="1" ht="65.099999999999994" customHeight="1" x14ac:dyDescent="0.3">
      <c r="A649" s="70">
        <f>IF(D649="","",SUBTOTAL(3,D$7:$D649))</f>
        <v>639</v>
      </c>
      <c r="B649" s="376"/>
      <c r="C649" s="76" t="s">
        <v>299</v>
      </c>
      <c r="D649" s="91" t="s">
        <v>209</v>
      </c>
      <c r="E649" s="186" t="s">
        <v>44</v>
      </c>
      <c r="F649" s="414"/>
      <c r="G649" s="409"/>
      <c r="H649" s="54" t="s">
        <v>44</v>
      </c>
      <c r="I649" s="54" t="s">
        <v>44</v>
      </c>
      <c r="J649" s="389"/>
      <c r="K649" s="388"/>
      <c r="L649" s="51">
        <v>1818182</v>
      </c>
      <c r="M649" s="51">
        <v>1818182</v>
      </c>
      <c r="N649" s="132">
        <v>1818182</v>
      </c>
      <c r="O649" s="51">
        <v>1818182</v>
      </c>
      <c r="P649" s="51">
        <v>1818182</v>
      </c>
      <c r="Q649" s="51">
        <v>1818182</v>
      </c>
      <c r="R649" s="51">
        <v>1818182</v>
      </c>
      <c r="S649" s="51">
        <v>1818182</v>
      </c>
      <c r="T649" s="51">
        <v>1818182</v>
      </c>
    </row>
    <row r="650" spans="1:20" s="10" customFormat="1" ht="91.5" customHeight="1" x14ac:dyDescent="0.3">
      <c r="A650" s="70">
        <f>IF(D650="","",SUBTOTAL(3,D$7:$D650))</f>
        <v>640</v>
      </c>
      <c r="B650" s="376"/>
      <c r="C650" s="76" t="s">
        <v>301</v>
      </c>
      <c r="D650" s="91" t="s">
        <v>14</v>
      </c>
      <c r="E650" s="76" t="s">
        <v>214</v>
      </c>
      <c r="F650" s="414" t="s">
        <v>300</v>
      </c>
      <c r="G650" s="409"/>
      <c r="H650" s="55" t="s">
        <v>302</v>
      </c>
      <c r="I650" s="55" t="s">
        <v>291</v>
      </c>
      <c r="J650" s="389"/>
      <c r="K650" s="388"/>
      <c r="L650" s="51">
        <v>1639091</v>
      </c>
      <c r="M650" s="51">
        <v>1639091</v>
      </c>
      <c r="N650" s="132">
        <v>1639091</v>
      </c>
      <c r="O650" s="51">
        <v>1639091</v>
      </c>
      <c r="P650" s="51">
        <v>1639091</v>
      </c>
      <c r="Q650" s="51">
        <v>1639091</v>
      </c>
      <c r="R650" s="51">
        <v>1639091</v>
      </c>
      <c r="S650" s="51">
        <v>1639091</v>
      </c>
      <c r="T650" s="51">
        <v>1639091</v>
      </c>
    </row>
    <row r="651" spans="1:20" s="10" customFormat="1" ht="84.75" customHeight="1" x14ac:dyDescent="0.3">
      <c r="A651" s="70">
        <f>IF(D651="","",SUBTOTAL(3,D$7:$D651))</f>
        <v>641</v>
      </c>
      <c r="B651" s="376"/>
      <c r="C651" s="76" t="s">
        <v>303</v>
      </c>
      <c r="D651" s="91" t="s">
        <v>14</v>
      </c>
      <c r="E651" s="186" t="s">
        <v>44</v>
      </c>
      <c r="F651" s="414"/>
      <c r="G651" s="409"/>
      <c r="H651" s="54" t="s">
        <v>44</v>
      </c>
      <c r="I651" s="54" t="s">
        <v>44</v>
      </c>
      <c r="J651" s="389"/>
      <c r="K651" s="388"/>
      <c r="L651" s="51">
        <v>2359091</v>
      </c>
      <c r="M651" s="51">
        <v>2359091</v>
      </c>
      <c r="N651" s="132">
        <v>2359091</v>
      </c>
      <c r="O651" s="51">
        <v>2359091</v>
      </c>
      <c r="P651" s="51">
        <v>2359091</v>
      </c>
      <c r="Q651" s="51">
        <v>2359091</v>
      </c>
      <c r="R651" s="51">
        <v>2359091</v>
      </c>
      <c r="S651" s="51">
        <v>2359091</v>
      </c>
      <c r="T651" s="51">
        <v>2359091</v>
      </c>
    </row>
    <row r="652" spans="1:20" s="10" customFormat="1" ht="65.099999999999994" customHeight="1" x14ac:dyDescent="0.3">
      <c r="A652" s="70">
        <f>IF(D652="","",SUBTOTAL(3,D$7:$D652))</f>
        <v>642</v>
      </c>
      <c r="B652" s="376"/>
      <c r="C652" s="76" t="s">
        <v>304</v>
      </c>
      <c r="D652" s="91" t="s">
        <v>209</v>
      </c>
      <c r="E652" s="186" t="s">
        <v>44</v>
      </c>
      <c r="F652" s="414"/>
      <c r="G652" s="409"/>
      <c r="H652" s="54" t="s">
        <v>44</v>
      </c>
      <c r="I652" s="54" t="s">
        <v>44</v>
      </c>
      <c r="J652" s="389"/>
      <c r="K652" s="388"/>
      <c r="L652" s="51">
        <v>1009091</v>
      </c>
      <c r="M652" s="51">
        <v>1009091</v>
      </c>
      <c r="N652" s="132">
        <v>1009091</v>
      </c>
      <c r="O652" s="51">
        <v>1009091</v>
      </c>
      <c r="P652" s="51">
        <v>1009091</v>
      </c>
      <c r="Q652" s="51">
        <v>1009091</v>
      </c>
      <c r="R652" s="51">
        <v>1009091</v>
      </c>
      <c r="S652" s="51">
        <v>1009091</v>
      </c>
      <c r="T652" s="51">
        <v>1009091</v>
      </c>
    </row>
    <row r="653" spans="1:20" s="10" customFormat="1" ht="65.099999999999994" customHeight="1" x14ac:dyDescent="0.3">
      <c r="A653" s="70">
        <f>IF(D653="","",SUBTOTAL(3,D$7:$D653))</f>
        <v>643</v>
      </c>
      <c r="B653" s="376"/>
      <c r="C653" s="76" t="s">
        <v>305</v>
      </c>
      <c r="D653" s="91" t="s">
        <v>209</v>
      </c>
      <c r="E653" s="186" t="s">
        <v>44</v>
      </c>
      <c r="F653" s="414"/>
      <c r="G653" s="409"/>
      <c r="H653" s="54" t="s">
        <v>44</v>
      </c>
      <c r="I653" s="54" t="s">
        <v>44</v>
      </c>
      <c r="J653" s="389"/>
      <c r="K653" s="388"/>
      <c r="L653" s="51">
        <v>1404545</v>
      </c>
      <c r="M653" s="51">
        <v>1404545</v>
      </c>
      <c r="N653" s="132">
        <v>1404545</v>
      </c>
      <c r="O653" s="51">
        <v>1404545</v>
      </c>
      <c r="P653" s="51">
        <v>1404545</v>
      </c>
      <c r="Q653" s="51">
        <v>1404545</v>
      </c>
      <c r="R653" s="51">
        <v>1404545</v>
      </c>
      <c r="S653" s="51">
        <v>1404545</v>
      </c>
      <c r="T653" s="51">
        <v>1404545</v>
      </c>
    </row>
    <row r="654" spans="1:20" s="10" customFormat="1" ht="65.099999999999994" customHeight="1" x14ac:dyDescent="0.3">
      <c r="A654" s="70">
        <f>IF(D654="","",SUBTOTAL(3,D$7:$D654))</f>
        <v>644</v>
      </c>
      <c r="B654" s="376"/>
      <c r="C654" s="76" t="s">
        <v>1296</v>
      </c>
      <c r="D654" s="91" t="s">
        <v>209</v>
      </c>
      <c r="E654" s="186" t="s">
        <v>44</v>
      </c>
      <c r="F654" s="414"/>
      <c r="G654" s="409"/>
      <c r="H654" s="54" t="s">
        <v>44</v>
      </c>
      <c r="I654" s="54" t="s">
        <v>44</v>
      </c>
      <c r="J654" s="389"/>
      <c r="K654" s="388"/>
      <c r="L654" s="51">
        <v>2813636</v>
      </c>
      <c r="M654" s="51">
        <v>2813636</v>
      </c>
      <c r="N654" s="132">
        <v>2813636</v>
      </c>
      <c r="O654" s="51">
        <v>2813636</v>
      </c>
      <c r="P654" s="51">
        <v>2813636</v>
      </c>
      <c r="Q654" s="51">
        <v>2813636</v>
      </c>
      <c r="R654" s="51">
        <v>2813636</v>
      </c>
      <c r="S654" s="51">
        <v>2813636</v>
      </c>
      <c r="T654" s="51">
        <v>2813636</v>
      </c>
    </row>
    <row r="655" spans="1:20" s="10" customFormat="1" ht="65.099999999999994" customHeight="1" x14ac:dyDescent="0.3">
      <c r="A655" s="70">
        <f>IF(D655="","",SUBTOTAL(3,D$7:$D655))</f>
        <v>645</v>
      </c>
      <c r="B655" s="376"/>
      <c r="C655" s="76" t="s">
        <v>306</v>
      </c>
      <c r="D655" s="91" t="s">
        <v>209</v>
      </c>
      <c r="E655" s="186" t="s">
        <v>44</v>
      </c>
      <c r="F655" s="414"/>
      <c r="G655" s="409"/>
      <c r="H655" s="54" t="s">
        <v>44</v>
      </c>
      <c r="I655" s="54" t="s">
        <v>44</v>
      </c>
      <c r="J655" s="389"/>
      <c r="K655" s="388"/>
      <c r="L655" s="51">
        <v>1350000</v>
      </c>
      <c r="M655" s="51">
        <v>1350000</v>
      </c>
      <c r="N655" s="132">
        <v>1350000</v>
      </c>
      <c r="O655" s="51">
        <v>1350000</v>
      </c>
      <c r="P655" s="51">
        <v>1350000</v>
      </c>
      <c r="Q655" s="51">
        <v>1350000</v>
      </c>
      <c r="R655" s="51">
        <v>1350000</v>
      </c>
      <c r="S655" s="51">
        <v>1350000</v>
      </c>
      <c r="T655" s="51">
        <v>1350000</v>
      </c>
    </row>
    <row r="656" spans="1:20" s="10" customFormat="1" ht="65.099999999999994" customHeight="1" x14ac:dyDescent="0.3">
      <c r="A656" s="70">
        <f>IF(D656="","",SUBTOTAL(3,D$7:$D656))</f>
        <v>646</v>
      </c>
      <c r="B656" s="376"/>
      <c r="C656" s="76" t="s">
        <v>1297</v>
      </c>
      <c r="D656" s="91" t="s">
        <v>209</v>
      </c>
      <c r="E656" s="186" t="s">
        <v>44</v>
      </c>
      <c r="F656" s="414"/>
      <c r="G656" s="409"/>
      <c r="H656" s="54" t="s">
        <v>44</v>
      </c>
      <c r="I656" s="54" t="s">
        <v>44</v>
      </c>
      <c r="J656" s="389"/>
      <c r="K656" s="388"/>
      <c r="L656" s="51">
        <v>2219091</v>
      </c>
      <c r="M656" s="51">
        <v>2219091</v>
      </c>
      <c r="N656" s="132">
        <v>2219091</v>
      </c>
      <c r="O656" s="51">
        <v>2219091</v>
      </c>
      <c r="P656" s="51">
        <v>2219091</v>
      </c>
      <c r="Q656" s="51">
        <v>2219091</v>
      </c>
      <c r="R656" s="51">
        <v>2219091</v>
      </c>
      <c r="S656" s="51">
        <v>2219091</v>
      </c>
      <c r="T656" s="51">
        <v>2219091</v>
      </c>
    </row>
    <row r="657" spans="1:20" s="10" customFormat="1" ht="65.099999999999994" customHeight="1" x14ac:dyDescent="0.3">
      <c r="A657" s="70">
        <f>IF(D657="","",SUBTOTAL(3,D$7:$D657))</f>
        <v>647</v>
      </c>
      <c r="B657" s="376"/>
      <c r="C657" s="76" t="s">
        <v>2283</v>
      </c>
      <c r="D657" s="91" t="s">
        <v>14</v>
      </c>
      <c r="E657" s="186" t="s">
        <v>44</v>
      </c>
      <c r="F657" s="414"/>
      <c r="G657" s="409"/>
      <c r="H657" s="54" t="s">
        <v>44</v>
      </c>
      <c r="I657" s="54" t="s">
        <v>44</v>
      </c>
      <c r="J657" s="389"/>
      <c r="K657" s="388"/>
      <c r="L657" s="51">
        <v>2504545</v>
      </c>
      <c r="M657" s="51">
        <v>2504545</v>
      </c>
      <c r="N657" s="132">
        <v>2504545</v>
      </c>
      <c r="O657" s="51">
        <v>2504545</v>
      </c>
      <c r="P657" s="51">
        <v>2504545</v>
      </c>
      <c r="Q657" s="51">
        <v>2504545</v>
      </c>
      <c r="R657" s="51">
        <v>2504545</v>
      </c>
      <c r="S657" s="51">
        <v>2504545</v>
      </c>
      <c r="T657" s="51">
        <v>2504545</v>
      </c>
    </row>
    <row r="658" spans="1:20" s="10" customFormat="1" ht="65.099999999999994" customHeight="1" x14ac:dyDescent="0.3">
      <c r="A658" s="70">
        <f>IF(D658="","",SUBTOTAL(3,D$7:$D658))</f>
        <v>648</v>
      </c>
      <c r="B658" s="376"/>
      <c r="C658" s="76" t="s">
        <v>307</v>
      </c>
      <c r="D658" s="91" t="s">
        <v>209</v>
      </c>
      <c r="E658" s="186" t="s">
        <v>44</v>
      </c>
      <c r="F658" s="414"/>
      <c r="G658" s="409"/>
      <c r="H658" s="54" t="s">
        <v>44</v>
      </c>
      <c r="I658" s="54" t="s">
        <v>44</v>
      </c>
      <c r="J658" s="389"/>
      <c r="K658" s="388"/>
      <c r="L658" s="51">
        <v>2024545</v>
      </c>
      <c r="M658" s="51">
        <v>2024545</v>
      </c>
      <c r="N658" s="132">
        <v>2024545</v>
      </c>
      <c r="O658" s="51">
        <v>2024545</v>
      </c>
      <c r="P658" s="51">
        <v>2024545</v>
      </c>
      <c r="Q658" s="51">
        <v>2024545</v>
      </c>
      <c r="R658" s="51">
        <v>2024545</v>
      </c>
      <c r="S658" s="51">
        <v>2024545</v>
      </c>
      <c r="T658" s="51">
        <v>2024545</v>
      </c>
    </row>
    <row r="659" spans="1:20" s="10" customFormat="1" ht="65.099999999999994" customHeight="1" x14ac:dyDescent="0.3">
      <c r="A659" s="70">
        <f>IF(D659="","",SUBTOTAL(3,D$7:$D659))</f>
        <v>649</v>
      </c>
      <c r="B659" s="376"/>
      <c r="C659" s="76" t="s">
        <v>308</v>
      </c>
      <c r="D659" s="91" t="s">
        <v>209</v>
      </c>
      <c r="E659" s="186" t="s">
        <v>44</v>
      </c>
      <c r="F659" s="414"/>
      <c r="G659" s="409"/>
      <c r="H659" s="54" t="s">
        <v>44</v>
      </c>
      <c r="I659" s="54" t="s">
        <v>44</v>
      </c>
      <c r="J659" s="389"/>
      <c r="K659" s="388"/>
      <c r="L659" s="51">
        <v>2989091</v>
      </c>
      <c r="M659" s="51">
        <v>2989091</v>
      </c>
      <c r="N659" s="132">
        <v>2989091</v>
      </c>
      <c r="O659" s="51">
        <v>2989091</v>
      </c>
      <c r="P659" s="51">
        <v>2989091</v>
      </c>
      <c r="Q659" s="51">
        <v>2989091</v>
      </c>
      <c r="R659" s="51">
        <v>2989091</v>
      </c>
      <c r="S659" s="51">
        <v>2989091</v>
      </c>
      <c r="T659" s="51">
        <v>2989091</v>
      </c>
    </row>
    <row r="660" spans="1:20" s="10" customFormat="1" ht="65.099999999999994" customHeight="1" x14ac:dyDescent="0.3">
      <c r="A660" s="70">
        <f>IF(D660="","",SUBTOTAL(3,D$7:$D660))</f>
        <v>650</v>
      </c>
      <c r="B660" s="376"/>
      <c r="C660" s="76" t="s">
        <v>1267</v>
      </c>
      <c r="D660" s="91" t="s">
        <v>209</v>
      </c>
      <c r="E660" s="186" t="s">
        <v>44</v>
      </c>
      <c r="F660" s="414"/>
      <c r="G660" s="409"/>
      <c r="H660" s="54" t="s">
        <v>44</v>
      </c>
      <c r="I660" s="54" t="s">
        <v>44</v>
      </c>
      <c r="J660" s="389"/>
      <c r="K660" s="388"/>
      <c r="L660" s="51">
        <v>5781818</v>
      </c>
      <c r="M660" s="51">
        <v>5781818</v>
      </c>
      <c r="N660" s="132">
        <v>5781818</v>
      </c>
      <c r="O660" s="51">
        <v>5781818</v>
      </c>
      <c r="P660" s="51">
        <v>5781818</v>
      </c>
      <c r="Q660" s="51">
        <v>5781818</v>
      </c>
      <c r="R660" s="51">
        <v>5781818</v>
      </c>
      <c r="S660" s="51">
        <v>5781818</v>
      </c>
      <c r="T660" s="51">
        <v>5781818</v>
      </c>
    </row>
    <row r="661" spans="1:20" s="10" customFormat="1" ht="65.099999999999994" customHeight="1" x14ac:dyDescent="0.3">
      <c r="A661" s="70">
        <f>IF(D661="","",SUBTOTAL(3,D$7:$D661))</f>
        <v>651</v>
      </c>
      <c r="B661" s="376"/>
      <c r="C661" s="76" t="s">
        <v>2214</v>
      </c>
      <c r="D661" s="91" t="s">
        <v>14</v>
      </c>
      <c r="E661" s="186" t="s">
        <v>44</v>
      </c>
      <c r="F661" s="414"/>
      <c r="G661" s="409"/>
      <c r="H661" s="54" t="s">
        <v>44</v>
      </c>
      <c r="I661" s="54" t="s">
        <v>44</v>
      </c>
      <c r="J661" s="389"/>
      <c r="K661" s="388"/>
      <c r="L661" s="51">
        <v>2263636</v>
      </c>
      <c r="M661" s="51">
        <v>2263636</v>
      </c>
      <c r="N661" s="132">
        <v>2263636</v>
      </c>
      <c r="O661" s="51">
        <v>2263636</v>
      </c>
      <c r="P661" s="51">
        <v>2263636</v>
      </c>
      <c r="Q661" s="51">
        <v>2263636</v>
      </c>
      <c r="R661" s="51">
        <v>2263636</v>
      </c>
      <c r="S661" s="51">
        <v>2263636</v>
      </c>
      <c r="T661" s="51">
        <v>2263636</v>
      </c>
    </row>
    <row r="662" spans="1:20" s="10" customFormat="1" ht="65.099999999999994" customHeight="1" x14ac:dyDescent="0.3">
      <c r="A662" s="70">
        <f>IF(D662="","",SUBTOTAL(3,D$7:$D662))</f>
        <v>652</v>
      </c>
      <c r="B662" s="376"/>
      <c r="C662" s="76" t="s">
        <v>309</v>
      </c>
      <c r="D662" s="91" t="s">
        <v>209</v>
      </c>
      <c r="E662" s="186" t="s">
        <v>44</v>
      </c>
      <c r="F662" s="414"/>
      <c r="G662" s="409"/>
      <c r="H662" s="54" t="s">
        <v>44</v>
      </c>
      <c r="I662" s="54" t="s">
        <v>44</v>
      </c>
      <c r="J662" s="389"/>
      <c r="K662" s="388"/>
      <c r="L662" s="51">
        <v>2844545</v>
      </c>
      <c r="M662" s="51">
        <v>2844545</v>
      </c>
      <c r="N662" s="132">
        <v>2844545</v>
      </c>
      <c r="O662" s="51">
        <v>2844545</v>
      </c>
      <c r="P662" s="51">
        <v>2844545</v>
      </c>
      <c r="Q662" s="51">
        <v>2844545</v>
      </c>
      <c r="R662" s="51">
        <v>2844545</v>
      </c>
      <c r="S662" s="51">
        <v>2844545</v>
      </c>
      <c r="T662" s="51">
        <v>2844545</v>
      </c>
    </row>
    <row r="663" spans="1:20" s="10" customFormat="1" ht="65.099999999999994" customHeight="1" x14ac:dyDescent="0.3">
      <c r="A663" s="70">
        <f>IF(D663="","",SUBTOTAL(3,D$7:$D663))</f>
        <v>653</v>
      </c>
      <c r="B663" s="376"/>
      <c r="C663" s="76" t="s">
        <v>2193</v>
      </c>
      <c r="D663" s="91" t="s">
        <v>209</v>
      </c>
      <c r="E663" s="186" t="s">
        <v>44</v>
      </c>
      <c r="F663" s="414"/>
      <c r="G663" s="409"/>
      <c r="H663" s="54" t="s">
        <v>44</v>
      </c>
      <c r="I663" s="54" t="s">
        <v>44</v>
      </c>
      <c r="J663" s="389"/>
      <c r="K663" s="388"/>
      <c r="L663" s="51">
        <v>5351818</v>
      </c>
      <c r="M663" s="51">
        <v>5351818</v>
      </c>
      <c r="N663" s="132">
        <v>5351818</v>
      </c>
      <c r="O663" s="51">
        <v>5351818</v>
      </c>
      <c r="P663" s="51">
        <v>5351818</v>
      </c>
      <c r="Q663" s="51">
        <v>5351818</v>
      </c>
      <c r="R663" s="51">
        <v>5351818</v>
      </c>
      <c r="S663" s="51">
        <v>5351818</v>
      </c>
      <c r="T663" s="51">
        <v>5351818</v>
      </c>
    </row>
    <row r="664" spans="1:20" s="34" customFormat="1" ht="65.099999999999994" customHeight="1" x14ac:dyDescent="0.3">
      <c r="A664" s="70">
        <f>IF(D664="","",SUBTOTAL(3,D$7:$D664))</f>
        <v>654</v>
      </c>
      <c r="B664" s="376"/>
      <c r="C664" s="76" t="s">
        <v>265</v>
      </c>
      <c r="D664" s="91" t="s">
        <v>14</v>
      </c>
      <c r="E664" s="410" t="s">
        <v>266</v>
      </c>
      <c r="F664" s="414" t="s">
        <v>1293</v>
      </c>
      <c r="G664" s="409" t="s">
        <v>2535</v>
      </c>
      <c r="H664" s="373" t="s">
        <v>257</v>
      </c>
      <c r="I664" s="373" t="s">
        <v>291</v>
      </c>
      <c r="J664" s="389" t="s">
        <v>19</v>
      </c>
      <c r="K664" s="388" t="s">
        <v>1294</v>
      </c>
      <c r="L664" s="51">
        <v>1689693.5081818181</v>
      </c>
      <c r="M664" s="51">
        <v>1689693.5081818181</v>
      </c>
      <c r="N664" s="132">
        <v>1689693.5081818181</v>
      </c>
      <c r="O664" s="51">
        <v>1689693.5081818181</v>
      </c>
      <c r="P664" s="51">
        <v>1689693.5081818181</v>
      </c>
      <c r="Q664" s="51">
        <v>1689693.5081818181</v>
      </c>
      <c r="R664" s="51">
        <v>1689693.5081818181</v>
      </c>
      <c r="S664" s="51">
        <v>1689693.5081818181</v>
      </c>
      <c r="T664" s="51">
        <v>1689693.5081818181</v>
      </c>
    </row>
    <row r="665" spans="1:20" s="34" customFormat="1" ht="96" customHeight="1" x14ac:dyDescent="0.3">
      <c r="A665" s="70">
        <f>IF(D665="","",SUBTOTAL(3,D$7:$D665))</f>
        <v>655</v>
      </c>
      <c r="B665" s="376"/>
      <c r="C665" s="76" t="s">
        <v>281</v>
      </c>
      <c r="D665" s="91" t="s">
        <v>14</v>
      </c>
      <c r="E665" s="410"/>
      <c r="F665" s="414"/>
      <c r="G665" s="409"/>
      <c r="H665" s="373"/>
      <c r="I665" s="373"/>
      <c r="J665" s="389"/>
      <c r="K665" s="388"/>
      <c r="L665" s="51">
        <v>2227065.8181818184</v>
      </c>
      <c r="M665" s="51">
        <v>2227065.8181818184</v>
      </c>
      <c r="N665" s="132">
        <v>2227065.8181818184</v>
      </c>
      <c r="O665" s="51">
        <v>2227065.8181818184</v>
      </c>
      <c r="P665" s="51">
        <v>2227065.8181818184</v>
      </c>
      <c r="Q665" s="51">
        <v>2227065.8181818184</v>
      </c>
      <c r="R665" s="51">
        <v>2227065.8181818184</v>
      </c>
      <c r="S665" s="51">
        <v>2227065.8181818184</v>
      </c>
      <c r="T665" s="51">
        <v>2227065.8181818184</v>
      </c>
    </row>
    <row r="666" spans="1:20" s="34" customFormat="1" ht="65.099999999999994" customHeight="1" x14ac:dyDescent="0.3">
      <c r="A666" s="70">
        <f>IF(D666="","",SUBTOTAL(3,D$7:$D666))</f>
        <v>656</v>
      </c>
      <c r="B666" s="376"/>
      <c r="C666" s="76" t="s">
        <v>215</v>
      </c>
      <c r="D666" s="91" t="s">
        <v>209</v>
      </c>
      <c r="E666" s="410"/>
      <c r="F666" s="414"/>
      <c r="G666" s="409"/>
      <c r="H666" s="373"/>
      <c r="I666" s="373"/>
      <c r="J666" s="389"/>
      <c r="K666" s="388"/>
      <c r="L666" s="51">
        <v>945887.61904761905</v>
      </c>
      <c r="M666" s="51">
        <v>945887.61904761905</v>
      </c>
      <c r="N666" s="132">
        <v>945887.61904761905</v>
      </c>
      <c r="O666" s="51">
        <v>945887.61904761905</v>
      </c>
      <c r="P666" s="51">
        <v>945887.61904761905</v>
      </c>
      <c r="Q666" s="51">
        <v>945887.61904761905</v>
      </c>
      <c r="R666" s="51">
        <v>945887.61904761905</v>
      </c>
      <c r="S666" s="51">
        <v>945887.61904761905</v>
      </c>
      <c r="T666" s="51">
        <v>945887.61904761905</v>
      </c>
    </row>
    <row r="667" spans="1:20" s="34" customFormat="1" ht="65.099999999999994" customHeight="1" x14ac:dyDescent="0.3">
      <c r="A667" s="70">
        <f>IF(D667="","",SUBTOTAL(3,D$7:$D667))</f>
        <v>657</v>
      </c>
      <c r="B667" s="376"/>
      <c r="C667" s="76" t="s">
        <v>272</v>
      </c>
      <c r="D667" s="91" t="s">
        <v>209</v>
      </c>
      <c r="E667" s="410"/>
      <c r="F667" s="414"/>
      <c r="G667" s="409"/>
      <c r="H667" s="373"/>
      <c r="I667" s="373"/>
      <c r="J667" s="389"/>
      <c r="K667" s="388"/>
      <c r="L667" s="51">
        <v>1118614.2857142857</v>
      </c>
      <c r="M667" s="51">
        <v>1118614.2857142857</v>
      </c>
      <c r="N667" s="132">
        <v>1118614.2857142857</v>
      </c>
      <c r="O667" s="51">
        <v>1118614.2857142857</v>
      </c>
      <c r="P667" s="51">
        <v>1118614.2857142857</v>
      </c>
      <c r="Q667" s="51">
        <v>1118614.2857142857</v>
      </c>
      <c r="R667" s="51">
        <v>1118614.2857142857</v>
      </c>
      <c r="S667" s="51">
        <v>1118614.2857142857</v>
      </c>
      <c r="T667" s="51">
        <v>1118614.2857142857</v>
      </c>
    </row>
    <row r="668" spans="1:20" s="34" customFormat="1" ht="100.5" customHeight="1" x14ac:dyDescent="0.3">
      <c r="A668" s="70">
        <f>IF(D668="","",SUBTOTAL(3,D$7:$D668))</f>
        <v>658</v>
      </c>
      <c r="B668" s="376"/>
      <c r="C668" s="76" t="s">
        <v>282</v>
      </c>
      <c r="D668" s="91" t="s">
        <v>209</v>
      </c>
      <c r="E668" s="410"/>
      <c r="F668" s="414"/>
      <c r="G668" s="409"/>
      <c r="H668" s="373"/>
      <c r="I668" s="373"/>
      <c r="J668" s="389"/>
      <c r="K668" s="388"/>
      <c r="L668" s="51">
        <v>909090.4761904761</v>
      </c>
      <c r="M668" s="51">
        <v>909090.4761904761</v>
      </c>
      <c r="N668" s="132">
        <v>909090.4761904761</v>
      </c>
      <c r="O668" s="51">
        <v>909090.4761904761</v>
      </c>
      <c r="P668" s="51">
        <v>909090.4761904761</v>
      </c>
      <c r="Q668" s="51">
        <v>909090.4761904761</v>
      </c>
      <c r="R668" s="51">
        <v>909090.4761904761</v>
      </c>
      <c r="S668" s="51">
        <v>909090.4761904761</v>
      </c>
      <c r="T668" s="51">
        <v>909090.4761904761</v>
      </c>
    </row>
    <row r="669" spans="1:20" s="34" customFormat="1" ht="100.5" customHeight="1" x14ac:dyDescent="0.3">
      <c r="A669" s="70">
        <f>IF(D669="","",SUBTOTAL(3,D$7:$D669))</f>
        <v>659</v>
      </c>
      <c r="B669" s="376"/>
      <c r="C669" s="76" t="s">
        <v>283</v>
      </c>
      <c r="D669" s="91" t="s">
        <v>14</v>
      </c>
      <c r="E669" s="410"/>
      <c r="F669" s="414"/>
      <c r="G669" s="409"/>
      <c r="H669" s="373"/>
      <c r="I669" s="373"/>
      <c r="J669" s="389"/>
      <c r="K669" s="388"/>
      <c r="L669" s="51">
        <v>2326665.8181818184</v>
      </c>
      <c r="M669" s="51">
        <v>2326665.8181818184</v>
      </c>
      <c r="N669" s="132">
        <v>2326665.8181818184</v>
      </c>
      <c r="O669" s="51">
        <v>2326665.8181818184</v>
      </c>
      <c r="P669" s="51">
        <v>2326665.8181818184</v>
      </c>
      <c r="Q669" s="51">
        <v>2326665.8181818184</v>
      </c>
      <c r="R669" s="51">
        <v>2326665.8181818184</v>
      </c>
      <c r="S669" s="51">
        <v>2326665.8181818184</v>
      </c>
      <c r="T669" s="51">
        <v>2326665.8181818184</v>
      </c>
    </row>
    <row r="670" spans="1:20" s="34" customFormat="1" ht="100.5" customHeight="1" x14ac:dyDescent="0.3">
      <c r="A670" s="70">
        <f>IF(D670="","",SUBTOTAL(3,D$7:$D670))</f>
        <v>660</v>
      </c>
      <c r="B670" s="376"/>
      <c r="C670" s="76" t="s">
        <v>216</v>
      </c>
      <c r="D670" s="91" t="s">
        <v>209</v>
      </c>
      <c r="E670" s="410"/>
      <c r="F670" s="414"/>
      <c r="G670" s="409"/>
      <c r="H670" s="373"/>
      <c r="I670" s="373"/>
      <c r="J670" s="389"/>
      <c r="K670" s="388"/>
      <c r="L670" s="51">
        <v>1932380.9523809522</v>
      </c>
      <c r="M670" s="51">
        <v>1932380.9523809522</v>
      </c>
      <c r="N670" s="132">
        <v>1932380.9523809522</v>
      </c>
      <c r="O670" s="51">
        <v>1932380.9523809522</v>
      </c>
      <c r="P670" s="51">
        <v>1932380.9523809522</v>
      </c>
      <c r="Q670" s="51">
        <v>1932380.9523809522</v>
      </c>
      <c r="R670" s="51">
        <v>1932380.9523809522</v>
      </c>
      <c r="S670" s="51">
        <v>1932380.9523809522</v>
      </c>
      <c r="T670" s="51">
        <v>1932380.9523809522</v>
      </c>
    </row>
    <row r="671" spans="1:20" s="34" customFormat="1" ht="100.5" customHeight="1" x14ac:dyDescent="0.3">
      <c r="A671" s="70">
        <f>IF(D671="","",SUBTOTAL(3,D$7:$D671))</f>
        <v>661</v>
      </c>
      <c r="B671" s="376"/>
      <c r="C671" s="76" t="s">
        <v>217</v>
      </c>
      <c r="D671" s="91" t="s">
        <v>209</v>
      </c>
      <c r="E671" s="410"/>
      <c r="F671" s="414"/>
      <c r="G671" s="409"/>
      <c r="H671" s="373"/>
      <c r="I671" s="373"/>
      <c r="J671" s="389"/>
      <c r="K671" s="388"/>
      <c r="L671" s="51">
        <v>3033333.333333333</v>
      </c>
      <c r="M671" s="51">
        <v>3033333.333333333</v>
      </c>
      <c r="N671" s="132">
        <v>3033333.333333333</v>
      </c>
      <c r="O671" s="51">
        <v>3033333.333333333</v>
      </c>
      <c r="P671" s="51">
        <v>3033333.333333333</v>
      </c>
      <c r="Q671" s="51">
        <v>3033333.333333333</v>
      </c>
      <c r="R671" s="51">
        <v>3033333.333333333</v>
      </c>
      <c r="S671" s="51">
        <v>3033333.333333333</v>
      </c>
      <c r="T671" s="51">
        <v>3033333.333333333</v>
      </c>
    </row>
    <row r="672" spans="1:20" s="34" customFormat="1" ht="100.5" customHeight="1" x14ac:dyDescent="0.3">
      <c r="A672" s="70">
        <f>IF(D672="","",SUBTOTAL(3,D$7:$D672))</f>
        <v>662</v>
      </c>
      <c r="B672" s="376"/>
      <c r="C672" s="76" t="s">
        <v>274</v>
      </c>
      <c r="D672" s="91" t="s">
        <v>209</v>
      </c>
      <c r="E672" s="410"/>
      <c r="F672" s="414"/>
      <c r="G672" s="409"/>
      <c r="H672" s="373"/>
      <c r="I672" s="373"/>
      <c r="J672" s="389"/>
      <c r="K672" s="388"/>
      <c r="L672" s="51">
        <v>5956190.4761904757</v>
      </c>
      <c r="M672" s="51">
        <v>5956190.4761904757</v>
      </c>
      <c r="N672" s="132">
        <v>5956190.4761904757</v>
      </c>
      <c r="O672" s="51">
        <v>5956190.4761904757</v>
      </c>
      <c r="P672" s="51">
        <v>5956190.4761904757</v>
      </c>
      <c r="Q672" s="51">
        <v>5956190.4761904757</v>
      </c>
      <c r="R672" s="51">
        <v>5956190.4761904757</v>
      </c>
      <c r="S672" s="51">
        <v>5956190.4761904757</v>
      </c>
      <c r="T672" s="51">
        <v>5956190.4761904757</v>
      </c>
    </row>
    <row r="673" spans="1:21" s="34" customFormat="1" ht="100.5" customHeight="1" x14ac:dyDescent="0.3">
      <c r="A673" s="70">
        <f>IF(D673="","",SUBTOTAL(3,D$7:$D673))</f>
        <v>663</v>
      </c>
      <c r="B673" s="376"/>
      <c r="C673" s="76" t="s">
        <v>284</v>
      </c>
      <c r="D673" s="91" t="s">
        <v>209</v>
      </c>
      <c r="E673" s="410"/>
      <c r="F673" s="414"/>
      <c r="G673" s="409"/>
      <c r="H673" s="373"/>
      <c r="I673" s="373"/>
      <c r="J673" s="389"/>
      <c r="K673" s="388"/>
      <c r="L673" s="51">
        <v>1963636.1904761903</v>
      </c>
      <c r="M673" s="51">
        <v>1963636.1904761903</v>
      </c>
      <c r="N673" s="132">
        <v>1963636.1904761903</v>
      </c>
      <c r="O673" s="51">
        <v>1963636.1904761903</v>
      </c>
      <c r="P673" s="51">
        <v>1963636.1904761903</v>
      </c>
      <c r="Q673" s="51">
        <v>1963636.1904761903</v>
      </c>
      <c r="R673" s="51">
        <v>1963636.1904761903</v>
      </c>
      <c r="S673" s="51">
        <v>1963636.1904761903</v>
      </c>
      <c r="T673" s="51">
        <v>1963636.1904761903</v>
      </c>
    </row>
    <row r="674" spans="1:21" s="34" customFormat="1" ht="100.5" customHeight="1" x14ac:dyDescent="0.3">
      <c r="A674" s="70">
        <f>IF(D674="","",SUBTOTAL(3,D$7:$D674))</f>
        <v>664</v>
      </c>
      <c r="B674" s="376"/>
      <c r="C674" s="76" t="s">
        <v>285</v>
      </c>
      <c r="D674" s="91" t="s">
        <v>209</v>
      </c>
      <c r="E674" s="410"/>
      <c r="F674" s="414"/>
      <c r="G674" s="409"/>
      <c r="H674" s="373"/>
      <c r="I674" s="373"/>
      <c r="J674" s="389"/>
      <c r="K674" s="388"/>
      <c r="L674" s="51">
        <v>7919047.6190476185</v>
      </c>
      <c r="M674" s="51">
        <v>7919047.6190476185</v>
      </c>
      <c r="N674" s="132">
        <v>7919047.6190476185</v>
      </c>
      <c r="O674" s="51">
        <v>7919047.6190476185</v>
      </c>
      <c r="P674" s="51">
        <v>7919047.6190476185</v>
      </c>
      <c r="Q674" s="51">
        <v>7919047.6190476185</v>
      </c>
      <c r="R674" s="51">
        <v>7919047.6190476185</v>
      </c>
      <c r="S674" s="51">
        <v>7919047.6190476185</v>
      </c>
      <c r="T674" s="51">
        <v>7919047.6190476185</v>
      </c>
    </row>
    <row r="675" spans="1:21" s="37" customFormat="1" ht="55.5" customHeight="1" x14ac:dyDescent="0.4">
      <c r="A675" s="70">
        <f>IF(D675="","",SUBTOTAL(3,D$7:$D675))</f>
        <v>665</v>
      </c>
      <c r="B675" s="376"/>
      <c r="C675" s="76" t="s">
        <v>221</v>
      </c>
      <c r="D675" s="91" t="s">
        <v>14</v>
      </c>
      <c r="E675" s="76" t="s">
        <v>2502</v>
      </c>
      <c r="F675" s="410" t="s">
        <v>2503</v>
      </c>
      <c r="G675" s="409" t="s">
        <v>2537</v>
      </c>
      <c r="H675" s="188"/>
      <c r="I675" s="188"/>
      <c r="J675" s="410" t="s">
        <v>2518</v>
      </c>
      <c r="K675" s="410" t="s">
        <v>2504</v>
      </c>
      <c r="L675" s="189">
        <v>1725750</v>
      </c>
      <c r="M675" s="189">
        <v>1725750</v>
      </c>
      <c r="N675" s="254">
        <v>1725750</v>
      </c>
      <c r="O675" s="189">
        <v>1725750</v>
      </c>
      <c r="P675" s="189">
        <v>1725750</v>
      </c>
      <c r="Q675" s="189">
        <v>1725750</v>
      </c>
      <c r="R675" s="189">
        <v>1725750</v>
      </c>
      <c r="S675" s="189">
        <v>1725750</v>
      </c>
      <c r="T675" s="189">
        <v>1725750</v>
      </c>
      <c r="U675" s="37">
        <v>1475000</v>
      </c>
    </row>
    <row r="676" spans="1:21" s="37" customFormat="1" ht="84" customHeight="1" x14ac:dyDescent="0.4">
      <c r="A676" s="70">
        <f>IF(D676="","",SUBTOTAL(3,D$7:$D676))</f>
        <v>666</v>
      </c>
      <c r="B676" s="376"/>
      <c r="C676" s="76" t="s">
        <v>2505</v>
      </c>
      <c r="D676" s="76" t="s">
        <v>14</v>
      </c>
      <c r="E676" s="76" t="s">
        <v>119</v>
      </c>
      <c r="F676" s="410"/>
      <c r="G676" s="409"/>
      <c r="H676" s="188"/>
      <c r="I676" s="188"/>
      <c r="J676" s="410"/>
      <c r="K676" s="410"/>
      <c r="L676" s="71">
        <v>2182200</v>
      </c>
      <c r="M676" s="71">
        <v>2182200</v>
      </c>
      <c r="N676" s="255">
        <v>2182200</v>
      </c>
      <c r="O676" s="71">
        <v>2182200</v>
      </c>
      <c r="P676" s="71">
        <v>2182200</v>
      </c>
      <c r="Q676" s="71">
        <v>2182200</v>
      </c>
      <c r="R676" s="71">
        <v>2182200</v>
      </c>
      <c r="S676" s="71">
        <v>2182200</v>
      </c>
      <c r="T676" s="71">
        <v>2182200</v>
      </c>
      <c r="U676" s="37">
        <v>1865000</v>
      </c>
    </row>
    <row r="677" spans="1:21" s="37" customFormat="1" ht="55.5" customHeight="1" x14ac:dyDescent="0.4">
      <c r="A677" s="70">
        <f>IF(D677="","",SUBTOTAL(3,D$7:$D677))</f>
        <v>667</v>
      </c>
      <c r="B677" s="376"/>
      <c r="C677" s="76" t="s">
        <v>2506</v>
      </c>
      <c r="D677" s="76" t="s">
        <v>2507</v>
      </c>
      <c r="E677" s="76" t="s">
        <v>119</v>
      </c>
      <c r="F677" s="410"/>
      <c r="G677" s="409"/>
      <c r="H677" s="188"/>
      <c r="I677" s="188"/>
      <c r="J677" s="410"/>
      <c r="K677" s="410"/>
      <c r="L677" s="71">
        <v>720000</v>
      </c>
      <c r="M677" s="71">
        <v>720000</v>
      </c>
      <c r="N677" s="255">
        <v>720000</v>
      </c>
      <c r="O677" s="71">
        <v>720000</v>
      </c>
      <c r="P677" s="71">
        <v>720000</v>
      </c>
      <c r="Q677" s="71">
        <v>720000</v>
      </c>
      <c r="R677" s="71">
        <v>720000</v>
      </c>
      <c r="S677" s="71">
        <v>720000</v>
      </c>
      <c r="T677" s="71">
        <v>720000</v>
      </c>
      <c r="U677" s="37">
        <v>600000</v>
      </c>
    </row>
    <row r="678" spans="1:21" s="37" customFormat="1" ht="55.5" customHeight="1" x14ac:dyDescent="0.4">
      <c r="A678" s="70">
        <f>IF(D678="","",SUBTOTAL(3,D$7:$D678))</f>
        <v>668</v>
      </c>
      <c r="B678" s="376"/>
      <c r="C678" s="76" t="s">
        <v>2508</v>
      </c>
      <c r="D678" s="76" t="s">
        <v>2507</v>
      </c>
      <c r="E678" s="76" t="s">
        <v>119</v>
      </c>
      <c r="F678" s="410"/>
      <c r="G678" s="409"/>
      <c r="H678" s="188"/>
      <c r="I678" s="188"/>
      <c r="J678" s="410"/>
      <c r="K678" s="410"/>
      <c r="L678" s="71">
        <v>1146000</v>
      </c>
      <c r="M678" s="71">
        <v>1146000</v>
      </c>
      <c r="N678" s="255">
        <v>1146000</v>
      </c>
      <c r="O678" s="71">
        <v>1146000</v>
      </c>
      <c r="P678" s="71">
        <v>1146000</v>
      </c>
      <c r="Q678" s="71">
        <v>1146000</v>
      </c>
      <c r="R678" s="71">
        <v>1146000</v>
      </c>
      <c r="S678" s="71">
        <v>1146000</v>
      </c>
      <c r="T678" s="71">
        <v>1146000</v>
      </c>
      <c r="U678" s="37">
        <v>955000</v>
      </c>
    </row>
    <row r="679" spans="1:21" s="37" customFormat="1" ht="55.5" customHeight="1" x14ac:dyDescent="0.4">
      <c r="A679" s="70">
        <f>IF(D679="","",SUBTOTAL(3,D$7:$D679))</f>
        <v>669</v>
      </c>
      <c r="B679" s="376"/>
      <c r="C679" s="76" t="s">
        <v>2509</v>
      </c>
      <c r="D679" s="76" t="s">
        <v>2507</v>
      </c>
      <c r="E679" s="76" t="s">
        <v>119</v>
      </c>
      <c r="F679" s="410"/>
      <c r="G679" s="409"/>
      <c r="H679" s="188"/>
      <c r="I679" s="188"/>
      <c r="J679" s="410"/>
      <c r="K679" s="410"/>
      <c r="L679" s="71">
        <v>930000</v>
      </c>
      <c r="M679" s="71">
        <v>930000</v>
      </c>
      <c r="N679" s="255">
        <v>930000</v>
      </c>
      <c r="O679" s="71">
        <v>930000</v>
      </c>
      <c r="P679" s="71">
        <v>930000</v>
      </c>
      <c r="Q679" s="71">
        <v>930000</v>
      </c>
      <c r="R679" s="71">
        <v>930000</v>
      </c>
      <c r="S679" s="71">
        <v>930000</v>
      </c>
      <c r="T679" s="71">
        <v>930000</v>
      </c>
      <c r="U679" s="37">
        <v>775000</v>
      </c>
    </row>
    <row r="680" spans="1:21" s="37" customFormat="1" ht="55.5" customHeight="1" x14ac:dyDescent="0.4">
      <c r="A680" s="70">
        <f>IF(D680="","",SUBTOTAL(3,D$7:$D680))</f>
        <v>670</v>
      </c>
      <c r="B680" s="376"/>
      <c r="C680" s="76" t="s">
        <v>2510</v>
      </c>
      <c r="D680" s="76" t="s">
        <v>2507</v>
      </c>
      <c r="E680" s="76" t="s">
        <v>119</v>
      </c>
      <c r="F680" s="410"/>
      <c r="G680" s="409"/>
      <c r="H680" s="188"/>
      <c r="I680" s="188"/>
      <c r="J680" s="410"/>
      <c r="K680" s="410"/>
      <c r="L680" s="71">
        <v>1248000</v>
      </c>
      <c r="M680" s="71">
        <v>1248000</v>
      </c>
      <c r="N680" s="255">
        <v>1248000</v>
      </c>
      <c r="O680" s="71">
        <v>1248000</v>
      </c>
      <c r="P680" s="71">
        <v>1248000</v>
      </c>
      <c r="Q680" s="71">
        <v>1248000</v>
      </c>
      <c r="R680" s="71">
        <v>1248000</v>
      </c>
      <c r="S680" s="71">
        <v>1248000</v>
      </c>
      <c r="T680" s="71">
        <v>1248000</v>
      </c>
      <c r="U680" s="37">
        <v>1040000</v>
      </c>
    </row>
    <row r="681" spans="1:21" s="37" customFormat="1" ht="55.5" customHeight="1" x14ac:dyDescent="0.4">
      <c r="A681" s="70">
        <f>IF(D681="","",SUBTOTAL(3,D$7:$D681))</f>
        <v>671</v>
      </c>
      <c r="B681" s="376"/>
      <c r="C681" s="76" t="s">
        <v>2511</v>
      </c>
      <c r="D681" s="76" t="s">
        <v>2507</v>
      </c>
      <c r="E681" s="76" t="s">
        <v>119</v>
      </c>
      <c r="F681" s="410"/>
      <c r="G681" s="409"/>
      <c r="H681" s="188"/>
      <c r="I681" s="188"/>
      <c r="J681" s="410"/>
      <c r="K681" s="410"/>
      <c r="L681" s="71">
        <v>2562000</v>
      </c>
      <c r="M681" s="71">
        <v>2562000</v>
      </c>
      <c r="N681" s="255">
        <v>2562000</v>
      </c>
      <c r="O681" s="71">
        <v>2562000</v>
      </c>
      <c r="P681" s="71">
        <v>2562000</v>
      </c>
      <c r="Q681" s="71">
        <v>2562000</v>
      </c>
      <c r="R681" s="71">
        <v>2562000</v>
      </c>
      <c r="S681" s="71">
        <v>2562000</v>
      </c>
      <c r="T681" s="71">
        <v>2562000</v>
      </c>
      <c r="U681" s="37">
        <v>2135000</v>
      </c>
    </row>
    <row r="682" spans="1:21" s="37" customFormat="1" ht="80.25" customHeight="1" x14ac:dyDescent="0.4">
      <c r="A682" s="70">
        <f>IF(D682="","",SUBTOTAL(3,D$7:$D682))</f>
        <v>672</v>
      </c>
      <c r="B682" s="376"/>
      <c r="C682" s="76" t="s">
        <v>2512</v>
      </c>
      <c r="D682" s="76" t="s">
        <v>14</v>
      </c>
      <c r="E682" s="76" t="s">
        <v>119</v>
      </c>
      <c r="F682" s="410"/>
      <c r="G682" s="409"/>
      <c r="H682" s="188"/>
      <c r="I682" s="188"/>
      <c r="J682" s="410"/>
      <c r="K682" s="410"/>
      <c r="L682" s="71">
        <v>2285000</v>
      </c>
      <c r="M682" s="71">
        <v>2285000</v>
      </c>
      <c r="N682" s="255">
        <v>2285000</v>
      </c>
      <c r="O682" s="71">
        <v>2285000</v>
      </c>
      <c r="P682" s="71">
        <v>2285000</v>
      </c>
      <c r="Q682" s="71">
        <v>2285000</v>
      </c>
      <c r="R682" s="71">
        <v>2285000</v>
      </c>
      <c r="S682" s="71">
        <v>2285000</v>
      </c>
      <c r="T682" s="71">
        <v>2285000</v>
      </c>
      <c r="U682" s="37">
        <v>1955000</v>
      </c>
    </row>
    <row r="683" spans="1:21" s="37" customFormat="1" ht="55.5" customHeight="1" x14ac:dyDescent="0.4">
      <c r="A683" s="70">
        <f>IF(D683="","",SUBTOTAL(3,D$7:$D683))</f>
        <v>673</v>
      </c>
      <c r="B683" s="376"/>
      <c r="C683" s="76" t="s">
        <v>2513</v>
      </c>
      <c r="D683" s="76" t="s">
        <v>2507</v>
      </c>
      <c r="E683" s="76" t="s">
        <v>119</v>
      </c>
      <c r="F683" s="410"/>
      <c r="G683" s="409"/>
      <c r="H683" s="188"/>
      <c r="I683" s="188"/>
      <c r="J683" s="410"/>
      <c r="K683" s="410"/>
      <c r="L683" s="71">
        <v>1878000</v>
      </c>
      <c r="M683" s="71">
        <v>1878000</v>
      </c>
      <c r="N683" s="255">
        <v>1878000</v>
      </c>
      <c r="O683" s="71">
        <v>1878000</v>
      </c>
      <c r="P683" s="71">
        <v>1878000</v>
      </c>
      <c r="Q683" s="71">
        <v>1878000</v>
      </c>
      <c r="R683" s="71">
        <v>1878000</v>
      </c>
      <c r="S683" s="71">
        <v>1878000</v>
      </c>
      <c r="T683" s="71">
        <v>1878000</v>
      </c>
      <c r="U683" s="37">
        <v>1565000</v>
      </c>
    </row>
    <row r="684" spans="1:21" s="37" customFormat="1" ht="55.5" customHeight="1" x14ac:dyDescent="0.4">
      <c r="A684" s="70">
        <f>IF(D684="","",SUBTOTAL(3,D$7:$D684))</f>
        <v>674</v>
      </c>
      <c r="B684" s="376"/>
      <c r="C684" s="76" t="s">
        <v>2514</v>
      </c>
      <c r="D684" s="76" t="s">
        <v>2507</v>
      </c>
      <c r="E684" s="76" t="s">
        <v>119</v>
      </c>
      <c r="F684" s="410"/>
      <c r="G684" s="409"/>
      <c r="H684" s="188"/>
      <c r="I684" s="188"/>
      <c r="J684" s="410"/>
      <c r="K684" s="410"/>
      <c r="L684" s="71">
        <v>2796000</v>
      </c>
      <c r="M684" s="71">
        <v>2796000</v>
      </c>
      <c r="N684" s="255">
        <v>2796000</v>
      </c>
      <c r="O684" s="71">
        <v>2796000</v>
      </c>
      <c r="P684" s="71">
        <v>2796000</v>
      </c>
      <c r="Q684" s="71">
        <v>2796000</v>
      </c>
      <c r="R684" s="71">
        <v>2796000</v>
      </c>
      <c r="S684" s="71">
        <v>2796000</v>
      </c>
      <c r="T684" s="71">
        <v>2796000</v>
      </c>
      <c r="U684" s="37">
        <v>2330000</v>
      </c>
    </row>
    <row r="685" spans="1:21" s="37" customFormat="1" ht="55.5" customHeight="1" x14ac:dyDescent="0.4">
      <c r="A685" s="70">
        <f>IF(D685="","",SUBTOTAL(3,D$7:$D685))</f>
        <v>675</v>
      </c>
      <c r="B685" s="376"/>
      <c r="C685" s="76" t="s">
        <v>2515</v>
      </c>
      <c r="D685" s="76" t="s">
        <v>2507</v>
      </c>
      <c r="E685" s="76" t="s">
        <v>119</v>
      </c>
      <c r="F685" s="410"/>
      <c r="G685" s="409"/>
      <c r="H685" s="188"/>
      <c r="I685" s="188"/>
      <c r="J685" s="410"/>
      <c r="K685" s="410"/>
      <c r="L685" s="71">
        <v>1739999.9999999998</v>
      </c>
      <c r="M685" s="71">
        <v>1739999.9999999998</v>
      </c>
      <c r="N685" s="255">
        <v>1739999.9999999998</v>
      </c>
      <c r="O685" s="71">
        <v>1739999.9999999998</v>
      </c>
      <c r="P685" s="71">
        <v>1739999.9999999998</v>
      </c>
      <c r="Q685" s="71">
        <v>1739999.9999999998</v>
      </c>
      <c r="R685" s="71">
        <v>1739999.9999999998</v>
      </c>
      <c r="S685" s="71">
        <v>1739999.9999999998</v>
      </c>
      <c r="T685" s="71">
        <v>1739999.9999999998</v>
      </c>
      <c r="U685" s="37">
        <v>1449999.9999999998</v>
      </c>
    </row>
    <row r="686" spans="1:21" s="37" customFormat="1" ht="55.5" customHeight="1" x14ac:dyDescent="0.4">
      <c r="A686" s="70">
        <f>IF(D686="","",SUBTOTAL(3,D$7:$D686))</f>
        <v>676</v>
      </c>
      <c r="B686" s="376"/>
      <c r="C686" s="76" t="s">
        <v>2516</v>
      </c>
      <c r="D686" s="76" t="s">
        <v>2507</v>
      </c>
      <c r="E686" s="76" t="s">
        <v>119</v>
      </c>
      <c r="F686" s="410"/>
      <c r="G686" s="409"/>
      <c r="H686" s="188"/>
      <c r="I686" s="188"/>
      <c r="J686" s="410"/>
      <c r="K686" s="410"/>
      <c r="L686" s="71">
        <v>7090800</v>
      </c>
      <c r="M686" s="71">
        <v>7090800</v>
      </c>
      <c r="N686" s="255">
        <v>7090800</v>
      </c>
      <c r="O686" s="71">
        <v>7090800</v>
      </c>
      <c r="P686" s="71">
        <v>7090800</v>
      </c>
      <c r="Q686" s="71">
        <v>7090800</v>
      </c>
      <c r="R686" s="71">
        <v>7090800</v>
      </c>
      <c r="S686" s="71">
        <v>7090800</v>
      </c>
      <c r="T686" s="71">
        <v>7090800</v>
      </c>
      <c r="U686" s="37">
        <v>5909000</v>
      </c>
    </row>
    <row r="687" spans="1:21" s="37" customFormat="1" ht="55.5" customHeight="1" x14ac:dyDescent="0.4">
      <c r="A687" s="70">
        <f>IF(D687="","",SUBTOTAL(3,D$7:$D687))</f>
        <v>677</v>
      </c>
      <c r="B687" s="376"/>
      <c r="C687" s="76" t="s">
        <v>221</v>
      </c>
      <c r="D687" s="76" t="s">
        <v>14</v>
      </c>
      <c r="E687" s="76" t="s">
        <v>214</v>
      </c>
      <c r="F687" s="410" t="s">
        <v>2517</v>
      </c>
      <c r="G687" s="409"/>
      <c r="H687" s="188"/>
      <c r="I687" s="188"/>
      <c r="J687" s="410"/>
      <c r="K687" s="410"/>
      <c r="L687" s="71">
        <v>1923900</v>
      </c>
      <c r="M687" s="71">
        <v>1923900</v>
      </c>
      <c r="N687" s="255">
        <v>1923900</v>
      </c>
      <c r="O687" s="71">
        <v>1923900</v>
      </c>
      <c r="P687" s="71">
        <v>1923900</v>
      </c>
      <c r="Q687" s="71">
        <v>1923900</v>
      </c>
      <c r="R687" s="71">
        <v>1923900</v>
      </c>
      <c r="S687" s="71">
        <v>1923900</v>
      </c>
      <c r="T687" s="71">
        <v>1923900</v>
      </c>
      <c r="U687" s="37">
        <v>1590000</v>
      </c>
    </row>
    <row r="688" spans="1:21" s="37" customFormat="1" ht="85.5" customHeight="1" x14ac:dyDescent="0.4">
      <c r="A688" s="70">
        <f>IF(D688="","",SUBTOTAL(3,D$7:$D688))</f>
        <v>678</v>
      </c>
      <c r="B688" s="376"/>
      <c r="C688" s="76" t="s">
        <v>2505</v>
      </c>
      <c r="D688" s="76" t="s">
        <v>14</v>
      </c>
      <c r="E688" s="76" t="s">
        <v>119</v>
      </c>
      <c r="F688" s="410"/>
      <c r="G688" s="409"/>
      <c r="H688" s="188"/>
      <c r="I688" s="188"/>
      <c r="J688" s="410"/>
      <c r="K688" s="410"/>
      <c r="L688" s="71">
        <v>2432100</v>
      </c>
      <c r="M688" s="71">
        <v>2432100</v>
      </c>
      <c r="N688" s="255">
        <v>2432100</v>
      </c>
      <c r="O688" s="71">
        <v>2432100</v>
      </c>
      <c r="P688" s="71">
        <v>2432100</v>
      </c>
      <c r="Q688" s="71">
        <v>2432100</v>
      </c>
      <c r="R688" s="71">
        <v>2432100</v>
      </c>
      <c r="S688" s="71">
        <v>2432100</v>
      </c>
      <c r="T688" s="71">
        <v>2432100</v>
      </c>
      <c r="U688" s="37">
        <v>2010000</v>
      </c>
    </row>
    <row r="689" spans="1:21" s="37" customFormat="1" ht="55.5" customHeight="1" x14ac:dyDescent="0.4">
      <c r="A689" s="70">
        <f>IF(D689="","",SUBTOTAL(3,D$7:$D689))</f>
        <v>679</v>
      </c>
      <c r="B689" s="376"/>
      <c r="C689" s="76" t="s">
        <v>2506</v>
      </c>
      <c r="D689" s="76" t="s">
        <v>2507</v>
      </c>
      <c r="E689" s="76" t="s">
        <v>119</v>
      </c>
      <c r="F689" s="410"/>
      <c r="G689" s="409"/>
      <c r="H689" s="188"/>
      <c r="I689" s="188"/>
      <c r="J689" s="410"/>
      <c r="K689" s="410"/>
      <c r="L689" s="71">
        <v>720000</v>
      </c>
      <c r="M689" s="71">
        <v>720000</v>
      </c>
      <c r="N689" s="255">
        <v>720000</v>
      </c>
      <c r="O689" s="71">
        <v>720000</v>
      </c>
      <c r="P689" s="71">
        <v>720000</v>
      </c>
      <c r="Q689" s="71">
        <v>720000</v>
      </c>
      <c r="R689" s="71">
        <v>720000</v>
      </c>
      <c r="S689" s="71">
        <v>720000</v>
      </c>
      <c r="T689" s="71">
        <v>720000</v>
      </c>
      <c r="U689" s="37">
        <v>600000</v>
      </c>
    </row>
    <row r="690" spans="1:21" s="37" customFormat="1" ht="55.5" customHeight="1" x14ac:dyDescent="0.4">
      <c r="A690" s="70">
        <f>IF(D690="","",SUBTOTAL(3,D$7:$D690))</f>
        <v>680</v>
      </c>
      <c r="B690" s="376"/>
      <c r="C690" s="76" t="s">
        <v>2508</v>
      </c>
      <c r="D690" s="76" t="s">
        <v>2507</v>
      </c>
      <c r="E690" s="76" t="s">
        <v>119</v>
      </c>
      <c r="F690" s="410"/>
      <c r="G690" s="409"/>
      <c r="H690" s="188"/>
      <c r="I690" s="188" t="s">
        <v>2501</v>
      </c>
      <c r="J690" s="410"/>
      <c r="K690" s="410"/>
      <c r="L690" s="71">
        <v>1146000</v>
      </c>
      <c r="M690" s="71">
        <v>1146000</v>
      </c>
      <c r="N690" s="255">
        <v>1146000</v>
      </c>
      <c r="O690" s="71">
        <v>1146000</v>
      </c>
      <c r="P690" s="71">
        <v>1146000</v>
      </c>
      <c r="Q690" s="71">
        <v>1146000</v>
      </c>
      <c r="R690" s="71">
        <v>1146000</v>
      </c>
      <c r="S690" s="71">
        <v>1146000</v>
      </c>
      <c r="T690" s="71">
        <v>1146000</v>
      </c>
      <c r="U690" s="37">
        <v>955000</v>
      </c>
    </row>
    <row r="691" spans="1:21" s="37" customFormat="1" ht="55.5" customHeight="1" x14ac:dyDescent="0.4">
      <c r="A691" s="70">
        <f>IF(D691="","",SUBTOTAL(3,D$7:$D691))</f>
        <v>681</v>
      </c>
      <c r="B691" s="376"/>
      <c r="C691" s="76" t="s">
        <v>2509</v>
      </c>
      <c r="D691" s="76" t="s">
        <v>2507</v>
      </c>
      <c r="E691" s="76" t="s">
        <v>119</v>
      </c>
      <c r="F691" s="410"/>
      <c r="G691" s="409"/>
      <c r="H691" s="188"/>
      <c r="I691" s="188"/>
      <c r="J691" s="410"/>
      <c r="K691" s="410"/>
      <c r="L691" s="71">
        <v>930000</v>
      </c>
      <c r="M691" s="71">
        <v>930000</v>
      </c>
      <c r="N691" s="255">
        <v>930000</v>
      </c>
      <c r="O691" s="71">
        <v>930000</v>
      </c>
      <c r="P691" s="71">
        <v>930000</v>
      </c>
      <c r="Q691" s="71">
        <v>930000</v>
      </c>
      <c r="R691" s="71">
        <v>930000</v>
      </c>
      <c r="S691" s="71">
        <v>930000</v>
      </c>
      <c r="T691" s="71">
        <v>930000</v>
      </c>
      <c r="U691" s="37">
        <v>775000</v>
      </c>
    </row>
    <row r="692" spans="1:21" s="37" customFormat="1" ht="55.5" customHeight="1" x14ac:dyDescent="0.4">
      <c r="A692" s="70">
        <f>IF(D692="","",SUBTOTAL(3,D$7:$D692))</f>
        <v>682</v>
      </c>
      <c r="B692" s="376"/>
      <c r="C692" s="76" t="s">
        <v>2510</v>
      </c>
      <c r="D692" s="76" t="s">
        <v>2507</v>
      </c>
      <c r="E692" s="76" t="s">
        <v>119</v>
      </c>
      <c r="F692" s="410"/>
      <c r="G692" s="409"/>
      <c r="H692" s="188"/>
      <c r="I692" s="188"/>
      <c r="J692" s="410"/>
      <c r="K692" s="410"/>
      <c r="L692" s="71">
        <v>1248000</v>
      </c>
      <c r="M692" s="71">
        <v>1248000</v>
      </c>
      <c r="N692" s="255">
        <v>1248000</v>
      </c>
      <c r="O692" s="71">
        <v>1248000</v>
      </c>
      <c r="P692" s="71">
        <v>1248000</v>
      </c>
      <c r="Q692" s="71">
        <v>1248000</v>
      </c>
      <c r="R692" s="71">
        <v>1248000</v>
      </c>
      <c r="S692" s="71">
        <v>1248000</v>
      </c>
      <c r="T692" s="71">
        <v>1248000</v>
      </c>
      <c r="U692" s="37">
        <v>1040000</v>
      </c>
    </row>
    <row r="693" spans="1:21" s="37" customFormat="1" ht="55.5" customHeight="1" x14ac:dyDescent="0.4">
      <c r="A693" s="70">
        <f>IF(D693="","",SUBTOTAL(3,D$7:$D693))</f>
        <v>683</v>
      </c>
      <c r="B693" s="376"/>
      <c r="C693" s="76" t="s">
        <v>2511</v>
      </c>
      <c r="D693" s="76" t="s">
        <v>2507</v>
      </c>
      <c r="E693" s="76" t="s">
        <v>119</v>
      </c>
      <c r="F693" s="410"/>
      <c r="G693" s="409"/>
      <c r="H693" s="188"/>
      <c r="I693" s="188"/>
      <c r="J693" s="410"/>
      <c r="K693" s="410"/>
      <c r="L693" s="71">
        <v>2562000</v>
      </c>
      <c r="M693" s="71">
        <v>2562000</v>
      </c>
      <c r="N693" s="255">
        <v>2562000</v>
      </c>
      <c r="O693" s="71">
        <v>2562000</v>
      </c>
      <c r="P693" s="71">
        <v>2562000</v>
      </c>
      <c r="Q693" s="71">
        <v>2562000</v>
      </c>
      <c r="R693" s="71">
        <v>2562000</v>
      </c>
      <c r="S693" s="71">
        <v>2562000</v>
      </c>
      <c r="T693" s="71">
        <v>2562000</v>
      </c>
      <c r="U693" s="37">
        <v>2135000</v>
      </c>
    </row>
    <row r="694" spans="1:21" s="37" customFormat="1" ht="77.25" customHeight="1" x14ac:dyDescent="0.4">
      <c r="A694" s="70">
        <f>IF(D694="","",SUBTOTAL(3,D$7:$D694))</f>
        <v>684</v>
      </c>
      <c r="B694" s="376"/>
      <c r="C694" s="76" t="s">
        <v>2512</v>
      </c>
      <c r="D694" s="76" t="s">
        <v>14</v>
      </c>
      <c r="E694" s="76" t="s">
        <v>119</v>
      </c>
      <c r="F694" s="410"/>
      <c r="G694" s="409"/>
      <c r="H694" s="188"/>
      <c r="I694" s="188"/>
      <c r="J694" s="410"/>
      <c r="K694" s="410"/>
      <c r="L694" s="71">
        <v>2607550</v>
      </c>
      <c r="M694" s="71">
        <v>2607550</v>
      </c>
      <c r="N694" s="255">
        <v>2607550</v>
      </c>
      <c r="O694" s="71">
        <v>2607550</v>
      </c>
      <c r="P694" s="71">
        <v>2607550</v>
      </c>
      <c r="Q694" s="71">
        <v>2607550</v>
      </c>
      <c r="R694" s="71">
        <v>2607550</v>
      </c>
      <c r="S694" s="71">
        <v>2607550</v>
      </c>
      <c r="T694" s="71">
        <v>2607550</v>
      </c>
      <c r="U694" s="37">
        <v>2155000</v>
      </c>
    </row>
    <row r="695" spans="1:21" s="37" customFormat="1" ht="55.5" customHeight="1" x14ac:dyDescent="0.4">
      <c r="A695" s="70">
        <f>IF(D695="","",SUBTOTAL(3,D$7:$D695))</f>
        <v>685</v>
      </c>
      <c r="B695" s="376"/>
      <c r="C695" s="76" t="s">
        <v>2513</v>
      </c>
      <c r="D695" s="76" t="s">
        <v>2507</v>
      </c>
      <c r="E695" s="76" t="s">
        <v>119</v>
      </c>
      <c r="F695" s="410"/>
      <c r="G695" s="409"/>
      <c r="H695" s="188"/>
      <c r="I695" s="188"/>
      <c r="J695" s="410"/>
      <c r="K695" s="410"/>
      <c r="L695" s="71">
        <v>2016000</v>
      </c>
      <c r="M695" s="71">
        <v>2016000</v>
      </c>
      <c r="N695" s="255">
        <v>2016000</v>
      </c>
      <c r="O695" s="71">
        <v>2016000</v>
      </c>
      <c r="P695" s="71">
        <v>2016000</v>
      </c>
      <c r="Q695" s="71">
        <v>2016000</v>
      </c>
      <c r="R695" s="71">
        <v>2016000</v>
      </c>
      <c r="S695" s="71">
        <v>2016000</v>
      </c>
      <c r="T695" s="71">
        <v>2016000</v>
      </c>
      <c r="U695" s="37">
        <v>1680000</v>
      </c>
    </row>
    <row r="696" spans="1:21" s="37" customFormat="1" ht="55.5" customHeight="1" x14ac:dyDescent="0.4">
      <c r="A696" s="70">
        <f>IF(D696="","",SUBTOTAL(3,D$7:$D696))</f>
        <v>686</v>
      </c>
      <c r="B696" s="376"/>
      <c r="C696" s="76" t="s">
        <v>2514</v>
      </c>
      <c r="D696" s="76" t="s">
        <v>2507</v>
      </c>
      <c r="E696" s="76" t="s">
        <v>119</v>
      </c>
      <c r="F696" s="410"/>
      <c r="G696" s="409"/>
      <c r="H696" s="188"/>
      <c r="I696" s="188"/>
      <c r="J696" s="410"/>
      <c r="K696" s="410"/>
      <c r="L696" s="71">
        <v>3444000</v>
      </c>
      <c r="M696" s="71">
        <v>3444000</v>
      </c>
      <c r="N696" s="255">
        <v>3444000</v>
      </c>
      <c r="O696" s="71">
        <v>3444000</v>
      </c>
      <c r="P696" s="71">
        <v>3444000</v>
      </c>
      <c r="Q696" s="71">
        <v>3444000</v>
      </c>
      <c r="R696" s="71">
        <v>3444000</v>
      </c>
      <c r="S696" s="71">
        <v>3444000</v>
      </c>
      <c r="T696" s="71">
        <v>3444000</v>
      </c>
      <c r="U696" s="37">
        <v>2870000</v>
      </c>
    </row>
    <row r="697" spans="1:21" s="37" customFormat="1" ht="55.5" customHeight="1" x14ac:dyDescent="0.4">
      <c r="A697" s="70">
        <f>IF(D697="","",SUBTOTAL(3,D$7:$D697))</f>
        <v>687</v>
      </c>
      <c r="B697" s="376"/>
      <c r="C697" s="76" t="s">
        <v>2515</v>
      </c>
      <c r="D697" s="76" t="s">
        <v>2507</v>
      </c>
      <c r="E697" s="76" t="s">
        <v>119</v>
      </c>
      <c r="F697" s="410"/>
      <c r="G697" s="409"/>
      <c r="H697" s="188"/>
      <c r="I697" s="188"/>
      <c r="J697" s="410"/>
      <c r="K697" s="410"/>
      <c r="L697" s="71">
        <v>2550000</v>
      </c>
      <c r="M697" s="71">
        <v>2550000</v>
      </c>
      <c r="N697" s="255">
        <v>2550000</v>
      </c>
      <c r="O697" s="71">
        <v>2550000</v>
      </c>
      <c r="P697" s="71">
        <v>2550000</v>
      </c>
      <c r="Q697" s="71">
        <v>2550000</v>
      </c>
      <c r="R697" s="71">
        <v>2550000</v>
      </c>
      <c r="S697" s="71">
        <v>2550000</v>
      </c>
      <c r="T697" s="71">
        <v>2550000</v>
      </c>
      <c r="U697" s="37">
        <v>2125000</v>
      </c>
    </row>
    <row r="698" spans="1:21" s="37" customFormat="1" ht="55.5" customHeight="1" x14ac:dyDescent="0.4">
      <c r="A698" s="70">
        <f>IF(D698="","",SUBTOTAL(3,D$7:$D698))</f>
        <v>688</v>
      </c>
      <c r="B698" s="376"/>
      <c r="C698" s="76" t="s">
        <v>2516</v>
      </c>
      <c r="D698" s="76" t="s">
        <v>2507</v>
      </c>
      <c r="E698" s="76" t="s">
        <v>119</v>
      </c>
      <c r="F698" s="410"/>
      <c r="G698" s="409"/>
      <c r="H698" s="188"/>
      <c r="I698" s="188"/>
      <c r="J698" s="410"/>
      <c r="K698" s="410"/>
      <c r="L698" s="71">
        <v>7090800</v>
      </c>
      <c r="M698" s="71">
        <v>7090800</v>
      </c>
      <c r="N698" s="255">
        <v>7090800</v>
      </c>
      <c r="O698" s="71">
        <v>7090800</v>
      </c>
      <c r="P698" s="71">
        <v>7090800</v>
      </c>
      <c r="Q698" s="71">
        <v>7090800</v>
      </c>
      <c r="R698" s="71">
        <v>7090800</v>
      </c>
      <c r="S698" s="71">
        <v>7090800</v>
      </c>
      <c r="T698" s="71">
        <v>7090800</v>
      </c>
      <c r="U698" s="37">
        <v>5909000</v>
      </c>
    </row>
    <row r="699" spans="1:21" s="37" customFormat="1" ht="55.5" customHeight="1" x14ac:dyDescent="0.4">
      <c r="A699" s="70">
        <f>IF(D699="","",SUBTOTAL(3,D$7:$D699))</f>
        <v>689</v>
      </c>
      <c r="B699" s="376"/>
      <c r="C699" s="76" t="s">
        <v>2791</v>
      </c>
      <c r="D699" s="76" t="s">
        <v>2792</v>
      </c>
      <c r="E699" s="76" t="s">
        <v>214</v>
      </c>
      <c r="F699" s="410" t="s">
        <v>2793</v>
      </c>
      <c r="G699" s="409" t="s">
        <v>2794</v>
      </c>
      <c r="H699" s="373" t="s">
        <v>17</v>
      </c>
      <c r="I699" s="373" t="s">
        <v>291</v>
      </c>
      <c r="J699" s="373" t="s">
        <v>2795</v>
      </c>
      <c r="K699" s="377" t="s">
        <v>2796</v>
      </c>
      <c r="L699" s="38">
        <v>2037207.0888</v>
      </c>
      <c r="M699" s="38">
        <v>2037207.0888</v>
      </c>
      <c r="N699" s="255">
        <v>2037207.0888</v>
      </c>
      <c r="O699" s="38">
        <v>2037207.0888</v>
      </c>
      <c r="P699" s="38">
        <v>2037207.0888</v>
      </c>
      <c r="Q699" s="38">
        <v>2037207.0888</v>
      </c>
      <c r="R699" s="38">
        <v>2037207.0888</v>
      </c>
      <c r="S699" s="38">
        <v>2037207.0888</v>
      </c>
      <c r="T699" s="38">
        <v>2037207.0888</v>
      </c>
    </row>
    <row r="700" spans="1:21" s="37" customFormat="1" ht="55.5" customHeight="1" x14ac:dyDescent="0.4">
      <c r="A700" s="70">
        <f>IF(D700="","",SUBTOTAL(3,D$7:$D700))</f>
        <v>690</v>
      </c>
      <c r="B700" s="376"/>
      <c r="C700" s="76" t="s">
        <v>2797</v>
      </c>
      <c r="D700" s="76" t="s">
        <v>209</v>
      </c>
      <c r="E700" s="76" t="s">
        <v>214</v>
      </c>
      <c r="F700" s="410"/>
      <c r="G700" s="409"/>
      <c r="H700" s="373"/>
      <c r="I700" s="373"/>
      <c r="J700" s="373"/>
      <c r="K700" s="377"/>
      <c r="L700" s="38">
        <v>4184805.0493100001</v>
      </c>
      <c r="M700" s="38">
        <v>4184805.0493100001</v>
      </c>
      <c r="N700" s="255">
        <v>4184805.0493100001</v>
      </c>
      <c r="O700" s="38">
        <v>4184805.0493100001</v>
      </c>
      <c r="P700" s="38">
        <v>4184805.0493100001</v>
      </c>
      <c r="Q700" s="38">
        <v>4184805.0493100001</v>
      </c>
      <c r="R700" s="38">
        <v>4184805.0493100001</v>
      </c>
      <c r="S700" s="38">
        <v>4184805.0493100001</v>
      </c>
      <c r="T700" s="38">
        <v>4184805.0493100001</v>
      </c>
    </row>
    <row r="701" spans="1:21" s="37" customFormat="1" ht="55.5" customHeight="1" x14ac:dyDescent="0.4">
      <c r="A701" s="70">
        <f>IF(D701="","",SUBTOTAL(3,D$7:$D701))</f>
        <v>691</v>
      </c>
      <c r="B701" s="376"/>
      <c r="C701" s="76" t="s">
        <v>2798</v>
      </c>
      <c r="D701" s="76" t="s">
        <v>2792</v>
      </c>
      <c r="E701" s="76" t="s">
        <v>214</v>
      </c>
      <c r="F701" s="410"/>
      <c r="G701" s="409"/>
      <c r="H701" s="373"/>
      <c r="I701" s="373"/>
      <c r="J701" s="373"/>
      <c r="K701" s="377"/>
      <c r="L701" s="38">
        <v>1992370.1381999999</v>
      </c>
      <c r="M701" s="38">
        <v>1992370.1381999999</v>
      </c>
      <c r="N701" s="255">
        <v>1992370.1381999999</v>
      </c>
      <c r="O701" s="38">
        <v>1992370.1381999999</v>
      </c>
      <c r="P701" s="38">
        <v>1992370.1381999999</v>
      </c>
      <c r="Q701" s="38">
        <v>1992370.1381999999</v>
      </c>
      <c r="R701" s="38">
        <v>1992370.1381999999</v>
      </c>
      <c r="S701" s="38">
        <v>1992370.1381999999</v>
      </c>
      <c r="T701" s="38">
        <v>1992370.1381999999</v>
      </c>
    </row>
    <row r="702" spans="1:21" s="37" customFormat="1" ht="55.5" customHeight="1" x14ac:dyDescent="0.4">
      <c r="A702" s="70">
        <f>IF(D702="","",SUBTOTAL(3,D$7:$D702))</f>
        <v>692</v>
      </c>
      <c r="B702" s="376"/>
      <c r="C702" s="76" t="s">
        <v>2799</v>
      </c>
      <c r="D702" s="76" t="s">
        <v>209</v>
      </c>
      <c r="E702" s="76" t="s">
        <v>214</v>
      </c>
      <c r="F702" s="410"/>
      <c r="G702" s="409"/>
      <c r="H702" s="373"/>
      <c r="I702" s="373"/>
      <c r="J702" s="373"/>
      <c r="K702" s="377"/>
      <c r="L702" s="38">
        <v>2004372.6449800001</v>
      </c>
      <c r="M702" s="38">
        <v>2004372.6449800001</v>
      </c>
      <c r="N702" s="255">
        <v>2004372.6449800001</v>
      </c>
      <c r="O702" s="38">
        <v>2004372.6449800001</v>
      </c>
      <c r="P702" s="38">
        <v>2004372.6449800001</v>
      </c>
      <c r="Q702" s="38">
        <v>2004372.6449800001</v>
      </c>
      <c r="R702" s="38">
        <v>2004372.6449800001</v>
      </c>
      <c r="S702" s="38">
        <v>2004372.6449800001</v>
      </c>
      <c r="T702" s="38">
        <v>2004372.6449800001</v>
      </c>
    </row>
    <row r="703" spans="1:21" s="37" customFormat="1" ht="55.5" customHeight="1" x14ac:dyDescent="0.4">
      <c r="A703" s="70">
        <f>IF(D703="","",SUBTOTAL(3,D$7:$D703))</f>
        <v>693</v>
      </c>
      <c r="B703" s="376"/>
      <c r="C703" s="76" t="s">
        <v>2800</v>
      </c>
      <c r="D703" s="76" t="s">
        <v>2792</v>
      </c>
      <c r="E703" s="76" t="s">
        <v>214</v>
      </c>
      <c r="F703" s="410"/>
      <c r="G703" s="409"/>
      <c r="H703" s="373"/>
      <c r="I703" s="373"/>
      <c r="J703" s="373"/>
      <c r="K703" s="377"/>
      <c r="L703" s="38">
        <v>2017662.777</v>
      </c>
      <c r="M703" s="38">
        <v>2017662.777</v>
      </c>
      <c r="N703" s="255">
        <v>2017662.777</v>
      </c>
      <c r="O703" s="38">
        <v>2017662.777</v>
      </c>
      <c r="P703" s="38">
        <v>2017662.777</v>
      </c>
      <c r="Q703" s="38">
        <v>2017662.777</v>
      </c>
      <c r="R703" s="38">
        <v>2017662.777</v>
      </c>
      <c r="S703" s="38">
        <v>2017662.777</v>
      </c>
      <c r="T703" s="38">
        <v>2017662.777</v>
      </c>
    </row>
    <row r="704" spans="1:21" s="37" customFormat="1" ht="55.5" customHeight="1" x14ac:dyDescent="0.4">
      <c r="A704" s="70">
        <f>IF(D704="","",SUBTOTAL(3,D$7:$D704))</f>
        <v>694</v>
      </c>
      <c r="B704" s="376"/>
      <c r="C704" s="76" t="s">
        <v>2801</v>
      </c>
      <c r="D704" s="76" t="s">
        <v>209</v>
      </c>
      <c r="E704" s="76" t="s">
        <v>214</v>
      </c>
      <c r="F704" s="410"/>
      <c r="G704" s="409"/>
      <c r="H704" s="373"/>
      <c r="I704" s="373"/>
      <c r="J704" s="373"/>
      <c r="K704" s="377"/>
      <c r="L704" s="38">
        <v>1170761.76009</v>
      </c>
      <c r="M704" s="38">
        <v>1170761.76009</v>
      </c>
      <c r="N704" s="255">
        <v>1170761.76009</v>
      </c>
      <c r="O704" s="38">
        <v>1170761.76009</v>
      </c>
      <c r="P704" s="38">
        <v>1170761.76009</v>
      </c>
      <c r="Q704" s="38">
        <v>1170761.76009</v>
      </c>
      <c r="R704" s="38">
        <v>1170761.76009</v>
      </c>
      <c r="S704" s="38">
        <v>1170761.76009</v>
      </c>
      <c r="T704" s="38">
        <v>1170761.76009</v>
      </c>
    </row>
    <row r="705" spans="1:20" s="37" customFormat="1" ht="55.5" customHeight="1" x14ac:dyDescent="0.4">
      <c r="A705" s="70">
        <f>IF(D705="","",SUBTOTAL(3,D$7:$D705))</f>
        <v>695</v>
      </c>
      <c r="B705" s="376"/>
      <c r="C705" s="76" t="s">
        <v>2802</v>
      </c>
      <c r="D705" s="76" t="s">
        <v>2792</v>
      </c>
      <c r="E705" s="76" t="s">
        <v>214</v>
      </c>
      <c r="F705" s="410"/>
      <c r="G705" s="409"/>
      <c r="H705" s="373"/>
      <c r="I705" s="373"/>
      <c r="J705" s="373"/>
      <c r="K705" s="377"/>
      <c r="L705" s="38">
        <v>1757838.3966000001</v>
      </c>
      <c r="M705" s="38">
        <v>1757838.3966000001</v>
      </c>
      <c r="N705" s="255">
        <v>1757838.3966000001</v>
      </c>
      <c r="O705" s="38">
        <v>1757838.3966000001</v>
      </c>
      <c r="P705" s="38">
        <v>1757838.3966000001</v>
      </c>
      <c r="Q705" s="38">
        <v>1757838.3966000001</v>
      </c>
      <c r="R705" s="38">
        <v>1757838.3966000001</v>
      </c>
      <c r="S705" s="38">
        <v>1757838.3966000001</v>
      </c>
      <c r="T705" s="38">
        <v>1757838.3966000001</v>
      </c>
    </row>
    <row r="706" spans="1:20" s="37" customFormat="1" ht="55.5" customHeight="1" x14ac:dyDescent="0.4">
      <c r="A706" s="70">
        <f>IF(D706="","",SUBTOTAL(3,D$7:$D706))</f>
        <v>696</v>
      </c>
      <c r="B706" s="376"/>
      <c r="C706" s="76" t="s">
        <v>2803</v>
      </c>
      <c r="D706" s="76" t="s">
        <v>209</v>
      </c>
      <c r="E706" s="76" t="s">
        <v>214</v>
      </c>
      <c r="F706" s="410"/>
      <c r="G706" s="409"/>
      <c r="H706" s="373"/>
      <c r="I706" s="373"/>
      <c r="J706" s="373"/>
      <c r="K706" s="377"/>
      <c r="L706" s="38">
        <v>408073.73372999998</v>
      </c>
      <c r="M706" s="38">
        <v>408073.73372999998</v>
      </c>
      <c r="N706" s="255">
        <v>408073.73372999998</v>
      </c>
      <c r="O706" s="38">
        <v>408073.73372999998</v>
      </c>
      <c r="P706" s="38">
        <v>408073.73372999998</v>
      </c>
      <c r="Q706" s="38">
        <v>408073.73372999998</v>
      </c>
      <c r="R706" s="38">
        <v>408073.73372999998</v>
      </c>
      <c r="S706" s="38">
        <v>408073.73372999998</v>
      </c>
      <c r="T706" s="38">
        <v>408073.73372999998</v>
      </c>
    </row>
    <row r="707" spans="1:20" s="37" customFormat="1" ht="55.5" customHeight="1" x14ac:dyDescent="0.4">
      <c r="A707" s="70">
        <f>IF(D707="","",SUBTOTAL(3,D$7:$D707))</f>
        <v>697</v>
      </c>
      <c r="B707" s="376"/>
      <c r="C707" s="76" t="s">
        <v>2804</v>
      </c>
      <c r="D707" s="76" t="s">
        <v>2792</v>
      </c>
      <c r="E707" s="76" t="s">
        <v>214</v>
      </c>
      <c r="F707" s="410"/>
      <c r="G707" s="409"/>
      <c r="H707" s="373"/>
      <c r="I707" s="373"/>
      <c r="J707" s="373"/>
      <c r="K707" s="377"/>
      <c r="L707" s="38">
        <v>1730246.4269999999</v>
      </c>
      <c r="M707" s="38">
        <v>1730246.4269999999</v>
      </c>
      <c r="N707" s="255">
        <v>1730246.4269999999</v>
      </c>
      <c r="O707" s="38">
        <v>1730246.4269999999</v>
      </c>
      <c r="P707" s="38">
        <v>1730246.4269999999</v>
      </c>
      <c r="Q707" s="38">
        <v>1730246.4269999999</v>
      </c>
      <c r="R707" s="38">
        <v>1730246.4269999999</v>
      </c>
      <c r="S707" s="38">
        <v>1730246.4269999999</v>
      </c>
      <c r="T707" s="38">
        <v>1730246.4269999999</v>
      </c>
    </row>
    <row r="708" spans="1:20" s="37" customFormat="1" ht="55.5" customHeight="1" x14ac:dyDescent="0.4">
      <c r="A708" s="70">
        <f>IF(D708="","",SUBTOTAL(3,D$7:$D708))</f>
        <v>698</v>
      </c>
      <c r="B708" s="376"/>
      <c r="C708" s="76" t="s">
        <v>2805</v>
      </c>
      <c r="D708" s="76" t="s">
        <v>209</v>
      </c>
      <c r="E708" s="76" t="s">
        <v>214</v>
      </c>
      <c r="F708" s="410"/>
      <c r="G708" s="409"/>
      <c r="H708" s="373"/>
      <c r="I708" s="373"/>
      <c r="J708" s="373"/>
      <c r="K708" s="377"/>
      <c r="L708" s="38">
        <v>864260.96444999997</v>
      </c>
      <c r="M708" s="38">
        <v>864260.96444999997</v>
      </c>
      <c r="N708" s="255">
        <v>864260.96444999997</v>
      </c>
      <c r="O708" s="38">
        <v>864260.96444999997</v>
      </c>
      <c r="P708" s="38">
        <v>864260.96444999997</v>
      </c>
      <c r="Q708" s="38">
        <v>864260.96444999997</v>
      </c>
      <c r="R708" s="38">
        <v>864260.96444999997</v>
      </c>
      <c r="S708" s="38">
        <v>864260.96444999997</v>
      </c>
      <c r="T708" s="38">
        <v>864260.96444999997</v>
      </c>
    </row>
    <row r="709" spans="1:20" s="37" customFormat="1" ht="55.5" customHeight="1" x14ac:dyDescent="0.4">
      <c r="A709" s="70">
        <f>IF(D709="","",SUBTOTAL(3,D$7:$D709))</f>
        <v>699</v>
      </c>
      <c r="B709" s="376"/>
      <c r="C709" s="76" t="s">
        <v>2806</v>
      </c>
      <c r="D709" s="76" t="s">
        <v>2792</v>
      </c>
      <c r="E709" s="76" t="s">
        <v>214</v>
      </c>
      <c r="F709" s="410"/>
      <c r="G709" s="409"/>
      <c r="H709" s="373"/>
      <c r="I709" s="373"/>
      <c r="J709" s="373"/>
      <c r="K709" s="377"/>
      <c r="L709" s="38">
        <v>2119982.9975999999</v>
      </c>
      <c r="M709" s="38">
        <v>2119982.9975999999</v>
      </c>
      <c r="N709" s="255">
        <v>2119982.9975999999</v>
      </c>
      <c r="O709" s="38">
        <v>2119982.9975999999</v>
      </c>
      <c r="P709" s="38">
        <v>2119982.9975999999</v>
      </c>
      <c r="Q709" s="38">
        <v>2119982.9975999999</v>
      </c>
      <c r="R709" s="38">
        <v>2119982.9975999999</v>
      </c>
      <c r="S709" s="38">
        <v>2119982.9975999999</v>
      </c>
      <c r="T709" s="38">
        <v>2119982.9975999999</v>
      </c>
    </row>
    <row r="710" spans="1:20" s="37" customFormat="1" ht="55.5" customHeight="1" x14ac:dyDescent="0.4">
      <c r="A710" s="70">
        <f>IF(D710="","",SUBTOTAL(3,D$7:$D710))</f>
        <v>700</v>
      </c>
      <c r="B710" s="376"/>
      <c r="C710" s="76" t="s">
        <v>2807</v>
      </c>
      <c r="D710" s="76" t="s">
        <v>209</v>
      </c>
      <c r="E710" s="76" t="s">
        <v>214</v>
      </c>
      <c r="F710" s="410"/>
      <c r="G710" s="409"/>
      <c r="H710" s="373"/>
      <c r="I710" s="373"/>
      <c r="J710" s="373"/>
      <c r="K710" s="377"/>
      <c r="L710" s="38">
        <v>399508.72649999999</v>
      </c>
      <c r="M710" s="38">
        <v>399508.72649999999</v>
      </c>
      <c r="N710" s="255">
        <v>399508.72649999999</v>
      </c>
      <c r="O710" s="38">
        <v>399508.72649999999</v>
      </c>
      <c r="P710" s="38">
        <v>399508.72649999999</v>
      </c>
      <c r="Q710" s="38">
        <v>399508.72649999999</v>
      </c>
      <c r="R710" s="38">
        <v>399508.72649999999</v>
      </c>
      <c r="S710" s="38">
        <v>399508.72649999999</v>
      </c>
      <c r="T710" s="38">
        <v>399508.72649999999</v>
      </c>
    </row>
    <row r="711" spans="1:20" s="37" customFormat="1" ht="55.5" customHeight="1" x14ac:dyDescent="0.4">
      <c r="A711" s="70">
        <f>IF(D711="","",SUBTOTAL(3,D$7:$D711))</f>
        <v>701</v>
      </c>
      <c r="B711" s="376"/>
      <c r="C711" s="76" t="s">
        <v>2808</v>
      </c>
      <c r="D711" s="76" t="s">
        <v>2792</v>
      </c>
      <c r="E711" s="76" t="s">
        <v>214</v>
      </c>
      <c r="F711" s="410"/>
      <c r="G711" s="409"/>
      <c r="H711" s="373"/>
      <c r="I711" s="373"/>
      <c r="J711" s="373"/>
      <c r="K711" s="377"/>
      <c r="L711" s="38">
        <v>2022261.4386</v>
      </c>
      <c r="M711" s="38">
        <v>2022261.4386</v>
      </c>
      <c r="N711" s="255">
        <v>2022261.4386</v>
      </c>
      <c r="O711" s="38">
        <v>2022261.4386</v>
      </c>
      <c r="P711" s="38">
        <v>2022261.4386</v>
      </c>
      <c r="Q711" s="38">
        <v>2022261.4386</v>
      </c>
      <c r="R711" s="38">
        <v>2022261.4386</v>
      </c>
      <c r="S711" s="38">
        <v>2022261.4386</v>
      </c>
      <c r="T711" s="38">
        <v>2022261.4386</v>
      </c>
    </row>
    <row r="712" spans="1:20" s="37" customFormat="1" ht="55.5" customHeight="1" x14ac:dyDescent="0.4">
      <c r="A712" s="70">
        <f>IF(D712="","",SUBTOTAL(3,D$7:$D712))</f>
        <v>702</v>
      </c>
      <c r="B712" s="376"/>
      <c r="C712" s="76" t="s">
        <v>2809</v>
      </c>
      <c r="D712" s="76" t="s">
        <v>209</v>
      </c>
      <c r="E712" s="76" t="s">
        <v>214</v>
      </c>
      <c r="F712" s="410"/>
      <c r="G712" s="409"/>
      <c r="H712" s="373"/>
      <c r="I712" s="373"/>
      <c r="J712" s="373"/>
      <c r="K712" s="377"/>
      <c r="L712" s="38">
        <v>748075.77913000004</v>
      </c>
      <c r="M712" s="38">
        <v>748075.77913000004</v>
      </c>
      <c r="N712" s="255">
        <v>748075.77913000004</v>
      </c>
      <c r="O712" s="38">
        <v>748075.77913000004</v>
      </c>
      <c r="P712" s="38">
        <v>748075.77913000004</v>
      </c>
      <c r="Q712" s="38">
        <v>748075.77913000004</v>
      </c>
      <c r="R712" s="38">
        <v>748075.77913000004</v>
      </c>
      <c r="S712" s="38">
        <v>748075.77913000004</v>
      </c>
      <c r="T712" s="38">
        <v>748075.77913000004</v>
      </c>
    </row>
    <row r="713" spans="1:20" s="37" customFormat="1" ht="55.5" customHeight="1" x14ac:dyDescent="0.4">
      <c r="A713" s="70">
        <f>IF(D713="","",SUBTOTAL(3,D$7:$D713))</f>
        <v>703</v>
      </c>
      <c r="B713" s="376"/>
      <c r="C713" s="76" t="s">
        <v>2810</v>
      </c>
      <c r="D713" s="76" t="s">
        <v>2792</v>
      </c>
      <c r="E713" s="76" t="s">
        <v>214</v>
      </c>
      <c r="F713" s="410"/>
      <c r="G713" s="409"/>
      <c r="H713" s="373"/>
      <c r="I713" s="373"/>
      <c r="J713" s="373"/>
      <c r="K713" s="377"/>
      <c r="L713" s="38">
        <v>2143152.2044099998</v>
      </c>
      <c r="M713" s="38">
        <v>2143152.2044099998</v>
      </c>
      <c r="N713" s="255">
        <v>2143152.2044099998</v>
      </c>
      <c r="O713" s="38">
        <v>2143152.2044099998</v>
      </c>
      <c r="P713" s="38">
        <v>2143152.2044099998</v>
      </c>
      <c r="Q713" s="38">
        <v>2143152.2044099998</v>
      </c>
      <c r="R713" s="38">
        <v>2143152.2044099998</v>
      </c>
      <c r="S713" s="38">
        <v>2143152.2044099998</v>
      </c>
      <c r="T713" s="38">
        <v>2143152.2044099998</v>
      </c>
    </row>
    <row r="714" spans="1:20" s="37" customFormat="1" ht="55.5" customHeight="1" x14ac:dyDescent="0.4">
      <c r="A714" s="70">
        <f>IF(D714="","",SUBTOTAL(3,D$7:$D714))</f>
        <v>704</v>
      </c>
      <c r="B714" s="376"/>
      <c r="C714" s="76" t="s">
        <v>2811</v>
      </c>
      <c r="D714" s="76" t="s">
        <v>209</v>
      </c>
      <c r="E714" s="76" t="s">
        <v>214</v>
      </c>
      <c r="F714" s="410"/>
      <c r="G714" s="409"/>
      <c r="H714" s="373"/>
      <c r="I714" s="373"/>
      <c r="J714" s="373"/>
      <c r="K714" s="377"/>
      <c r="L714" s="38">
        <v>1913491.5951100001</v>
      </c>
      <c r="M714" s="38">
        <v>1913491.5951100001</v>
      </c>
      <c r="N714" s="255">
        <v>1913491.5951100001</v>
      </c>
      <c r="O714" s="38">
        <v>1913491.5951100001</v>
      </c>
      <c r="P714" s="38">
        <v>1913491.5951100001</v>
      </c>
      <c r="Q714" s="38">
        <v>1913491.5951100001</v>
      </c>
      <c r="R714" s="38">
        <v>1913491.5951100001</v>
      </c>
      <c r="S714" s="38">
        <v>1913491.5951100001</v>
      </c>
      <c r="T714" s="38">
        <v>1913491.5951100001</v>
      </c>
    </row>
    <row r="715" spans="1:20" s="37" customFormat="1" ht="55.5" customHeight="1" x14ac:dyDescent="0.4">
      <c r="A715" s="70">
        <f>IF(D715="","",SUBTOTAL(3,D$7:$D715))</f>
        <v>705</v>
      </c>
      <c r="B715" s="376"/>
      <c r="C715" s="76" t="s">
        <v>2812</v>
      </c>
      <c r="D715" s="76" t="s">
        <v>2792</v>
      </c>
      <c r="E715" s="76" t="s">
        <v>214</v>
      </c>
      <c r="F715" s="410"/>
      <c r="G715" s="409"/>
      <c r="H715" s="373"/>
      <c r="I715" s="373"/>
      <c r="J715" s="373"/>
      <c r="K715" s="377"/>
      <c r="L715" s="38">
        <v>1863607.6133999999</v>
      </c>
      <c r="M715" s="38">
        <v>1863607.6133999999</v>
      </c>
      <c r="N715" s="255">
        <v>1863607.6133999999</v>
      </c>
      <c r="O715" s="38">
        <v>1863607.6133999999</v>
      </c>
      <c r="P715" s="38">
        <v>1863607.6133999999</v>
      </c>
      <c r="Q715" s="38">
        <v>1863607.6133999999</v>
      </c>
      <c r="R715" s="38">
        <v>1863607.6133999999</v>
      </c>
      <c r="S715" s="38">
        <v>1863607.6133999999</v>
      </c>
      <c r="T715" s="38">
        <v>1863607.6133999999</v>
      </c>
    </row>
    <row r="716" spans="1:20" s="37" customFormat="1" ht="55.5" customHeight="1" x14ac:dyDescent="0.4">
      <c r="A716" s="70">
        <f>IF(D716="","",SUBTOTAL(3,D$7:$D716))</f>
        <v>706</v>
      </c>
      <c r="B716" s="376"/>
      <c r="C716" s="76" t="s">
        <v>2813</v>
      </c>
      <c r="D716" s="76" t="s">
        <v>209</v>
      </c>
      <c r="E716" s="76" t="s">
        <v>214</v>
      </c>
      <c r="F716" s="410"/>
      <c r="G716" s="409"/>
      <c r="H716" s="373"/>
      <c r="I716" s="373"/>
      <c r="J716" s="373"/>
      <c r="K716" s="377"/>
      <c r="L716" s="38">
        <v>179623.72210000001</v>
      </c>
      <c r="M716" s="38">
        <v>179623.72210000001</v>
      </c>
      <c r="N716" s="255">
        <v>179623.72210000001</v>
      </c>
      <c r="O716" s="38">
        <v>179623.72210000001</v>
      </c>
      <c r="P716" s="38">
        <v>179623.72210000001</v>
      </c>
      <c r="Q716" s="38">
        <v>179623.72210000001</v>
      </c>
      <c r="R716" s="38">
        <v>179623.72210000001</v>
      </c>
      <c r="S716" s="38">
        <v>179623.72210000001</v>
      </c>
      <c r="T716" s="38">
        <v>179623.72210000001</v>
      </c>
    </row>
    <row r="717" spans="1:20" s="37" customFormat="1" ht="55.5" customHeight="1" x14ac:dyDescent="0.4">
      <c r="A717" s="70">
        <f>IF(D717="","",SUBTOTAL(3,D$7:$D717))</f>
        <v>707</v>
      </c>
      <c r="B717" s="376"/>
      <c r="C717" s="76" t="s">
        <v>2814</v>
      </c>
      <c r="D717" s="76" t="s">
        <v>2792</v>
      </c>
      <c r="E717" s="76" t="s">
        <v>214</v>
      </c>
      <c r="F717" s="410"/>
      <c r="G717" s="409"/>
      <c r="H717" s="373"/>
      <c r="I717" s="373"/>
      <c r="J717" s="373"/>
      <c r="K717" s="377"/>
      <c r="L717" s="38">
        <v>1824518.9898000001</v>
      </c>
      <c r="M717" s="38">
        <v>1824518.9898000001</v>
      </c>
      <c r="N717" s="255">
        <v>1824518.9898000001</v>
      </c>
      <c r="O717" s="38">
        <v>1824518.9898000001</v>
      </c>
      <c r="P717" s="38">
        <v>1824518.9898000001</v>
      </c>
      <c r="Q717" s="38">
        <v>1824518.9898000001</v>
      </c>
      <c r="R717" s="38">
        <v>1824518.9898000001</v>
      </c>
      <c r="S717" s="38">
        <v>1824518.9898000001</v>
      </c>
      <c r="T717" s="38">
        <v>1824518.9898000001</v>
      </c>
    </row>
    <row r="718" spans="1:20" s="37" customFormat="1" ht="55.5" customHeight="1" x14ac:dyDescent="0.4">
      <c r="A718" s="70">
        <f>IF(D718="","",SUBTOTAL(3,D$7:$D718))</f>
        <v>708</v>
      </c>
      <c r="B718" s="376"/>
      <c r="C718" s="76" t="s">
        <v>2815</v>
      </c>
      <c r="D718" s="76" t="s">
        <v>209</v>
      </c>
      <c r="E718" s="76" t="s">
        <v>214</v>
      </c>
      <c r="F718" s="410"/>
      <c r="G718" s="409"/>
      <c r="H718" s="373"/>
      <c r="I718" s="373"/>
      <c r="J718" s="373"/>
      <c r="K718" s="377"/>
      <c r="L718" s="38">
        <v>359247.44419000001</v>
      </c>
      <c r="M718" s="38">
        <v>359247.44419000001</v>
      </c>
      <c r="N718" s="255">
        <v>359247.44419000001</v>
      </c>
      <c r="O718" s="38">
        <v>359247.44419000001</v>
      </c>
      <c r="P718" s="38">
        <v>359247.44419000001</v>
      </c>
      <c r="Q718" s="38">
        <v>359247.44419000001</v>
      </c>
      <c r="R718" s="38">
        <v>359247.44419000001</v>
      </c>
      <c r="S718" s="38">
        <v>359247.44419000001</v>
      </c>
      <c r="T718" s="38">
        <v>359247.44419000001</v>
      </c>
    </row>
    <row r="719" spans="1:20" s="37" customFormat="1" ht="55.5" customHeight="1" x14ac:dyDescent="0.4">
      <c r="A719" s="70">
        <f>IF(D719="","",SUBTOTAL(3,D$7:$D719))</f>
        <v>709</v>
      </c>
      <c r="B719" s="376"/>
      <c r="C719" s="76" t="s">
        <v>2816</v>
      </c>
      <c r="D719" s="76" t="s">
        <v>2792</v>
      </c>
      <c r="E719" s="76" t="s">
        <v>214</v>
      </c>
      <c r="F719" s="410"/>
      <c r="G719" s="409"/>
      <c r="H719" s="373"/>
      <c r="I719" s="373"/>
      <c r="J719" s="373"/>
      <c r="K719" s="377"/>
      <c r="L719" s="38">
        <v>2746550.6406</v>
      </c>
      <c r="M719" s="38">
        <v>2746550.6406</v>
      </c>
      <c r="N719" s="255">
        <v>2746550.6406</v>
      </c>
      <c r="O719" s="38">
        <v>2746550.6406</v>
      </c>
      <c r="P719" s="38">
        <v>2746550.6406</v>
      </c>
      <c r="Q719" s="38">
        <v>2746550.6406</v>
      </c>
      <c r="R719" s="38">
        <v>2746550.6406</v>
      </c>
      <c r="S719" s="38">
        <v>2746550.6406</v>
      </c>
      <c r="T719" s="38">
        <v>2746550.6406</v>
      </c>
    </row>
    <row r="720" spans="1:20" s="37" customFormat="1" ht="55.5" customHeight="1" x14ac:dyDescent="0.4">
      <c r="A720" s="70">
        <f>IF(D720="","",SUBTOTAL(3,D$7:$D720))</f>
        <v>710</v>
      </c>
      <c r="B720" s="376"/>
      <c r="C720" s="76" t="s">
        <v>2817</v>
      </c>
      <c r="D720" s="76" t="s">
        <v>209</v>
      </c>
      <c r="E720" s="76" t="s">
        <v>214</v>
      </c>
      <c r="F720" s="410"/>
      <c r="G720" s="409"/>
      <c r="H720" s="373"/>
      <c r="I720" s="373"/>
      <c r="J720" s="373"/>
      <c r="K720" s="377"/>
      <c r="L720" s="38">
        <v>292015.01160000003</v>
      </c>
      <c r="M720" s="38">
        <v>292015.01160000003</v>
      </c>
      <c r="N720" s="255">
        <v>292015.01160000003</v>
      </c>
      <c r="O720" s="38">
        <v>292015.01160000003</v>
      </c>
      <c r="P720" s="38">
        <v>292015.01160000003</v>
      </c>
      <c r="Q720" s="38">
        <v>292015.01160000003</v>
      </c>
      <c r="R720" s="38">
        <v>292015.01160000003</v>
      </c>
      <c r="S720" s="38">
        <v>292015.01160000003</v>
      </c>
      <c r="T720" s="38">
        <v>292015.01160000003</v>
      </c>
    </row>
    <row r="721" spans="1:20" s="37" customFormat="1" ht="55.5" customHeight="1" x14ac:dyDescent="0.4">
      <c r="A721" s="70">
        <f>IF(D721="","",SUBTOTAL(3,D$7:$D721))</f>
        <v>711</v>
      </c>
      <c r="B721" s="376"/>
      <c r="C721" s="76" t="s">
        <v>2818</v>
      </c>
      <c r="D721" s="76" t="s">
        <v>2792</v>
      </c>
      <c r="E721" s="76" t="s">
        <v>214</v>
      </c>
      <c r="F721" s="410"/>
      <c r="G721" s="409"/>
      <c r="H721" s="373"/>
      <c r="I721" s="373"/>
      <c r="J721" s="373"/>
      <c r="K721" s="377"/>
      <c r="L721" s="38">
        <v>1796927.0201999999</v>
      </c>
      <c r="M721" s="38">
        <v>1796927.0201999999</v>
      </c>
      <c r="N721" s="255">
        <v>1796927.0201999999</v>
      </c>
      <c r="O721" s="38">
        <v>1796927.0201999999</v>
      </c>
      <c r="P721" s="38">
        <v>1796927.0201999999</v>
      </c>
      <c r="Q721" s="38">
        <v>1796927.0201999999</v>
      </c>
      <c r="R721" s="38">
        <v>1796927.0201999999</v>
      </c>
      <c r="S721" s="38">
        <v>1796927.0201999999</v>
      </c>
      <c r="T721" s="38">
        <v>1796927.0201999999</v>
      </c>
    </row>
    <row r="722" spans="1:20" s="37" customFormat="1" ht="55.5" customHeight="1" x14ac:dyDescent="0.4">
      <c r="A722" s="70">
        <f>IF(D722="","",SUBTOTAL(3,D$7:$D722))</f>
        <v>712</v>
      </c>
      <c r="B722" s="376"/>
      <c r="C722" s="76" t="s">
        <v>265</v>
      </c>
      <c r="D722" s="76" t="s">
        <v>14</v>
      </c>
      <c r="E722" s="76" t="s">
        <v>214</v>
      </c>
      <c r="F722" s="410" t="s">
        <v>3064</v>
      </c>
      <c r="G722" s="409" t="s">
        <v>3065</v>
      </c>
      <c r="H722" s="55" t="s">
        <v>257</v>
      </c>
      <c r="I722" s="55"/>
      <c r="J722" s="373" t="s">
        <v>19</v>
      </c>
      <c r="K722" s="377" t="s">
        <v>3066</v>
      </c>
      <c r="L722" s="38">
        <v>1893000</v>
      </c>
      <c r="M722" s="38">
        <v>1893000</v>
      </c>
      <c r="N722" s="255">
        <v>1893000</v>
      </c>
      <c r="O722" s="38">
        <v>1893000</v>
      </c>
      <c r="P722" s="38">
        <v>1893000</v>
      </c>
      <c r="Q722" s="38">
        <v>1893000</v>
      </c>
      <c r="R722" s="38">
        <v>1893000</v>
      </c>
      <c r="S722" s="38">
        <v>1893000</v>
      </c>
      <c r="T722" s="38">
        <v>1893000</v>
      </c>
    </row>
    <row r="723" spans="1:20" s="37" customFormat="1" ht="116.25" customHeight="1" x14ac:dyDescent="0.4">
      <c r="A723" s="70">
        <f>IF(D723="","",SUBTOTAL(3,D$7:$D723))</f>
        <v>713</v>
      </c>
      <c r="B723" s="376"/>
      <c r="C723" s="76" t="s">
        <v>3243</v>
      </c>
      <c r="D723" s="76" t="s">
        <v>14</v>
      </c>
      <c r="E723" s="76" t="s">
        <v>214</v>
      </c>
      <c r="F723" s="410"/>
      <c r="G723" s="409"/>
      <c r="H723" s="55" t="s">
        <v>257</v>
      </c>
      <c r="I723" s="55"/>
      <c r="J723" s="373"/>
      <c r="K723" s="377"/>
      <c r="L723" s="38">
        <v>2750000</v>
      </c>
      <c r="M723" s="38">
        <v>2750000</v>
      </c>
      <c r="N723" s="255">
        <v>2750000</v>
      </c>
      <c r="O723" s="38">
        <v>2750000</v>
      </c>
      <c r="P723" s="38">
        <v>2750000</v>
      </c>
      <c r="Q723" s="38">
        <v>2750000</v>
      </c>
      <c r="R723" s="38">
        <v>2750000</v>
      </c>
      <c r="S723" s="38">
        <v>2750000</v>
      </c>
      <c r="T723" s="38">
        <v>2750000</v>
      </c>
    </row>
    <row r="724" spans="1:20" s="37" customFormat="1" ht="116.25" customHeight="1" x14ac:dyDescent="0.4">
      <c r="A724" s="70">
        <f>IF(D724="","",SUBTOTAL(3,D$7:$D724))</f>
        <v>714</v>
      </c>
      <c r="B724" s="376"/>
      <c r="C724" s="76" t="s">
        <v>268</v>
      </c>
      <c r="D724" s="76" t="s">
        <v>209</v>
      </c>
      <c r="E724" s="76" t="s">
        <v>214</v>
      </c>
      <c r="F724" s="410"/>
      <c r="G724" s="409"/>
      <c r="H724" s="55" t="s">
        <v>257</v>
      </c>
      <c r="I724" s="55"/>
      <c r="J724" s="373"/>
      <c r="K724" s="377"/>
      <c r="L724" s="38">
        <v>1098000</v>
      </c>
      <c r="M724" s="38">
        <v>1098000</v>
      </c>
      <c r="N724" s="255">
        <v>1098000</v>
      </c>
      <c r="O724" s="38">
        <v>1098000</v>
      </c>
      <c r="P724" s="38">
        <v>1098000</v>
      </c>
      <c r="Q724" s="38">
        <v>1098000</v>
      </c>
      <c r="R724" s="38">
        <v>1098000</v>
      </c>
      <c r="S724" s="38">
        <v>1098000</v>
      </c>
      <c r="T724" s="38">
        <v>1098000</v>
      </c>
    </row>
    <row r="725" spans="1:20" s="37" customFormat="1" ht="116.25" customHeight="1" x14ac:dyDescent="0.4">
      <c r="A725" s="70">
        <f>IF(D725="","",SUBTOTAL(3,D$7:$D725))</f>
        <v>715</v>
      </c>
      <c r="B725" s="376"/>
      <c r="C725" s="76" t="s">
        <v>284</v>
      </c>
      <c r="D725" s="76" t="s">
        <v>209</v>
      </c>
      <c r="E725" s="76" t="s">
        <v>214</v>
      </c>
      <c r="F725" s="410"/>
      <c r="G725" s="409"/>
      <c r="H725" s="55" t="s">
        <v>257</v>
      </c>
      <c r="I725" s="55"/>
      <c r="J725" s="373"/>
      <c r="K725" s="377"/>
      <c r="L725" s="38">
        <v>2082000</v>
      </c>
      <c r="M725" s="38">
        <v>2082000</v>
      </c>
      <c r="N725" s="255">
        <v>2082000</v>
      </c>
      <c r="O725" s="38">
        <v>2082000</v>
      </c>
      <c r="P725" s="38">
        <v>2082000</v>
      </c>
      <c r="Q725" s="38">
        <v>2082000</v>
      </c>
      <c r="R725" s="38">
        <v>2082000</v>
      </c>
      <c r="S725" s="38">
        <v>2082000</v>
      </c>
      <c r="T725" s="38">
        <v>2082000</v>
      </c>
    </row>
    <row r="726" spans="1:20" s="37" customFormat="1" ht="116.25" customHeight="1" x14ac:dyDescent="0.4">
      <c r="A726" s="70">
        <f>IF(D726="","",SUBTOTAL(3,D$7:$D726))</f>
        <v>716</v>
      </c>
      <c r="B726" s="376"/>
      <c r="C726" s="76" t="s">
        <v>3244</v>
      </c>
      <c r="D726" s="76" t="s">
        <v>14</v>
      </c>
      <c r="E726" s="76" t="s">
        <v>214</v>
      </c>
      <c r="F726" s="410"/>
      <c r="G726" s="409"/>
      <c r="H726" s="55" t="s">
        <v>257</v>
      </c>
      <c r="I726" s="55"/>
      <c r="J726" s="373"/>
      <c r="K726" s="377"/>
      <c r="L726" s="38">
        <v>2606000</v>
      </c>
      <c r="M726" s="38">
        <v>2606000</v>
      </c>
      <c r="N726" s="255">
        <v>2606000</v>
      </c>
      <c r="O726" s="38">
        <v>2606000</v>
      </c>
      <c r="P726" s="38">
        <v>2606000</v>
      </c>
      <c r="Q726" s="38">
        <v>2606000</v>
      </c>
      <c r="R726" s="38">
        <v>2606000</v>
      </c>
      <c r="S726" s="38">
        <v>2606000</v>
      </c>
      <c r="T726" s="38">
        <v>2606000</v>
      </c>
    </row>
    <row r="727" spans="1:20" s="37" customFormat="1" ht="116.25" customHeight="1" x14ac:dyDescent="0.4">
      <c r="A727" s="70">
        <f>IF(D727="","",SUBTOTAL(3,D$7:$D727))</f>
        <v>717</v>
      </c>
      <c r="B727" s="376"/>
      <c r="C727" s="76" t="s">
        <v>3245</v>
      </c>
      <c r="D727" s="76" t="s">
        <v>209</v>
      </c>
      <c r="E727" s="76" t="s">
        <v>214</v>
      </c>
      <c r="F727" s="410"/>
      <c r="G727" s="409"/>
      <c r="H727" s="55" t="s">
        <v>257</v>
      </c>
      <c r="I727" s="55"/>
      <c r="J727" s="373"/>
      <c r="K727" s="377"/>
      <c r="L727" s="38">
        <v>1142000</v>
      </c>
      <c r="M727" s="38">
        <v>1142000</v>
      </c>
      <c r="N727" s="255">
        <v>1142000</v>
      </c>
      <c r="O727" s="38">
        <v>1142000</v>
      </c>
      <c r="P727" s="38">
        <v>1142000</v>
      </c>
      <c r="Q727" s="38">
        <v>1142000</v>
      </c>
      <c r="R727" s="38">
        <v>1142000</v>
      </c>
      <c r="S727" s="38">
        <v>1142000</v>
      </c>
      <c r="T727" s="38">
        <v>1142000</v>
      </c>
    </row>
    <row r="728" spans="1:20" s="37" customFormat="1" ht="116.25" customHeight="1" x14ac:dyDescent="0.4">
      <c r="A728" s="70">
        <f>IF(D728="","",SUBTOTAL(3,D$7:$D728))</f>
        <v>718</v>
      </c>
      <c r="B728" s="376"/>
      <c r="C728" s="76" t="s">
        <v>3246</v>
      </c>
      <c r="D728" s="76" t="s">
        <v>209</v>
      </c>
      <c r="E728" s="76" t="s">
        <v>214</v>
      </c>
      <c r="F728" s="410"/>
      <c r="G728" s="409"/>
      <c r="H728" s="55" t="s">
        <v>257</v>
      </c>
      <c r="I728" s="55"/>
      <c r="J728" s="373"/>
      <c r="K728" s="377"/>
      <c r="L728" s="38">
        <v>1186000</v>
      </c>
      <c r="M728" s="38">
        <v>1186000</v>
      </c>
      <c r="N728" s="255">
        <v>1186000</v>
      </c>
      <c r="O728" s="38">
        <v>1186000</v>
      </c>
      <c r="P728" s="38">
        <v>1186000</v>
      </c>
      <c r="Q728" s="38">
        <v>1186000</v>
      </c>
      <c r="R728" s="38">
        <v>1186000</v>
      </c>
      <c r="S728" s="38">
        <v>1186000</v>
      </c>
      <c r="T728" s="38">
        <v>1186000</v>
      </c>
    </row>
    <row r="729" spans="1:20" s="37" customFormat="1" ht="116.25" customHeight="1" x14ac:dyDescent="0.4">
      <c r="A729" s="70">
        <f>IF(D729="","",SUBTOTAL(3,D$7:$D729))</f>
        <v>719</v>
      </c>
      <c r="B729" s="376"/>
      <c r="C729" s="76" t="s">
        <v>3247</v>
      </c>
      <c r="D729" s="76" t="s">
        <v>209</v>
      </c>
      <c r="E729" s="76"/>
      <c r="F729" s="410"/>
      <c r="G729" s="409"/>
      <c r="H729" s="55"/>
      <c r="I729" s="55"/>
      <c r="J729" s="373"/>
      <c r="K729" s="377"/>
      <c r="L729" s="38">
        <v>2105000</v>
      </c>
      <c r="M729" s="38">
        <v>2105000</v>
      </c>
      <c r="N729" s="255">
        <v>2105000</v>
      </c>
      <c r="O729" s="38">
        <v>2105000</v>
      </c>
      <c r="P729" s="38">
        <v>2105000</v>
      </c>
      <c r="Q729" s="38">
        <v>2105000</v>
      </c>
      <c r="R729" s="38">
        <v>2105000</v>
      </c>
      <c r="S729" s="38">
        <v>2105000</v>
      </c>
      <c r="T729" s="38">
        <v>2105000</v>
      </c>
    </row>
    <row r="730" spans="1:20" s="37" customFormat="1" ht="116.25" customHeight="1" x14ac:dyDescent="0.4">
      <c r="A730" s="70">
        <f>IF(D730="","",SUBTOTAL(3,D$7:$D730))</f>
        <v>720</v>
      </c>
      <c r="B730" s="376"/>
      <c r="C730" s="76" t="s">
        <v>3070</v>
      </c>
      <c r="D730" s="76" t="s">
        <v>14</v>
      </c>
      <c r="E730" s="76" t="s">
        <v>214</v>
      </c>
      <c r="F730" s="410"/>
      <c r="G730" s="409"/>
      <c r="H730" s="55" t="s">
        <v>257</v>
      </c>
      <c r="I730" s="55"/>
      <c r="J730" s="373"/>
      <c r="K730" s="377"/>
      <c r="L730" s="38">
        <v>2994000</v>
      </c>
      <c r="M730" s="38">
        <v>2994000</v>
      </c>
      <c r="N730" s="255">
        <v>2994000</v>
      </c>
      <c r="O730" s="38">
        <v>2994000</v>
      </c>
      <c r="P730" s="38">
        <v>2994000</v>
      </c>
      <c r="Q730" s="38">
        <v>2994000</v>
      </c>
      <c r="R730" s="38">
        <v>2994000</v>
      </c>
      <c r="S730" s="38">
        <v>2994000</v>
      </c>
      <c r="T730" s="38">
        <v>2994000</v>
      </c>
    </row>
    <row r="731" spans="1:20" s="37" customFormat="1" ht="116.25" customHeight="1" x14ac:dyDescent="0.4">
      <c r="A731" s="70">
        <f>IF(D731="","",SUBTOTAL(3,D$7:$D731))</f>
        <v>721</v>
      </c>
      <c r="B731" s="376"/>
      <c r="C731" s="76" t="s">
        <v>216</v>
      </c>
      <c r="D731" s="76" t="s">
        <v>209</v>
      </c>
      <c r="E731" s="76" t="s">
        <v>214</v>
      </c>
      <c r="F731" s="410"/>
      <c r="G731" s="409"/>
      <c r="H731" s="55" t="s">
        <v>257</v>
      </c>
      <c r="I731" s="55"/>
      <c r="J731" s="373"/>
      <c r="K731" s="377"/>
      <c r="L731" s="38">
        <v>2130000</v>
      </c>
      <c r="M731" s="38">
        <v>2130000</v>
      </c>
      <c r="N731" s="255">
        <v>2130000</v>
      </c>
      <c r="O731" s="38">
        <v>2130000</v>
      </c>
      <c r="P731" s="38">
        <v>2130000</v>
      </c>
      <c r="Q731" s="38">
        <v>2130000</v>
      </c>
      <c r="R731" s="38">
        <v>2130000</v>
      </c>
      <c r="S731" s="38">
        <v>2130000</v>
      </c>
      <c r="T731" s="38">
        <v>2130000</v>
      </c>
    </row>
    <row r="732" spans="1:20" s="37" customFormat="1" ht="116.25" customHeight="1" x14ac:dyDescent="0.4">
      <c r="A732" s="70">
        <f>IF(D732="","",SUBTOTAL(3,D$7:$D732))</f>
        <v>722</v>
      </c>
      <c r="B732" s="376"/>
      <c r="C732" s="76" t="s">
        <v>217</v>
      </c>
      <c r="D732" s="76" t="s">
        <v>209</v>
      </c>
      <c r="E732" s="76" t="s">
        <v>214</v>
      </c>
      <c r="F732" s="410"/>
      <c r="G732" s="409"/>
      <c r="H732" s="55" t="s">
        <v>257</v>
      </c>
      <c r="I732" s="55"/>
      <c r="J732" s="373"/>
      <c r="K732" s="377"/>
      <c r="L732" s="38">
        <v>3504000</v>
      </c>
      <c r="M732" s="38">
        <v>3504000</v>
      </c>
      <c r="N732" s="255">
        <v>3504000</v>
      </c>
      <c r="O732" s="38">
        <v>3504000</v>
      </c>
      <c r="P732" s="38">
        <v>3504000</v>
      </c>
      <c r="Q732" s="38">
        <v>3504000</v>
      </c>
      <c r="R732" s="38">
        <v>3504000</v>
      </c>
      <c r="S732" s="38">
        <v>3504000</v>
      </c>
      <c r="T732" s="38">
        <v>3504000</v>
      </c>
    </row>
    <row r="733" spans="1:20" s="37" customFormat="1" ht="116.25" customHeight="1" x14ac:dyDescent="0.4">
      <c r="A733" s="70">
        <f>IF(D733="","",SUBTOTAL(3,D$7:$D733))</f>
        <v>723</v>
      </c>
      <c r="B733" s="376"/>
      <c r="C733" s="76" t="s">
        <v>274</v>
      </c>
      <c r="D733" s="76" t="s">
        <v>209</v>
      </c>
      <c r="E733" s="76" t="s">
        <v>214</v>
      </c>
      <c r="F733" s="410"/>
      <c r="G733" s="409"/>
      <c r="H733" s="55" t="s">
        <v>257</v>
      </c>
      <c r="I733" s="55"/>
      <c r="J733" s="373"/>
      <c r="K733" s="377"/>
      <c r="L733" s="38">
        <v>6754000</v>
      </c>
      <c r="M733" s="38">
        <v>6754000</v>
      </c>
      <c r="N733" s="255">
        <v>6754000</v>
      </c>
      <c r="O733" s="38">
        <v>6754000</v>
      </c>
      <c r="P733" s="38">
        <v>6754000</v>
      </c>
      <c r="Q733" s="38">
        <v>6754000</v>
      </c>
      <c r="R733" s="38">
        <v>6754000</v>
      </c>
      <c r="S733" s="38">
        <v>6754000</v>
      </c>
      <c r="T733" s="38">
        <v>6754000</v>
      </c>
    </row>
    <row r="734" spans="1:20" s="37" customFormat="1" ht="116.25" customHeight="1" x14ac:dyDescent="0.4">
      <c r="A734" s="70">
        <f>IF(D734="","",SUBTOTAL(3,D$7:$D734))</f>
        <v>724</v>
      </c>
      <c r="B734" s="376"/>
      <c r="C734" s="76" t="s">
        <v>3071</v>
      </c>
      <c r="D734" s="76" t="s">
        <v>14</v>
      </c>
      <c r="E734" s="76" t="s">
        <v>214</v>
      </c>
      <c r="F734" s="410"/>
      <c r="G734" s="409"/>
      <c r="H734" s="55" t="s">
        <v>257</v>
      </c>
      <c r="I734" s="55"/>
      <c r="J734" s="373"/>
      <c r="K734" s="377"/>
      <c r="L734" s="38">
        <v>3076000</v>
      </c>
      <c r="M734" s="38">
        <v>3076000</v>
      </c>
      <c r="N734" s="255">
        <v>3076000</v>
      </c>
      <c r="O734" s="38">
        <v>3076000</v>
      </c>
      <c r="P734" s="38">
        <v>3076000</v>
      </c>
      <c r="Q734" s="38">
        <v>3076000</v>
      </c>
      <c r="R734" s="38">
        <v>3076000</v>
      </c>
      <c r="S734" s="38">
        <v>3076000</v>
      </c>
      <c r="T734" s="38">
        <v>3076000</v>
      </c>
    </row>
    <row r="735" spans="1:20" s="37" customFormat="1" ht="116.25" customHeight="1" x14ac:dyDescent="0.4">
      <c r="A735" s="70">
        <f>IF(D735="","",SUBTOTAL(3,D$7:$D735))</f>
        <v>725</v>
      </c>
      <c r="B735" s="376"/>
      <c r="C735" s="76" t="s">
        <v>3072</v>
      </c>
      <c r="D735" s="76" t="s">
        <v>209</v>
      </c>
      <c r="E735" s="76" t="s">
        <v>214</v>
      </c>
      <c r="F735" s="410"/>
      <c r="G735" s="409"/>
      <c r="H735" s="55" t="s">
        <v>257</v>
      </c>
      <c r="I735" s="55"/>
      <c r="J735" s="373"/>
      <c r="K735" s="377"/>
      <c r="L735" s="38">
        <v>8398000</v>
      </c>
      <c r="M735" s="38">
        <v>8398000</v>
      </c>
      <c r="N735" s="255">
        <v>8398000</v>
      </c>
      <c r="O735" s="38">
        <v>8398000</v>
      </c>
      <c r="P735" s="38">
        <v>8398000</v>
      </c>
      <c r="Q735" s="38">
        <v>8398000</v>
      </c>
      <c r="R735" s="38">
        <v>8398000</v>
      </c>
      <c r="S735" s="38">
        <v>8398000</v>
      </c>
      <c r="T735" s="38">
        <v>8398000</v>
      </c>
    </row>
    <row r="736" spans="1:20" s="37" customFormat="1" ht="116.25" customHeight="1" x14ac:dyDescent="0.4">
      <c r="A736" s="70">
        <f>IF(D736="","",SUBTOTAL(3,D$7:$D736))</f>
        <v>726</v>
      </c>
      <c r="B736" s="376"/>
      <c r="C736" s="76" t="s">
        <v>3073</v>
      </c>
      <c r="D736" s="76" t="s">
        <v>14</v>
      </c>
      <c r="E736" s="76" t="s">
        <v>214</v>
      </c>
      <c r="F736" s="410"/>
      <c r="G736" s="409"/>
      <c r="H736" s="55" t="s">
        <v>257</v>
      </c>
      <c r="I736" s="55"/>
      <c r="J736" s="373"/>
      <c r="K736" s="377"/>
      <c r="L736" s="38">
        <v>3132000</v>
      </c>
      <c r="M736" s="38">
        <v>3132000</v>
      </c>
      <c r="N736" s="255">
        <v>3132000</v>
      </c>
      <c r="O736" s="38">
        <v>3132000</v>
      </c>
      <c r="P736" s="38">
        <v>3132000</v>
      </c>
      <c r="Q736" s="38">
        <v>3132000</v>
      </c>
      <c r="R736" s="38">
        <v>3132000</v>
      </c>
      <c r="S736" s="38">
        <v>3132000</v>
      </c>
      <c r="T736" s="38">
        <v>3132000</v>
      </c>
    </row>
    <row r="737" spans="1:20" s="37" customFormat="1" ht="116.25" customHeight="1" x14ac:dyDescent="0.4">
      <c r="A737" s="70">
        <f>IF(D737="","",SUBTOTAL(3,D$7:$D737))</f>
        <v>727</v>
      </c>
      <c r="B737" s="376"/>
      <c r="C737" s="76" t="s">
        <v>265</v>
      </c>
      <c r="D737" s="76" t="s">
        <v>14</v>
      </c>
      <c r="E737" s="76" t="s">
        <v>214</v>
      </c>
      <c r="F737" s="410" t="s">
        <v>3074</v>
      </c>
      <c r="G737" s="409"/>
      <c r="H737" s="55" t="s">
        <v>17</v>
      </c>
      <c r="I737" s="55"/>
      <c r="J737" s="373"/>
      <c r="K737" s="377"/>
      <c r="L737" s="38">
        <v>1623000</v>
      </c>
      <c r="M737" s="38">
        <v>1623000</v>
      </c>
      <c r="N737" s="255">
        <v>1623000</v>
      </c>
      <c r="O737" s="38">
        <v>1623000</v>
      </c>
      <c r="P737" s="38">
        <v>1623000</v>
      </c>
      <c r="Q737" s="38">
        <v>1623000</v>
      </c>
      <c r="R737" s="38">
        <v>1623000</v>
      </c>
      <c r="S737" s="38">
        <v>1623000</v>
      </c>
      <c r="T737" s="38">
        <v>1623000</v>
      </c>
    </row>
    <row r="738" spans="1:20" s="37" customFormat="1" ht="116.25" customHeight="1" x14ac:dyDescent="0.4">
      <c r="A738" s="70">
        <f>IF(D738="","",SUBTOTAL(3,D$7:$D738))</f>
        <v>728</v>
      </c>
      <c r="B738" s="376"/>
      <c r="C738" s="76" t="s">
        <v>3067</v>
      </c>
      <c r="D738" s="76" t="s">
        <v>14</v>
      </c>
      <c r="E738" s="76" t="s">
        <v>214</v>
      </c>
      <c r="F738" s="410"/>
      <c r="G738" s="409"/>
      <c r="H738" s="55" t="s">
        <v>17</v>
      </c>
      <c r="I738" s="55"/>
      <c r="J738" s="373"/>
      <c r="K738" s="377"/>
      <c r="L738" s="38">
        <v>2513000</v>
      </c>
      <c r="M738" s="38">
        <v>2513000</v>
      </c>
      <c r="N738" s="255">
        <v>2513000</v>
      </c>
      <c r="O738" s="38">
        <v>2513000</v>
      </c>
      <c r="P738" s="38">
        <v>2513000</v>
      </c>
      <c r="Q738" s="38">
        <v>2513000</v>
      </c>
      <c r="R738" s="38">
        <v>2513000</v>
      </c>
      <c r="S738" s="38">
        <v>2513000</v>
      </c>
      <c r="T738" s="38">
        <v>2513000</v>
      </c>
    </row>
    <row r="739" spans="1:20" s="37" customFormat="1" ht="116.25" customHeight="1" x14ac:dyDescent="0.4">
      <c r="A739" s="70">
        <f>IF(D739="","",SUBTOTAL(3,D$7:$D739))</f>
        <v>729</v>
      </c>
      <c r="B739" s="376"/>
      <c r="C739" s="76" t="s">
        <v>268</v>
      </c>
      <c r="D739" s="76" t="s">
        <v>209</v>
      </c>
      <c r="E739" s="76" t="s">
        <v>214</v>
      </c>
      <c r="F739" s="410"/>
      <c r="G739" s="409"/>
      <c r="H739" s="55" t="s">
        <v>257</v>
      </c>
      <c r="I739" s="55"/>
      <c r="J739" s="373"/>
      <c r="K739" s="377"/>
      <c r="L739" s="38">
        <v>1098000</v>
      </c>
      <c r="M739" s="38">
        <v>1098000</v>
      </c>
      <c r="N739" s="255">
        <v>1098000</v>
      </c>
      <c r="O739" s="38">
        <v>1098000</v>
      </c>
      <c r="P739" s="38">
        <v>1098000</v>
      </c>
      <c r="Q739" s="38">
        <v>1098000</v>
      </c>
      <c r="R739" s="38">
        <v>1098000</v>
      </c>
      <c r="S739" s="38">
        <v>1098000</v>
      </c>
      <c r="T739" s="38">
        <v>1098000</v>
      </c>
    </row>
    <row r="740" spans="1:20" s="37" customFormat="1" ht="116.25" customHeight="1" x14ac:dyDescent="0.4">
      <c r="A740" s="70">
        <f>IF(D740="","",SUBTOTAL(3,D$7:$D740))</f>
        <v>730</v>
      </c>
      <c r="B740" s="376"/>
      <c r="C740" s="76" t="s">
        <v>284</v>
      </c>
      <c r="D740" s="76" t="s">
        <v>209</v>
      </c>
      <c r="E740" s="76" t="s">
        <v>214</v>
      </c>
      <c r="F740" s="410"/>
      <c r="G740" s="409"/>
      <c r="H740" s="55" t="s">
        <v>257</v>
      </c>
      <c r="I740" s="55"/>
      <c r="J740" s="373"/>
      <c r="K740" s="377"/>
      <c r="L740" s="38">
        <v>2082000</v>
      </c>
      <c r="M740" s="38">
        <v>2082000</v>
      </c>
      <c r="N740" s="255">
        <v>2082000</v>
      </c>
      <c r="O740" s="38">
        <v>2082000</v>
      </c>
      <c r="P740" s="38">
        <v>2082000</v>
      </c>
      <c r="Q740" s="38">
        <v>2082000</v>
      </c>
      <c r="R740" s="38">
        <v>2082000</v>
      </c>
      <c r="S740" s="38">
        <v>2082000</v>
      </c>
      <c r="T740" s="38">
        <v>2082000</v>
      </c>
    </row>
    <row r="741" spans="1:20" s="37" customFormat="1" ht="116.25" customHeight="1" x14ac:dyDescent="0.4">
      <c r="A741" s="70">
        <f>IF(D741="","",SUBTOTAL(3,D$7:$D741))</f>
        <v>731</v>
      </c>
      <c r="B741" s="376"/>
      <c r="C741" s="76" t="s">
        <v>3068</v>
      </c>
      <c r="D741" s="76" t="s">
        <v>14</v>
      </c>
      <c r="E741" s="76" t="s">
        <v>214</v>
      </c>
      <c r="F741" s="410"/>
      <c r="G741" s="409"/>
      <c r="H741" s="55" t="s">
        <v>17</v>
      </c>
      <c r="I741" s="55"/>
      <c r="J741" s="373"/>
      <c r="K741" s="377"/>
      <c r="L741" s="38">
        <v>2338000</v>
      </c>
      <c r="M741" s="38">
        <v>2338000</v>
      </c>
      <c r="N741" s="255">
        <v>2338000</v>
      </c>
      <c r="O741" s="38">
        <v>2338000</v>
      </c>
      <c r="P741" s="38">
        <v>2338000</v>
      </c>
      <c r="Q741" s="38">
        <v>2338000</v>
      </c>
      <c r="R741" s="38">
        <v>2338000</v>
      </c>
      <c r="S741" s="38">
        <v>2338000</v>
      </c>
      <c r="T741" s="38">
        <v>2338000</v>
      </c>
    </row>
    <row r="742" spans="1:20" s="37" customFormat="1" ht="116.25" customHeight="1" x14ac:dyDescent="0.4">
      <c r="A742" s="70">
        <f>IF(D742="","",SUBTOTAL(3,D$7:$D742))</f>
        <v>732</v>
      </c>
      <c r="B742" s="376"/>
      <c r="C742" s="76" t="s">
        <v>215</v>
      </c>
      <c r="D742" s="76" t="s">
        <v>209</v>
      </c>
      <c r="E742" s="76" t="s">
        <v>214</v>
      </c>
      <c r="F742" s="410"/>
      <c r="G742" s="409"/>
      <c r="H742" s="55" t="s">
        <v>257</v>
      </c>
      <c r="I742" s="55"/>
      <c r="J742" s="373"/>
      <c r="K742" s="377"/>
      <c r="L742" s="38">
        <v>1142000</v>
      </c>
      <c r="M742" s="38">
        <v>1142000</v>
      </c>
      <c r="N742" s="255">
        <v>1142000</v>
      </c>
      <c r="O742" s="38">
        <v>1142000</v>
      </c>
      <c r="P742" s="38">
        <v>1142000</v>
      </c>
      <c r="Q742" s="38">
        <v>1142000</v>
      </c>
      <c r="R742" s="38">
        <v>1142000</v>
      </c>
      <c r="S742" s="38">
        <v>1142000</v>
      </c>
      <c r="T742" s="38">
        <v>1142000</v>
      </c>
    </row>
    <row r="743" spans="1:20" s="37" customFormat="1" ht="116.25" customHeight="1" x14ac:dyDescent="0.4">
      <c r="A743" s="70">
        <f>IF(D743="","",SUBTOTAL(3,D$7:$D743))</f>
        <v>733</v>
      </c>
      <c r="B743" s="376"/>
      <c r="C743" s="76" t="s">
        <v>3069</v>
      </c>
      <c r="D743" s="76" t="s">
        <v>209</v>
      </c>
      <c r="E743" s="76" t="s">
        <v>214</v>
      </c>
      <c r="F743" s="410"/>
      <c r="G743" s="409"/>
      <c r="H743" s="55" t="s">
        <v>257</v>
      </c>
      <c r="I743" s="55"/>
      <c r="J743" s="373"/>
      <c r="K743" s="377"/>
      <c r="L743" s="38">
        <v>1186000</v>
      </c>
      <c r="M743" s="38">
        <v>1186000</v>
      </c>
      <c r="N743" s="255">
        <v>1186000</v>
      </c>
      <c r="O743" s="38">
        <v>1186000</v>
      </c>
      <c r="P743" s="38">
        <v>1186000</v>
      </c>
      <c r="Q743" s="38">
        <v>1186000</v>
      </c>
      <c r="R743" s="38">
        <v>1186000</v>
      </c>
      <c r="S743" s="38">
        <v>1186000</v>
      </c>
      <c r="T743" s="38">
        <v>1186000</v>
      </c>
    </row>
    <row r="744" spans="1:20" s="37" customFormat="1" ht="116.25" customHeight="1" x14ac:dyDescent="0.4">
      <c r="A744" s="70">
        <f>IF(D744="","",SUBTOTAL(3,D$7:$D744))</f>
        <v>734</v>
      </c>
      <c r="B744" s="376"/>
      <c r="C744" s="76" t="s">
        <v>3070</v>
      </c>
      <c r="D744" s="76" t="s">
        <v>14</v>
      </c>
      <c r="E744" s="76" t="s">
        <v>214</v>
      </c>
      <c r="F744" s="410"/>
      <c r="G744" s="409"/>
      <c r="H744" s="55" t="s">
        <v>17</v>
      </c>
      <c r="I744" s="55"/>
      <c r="J744" s="373"/>
      <c r="K744" s="377"/>
      <c r="L744" s="38">
        <v>2681000</v>
      </c>
      <c r="M744" s="38">
        <v>2681000</v>
      </c>
      <c r="N744" s="255">
        <v>2681000</v>
      </c>
      <c r="O744" s="38">
        <v>2681000</v>
      </c>
      <c r="P744" s="38">
        <v>2681000</v>
      </c>
      <c r="Q744" s="38">
        <v>2681000</v>
      </c>
      <c r="R744" s="38">
        <v>2681000</v>
      </c>
      <c r="S744" s="38">
        <v>2681000</v>
      </c>
      <c r="T744" s="38">
        <v>2681000</v>
      </c>
    </row>
    <row r="745" spans="1:20" s="37" customFormat="1" ht="116.25" customHeight="1" x14ac:dyDescent="0.4">
      <c r="A745" s="70">
        <f>IF(D745="","",SUBTOTAL(3,D$7:$D745))</f>
        <v>735</v>
      </c>
      <c r="B745" s="376"/>
      <c r="C745" s="76" t="s">
        <v>216</v>
      </c>
      <c r="D745" s="76" t="s">
        <v>209</v>
      </c>
      <c r="E745" s="76" t="s">
        <v>214</v>
      </c>
      <c r="F745" s="410"/>
      <c r="G745" s="409"/>
      <c r="H745" s="55" t="s">
        <v>257</v>
      </c>
      <c r="I745" s="55"/>
      <c r="J745" s="373"/>
      <c r="K745" s="377"/>
      <c r="L745" s="38">
        <v>2130000</v>
      </c>
      <c r="M745" s="38">
        <v>2130000</v>
      </c>
      <c r="N745" s="255">
        <v>2130000</v>
      </c>
      <c r="O745" s="38">
        <v>2130000</v>
      </c>
      <c r="P745" s="38">
        <v>2130000</v>
      </c>
      <c r="Q745" s="38">
        <v>2130000</v>
      </c>
      <c r="R745" s="38">
        <v>2130000</v>
      </c>
      <c r="S745" s="38">
        <v>2130000</v>
      </c>
      <c r="T745" s="38">
        <v>2130000</v>
      </c>
    </row>
    <row r="746" spans="1:20" s="37" customFormat="1" ht="116.25" customHeight="1" x14ac:dyDescent="0.4">
      <c r="A746" s="70">
        <f>IF(D746="","",SUBTOTAL(3,D$7:$D746))</f>
        <v>736</v>
      </c>
      <c r="B746" s="376"/>
      <c r="C746" s="76" t="s">
        <v>217</v>
      </c>
      <c r="D746" s="76" t="s">
        <v>209</v>
      </c>
      <c r="E746" s="76" t="s">
        <v>214</v>
      </c>
      <c r="F746" s="410"/>
      <c r="G746" s="409"/>
      <c r="H746" s="55" t="s">
        <v>257</v>
      </c>
      <c r="I746" s="55"/>
      <c r="J746" s="373"/>
      <c r="K746" s="377"/>
      <c r="L746" s="38">
        <v>3504000</v>
      </c>
      <c r="M746" s="38">
        <v>3504000</v>
      </c>
      <c r="N746" s="255">
        <v>3504000</v>
      </c>
      <c r="O746" s="38">
        <v>3504000</v>
      </c>
      <c r="P746" s="38">
        <v>3504000</v>
      </c>
      <c r="Q746" s="38">
        <v>3504000</v>
      </c>
      <c r="R746" s="38">
        <v>3504000</v>
      </c>
      <c r="S746" s="38">
        <v>3504000</v>
      </c>
      <c r="T746" s="38">
        <v>3504000</v>
      </c>
    </row>
    <row r="747" spans="1:20" s="37" customFormat="1" ht="116.25" customHeight="1" x14ac:dyDescent="0.4">
      <c r="A747" s="70">
        <f>IF(D747="","",SUBTOTAL(3,D$7:$D747))</f>
        <v>737</v>
      </c>
      <c r="B747" s="376"/>
      <c r="C747" s="76" t="s">
        <v>274</v>
      </c>
      <c r="D747" s="76" t="s">
        <v>209</v>
      </c>
      <c r="E747" s="76" t="s">
        <v>214</v>
      </c>
      <c r="F747" s="410"/>
      <c r="G747" s="409"/>
      <c r="H747" s="55" t="s">
        <v>257</v>
      </c>
      <c r="I747" s="55"/>
      <c r="J747" s="373"/>
      <c r="K747" s="377"/>
      <c r="L747" s="38">
        <v>6754000</v>
      </c>
      <c r="M747" s="38">
        <v>6754000</v>
      </c>
      <c r="N747" s="255">
        <v>6754000</v>
      </c>
      <c r="O747" s="38">
        <v>6754000</v>
      </c>
      <c r="P747" s="38">
        <v>6754000</v>
      </c>
      <c r="Q747" s="38">
        <v>6754000</v>
      </c>
      <c r="R747" s="38">
        <v>6754000</v>
      </c>
      <c r="S747" s="38">
        <v>6754000</v>
      </c>
      <c r="T747" s="38">
        <v>6754000</v>
      </c>
    </row>
    <row r="748" spans="1:20" s="37" customFormat="1" ht="116.25" customHeight="1" x14ac:dyDescent="0.4">
      <c r="A748" s="70">
        <f>IF(D748="","",SUBTOTAL(3,D$7:$D748))</f>
        <v>738</v>
      </c>
      <c r="B748" s="376"/>
      <c r="C748" s="76" t="s">
        <v>3071</v>
      </c>
      <c r="D748" s="76" t="s">
        <v>14</v>
      </c>
      <c r="E748" s="76" t="s">
        <v>214</v>
      </c>
      <c r="F748" s="410"/>
      <c r="G748" s="409"/>
      <c r="H748" s="55" t="s">
        <v>17</v>
      </c>
      <c r="I748" s="55"/>
      <c r="J748" s="373"/>
      <c r="K748" s="377"/>
      <c r="L748" s="38">
        <v>2749000</v>
      </c>
      <c r="M748" s="38">
        <v>2749000</v>
      </c>
      <c r="N748" s="255">
        <v>2749000</v>
      </c>
      <c r="O748" s="38">
        <v>2749000</v>
      </c>
      <c r="P748" s="38">
        <v>2749000</v>
      </c>
      <c r="Q748" s="38">
        <v>2749000</v>
      </c>
      <c r="R748" s="38">
        <v>2749000</v>
      </c>
      <c r="S748" s="38">
        <v>2749000</v>
      </c>
      <c r="T748" s="38">
        <v>2749000</v>
      </c>
    </row>
    <row r="749" spans="1:20" s="37" customFormat="1" ht="116.25" customHeight="1" x14ac:dyDescent="0.4">
      <c r="A749" s="70">
        <f>IF(D749="","",SUBTOTAL(3,D$7:$D749))</f>
        <v>739</v>
      </c>
      <c r="B749" s="376"/>
      <c r="C749" s="76" t="s">
        <v>3072</v>
      </c>
      <c r="D749" s="76" t="s">
        <v>209</v>
      </c>
      <c r="E749" s="76" t="s">
        <v>214</v>
      </c>
      <c r="F749" s="410"/>
      <c r="G749" s="409"/>
      <c r="H749" s="55" t="s">
        <v>257</v>
      </c>
      <c r="I749" s="55"/>
      <c r="J749" s="373"/>
      <c r="K749" s="377"/>
      <c r="L749" s="38">
        <v>8398000</v>
      </c>
      <c r="M749" s="38">
        <v>8398000</v>
      </c>
      <c r="N749" s="255">
        <v>8398000</v>
      </c>
      <c r="O749" s="38">
        <v>8398000</v>
      </c>
      <c r="P749" s="38">
        <v>8398000</v>
      </c>
      <c r="Q749" s="38">
        <v>8398000</v>
      </c>
      <c r="R749" s="38">
        <v>8398000</v>
      </c>
      <c r="S749" s="38">
        <v>8398000</v>
      </c>
      <c r="T749" s="38">
        <v>8398000</v>
      </c>
    </row>
    <row r="750" spans="1:20" s="37" customFormat="1" ht="116.25" customHeight="1" x14ac:dyDescent="0.4">
      <c r="A750" s="70">
        <f>IF(D750="","",SUBTOTAL(3,D$7:$D750))</f>
        <v>740</v>
      </c>
      <c r="B750" s="376"/>
      <c r="C750" s="76" t="s">
        <v>3075</v>
      </c>
      <c r="D750" s="76" t="s">
        <v>14</v>
      </c>
      <c r="E750" s="76" t="s">
        <v>214</v>
      </c>
      <c r="F750" s="410"/>
      <c r="G750" s="409"/>
      <c r="H750" s="55" t="s">
        <v>17</v>
      </c>
      <c r="I750" s="55"/>
      <c r="J750" s="373"/>
      <c r="K750" s="377"/>
      <c r="L750" s="38">
        <v>2785000</v>
      </c>
      <c r="M750" s="38">
        <v>2785000</v>
      </c>
      <c r="N750" s="255">
        <v>2785000</v>
      </c>
      <c r="O750" s="38">
        <v>2785000</v>
      </c>
      <c r="P750" s="38">
        <v>2785000</v>
      </c>
      <c r="Q750" s="38">
        <v>2785000</v>
      </c>
      <c r="R750" s="38">
        <v>2785000</v>
      </c>
      <c r="S750" s="38">
        <v>2785000</v>
      </c>
      <c r="T750" s="38">
        <v>2785000</v>
      </c>
    </row>
    <row r="751" spans="1:20" s="37" customFormat="1" ht="116.25" customHeight="1" x14ac:dyDescent="0.4">
      <c r="A751" s="70">
        <f>IF(D751="","",SUBTOTAL(3,D$7:$D751))</f>
        <v>741</v>
      </c>
      <c r="B751" s="376"/>
      <c r="C751" s="76" t="s">
        <v>265</v>
      </c>
      <c r="D751" s="76" t="s">
        <v>14</v>
      </c>
      <c r="E751" s="76" t="s">
        <v>214</v>
      </c>
      <c r="F751" s="410" t="s">
        <v>3262</v>
      </c>
      <c r="G751" s="409" t="s">
        <v>3263</v>
      </c>
      <c r="H751" s="55" t="s">
        <v>257</v>
      </c>
      <c r="I751" s="55"/>
      <c r="J751" s="373" t="s">
        <v>19</v>
      </c>
      <c r="K751" s="377" t="s">
        <v>3264</v>
      </c>
      <c r="L751" s="36">
        <v>1948732</v>
      </c>
      <c r="M751" s="38">
        <v>1948732</v>
      </c>
      <c r="N751" s="255">
        <v>1948732</v>
      </c>
      <c r="O751" s="38">
        <v>1948732</v>
      </c>
      <c r="P751" s="38">
        <v>1948732</v>
      </c>
      <c r="Q751" s="38">
        <v>1948732</v>
      </c>
      <c r="R751" s="38">
        <v>1948732</v>
      </c>
      <c r="S751" s="38">
        <v>1948732</v>
      </c>
      <c r="T751" s="38">
        <v>1948732</v>
      </c>
    </row>
    <row r="752" spans="1:20" s="37" customFormat="1" ht="116.25" customHeight="1" x14ac:dyDescent="0.4">
      <c r="A752" s="70">
        <f>IF(D752="","",SUBTOTAL(3,D$7:$D752))</f>
        <v>742</v>
      </c>
      <c r="B752" s="376"/>
      <c r="C752" s="76" t="s">
        <v>3265</v>
      </c>
      <c r="D752" s="76" t="s">
        <v>14</v>
      </c>
      <c r="E752" s="76" t="s">
        <v>214</v>
      </c>
      <c r="F752" s="410"/>
      <c r="G752" s="409"/>
      <c r="H752" s="55" t="s">
        <v>257</v>
      </c>
      <c r="I752" s="55"/>
      <c r="J752" s="373"/>
      <c r="K752" s="377"/>
      <c r="L752" s="36">
        <v>3122822</v>
      </c>
      <c r="M752" s="38">
        <v>3122822</v>
      </c>
      <c r="N752" s="255">
        <v>3122822</v>
      </c>
      <c r="O752" s="38">
        <v>3122822</v>
      </c>
      <c r="P752" s="38">
        <v>3122822</v>
      </c>
      <c r="Q752" s="38">
        <v>3122822</v>
      </c>
      <c r="R752" s="38">
        <v>3122822</v>
      </c>
      <c r="S752" s="38">
        <v>3122822</v>
      </c>
      <c r="T752" s="38">
        <v>3122822</v>
      </c>
    </row>
    <row r="753" spans="1:20" s="37" customFormat="1" ht="116.25" customHeight="1" x14ac:dyDescent="0.4">
      <c r="A753" s="70">
        <f>IF(D753="","",SUBTOTAL(3,D$7:$D753))</f>
        <v>743</v>
      </c>
      <c r="B753" s="376"/>
      <c r="C753" s="76" t="s">
        <v>3266</v>
      </c>
      <c r="D753" s="76" t="s">
        <v>209</v>
      </c>
      <c r="E753" s="76" t="s">
        <v>214</v>
      </c>
      <c r="F753" s="410"/>
      <c r="G753" s="409"/>
      <c r="H753" s="55" t="s">
        <v>257</v>
      </c>
      <c r="I753" s="55"/>
      <c r="J753" s="373"/>
      <c r="K753" s="377"/>
      <c r="L753" s="36">
        <v>2255000</v>
      </c>
      <c r="M753" s="38">
        <v>2255000</v>
      </c>
      <c r="N753" s="255">
        <v>2255000</v>
      </c>
      <c r="O753" s="38">
        <v>2255000</v>
      </c>
      <c r="P753" s="38">
        <v>2255000</v>
      </c>
      <c r="Q753" s="38">
        <v>2255000</v>
      </c>
      <c r="R753" s="38">
        <v>2255000</v>
      </c>
      <c r="S753" s="38">
        <v>2255000</v>
      </c>
      <c r="T753" s="38">
        <v>2255000</v>
      </c>
    </row>
    <row r="754" spans="1:20" s="37" customFormat="1" ht="116.25" customHeight="1" x14ac:dyDescent="0.4">
      <c r="A754" s="70">
        <f>IF(D754="","",SUBTOTAL(3,D$7:$D754))</f>
        <v>744</v>
      </c>
      <c r="B754" s="376"/>
      <c r="C754" s="76" t="s">
        <v>234</v>
      </c>
      <c r="D754" s="76" t="s">
        <v>209</v>
      </c>
      <c r="E754" s="76" t="s">
        <v>214</v>
      </c>
      <c r="F754" s="410"/>
      <c r="G754" s="409"/>
      <c r="H754" s="55" t="s">
        <v>257</v>
      </c>
      <c r="I754" s="55"/>
      <c r="J754" s="373"/>
      <c r="K754" s="377"/>
      <c r="L754" s="36">
        <v>3520000.0000000005</v>
      </c>
      <c r="M754" s="38">
        <v>3520000.0000000005</v>
      </c>
      <c r="N754" s="255">
        <v>3520000.0000000005</v>
      </c>
      <c r="O754" s="38">
        <v>3520000.0000000005</v>
      </c>
      <c r="P754" s="38">
        <v>3520000.0000000005</v>
      </c>
      <c r="Q754" s="38">
        <v>3520000.0000000005</v>
      </c>
      <c r="R754" s="38">
        <v>3520000.0000000005</v>
      </c>
      <c r="S754" s="38">
        <v>3520000.0000000005</v>
      </c>
      <c r="T754" s="38">
        <v>3520000.0000000005</v>
      </c>
    </row>
    <row r="755" spans="1:20" s="37" customFormat="1" ht="116.25" customHeight="1" x14ac:dyDescent="0.4">
      <c r="A755" s="70">
        <f>IF(D755="","",SUBTOTAL(3,D$7:$D755))</f>
        <v>745</v>
      </c>
      <c r="B755" s="376"/>
      <c r="C755" s="76" t="s">
        <v>236</v>
      </c>
      <c r="D755" s="76" t="s">
        <v>209</v>
      </c>
      <c r="E755" s="76" t="s">
        <v>214</v>
      </c>
      <c r="F755" s="410"/>
      <c r="G755" s="409"/>
      <c r="H755" s="55" t="s">
        <v>257</v>
      </c>
      <c r="I755" s="55"/>
      <c r="J755" s="373"/>
      <c r="K755" s="377"/>
      <c r="L755" s="36">
        <v>6985000</v>
      </c>
      <c r="M755" s="38">
        <v>6985000</v>
      </c>
      <c r="N755" s="255">
        <v>6985000</v>
      </c>
      <c r="O755" s="38">
        <v>6985000</v>
      </c>
      <c r="P755" s="38">
        <v>6985000</v>
      </c>
      <c r="Q755" s="38">
        <v>6985000</v>
      </c>
      <c r="R755" s="38">
        <v>6985000</v>
      </c>
      <c r="S755" s="38">
        <v>6985000</v>
      </c>
      <c r="T755" s="38">
        <v>6985000</v>
      </c>
    </row>
    <row r="756" spans="1:20" s="37" customFormat="1" ht="116.25" customHeight="1" x14ac:dyDescent="0.4">
      <c r="A756" s="70">
        <f>IF(D756="","",SUBTOTAL(3,D$7:$D756))</f>
        <v>746</v>
      </c>
      <c r="B756" s="376"/>
      <c r="C756" s="76" t="s">
        <v>235</v>
      </c>
      <c r="D756" s="76" t="s">
        <v>209</v>
      </c>
      <c r="E756" s="76" t="s">
        <v>214</v>
      </c>
      <c r="F756" s="410"/>
      <c r="G756" s="409"/>
      <c r="H756" s="55" t="s">
        <v>257</v>
      </c>
      <c r="I756" s="55"/>
      <c r="J756" s="373"/>
      <c r="K756" s="377"/>
      <c r="L756" s="36">
        <v>2215000</v>
      </c>
      <c r="M756" s="38">
        <v>2215000</v>
      </c>
      <c r="N756" s="255">
        <v>2215000</v>
      </c>
      <c r="O756" s="38">
        <v>2215000</v>
      </c>
      <c r="P756" s="38">
        <v>2215000</v>
      </c>
      <c r="Q756" s="38">
        <v>2215000</v>
      </c>
      <c r="R756" s="38">
        <v>2215000</v>
      </c>
      <c r="S756" s="38">
        <v>2215000</v>
      </c>
      <c r="T756" s="38">
        <v>2215000</v>
      </c>
    </row>
    <row r="757" spans="1:20" s="37" customFormat="1" ht="116.25" customHeight="1" x14ac:dyDescent="0.4">
      <c r="A757" s="70">
        <f>IF(D757="","",SUBTOTAL(3,D$7:$D757))</f>
        <v>747</v>
      </c>
      <c r="B757" s="376"/>
      <c r="C757" s="76" t="s">
        <v>237</v>
      </c>
      <c r="D757" s="76" t="s">
        <v>209</v>
      </c>
      <c r="E757" s="76" t="s">
        <v>214</v>
      </c>
      <c r="F757" s="410"/>
      <c r="G757" s="409"/>
      <c r="H757" s="55" t="s">
        <v>257</v>
      </c>
      <c r="I757" s="55"/>
      <c r="J757" s="373"/>
      <c r="K757" s="377"/>
      <c r="L757" s="36">
        <v>4075000</v>
      </c>
      <c r="M757" s="38">
        <v>4075000</v>
      </c>
      <c r="N757" s="255">
        <v>4075000</v>
      </c>
      <c r="O757" s="38">
        <v>4075000</v>
      </c>
      <c r="P757" s="38">
        <v>4075000</v>
      </c>
      <c r="Q757" s="38">
        <v>4075000</v>
      </c>
      <c r="R757" s="38">
        <v>4075000</v>
      </c>
      <c r="S757" s="38">
        <v>4075000</v>
      </c>
      <c r="T757" s="38">
        <v>4075000</v>
      </c>
    </row>
    <row r="758" spans="1:20" s="37" customFormat="1" ht="116.25" customHeight="1" x14ac:dyDescent="0.4">
      <c r="A758" s="70">
        <f>IF(D758="","",SUBTOTAL(3,D$7:$D758))</f>
        <v>748</v>
      </c>
      <c r="B758" s="376"/>
      <c r="C758" s="76" t="s">
        <v>3267</v>
      </c>
      <c r="D758" s="76" t="s">
        <v>14</v>
      </c>
      <c r="E758" s="76" t="s">
        <v>214</v>
      </c>
      <c r="F758" s="410"/>
      <c r="G758" s="409"/>
      <c r="H758" s="55" t="s">
        <v>257</v>
      </c>
      <c r="I758" s="55"/>
      <c r="J758" s="373"/>
      <c r="K758" s="377"/>
      <c r="L758" s="36">
        <v>2845000</v>
      </c>
      <c r="M758" s="38">
        <v>2845000</v>
      </c>
      <c r="N758" s="255">
        <v>2845000</v>
      </c>
      <c r="O758" s="38">
        <v>2845000</v>
      </c>
      <c r="P758" s="38">
        <v>2845000</v>
      </c>
      <c r="Q758" s="38">
        <v>2845000</v>
      </c>
      <c r="R758" s="38">
        <v>2845000</v>
      </c>
      <c r="S758" s="38">
        <v>2845000</v>
      </c>
      <c r="T758" s="38">
        <v>2845000</v>
      </c>
    </row>
    <row r="759" spans="1:20" s="37" customFormat="1" ht="116.25" customHeight="1" x14ac:dyDescent="0.4">
      <c r="A759" s="70">
        <f>IF(D759="","",SUBTOTAL(3,D$7:$D759))</f>
        <v>749</v>
      </c>
      <c r="B759" s="376"/>
      <c r="C759" s="76" t="s">
        <v>3268</v>
      </c>
      <c r="D759" s="76" t="s">
        <v>209</v>
      </c>
      <c r="E759" s="76" t="s">
        <v>214</v>
      </c>
      <c r="F759" s="410"/>
      <c r="G759" s="409"/>
      <c r="H759" s="55" t="s">
        <v>257</v>
      </c>
      <c r="I759" s="55"/>
      <c r="J759" s="373"/>
      <c r="K759" s="377"/>
      <c r="L759" s="36">
        <v>1108800</v>
      </c>
      <c r="M759" s="38">
        <v>1108800</v>
      </c>
      <c r="N759" s="255">
        <v>1108800</v>
      </c>
      <c r="O759" s="38">
        <v>1108800</v>
      </c>
      <c r="P759" s="38">
        <v>1108800</v>
      </c>
      <c r="Q759" s="38">
        <v>1108800</v>
      </c>
      <c r="R759" s="38">
        <v>1108800</v>
      </c>
      <c r="S759" s="38">
        <v>1108800</v>
      </c>
      <c r="T759" s="38">
        <v>1108800</v>
      </c>
    </row>
    <row r="760" spans="1:20" s="37" customFormat="1" ht="116.25" customHeight="1" x14ac:dyDescent="0.4">
      <c r="A760" s="70">
        <f>IF(D760="","",SUBTOTAL(3,D$7:$D760))</f>
        <v>750</v>
      </c>
      <c r="B760" s="376"/>
      <c r="C760" s="76" t="s">
        <v>229</v>
      </c>
      <c r="D760" s="76" t="s">
        <v>209</v>
      </c>
      <c r="E760" s="76" t="s">
        <v>214</v>
      </c>
      <c r="F760" s="410"/>
      <c r="G760" s="409"/>
      <c r="H760" s="55" t="s">
        <v>257</v>
      </c>
      <c r="I760" s="55"/>
      <c r="J760" s="373"/>
      <c r="K760" s="377"/>
      <c r="L760" s="36">
        <v>1292500</v>
      </c>
      <c r="M760" s="38">
        <v>1292500</v>
      </c>
      <c r="N760" s="255">
        <v>1292500</v>
      </c>
      <c r="O760" s="38">
        <v>1292500</v>
      </c>
      <c r="P760" s="38">
        <v>1292500</v>
      </c>
      <c r="Q760" s="38">
        <v>1292500</v>
      </c>
      <c r="R760" s="38">
        <v>1292500</v>
      </c>
      <c r="S760" s="38">
        <v>1292500</v>
      </c>
      <c r="T760" s="38">
        <v>1292500</v>
      </c>
    </row>
    <row r="761" spans="1:20" s="37" customFormat="1" ht="116.25" customHeight="1" x14ac:dyDescent="0.4">
      <c r="A761" s="70">
        <f>IF(D761="","",SUBTOTAL(3,D$7:$D761))</f>
        <v>751</v>
      </c>
      <c r="B761" s="376"/>
      <c r="C761" s="76" t="s">
        <v>3269</v>
      </c>
      <c r="D761" s="76" t="s">
        <v>209</v>
      </c>
      <c r="E761" s="76" t="s">
        <v>214</v>
      </c>
      <c r="F761" s="410"/>
      <c r="G761" s="409"/>
      <c r="H761" s="55" t="s">
        <v>257</v>
      </c>
      <c r="I761" s="55"/>
      <c r="J761" s="373"/>
      <c r="K761" s="377"/>
      <c r="L761" s="36">
        <v>2475600</v>
      </c>
      <c r="M761" s="38">
        <v>2475600</v>
      </c>
      <c r="N761" s="255">
        <v>2475600</v>
      </c>
      <c r="O761" s="38">
        <v>2475600</v>
      </c>
      <c r="P761" s="38">
        <v>2475600</v>
      </c>
      <c r="Q761" s="38">
        <v>2475600</v>
      </c>
      <c r="R761" s="38">
        <v>2475600</v>
      </c>
      <c r="S761" s="38">
        <v>2475600</v>
      </c>
      <c r="T761" s="38">
        <v>2475600</v>
      </c>
    </row>
    <row r="762" spans="1:20" s="37" customFormat="1" ht="116.25" customHeight="1" x14ac:dyDescent="0.4">
      <c r="A762" s="70">
        <f>IF(D762="","",SUBTOTAL(3,D$7:$D762))</f>
        <v>752</v>
      </c>
      <c r="B762" s="376"/>
      <c r="C762" s="76" t="s">
        <v>230</v>
      </c>
      <c r="D762" s="76" t="s">
        <v>209</v>
      </c>
      <c r="E762" s="76" t="s">
        <v>214</v>
      </c>
      <c r="F762" s="410"/>
      <c r="G762" s="409"/>
      <c r="H762" s="55" t="s">
        <v>257</v>
      </c>
      <c r="I762" s="55"/>
      <c r="J762" s="373"/>
      <c r="K762" s="377"/>
      <c r="L762" s="36">
        <v>1198900</v>
      </c>
      <c r="M762" s="38">
        <v>1198900</v>
      </c>
      <c r="N762" s="255">
        <v>1198900</v>
      </c>
      <c r="O762" s="38">
        <v>1198900</v>
      </c>
      <c r="P762" s="38">
        <v>1198900</v>
      </c>
      <c r="Q762" s="38">
        <v>1198900</v>
      </c>
      <c r="R762" s="38">
        <v>1198900</v>
      </c>
      <c r="S762" s="38">
        <v>1198900</v>
      </c>
      <c r="T762" s="38">
        <v>1198900</v>
      </c>
    </row>
    <row r="763" spans="1:20" s="37" customFormat="1" ht="116.25" customHeight="1" x14ac:dyDescent="0.4">
      <c r="A763" s="70">
        <f>IF(D763="","",SUBTOTAL(3,D$7:$D763))</f>
        <v>753</v>
      </c>
      <c r="B763" s="376"/>
      <c r="C763" s="76" t="s">
        <v>3270</v>
      </c>
      <c r="D763" s="76" t="s">
        <v>209</v>
      </c>
      <c r="E763" s="76" t="s">
        <v>214</v>
      </c>
      <c r="F763" s="410"/>
      <c r="G763" s="409"/>
      <c r="H763" s="55" t="s">
        <v>257</v>
      </c>
      <c r="I763" s="55"/>
      <c r="J763" s="373"/>
      <c r="K763" s="377"/>
      <c r="L763" s="36">
        <v>2056000</v>
      </c>
      <c r="M763" s="38">
        <v>2056000</v>
      </c>
      <c r="N763" s="255">
        <v>2056000</v>
      </c>
      <c r="O763" s="38">
        <v>2056000</v>
      </c>
      <c r="P763" s="38">
        <v>2056000</v>
      </c>
      <c r="Q763" s="38">
        <v>2056000</v>
      </c>
      <c r="R763" s="38">
        <v>2056000</v>
      </c>
      <c r="S763" s="38">
        <v>2056000</v>
      </c>
      <c r="T763" s="38">
        <v>2056000</v>
      </c>
    </row>
    <row r="764" spans="1:20" s="37" customFormat="1" ht="116.25" customHeight="1" x14ac:dyDescent="0.4">
      <c r="A764" s="70">
        <f>IF(D764="","",SUBTOTAL(3,D$7:$D764))</f>
        <v>754</v>
      </c>
      <c r="B764" s="376"/>
      <c r="C764" s="76" t="s">
        <v>228</v>
      </c>
      <c r="D764" s="76" t="s">
        <v>209</v>
      </c>
      <c r="E764" s="76" t="s">
        <v>214</v>
      </c>
      <c r="F764" s="410"/>
      <c r="G764" s="409"/>
      <c r="H764" s="55" t="s">
        <v>257</v>
      </c>
      <c r="I764" s="55"/>
      <c r="J764" s="373"/>
      <c r="K764" s="377"/>
      <c r="L764" s="36">
        <v>1108800</v>
      </c>
      <c r="M764" s="38">
        <v>1108800</v>
      </c>
      <c r="N764" s="255">
        <v>1108800</v>
      </c>
      <c r="O764" s="38">
        <v>1108800</v>
      </c>
      <c r="P764" s="38">
        <v>1108800</v>
      </c>
      <c r="Q764" s="38">
        <v>1108800</v>
      </c>
      <c r="R764" s="38">
        <v>1108800</v>
      </c>
      <c r="S764" s="38">
        <v>1108800</v>
      </c>
      <c r="T764" s="38">
        <v>1108800</v>
      </c>
    </row>
    <row r="765" spans="1:20" s="37" customFormat="1" ht="116.25" customHeight="1" x14ac:dyDescent="0.4">
      <c r="A765" s="70">
        <f>IF(D765="","",SUBTOTAL(3,D$7:$D765))</f>
        <v>755</v>
      </c>
      <c r="B765" s="376"/>
      <c r="C765" s="76" t="s">
        <v>3271</v>
      </c>
      <c r="D765" s="76" t="s">
        <v>14</v>
      </c>
      <c r="E765" s="76" t="s">
        <v>214</v>
      </c>
      <c r="F765" s="410"/>
      <c r="G765" s="409"/>
      <c r="H765" s="55" t="s">
        <v>257</v>
      </c>
      <c r="I765" s="55"/>
      <c r="J765" s="373"/>
      <c r="K765" s="377"/>
      <c r="L765" s="36">
        <v>3201000</v>
      </c>
      <c r="M765" s="38">
        <v>3201000</v>
      </c>
      <c r="N765" s="255">
        <v>3201000</v>
      </c>
      <c r="O765" s="38">
        <v>3201000</v>
      </c>
      <c r="P765" s="38">
        <v>3201000</v>
      </c>
      <c r="Q765" s="38">
        <v>3201000</v>
      </c>
      <c r="R765" s="38">
        <v>3201000</v>
      </c>
      <c r="S765" s="38">
        <v>3201000</v>
      </c>
      <c r="T765" s="38">
        <v>3201000</v>
      </c>
    </row>
    <row r="766" spans="1:20" s="37" customFormat="1" ht="116.25" customHeight="1" x14ac:dyDescent="0.4">
      <c r="A766" s="70">
        <f>IF(D766="","",SUBTOTAL(3,D$7:$D766))</f>
        <v>756</v>
      </c>
      <c r="B766" s="376"/>
      <c r="C766" s="76" t="s">
        <v>265</v>
      </c>
      <c r="D766" s="76" t="s">
        <v>14</v>
      </c>
      <c r="E766" s="76" t="s">
        <v>214</v>
      </c>
      <c r="F766" s="410" t="s">
        <v>3272</v>
      </c>
      <c r="G766" s="409"/>
      <c r="H766" s="55" t="s">
        <v>17</v>
      </c>
      <c r="I766" s="55"/>
      <c r="J766" s="373"/>
      <c r="K766" s="377" t="s">
        <v>3264</v>
      </c>
      <c r="L766" s="36">
        <v>1751300</v>
      </c>
      <c r="M766" s="38">
        <v>1751300</v>
      </c>
      <c r="N766" s="255">
        <v>1751300</v>
      </c>
      <c r="O766" s="38">
        <v>1751300</v>
      </c>
      <c r="P766" s="38">
        <v>1751300</v>
      </c>
      <c r="Q766" s="38">
        <v>1751300</v>
      </c>
      <c r="R766" s="38">
        <v>1751300</v>
      </c>
      <c r="S766" s="38">
        <v>1751300</v>
      </c>
      <c r="T766" s="38">
        <v>1751300</v>
      </c>
    </row>
    <row r="767" spans="1:20" s="37" customFormat="1" ht="116.25" customHeight="1" x14ac:dyDescent="0.4">
      <c r="A767" s="70">
        <f>IF(D767="","",SUBTOTAL(3,D$7:$D767))</f>
        <v>757</v>
      </c>
      <c r="B767" s="376"/>
      <c r="C767" s="76" t="s">
        <v>3265</v>
      </c>
      <c r="D767" s="76" t="s">
        <v>14</v>
      </c>
      <c r="E767" s="76" t="s">
        <v>214</v>
      </c>
      <c r="F767" s="410"/>
      <c r="G767" s="409"/>
      <c r="H767" s="55" t="s">
        <v>17</v>
      </c>
      <c r="I767" s="55"/>
      <c r="J767" s="373"/>
      <c r="K767" s="377"/>
      <c r="L767" s="36">
        <v>2767838</v>
      </c>
      <c r="M767" s="38">
        <v>2767838</v>
      </c>
      <c r="N767" s="255">
        <v>2767838</v>
      </c>
      <c r="O767" s="38">
        <v>2767838</v>
      </c>
      <c r="P767" s="38">
        <v>2767838</v>
      </c>
      <c r="Q767" s="38">
        <v>2767838</v>
      </c>
      <c r="R767" s="38">
        <v>2767838</v>
      </c>
      <c r="S767" s="38">
        <v>2767838</v>
      </c>
      <c r="T767" s="38">
        <v>2767838</v>
      </c>
    </row>
    <row r="768" spans="1:20" s="37" customFormat="1" ht="116.25" customHeight="1" x14ac:dyDescent="0.4">
      <c r="A768" s="70">
        <f>IF(D768="","",SUBTOTAL(3,D$7:$D768))</f>
        <v>758</v>
      </c>
      <c r="B768" s="376"/>
      <c r="C768" s="76" t="s">
        <v>3266</v>
      </c>
      <c r="D768" s="76" t="s">
        <v>209</v>
      </c>
      <c r="E768" s="76" t="s">
        <v>214</v>
      </c>
      <c r="F768" s="410"/>
      <c r="G768" s="409"/>
      <c r="H768" s="55" t="s">
        <v>257</v>
      </c>
      <c r="I768" s="55"/>
      <c r="J768" s="373"/>
      <c r="K768" s="377"/>
      <c r="L768" s="36">
        <v>2255000</v>
      </c>
      <c r="M768" s="38">
        <v>2255000</v>
      </c>
      <c r="N768" s="255">
        <v>2255000</v>
      </c>
      <c r="O768" s="38">
        <v>2255000</v>
      </c>
      <c r="P768" s="38">
        <v>2255000</v>
      </c>
      <c r="Q768" s="38">
        <v>2255000</v>
      </c>
      <c r="R768" s="38">
        <v>2255000</v>
      </c>
      <c r="S768" s="38">
        <v>2255000</v>
      </c>
      <c r="T768" s="38">
        <v>2255000</v>
      </c>
    </row>
    <row r="769" spans="1:21" s="37" customFormat="1" ht="116.25" customHeight="1" x14ac:dyDescent="0.4">
      <c r="A769" s="70">
        <f>IF(D769="","",SUBTOTAL(3,D$7:$D769))</f>
        <v>759</v>
      </c>
      <c r="B769" s="376"/>
      <c r="C769" s="76" t="s">
        <v>234</v>
      </c>
      <c r="D769" s="76" t="s">
        <v>209</v>
      </c>
      <c r="E769" s="76" t="s">
        <v>214</v>
      </c>
      <c r="F769" s="410"/>
      <c r="G769" s="409"/>
      <c r="H769" s="55" t="s">
        <v>257</v>
      </c>
      <c r="I769" s="55"/>
      <c r="J769" s="373"/>
      <c r="K769" s="377"/>
      <c r="L769" s="36">
        <v>3520000.0000000005</v>
      </c>
      <c r="M769" s="38">
        <v>3520000.0000000005</v>
      </c>
      <c r="N769" s="255">
        <v>3520000.0000000005</v>
      </c>
      <c r="O769" s="38">
        <v>3520000.0000000005</v>
      </c>
      <c r="P769" s="38">
        <v>3520000.0000000005</v>
      </c>
      <c r="Q769" s="38">
        <v>3520000.0000000005</v>
      </c>
      <c r="R769" s="38">
        <v>3520000.0000000005</v>
      </c>
      <c r="S769" s="38">
        <v>3520000.0000000005</v>
      </c>
      <c r="T769" s="38">
        <v>3520000.0000000005</v>
      </c>
    </row>
    <row r="770" spans="1:21" s="37" customFormat="1" ht="116.25" customHeight="1" x14ac:dyDescent="0.4">
      <c r="A770" s="70">
        <f>IF(D770="","",SUBTOTAL(3,D$7:$D770))</f>
        <v>760</v>
      </c>
      <c r="B770" s="376"/>
      <c r="C770" s="76" t="s">
        <v>236</v>
      </c>
      <c r="D770" s="76" t="s">
        <v>209</v>
      </c>
      <c r="E770" s="76" t="s">
        <v>214</v>
      </c>
      <c r="F770" s="410"/>
      <c r="G770" s="409"/>
      <c r="H770" s="55" t="s">
        <v>257</v>
      </c>
      <c r="I770" s="55"/>
      <c r="J770" s="373"/>
      <c r="K770" s="377"/>
      <c r="L770" s="36">
        <v>6985000</v>
      </c>
      <c r="M770" s="38">
        <v>6985000</v>
      </c>
      <c r="N770" s="255">
        <v>6985000</v>
      </c>
      <c r="O770" s="38">
        <v>6985000</v>
      </c>
      <c r="P770" s="38">
        <v>6985000</v>
      </c>
      <c r="Q770" s="38">
        <v>6985000</v>
      </c>
      <c r="R770" s="38">
        <v>6985000</v>
      </c>
      <c r="S770" s="38">
        <v>6985000</v>
      </c>
      <c r="T770" s="38">
        <v>6985000</v>
      </c>
    </row>
    <row r="771" spans="1:21" s="37" customFormat="1" ht="116.25" customHeight="1" x14ac:dyDescent="0.4">
      <c r="A771" s="70">
        <f>IF(D771="","",SUBTOTAL(3,D$7:$D771))</f>
        <v>761</v>
      </c>
      <c r="B771" s="376"/>
      <c r="C771" s="76" t="s">
        <v>235</v>
      </c>
      <c r="D771" s="76" t="s">
        <v>209</v>
      </c>
      <c r="E771" s="76" t="s">
        <v>214</v>
      </c>
      <c r="F771" s="410"/>
      <c r="G771" s="409"/>
      <c r="H771" s="55" t="s">
        <v>257</v>
      </c>
      <c r="I771" s="55"/>
      <c r="J771" s="373"/>
      <c r="K771" s="377"/>
      <c r="L771" s="36">
        <v>2215000</v>
      </c>
      <c r="M771" s="38">
        <v>2215000</v>
      </c>
      <c r="N771" s="255">
        <v>2215000</v>
      </c>
      <c r="O771" s="38">
        <v>2215000</v>
      </c>
      <c r="P771" s="38">
        <v>2215000</v>
      </c>
      <c r="Q771" s="38">
        <v>2215000</v>
      </c>
      <c r="R771" s="38">
        <v>2215000</v>
      </c>
      <c r="S771" s="38">
        <v>2215000</v>
      </c>
      <c r="T771" s="38">
        <v>2215000</v>
      </c>
    </row>
    <row r="772" spans="1:21" s="37" customFormat="1" ht="116.25" customHeight="1" x14ac:dyDescent="0.4">
      <c r="A772" s="70">
        <f>IF(D772="","",SUBTOTAL(3,D$7:$D772))</f>
        <v>762</v>
      </c>
      <c r="B772" s="376"/>
      <c r="C772" s="76" t="s">
        <v>237</v>
      </c>
      <c r="D772" s="76" t="s">
        <v>209</v>
      </c>
      <c r="E772" s="76" t="s">
        <v>214</v>
      </c>
      <c r="F772" s="410"/>
      <c r="G772" s="409"/>
      <c r="H772" s="55" t="s">
        <v>257</v>
      </c>
      <c r="I772" s="55"/>
      <c r="J772" s="373"/>
      <c r="K772" s="377"/>
      <c r="L772" s="36">
        <v>4075000</v>
      </c>
      <c r="M772" s="38">
        <v>4075000</v>
      </c>
      <c r="N772" s="255">
        <v>4075000</v>
      </c>
      <c r="O772" s="38">
        <v>4075000</v>
      </c>
      <c r="P772" s="38">
        <v>4075000</v>
      </c>
      <c r="Q772" s="38">
        <v>4075000</v>
      </c>
      <c r="R772" s="38">
        <v>4075000</v>
      </c>
      <c r="S772" s="38">
        <v>4075000</v>
      </c>
      <c r="T772" s="38">
        <v>4075000</v>
      </c>
    </row>
    <row r="773" spans="1:21" s="37" customFormat="1" ht="135" customHeight="1" x14ac:dyDescent="0.4">
      <c r="A773" s="70">
        <f>IF(D773="","",SUBTOTAL(3,D$7:$D773))</f>
        <v>763</v>
      </c>
      <c r="B773" s="376"/>
      <c r="C773" s="76" t="s">
        <v>3267</v>
      </c>
      <c r="D773" s="76" t="s">
        <v>14</v>
      </c>
      <c r="E773" s="76" t="s">
        <v>214</v>
      </c>
      <c r="F773" s="410"/>
      <c r="G773" s="409"/>
      <c r="H773" s="55" t="s">
        <v>17</v>
      </c>
      <c r="I773" s="55"/>
      <c r="J773" s="373"/>
      <c r="K773" s="377"/>
      <c r="L773" s="36">
        <v>2454532</v>
      </c>
      <c r="M773" s="38">
        <v>2454532</v>
      </c>
      <c r="N773" s="255">
        <v>2454532</v>
      </c>
      <c r="O773" s="38">
        <v>2454532</v>
      </c>
      <c r="P773" s="38">
        <v>2454532</v>
      </c>
      <c r="Q773" s="38">
        <v>2454532</v>
      </c>
      <c r="R773" s="38">
        <v>2454532</v>
      </c>
      <c r="S773" s="38">
        <v>2454532</v>
      </c>
      <c r="T773" s="38">
        <v>2454532</v>
      </c>
    </row>
    <row r="774" spans="1:21" s="37" customFormat="1" ht="116.25" customHeight="1" x14ac:dyDescent="0.4">
      <c r="A774" s="70">
        <f>IF(D774="","",SUBTOTAL(3,D$7:$D774))</f>
        <v>764</v>
      </c>
      <c r="B774" s="376"/>
      <c r="C774" s="76" t="s">
        <v>3268</v>
      </c>
      <c r="D774" s="76" t="s">
        <v>209</v>
      </c>
      <c r="E774" s="76" t="s">
        <v>214</v>
      </c>
      <c r="F774" s="410"/>
      <c r="G774" s="409"/>
      <c r="H774" s="55" t="s">
        <v>257</v>
      </c>
      <c r="I774" s="55"/>
      <c r="J774" s="373"/>
      <c r="K774" s="377"/>
      <c r="L774" s="36">
        <v>1108800</v>
      </c>
      <c r="M774" s="38">
        <v>1108800</v>
      </c>
      <c r="N774" s="255">
        <v>1108800</v>
      </c>
      <c r="O774" s="38">
        <v>1108800</v>
      </c>
      <c r="P774" s="38">
        <v>1108800</v>
      </c>
      <c r="Q774" s="38">
        <v>1108800</v>
      </c>
      <c r="R774" s="38">
        <v>1108800</v>
      </c>
      <c r="S774" s="38">
        <v>1108800</v>
      </c>
      <c r="T774" s="38">
        <v>1108800</v>
      </c>
    </row>
    <row r="775" spans="1:21" s="37" customFormat="1" ht="116.25" customHeight="1" x14ac:dyDescent="0.4">
      <c r="A775" s="70">
        <f>IF(D775="","",SUBTOTAL(3,D$7:$D775))</f>
        <v>765</v>
      </c>
      <c r="B775" s="376"/>
      <c r="C775" s="76" t="s">
        <v>229</v>
      </c>
      <c r="D775" s="76" t="s">
        <v>209</v>
      </c>
      <c r="E775" s="76" t="s">
        <v>214</v>
      </c>
      <c r="F775" s="410"/>
      <c r="G775" s="409"/>
      <c r="H775" s="55" t="s">
        <v>257</v>
      </c>
      <c r="I775" s="55"/>
      <c r="J775" s="373"/>
      <c r="K775" s="377"/>
      <c r="L775" s="36">
        <v>1292500</v>
      </c>
      <c r="M775" s="38">
        <v>1292500</v>
      </c>
      <c r="N775" s="255">
        <v>1292500</v>
      </c>
      <c r="O775" s="38">
        <v>1292500</v>
      </c>
      <c r="P775" s="38">
        <v>1292500</v>
      </c>
      <c r="Q775" s="38">
        <v>1292500</v>
      </c>
      <c r="R775" s="38">
        <v>1292500</v>
      </c>
      <c r="S775" s="38">
        <v>1292500</v>
      </c>
      <c r="T775" s="38">
        <v>1292500</v>
      </c>
    </row>
    <row r="776" spans="1:21" s="37" customFormat="1" ht="116.25" customHeight="1" x14ac:dyDescent="0.4">
      <c r="A776" s="70">
        <f>IF(D776="","",SUBTOTAL(3,D$7:$D776))</f>
        <v>766</v>
      </c>
      <c r="B776" s="376"/>
      <c r="C776" s="76" t="s">
        <v>3269</v>
      </c>
      <c r="D776" s="76" t="s">
        <v>209</v>
      </c>
      <c r="E776" s="76" t="s">
        <v>214</v>
      </c>
      <c r="F776" s="410"/>
      <c r="G776" s="409"/>
      <c r="H776" s="55" t="s">
        <v>257</v>
      </c>
      <c r="I776" s="55"/>
      <c r="J776" s="373"/>
      <c r="K776" s="377"/>
      <c r="L776" s="36">
        <v>2475600</v>
      </c>
      <c r="M776" s="38">
        <v>2475600</v>
      </c>
      <c r="N776" s="255">
        <v>2475600</v>
      </c>
      <c r="O776" s="38">
        <v>2475600</v>
      </c>
      <c r="P776" s="38">
        <v>2475600</v>
      </c>
      <c r="Q776" s="38">
        <v>2475600</v>
      </c>
      <c r="R776" s="38">
        <v>2475600</v>
      </c>
      <c r="S776" s="38">
        <v>2475600</v>
      </c>
      <c r="T776" s="38">
        <v>2475600</v>
      </c>
    </row>
    <row r="777" spans="1:21" s="37" customFormat="1" ht="116.25" customHeight="1" x14ac:dyDescent="0.4">
      <c r="A777" s="70">
        <f>IF(D777="","",SUBTOTAL(3,D$7:$D777))</f>
        <v>767</v>
      </c>
      <c r="B777" s="376"/>
      <c r="C777" s="76" t="s">
        <v>230</v>
      </c>
      <c r="D777" s="76" t="s">
        <v>209</v>
      </c>
      <c r="E777" s="76" t="s">
        <v>214</v>
      </c>
      <c r="F777" s="410"/>
      <c r="G777" s="409"/>
      <c r="H777" s="55" t="s">
        <v>257</v>
      </c>
      <c r="I777" s="55"/>
      <c r="J777" s="373"/>
      <c r="K777" s="377"/>
      <c r="L777" s="36">
        <v>1198900</v>
      </c>
      <c r="M777" s="38">
        <v>1198900</v>
      </c>
      <c r="N777" s="255">
        <v>1198900</v>
      </c>
      <c r="O777" s="38">
        <v>1198900</v>
      </c>
      <c r="P777" s="38">
        <v>1198900</v>
      </c>
      <c r="Q777" s="38">
        <v>1198900</v>
      </c>
      <c r="R777" s="38">
        <v>1198900</v>
      </c>
      <c r="S777" s="38">
        <v>1198900</v>
      </c>
      <c r="T777" s="38">
        <v>1198900</v>
      </c>
    </row>
    <row r="778" spans="1:21" s="37" customFormat="1" ht="116.25" customHeight="1" x14ac:dyDescent="0.4">
      <c r="A778" s="70">
        <f>IF(D778="","",SUBTOTAL(3,D$7:$D778))</f>
        <v>768</v>
      </c>
      <c r="B778" s="376"/>
      <c r="C778" s="76" t="s">
        <v>3270</v>
      </c>
      <c r="D778" s="76" t="s">
        <v>209</v>
      </c>
      <c r="E778" s="76" t="s">
        <v>214</v>
      </c>
      <c r="F778" s="410"/>
      <c r="G778" s="409"/>
      <c r="H778" s="55" t="s">
        <v>257</v>
      </c>
      <c r="I778" s="55"/>
      <c r="J778" s="373"/>
      <c r="K778" s="377"/>
      <c r="L778" s="36">
        <v>2056000</v>
      </c>
      <c r="M778" s="38">
        <v>2056000</v>
      </c>
      <c r="N778" s="255">
        <v>2056000</v>
      </c>
      <c r="O778" s="38">
        <v>2056000</v>
      </c>
      <c r="P778" s="38">
        <v>2056000</v>
      </c>
      <c r="Q778" s="38">
        <v>2056000</v>
      </c>
      <c r="R778" s="38">
        <v>2056000</v>
      </c>
      <c r="S778" s="38">
        <v>2056000</v>
      </c>
      <c r="T778" s="38">
        <v>2056000</v>
      </c>
    </row>
    <row r="779" spans="1:21" s="37" customFormat="1" ht="116.25" customHeight="1" x14ac:dyDescent="0.4">
      <c r="A779" s="70">
        <f>IF(D779="","",SUBTOTAL(3,D$7:$D779))</f>
        <v>769</v>
      </c>
      <c r="B779" s="376"/>
      <c r="C779" s="76" t="s">
        <v>228</v>
      </c>
      <c r="D779" s="76" t="s">
        <v>209</v>
      </c>
      <c r="E779" s="76" t="s">
        <v>214</v>
      </c>
      <c r="F779" s="410"/>
      <c r="G779" s="409"/>
      <c r="H779" s="55" t="s">
        <v>257</v>
      </c>
      <c r="I779" s="55"/>
      <c r="J779" s="373"/>
      <c r="K779" s="377"/>
      <c r="L779" s="36">
        <v>1108800</v>
      </c>
      <c r="M779" s="38">
        <v>1108800</v>
      </c>
      <c r="N779" s="255">
        <v>1108800</v>
      </c>
      <c r="O779" s="38">
        <v>1108800</v>
      </c>
      <c r="P779" s="38">
        <v>1108800</v>
      </c>
      <c r="Q779" s="38">
        <v>1108800</v>
      </c>
      <c r="R779" s="38">
        <v>1108800</v>
      </c>
      <c r="S779" s="38">
        <v>1108800</v>
      </c>
      <c r="T779" s="38">
        <v>1108800</v>
      </c>
    </row>
    <row r="780" spans="1:21" s="37" customFormat="1" ht="116.25" customHeight="1" x14ac:dyDescent="0.4">
      <c r="A780" s="70">
        <f>IF(D780="","",SUBTOTAL(3,D$7:$D780))</f>
        <v>770</v>
      </c>
      <c r="B780" s="376"/>
      <c r="C780" s="76" t="s">
        <v>3271</v>
      </c>
      <c r="D780" s="76" t="s">
        <v>14</v>
      </c>
      <c r="E780" s="76" t="s">
        <v>214</v>
      </c>
      <c r="F780" s="410"/>
      <c r="G780" s="409"/>
      <c r="H780" s="55" t="s">
        <v>17</v>
      </c>
      <c r="I780" s="55"/>
      <c r="J780" s="373"/>
      <c r="K780" s="377"/>
      <c r="L780" s="36">
        <v>2879500</v>
      </c>
      <c r="M780" s="38">
        <v>2879500</v>
      </c>
      <c r="N780" s="255">
        <v>2879500</v>
      </c>
      <c r="O780" s="38">
        <v>2879500</v>
      </c>
      <c r="P780" s="38">
        <v>2879500</v>
      </c>
      <c r="Q780" s="38">
        <v>2879500</v>
      </c>
      <c r="R780" s="38">
        <v>2879500</v>
      </c>
      <c r="S780" s="38">
        <v>2879500</v>
      </c>
      <c r="T780" s="38">
        <v>2879500</v>
      </c>
    </row>
    <row r="781" spans="1:21" s="10" customFormat="1" ht="65.099999999999994" customHeight="1" x14ac:dyDescent="0.3">
      <c r="A781" s="13">
        <f>IF(D781="","",SUBTOTAL(3,D$7:$D781))</f>
        <v>771</v>
      </c>
      <c r="B781" s="376" t="s">
        <v>319</v>
      </c>
      <c r="C781" s="55" t="s">
        <v>311</v>
      </c>
      <c r="D781" s="56" t="s">
        <v>312</v>
      </c>
      <c r="E781" s="55" t="s">
        <v>313</v>
      </c>
      <c r="F781" s="53" t="s">
        <v>314</v>
      </c>
      <c r="G781" s="409" t="s">
        <v>315</v>
      </c>
      <c r="H781" s="76" t="s">
        <v>17</v>
      </c>
      <c r="I781" s="76"/>
      <c r="J781" s="411" t="s">
        <v>19</v>
      </c>
      <c r="K781" s="412"/>
      <c r="L781" s="93">
        <v>533636.36363636365</v>
      </c>
      <c r="M781" s="93">
        <v>533636.36363636365</v>
      </c>
      <c r="N781" s="187">
        <v>533636.36363636365</v>
      </c>
      <c r="O781" s="93">
        <v>533636.36363636365</v>
      </c>
      <c r="P781" s="93">
        <v>533636.36363636365</v>
      </c>
      <c r="Q781" s="93">
        <v>533636.36363636365</v>
      </c>
      <c r="R781" s="93">
        <v>533636.36363636365</v>
      </c>
      <c r="S781" s="93">
        <v>533636.36363636365</v>
      </c>
      <c r="T781" s="93">
        <v>533636.36363636365</v>
      </c>
      <c r="U781" s="10">
        <v>533636.36363636365</v>
      </c>
    </row>
    <row r="782" spans="1:21" s="10" customFormat="1" ht="65.099999999999994" customHeight="1" x14ac:dyDescent="0.3">
      <c r="A782" s="13">
        <f>IF(D782="","",SUBTOTAL(3,D$7:$D782))</f>
        <v>772</v>
      </c>
      <c r="B782" s="376"/>
      <c r="C782" s="55" t="s">
        <v>316</v>
      </c>
      <c r="D782" s="56" t="s">
        <v>312</v>
      </c>
      <c r="E782" s="54" t="s">
        <v>44</v>
      </c>
      <c r="F782" s="53" t="s">
        <v>314</v>
      </c>
      <c r="G782" s="409"/>
      <c r="H782" s="186" t="s">
        <v>44</v>
      </c>
      <c r="I782" s="76"/>
      <c r="J782" s="411"/>
      <c r="K782" s="412"/>
      <c r="L782" s="93">
        <v>497272.72727272724</v>
      </c>
      <c r="M782" s="93">
        <v>497272.72727272724</v>
      </c>
      <c r="N782" s="187">
        <v>497272.72727272724</v>
      </c>
      <c r="O782" s="93">
        <v>497272.72727272724</v>
      </c>
      <c r="P782" s="93">
        <v>497272.72727272724</v>
      </c>
      <c r="Q782" s="93">
        <v>497272.72727272724</v>
      </c>
      <c r="R782" s="93">
        <v>497272.72727272724</v>
      </c>
      <c r="S782" s="93">
        <v>497272.72727272724</v>
      </c>
      <c r="T782" s="93">
        <v>497272.72727272724</v>
      </c>
      <c r="U782" s="10">
        <v>497272.72727272724</v>
      </c>
    </row>
    <row r="783" spans="1:21" s="10" customFormat="1" ht="65.099999999999994" customHeight="1" x14ac:dyDescent="0.3">
      <c r="A783" s="13">
        <f>IF(D783="","",SUBTOTAL(3,D$7:$D783))</f>
        <v>773</v>
      </c>
      <c r="B783" s="376"/>
      <c r="C783" s="55" t="s">
        <v>317</v>
      </c>
      <c r="D783" s="56" t="s">
        <v>312</v>
      </c>
      <c r="E783" s="54" t="s">
        <v>44</v>
      </c>
      <c r="F783" s="53" t="s">
        <v>314</v>
      </c>
      <c r="G783" s="409"/>
      <c r="H783" s="186" t="s">
        <v>44</v>
      </c>
      <c r="I783" s="76"/>
      <c r="J783" s="411"/>
      <c r="K783" s="412"/>
      <c r="L783" s="93">
        <v>415454.54545454541</v>
      </c>
      <c r="M783" s="93">
        <v>415454.54545454541</v>
      </c>
      <c r="N783" s="187">
        <v>415454.54545454541</v>
      </c>
      <c r="O783" s="93">
        <v>415454.54545454541</v>
      </c>
      <c r="P783" s="93">
        <v>415454.54545454541</v>
      </c>
      <c r="Q783" s="93">
        <v>415454.54545454541</v>
      </c>
      <c r="R783" s="93">
        <v>415454.54545454541</v>
      </c>
      <c r="S783" s="93">
        <v>415454.54545454541</v>
      </c>
      <c r="T783" s="93">
        <v>415454.54545454541</v>
      </c>
      <c r="U783" s="10">
        <v>415454.54545454541</v>
      </c>
    </row>
    <row r="784" spans="1:21" s="10" customFormat="1" ht="65.099999999999994" customHeight="1" x14ac:dyDescent="0.3">
      <c r="A784" s="13">
        <f>IF(D784="","",SUBTOTAL(3,D$7:$D784))</f>
        <v>774</v>
      </c>
      <c r="B784" s="376"/>
      <c r="C784" s="55" t="s">
        <v>318</v>
      </c>
      <c r="D784" s="56" t="s">
        <v>312</v>
      </c>
      <c r="E784" s="54" t="s">
        <v>44</v>
      </c>
      <c r="F784" s="53" t="s">
        <v>314</v>
      </c>
      <c r="G784" s="409"/>
      <c r="H784" s="186" t="s">
        <v>44</v>
      </c>
      <c r="I784" s="76"/>
      <c r="J784" s="411"/>
      <c r="K784" s="412"/>
      <c r="L784" s="93">
        <v>368181.81818181818</v>
      </c>
      <c r="M784" s="93">
        <v>368181.81818181818</v>
      </c>
      <c r="N784" s="187">
        <v>368181.81818181818</v>
      </c>
      <c r="O784" s="93">
        <v>368181.81818181818</v>
      </c>
      <c r="P784" s="93">
        <v>368181.81818181818</v>
      </c>
      <c r="Q784" s="93">
        <v>368181.81818181818</v>
      </c>
      <c r="R784" s="93">
        <v>368181.81818181818</v>
      </c>
      <c r="S784" s="93">
        <v>368181.81818181818</v>
      </c>
      <c r="T784" s="93">
        <v>368181.81818181818</v>
      </c>
      <c r="U784" s="10">
        <v>368181.81818181818</v>
      </c>
    </row>
    <row r="785" spans="1:21" s="10" customFormat="1" ht="65.099999999999994" customHeight="1" x14ac:dyDescent="0.3">
      <c r="A785" s="13">
        <f>IF(D785="","",SUBTOTAL(3,D$7:$D785))</f>
        <v>775</v>
      </c>
      <c r="B785" s="376"/>
      <c r="C785" s="55" t="s">
        <v>320</v>
      </c>
      <c r="D785" s="56" t="s">
        <v>321</v>
      </c>
      <c r="E785" s="55" t="s">
        <v>322</v>
      </c>
      <c r="F785" s="53" t="s">
        <v>323</v>
      </c>
      <c r="G785" s="409"/>
      <c r="H785" s="186" t="s">
        <v>44</v>
      </c>
      <c r="I785" s="76"/>
      <c r="J785" s="411"/>
      <c r="K785" s="412"/>
      <c r="L785" s="93">
        <v>2689090.9090909087</v>
      </c>
      <c r="M785" s="93">
        <v>2689090.9090909087</v>
      </c>
      <c r="N785" s="187">
        <v>2689090.9090909087</v>
      </c>
      <c r="O785" s="93">
        <v>2689090.9090909087</v>
      </c>
      <c r="P785" s="93">
        <v>2689090.9090909087</v>
      </c>
      <c r="Q785" s="93">
        <v>2689090.9090909087</v>
      </c>
      <c r="R785" s="93">
        <v>2689090.9090909087</v>
      </c>
      <c r="S785" s="93">
        <v>2689090.9090909087</v>
      </c>
      <c r="T785" s="93">
        <v>2689090.9090909087</v>
      </c>
      <c r="U785" s="10">
        <v>2689090.9090909087</v>
      </c>
    </row>
    <row r="786" spans="1:21" s="10" customFormat="1" ht="65.099999999999994" customHeight="1" x14ac:dyDescent="0.3">
      <c r="A786" s="13">
        <f>IF(D786="","",SUBTOTAL(3,D$7:$D786))</f>
        <v>776</v>
      </c>
      <c r="B786" s="376"/>
      <c r="C786" s="55" t="s">
        <v>324</v>
      </c>
      <c r="D786" s="56" t="s">
        <v>321</v>
      </c>
      <c r="E786" s="54" t="s">
        <v>44</v>
      </c>
      <c r="F786" s="53" t="s">
        <v>323</v>
      </c>
      <c r="G786" s="409"/>
      <c r="H786" s="186" t="s">
        <v>44</v>
      </c>
      <c r="I786" s="76"/>
      <c r="J786" s="411"/>
      <c r="K786" s="412"/>
      <c r="L786" s="93">
        <v>1727272.7272727271</v>
      </c>
      <c r="M786" s="93">
        <v>1727272.7272727271</v>
      </c>
      <c r="N786" s="187">
        <v>1727272.7272727271</v>
      </c>
      <c r="O786" s="93">
        <v>1727272.7272727271</v>
      </c>
      <c r="P786" s="93">
        <v>1727272.7272727271</v>
      </c>
      <c r="Q786" s="93">
        <v>1727272.7272727271</v>
      </c>
      <c r="R786" s="93">
        <v>1727272.7272727271</v>
      </c>
      <c r="S786" s="93">
        <v>1727272.7272727271</v>
      </c>
      <c r="T786" s="93">
        <v>1727272.7272727271</v>
      </c>
      <c r="U786" s="10">
        <v>1727272.7272727271</v>
      </c>
    </row>
    <row r="787" spans="1:21" s="10" customFormat="1" ht="65.099999999999994" customHeight="1" x14ac:dyDescent="0.3">
      <c r="A787" s="13">
        <f>IF(D787="","",SUBTOTAL(3,D$7:$D787))</f>
        <v>777</v>
      </c>
      <c r="B787" s="376"/>
      <c r="C787" s="55" t="s">
        <v>325</v>
      </c>
      <c r="D787" s="56" t="s">
        <v>321</v>
      </c>
      <c r="E787" s="55" t="s">
        <v>52</v>
      </c>
      <c r="F787" s="53" t="s">
        <v>323</v>
      </c>
      <c r="G787" s="409"/>
      <c r="H787" s="186" t="s">
        <v>44</v>
      </c>
      <c r="I787" s="76"/>
      <c r="J787" s="411"/>
      <c r="K787" s="412"/>
      <c r="L787" s="93">
        <v>3204545.4545454541</v>
      </c>
      <c r="M787" s="93">
        <v>3204545.4545454541</v>
      </c>
      <c r="N787" s="187">
        <v>3204545.4545454541</v>
      </c>
      <c r="O787" s="93">
        <v>3204545.4545454541</v>
      </c>
      <c r="P787" s="93">
        <v>3204545.4545454541</v>
      </c>
      <c r="Q787" s="93">
        <v>3204545.4545454541</v>
      </c>
      <c r="R787" s="93">
        <v>3204545.4545454541</v>
      </c>
      <c r="S787" s="93">
        <v>3204545.4545454541</v>
      </c>
      <c r="T787" s="93">
        <v>3204545.4545454541</v>
      </c>
      <c r="U787" s="10">
        <v>3204545.4545454541</v>
      </c>
    </row>
    <row r="788" spans="1:21" s="102" customFormat="1" ht="65.099999999999994" customHeight="1" x14ac:dyDescent="0.3">
      <c r="A788" s="98">
        <f>IF(D788="","",SUBTOTAL(3,D$7:$D788))</f>
        <v>778</v>
      </c>
      <c r="B788" s="376"/>
      <c r="C788" s="81" t="s">
        <v>326</v>
      </c>
      <c r="D788" s="82" t="s">
        <v>321</v>
      </c>
      <c r="E788" s="99" t="s">
        <v>44</v>
      </c>
      <c r="F788" s="100" t="s">
        <v>323</v>
      </c>
      <c r="G788" s="409"/>
      <c r="H788" s="99" t="s">
        <v>44</v>
      </c>
      <c r="I788" s="81"/>
      <c r="J788" s="411"/>
      <c r="K788" s="412"/>
      <c r="L788" s="101">
        <v>2168181.8181818179</v>
      </c>
      <c r="M788" s="101">
        <v>2168181.8181818179</v>
      </c>
      <c r="N788" s="196">
        <v>2168181.8181818179</v>
      </c>
      <c r="O788" s="101">
        <v>2168181.8181818179</v>
      </c>
      <c r="P788" s="101">
        <v>2168181.8181818179</v>
      </c>
      <c r="Q788" s="101">
        <v>2168181.8181818179</v>
      </c>
      <c r="R788" s="101">
        <v>2168181.8181818179</v>
      </c>
      <c r="S788" s="101">
        <v>2168181.8181818179</v>
      </c>
      <c r="T788" s="101">
        <v>2168181.8181818179</v>
      </c>
      <c r="U788" s="102">
        <v>2168181.8181818179</v>
      </c>
    </row>
    <row r="789" spans="1:21" s="10" customFormat="1" ht="65.099999999999994" customHeight="1" x14ac:dyDescent="0.3">
      <c r="A789" s="13">
        <f>IF(D789="","",SUBTOTAL(3,D$7:$D789))</f>
        <v>779</v>
      </c>
      <c r="B789" s="376"/>
      <c r="C789" s="55" t="s">
        <v>327</v>
      </c>
      <c r="D789" s="56" t="s">
        <v>321</v>
      </c>
      <c r="E789" s="54" t="s">
        <v>44</v>
      </c>
      <c r="F789" s="53" t="s">
        <v>323</v>
      </c>
      <c r="G789" s="409"/>
      <c r="H789" s="186" t="s">
        <v>44</v>
      </c>
      <c r="I789" s="76"/>
      <c r="J789" s="411"/>
      <c r="K789" s="412"/>
      <c r="L789" s="93">
        <v>1492727.2727272727</v>
      </c>
      <c r="M789" s="93">
        <v>1492727.2727272727</v>
      </c>
      <c r="N789" s="187">
        <v>1492727.2727272727</v>
      </c>
      <c r="O789" s="93">
        <v>1492727.2727272727</v>
      </c>
      <c r="P789" s="93">
        <v>1492727.2727272727</v>
      </c>
      <c r="Q789" s="93">
        <v>1492727.2727272727</v>
      </c>
      <c r="R789" s="93">
        <v>1492727.2727272727</v>
      </c>
      <c r="S789" s="93">
        <v>1492727.2727272727</v>
      </c>
      <c r="T789" s="93">
        <v>1492727.2727272727</v>
      </c>
      <c r="U789" s="10">
        <v>1492727.2727272727</v>
      </c>
    </row>
    <row r="790" spans="1:21" s="10" customFormat="1" ht="65.099999999999994" customHeight="1" x14ac:dyDescent="0.3">
      <c r="A790" s="13">
        <f>IF(D790="","",SUBTOTAL(3,D$7:$D790))</f>
        <v>780</v>
      </c>
      <c r="B790" s="376"/>
      <c r="C790" s="55" t="s">
        <v>328</v>
      </c>
      <c r="D790" s="56" t="s">
        <v>321</v>
      </c>
      <c r="E790" s="54" t="s">
        <v>44</v>
      </c>
      <c r="F790" s="53" t="s">
        <v>323</v>
      </c>
      <c r="G790" s="409"/>
      <c r="H790" s="186" t="s">
        <v>44</v>
      </c>
      <c r="I790" s="76"/>
      <c r="J790" s="411"/>
      <c r="K790" s="412"/>
      <c r="L790" s="93">
        <v>1036363.6363636362</v>
      </c>
      <c r="M790" s="93">
        <v>1036363.6363636362</v>
      </c>
      <c r="N790" s="187">
        <v>1036363.6363636362</v>
      </c>
      <c r="O790" s="93">
        <v>1036363.6363636362</v>
      </c>
      <c r="P790" s="93">
        <v>1036363.6363636362</v>
      </c>
      <c r="Q790" s="93">
        <v>1036363.6363636362</v>
      </c>
      <c r="R790" s="93">
        <v>1036363.6363636362</v>
      </c>
      <c r="S790" s="93">
        <v>1036363.6363636362</v>
      </c>
      <c r="T790" s="93">
        <v>1036363.6363636362</v>
      </c>
      <c r="U790" s="10">
        <v>1036363.6363636362</v>
      </c>
    </row>
    <row r="791" spans="1:21" s="10" customFormat="1" ht="65.099999999999994" customHeight="1" x14ac:dyDescent="0.3">
      <c r="A791" s="13">
        <f>IF(D791="","",SUBTOTAL(3,D$7:$D791))</f>
        <v>781</v>
      </c>
      <c r="B791" s="376"/>
      <c r="C791" s="55" t="s">
        <v>329</v>
      </c>
      <c r="D791" s="56" t="s">
        <v>321</v>
      </c>
      <c r="E791" s="54" t="s">
        <v>44</v>
      </c>
      <c r="F791" s="53" t="s">
        <v>323</v>
      </c>
      <c r="G791" s="409"/>
      <c r="H791" s="186" t="s">
        <v>44</v>
      </c>
      <c r="I791" s="76"/>
      <c r="J791" s="411"/>
      <c r="K791" s="412"/>
      <c r="L791" s="93">
        <v>893636.36363636353</v>
      </c>
      <c r="M791" s="93">
        <v>893636.36363636353</v>
      </c>
      <c r="N791" s="187">
        <v>893636.36363636353</v>
      </c>
      <c r="O791" s="93">
        <v>893636.36363636353</v>
      </c>
      <c r="P791" s="93">
        <v>893636.36363636353</v>
      </c>
      <c r="Q791" s="93">
        <v>893636.36363636353</v>
      </c>
      <c r="R791" s="93">
        <v>893636.36363636353</v>
      </c>
      <c r="S791" s="93">
        <v>893636.36363636353</v>
      </c>
      <c r="T791" s="93">
        <v>893636.36363636353</v>
      </c>
      <c r="U791" s="10">
        <v>893636.36363636353</v>
      </c>
    </row>
    <row r="792" spans="1:21" s="10" customFormat="1" ht="65.099999999999994" customHeight="1" x14ac:dyDescent="0.3">
      <c r="A792" s="13">
        <f>IF(D792="","",SUBTOTAL(3,D$7:$D792))</f>
        <v>782</v>
      </c>
      <c r="B792" s="376"/>
      <c r="C792" s="55" t="s">
        <v>330</v>
      </c>
      <c r="D792" s="56" t="s">
        <v>331</v>
      </c>
      <c r="E792" s="54" t="s">
        <v>44</v>
      </c>
      <c r="F792" s="53" t="s">
        <v>332</v>
      </c>
      <c r="G792" s="409"/>
      <c r="H792" s="186" t="s">
        <v>44</v>
      </c>
      <c r="I792" s="76"/>
      <c r="J792" s="411"/>
      <c r="K792" s="412"/>
      <c r="L792" s="93">
        <v>1704545.4545454544</v>
      </c>
      <c r="M792" s="93">
        <v>1704545.4545454544</v>
      </c>
      <c r="N792" s="187">
        <v>1704545.4545454544</v>
      </c>
      <c r="O792" s="93">
        <v>1704545.4545454544</v>
      </c>
      <c r="P792" s="93">
        <v>1704545.4545454544</v>
      </c>
      <c r="Q792" s="93">
        <v>1704545.4545454544</v>
      </c>
      <c r="R792" s="93">
        <v>1704545.4545454544</v>
      </c>
      <c r="S792" s="93">
        <v>1704545.4545454544</v>
      </c>
      <c r="T792" s="93">
        <v>1704545.4545454544</v>
      </c>
      <c r="U792" s="10">
        <v>1704545.4545454544</v>
      </c>
    </row>
    <row r="793" spans="1:21" s="10" customFormat="1" ht="65.099999999999994" customHeight="1" x14ac:dyDescent="0.3">
      <c r="A793" s="13">
        <f>IF(D793="","",SUBTOTAL(3,D$7:$D793))</f>
        <v>783</v>
      </c>
      <c r="B793" s="376"/>
      <c r="C793" s="55" t="s">
        <v>333</v>
      </c>
      <c r="D793" s="56" t="s">
        <v>331</v>
      </c>
      <c r="E793" s="54" t="s">
        <v>44</v>
      </c>
      <c r="F793" s="53" t="s">
        <v>332</v>
      </c>
      <c r="G793" s="409"/>
      <c r="H793" s="186" t="s">
        <v>44</v>
      </c>
      <c r="I793" s="76"/>
      <c r="J793" s="411"/>
      <c r="K793" s="412"/>
      <c r="L793" s="93">
        <v>1447272.7272727271</v>
      </c>
      <c r="M793" s="93">
        <v>1447272.7272727271</v>
      </c>
      <c r="N793" s="187">
        <v>1447272.7272727271</v>
      </c>
      <c r="O793" s="93">
        <v>1447272.7272727271</v>
      </c>
      <c r="P793" s="93">
        <v>1447272.7272727271</v>
      </c>
      <c r="Q793" s="93">
        <v>1447272.7272727271</v>
      </c>
      <c r="R793" s="93">
        <v>1447272.7272727271</v>
      </c>
      <c r="S793" s="93">
        <v>1447272.7272727271</v>
      </c>
      <c r="T793" s="93">
        <v>1447272.7272727271</v>
      </c>
      <c r="U793" s="10">
        <v>1447272.7272727271</v>
      </c>
    </row>
    <row r="794" spans="1:21" s="10" customFormat="1" ht="65.099999999999994" customHeight="1" x14ac:dyDescent="0.3">
      <c r="A794" s="13">
        <f>IF(D794="","",SUBTOTAL(3,D$7:$D794))</f>
        <v>784</v>
      </c>
      <c r="B794" s="376"/>
      <c r="C794" s="55" t="s">
        <v>334</v>
      </c>
      <c r="D794" s="56" t="s">
        <v>321</v>
      </c>
      <c r="E794" s="54" t="s">
        <v>44</v>
      </c>
      <c r="F794" s="53" t="s">
        <v>323</v>
      </c>
      <c r="G794" s="409"/>
      <c r="H794" s="186" t="s">
        <v>44</v>
      </c>
      <c r="I794" s="76"/>
      <c r="J794" s="411"/>
      <c r="K794" s="412"/>
      <c r="L794" s="93">
        <v>1788181.8181818181</v>
      </c>
      <c r="M794" s="93">
        <v>1788181.8181818181</v>
      </c>
      <c r="N794" s="187">
        <v>1788181.8181818181</v>
      </c>
      <c r="O794" s="93">
        <v>1788181.8181818181</v>
      </c>
      <c r="P794" s="93">
        <v>1788181.8181818181</v>
      </c>
      <c r="Q794" s="93">
        <v>1788181.8181818181</v>
      </c>
      <c r="R794" s="93">
        <v>1788181.8181818181</v>
      </c>
      <c r="S794" s="93">
        <v>1788181.8181818181</v>
      </c>
      <c r="T794" s="93">
        <v>1788181.8181818181</v>
      </c>
      <c r="U794" s="10">
        <v>1788181.8181818181</v>
      </c>
    </row>
    <row r="795" spans="1:21" s="10" customFormat="1" ht="65.099999999999994" customHeight="1" x14ac:dyDescent="0.3">
      <c r="A795" s="13">
        <f>IF(D795="","",SUBTOTAL(3,D$7:$D795))</f>
        <v>785</v>
      </c>
      <c r="B795" s="376"/>
      <c r="C795" s="55" t="s">
        <v>335</v>
      </c>
      <c r="D795" s="56" t="s">
        <v>321</v>
      </c>
      <c r="E795" s="54" t="s">
        <v>44</v>
      </c>
      <c r="F795" s="53" t="s">
        <v>323</v>
      </c>
      <c r="G795" s="409"/>
      <c r="H795" s="186" t="s">
        <v>44</v>
      </c>
      <c r="I795" s="76"/>
      <c r="J795" s="411"/>
      <c r="K795" s="412"/>
      <c r="L795" s="93">
        <v>3242727.2727272725</v>
      </c>
      <c r="M795" s="93">
        <v>3242727.2727272725</v>
      </c>
      <c r="N795" s="187">
        <v>3242727.2727272725</v>
      </c>
      <c r="O795" s="93">
        <v>3242727.2727272725</v>
      </c>
      <c r="P795" s="93">
        <v>3242727.2727272725</v>
      </c>
      <c r="Q795" s="93">
        <v>3242727.2727272725</v>
      </c>
      <c r="R795" s="93">
        <v>3242727.2727272725</v>
      </c>
      <c r="S795" s="93">
        <v>3242727.2727272725</v>
      </c>
      <c r="T795" s="93">
        <v>3242727.2727272725</v>
      </c>
      <c r="U795" s="10">
        <v>3242727.2727272725</v>
      </c>
    </row>
    <row r="796" spans="1:21" s="10" customFormat="1" ht="65.099999999999994" customHeight="1" x14ac:dyDescent="0.3">
      <c r="A796" s="13">
        <f>IF(D796="","",SUBTOTAL(3,D$7:$D796))</f>
        <v>786</v>
      </c>
      <c r="B796" s="376"/>
      <c r="C796" s="55" t="s">
        <v>336</v>
      </c>
      <c r="D796" s="56" t="s">
        <v>321</v>
      </c>
      <c r="E796" s="54" t="s">
        <v>44</v>
      </c>
      <c r="F796" s="53" t="s">
        <v>338</v>
      </c>
      <c r="G796" s="409"/>
      <c r="H796" s="186" t="s">
        <v>44</v>
      </c>
      <c r="I796" s="76"/>
      <c r="J796" s="411"/>
      <c r="K796" s="412"/>
      <c r="L796" s="93">
        <v>2783636.3636363633</v>
      </c>
      <c r="M796" s="93">
        <v>2783636.3636363633</v>
      </c>
      <c r="N796" s="187">
        <v>2783636.3636363633</v>
      </c>
      <c r="O796" s="93">
        <v>2783636.3636363633</v>
      </c>
      <c r="P796" s="93">
        <v>2783636.3636363633</v>
      </c>
      <c r="Q796" s="93">
        <v>2783636.3636363633</v>
      </c>
      <c r="R796" s="93">
        <v>2783636.3636363633</v>
      </c>
      <c r="S796" s="93">
        <v>2783636.3636363633</v>
      </c>
      <c r="T796" s="93">
        <v>2783636.3636363633</v>
      </c>
      <c r="U796" s="10">
        <v>2783636.3636363633</v>
      </c>
    </row>
    <row r="797" spans="1:21" s="10" customFormat="1" ht="65.099999999999994" customHeight="1" x14ac:dyDescent="0.3">
      <c r="A797" s="13">
        <f>IF(D797="","",SUBTOTAL(3,D$7:$D797))</f>
        <v>787</v>
      </c>
      <c r="B797" s="376"/>
      <c r="C797" s="55" t="s">
        <v>339</v>
      </c>
      <c r="D797" s="56" t="s">
        <v>321</v>
      </c>
      <c r="E797" s="54" t="s">
        <v>44</v>
      </c>
      <c r="F797" s="53" t="s">
        <v>338</v>
      </c>
      <c r="G797" s="409"/>
      <c r="H797" s="186" t="s">
        <v>44</v>
      </c>
      <c r="I797" s="76"/>
      <c r="J797" s="411"/>
      <c r="K797" s="412"/>
      <c r="L797" s="93">
        <v>3120909.0909090908</v>
      </c>
      <c r="M797" s="93">
        <v>3120909.0909090908</v>
      </c>
      <c r="N797" s="187">
        <v>3120909.0909090908</v>
      </c>
      <c r="O797" s="93">
        <v>3120909.0909090908</v>
      </c>
      <c r="P797" s="93">
        <v>3120909.0909090908</v>
      </c>
      <c r="Q797" s="93">
        <v>3120909.0909090908</v>
      </c>
      <c r="R797" s="93">
        <v>3120909.0909090908</v>
      </c>
      <c r="S797" s="93">
        <v>3120909.0909090908</v>
      </c>
      <c r="T797" s="93">
        <v>3120909.0909090908</v>
      </c>
      <c r="U797" s="10">
        <v>3120909.0909090908</v>
      </c>
    </row>
    <row r="798" spans="1:21" s="102" customFormat="1" ht="65.099999999999994" customHeight="1" x14ac:dyDescent="0.3">
      <c r="A798" s="98">
        <f>IF(D798="","",SUBTOTAL(3,D$7:$D798))</f>
        <v>788</v>
      </c>
      <c r="B798" s="376"/>
      <c r="C798" s="81" t="s">
        <v>340</v>
      </c>
      <c r="D798" s="82" t="s">
        <v>331</v>
      </c>
      <c r="E798" s="81" t="s">
        <v>337</v>
      </c>
      <c r="F798" s="100" t="s">
        <v>341</v>
      </c>
      <c r="G798" s="409"/>
      <c r="H798" s="99" t="s">
        <v>44</v>
      </c>
      <c r="I798" s="81"/>
      <c r="J798" s="411"/>
      <c r="K798" s="412"/>
      <c r="L798" s="101">
        <v>309090.90909090906</v>
      </c>
      <c r="M798" s="101">
        <v>309090.90909090906</v>
      </c>
      <c r="N798" s="196">
        <v>309090.90909090906</v>
      </c>
      <c r="O798" s="101">
        <v>309090.90909090906</v>
      </c>
      <c r="P798" s="101">
        <v>309090.90909090906</v>
      </c>
      <c r="Q798" s="101">
        <v>309090.90909090906</v>
      </c>
      <c r="R798" s="101">
        <v>309090.90909090906</v>
      </c>
      <c r="S798" s="101">
        <v>309090.90909090906</v>
      </c>
      <c r="T798" s="101">
        <v>309090.90909090906</v>
      </c>
      <c r="U798" s="102">
        <v>309090.90909090906</v>
      </c>
    </row>
    <row r="799" spans="1:21" s="10" customFormat="1" ht="65.099999999999994" customHeight="1" x14ac:dyDescent="0.3">
      <c r="A799" s="13">
        <f>IF(D799="","",SUBTOTAL(3,D$7:$D799))</f>
        <v>789</v>
      </c>
      <c r="B799" s="376"/>
      <c r="C799" s="55" t="s">
        <v>340</v>
      </c>
      <c r="D799" s="56" t="s">
        <v>321</v>
      </c>
      <c r="E799" s="54" t="s">
        <v>44</v>
      </c>
      <c r="F799" s="53" t="s">
        <v>338</v>
      </c>
      <c r="G799" s="409"/>
      <c r="H799" s="186" t="s">
        <v>44</v>
      </c>
      <c r="I799" s="76"/>
      <c r="J799" s="411"/>
      <c r="K799" s="412"/>
      <c r="L799" s="93">
        <v>1638181.8181818181</v>
      </c>
      <c r="M799" s="93">
        <v>1638181.8181818181</v>
      </c>
      <c r="N799" s="187">
        <v>1638181.8181818181</v>
      </c>
      <c r="O799" s="93">
        <v>1638181.8181818181</v>
      </c>
      <c r="P799" s="93">
        <v>1638181.8181818181</v>
      </c>
      <c r="Q799" s="93">
        <v>1638181.8181818181</v>
      </c>
      <c r="R799" s="93">
        <v>1638181.8181818181</v>
      </c>
      <c r="S799" s="93">
        <v>1638181.8181818181</v>
      </c>
      <c r="T799" s="93">
        <v>1638181.8181818181</v>
      </c>
      <c r="U799" s="10">
        <v>1638181.8181818181</v>
      </c>
    </row>
    <row r="800" spans="1:21" s="102" customFormat="1" ht="65.099999999999994" customHeight="1" x14ac:dyDescent="0.3">
      <c r="A800" s="98">
        <f>IF(D800="","",SUBTOTAL(3,D$7:$D800))</f>
        <v>790</v>
      </c>
      <c r="B800" s="376"/>
      <c r="C800" s="81" t="s">
        <v>342</v>
      </c>
      <c r="D800" s="82" t="s">
        <v>331</v>
      </c>
      <c r="E800" s="99" t="s">
        <v>44</v>
      </c>
      <c r="F800" s="100" t="s">
        <v>343</v>
      </c>
      <c r="G800" s="409"/>
      <c r="H800" s="99" t="s">
        <v>44</v>
      </c>
      <c r="I800" s="81"/>
      <c r="J800" s="411"/>
      <c r="K800" s="412"/>
      <c r="L800" s="101">
        <v>466363.63636363635</v>
      </c>
      <c r="M800" s="101">
        <v>466363.63636363635</v>
      </c>
      <c r="N800" s="196">
        <v>466363.63636363635</v>
      </c>
      <c r="O800" s="101">
        <v>466363.63636363635</v>
      </c>
      <c r="P800" s="101">
        <v>466363.63636363635</v>
      </c>
      <c r="Q800" s="101">
        <v>466363.63636363635</v>
      </c>
      <c r="R800" s="101">
        <v>466363.63636363635</v>
      </c>
      <c r="S800" s="101">
        <v>466363.63636363635</v>
      </c>
      <c r="T800" s="101">
        <v>466363.63636363635</v>
      </c>
      <c r="U800" s="102">
        <v>466363.63636363635</v>
      </c>
    </row>
    <row r="801" spans="1:21" s="10" customFormat="1" ht="65.099999999999994" customHeight="1" x14ac:dyDescent="0.3">
      <c r="A801" s="13">
        <f>IF(D801="","",SUBTOTAL(3,D$7:$D801))</f>
        <v>791</v>
      </c>
      <c r="B801" s="376"/>
      <c r="C801" s="55" t="s">
        <v>342</v>
      </c>
      <c r="D801" s="56" t="s">
        <v>321</v>
      </c>
      <c r="E801" s="54" t="s">
        <v>44</v>
      </c>
      <c r="F801" s="53" t="s">
        <v>338</v>
      </c>
      <c r="G801" s="409"/>
      <c r="H801" s="186" t="s">
        <v>44</v>
      </c>
      <c r="I801" s="76"/>
      <c r="J801" s="411"/>
      <c r="K801" s="412"/>
      <c r="L801" s="93">
        <v>2601818.1818181816</v>
      </c>
      <c r="M801" s="93">
        <v>2601818.1818181816</v>
      </c>
      <c r="N801" s="187">
        <v>2601818.1818181816</v>
      </c>
      <c r="O801" s="93">
        <v>2601818.1818181816</v>
      </c>
      <c r="P801" s="93">
        <v>2601818.1818181816</v>
      </c>
      <c r="Q801" s="93">
        <v>2601818.1818181816</v>
      </c>
      <c r="R801" s="93">
        <v>2601818.1818181816</v>
      </c>
      <c r="S801" s="93">
        <v>2601818.1818181816</v>
      </c>
      <c r="T801" s="93">
        <v>2601818.1818181816</v>
      </c>
      <c r="U801" s="10">
        <v>2601818.1818181816</v>
      </c>
    </row>
    <row r="802" spans="1:21" s="10" customFormat="1" ht="65.099999999999994" customHeight="1" x14ac:dyDescent="0.3">
      <c r="A802" s="13">
        <f>IF(D802="","",SUBTOTAL(3,D$7:$D802))</f>
        <v>792</v>
      </c>
      <c r="B802" s="376"/>
      <c r="C802" s="55" t="s">
        <v>344</v>
      </c>
      <c r="D802" s="56" t="s">
        <v>37</v>
      </c>
      <c r="E802" s="54" t="s">
        <v>44</v>
      </c>
      <c r="F802" s="53" t="s">
        <v>345</v>
      </c>
      <c r="G802" s="409"/>
      <c r="H802" s="186" t="s">
        <v>44</v>
      </c>
      <c r="I802" s="76"/>
      <c r="J802" s="411"/>
      <c r="K802" s="412"/>
      <c r="L802" s="93">
        <v>170909.09090909088</v>
      </c>
      <c r="M802" s="93">
        <v>170909.09090909088</v>
      </c>
      <c r="N802" s="187">
        <v>170909.09090909088</v>
      </c>
      <c r="O802" s="93">
        <v>170909.09090909088</v>
      </c>
      <c r="P802" s="93">
        <v>170909.09090909088</v>
      </c>
      <c r="Q802" s="93">
        <v>170909.09090909088</v>
      </c>
      <c r="R802" s="93">
        <v>170909.09090909088</v>
      </c>
      <c r="S802" s="93">
        <v>170909.09090909088</v>
      </c>
      <c r="T802" s="93">
        <v>170909.09090909088</v>
      </c>
      <c r="U802" s="10">
        <v>170909.09090909088</v>
      </c>
    </row>
    <row r="803" spans="1:21" s="10" customFormat="1" ht="65.099999999999994" customHeight="1" x14ac:dyDescent="0.3">
      <c r="A803" s="13">
        <f>IF(D803="","",SUBTOTAL(3,D$7:$D803))</f>
        <v>793</v>
      </c>
      <c r="B803" s="376"/>
      <c r="C803" s="55" t="s">
        <v>346</v>
      </c>
      <c r="D803" s="56" t="s">
        <v>37</v>
      </c>
      <c r="E803" s="54" t="s">
        <v>44</v>
      </c>
      <c r="F803" s="53" t="s">
        <v>347</v>
      </c>
      <c r="G803" s="409"/>
      <c r="H803" s="186" t="s">
        <v>44</v>
      </c>
      <c r="I803" s="76"/>
      <c r="J803" s="411"/>
      <c r="K803" s="412"/>
      <c r="L803" s="93">
        <v>281818.18181818182</v>
      </c>
      <c r="M803" s="93">
        <v>281818.18181818182</v>
      </c>
      <c r="N803" s="187">
        <v>281818.18181818182</v>
      </c>
      <c r="O803" s="93">
        <v>281818.18181818182</v>
      </c>
      <c r="P803" s="93">
        <v>281818.18181818182</v>
      </c>
      <c r="Q803" s="93">
        <v>281818.18181818182</v>
      </c>
      <c r="R803" s="93">
        <v>281818.18181818182</v>
      </c>
      <c r="S803" s="93">
        <v>281818.18181818182</v>
      </c>
      <c r="T803" s="93">
        <v>281818.18181818182</v>
      </c>
      <c r="U803" s="10">
        <v>281818.18181818182</v>
      </c>
    </row>
    <row r="804" spans="1:21" s="10" customFormat="1" ht="65.099999999999994" customHeight="1" x14ac:dyDescent="0.3">
      <c r="A804" s="13">
        <f>IF(D804="","",SUBTOTAL(3,D$7:$D804))</f>
        <v>794</v>
      </c>
      <c r="B804" s="376"/>
      <c r="C804" s="55" t="s">
        <v>348</v>
      </c>
      <c r="D804" s="56" t="s">
        <v>37</v>
      </c>
      <c r="E804" s="54" t="s">
        <v>44</v>
      </c>
      <c r="F804" s="53" t="s">
        <v>345</v>
      </c>
      <c r="G804" s="409"/>
      <c r="H804" s="186" t="s">
        <v>44</v>
      </c>
      <c r="I804" s="76"/>
      <c r="J804" s="411"/>
      <c r="K804" s="412"/>
      <c r="L804" s="93">
        <v>161818.18181818179</v>
      </c>
      <c r="M804" s="93">
        <v>161818.18181818179</v>
      </c>
      <c r="N804" s="187">
        <v>161818.18181818179</v>
      </c>
      <c r="O804" s="93">
        <v>161818.18181818179</v>
      </c>
      <c r="P804" s="93">
        <v>161818.18181818179</v>
      </c>
      <c r="Q804" s="93">
        <v>161818.18181818179</v>
      </c>
      <c r="R804" s="93">
        <v>161818.18181818179</v>
      </c>
      <c r="S804" s="93">
        <v>161818.18181818179</v>
      </c>
      <c r="T804" s="93">
        <v>161818.18181818179</v>
      </c>
      <c r="U804" s="10">
        <v>161818.18181818179</v>
      </c>
    </row>
    <row r="805" spans="1:21" s="10" customFormat="1" ht="93" customHeight="1" x14ac:dyDescent="0.3">
      <c r="A805" s="13">
        <f>IF(D805="","",SUBTOTAL(3,D$7:$D805))</f>
        <v>795</v>
      </c>
      <c r="B805" s="376"/>
      <c r="C805" s="55" t="s">
        <v>349</v>
      </c>
      <c r="D805" s="56" t="s">
        <v>37</v>
      </c>
      <c r="E805" s="54" t="s">
        <v>44</v>
      </c>
      <c r="F805" s="53" t="s">
        <v>345</v>
      </c>
      <c r="G805" s="409"/>
      <c r="H805" s="186" t="s">
        <v>44</v>
      </c>
      <c r="I805" s="76"/>
      <c r="J805" s="411"/>
      <c r="K805" s="412"/>
      <c r="L805" s="93">
        <v>363636.36363636359</v>
      </c>
      <c r="M805" s="93">
        <v>363636.36363636359</v>
      </c>
      <c r="N805" s="187">
        <v>363636.36363636359</v>
      </c>
      <c r="O805" s="93">
        <v>363636.36363636359</v>
      </c>
      <c r="P805" s="93">
        <v>363636.36363636359</v>
      </c>
      <c r="Q805" s="93">
        <v>363636.36363636359</v>
      </c>
      <c r="R805" s="93">
        <v>363636.36363636359</v>
      </c>
      <c r="S805" s="93">
        <v>363636.36363636359</v>
      </c>
      <c r="T805" s="93">
        <v>363636.36363636359</v>
      </c>
      <c r="U805" s="10">
        <v>363636.36363636359</v>
      </c>
    </row>
    <row r="806" spans="1:21" s="10" customFormat="1" ht="89.25" customHeight="1" x14ac:dyDescent="0.3">
      <c r="A806" s="13">
        <f>IF(D806="","",SUBTOTAL(3,D$7:$D806))</f>
        <v>796</v>
      </c>
      <c r="B806" s="376"/>
      <c r="C806" s="55" t="s">
        <v>350</v>
      </c>
      <c r="D806" s="56" t="s">
        <v>37</v>
      </c>
      <c r="E806" s="54" t="s">
        <v>44</v>
      </c>
      <c r="F806" s="53" t="s">
        <v>345</v>
      </c>
      <c r="G806" s="409"/>
      <c r="H806" s="186" t="s">
        <v>44</v>
      </c>
      <c r="I806" s="76"/>
      <c r="J806" s="411"/>
      <c r="K806" s="412"/>
      <c r="L806" s="93">
        <v>319090.90909090906</v>
      </c>
      <c r="M806" s="93">
        <v>319090.90909090906</v>
      </c>
      <c r="N806" s="187">
        <v>319090.90909090906</v>
      </c>
      <c r="O806" s="93">
        <v>319090.90909090906</v>
      </c>
      <c r="P806" s="93">
        <v>319090.90909090906</v>
      </c>
      <c r="Q806" s="93">
        <v>319090.90909090906</v>
      </c>
      <c r="R806" s="93">
        <v>319090.90909090906</v>
      </c>
      <c r="S806" s="93">
        <v>319090.90909090906</v>
      </c>
      <c r="T806" s="93">
        <v>319090.90909090906</v>
      </c>
      <c r="U806" s="10">
        <v>319090.90909090906</v>
      </c>
    </row>
    <row r="807" spans="1:21" s="10" customFormat="1" ht="65.099999999999994" customHeight="1" x14ac:dyDescent="0.3">
      <c r="A807" s="13">
        <f>IF(D807="","",SUBTOTAL(3,D$7:$D807))</f>
        <v>797</v>
      </c>
      <c r="B807" s="376"/>
      <c r="C807" s="55" t="s">
        <v>351</v>
      </c>
      <c r="D807" s="56" t="s">
        <v>352</v>
      </c>
      <c r="E807" s="54" t="s">
        <v>44</v>
      </c>
      <c r="F807" s="53" t="s">
        <v>353</v>
      </c>
      <c r="G807" s="409"/>
      <c r="H807" s="186" t="s">
        <v>44</v>
      </c>
      <c r="I807" s="76"/>
      <c r="J807" s="411"/>
      <c r="K807" s="412"/>
      <c r="L807" s="93">
        <v>109090.90909090909</v>
      </c>
      <c r="M807" s="93">
        <v>109090.90909090909</v>
      </c>
      <c r="N807" s="187">
        <v>109090.90909090909</v>
      </c>
      <c r="O807" s="93">
        <v>109090.90909090909</v>
      </c>
      <c r="P807" s="93">
        <v>109090.90909090909</v>
      </c>
      <c r="Q807" s="93">
        <v>109090.90909090909</v>
      </c>
      <c r="R807" s="93">
        <v>109090.90909090909</v>
      </c>
      <c r="S807" s="93">
        <v>109090.90909090909</v>
      </c>
      <c r="T807" s="93">
        <v>109090.90909090909</v>
      </c>
      <c r="U807" s="10">
        <v>109090.90909090909</v>
      </c>
    </row>
    <row r="808" spans="1:21" s="10" customFormat="1" ht="65.099999999999994" customHeight="1" x14ac:dyDescent="0.3">
      <c r="A808" s="13">
        <f>IF(D808="","",SUBTOTAL(3,D$7:$D808))</f>
        <v>798</v>
      </c>
      <c r="B808" s="376"/>
      <c r="C808" s="55" t="s">
        <v>354</v>
      </c>
      <c r="D808" s="56" t="s">
        <v>37</v>
      </c>
      <c r="E808" s="54" t="s">
        <v>44</v>
      </c>
      <c r="F808" s="53" t="s">
        <v>345</v>
      </c>
      <c r="G808" s="409"/>
      <c r="H808" s="186" t="s">
        <v>44</v>
      </c>
      <c r="I808" s="76"/>
      <c r="J808" s="411"/>
      <c r="K808" s="412"/>
      <c r="L808" s="93">
        <v>69090.909090909088</v>
      </c>
      <c r="M808" s="93">
        <v>69090.909090909088</v>
      </c>
      <c r="N808" s="187">
        <v>69090.909090909088</v>
      </c>
      <c r="O808" s="93">
        <v>69090.909090909088</v>
      </c>
      <c r="P808" s="93">
        <v>69090.909090909088</v>
      </c>
      <c r="Q808" s="93">
        <v>69090.909090909088</v>
      </c>
      <c r="R808" s="93">
        <v>69090.909090909088</v>
      </c>
      <c r="S808" s="93">
        <v>69090.909090909088</v>
      </c>
      <c r="T808" s="93">
        <v>69090.909090909088</v>
      </c>
      <c r="U808" s="10">
        <v>69090.909090909088</v>
      </c>
    </row>
    <row r="809" spans="1:21" s="10" customFormat="1" ht="65.099999999999994" customHeight="1" x14ac:dyDescent="0.3">
      <c r="A809" s="13">
        <f>IF(D809="","",SUBTOTAL(3,D$7:$D809))</f>
        <v>799</v>
      </c>
      <c r="B809" s="376"/>
      <c r="C809" s="55" t="s">
        <v>355</v>
      </c>
      <c r="D809" s="56" t="s">
        <v>37</v>
      </c>
      <c r="E809" s="54" t="s">
        <v>44</v>
      </c>
      <c r="F809" s="53" t="s">
        <v>345</v>
      </c>
      <c r="G809" s="409"/>
      <c r="H809" s="186" t="s">
        <v>44</v>
      </c>
      <c r="I809" s="76"/>
      <c r="J809" s="411"/>
      <c r="K809" s="412"/>
      <c r="L809" s="93">
        <v>167272.72727272726</v>
      </c>
      <c r="M809" s="93">
        <v>167272.72727272726</v>
      </c>
      <c r="N809" s="187">
        <v>167272.72727272726</v>
      </c>
      <c r="O809" s="93">
        <v>167272.72727272726</v>
      </c>
      <c r="P809" s="93">
        <v>167272.72727272726</v>
      </c>
      <c r="Q809" s="93">
        <v>167272.72727272726</v>
      </c>
      <c r="R809" s="93">
        <v>167272.72727272726</v>
      </c>
      <c r="S809" s="93">
        <v>167272.72727272726</v>
      </c>
      <c r="T809" s="93">
        <v>167272.72727272726</v>
      </c>
      <c r="U809" s="10">
        <v>167272.72727272726</v>
      </c>
    </row>
    <row r="810" spans="1:21" s="10" customFormat="1" ht="65.099999999999994" customHeight="1" x14ac:dyDescent="0.3">
      <c r="A810" s="13">
        <f>IF(D810="","",SUBTOTAL(3,D$7:$D810))</f>
        <v>800</v>
      </c>
      <c r="B810" s="376"/>
      <c r="C810" s="55" t="s">
        <v>356</v>
      </c>
      <c r="D810" s="56" t="s">
        <v>37</v>
      </c>
      <c r="E810" s="54" t="s">
        <v>44</v>
      </c>
      <c r="F810" s="53" t="s">
        <v>345</v>
      </c>
      <c r="G810" s="409"/>
      <c r="H810" s="186" t="s">
        <v>44</v>
      </c>
      <c r="I810" s="76"/>
      <c r="J810" s="411"/>
      <c r="K810" s="412"/>
      <c r="L810" s="93">
        <v>350000</v>
      </c>
      <c r="M810" s="93">
        <v>350000</v>
      </c>
      <c r="N810" s="187">
        <v>350000</v>
      </c>
      <c r="O810" s="93">
        <v>350000</v>
      </c>
      <c r="P810" s="93">
        <v>350000</v>
      </c>
      <c r="Q810" s="93">
        <v>350000</v>
      </c>
      <c r="R810" s="93">
        <v>350000</v>
      </c>
      <c r="S810" s="93">
        <v>350000</v>
      </c>
      <c r="T810" s="93">
        <v>350000</v>
      </c>
      <c r="U810" s="10">
        <v>350000</v>
      </c>
    </row>
    <row r="811" spans="1:21" s="10" customFormat="1" ht="65.099999999999994" customHeight="1" x14ac:dyDescent="0.3">
      <c r="A811" s="13">
        <f>IF(D811="","",SUBTOTAL(3,D$7:$D811))</f>
        <v>801</v>
      </c>
      <c r="B811" s="376"/>
      <c r="C811" s="55" t="s">
        <v>357</v>
      </c>
      <c r="D811" s="56" t="s">
        <v>37</v>
      </c>
      <c r="E811" s="54" t="s">
        <v>44</v>
      </c>
      <c r="F811" s="53" t="s">
        <v>358</v>
      </c>
      <c r="G811" s="409"/>
      <c r="H811" s="186" t="s">
        <v>44</v>
      </c>
      <c r="I811" s="76"/>
      <c r="J811" s="411"/>
      <c r="K811" s="412"/>
      <c r="L811" s="93">
        <v>110909.0909090909</v>
      </c>
      <c r="M811" s="93">
        <v>110909.0909090909</v>
      </c>
      <c r="N811" s="187">
        <v>110909.0909090909</v>
      </c>
      <c r="O811" s="93">
        <v>110909.0909090909</v>
      </c>
      <c r="P811" s="93">
        <v>110909.0909090909</v>
      </c>
      <c r="Q811" s="93">
        <v>110909.0909090909</v>
      </c>
      <c r="R811" s="93">
        <v>110909.0909090909</v>
      </c>
      <c r="S811" s="93">
        <v>110909.0909090909</v>
      </c>
      <c r="T811" s="93">
        <v>110909.0909090909</v>
      </c>
      <c r="U811" s="10">
        <v>110909.0909090909</v>
      </c>
    </row>
    <row r="812" spans="1:21" s="10" customFormat="1" ht="65.099999999999994" customHeight="1" x14ac:dyDescent="0.3">
      <c r="A812" s="13">
        <f>IF(D812="","",SUBTOTAL(3,D$7:$D812))</f>
        <v>802</v>
      </c>
      <c r="B812" s="376"/>
      <c r="C812" s="55" t="s">
        <v>359</v>
      </c>
      <c r="D812" s="56" t="s">
        <v>37</v>
      </c>
      <c r="E812" s="54" t="s">
        <v>44</v>
      </c>
      <c r="F812" s="53" t="s">
        <v>360</v>
      </c>
      <c r="G812" s="409"/>
      <c r="H812" s="186" t="s">
        <v>44</v>
      </c>
      <c r="I812" s="76"/>
      <c r="J812" s="411"/>
      <c r="K812" s="412"/>
      <c r="L812" s="93">
        <v>53636.363636363632</v>
      </c>
      <c r="M812" s="93">
        <v>53636.363636363632</v>
      </c>
      <c r="N812" s="187">
        <v>53636.363636363632</v>
      </c>
      <c r="O812" s="93">
        <v>53636.363636363632</v>
      </c>
      <c r="P812" s="93">
        <v>53636.363636363632</v>
      </c>
      <c r="Q812" s="93">
        <v>53636.363636363632</v>
      </c>
      <c r="R812" s="93">
        <v>53636.363636363632</v>
      </c>
      <c r="S812" s="93">
        <v>53636.363636363632</v>
      </c>
      <c r="T812" s="93">
        <v>53636.363636363632</v>
      </c>
      <c r="U812" s="10">
        <v>53636.363636363632</v>
      </c>
    </row>
    <row r="813" spans="1:21" s="10" customFormat="1" ht="65.099999999999994" customHeight="1" x14ac:dyDescent="0.3">
      <c r="A813" s="13">
        <f>IF(D813="","",SUBTOTAL(3,D$7:$D813))</f>
        <v>803</v>
      </c>
      <c r="B813" s="376"/>
      <c r="C813" s="55" t="s">
        <v>361</v>
      </c>
      <c r="D813" s="56" t="s">
        <v>37</v>
      </c>
      <c r="E813" s="54" t="s">
        <v>44</v>
      </c>
      <c r="F813" s="53" t="s">
        <v>362</v>
      </c>
      <c r="G813" s="409"/>
      <c r="H813" s="186" t="s">
        <v>44</v>
      </c>
      <c r="I813" s="76"/>
      <c r="J813" s="411"/>
      <c r="K813" s="412"/>
      <c r="L813" s="93">
        <v>181818.18181818179</v>
      </c>
      <c r="M813" s="93">
        <v>181818.18181818179</v>
      </c>
      <c r="N813" s="187">
        <v>181818.18181818179</v>
      </c>
      <c r="O813" s="93">
        <v>181818.18181818179</v>
      </c>
      <c r="P813" s="93">
        <v>181818.18181818179</v>
      </c>
      <c r="Q813" s="93">
        <v>181818.18181818179</v>
      </c>
      <c r="R813" s="93">
        <v>181818.18181818179</v>
      </c>
      <c r="S813" s="93">
        <v>181818.18181818179</v>
      </c>
      <c r="T813" s="93">
        <v>181818.18181818179</v>
      </c>
      <c r="U813" s="10">
        <v>181818.18181818179</v>
      </c>
    </row>
    <row r="814" spans="1:21" s="10" customFormat="1" ht="65.099999999999994" customHeight="1" x14ac:dyDescent="0.3">
      <c r="A814" s="13">
        <f>IF(D814="","",SUBTOTAL(3,D$7:$D814))</f>
        <v>804</v>
      </c>
      <c r="B814" s="376"/>
      <c r="C814" s="55" t="s">
        <v>363</v>
      </c>
      <c r="D814" s="56" t="s">
        <v>321</v>
      </c>
      <c r="E814" s="55" t="s">
        <v>364</v>
      </c>
      <c r="F814" s="53" t="s">
        <v>323</v>
      </c>
      <c r="G814" s="376" t="s">
        <v>2213</v>
      </c>
      <c r="H814" s="373" t="s">
        <v>17</v>
      </c>
      <c r="I814" s="373"/>
      <c r="J814" s="389" t="s">
        <v>1994</v>
      </c>
      <c r="K814" s="388"/>
      <c r="L814" s="51">
        <v>711462</v>
      </c>
      <c r="M814" s="51">
        <v>711462</v>
      </c>
      <c r="N814" s="132">
        <v>711462</v>
      </c>
      <c r="O814" s="51">
        <v>711462</v>
      </c>
      <c r="P814" s="51">
        <v>711462</v>
      </c>
      <c r="Q814" s="51">
        <v>711462</v>
      </c>
      <c r="R814" s="51">
        <v>711462</v>
      </c>
      <c r="S814" s="51">
        <v>711462</v>
      </c>
      <c r="T814" s="51">
        <v>711462</v>
      </c>
    </row>
    <row r="815" spans="1:21" s="10" customFormat="1" ht="65.099999999999994" customHeight="1" x14ac:dyDescent="0.3">
      <c r="A815" s="13">
        <f>IF(D815="","",SUBTOTAL(3,D$7:$D815))</f>
        <v>805</v>
      </c>
      <c r="B815" s="376"/>
      <c r="C815" s="55" t="s">
        <v>365</v>
      </c>
      <c r="D815" s="56" t="s">
        <v>321</v>
      </c>
      <c r="E815" s="55" t="s">
        <v>364</v>
      </c>
      <c r="F815" s="53" t="s">
        <v>323</v>
      </c>
      <c r="G815" s="376"/>
      <c r="H815" s="373"/>
      <c r="I815" s="373"/>
      <c r="J815" s="389"/>
      <c r="K815" s="388"/>
      <c r="L815" s="51">
        <v>1338843</v>
      </c>
      <c r="M815" s="51">
        <v>1338843</v>
      </c>
      <c r="N815" s="132">
        <v>1338843</v>
      </c>
      <c r="O815" s="51">
        <v>1338843</v>
      </c>
      <c r="P815" s="51">
        <v>1338843</v>
      </c>
      <c r="Q815" s="51">
        <v>1338843</v>
      </c>
      <c r="R815" s="51">
        <v>1338843</v>
      </c>
      <c r="S815" s="51">
        <v>1338843</v>
      </c>
      <c r="T815" s="51">
        <v>1338843</v>
      </c>
    </row>
    <row r="816" spans="1:21" s="10" customFormat="1" ht="89.25" customHeight="1" x14ac:dyDescent="0.3">
      <c r="A816" s="13">
        <f>IF(D816="","",SUBTOTAL(3,D$7:$D816))</f>
        <v>806</v>
      </c>
      <c r="B816" s="376"/>
      <c r="C816" s="55" t="s">
        <v>366</v>
      </c>
      <c r="D816" s="56" t="s">
        <v>321</v>
      </c>
      <c r="E816" s="55" t="s">
        <v>364</v>
      </c>
      <c r="F816" s="53" t="s">
        <v>323</v>
      </c>
      <c r="G816" s="376"/>
      <c r="H816" s="373"/>
      <c r="I816" s="373"/>
      <c r="J816" s="389"/>
      <c r="K816" s="388"/>
      <c r="L816" s="51">
        <v>1671937</v>
      </c>
      <c r="M816" s="51">
        <v>1671937</v>
      </c>
      <c r="N816" s="132">
        <v>1671937</v>
      </c>
      <c r="O816" s="51">
        <v>1671937</v>
      </c>
      <c r="P816" s="51">
        <v>1671937</v>
      </c>
      <c r="Q816" s="51">
        <v>1671937</v>
      </c>
      <c r="R816" s="51">
        <v>1671937</v>
      </c>
      <c r="S816" s="51">
        <v>1671937</v>
      </c>
      <c r="T816" s="51">
        <v>1671937</v>
      </c>
    </row>
    <row r="817" spans="1:20" s="10" customFormat="1" ht="89.25" customHeight="1" x14ac:dyDescent="0.3">
      <c r="A817" s="13">
        <f>IF(D817="","",SUBTOTAL(3,D$7:$D817))</f>
        <v>807</v>
      </c>
      <c r="B817" s="376"/>
      <c r="C817" s="55" t="s">
        <v>367</v>
      </c>
      <c r="D817" s="56" t="s">
        <v>321</v>
      </c>
      <c r="E817" s="55" t="s">
        <v>364</v>
      </c>
      <c r="F817" s="53" t="s">
        <v>323</v>
      </c>
      <c r="G817" s="376"/>
      <c r="H817" s="373"/>
      <c r="I817" s="373"/>
      <c r="J817" s="389"/>
      <c r="K817" s="388"/>
      <c r="L817" s="51">
        <v>3200000</v>
      </c>
      <c r="M817" s="51">
        <v>3200000</v>
      </c>
      <c r="N817" s="132">
        <v>3200000</v>
      </c>
      <c r="O817" s="51">
        <v>3200000</v>
      </c>
      <c r="P817" s="51">
        <v>3200000</v>
      </c>
      <c r="Q817" s="51">
        <v>3200000</v>
      </c>
      <c r="R817" s="51">
        <v>3200000</v>
      </c>
      <c r="S817" s="51">
        <v>3200000</v>
      </c>
      <c r="T817" s="51">
        <v>3200000</v>
      </c>
    </row>
    <row r="818" spans="1:20" s="10" customFormat="1" ht="65.099999999999994" customHeight="1" x14ac:dyDescent="0.3">
      <c r="A818" s="13">
        <f>IF(D818="","",SUBTOTAL(3,D$7:$D818))</f>
        <v>808</v>
      </c>
      <c r="B818" s="376"/>
      <c r="C818" s="55" t="s">
        <v>368</v>
      </c>
      <c r="D818" s="56" t="s">
        <v>321</v>
      </c>
      <c r="E818" s="55" t="s">
        <v>364</v>
      </c>
      <c r="F818" s="53" t="s">
        <v>323</v>
      </c>
      <c r="G818" s="376"/>
      <c r="H818" s="373"/>
      <c r="I818" s="373"/>
      <c r="J818" s="389"/>
      <c r="K818" s="388"/>
      <c r="L818" s="51">
        <v>1698701</v>
      </c>
      <c r="M818" s="51">
        <v>1698701</v>
      </c>
      <c r="N818" s="132">
        <v>1698701</v>
      </c>
      <c r="O818" s="51">
        <v>1698701</v>
      </c>
      <c r="P818" s="51">
        <v>1698701</v>
      </c>
      <c r="Q818" s="51">
        <v>1698701</v>
      </c>
      <c r="R818" s="51">
        <v>1698701</v>
      </c>
      <c r="S818" s="51">
        <v>1698701</v>
      </c>
      <c r="T818" s="51">
        <v>1698701</v>
      </c>
    </row>
    <row r="819" spans="1:20" s="10" customFormat="1" ht="65.099999999999994" customHeight="1" x14ac:dyDescent="0.3">
      <c r="A819" s="13">
        <f>IF(D819="","",SUBTOTAL(3,D$7:$D819))</f>
        <v>809</v>
      </c>
      <c r="B819" s="376"/>
      <c r="C819" s="55" t="s">
        <v>1995</v>
      </c>
      <c r="D819" s="56" t="s">
        <v>321</v>
      </c>
      <c r="E819" s="55" t="s">
        <v>364</v>
      </c>
      <c r="F819" s="53" t="s">
        <v>1392</v>
      </c>
      <c r="G819" s="376"/>
      <c r="H819" s="373"/>
      <c r="I819" s="373"/>
      <c r="J819" s="389"/>
      <c r="K819" s="388"/>
      <c r="L819" s="51">
        <v>2318000</v>
      </c>
      <c r="M819" s="51">
        <v>2318000</v>
      </c>
      <c r="N819" s="132">
        <v>2318000</v>
      </c>
      <c r="O819" s="51">
        <v>2318000</v>
      </c>
      <c r="P819" s="51">
        <v>2318000</v>
      </c>
      <c r="Q819" s="51">
        <v>2318000</v>
      </c>
      <c r="R819" s="51">
        <v>2318000</v>
      </c>
      <c r="S819" s="51">
        <v>2318000</v>
      </c>
      <c r="T819" s="51">
        <v>2318000</v>
      </c>
    </row>
    <row r="820" spans="1:20" s="10" customFormat="1" ht="65.099999999999994" customHeight="1" x14ac:dyDescent="0.3">
      <c r="A820" s="13">
        <f>IF(D820="","",SUBTOTAL(3,D$7:$D820))</f>
        <v>810</v>
      </c>
      <c r="B820" s="376"/>
      <c r="C820" s="55" t="s">
        <v>369</v>
      </c>
      <c r="D820" s="56" t="s">
        <v>321</v>
      </c>
      <c r="E820" s="55" t="s">
        <v>364</v>
      </c>
      <c r="F820" s="53" t="s">
        <v>1392</v>
      </c>
      <c r="G820" s="376"/>
      <c r="H820" s="373"/>
      <c r="I820" s="373"/>
      <c r="J820" s="389"/>
      <c r="K820" s="388"/>
      <c r="L820" s="51">
        <v>1658678</v>
      </c>
      <c r="M820" s="51">
        <v>1658678</v>
      </c>
      <c r="N820" s="132">
        <v>1658678</v>
      </c>
      <c r="O820" s="51">
        <v>1658678</v>
      </c>
      <c r="P820" s="51">
        <v>1658678</v>
      </c>
      <c r="Q820" s="51">
        <v>1658678</v>
      </c>
      <c r="R820" s="51">
        <v>1658678</v>
      </c>
      <c r="S820" s="51">
        <v>1658678</v>
      </c>
      <c r="T820" s="51">
        <v>1658678</v>
      </c>
    </row>
    <row r="821" spans="1:20" s="10" customFormat="1" ht="65.099999999999994" customHeight="1" x14ac:dyDescent="0.3">
      <c r="A821" s="13">
        <f>IF(D821="","",SUBTOTAL(3,D$7:$D821))</f>
        <v>811</v>
      </c>
      <c r="B821" s="376"/>
      <c r="C821" s="55" t="s">
        <v>370</v>
      </c>
      <c r="D821" s="56" t="s">
        <v>321</v>
      </c>
      <c r="E821" s="55" t="s">
        <v>364</v>
      </c>
      <c r="F821" s="53" t="s">
        <v>1392</v>
      </c>
      <c r="G821" s="376"/>
      <c r="H821" s="373"/>
      <c r="I821" s="373"/>
      <c r="J821" s="389"/>
      <c r="K821" s="388"/>
      <c r="L821" s="51">
        <v>1833471</v>
      </c>
      <c r="M821" s="51">
        <v>1833471</v>
      </c>
      <c r="N821" s="132">
        <v>1833471</v>
      </c>
      <c r="O821" s="51">
        <v>1833471</v>
      </c>
      <c r="P821" s="51">
        <v>1833471</v>
      </c>
      <c r="Q821" s="51">
        <v>1833471</v>
      </c>
      <c r="R821" s="51">
        <v>1833471</v>
      </c>
      <c r="S821" s="51">
        <v>1833471</v>
      </c>
      <c r="T821" s="51">
        <v>1833471</v>
      </c>
    </row>
    <row r="822" spans="1:20" s="10" customFormat="1" ht="65.099999999999994" customHeight="1" x14ac:dyDescent="0.3">
      <c r="A822" s="13">
        <f>IF(D822="","",SUBTOTAL(3,D$7:$D822))</f>
        <v>812</v>
      </c>
      <c r="B822" s="376"/>
      <c r="C822" s="55" t="s">
        <v>371</v>
      </c>
      <c r="D822" s="56" t="s">
        <v>321</v>
      </c>
      <c r="E822" s="55" t="s">
        <v>364</v>
      </c>
      <c r="F822" s="53" t="s">
        <v>323</v>
      </c>
      <c r="G822" s="376"/>
      <c r="H822" s="373"/>
      <c r="I822" s="373"/>
      <c r="J822" s="389"/>
      <c r="K822" s="388"/>
      <c r="L822" s="51">
        <v>4737025</v>
      </c>
      <c r="M822" s="51">
        <v>4737025</v>
      </c>
      <c r="N822" s="132">
        <v>4737025</v>
      </c>
      <c r="O822" s="51">
        <v>4737025</v>
      </c>
      <c r="P822" s="51">
        <v>4737025</v>
      </c>
      <c r="Q822" s="51">
        <v>4737025</v>
      </c>
      <c r="R822" s="51">
        <v>4737025</v>
      </c>
      <c r="S822" s="51">
        <v>4737025</v>
      </c>
      <c r="T822" s="51">
        <v>4737025</v>
      </c>
    </row>
    <row r="823" spans="1:20" s="10" customFormat="1" ht="64.5" customHeight="1" x14ac:dyDescent="0.3">
      <c r="A823" s="13">
        <f>IF(D823="","",SUBTOTAL(3,D$7:$D823))</f>
        <v>813</v>
      </c>
      <c r="B823" s="376"/>
      <c r="C823" s="55" t="s">
        <v>372</v>
      </c>
      <c r="D823" s="56" t="s">
        <v>321</v>
      </c>
      <c r="E823" s="55" t="s">
        <v>364</v>
      </c>
      <c r="F823" s="53" t="s">
        <v>1392</v>
      </c>
      <c r="G823" s="376"/>
      <c r="H823" s="373"/>
      <c r="I823" s="373"/>
      <c r="J823" s="389"/>
      <c r="K823" s="388"/>
      <c r="L823" s="51">
        <v>3100000</v>
      </c>
      <c r="M823" s="51">
        <v>3100000</v>
      </c>
      <c r="N823" s="132">
        <v>3100000</v>
      </c>
      <c r="O823" s="51">
        <v>3100000</v>
      </c>
      <c r="P823" s="51">
        <v>3100000</v>
      </c>
      <c r="Q823" s="51">
        <v>3100000</v>
      </c>
      <c r="R823" s="51">
        <v>3100000</v>
      </c>
      <c r="S823" s="51">
        <v>3100000</v>
      </c>
      <c r="T823" s="51">
        <v>3100000</v>
      </c>
    </row>
    <row r="824" spans="1:20" s="10" customFormat="1" ht="65.099999999999994" customHeight="1" x14ac:dyDescent="0.3">
      <c r="A824" s="13">
        <f>IF(D824="","",SUBTOTAL(3,D$7:$D824))</f>
        <v>814</v>
      </c>
      <c r="B824" s="376"/>
      <c r="C824" s="55" t="s">
        <v>374</v>
      </c>
      <c r="D824" s="56" t="s">
        <v>312</v>
      </c>
      <c r="E824" s="55" t="s">
        <v>313</v>
      </c>
      <c r="F824" s="53" t="s">
        <v>375</v>
      </c>
      <c r="G824" s="376"/>
      <c r="H824" s="373"/>
      <c r="I824" s="373"/>
      <c r="J824" s="389"/>
      <c r="K824" s="388"/>
      <c r="L824" s="51">
        <v>318181.81818181818</v>
      </c>
      <c r="M824" s="51">
        <v>318181.81818181818</v>
      </c>
      <c r="N824" s="132">
        <v>318181.81818181818</v>
      </c>
      <c r="O824" s="51">
        <v>318181.81818181818</v>
      </c>
      <c r="P824" s="51">
        <v>318181.81818181818</v>
      </c>
      <c r="Q824" s="51">
        <v>318181.81818181818</v>
      </c>
      <c r="R824" s="51">
        <v>318181.81818181818</v>
      </c>
      <c r="S824" s="51">
        <v>318181.81818181818</v>
      </c>
      <c r="T824" s="51">
        <v>318181.81818181818</v>
      </c>
    </row>
    <row r="825" spans="1:20" s="10" customFormat="1" ht="65.099999999999994" customHeight="1" x14ac:dyDescent="0.3">
      <c r="A825" s="13">
        <f>IF(D825="","",SUBTOTAL(3,D$7:$D825))</f>
        <v>815</v>
      </c>
      <c r="B825" s="376"/>
      <c r="C825" s="55" t="s">
        <v>376</v>
      </c>
      <c r="D825" s="56" t="s">
        <v>312</v>
      </c>
      <c r="E825" s="55" t="s">
        <v>313</v>
      </c>
      <c r="F825" s="53" t="s">
        <v>375</v>
      </c>
      <c r="G825" s="376"/>
      <c r="H825" s="373"/>
      <c r="I825" s="373"/>
      <c r="J825" s="389"/>
      <c r="K825" s="388"/>
      <c r="L825" s="51">
        <v>409090.90909090906</v>
      </c>
      <c r="M825" s="51">
        <v>409090.90909090906</v>
      </c>
      <c r="N825" s="132">
        <v>409090.90909090906</v>
      </c>
      <c r="O825" s="51">
        <v>409090.90909090906</v>
      </c>
      <c r="P825" s="51">
        <v>409090.90909090906</v>
      </c>
      <c r="Q825" s="51">
        <v>409090.90909090906</v>
      </c>
      <c r="R825" s="51">
        <v>409090.90909090906</v>
      </c>
      <c r="S825" s="51">
        <v>409090.90909090906</v>
      </c>
      <c r="T825" s="51">
        <v>409090.90909090906</v>
      </c>
    </row>
    <row r="826" spans="1:20" s="10" customFormat="1" ht="129" customHeight="1" x14ac:dyDescent="0.3">
      <c r="A826" s="13">
        <f>IF(D826="","",SUBTOTAL(3,D$7:$D826))</f>
        <v>816</v>
      </c>
      <c r="B826" s="376"/>
      <c r="C826" s="55" t="s">
        <v>1669</v>
      </c>
      <c r="D826" s="56" t="s">
        <v>377</v>
      </c>
      <c r="E826" s="55" t="s">
        <v>52</v>
      </c>
      <c r="F826" s="53" t="s">
        <v>378</v>
      </c>
      <c r="G826" s="376" t="s">
        <v>1280</v>
      </c>
      <c r="H826" s="373" t="s">
        <v>17</v>
      </c>
      <c r="I826" s="373"/>
      <c r="J826" s="389" t="s">
        <v>19</v>
      </c>
      <c r="K826" s="388"/>
      <c r="L826" s="51">
        <v>499999.99999999994</v>
      </c>
      <c r="M826" s="51">
        <v>499999.99999999994</v>
      </c>
      <c r="N826" s="132">
        <v>499999.99999999994</v>
      </c>
      <c r="O826" s="51">
        <v>499999.99999999994</v>
      </c>
      <c r="P826" s="51">
        <v>499999.99999999994</v>
      </c>
      <c r="Q826" s="51">
        <v>499999.99999999994</v>
      </c>
      <c r="R826" s="51">
        <v>499999.99999999994</v>
      </c>
      <c r="S826" s="51">
        <v>499999.99999999994</v>
      </c>
      <c r="T826" s="51">
        <v>499999.99999999994</v>
      </c>
    </row>
    <row r="827" spans="1:20" s="10" customFormat="1" ht="132" customHeight="1" x14ac:dyDescent="0.3">
      <c r="A827" s="13">
        <f>IF(D827="","",SUBTOTAL(3,D$7:$D827))</f>
        <v>817</v>
      </c>
      <c r="B827" s="376"/>
      <c r="C827" s="55" t="s">
        <v>1670</v>
      </c>
      <c r="D827" s="56" t="s">
        <v>377</v>
      </c>
      <c r="E827" s="54" t="s">
        <v>44</v>
      </c>
      <c r="F827" s="53" t="s">
        <v>378</v>
      </c>
      <c r="G827" s="376"/>
      <c r="H827" s="373"/>
      <c r="I827" s="373"/>
      <c r="J827" s="389"/>
      <c r="K827" s="388"/>
      <c r="L827" s="51">
        <v>580000</v>
      </c>
      <c r="M827" s="51">
        <v>580000</v>
      </c>
      <c r="N827" s="132">
        <v>580000</v>
      </c>
      <c r="O827" s="51">
        <v>580000</v>
      </c>
      <c r="P827" s="51">
        <v>580000</v>
      </c>
      <c r="Q827" s="51">
        <v>580000</v>
      </c>
      <c r="R827" s="51">
        <v>580000</v>
      </c>
      <c r="S827" s="51">
        <v>580000</v>
      </c>
      <c r="T827" s="51">
        <v>580000</v>
      </c>
    </row>
    <row r="828" spans="1:20" s="10" customFormat="1" ht="139.5" customHeight="1" x14ac:dyDescent="0.3">
      <c r="A828" s="13">
        <f>IF(D828="","",SUBTOTAL(3,D$7:$D828))</f>
        <v>818</v>
      </c>
      <c r="B828" s="376"/>
      <c r="C828" s="55" t="s">
        <v>1671</v>
      </c>
      <c r="D828" s="56" t="s">
        <v>379</v>
      </c>
      <c r="E828" s="54" t="s">
        <v>44</v>
      </c>
      <c r="F828" s="53" t="s">
        <v>380</v>
      </c>
      <c r="G828" s="376"/>
      <c r="H828" s="373"/>
      <c r="I828" s="373"/>
      <c r="J828" s="389"/>
      <c r="K828" s="388"/>
      <c r="L828" s="51">
        <v>2863636.3636363633</v>
      </c>
      <c r="M828" s="51">
        <v>2863636.3636363633</v>
      </c>
      <c r="N828" s="132">
        <v>2863636.3636363633</v>
      </c>
      <c r="O828" s="51">
        <v>2863636.3636363633</v>
      </c>
      <c r="P828" s="51">
        <v>2863636.3636363633</v>
      </c>
      <c r="Q828" s="51">
        <v>2863636.3636363633</v>
      </c>
      <c r="R828" s="51">
        <v>2863636.3636363633</v>
      </c>
      <c r="S828" s="51">
        <v>2863636.3636363633</v>
      </c>
      <c r="T828" s="51">
        <v>2863636.3636363633</v>
      </c>
    </row>
    <row r="829" spans="1:20" s="10" customFormat="1" ht="143.25" customHeight="1" x14ac:dyDescent="0.3">
      <c r="A829" s="13">
        <f>IF(D829="","",SUBTOTAL(3,D$7:$D829))</f>
        <v>819</v>
      </c>
      <c r="B829" s="376"/>
      <c r="C829" s="55" t="s">
        <v>381</v>
      </c>
      <c r="D829" s="56" t="s">
        <v>380</v>
      </c>
      <c r="E829" s="54" t="s">
        <v>44</v>
      </c>
      <c r="F829" s="53" t="s">
        <v>380</v>
      </c>
      <c r="G829" s="376"/>
      <c r="H829" s="373"/>
      <c r="I829" s="373"/>
      <c r="J829" s="389"/>
      <c r="K829" s="388"/>
      <c r="L829" s="51">
        <v>3872727.2727272725</v>
      </c>
      <c r="M829" s="51">
        <v>3872727.2727272725</v>
      </c>
      <c r="N829" s="132">
        <v>3872727.2727272725</v>
      </c>
      <c r="O829" s="51">
        <v>3872727.2727272725</v>
      </c>
      <c r="P829" s="51">
        <v>3872727.2727272725</v>
      </c>
      <c r="Q829" s="51">
        <v>3872727.2727272725</v>
      </c>
      <c r="R829" s="51">
        <v>3872727.2727272725</v>
      </c>
      <c r="S829" s="51">
        <v>3872727.2727272725</v>
      </c>
      <c r="T829" s="51">
        <v>3872727.2727272725</v>
      </c>
    </row>
    <row r="830" spans="1:20" s="10" customFormat="1" ht="127.5" customHeight="1" x14ac:dyDescent="0.3">
      <c r="A830" s="13">
        <f>IF(D830="","",SUBTOTAL(3,D$7:$D830))</f>
        <v>820</v>
      </c>
      <c r="B830" s="376"/>
      <c r="C830" s="55" t="s">
        <v>382</v>
      </c>
      <c r="D830" s="56" t="s">
        <v>380</v>
      </c>
      <c r="E830" s="54" t="s">
        <v>44</v>
      </c>
      <c r="F830" s="53" t="s">
        <v>380</v>
      </c>
      <c r="G830" s="376"/>
      <c r="H830" s="373"/>
      <c r="I830" s="373"/>
      <c r="J830" s="389"/>
      <c r="K830" s="388"/>
      <c r="L830" s="51">
        <v>3068181.8181818179</v>
      </c>
      <c r="M830" s="51">
        <v>3068181.8181818179</v>
      </c>
      <c r="N830" s="132">
        <v>3068181.8181818179</v>
      </c>
      <c r="O830" s="51">
        <v>3068181.8181818179</v>
      </c>
      <c r="P830" s="51">
        <v>3068181.8181818179</v>
      </c>
      <c r="Q830" s="51">
        <v>3068181.8181818179</v>
      </c>
      <c r="R830" s="51">
        <v>3068181.8181818179</v>
      </c>
      <c r="S830" s="51">
        <v>3068181.8181818179</v>
      </c>
      <c r="T830" s="51">
        <v>3068181.8181818179</v>
      </c>
    </row>
    <row r="831" spans="1:20" s="10" customFormat="1" ht="137.25" customHeight="1" x14ac:dyDescent="0.3">
      <c r="A831" s="13">
        <f>IF(D831="","",SUBTOTAL(3,D$7:$D831))</f>
        <v>821</v>
      </c>
      <c r="B831" s="376"/>
      <c r="C831" s="55" t="s">
        <v>383</v>
      </c>
      <c r="D831" s="56" t="s">
        <v>380</v>
      </c>
      <c r="E831" s="54" t="s">
        <v>44</v>
      </c>
      <c r="F831" s="53" t="s">
        <v>380</v>
      </c>
      <c r="G831" s="376"/>
      <c r="H831" s="373"/>
      <c r="I831" s="373"/>
      <c r="J831" s="389"/>
      <c r="K831" s="388"/>
      <c r="L831" s="51">
        <v>3927272.7272727271</v>
      </c>
      <c r="M831" s="51">
        <v>3927272.7272727271</v>
      </c>
      <c r="N831" s="132">
        <v>3927272.7272727271</v>
      </c>
      <c r="O831" s="51">
        <v>3927272.7272727271</v>
      </c>
      <c r="P831" s="51">
        <v>3927272.7272727271</v>
      </c>
      <c r="Q831" s="51">
        <v>3927272.7272727271</v>
      </c>
      <c r="R831" s="51">
        <v>3927272.7272727271</v>
      </c>
      <c r="S831" s="51">
        <v>3927272.7272727271</v>
      </c>
      <c r="T831" s="51">
        <v>3927272.7272727271</v>
      </c>
    </row>
    <row r="832" spans="1:20" s="10" customFormat="1" ht="130.5" customHeight="1" x14ac:dyDescent="0.3">
      <c r="A832" s="13">
        <f>IF(D832="","",SUBTOTAL(3,D$7:$D832))</f>
        <v>822</v>
      </c>
      <c r="B832" s="376"/>
      <c r="C832" s="55" t="s">
        <v>1673</v>
      </c>
      <c r="D832" s="56" t="s">
        <v>380</v>
      </c>
      <c r="E832" s="54" t="s">
        <v>44</v>
      </c>
      <c r="F832" s="53" t="s">
        <v>380</v>
      </c>
      <c r="G832" s="376"/>
      <c r="H832" s="373"/>
      <c r="I832" s="373"/>
      <c r="J832" s="389"/>
      <c r="K832" s="388"/>
      <c r="L832" s="51">
        <v>4477272.7272727266</v>
      </c>
      <c r="M832" s="51">
        <v>4477272.7272727266</v>
      </c>
      <c r="N832" s="132">
        <v>4477272.7272727266</v>
      </c>
      <c r="O832" s="51">
        <v>4477272.7272727266</v>
      </c>
      <c r="P832" s="51">
        <v>4477272.7272727266</v>
      </c>
      <c r="Q832" s="51">
        <v>4477272.7272727266</v>
      </c>
      <c r="R832" s="51">
        <v>4477272.7272727266</v>
      </c>
      <c r="S832" s="51">
        <v>4477272.7272727266</v>
      </c>
      <c r="T832" s="51">
        <v>4477272.7272727266</v>
      </c>
    </row>
    <row r="833" spans="1:20" s="10" customFormat="1" ht="105.75" customHeight="1" x14ac:dyDescent="0.3">
      <c r="A833" s="13">
        <f>IF(D833="","",SUBTOTAL(3,D$7:$D833))</f>
        <v>823</v>
      </c>
      <c r="B833" s="376"/>
      <c r="C833" s="55" t="s">
        <v>1672</v>
      </c>
      <c r="D833" s="56" t="s">
        <v>380</v>
      </c>
      <c r="E833" s="54" t="s">
        <v>44</v>
      </c>
      <c r="F833" s="53" t="s">
        <v>380</v>
      </c>
      <c r="G833" s="376"/>
      <c r="H833" s="373"/>
      <c r="I833" s="373"/>
      <c r="J833" s="389"/>
      <c r="K833" s="388"/>
      <c r="L833" s="51">
        <v>3845454.5454545449</v>
      </c>
      <c r="M833" s="51">
        <v>3845454.5454545449</v>
      </c>
      <c r="N833" s="132">
        <v>3845454.5454545449</v>
      </c>
      <c r="O833" s="51">
        <v>3845454.5454545449</v>
      </c>
      <c r="P833" s="51">
        <v>3845454.5454545449</v>
      </c>
      <c r="Q833" s="51">
        <v>3845454.5454545449</v>
      </c>
      <c r="R833" s="51">
        <v>3845454.5454545449</v>
      </c>
      <c r="S833" s="51">
        <v>3845454.5454545449</v>
      </c>
      <c r="T833" s="51">
        <v>3845454.5454545449</v>
      </c>
    </row>
    <row r="834" spans="1:20" s="10" customFormat="1" ht="105.75" customHeight="1" x14ac:dyDescent="0.3">
      <c r="A834" s="13">
        <f>IF(D834="","",SUBTOTAL(3,D$7:$D834))</f>
        <v>824</v>
      </c>
      <c r="B834" s="376"/>
      <c r="C834" s="55" t="s">
        <v>384</v>
      </c>
      <c r="D834" s="56" t="s">
        <v>385</v>
      </c>
      <c r="E834" s="54" t="s">
        <v>44</v>
      </c>
      <c r="F834" s="53" t="s">
        <v>385</v>
      </c>
      <c r="G834" s="376"/>
      <c r="H834" s="373"/>
      <c r="I834" s="373"/>
      <c r="J834" s="389"/>
      <c r="K834" s="388"/>
      <c r="L834" s="51">
        <v>800000</v>
      </c>
      <c r="M834" s="51">
        <v>800000</v>
      </c>
      <c r="N834" s="132">
        <v>800000</v>
      </c>
      <c r="O834" s="51">
        <v>800000</v>
      </c>
      <c r="P834" s="51">
        <v>800000</v>
      </c>
      <c r="Q834" s="51">
        <v>800000</v>
      </c>
      <c r="R834" s="51">
        <v>800000</v>
      </c>
      <c r="S834" s="51">
        <v>800000</v>
      </c>
      <c r="T834" s="51">
        <v>800000</v>
      </c>
    </row>
    <row r="835" spans="1:20" s="10" customFormat="1" ht="105.75" customHeight="1" x14ac:dyDescent="0.3">
      <c r="A835" s="13">
        <f>IF(D835="","",SUBTOTAL(3,D$7:$D835))</f>
        <v>825</v>
      </c>
      <c r="B835" s="376"/>
      <c r="C835" s="55" t="s">
        <v>384</v>
      </c>
      <c r="D835" s="56" t="s">
        <v>386</v>
      </c>
      <c r="E835" s="54" t="s">
        <v>44</v>
      </c>
      <c r="F835" s="53" t="s">
        <v>386</v>
      </c>
      <c r="G835" s="376"/>
      <c r="H835" s="373"/>
      <c r="I835" s="373"/>
      <c r="J835" s="389"/>
      <c r="K835" s="388"/>
      <c r="L835" s="51">
        <v>3250000</v>
      </c>
      <c r="M835" s="51">
        <v>3250000</v>
      </c>
      <c r="N835" s="132">
        <v>3250000</v>
      </c>
      <c r="O835" s="51">
        <v>3250000</v>
      </c>
      <c r="P835" s="51">
        <v>3250000</v>
      </c>
      <c r="Q835" s="51">
        <v>3250000</v>
      </c>
      <c r="R835" s="51">
        <v>3250000</v>
      </c>
      <c r="S835" s="51">
        <v>3250000</v>
      </c>
      <c r="T835" s="51">
        <v>3250000</v>
      </c>
    </row>
    <row r="836" spans="1:20" s="10" customFormat="1" ht="105.75" customHeight="1" x14ac:dyDescent="0.3">
      <c r="A836" s="13">
        <f>IF(D836="","",SUBTOTAL(3,D$7:$D836))</f>
        <v>826</v>
      </c>
      <c r="B836" s="376"/>
      <c r="C836" s="55" t="s">
        <v>387</v>
      </c>
      <c r="D836" s="56" t="s">
        <v>388</v>
      </c>
      <c r="E836" s="54" t="s">
        <v>44</v>
      </c>
      <c r="F836" s="53" t="s">
        <v>388</v>
      </c>
      <c r="G836" s="376"/>
      <c r="H836" s="373"/>
      <c r="I836" s="373"/>
      <c r="J836" s="389"/>
      <c r="K836" s="388"/>
      <c r="L836" s="51">
        <v>1250000</v>
      </c>
      <c r="M836" s="51">
        <v>1250000</v>
      </c>
      <c r="N836" s="132">
        <v>1250000</v>
      </c>
      <c r="O836" s="51">
        <v>1250000</v>
      </c>
      <c r="P836" s="51">
        <v>1250000</v>
      </c>
      <c r="Q836" s="51">
        <v>1250000</v>
      </c>
      <c r="R836" s="51">
        <v>1250000</v>
      </c>
      <c r="S836" s="51">
        <v>1250000</v>
      </c>
      <c r="T836" s="51">
        <v>1250000</v>
      </c>
    </row>
    <row r="837" spans="1:20" s="10" customFormat="1" ht="105.75" customHeight="1" x14ac:dyDescent="0.3">
      <c r="A837" s="13">
        <f>IF(D837="","",SUBTOTAL(3,D$7:$D837))</f>
        <v>827</v>
      </c>
      <c r="B837" s="376"/>
      <c r="C837" s="55" t="s">
        <v>387</v>
      </c>
      <c r="D837" s="56" t="s">
        <v>389</v>
      </c>
      <c r="E837" s="54" t="s">
        <v>44</v>
      </c>
      <c r="F837" s="53" t="s">
        <v>389</v>
      </c>
      <c r="G837" s="376"/>
      <c r="H837" s="373"/>
      <c r="I837" s="373"/>
      <c r="J837" s="389"/>
      <c r="K837" s="388"/>
      <c r="L837" s="51">
        <v>420000</v>
      </c>
      <c r="M837" s="51">
        <v>420000</v>
      </c>
      <c r="N837" s="132">
        <v>420000</v>
      </c>
      <c r="O837" s="51">
        <v>420000</v>
      </c>
      <c r="P837" s="51">
        <v>420000</v>
      </c>
      <c r="Q837" s="51">
        <v>420000</v>
      </c>
      <c r="R837" s="51">
        <v>420000</v>
      </c>
      <c r="S837" s="51">
        <v>420000</v>
      </c>
      <c r="T837" s="51">
        <v>420000</v>
      </c>
    </row>
    <row r="838" spans="1:20" s="10" customFormat="1" ht="105.75" customHeight="1" x14ac:dyDescent="0.3">
      <c r="A838" s="13">
        <f>IF(D838="","",SUBTOTAL(3,D$7:$D838))</f>
        <v>828</v>
      </c>
      <c r="B838" s="376"/>
      <c r="C838" s="55" t="s">
        <v>1281</v>
      </c>
      <c r="D838" s="56" t="s">
        <v>312</v>
      </c>
      <c r="E838" s="54"/>
      <c r="F838" s="53" t="s">
        <v>1276</v>
      </c>
      <c r="G838" s="376" t="s">
        <v>1279</v>
      </c>
      <c r="H838" s="391" t="s">
        <v>17</v>
      </c>
      <c r="I838" s="373"/>
      <c r="J838" s="389" t="s">
        <v>19</v>
      </c>
      <c r="K838" s="388"/>
      <c r="L838" s="51">
        <v>320000</v>
      </c>
      <c r="M838" s="51">
        <v>320000</v>
      </c>
      <c r="N838" s="132">
        <v>320000</v>
      </c>
      <c r="O838" s="51">
        <v>320000</v>
      </c>
      <c r="P838" s="51">
        <v>320000</v>
      </c>
      <c r="Q838" s="51">
        <v>320000</v>
      </c>
      <c r="R838" s="51">
        <v>320000</v>
      </c>
      <c r="S838" s="51">
        <v>320000</v>
      </c>
      <c r="T838" s="51">
        <v>320000</v>
      </c>
    </row>
    <row r="839" spans="1:20" s="10" customFormat="1" ht="105.75" customHeight="1" x14ac:dyDescent="0.3">
      <c r="A839" s="13">
        <f>IF(D839="","",SUBTOTAL(3,D$7:$D839))</f>
        <v>829</v>
      </c>
      <c r="B839" s="376"/>
      <c r="C839" s="55" t="s">
        <v>1282</v>
      </c>
      <c r="D839" s="56" t="s">
        <v>312</v>
      </c>
      <c r="E839" s="54"/>
      <c r="F839" s="53" t="s">
        <v>1276</v>
      </c>
      <c r="G839" s="376"/>
      <c r="H839" s="391"/>
      <c r="I839" s="373"/>
      <c r="J839" s="389"/>
      <c r="K839" s="388"/>
      <c r="L839" s="51">
        <v>347000</v>
      </c>
      <c r="M839" s="51">
        <v>347000</v>
      </c>
      <c r="N839" s="132">
        <v>347000</v>
      </c>
      <c r="O839" s="51">
        <v>347000</v>
      </c>
      <c r="P839" s="51">
        <v>347000</v>
      </c>
      <c r="Q839" s="51">
        <v>347000</v>
      </c>
      <c r="R839" s="51">
        <v>347000</v>
      </c>
      <c r="S839" s="51">
        <v>347000</v>
      </c>
      <c r="T839" s="51">
        <v>347000</v>
      </c>
    </row>
    <row r="840" spans="1:20" s="10" customFormat="1" ht="105.75" customHeight="1" x14ac:dyDescent="0.3">
      <c r="A840" s="13">
        <f>IF(D840="","",SUBTOTAL(3,D$7:$D840))</f>
        <v>830</v>
      </c>
      <c r="B840" s="376"/>
      <c r="C840" s="55" t="s">
        <v>1283</v>
      </c>
      <c r="D840" s="56" t="s">
        <v>321</v>
      </c>
      <c r="E840" s="54" t="s">
        <v>1277</v>
      </c>
      <c r="F840" s="53" t="s">
        <v>1278</v>
      </c>
      <c r="G840" s="376"/>
      <c r="H840" s="391"/>
      <c r="I840" s="373"/>
      <c r="J840" s="389"/>
      <c r="K840" s="388"/>
      <c r="L840" s="51">
        <v>4203000</v>
      </c>
      <c r="M840" s="51">
        <v>4203000</v>
      </c>
      <c r="N840" s="132">
        <v>4203000</v>
      </c>
      <c r="O840" s="51">
        <v>4203000</v>
      </c>
      <c r="P840" s="51">
        <v>4203000</v>
      </c>
      <c r="Q840" s="51">
        <v>4203000</v>
      </c>
      <c r="R840" s="51">
        <v>4203000</v>
      </c>
      <c r="S840" s="51">
        <v>4203000</v>
      </c>
      <c r="T840" s="51">
        <v>4203000</v>
      </c>
    </row>
    <row r="841" spans="1:20" s="10" customFormat="1" ht="105.75" customHeight="1" x14ac:dyDescent="0.3">
      <c r="A841" s="13">
        <f>IF(D841="","",SUBTOTAL(3,D$7:$D841))</f>
        <v>831</v>
      </c>
      <c r="B841" s="376"/>
      <c r="C841" s="55" t="s">
        <v>1284</v>
      </c>
      <c r="D841" s="56" t="s">
        <v>321</v>
      </c>
      <c r="E841" s="54" t="s">
        <v>44</v>
      </c>
      <c r="F841" s="53" t="s">
        <v>1278</v>
      </c>
      <c r="G841" s="376"/>
      <c r="H841" s="391"/>
      <c r="I841" s="373"/>
      <c r="J841" s="389"/>
      <c r="K841" s="388"/>
      <c r="L841" s="51">
        <v>2172000</v>
      </c>
      <c r="M841" s="51">
        <v>2172000</v>
      </c>
      <c r="N841" s="132">
        <v>2172000</v>
      </c>
      <c r="O841" s="51">
        <v>2172000</v>
      </c>
      <c r="P841" s="51">
        <v>2172000</v>
      </c>
      <c r="Q841" s="51">
        <v>2172000</v>
      </c>
      <c r="R841" s="51">
        <v>2172000</v>
      </c>
      <c r="S841" s="51">
        <v>2172000</v>
      </c>
      <c r="T841" s="51">
        <v>2172000</v>
      </c>
    </row>
    <row r="842" spans="1:20" s="10" customFormat="1" ht="105.75" customHeight="1" x14ac:dyDescent="0.3">
      <c r="A842" s="13">
        <f>IF(D842="","",SUBTOTAL(3,D$7:$D842))</f>
        <v>832</v>
      </c>
      <c r="B842" s="376"/>
      <c r="C842" s="55" t="s">
        <v>1285</v>
      </c>
      <c r="D842" s="56" t="s">
        <v>321</v>
      </c>
      <c r="E842" s="54" t="s">
        <v>44</v>
      </c>
      <c r="F842" s="53" t="s">
        <v>1278</v>
      </c>
      <c r="G842" s="376"/>
      <c r="H842" s="391"/>
      <c r="I842" s="373"/>
      <c r="J842" s="389"/>
      <c r="K842" s="388"/>
      <c r="L842" s="51">
        <v>2954000</v>
      </c>
      <c r="M842" s="51">
        <v>2954000</v>
      </c>
      <c r="N842" s="132">
        <v>2954000</v>
      </c>
      <c r="O842" s="51">
        <v>2954000</v>
      </c>
      <c r="P842" s="51">
        <v>2954000</v>
      </c>
      <c r="Q842" s="51">
        <v>2954000</v>
      </c>
      <c r="R842" s="51">
        <v>2954000</v>
      </c>
      <c r="S842" s="51">
        <v>2954000</v>
      </c>
      <c r="T842" s="51">
        <v>2954000</v>
      </c>
    </row>
    <row r="843" spans="1:20" s="10" customFormat="1" ht="105.75" customHeight="1" x14ac:dyDescent="0.3">
      <c r="A843" s="13">
        <f>IF(D843="","",SUBTOTAL(3,D$7:$D843))</f>
        <v>833</v>
      </c>
      <c r="B843" s="376"/>
      <c r="C843" s="55" t="s">
        <v>1286</v>
      </c>
      <c r="D843" s="56" t="s">
        <v>321</v>
      </c>
      <c r="E843" s="54" t="s">
        <v>44</v>
      </c>
      <c r="F843" s="53" t="s">
        <v>1278</v>
      </c>
      <c r="G843" s="376"/>
      <c r="H843" s="391"/>
      <c r="I843" s="373"/>
      <c r="J843" s="389"/>
      <c r="K843" s="388"/>
      <c r="L843" s="51">
        <v>2309000</v>
      </c>
      <c r="M843" s="51">
        <v>2309000</v>
      </c>
      <c r="N843" s="132">
        <v>2309000</v>
      </c>
      <c r="O843" s="51">
        <v>2309000</v>
      </c>
      <c r="P843" s="51">
        <v>2309000</v>
      </c>
      <c r="Q843" s="51">
        <v>2309000</v>
      </c>
      <c r="R843" s="51">
        <v>2309000</v>
      </c>
      <c r="S843" s="51">
        <v>2309000</v>
      </c>
      <c r="T843" s="51">
        <v>2309000</v>
      </c>
    </row>
    <row r="844" spans="1:20" s="10" customFormat="1" ht="105.75" customHeight="1" x14ac:dyDescent="0.3">
      <c r="A844" s="13">
        <f>IF(D844="","",SUBTOTAL(3,D$7:$D844))</f>
        <v>834</v>
      </c>
      <c r="B844" s="376"/>
      <c r="C844" s="55" t="s">
        <v>1287</v>
      </c>
      <c r="D844" s="56" t="s">
        <v>321</v>
      </c>
      <c r="E844" s="54" t="s">
        <v>44</v>
      </c>
      <c r="F844" s="53" t="s">
        <v>1278</v>
      </c>
      <c r="G844" s="376"/>
      <c r="H844" s="391"/>
      <c r="I844" s="373"/>
      <c r="J844" s="389"/>
      <c r="K844" s="388"/>
      <c r="L844" s="51">
        <v>1122000</v>
      </c>
      <c r="M844" s="51">
        <v>1122000</v>
      </c>
      <c r="N844" s="132">
        <v>1122000</v>
      </c>
      <c r="O844" s="51">
        <v>1122000</v>
      </c>
      <c r="P844" s="51">
        <v>1122000</v>
      </c>
      <c r="Q844" s="51">
        <v>1122000</v>
      </c>
      <c r="R844" s="51">
        <v>1122000</v>
      </c>
      <c r="S844" s="51">
        <v>1122000</v>
      </c>
      <c r="T844" s="51">
        <v>1122000</v>
      </c>
    </row>
    <row r="845" spans="1:20" s="10" customFormat="1" ht="105.75" customHeight="1" x14ac:dyDescent="0.3">
      <c r="A845" s="13">
        <f>IF(D845="","",SUBTOTAL(3,D$7:$D845))</f>
        <v>835</v>
      </c>
      <c r="B845" s="376"/>
      <c r="C845" s="55" t="s">
        <v>1288</v>
      </c>
      <c r="D845" s="56" t="s">
        <v>321</v>
      </c>
      <c r="E845" s="54" t="s">
        <v>44</v>
      </c>
      <c r="F845" s="53" t="s">
        <v>1278</v>
      </c>
      <c r="G845" s="376"/>
      <c r="H845" s="391"/>
      <c r="I845" s="373"/>
      <c r="J845" s="389"/>
      <c r="K845" s="388"/>
      <c r="L845" s="51">
        <v>2105000</v>
      </c>
      <c r="M845" s="51">
        <v>2105000</v>
      </c>
      <c r="N845" s="132">
        <v>2105000</v>
      </c>
      <c r="O845" s="51">
        <v>2105000</v>
      </c>
      <c r="P845" s="51">
        <v>2105000</v>
      </c>
      <c r="Q845" s="51">
        <v>2105000</v>
      </c>
      <c r="R845" s="51">
        <v>2105000</v>
      </c>
      <c r="S845" s="51">
        <v>2105000</v>
      </c>
      <c r="T845" s="51">
        <v>2105000</v>
      </c>
    </row>
    <row r="846" spans="1:20" s="10" customFormat="1" ht="105.75" customHeight="1" x14ac:dyDescent="0.3">
      <c r="A846" s="13">
        <f>IF(D846="","",SUBTOTAL(3,D$7:$D846))</f>
        <v>836</v>
      </c>
      <c r="B846" s="376"/>
      <c r="C846" s="55" t="s">
        <v>1289</v>
      </c>
      <c r="D846" s="56" t="s">
        <v>321</v>
      </c>
      <c r="E846" s="54" t="s">
        <v>44</v>
      </c>
      <c r="F846" s="53" t="s">
        <v>1278</v>
      </c>
      <c r="G846" s="376"/>
      <c r="H846" s="391"/>
      <c r="I846" s="373"/>
      <c r="J846" s="389"/>
      <c r="K846" s="388"/>
      <c r="L846" s="51">
        <v>4267000</v>
      </c>
      <c r="M846" s="51">
        <v>4267000</v>
      </c>
      <c r="N846" s="132">
        <v>4267000</v>
      </c>
      <c r="O846" s="51">
        <v>4267000</v>
      </c>
      <c r="P846" s="51">
        <v>4267000</v>
      </c>
      <c r="Q846" s="51">
        <v>4267000</v>
      </c>
      <c r="R846" s="51">
        <v>4267000</v>
      </c>
      <c r="S846" s="51">
        <v>4267000</v>
      </c>
      <c r="T846" s="51">
        <v>4267000</v>
      </c>
    </row>
    <row r="847" spans="1:20" s="10" customFormat="1" ht="105.75" customHeight="1" x14ac:dyDescent="0.3">
      <c r="A847" s="13">
        <f>IF(D847="","",SUBTOTAL(3,D$7:$D847))</f>
        <v>837</v>
      </c>
      <c r="B847" s="376"/>
      <c r="C847" s="55" t="s">
        <v>1290</v>
      </c>
      <c r="D847" s="56" t="s">
        <v>321</v>
      </c>
      <c r="E847" s="54" t="s">
        <v>44</v>
      </c>
      <c r="F847" s="53" t="s">
        <v>1278</v>
      </c>
      <c r="G847" s="376"/>
      <c r="H847" s="391"/>
      <c r="I847" s="373"/>
      <c r="J847" s="389"/>
      <c r="K847" s="388"/>
      <c r="L847" s="51">
        <v>2557000</v>
      </c>
      <c r="M847" s="51">
        <v>2557000</v>
      </c>
      <c r="N847" s="132">
        <v>2557000</v>
      </c>
      <c r="O847" s="51">
        <v>2557000</v>
      </c>
      <c r="P847" s="51">
        <v>2557000</v>
      </c>
      <c r="Q847" s="51">
        <v>2557000</v>
      </c>
      <c r="R847" s="51">
        <v>2557000</v>
      </c>
      <c r="S847" s="51">
        <v>2557000</v>
      </c>
      <c r="T847" s="51">
        <v>2557000</v>
      </c>
    </row>
    <row r="848" spans="1:20" s="10" customFormat="1" ht="119.25" customHeight="1" x14ac:dyDescent="0.3">
      <c r="A848" s="13">
        <f>IF(D848="","",SUBTOTAL(3,D$7:$D848))</f>
        <v>838</v>
      </c>
      <c r="B848" s="376"/>
      <c r="C848" s="55" t="s">
        <v>1302</v>
      </c>
      <c r="D848" s="56" t="s">
        <v>373</v>
      </c>
      <c r="E848" s="54" t="s">
        <v>313</v>
      </c>
      <c r="F848" s="53"/>
      <c r="G848" s="376" t="s">
        <v>1299</v>
      </c>
      <c r="H848" s="391" t="s">
        <v>17</v>
      </c>
      <c r="I848" s="373"/>
      <c r="J848" s="389" t="s">
        <v>19</v>
      </c>
      <c r="K848" s="388"/>
      <c r="L848" s="51">
        <v>12577.725</v>
      </c>
      <c r="M848" s="51">
        <v>12577.725</v>
      </c>
      <c r="N848" s="132">
        <v>12577.725</v>
      </c>
      <c r="O848" s="51">
        <v>12577.725</v>
      </c>
      <c r="P848" s="51">
        <v>12577.725</v>
      </c>
      <c r="Q848" s="51">
        <v>12577.725</v>
      </c>
      <c r="R848" s="51">
        <v>12577.725</v>
      </c>
      <c r="S848" s="51">
        <v>12577.725</v>
      </c>
      <c r="T848" s="51">
        <v>12577.725</v>
      </c>
    </row>
    <row r="849" spans="1:20" s="10" customFormat="1" ht="138" customHeight="1" x14ac:dyDescent="0.3">
      <c r="A849" s="13">
        <f>IF(D849="","",SUBTOTAL(3,D$7:$D849))</f>
        <v>839</v>
      </c>
      <c r="B849" s="376"/>
      <c r="C849" s="55" t="s">
        <v>1303</v>
      </c>
      <c r="D849" s="56" t="s">
        <v>373</v>
      </c>
      <c r="E849" s="54" t="s">
        <v>313</v>
      </c>
      <c r="F849" s="53"/>
      <c r="G849" s="376"/>
      <c r="H849" s="391"/>
      <c r="I849" s="373"/>
      <c r="J849" s="389"/>
      <c r="K849" s="388"/>
      <c r="L849" s="51">
        <v>10056.825000000001</v>
      </c>
      <c r="M849" s="51">
        <v>10056.825000000001</v>
      </c>
      <c r="N849" s="132">
        <v>10056.825000000001</v>
      </c>
      <c r="O849" s="51">
        <v>10056.825000000001</v>
      </c>
      <c r="P849" s="51">
        <v>10056.825000000001</v>
      </c>
      <c r="Q849" s="51">
        <v>10056.825000000001</v>
      </c>
      <c r="R849" s="51">
        <v>10056.825000000001</v>
      </c>
      <c r="S849" s="51">
        <v>10056.825000000001</v>
      </c>
      <c r="T849" s="51">
        <v>10056.825000000001</v>
      </c>
    </row>
    <row r="850" spans="1:20" s="10" customFormat="1" ht="65.099999999999994" customHeight="1" x14ac:dyDescent="0.3">
      <c r="A850" s="13">
        <f>IF(D850="","",SUBTOTAL(3,D$7:$D850))</f>
        <v>840</v>
      </c>
      <c r="B850" s="376"/>
      <c r="C850" s="55" t="s">
        <v>1304</v>
      </c>
      <c r="D850" s="56" t="s">
        <v>1300</v>
      </c>
      <c r="E850" s="391" t="s">
        <v>1301</v>
      </c>
      <c r="F850" s="53"/>
      <c r="G850" s="376"/>
      <c r="H850" s="391"/>
      <c r="I850" s="373"/>
      <c r="J850" s="389"/>
      <c r="K850" s="388"/>
      <c r="L850" s="51">
        <v>114960.61111111111</v>
      </c>
      <c r="M850" s="51">
        <v>114960.61111111111</v>
      </c>
      <c r="N850" s="132">
        <v>114960.61111111111</v>
      </c>
      <c r="O850" s="51">
        <v>114960.61111111111</v>
      </c>
      <c r="P850" s="51">
        <v>114960.61111111111</v>
      </c>
      <c r="Q850" s="51">
        <v>114960.61111111111</v>
      </c>
      <c r="R850" s="51">
        <v>114960.61111111111</v>
      </c>
      <c r="S850" s="51">
        <v>114960.61111111111</v>
      </c>
      <c r="T850" s="51">
        <v>114960.61111111111</v>
      </c>
    </row>
    <row r="851" spans="1:20" s="10" customFormat="1" ht="105.75" customHeight="1" x14ac:dyDescent="0.3">
      <c r="A851" s="13">
        <f>IF(D851="","",SUBTOTAL(3,D$7:$D851))</f>
        <v>841</v>
      </c>
      <c r="B851" s="376"/>
      <c r="C851" s="55" t="s">
        <v>1305</v>
      </c>
      <c r="D851" s="56" t="s">
        <v>1300</v>
      </c>
      <c r="E851" s="391"/>
      <c r="F851" s="53"/>
      <c r="G851" s="376"/>
      <c r="H851" s="391"/>
      <c r="I851" s="373"/>
      <c r="J851" s="389"/>
      <c r="K851" s="388"/>
      <c r="L851" s="51">
        <v>67820.222222222219</v>
      </c>
      <c r="M851" s="51">
        <v>67820.222222222219</v>
      </c>
      <c r="N851" s="132">
        <v>67820.222222222219</v>
      </c>
      <c r="O851" s="51">
        <v>67820.222222222219</v>
      </c>
      <c r="P851" s="51">
        <v>67820.222222222219</v>
      </c>
      <c r="Q851" s="51">
        <v>67820.222222222219</v>
      </c>
      <c r="R851" s="51">
        <v>67820.222222222219</v>
      </c>
      <c r="S851" s="51">
        <v>67820.222222222219</v>
      </c>
      <c r="T851" s="51">
        <v>67820.222222222219</v>
      </c>
    </row>
    <row r="852" spans="1:20" s="10" customFormat="1" ht="109.5" customHeight="1" x14ac:dyDescent="0.3">
      <c r="A852" s="13">
        <f>IF(D852="","",SUBTOTAL(3,D$7:$D852))</f>
        <v>842</v>
      </c>
      <c r="B852" s="376"/>
      <c r="C852" s="55" t="s">
        <v>1306</v>
      </c>
      <c r="D852" s="56" t="s">
        <v>1300</v>
      </c>
      <c r="E852" s="391" t="s">
        <v>2627</v>
      </c>
      <c r="F852" s="53"/>
      <c r="G852" s="376"/>
      <c r="H852" s="391"/>
      <c r="I852" s="373"/>
      <c r="J852" s="389"/>
      <c r="K852" s="388"/>
      <c r="L852" s="51">
        <v>55305.055555555555</v>
      </c>
      <c r="M852" s="51">
        <v>55305.055555555555</v>
      </c>
      <c r="N852" s="132">
        <v>55305.055555555555</v>
      </c>
      <c r="O852" s="51">
        <v>55305.055555555555</v>
      </c>
      <c r="P852" s="51">
        <v>55305.055555555555</v>
      </c>
      <c r="Q852" s="51">
        <v>55305.055555555555</v>
      </c>
      <c r="R852" s="51">
        <v>55305.055555555555</v>
      </c>
      <c r="S852" s="51">
        <v>55305.055555555555</v>
      </c>
      <c r="T852" s="51">
        <v>55305.055555555555</v>
      </c>
    </row>
    <row r="853" spans="1:20" s="10" customFormat="1" ht="109.5" customHeight="1" x14ac:dyDescent="0.3">
      <c r="A853" s="13">
        <f>IF(D853="","",SUBTOTAL(3,D$7:$D853))</f>
        <v>843</v>
      </c>
      <c r="B853" s="376"/>
      <c r="C853" s="55" t="s">
        <v>1307</v>
      </c>
      <c r="D853" s="56" t="s">
        <v>1300</v>
      </c>
      <c r="E853" s="391"/>
      <c r="F853" s="53"/>
      <c r="G853" s="376"/>
      <c r="H853" s="391"/>
      <c r="I853" s="373"/>
      <c r="J853" s="389"/>
      <c r="K853" s="388"/>
      <c r="L853" s="51">
        <v>76104.055555555562</v>
      </c>
      <c r="M853" s="51">
        <v>76104.055555555562</v>
      </c>
      <c r="N853" s="132">
        <v>76104.055555555562</v>
      </c>
      <c r="O853" s="51">
        <v>76104.055555555562</v>
      </c>
      <c r="P853" s="51">
        <v>76104.055555555562</v>
      </c>
      <c r="Q853" s="51">
        <v>76104.055555555562</v>
      </c>
      <c r="R853" s="51">
        <v>76104.055555555562</v>
      </c>
      <c r="S853" s="51">
        <v>76104.055555555562</v>
      </c>
      <c r="T853" s="51">
        <v>76104.055555555562</v>
      </c>
    </row>
    <row r="854" spans="1:20" s="10" customFormat="1" ht="109.5" customHeight="1" x14ac:dyDescent="0.3">
      <c r="A854" s="13">
        <f>IF(D854="","",SUBTOTAL(3,D$7:$D854))</f>
        <v>844</v>
      </c>
      <c r="B854" s="376"/>
      <c r="C854" s="55" t="s">
        <v>1308</v>
      </c>
      <c r="D854" s="56" t="s">
        <v>1300</v>
      </c>
      <c r="E854" s="391"/>
      <c r="F854" s="53"/>
      <c r="G854" s="376"/>
      <c r="H854" s="391"/>
      <c r="I854" s="373"/>
      <c r="J854" s="389"/>
      <c r="K854" s="388"/>
      <c r="L854" s="51">
        <v>105067.66666666667</v>
      </c>
      <c r="M854" s="51">
        <v>105067.66666666667</v>
      </c>
      <c r="N854" s="132">
        <v>105067.66666666667</v>
      </c>
      <c r="O854" s="51">
        <v>105067.66666666667</v>
      </c>
      <c r="P854" s="51">
        <v>105067.66666666667</v>
      </c>
      <c r="Q854" s="51">
        <v>105067.66666666667</v>
      </c>
      <c r="R854" s="51">
        <v>105067.66666666667</v>
      </c>
      <c r="S854" s="51">
        <v>105067.66666666667</v>
      </c>
      <c r="T854" s="51">
        <v>105067.66666666667</v>
      </c>
    </row>
    <row r="855" spans="1:20" s="10" customFormat="1" ht="109.5" customHeight="1" x14ac:dyDescent="0.3">
      <c r="A855" s="13">
        <f>IF(D855="","",SUBTOTAL(3,D$7:$D855))</f>
        <v>845</v>
      </c>
      <c r="B855" s="376"/>
      <c r="C855" s="55" t="s">
        <v>1309</v>
      </c>
      <c r="D855" s="56" t="s">
        <v>1300</v>
      </c>
      <c r="E855" s="391"/>
      <c r="F855" s="53"/>
      <c r="G855" s="376"/>
      <c r="H855" s="391"/>
      <c r="I855" s="373"/>
      <c r="J855" s="389"/>
      <c r="K855" s="388"/>
      <c r="L855" s="51">
        <v>179681.83333333334</v>
      </c>
      <c r="M855" s="51">
        <v>179681.83333333334</v>
      </c>
      <c r="N855" s="132">
        <v>179681.83333333334</v>
      </c>
      <c r="O855" s="51">
        <v>179681.83333333334</v>
      </c>
      <c r="P855" s="51">
        <v>179681.83333333334</v>
      </c>
      <c r="Q855" s="51">
        <v>179681.83333333334</v>
      </c>
      <c r="R855" s="51">
        <v>179681.83333333334</v>
      </c>
      <c r="S855" s="51">
        <v>179681.83333333334</v>
      </c>
      <c r="T855" s="51">
        <v>179681.83333333334</v>
      </c>
    </row>
    <row r="856" spans="1:20" s="10" customFormat="1" ht="93.75" customHeight="1" x14ac:dyDescent="0.3">
      <c r="A856" s="13">
        <f>IF(D856="","",SUBTOTAL(3,D$7:$D856))</f>
        <v>846</v>
      </c>
      <c r="B856" s="376"/>
      <c r="C856" s="55" t="s">
        <v>2597</v>
      </c>
      <c r="D856" s="56" t="s">
        <v>1300</v>
      </c>
      <c r="E856" s="391" t="s">
        <v>1440</v>
      </c>
      <c r="F856" s="53" t="s">
        <v>2596</v>
      </c>
      <c r="G856" s="376"/>
      <c r="H856" s="54"/>
      <c r="I856" s="55"/>
      <c r="J856" s="56"/>
      <c r="K856" s="53" t="s">
        <v>2612</v>
      </c>
      <c r="L856" s="51">
        <v>5828000</v>
      </c>
      <c r="M856" s="51">
        <v>5828000</v>
      </c>
      <c r="N856" s="132">
        <v>5828000</v>
      </c>
      <c r="O856" s="51">
        <v>5828000</v>
      </c>
      <c r="P856" s="51">
        <v>5828000</v>
      </c>
      <c r="Q856" s="51">
        <v>5828000</v>
      </c>
      <c r="R856" s="51">
        <v>5828000</v>
      </c>
      <c r="S856" s="51">
        <v>5828000</v>
      </c>
      <c r="T856" s="51">
        <v>5828000</v>
      </c>
    </row>
    <row r="857" spans="1:20" s="10" customFormat="1" ht="69" customHeight="1" x14ac:dyDescent="0.3">
      <c r="A857" s="13">
        <f>IF(D857="","",SUBTOTAL(3,D$7:$D857))</f>
        <v>847</v>
      </c>
      <c r="B857" s="376"/>
      <c r="C857" s="55" t="s">
        <v>2598</v>
      </c>
      <c r="D857" s="56" t="s">
        <v>1300</v>
      </c>
      <c r="E857" s="391"/>
      <c r="F857" s="53" t="s">
        <v>2596</v>
      </c>
      <c r="G857" s="376"/>
      <c r="H857" s="54"/>
      <c r="I857" s="55"/>
      <c r="J857" s="56"/>
      <c r="K857" s="53" t="s">
        <v>2613</v>
      </c>
      <c r="L857" s="51">
        <v>4300000</v>
      </c>
      <c r="M857" s="51">
        <v>4300000</v>
      </c>
      <c r="N857" s="132">
        <v>4300000</v>
      </c>
      <c r="O857" s="51">
        <v>4300000</v>
      </c>
      <c r="P857" s="51">
        <v>4300000</v>
      </c>
      <c r="Q857" s="51">
        <v>4300000</v>
      </c>
      <c r="R857" s="51">
        <v>4300000</v>
      </c>
      <c r="S857" s="51">
        <v>4300000</v>
      </c>
      <c r="T857" s="51">
        <v>4300000</v>
      </c>
    </row>
    <row r="858" spans="1:20" s="10" customFormat="1" ht="77.25" customHeight="1" x14ac:dyDescent="0.3">
      <c r="A858" s="13">
        <f>IF(D858="","",SUBTOTAL(3,D$7:$D858))</f>
        <v>848</v>
      </c>
      <c r="B858" s="376"/>
      <c r="C858" s="55" t="s">
        <v>2599</v>
      </c>
      <c r="D858" s="56" t="s">
        <v>1300</v>
      </c>
      <c r="E858" s="391"/>
      <c r="F858" s="53" t="s">
        <v>2596</v>
      </c>
      <c r="G858" s="376"/>
      <c r="H858" s="54"/>
      <c r="I858" s="55"/>
      <c r="J858" s="56"/>
      <c r="K858" s="53" t="s">
        <v>2614</v>
      </c>
      <c r="L858" s="51">
        <v>1975000</v>
      </c>
      <c r="M858" s="51">
        <v>1975000</v>
      </c>
      <c r="N858" s="132">
        <v>1975000</v>
      </c>
      <c r="O858" s="51">
        <v>1975000</v>
      </c>
      <c r="P858" s="51">
        <v>1975000</v>
      </c>
      <c r="Q858" s="51">
        <v>1975000</v>
      </c>
      <c r="R858" s="51">
        <v>1975000</v>
      </c>
      <c r="S858" s="51">
        <v>1975000</v>
      </c>
      <c r="T858" s="51">
        <v>1975000</v>
      </c>
    </row>
    <row r="859" spans="1:20" s="10" customFormat="1" ht="93.75" customHeight="1" x14ac:dyDescent="0.3">
      <c r="A859" s="13">
        <f>IF(D859="","",SUBTOTAL(3,D$7:$D859))</f>
        <v>849</v>
      </c>
      <c r="B859" s="376"/>
      <c r="C859" s="55" t="s">
        <v>2600</v>
      </c>
      <c r="D859" s="56" t="s">
        <v>1300</v>
      </c>
      <c r="E859" s="391"/>
      <c r="F859" s="53" t="s">
        <v>2596</v>
      </c>
      <c r="G859" s="376"/>
      <c r="H859" s="54"/>
      <c r="I859" s="55"/>
      <c r="J859" s="56"/>
      <c r="K859" s="53" t="s">
        <v>2615</v>
      </c>
      <c r="L859" s="51">
        <v>3393000</v>
      </c>
      <c r="M859" s="51">
        <v>3393000</v>
      </c>
      <c r="N859" s="132">
        <v>3393000</v>
      </c>
      <c r="O859" s="51">
        <v>3393000</v>
      </c>
      <c r="P859" s="51">
        <v>3393000</v>
      </c>
      <c r="Q859" s="51">
        <v>3393000</v>
      </c>
      <c r="R859" s="51">
        <v>3393000</v>
      </c>
      <c r="S859" s="51">
        <v>3393000</v>
      </c>
      <c r="T859" s="51">
        <v>3393000</v>
      </c>
    </row>
    <row r="860" spans="1:20" s="10" customFormat="1" ht="93.75" customHeight="1" x14ac:dyDescent="0.3">
      <c r="A860" s="13">
        <f>IF(D860="","",SUBTOTAL(3,D$7:$D860))</f>
        <v>850</v>
      </c>
      <c r="B860" s="376"/>
      <c r="C860" s="55" t="s">
        <v>2601</v>
      </c>
      <c r="D860" s="56" t="s">
        <v>1300</v>
      </c>
      <c r="E860" s="391"/>
      <c r="F860" s="53" t="s">
        <v>2596</v>
      </c>
      <c r="G860" s="376"/>
      <c r="H860" s="54"/>
      <c r="I860" s="55"/>
      <c r="J860" s="56"/>
      <c r="K860" s="53" t="s">
        <v>2616</v>
      </c>
      <c r="L860" s="51">
        <v>2922000</v>
      </c>
      <c r="M860" s="51">
        <v>2922000</v>
      </c>
      <c r="N860" s="132">
        <v>2922000</v>
      </c>
      <c r="O860" s="51">
        <v>2922000</v>
      </c>
      <c r="P860" s="51">
        <v>2922000</v>
      </c>
      <c r="Q860" s="51">
        <v>2922000</v>
      </c>
      <c r="R860" s="51">
        <v>2922000</v>
      </c>
      <c r="S860" s="51">
        <v>2922000</v>
      </c>
      <c r="T860" s="51">
        <v>2922000</v>
      </c>
    </row>
    <row r="861" spans="1:20" s="10" customFormat="1" ht="58.5" customHeight="1" x14ac:dyDescent="0.3">
      <c r="A861" s="13">
        <f>IF(D861="","",SUBTOTAL(3,D$7:$D861))</f>
        <v>851</v>
      </c>
      <c r="B861" s="376"/>
      <c r="C861" s="55" t="s">
        <v>2602</v>
      </c>
      <c r="D861" s="56" t="s">
        <v>1300</v>
      </c>
      <c r="E861" s="391"/>
      <c r="F861" s="53" t="s">
        <v>2596</v>
      </c>
      <c r="G861" s="376"/>
      <c r="H861" s="54"/>
      <c r="I861" s="55"/>
      <c r="J861" s="56"/>
      <c r="K861" s="53" t="s">
        <v>2617</v>
      </c>
      <c r="L861" s="51">
        <v>2454000</v>
      </c>
      <c r="M861" s="51">
        <v>2454000</v>
      </c>
      <c r="N861" s="132">
        <v>2454000</v>
      </c>
      <c r="O861" s="51">
        <v>2454000</v>
      </c>
      <c r="P861" s="51">
        <v>2454000</v>
      </c>
      <c r="Q861" s="51">
        <v>2454000</v>
      </c>
      <c r="R861" s="51">
        <v>2454000</v>
      </c>
      <c r="S861" s="51">
        <v>2454000</v>
      </c>
      <c r="T861" s="51">
        <v>2454000</v>
      </c>
    </row>
    <row r="862" spans="1:20" s="10" customFormat="1" ht="72" customHeight="1" x14ac:dyDescent="0.3">
      <c r="A862" s="13">
        <f>IF(D862="","",SUBTOTAL(3,D$7:$D862))</f>
        <v>852</v>
      </c>
      <c r="B862" s="376"/>
      <c r="C862" s="55" t="s">
        <v>2603</v>
      </c>
      <c r="D862" s="56" t="s">
        <v>1300</v>
      </c>
      <c r="E862" s="391"/>
      <c r="F862" s="53" t="s">
        <v>2596</v>
      </c>
      <c r="G862" s="376"/>
      <c r="H862" s="54"/>
      <c r="I862" s="55"/>
      <c r="J862" s="56"/>
      <c r="K862" s="53" t="s">
        <v>2618</v>
      </c>
      <c r="L862" s="51">
        <v>1607000</v>
      </c>
      <c r="M862" s="51">
        <v>1607000</v>
      </c>
      <c r="N862" s="132">
        <v>1607000</v>
      </c>
      <c r="O862" s="51">
        <v>1607000</v>
      </c>
      <c r="P862" s="51">
        <v>1607000</v>
      </c>
      <c r="Q862" s="51">
        <v>1607000</v>
      </c>
      <c r="R862" s="51">
        <v>1607000</v>
      </c>
      <c r="S862" s="51">
        <v>1607000</v>
      </c>
      <c r="T862" s="51">
        <v>1607000</v>
      </c>
    </row>
    <row r="863" spans="1:20" s="10" customFormat="1" ht="87" customHeight="1" x14ac:dyDescent="0.3">
      <c r="A863" s="13">
        <f>IF(D863="","",SUBTOTAL(3,D$7:$D863))</f>
        <v>853</v>
      </c>
      <c r="B863" s="376"/>
      <c r="C863" s="55" t="s">
        <v>2604</v>
      </c>
      <c r="D863" s="56" t="s">
        <v>1300</v>
      </c>
      <c r="E863" s="391"/>
      <c r="F863" s="53" t="s">
        <v>2596</v>
      </c>
      <c r="G863" s="376"/>
      <c r="H863" s="54"/>
      <c r="I863" s="55"/>
      <c r="J863" s="56"/>
      <c r="K863" s="53" t="s">
        <v>2619</v>
      </c>
      <c r="L863" s="51">
        <v>987000</v>
      </c>
      <c r="M863" s="51">
        <v>987000</v>
      </c>
      <c r="N863" s="132">
        <v>987000</v>
      </c>
      <c r="O863" s="51">
        <v>987000</v>
      </c>
      <c r="P863" s="51">
        <v>987000</v>
      </c>
      <c r="Q863" s="51">
        <v>987000</v>
      </c>
      <c r="R863" s="51">
        <v>987000</v>
      </c>
      <c r="S863" s="51">
        <v>987000</v>
      </c>
      <c r="T863" s="51">
        <v>987000</v>
      </c>
    </row>
    <row r="864" spans="1:20" s="10" customFormat="1" ht="78.75" customHeight="1" x14ac:dyDescent="0.3">
      <c r="A864" s="13">
        <f>IF(D864="","",SUBTOTAL(3,D$7:$D864))</f>
        <v>854</v>
      </c>
      <c r="B864" s="376"/>
      <c r="C864" s="55" t="s">
        <v>2605</v>
      </c>
      <c r="D864" s="56" t="s">
        <v>1300</v>
      </c>
      <c r="E864" s="391"/>
      <c r="F864" s="53" t="s">
        <v>2596</v>
      </c>
      <c r="G864" s="376"/>
      <c r="H864" s="54"/>
      <c r="I864" s="55"/>
      <c r="J864" s="56"/>
      <c r="K864" s="53" t="s">
        <v>2620</v>
      </c>
      <c r="L864" s="51">
        <v>3370000</v>
      </c>
      <c r="M864" s="51">
        <v>3370000</v>
      </c>
      <c r="N864" s="132">
        <v>3370000</v>
      </c>
      <c r="O864" s="51">
        <v>3370000</v>
      </c>
      <c r="P864" s="51">
        <v>3370000</v>
      </c>
      <c r="Q864" s="51">
        <v>3370000</v>
      </c>
      <c r="R864" s="51">
        <v>3370000</v>
      </c>
      <c r="S864" s="51">
        <v>3370000</v>
      </c>
      <c r="T864" s="51">
        <v>3370000</v>
      </c>
    </row>
    <row r="865" spans="1:20" s="10" customFormat="1" ht="57" customHeight="1" x14ac:dyDescent="0.3">
      <c r="A865" s="13">
        <f>IF(D865="","",SUBTOTAL(3,D$7:$D865))</f>
        <v>855</v>
      </c>
      <c r="B865" s="376"/>
      <c r="C865" s="55" t="s">
        <v>2606</v>
      </c>
      <c r="D865" s="56" t="s">
        <v>1300</v>
      </c>
      <c r="E865" s="391"/>
      <c r="F865" s="53" t="s">
        <v>2596</v>
      </c>
      <c r="G865" s="376"/>
      <c r="H865" s="54"/>
      <c r="I865" s="55"/>
      <c r="J865" s="56"/>
      <c r="K865" s="53" t="s">
        <v>2621</v>
      </c>
      <c r="L865" s="51">
        <v>2032000</v>
      </c>
      <c r="M865" s="51">
        <v>2032000</v>
      </c>
      <c r="N865" s="132">
        <v>2032000</v>
      </c>
      <c r="O865" s="51">
        <v>2032000</v>
      </c>
      <c r="P865" s="51">
        <v>2032000</v>
      </c>
      <c r="Q865" s="51">
        <v>2032000</v>
      </c>
      <c r="R865" s="51">
        <v>2032000</v>
      </c>
      <c r="S865" s="51">
        <v>2032000</v>
      </c>
      <c r="T865" s="51">
        <v>2032000</v>
      </c>
    </row>
    <row r="866" spans="1:20" s="10" customFormat="1" ht="66" customHeight="1" x14ac:dyDescent="0.3">
      <c r="A866" s="13">
        <f>IF(D866="","",SUBTOTAL(3,D$7:$D866))</f>
        <v>856</v>
      </c>
      <c r="B866" s="376"/>
      <c r="C866" s="55" t="s">
        <v>2607</v>
      </c>
      <c r="D866" s="56" t="s">
        <v>1300</v>
      </c>
      <c r="E866" s="391"/>
      <c r="F866" s="53" t="s">
        <v>2596</v>
      </c>
      <c r="G866" s="376"/>
      <c r="H866" s="54"/>
      <c r="I866" s="55"/>
      <c r="J866" s="56"/>
      <c r="K866" s="53" t="s">
        <v>2622</v>
      </c>
      <c r="L866" s="51">
        <v>2234000</v>
      </c>
      <c r="M866" s="51">
        <v>2234000</v>
      </c>
      <c r="N866" s="132">
        <v>2234000</v>
      </c>
      <c r="O866" s="51">
        <v>2234000</v>
      </c>
      <c r="P866" s="51">
        <v>2234000</v>
      </c>
      <c r="Q866" s="51">
        <v>2234000</v>
      </c>
      <c r="R866" s="51">
        <v>2234000</v>
      </c>
      <c r="S866" s="51">
        <v>2234000</v>
      </c>
      <c r="T866" s="51">
        <v>2234000</v>
      </c>
    </row>
    <row r="867" spans="1:20" s="10" customFormat="1" ht="93.75" customHeight="1" x14ac:dyDescent="0.3">
      <c r="A867" s="13">
        <f>IF(D867="","",SUBTOTAL(3,D$7:$D867))</f>
        <v>857</v>
      </c>
      <c r="B867" s="376"/>
      <c r="C867" s="55" t="s">
        <v>2608</v>
      </c>
      <c r="D867" s="56" t="s">
        <v>1300</v>
      </c>
      <c r="E867" s="391"/>
      <c r="F867" s="53" t="s">
        <v>2596</v>
      </c>
      <c r="G867" s="376"/>
      <c r="H867" s="54"/>
      <c r="I867" s="55"/>
      <c r="J867" s="56"/>
      <c r="K867" s="53" t="s">
        <v>2623</v>
      </c>
      <c r="L867" s="51">
        <v>2482000</v>
      </c>
      <c r="M867" s="51">
        <v>2482000</v>
      </c>
      <c r="N867" s="132">
        <v>2482000</v>
      </c>
      <c r="O867" s="51">
        <v>2482000</v>
      </c>
      <c r="P867" s="51">
        <v>2482000</v>
      </c>
      <c r="Q867" s="51">
        <v>2482000</v>
      </c>
      <c r="R867" s="51">
        <v>2482000</v>
      </c>
      <c r="S867" s="51">
        <v>2482000</v>
      </c>
      <c r="T867" s="51">
        <v>2482000</v>
      </c>
    </row>
    <row r="868" spans="1:20" s="10" customFormat="1" ht="65.25" customHeight="1" x14ac:dyDescent="0.3">
      <c r="A868" s="13">
        <f>IF(D868="","",SUBTOTAL(3,D$7:$D868))</f>
        <v>858</v>
      </c>
      <c r="B868" s="376"/>
      <c r="C868" s="55" t="s">
        <v>2609</v>
      </c>
      <c r="D868" s="56" t="s">
        <v>1300</v>
      </c>
      <c r="E868" s="391"/>
      <c r="F868" s="53" t="s">
        <v>2596</v>
      </c>
      <c r="G868" s="376"/>
      <c r="H868" s="54"/>
      <c r="I868" s="55"/>
      <c r="J868" s="56"/>
      <c r="K868" s="53" t="s">
        <v>2624</v>
      </c>
      <c r="L868" s="51">
        <v>1266000</v>
      </c>
      <c r="M868" s="51">
        <v>1266000</v>
      </c>
      <c r="N868" s="132">
        <v>1266000</v>
      </c>
      <c r="O868" s="51">
        <v>1266000</v>
      </c>
      <c r="P868" s="51">
        <v>1266000</v>
      </c>
      <c r="Q868" s="51">
        <v>1266000</v>
      </c>
      <c r="R868" s="51">
        <v>1266000</v>
      </c>
      <c r="S868" s="51">
        <v>1266000</v>
      </c>
      <c r="T868" s="51">
        <v>1266000</v>
      </c>
    </row>
    <row r="869" spans="1:20" s="10" customFormat="1" ht="70.5" customHeight="1" x14ac:dyDescent="0.3">
      <c r="A869" s="13">
        <f>IF(D869="","",SUBTOTAL(3,D$7:$D869))</f>
        <v>859</v>
      </c>
      <c r="B869" s="376"/>
      <c r="C869" s="55" t="s">
        <v>2610</v>
      </c>
      <c r="D869" s="56" t="s">
        <v>373</v>
      </c>
      <c r="E869" s="391"/>
      <c r="F869" s="53" t="s">
        <v>1511</v>
      </c>
      <c r="G869" s="376"/>
      <c r="H869" s="54"/>
      <c r="I869" s="55"/>
      <c r="J869" s="56"/>
      <c r="K869" s="53" t="s">
        <v>2625</v>
      </c>
      <c r="L869" s="51">
        <v>4014000</v>
      </c>
      <c r="M869" s="51">
        <v>4014000</v>
      </c>
      <c r="N869" s="132">
        <v>4014000</v>
      </c>
      <c r="O869" s="51">
        <v>4014000</v>
      </c>
      <c r="P869" s="51">
        <v>4014000</v>
      </c>
      <c r="Q869" s="51">
        <v>4014000</v>
      </c>
      <c r="R869" s="51">
        <v>4014000</v>
      </c>
      <c r="S869" s="51">
        <v>4014000</v>
      </c>
      <c r="T869" s="51">
        <v>4014000</v>
      </c>
    </row>
    <row r="870" spans="1:20" s="10" customFormat="1" ht="67.5" customHeight="1" x14ac:dyDescent="0.3">
      <c r="A870" s="13">
        <f>IF(D870="","",SUBTOTAL(3,D$7:$D870))</f>
        <v>860</v>
      </c>
      <c r="B870" s="376"/>
      <c r="C870" s="55" t="s">
        <v>2611</v>
      </c>
      <c r="D870" s="56" t="s">
        <v>373</v>
      </c>
      <c r="E870" s="391"/>
      <c r="F870" s="53" t="s">
        <v>1511</v>
      </c>
      <c r="G870" s="376"/>
      <c r="H870" s="54"/>
      <c r="I870" s="55"/>
      <c r="J870" s="56"/>
      <c r="K870" s="53" t="s">
        <v>2626</v>
      </c>
      <c r="L870" s="51">
        <v>4126000</v>
      </c>
      <c r="M870" s="51">
        <v>4126000</v>
      </c>
      <c r="N870" s="132">
        <v>4126000</v>
      </c>
      <c r="O870" s="51">
        <v>4126000</v>
      </c>
      <c r="P870" s="51">
        <v>4126000</v>
      </c>
      <c r="Q870" s="51">
        <v>4126000</v>
      </c>
      <c r="R870" s="51">
        <v>4126000</v>
      </c>
      <c r="S870" s="51">
        <v>4126000</v>
      </c>
      <c r="T870" s="51">
        <v>4126000</v>
      </c>
    </row>
    <row r="871" spans="1:20" s="10" customFormat="1" ht="67.5" customHeight="1" x14ac:dyDescent="0.3">
      <c r="A871" s="13">
        <f>IF(D871="","",SUBTOTAL(3,D$7:$D871))</f>
        <v>861</v>
      </c>
      <c r="B871" s="376"/>
      <c r="C871" s="55" t="s">
        <v>3155</v>
      </c>
      <c r="D871" s="56" t="s">
        <v>373</v>
      </c>
      <c r="E871" s="54" t="s">
        <v>3156</v>
      </c>
      <c r="F871" s="53" t="s">
        <v>1276</v>
      </c>
      <c r="G871" s="376" t="s">
        <v>1505</v>
      </c>
      <c r="H871" s="391" t="s">
        <v>17</v>
      </c>
      <c r="I871" s="373"/>
      <c r="J871" s="389" t="s">
        <v>19</v>
      </c>
      <c r="K871" s="388"/>
      <c r="L871" s="51">
        <v>300000</v>
      </c>
      <c r="M871" s="51">
        <v>300000</v>
      </c>
      <c r="N871" s="132">
        <v>300000</v>
      </c>
      <c r="O871" s="51">
        <v>300000</v>
      </c>
      <c r="P871" s="51">
        <v>300000</v>
      </c>
      <c r="Q871" s="51">
        <v>300000</v>
      </c>
      <c r="R871" s="51">
        <v>300000</v>
      </c>
      <c r="S871" s="51">
        <v>300000</v>
      </c>
      <c r="T871" s="51">
        <v>300000</v>
      </c>
    </row>
    <row r="872" spans="1:20" s="10" customFormat="1" ht="67.5" customHeight="1" x14ac:dyDescent="0.3">
      <c r="A872" s="13">
        <f>IF(D872="","",SUBTOTAL(3,D$7:$D872))</f>
        <v>862</v>
      </c>
      <c r="B872" s="376"/>
      <c r="C872" s="55" t="s">
        <v>3157</v>
      </c>
      <c r="D872" s="56" t="s">
        <v>373</v>
      </c>
      <c r="E872" s="54" t="s">
        <v>3156</v>
      </c>
      <c r="F872" s="53" t="s">
        <v>1276</v>
      </c>
      <c r="G872" s="376"/>
      <c r="H872" s="391"/>
      <c r="I872" s="373"/>
      <c r="J872" s="389"/>
      <c r="K872" s="388"/>
      <c r="L872" s="51">
        <v>368182</v>
      </c>
      <c r="M872" s="51">
        <v>368182</v>
      </c>
      <c r="N872" s="132">
        <v>368182</v>
      </c>
      <c r="O872" s="51">
        <v>368182</v>
      </c>
      <c r="P872" s="51">
        <v>368182</v>
      </c>
      <c r="Q872" s="51">
        <v>368182</v>
      </c>
      <c r="R872" s="51">
        <v>368182</v>
      </c>
      <c r="S872" s="51">
        <v>368182</v>
      </c>
      <c r="T872" s="51">
        <v>368182</v>
      </c>
    </row>
    <row r="873" spans="1:20" s="10" customFormat="1" ht="65.099999999999994" customHeight="1" x14ac:dyDescent="0.3">
      <c r="A873" s="13">
        <f>IF(D873="","",SUBTOTAL(3,D$7:$D873))</f>
        <v>863</v>
      </c>
      <c r="B873" s="376"/>
      <c r="C873" s="55" t="s">
        <v>1503</v>
      </c>
      <c r="D873" s="56" t="s">
        <v>321</v>
      </c>
      <c r="E873" s="55" t="s">
        <v>52</v>
      </c>
      <c r="F873" s="53" t="s">
        <v>1504</v>
      </c>
      <c r="G873" s="376"/>
      <c r="H873" s="391"/>
      <c r="I873" s="373"/>
      <c r="J873" s="389"/>
      <c r="K873" s="388"/>
      <c r="L873" s="51">
        <v>746363.63636363635</v>
      </c>
      <c r="M873" s="51">
        <v>746363.63636363635</v>
      </c>
      <c r="N873" s="132">
        <v>746363.63636363635</v>
      </c>
      <c r="O873" s="51">
        <v>746363.63636363635</v>
      </c>
      <c r="P873" s="51">
        <v>746363.63636363635</v>
      </c>
      <c r="Q873" s="51">
        <v>746363.63636363635</v>
      </c>
      <c r="R873" s="51">
        <v>746363.63636363635</v>
      </c>
      <c r="S873" s="51">
        <v>746363.63636363635</v>
      </c>
      <c r="T873" s="51">
        <v>746363.63636363635</v>
      </c>
    </row>
    <row r="874" spans="1:20" s="10" customFormat="1" ht="65.099999999999994" customHeight="1" x14ac:dyDescent="0.3">
      <c r="A874" s="13">
        <f>IF(D874="","",SUBTOTAL(3,D$7:$D874))</f>
        <v>864</v>
      </c>
      <c r="B874" s="376"/>
      <c r="C874" s="55" t="s">
        <v>1506</v>
      </c>
      <c r="D874" s="56" t="s">
        <v>321</v>
      </c>
      <c r="E874" s="55" t="s">
        <v>52</v>
      </c>
      <c r="F874" s="53" t="s">
        <v>1504</v>
      </c>
      <c r="G874" s="376"/>
      <c r="H874" s="391"/>
      <c r="I874" s="373"/>
      <c r="J874" s="389"/>
      <c r="K874" s="388"/>
      <c r="L874" s="51">
        <v>936363.63636363624</v>
      </c>
      <c r="M874" s="51">
        <v>936363.63636363624</v>
      </c>
      <c r="N874" s="132">
        <v>936363.63636363624</v>
      </c>
      <c r="O874" s="51">
        <v>936363.63636363624</v>
      </c>
      <c r="P874" s="51">
        <v>936363.63636363624</v>
      </c>
      <c r="Q874" s="51">
        <v>936363.63636363624</v>
      </c>
      <c r="R874" s="51">
        <v>936363.63636363624</v>
      </c>
      <c r="S874" s="51">
        <v>936363.63636363624</v>
      </c>
      <c r="T874" s="51">
        <v>936363.63636363624</v>
      </c>
    </row>
    <row r="875" spans="1:20" s="10" customFormat="1" ht="65.099999999999994" customHeight="1" x14ac:dyDescent="0.3">
      <c r="A875" s="13">
        <f>IF(D875="","",SUBTOTAL(3,D$7:$D875))</f>
        <v>865</v>
      </c>
      <c r="B875" s="376"/>
      <c r="C875" s="55" t="s">
        <v>1507</v>
      </c>
      <c r="D875" s="56" t="s">
        <v>321</v>
      </c>
      <c r="E875" s="55" t="s">
        <v>52</v>
      </c>
      <c r="F875" s="53" t="s">
        <v>1504</v>
      </c>
      <c r="G875" s="376"/>
      <c r="H875" s="391"/>
      <c r="I875" s="373"/>
      <c r="J875" s="389"/>
      <c r="K875" s="388"/>
      <c r="L875" s="51">
        <v>2260000</v>
      </c>
      <c r="M875" s="51">
        <v>2260000</v>
      </c>
      <c r="N875" s="132">
        <v>2260000</v>
      </c>
      <c r="O875" s="51">
        <v>2260000</v>
      </c>
      <c r="P875" s="51">
        <v>2260000</v>
      </c>
      <c r="Q875" s="51">
        <v>2260000</v>
      </c>
      <c r="R875" s="51">
        <v>2260000</v>
      </c>
      <c r="S875" s="51">
        <v>2260000</v>
      </c>
      <c r="T875" s="51">
        <v>2260000</v>
      </c>
    </row>
    <row r="876" spans="1:20" s="10" customFormat="1" ht="65.099999999999994" customHeight="1" x14ac:dyDescent="0.3">
      <c r="A876" s="13">
        <f>IF(D876="","",SUBTOTAL(3,D$7:$D876))</f>
        <v>866</v>
      </c>
      <c r="B876" s="376"/>
      <c r="C876" s="55" t="s">
        <v>1508</v>
      </c>
      <c r="D876" s="56" t="s">
        <v>321</v>
      </c>
      <c r="E876" s="55" t="s">
        <v>52</v>
      </c>
      <c r="F876" s="53" t="s">
        <v>1504</v>
      </c>
      <c r="G876" s="376"/>
      <c r="H876" s="391"/>
      <c r="I876" s="373"/>
      <c r="J876" s="389"/>
      <c r="K876" s="388"/>
      <c r="L876" s="51">
        <v>1618181.8181818181</v>
      </c>
      <c r="M876" s="51">
        <v>1618181.8181818181</v>
      </c>
      <c r="N876" s="132">
        <v>1618181.8181818181</v>
      </c>
      <c r="O876" s="51">
        <v>1618181.8181818181</v>
      </c>
      <c r="P876" s="51">
        <v>1618181.8181818181</v>
      </c>
      <c r="Q876" s="51">
        <v>1618181.8181818181</v>
      </c>
      <c r="R876" s="51">
        <v>1618181.8181818181</v>
      </c>
      <c r="S876" s="51">
        <v>1618181.8181818181</v>
      </c>
      <c r="T876" s="51">
        <v>1618181.8181818181</v>
      </c>
    </row>
    <row r="877" spans="1:20" s="10" customFormat="1" ht="65.099999999999994" customHeight="1" x14ac:dyDescent="0.3">
      <c r="A877" s="13">
        <f>IF(D877="","",SUBTOTAL(3,D$7:$D877))</f>
        <v>867</v>
      </c>
      <c r="B877" s="376"/>
      <c r="C877" s="55" t="s">
        <v>1509</v>
      </c>
      <c r="D877" s="56" t="s">
        <v>321</v>
      </c>
      <c r="E877" s="55" t="s">
        <v>52</v>
      </c>
      <c r="F877" s="53" t="s">
        <v>1504</v>
      </c>
      <c r="G877" s="376"/>
      <c r="H877" s="391"/>
      <c r="I877" s="373"/>
      <c r="J877" s="389"/>
      <c r="K877" s="388"/>
      <c r="L877" s="51">
        <v>3157272.7272727271</v>
      </c>
      <c r="M877" s="51">
        <v>3157272.7272727271</v>
      </c>
      <c r="N877" s="132">
        <v>3157272.7272727271</v>
      </c>
      <c r="O877" s="51">
        <v>3157272.7272727271</v>
      </c>
      <c r="P877" s="51">
        <v>3157272.7272727271</v>
      </c>
      <c r="Q877" s="51">
        <v>3157272.7272727271</v>
      </c>
      <c r="R877" s="51">
        <v>3157272.7272727271</v>
      </c>
      <c r="S877" s="51">
        <v>3157272.7272727271</v>
      </c>
      <c r="T877" s="51">
        <v>3157272.7272727271</v>
      </c>
    </row>
    <row r="878" spans="1:20" s="10" customFormat="1" ht="65.099999999999994" customHeight="1" x14ac:dyDescent="0.3">
      <c r="A878" s="13">
        <f>IF(D878="","",SUBTOTAL(3,D$7:$D878))</f>
        <v>868</v>
      </c>
      <c r="B878" s="376"/>
      <c r="C878" s="55" t="s">
        <v>1510</v>
      </c>
      <c r="D878" s="56" t="s">
        <v>321</v>
      </c>
      <c r="E878" s="55" t="s">
        <v>52</v>
      </c>
      <c r="F878" s="53" t="s">
        <v>1511</v>
      </c>
      <c r="G878" s="376"/>
      <c r="H878" s="391"/>
      <c r="I878" s="373"/>
      <c r="J878" s="389"/>
      <c r="K878" s="388"/>
      <c r="L878" s="51">
        <v>3522727.2727272725</v>
      </c>
      <c r="M878" s="51">
        <v>3522727.2727272725</v>
      </c>
      <c r="N878" s="132">
        <v>3522727.2727272725</v>
      </c>
      <c r="O878" s="51">
        <v>3522727.2727272725</v>
      </c>
      <c r="P878" s="51">
        <v>3522727.2727272725</v>
      </c>
      <c r="Q878" s="51">
        <v>3522727.2727272725</v>
      </c>
      <c r="R878" s="51">
        <v>3522727.2727272725</v>
      </c>
      <c r="S878" s="51">
        <v>3522727.2727272725</v>
      </c>
      <c r="T878" s="51">
        <v>3522727.2727272725</v>
      </c>
    </row>
    <row r="879" spans="1:20" s="10" customFormat="1" ht="65.099999999999994" customHeight="1" x14ac:dyDescent="0.3">
      <c r="A879" s="13">
        <f>IF(D879="","",SUBTOTAL(3,D$7:$D879))</f>
        <v>869</v>
      </c>
      <c r="B879" s="376"/>
      <c r="C879" s="55" t="s">
        <v>1512</v>
      </c>
      <c r="D879" s="56" t="s">
        <v>321</v>
      </c>
      <c r="E879" s="55" t="s">
        <v>1513</v>
      </c>
      <c r="F879" s="53" t="s">
        <v>1514</v>
      </c>
      <c r="G879" s="376"/>
      <c r="H879" s="391"/>
      <c r="I879" s="373"/>
      <c r="J879" s="389"/>
      <c r="K879" s="388"/>
      <c r="L879" s="51">
        <v>1990909.0909090908</v>
      </c>
      <c r="M879" s="51">
        <v>1990909.0909090908</v>
      </c>
      <c r="N879" s="132">
        <v>1990909.0909090908</v>
      </c>
      <c r="O879" s="51">
        <v>1990909.0909090908</v>
      </c>
      <c r="P879" s="51">
        <v>1990909.0909090908</v>
      </c>
      <c r="Q879" s="51">
        <v>1990909.0909090908</v>
      </c>
      <c r="R879" s="51">
        <v>1990909.0909090908</v>
      </c>
      <c r="S879" s="51">
        <v>1990909.0909090908</v>
      </c>
      <c r="T879" s="51">
        <v>1990909.0909090908</v>
      </c>
    </row>
    <row r="880" spans="1:20" s="10" customFormat="1" ht="65.099999999999994" customHeight="1" x14ac:dyDescent="0.3">
      <c r="A880" s="13">
        <f>IF(D880="","",SUBTOTAL(3,D$7:$D880))</f>
        <v>870</v>
      </c>
      <c r="B880" s="376"/>
      <c r="C880" s="55" t="s">
        <v>1515</v>
      </c>
      <c r="D880" s="56" t="s">
        <v>321</v>
      </c>
      <c r="E880" s="55" t="s">
        <v>1513</v>
      </c>
      <c r="F880" s="53" t="s">
        <v>1514</v>
      </c>
      <c r="G880" s="376"/>
      <c r="H880" s="391"/>
      <c r="I880" s="373"/>
      <c r="J880" s="389"/>
      <c r="K880" s="388"/>
      <c r="L880" s="51">
        <v>2192727.2727272725</v>
      </c>
      <c r="M880" s="51">
        <v>2192727.2727272725</v>
      </c>
      <c r="N880" s="132">
        <v>2192727.2727272725</v>
      </c>
      <c r="O880" s="51">
        <v>2192727.2727272725</v>
      </c>
      <c r="P880" s="51">
        <v>2192727.2727272725</v>
      </c>
      <c r="Q880" s="51">
        <v>2192727.2727272725</v>
      </c>
      <c r="R880" s="51">
        <v>2192727.2727272725</v>
      </c>
      <c r="S880" s="51">
        <v>2192727.2727272725</v>
      </c>
      <c r="T880" s="51">
        <v>2192727.2727272725</v>
      </c>
    </row>
    <row r="881" spans="1:20" s="10" customFormat="1" ht="65.099999999999994" customHeight="1" x14ac:dyDescent="0.3">
      <c r="A881" s="13">
        <f>IF(D881="","",SUBTOTAL(3,D$7:$D881))</f>
        <v>871</v>
      </c>
      <c r="B881" s="376"/>
      <c r="C881" s="55" t="s">
        <v>1516</v>
      </c>
      <c r="D881" s="56" t="s">
        <v>321</v>
      </c>
      <c r="E881" s="55" t="s">
        <v>1513</v>
      </c>
      <c r="F881" s="53" t="s">
        <v>1514</v>
      </c>
      <c r="G881" s="376"/>
      <c r="H881" s="391"/>
      <c r="I881" s="373"/>
      <c r="J881" s="389"/>
      <c r="K881" s="388"/>
      <c r="L881" s="51">
        <v>3063636.3636363633</v>
      </c>
      <c r="M881" s="51">
        <v>3063636.3636363633</v>
      </c>
      <c r="N881" s="132">
        <v>3063636.3636363633</v>
      </c>
      <c r="O881" s="51">
        <v>3063636.3636363633</v>
      </c>
      <c r="P881" s="51">
        <v>3063636.3636363633</v>
      </c>
      <c r="Q881" s="51">
        <v>3063636.3636363633</v>
      </c>
      <c r="R881" s="51">
        <v>3063636.3636363633</v>
      </c>
      <c r="S881" s="51">
        <v>3063636.3636363633</v>
      </c>
      <c r="T881" s="51">
        <v>3063636.3636363633</v>
      </c>
    </row>
    <row r="882" spans="1:20" s="10" customFormat="1" ht="65.099999999999994" customHeight="1" x14ac:dyDescent="0.3">
      <c r="A882" s="13">
        <f>IF(D882="","",SUBTOTAL(3,D$7:$D882))</f>
        <v>872</v>
      </c>
      <c r="B882" s="376"/>
      <c r="C882" s="55" t="s">
        <v>1517</v>
      </c>
      <c r="D882" s="56" t="s">
        <v>321</v>
      </c>
      <c r="E882" s="55" t="s">
        <v>1518</v>
      </c>
      <c r="F882" s="53" t="s">
        <v>1514</v>
      </c>
      <c r="G882" s="376"/>
      <c r="H882" s="391"/>
      <c r="I882" s="373"/>
      <c r="J882" s="389"/>
      <c r="K882" s="388"/>
      <c r="L882" s="51">
        <v>2104545.4545454546</v>
      </c>
      <c r="M882" s="51">
        <v>2104545.4545454546</v>
      </c>
      <c r="N882" s="132">
        <v>2104545.4545454546</v>
      </c>
      <c r="O882" s="51">
        <v>2104545.4545454546</v>
      </c>
      <c r="P882" s="51">
        <v>2104545.4545454546</v>
      </c>
      <c r="Q882" s="51">
        <v>2104545.4545454546</v>
      </c>
      <c r="R882" s="51">
        <v>2104545.4545454546</v>
      </c>
      <c r="S882" s="51">
        <v>2104545.4545454546</v>
      </c>
      <c r="T882" s="51">
        <v>2104545.4545454546</v>
      </c>
    </row>
    <row r="883" spans="1:20" s="10" customFormat="1" ht="65.099999999999994" customHeight="1" x14ac:dyDescent="0.3">
      <c r="A883" s="13">
        <f>IF(D883="","",SUBTOTAL(3,D$7:$D883))</f>
        <v>873</v>
      </c>
      <c r="B883" s="376"/>
      <c r="C883" s="55" t="s">
        <v>1519</v>
      </c>
      <c r="D883" s="56" t="s">
        <v>321</v>
      </c>
      <c r="E883" s="55" t="s">
        <v>1440</v>
      </c>
      <c r="F883" s="53" t="s">
        <v>1511</v>
      </c>
      <c r="G883" s="376"/>
      <c r="H883" s="391"/>
      <c r="I883" s="373"/>
      <c r="J883" s="389"/>
      <c r="K883" s="388"/>
      <c r="L883" s="51">
        <v>2818181.8181818179</v>
      </c>
      <c r="M883" s="51">
        <v>2818181.8181818179</v>
      </c>
      <c r="N883" s="132">
        <v>2818181.8181818179</v>
      </c>
      <c r="O883" s="51">
        <v>2818181.8181818179</v>
      </c>
      <c r="P883" s="51">
        <v>2818181.8181818179</v>
      </c>
      <c r="Q883" s="51">
        <v>2818181.8181818179</v>
      </c>
      <c r="R883" s="51">
        <v>2818181.8181818179</v>
      </c>
      <c r="S883" s="51">
        <v>2818181.8181818179</v>
      </c>
      <c r="T883" s="51">
        <v>2818181.8181818179</v>
      </c>
    </row>
    <row r="884" spans="1:20" s="10" customFormat="1" ht="65.099999999999994" customHeight="1" x14ac:dyDescent="0.3">
      <c r="A884" s="13">
        <f>IF(D884="","",SUBTOTAL(3,D$7:$D884))</f>
        <v>874</v>
      </c>
      <c r="B884" s="376"/>
      <c r="C884" s="55" t="s">
        <v>1520</v>
      </c>
      <c r="D884" s="56" t="s">
        <v>321</v>
      </c>
      <c r="E884" s="55" t="s">
        <v>52</v>
      </c>
      <c r="F884" s="53" t="s">
        <v>1504</v>
      </c>
      <c r="G884" s="376"/>
      <c r="H884" s="391"/>
      <c r="I884" s="373"/>
      <c r="J884" s="389"/>
      <c r="K884" s="388"/>
      <c r="L884" s="51">
        <v>1318181.8181818181</v>
      </c>
      <c r="M884" s="51">
        <v>1318181.8181818181</v>
      </c>
      <c r="N884" s="132">
        <v>1318181.8181818181</v>
      </c>
      <c r="O884" s="51">
        <v>1318181.8181818181</v>
      </c>
      <c r="P884" s="51">
        <v>1318181.8181818181</v>
      </c>
      <c r="Q884" s="51">
        <v>1318181.8181818181</v>
      </c>
      <c r="R884" s="51">
        <v>1318181.8181818181</v>
      </c>
      <c r="S884" s="51">
        <v>1318181.8181818181</v>
      </c>
      <c r="T884" s="51">
        <v>1318181.8181818181</v>
      </c>
    </row>
    <row r="885" spans="1:20" s="258" customFormat="1" ht="65.099999999999994" customHeight="1" x14ac:dyDescent="0.3">
      <c r="A885" s="256">
        <f>IF(D885="","",SUBTOTAL(3,D$7:$D885))</f>
        <v>875</v>
      </c>
      <c r="B885" s="376"/>
      <c r="C885" s="257" t="s">
        <v>1522</v>
      </c>
      <c r="D885" s="259" t="s">
        <v>321</v>
      </c>
      <c r="E885" s="257" t="s">
        <v>3609</v>
      </c>
      <c r="F885" s="260" t="s">
        <v>3610</v>
      </c>
      <c r="G885" s="417" t="s">
        <v>1525</v>
      </c>
      <c r="H885" s="418" t="s">
        <v>17</v>
      </c>
      <c r="I885" s="419"/>
      <c r="J885" s="420" t="s">
        <v>1526</v>
      </c>
      <c r="K885" s="421"/>
      <c r="L885" s="261">
        <v>1085000</v>
      </c>
      <c r="M885" s="261">
        <v>1085000</v>
      </c>
      <c r="N885" s="261">
        <v>1085000</v>
      </c>
      <c r="O885" s="261">
        <v>1085000</v>
      </c>
      <c r="P885" s="261">
        <v>1085000</v>
      </c>
      <c r="Q885" s="261">
        <v>1085000</v>
      </c>
      <c r="R885" s="261">
        <v>1085000</v>
      </c>
      <c r="S885" s="261">
        <v>1085000</v>
      </c>
      <c r="T885" s="261">
        <v>1085000</v>
      </c>
    </row>
    <row r="886" spans="1:20" s="258" customFormat="1" ht="65.099999999999994" customHeight="1" x14ac:dyDescent="0.3">
      <c r="A886" s="256">
        <f>IF(D886="","",SUBTOTAL(3,D$7:$D886))</f>
        <v>876</v>
      </c>
      <c r="B886" s="376"/>
      <c r="C886" s="257" t="s">
        <v>1527</v>
      </c>
      <c r="D886" s="259" t="s">
        <v>321</v>
      </c>
      <c r="E886" s="257" t="s">
        <v>3609</v>
      </c>
      <c r="F886" s="260" t="s">
        <v>3611</v>
      </c>
      <c r="G886" s="417"/>
      <c r="H886" s="418"/>
      <c r="I886" s="419"/>
      <c r="J886" s="420"/>
      <c r="K886" s="421"/>
      <c r="L886" s="261">
        <v>2235000</v>
      </c>
      <c r="M886" s="261">
        <v>2235000</v>
      </c>
      <c r="N886" s="261">
        <v>2235000</v>
      </c>
      <c r="O886" s="261">
        <v>2235000</v>
      </c>
      <c r="P886" s="261">
        <v>2235000</v>
      </c>
      <c r="Q886" s="261">
        <v>2235000</v>
      </c>
      <c r="R886" s="261">
        <v>2235000</v>
      </c>
      <c r="S886" s="261">
        <v>2235000</v>
      </c>
      <c r="T886" s="261">
        <v>2235000</v>
      </c>
    </row>
    <row r="887" spans="1:20" s="258" customFormat="1" ht="65.099999999999994" customHeight="1" x14ac:dyDescent="0.3">
      <c r="A887" s="256">
        <f>IF(D887="","",SUBTOTAL(3,D$7:$D887))</f>
        <v>877</v>
      </c>
      <c r="B887" s="376"/>
      <c r="C887" s="257" t="s">
        <v>1529</v>
      </c>
      <c r="D887" s="259" t="s">
        <v>321</v>
      </c>
      <c r="E887" s="257" t="s">
        <v>3609</v>
      </c>
      <c r="F887" s="260" t="s">
        <v>3612</v>
      </c>
      <c r="G887" s="417"/>
      <c r="H887" s="418"/>
      <c r="I887" s="419"/>
      <c r="J887" s="420"/>
      <c r="K887" s="421"/>
      <c r="L887" s="261">
        <v>2926000</v>
      </c>
      <c r="M887" s="261">
        <v>2926000</v>
      </c>
      <c r="N887" s="261">
        <v>2926000</v>
      </c>
      <c r="O887" s="261">
        <v>2926000</v>
      </c>
      <c r="P887" s="261">
        <v>2926000</v>
      </c>
      <c r="Q887" s="261">
        <v>2926000</v>
      </c>
      <c r="R887" s="261">
        <v>2926000</v>
      </c>
      <c r="S887" s="261">
        <v>2926000</v>
      </c>
      <c r="T887" s="261">
        <v>2926000</v>
      </c>
    </row>
    <row r="888" spans="1:20" s="258" customFormat="1" ht="65.099999999999994" customHeight="1" x14ac:dyDescent="0.3">
      <c r="A888" s="256">
        <f>IF(D888="","",SUBTOTAL(3,D$7:$D888))</f>
        <v>878</v>
      </c>
      <c r="B888" s="376"/>
      <c r="C888" s="257" t="s">
        <v>1530</v>
      </c>
      <c r="D888" s="259" t="s">
        <v>321</v>
      </c>
      <c r="E888" s="257" t="s">
        <v>3609</v>
      </c>
      <c r="F888" s="260" t="s">
        <v>3613</v>
      </c>
      <c r="G888" s="417"/>
      <c r="H888" s="418"/>
      <c r="I888" s="419"/>
      <c r="J888" s="420"/>
      <c r="K888" s="421"/>
      <c r="L888" s="261">
        <v>2300000</v>
      </c>
      <c r="M888" s="261">
        <v>2300000</v>
      </c>
      <c r="N888" s="261">
        <v>2300000</v>
      </c>
      <c r="O888" s="261">
        <v>2300000</v>
      </c>
      <c r="P888" s="261">
        <v>2300000</v>
      </c>
      <c r="Q888" s="261">
        <v>2300000</v>
      </c>
      <c r="R888" s="261">
        <v>2300000</v>
      </c>
      <c r="S888" s="261">
        <v>2300000</v>
      </c>
      <c r="T888" s="261">
        <v>2300000</v>
      </c>
    </row>
    <row r="889" spans="1:20" s="258" customFormat="1" ht="65.099999999999994" customHeight="1" x14ac:dyDescent="0.3">
      <c r="A889" s="256">
        <f>IF(D889="","",SUBTOTAL(3,D$7:$D889))</f>
        <v>879</v>
      </c>
      <c r="B889" s="376"/>
      <c r="C889" s="257" t="s">
        <v>1531</v>
      </c>
      <c r="D889" s="259" t="s">
        <v>321</v>
      </c>
      <c r="E889" s="257" t="s">
        <v>3609</v>
      </c>
      <c r="F889" s="260" t="s">
        <v>3614</v>
      </c>
      <c r="G889" s="417"/>
      <c r="H889" s="418"/>
      <c r="I889" s="419"/>
      <c r="J889" s="420"/>
      <c r="K889" s="421"/>
      <c r="L889" s="261">
        <v>3248000</v>
      </c>
      <c r="M889" s="261">
        <v>3248000</v>
      </c>
      <c r="N889" s="261">
        <v>3248000</v>
      </c>
      <c r="O889" s="261">
        <v>3248000</v>
      </c>
      <c r="P889" s="261">
        <v>3248000</v>
      </c>
      <c r="Q889" s="261">
        <v>3248000</v>
      </c>
      <c r="R889" s="261">
        <v>3248000</v>
      </c>
      <c r="S889" s="261">
        <v>3248000</v>
      </c>
      <c r="T889" s="261">
        <v>3248000</v>
      </c>
    </row>
    <row r="890" spans="1:20" s="258" customFormat="1" ht="65.099999999999994" customHeight="1" x14ac:dyDescent="0.3">
      <c r="A890" s="256">
        <f>IF(D890="","",SUBTOTAL(3,D$7:$D890))</f>
        <v>880</v>
      </c>
      <c r="B890" s="376"/>
      <c r="C890" s="257" t="s">
        <v>1533</v>
      </c>
      <c r="D890" s="259" t="s">
        <v>321</v>
      </c>
      <c r="E890" s="257" t="s">
        <v>3609</v>
      </c>
      <c r="F890" s="260" t="s">
        <v>3615</v>
      </c>
      <c r="G890" s="417"/>
      <c r="H890" s="418"/>
      <c r="I890" s="419"/>
      <c r="J890" s="420"/>
      <c r="K890" s="421"/>
      <c r="L890" s="261">
        <v>1912000</v>
      </c>
      <c r="M890" s="261">
        <v>1912000</v>
      </c>
      <c r="N890" s="261">
        <v>1912000</v>
      </c>
      <c r="O890" s="261">
        <v>1912000</v>
      </c>
      <c r="P890" s="261">
        <v>1912000</v>
      </c>
      <c r="Q890" s="261">
        <v>1912000</v>
      </c>
      <c r="R890" s="261">
        <v>1912000</v>
      </c>
      <c r="S890" s="261">
        <v>1912000</v>
      </c>
      <c r="T890" s="261">
        <v>1912000</v>
      </c>
    </row>
    <row r="891" spans="1:20" s="258" customFormat="1" ht="65.099999999999994" customHeight="1" x14ac:dyDescent="0.3">
      <c r="A891" s="256">
        <f>IF(D891="","",SUBTOTAL(3,D$7:$D891))</f>
        <v>881</v>
      </c>
      <c r="B891" s="376"/>
      <c r="C891" s="257" t="s">
        <v>1535</v>
      </c>
      <c r="D891" s="259" t="s">
        <v>321</v>
      </c>
      <c r="E891" s="257" t="s">
        <v>3609</v>
      </c>
      <c r="F891" s="260" t="s">
        <v>3616</v>
      </c>
      <c r="G891" s="417"/>
      <c r="H891" s="418"/>
      <c r="I891" s="419"/>
      <c r="J891" s="420"/>
      <c r="K891" s="421"/>
      <c r="L891" s="261">
        <v>2643000</v>
      </c>
      <c r="M891" s="261">
        <v>2643000</v>
      </c>
      <c r="N891" s="261">
        <v>2643000</v>
      </c>
      <c r="O891" s="261">
        <v>2643000</v>
      </c>
      <c r="P891" s="261">
        <v>2643000</v>
      </c>
      <c r="Q891" s="261">
        <v>2643000</v>
      </c>
      <c r="R891" s="261">
        <v>2643000</v>
      </c>
      <c r="S891" s="261">
        <v>2643000</v>
      </c>
      <c r="T891" s="261">
        <v>2643000</v>
      </c>
    </row>
    <row r="892" spans="1:20" s="258" customFormat="1" ht="65.099999999999994" customHeight="1" x14ac:dyDescent="0.3">
      <c r="A892" s="256">
        <f>IF(D892="","",SUBTOTAL(3,D$7:$D892))</f>
        <v>882</v>
      </c>
      <c r="B892" s="376"/>
      <c r="C892" s="257" t="s">
        <v>1537</v>
      </c>
      <c r="D892" s="259" t="s">
        <v>321</v>
      </c>
      <c r="E892" s="257" t="s">
        <v>3609</v>
      </c>
      <c r="F892" s="260" t="s">
        <v>3617</v>
      </c>
      <c r="G892" s="417"/>
      <c r="H892" s="418"/>
      <c r="I892" s="419"/>
      <c r="J892" s="420"/>
      <c r="K892" s="421"/>
      <c r="L892" s="261">
        <v>3358000</v>
      </c>
      <c r="M892" s="261">
        <v>3358000</v>
      </c>
      <c r="N892" s="261">
        <v>3358000</v>
      </c>
      <c r="O892" s="261">
        <v>3358000</v>
      </c>
      <c r="P892" s="261">
        <v>3358000</v>
      </c>
      <c r="Q892" s="261">
        <v>3358000</v>
      </c>
      <c r="R892" s="261">
        <v>3358000</v>
      </c>
      <c r="S892" s="261">
        <v>3358000</v>
      </c>
      <c r="T892" s="261">
        <v>3358000</v>
      </c>
    </row>
    <row r="893" spans="1:20" s="258" customFormat="1" ht="91.5" customHeight="1" x14ac:dyDescent="0.3">
      <c r="A893" s="256">
        <f>IF(D893="","",SUBTOTAL(3,D$7:$D893))</f>
        <v>883</v>
      </c>
      <c r="B893" s="376"/>
      <c r="C893" s="257" t="s">
        <v>1539</v>
      </c>
      <c r="D893" s="259" t="s">
        <v>321</v>
      </c>
      <c r="E893" s="257" t="s">
        <v>3609</v>
      </c>
      <c r="F893" s="260" t="s">
        <v>3618</v>
      </c>
      <c r="G893" s="417"/>
      <c r="H893" s="418"/>
      <c r="I893" s="419"/>
      <c r="J893" s="420"/>
      <c r="K893" s="421"/>
      <c r="L893" s="261">
        <v>2861000</v>
      </c>
      <c r="M893" s="261">
        <v>2861000</v>
      </c>
      <c r="N893" s="261">
        <v>2861000</v>
      </c>
      <c r="O893" s="261">
        <v>2861000</v>
      </c>
      <c r="P893" s="261">
        <v>2861000</v>
      </c>
      <c r="Q893" s="261">
        <v>2861000</v>
      </c>
      <c r="R893" s="261">
        <v>2861000</v>
      </c>
      <c r="S893" s="261">
        <v>2861000</v>
      </c>
      <c r="T893" s="261">
        <v>2861000</v>
      </c>
    </row>
    <row r="894" spans="1:20" s="258" customFormat="1" ht="65.099999999999994" customHeight="1" x14ac:dyDescent="0.3">
      <c r="A894" s="256">
        <f>IF(D894="","",SUBTOTAL(3,D$7:$D894))</f>
        <v>884</v>
      </c>
      <c r="B894" s="376"/>
      <c r="C894" s="257" t="s">
        <v>1540</v>
      </c>
      <c r="D894" s="259" t="s">
        <v>312</v>
      </c>
      <c r="E894" s="257" t="s">
        <v>3609</v>
      </c>
      <c r="F894" s="260" t="s">
        <v>378</v>
      </c>
      <c r="G894" s="417"/>
      <c r="H894" s="418"/>
      <c r="I894" s="419"/>
      <c r="J894" s="420"/>
      <c r="K894" s="421"/>
      <c r="L894" s="261">
        <v>458000</v>
      </c>
      <c r="M894" s="261">
        <v>458000</v>
      </c>
      <c r="N894" s="261">
        <v>458000</v>
      </c>
      <c r="O894" s="261">
        <v>458000</v>
      </c>
      <c r="P894" s="261">
        <v>458000</v>
      </c>
      <c r="Q894" s="261">
        <v>458000</v>
      </c>
      <c r="R894" s="261">
        <v>458000</v>
      </c>
      <c r="S894" s="261">
        <v>458000</v>
      </c>
      <c r="T894" s="261">
        <v>458000</v>
      </c>
    </row>
    <row r="895" spans="1:20" s="258" customFormat="1" ht="65.099999999999994" customHeight="1" x14ac:dyDescent="0.3">
      <c r="A895" s="256">
        <f>IF(D895="","",SUBTOTAL(3,D$7:$D895))</f>
        <v>885</v>
      </c>
      <c r="B895" s="376"/>
      <c r="C895" s="257" t="s">
        <v>1541</v>
      </c>
      <c r="D895" s="259" t="s">
        <v>312</v>
      </c>
      <c r="E895" s="257" t="s">
        <v>3609</v>
      </c>
      <c r="F895" s="260" t="s">
        <v>378</v>
      </c>
      <c r="G895" s="417"/>
      <c r="H895" s="418"/>
      <c r="I895" s="419"/>
      <c r="J895" s="420"/>
      <c r="K895" s="421"/>
      <c r="L895" s="261">
        <v>567000</v>
      </c>
      <c r="M895" s="261">
        <v>567000</v>
      </c>
      <c r="N895" s="261">
        <v>567000</v>
      </c>
      <c r="O895" s="261">
        <v>567000</v>
      </c>
      <c r="P895" s="261">
        <v>567000</v>
      </c>
      <c r="Q895" s="261">
        <v>567000</v>
      </c>
      <c r="R895" s="261">
        <v>567000</v>
      </c>
      <c r="S895" s="261">
        <v>567000</v>
      </c>
      <c r="T895" s="261">
        <v>567000</v>
      </c>
    </row>
    <row r="896" spans="1:20" s="258" customFormat="1" ht="65.099999999999994" customHeight="1" x14ac:dyDescent="0.3">
      <c r="A896" s="256">
        <f>IF(D896="","",SUBTOTAL(3,D$7:$D896))</f>
        <v>886</v>
      </c>
      <c r="B896" s="376"/>
      <c r="C896" s="257" t="s">
        <v>1542</v>
      </c>
      <c r="D896" s="259" t="s">
        <v>321</v>
      </c>
      <c r="E896" s="257" t="s">
        <v>3609</v>
      </c>
      <c r="F896" s="260" t="s">
        <v>3619</v>
      </c>
      <c r="G896" s="417"/>
      <c r="H896" s="418"/>
      <c r="I896" s="419"/>
      <c r="J896" s="420"/>
      <c r="K896" s="421"/>
      <c r="L896" s="261">
        <v>1140000</v>
      </c>
      <c r="M896" s="261">
        <v>1140000</v>
      </c>
      <c r="N896" s="261">
        <v>1140000</v>
      </c>
      <c r="O896" s="261">
        <v>1140000</v>
      </c>
      <c r="P896" s="261">
        <v>1140000</v>
      </c>
      <c r="Q896" s="261">
        <v>1140000</v>
      </c>
      <c r="R896" s="261">
        <v>1140000</v>
      </c>
      <c r="S896" s="261">
        <v>1140000</v>
      </c>
      <c r="T896" s="261">
        <v>1140000</v>
      </c>
    </row>
    <row r="897" spans="1:20" s="258" customFormat="1" ht="65.099999999999994" customHeight="1" x14ac:dyDescent="0.3">
      <c r="A897" s="256">
        <f>IF(D897="","",SUBTOTAL(3,D$7:$D897))</f>
        <v>887</v>
      </c>
      <c r="B897" s="376"/>
      <c r="C897" s="257" t="s">
        <v>1543</v>
      </c>
      <c r="D897" s="259" t="s">
        <v>321</v>
      </c>
      <c r="E897" s="257" t="s">
        <v>3609</v>
      </c>
      <c r="F897" s="260" t="s">
        <v>3613</v>
      </c>
      <c r="G897" s="417"/>
      <c r="H897" s="418"/>
      <c r="I897" s="419"/>
      <c r="J897" s="420"/>
      <c r="K897" s="421"/>
      <c r="L897" s="261">
        <v>2235000</v>
      </c>
      <c r="M897" s="261">
        <v>2235000</v>
      </c>
      <c r="N897" s="261">
        <v>2235000</v>
      </c>
      <c r="O897" s="261">
        <v>2235000</v>
      </c>
      <c r="P897" s="261">
        <v>2235000</v>
      </c>
      <c r="Q897" s="261">
        <v>2235000</v>
      </c>
      <c r="R897" s="261">
        <v>2235000</v>
      </c>
      <c r="S897" s="261">
        <v>2235000</v>
      </c>
      <c r="T897" s="261">
        <v>2235000</v>
      </c>
    </row>
    <row r="898" spans="1:20" s="258" customFormat="1" ht="104.25" customHeight="1" x14ac:dyDescent="0.3">
      <c r="A898" s="256">
        <f>IF(D898="","",SUBTOTAL(3,D$7:$D898))</f>
        <v>888</v>
      </c>
      <c r="B898" s="376"/>
      <c r="C898" s="257" t="s">
        <v>1544</v>
      </c>
      <c r="D898" s="259" t="s">
        <v>321</v>
      </c>
      <c r="E898" s="257" t="s">
        <v>3609</v>
      </c>
      <c r="F898" s="260" t="s">
        <v>3613</v>
      </c>
      <c r="G898" s="417"/>
      <c r="H898" s="418"/>
      <c r="I898" s="419"/>
      <c r="J898" s="420"/>
      <c r="K898" s="421"/>
      <c r="L898" s="261">
        <v>2855000</v>
      </c>
      <c r="M898" s="261">
        <v>2855000</v>
      </c>
      <c r="N898" s="261">
        <v>2855000</v>
      </c>
      <c r="O898" s="261">
        <v>2855000</v>
      </c>
      <c r="P898" s="261">
        <v>2855000</v>
      </c>
      <c r="Q898" s="261">
        <v>2855000</v>
      </c>
      <c r="R898" s="261">
        <v>2855000</v>
      </c>
      <c r="S898" s="261">
        <v>2855000</v>
      </c>
      <c r="T898" s="261">
        <v>2855000</v>
      </c>
    </row>
    <row r="899" spans="1:20" s="258" customFormat="1" ht="65.099999999999994" customHeight="1" x14ac:dyDescent="0.3">
      <c r="A899" s="256">
        <f>IF(D899="","",SUBTOTAL(3,D$7:$D899))</f>
        <v>889</v>
      </c>
      <c r="B899" s="376"/>
      <c r="C899" s="257" t="s">
        <v>1545</v>
      </c>
      <c r="D899" s="259" t="s">
        <v>321</v>
      </c>
      <c r="E899" s="257" t="s">
        <v>3609</v>
      </c>
      <c r="F899" s="260" t="s">
        <v>3613</v>
      </c>
      <c r="G899" s="417"/>
      <c r="H899" s="418"/>
      <c r="I899" s="419"/>
      <c r="J899" s="420"/>
      <c r="K899" s="421"/>
      <c r="L899" s="261">
        <v>2260000</v>
      </c>
      <c r="M899" s="261">
        <v>2260000</v>
      </c>
      <c r="N899" s="261">
        <v>2260000</v>
      </c>
      <c r="O899" s="261">
        <v>2260000</v>
      </c>
      <c r="P899" s="261">
        <v>2260000</v>
      </c>
      <c r="Q899" s="261">
        <v>2260000</v>
      </c>
      <c r="R899" s="261">
        <v>2260000</v>
      </c>
      <c r="S899" s="261">
        <v>2260000</v>
      </c>
      <c r="T899" s="261">
        <v>2260000</v>
      </c>
    </row>
    <row r="900" spans="1:20" s="258" customFormat="1" ht="65.099999999999994" customHeight="1" x14ac:dyDescent="0.3">
      <c r="A900" s="256">
        <f>IF(D900="","",SUBTOTAL(3,D$7:$D900))</f>
        <v>890</v>
      </c>
      <c r="B900" s="376"/>
      <c r="C900" s="257" t="s">
        <v>1546</v>
      </c>
      <c r="D900" s="259" t="s">
        <v>321</v>
      </c>
      <c r="E900" s="257" t="s">
        <v>3609</v>
      </c>
      <c r="F900" s="260" t="s">
        <v>3618</v>
      </c>
      <c r="G900" s="417"/>
      <c r="H900" s="418"/>
      <c r="I900" s="419"/>
      <c r="J900" s="420"/>
      <c r="K900" s="421"/>
      <c r="L900" s="261">
        <v>3250000</v>
      </c>
      <c r="M900" s="261">
        <v>3250000</v>
      </c>
      <c r="N900" s="261">
        <v>3250000</v>
      </c>
      <c r="O900" s="261">
        <v>3250000</v>
      </c>
      <c r="P900" s="261">
        <v>3250000</v>
      </c>
      <c r="Q900" s="261">
        <v>3250000</v>
      </c>
      <c r="R900" s="261">
        <v>3250000</v>
      </c>
      <c r="S900" s="261">
        <v>3250000</v>
      </c>
      <c r="T900" s="261">
        <v>3250000</v>
      </c>
    </row>
    <row r="901" spans="1:20" s="258" customFormat="1" ht="65.099999999999994" customHeight="1" x14ac:dyDescent="0.3">
      <c r="A901" s="256">
        <f>IF(D901="","",SUBTOTAL(3,D$7:$D901))</f>
        <v>891</v>
      </c>
      <c r="B901" s="376"/>
      <c r="C901" s="257" t="s">
        <v>1547</v>
      </c>
      <c r="D901" s="259" t="s">
        <v>321</v>
      </c>
      <c r="E901" s="257" t="s">
        <v>3609</v>
      </c>
      <c r="F901" s="260" t="s">
        <v>3615</v>
      </c>
      <c r="G901" s="417"/>
      <c r="H901" s="418"/>
      <c r="I901" s="419"/>
      <c r="J901" s="420"/>
      <c r="K901" s="421"/>
      <c r="L901" s="261">
        <v>1900000</v>
      </c>
      <c r="M901" s="261">
        <v>1900000</v>
      </c>
      <c r="N901" s="261">
        <v>1900000</v>
      </c>
      <c r="O901" s="261">
        <v>1900000</v>
      </c>
      <c r="P901" s="261">
        <v>1900000</v>
      </c>
      <c r="Q901" s="261">
        <v>1900000</v>
      </c>
      <c r="R901" s="261">
        <v>1900000</v>
      </c>
      <c r="S901" s="261">
        <v>1900000</v>
      </c>
      <c r="T901" s="261">
        <v>1900000</v>
      </c>
    </row>
    <row r="902" spans="1:20" s="258" customFormat="1" ht="65.099999999999994" customHeight="1" x14ac:dyDescent="0.3">
      <c r="A902" s="256">
        <f>IF(D902="","",SUBTOTAL(3,D$7:$D902))</f>
        <v>892</v>
      </c>
      <c r="B902" s="376"/>
      <c r="C902" s="257" t="s">
        <v>1548</v>
      </c>
      <c r="D902" s="259" t="s">
        <v>321</v>
      </c>
      <c r="E902" s="257" t="s">
        <v>3609</v>
      </c>
      <c r="F902" s="260" t="s">
        <v>3616</v>
      </c>
      <c r="G902" s="417"/>
      <c r="H902" s="418"/>
      <c r="I902" s="419"/>
      <c r="J902" s="420"/>
      <c r="K902" s="421"/>
      <c r="L902" s="261">
        <v>2555000</v>
      </c>
      <c r="M902" s="261">
        <v>2555000</v>
      </c>
      <c r="N902" s="261">
        <v>2555000</v>
      </c>
      <c r="O902" s="261">
        <v>2555000</v>
      </c>
      <c r="P902" s="261">
        <v>2555000</v>
      </c>
      <c r="Q902" s="261">
        <v>2555000</v>
      </c>
      <c r="R902" s="261">
        <v>2555000</v>
      </c>
      <c r="S902" s="261">
        <v>2555000</v>
      </c>
      <c r="T902" s="261">
        <v>2555000</v>
      </c>
    </row>
    <row r="903" spans="1:20" s="258" customFormat="1" ht="65.099999999999994" customHeight="1" x14ac:dyDescent="0.3">
      <c r="A903" s="256">
        <f>IF(D903="","",SUBTOTAL(3,D$7:$D903))</f>
        <v>893</v>
      </c>
      <c r="B903" s="376"/>
      <c r="C903" s="257" t="s">
        <v>1549</v>
      </c>
      <c r="D903" s="259" t="s">
        <v>321</v>
      </c>
      <c r="E903" s="257" t="s">
        <v>3609</v>
      </c>
      <c r="F903" s="260" t="s">
        <v>3617</v>
      </c>
      <c r="G903" s="417"/>
      <c r="H903" s="418"/>
      <c r="I903" s="419"/>
      <c r="J903" s="420"/>
      <c r="K903" s="421"/>
      <c r="L903" s="261">
        <v>3355000</v>
      </c>
      <c r="M903" s="261">
        <v>3355000</v>
      </c>
      <c r="N903" s="261">
        <v>3355000</v>
      </c>
      <c r="O903" s="261">
        <v>3355000</v>
      </c>
      <c r="P903" s="261">
        <v>3355000</v>
      </c>
      <c r="Q903" s="261">
        <v>3355000</v>
      </c>
      <c r="R903" s="261">
        <v>3355000</v>
      </c>
      <c r="S903" s="261">
        <v>3355000</v>
      </c>
      <c r="T903" s="261">
        <v>3355000</v>
      </c>
    </row>
    <row r="904" spans="1:20" s="258" customFormat="1" ht="65.099999999999994" customHeight="1" x14ac:dyDescent="0.3">
      <c r="A904" s="256">
        <f>IF(D904="","",SUBTOTAL(3,D$7:$D904))</f>
        <v>894</v>
      </c>
      <c r="B904" s="376"/>
      <c r="C904" s="257" t="s">
        <v>1550</v>
      </c>
      <c r="D904" s="259" t="s">
        <v>321</v>
      </c>
      <c r="E904" s="257" t="s">
        <v>3609</v>
      </c>
      <c r="F904" s="260" t="s">
        <v>3618</v>
      </c>
      <c r="G904" s="417"/>
      <c r="H904" s="418"/>
      <c r="I904" s="419"/>
      <c r="J904" s="420"/>
      <c r="K904" s="421"/>
      <c r="L904" s="261">
        <v>2830000</v>
      </c>
      <c r="M904" s="261">
        <v>2830000</v>
      </c>
      <c r="N904" s="261">
        <v>2830000</v>
      </c>
      <c r="O904" s="261">
        <v>2830000</v>
      </c>
      <c r="P904" s="261">
        <v>2830000</v>
      </c>
      <c r="Q904" s="261">
        <v>2830000</v>
      </c>
      <c r="R904" s="261">
        <v>2830000</v>
      </c>
      <c r="S904" s="261">
        <v>2830000</v>
      </c>
      <c r="T904" s="261">
        <v>2830000</v>
      </c>
    </row>
    <row r="905" spans="1:20" s="258" customFormat="1" ht="65.099999999999994" customHeight="1" x14ac:dyDescent="0.3">
      <c r="A905" s="256">
        <f>IF(D905="","",SUBTOTAL(3,D$7:$D905))</f>
        <v>895</v>
      </c>
      <c r="B905" s="376"/>
      <c r="C905" s="257" t="s">
        <v>1551</v>
      </c>
      <c r="D905" s="259" t="s">
        <v>312</v>
      </c>
      <c r="E905" s="257" t="s">
        <v>3609</v>
      </c>
      <c r="F905" s="260" t="s">
        <v>378</v>
      </c>
      <c r="G905" s="417"/>
      <c r="H905" s="418"/>
      <c r="I905" s="419"/>
      <c r="J905" s="420"/>
      <c r="K905" s="421"/>
      <c r="L905" s="261">
        <v>458000</v>
      </c>
      <c r="M905" s="261">
        <v>458000</v>
      </c>
      <c r="N905" s="261">
        <v>458000</v>
      </c>
      <c r="O905" s="261">
        <v>458000</v>
      </c>
      <c r="P905" s="261">
        <v>458000</v>
      </c>
      <c r="Q905" s="261">
        <v>458000</v>
      </c>
      <c r="R905" s="261">
        <v>458000</v>
      </c>
      <c r="S905" s="261">
        <v>458000</v>
      </c>
      <c r="T905" s="261">
        <v>458000</v>
      </c>
    </row>
    <row r="906" spans="1:20" s="258" customFormat="1" ht="65.099999999999994" customHeight="1" x14ac:dyDescent="0.3">
      <c r="A906" s="256">
        <f>IF(D906="","",SUBTOTAL(3,D$7:$D906))</f>
        <v>896</v>
      </c>
      <c r="B906" s="376"/>
      <c r="C906" s="257" t="s">
        <v>1552</v>
      </c>
      <c r="D906" s="259" t="s">
        <v>312</v>
      </c>
      <c r="E906" s="257" t="s">
        <v>3609</v>
      </c>
      <c r="F906" s="260" t="s">
        <v>378</v>
      </c>
      <c r="G906" s="417"/>
      <c r="H906" s="418"/>
      <c r="I906" s="419"/>
      <c r="J906" s="420"/>
      <c r="K906" s="421"/>
      <c r="L906" s="261">
        <v>567000</v>
      </c>
      <c r="M906" s="261">
        <v>567000</v>
      </c>
      <c r="N906" s="261">
        <v>567000</v>
      </c>
      <c r="O906" s="261">
        <v>567000</v>
      </c>
      <c r="P906" s="261">
        <v>567000</v>
      </c>
      <c r="Q906" s="261">
        <v>567000</v>
      </c>
      <c r="R906" s="261">
        <v>567000</v>
      </c>
      <c r="S906" s="261">
        <v>567000</v>
      </c>
      <c r="T906" s="261">
        <v>567000</v>
      </c>
    </row>
    <row r="907" spans="1:20" s="10" customFormat="1" ht="65.099999999999994" customHeight="1" x14ac:dyDescent="0.3">
      <c r="A907" s="13">
        <f>IF(D907="","",SUBTOTAL(3,D$7:$D907))</f>
        <v>897</v>
      </c>
      <c r="B907" s="376"/>
      <c r="C907" s="55" t="s">
        <v>391</v>
      </c>
      <c r="D907" s="56" t="s">
        <v>37</v>
      </c>
      <c r="E907" s="55" t="s">
        <v>393</v>
      </c>
      <c r="F907" s="53" t="s">
        <v>394</v>
      </c>
      <c r="G907" s="376" t="s">
        <v>392</v>
      </c>
      <c r="H907" s="55" t="s">
        <v>17</v>
      </c>
      <c r="I907" s="55" t="s">
        <v>395</v>
      </c>
      <c r="J907" s="389" t="s">
        <v>396</v>
      </c>
      <c r="K907" s="388" t="s">
        <v>397</v>
      </c>
      <c r="L907" s="51">
        <v>17000</v>
      </c>
      <c r="M907" s="51">
        <v>17000</v>
      </c>
      <c r="N907" s="132">
        <v>18000</v>
      </c>
      <c r="O907" s="51">
        <v>18000</v>
      </c>
      <c r="P907" s="51">
        <v>18000</v>
      </c>
      <c r="Q907" s="51">
        <v>18000</v>
      </c>
      <c r="R907" s="51">
        <v>18000</v>
      </c>
      <c r="S907" s="51">
        <v>18000</v>
      </c>
      <c r="T907" s="51">
        <v>18000</v>
      </c>
    </row>
    <row r="908" spans="1:20" s="10" customFormat="1" ht="65.099999999999994" customHeight="1" x14ac:dyDescent="0.3">
      <c r="A908" s="13">
        <f>IF(D908="","",SUBTOTAL(3,D$7:$D908))</f>
        <v>898</v>
      </c>
      <c r="B908" s="376"/>
      <c r="C908" s="55" t="s">
        <v>398</v>
      </c>
      <c r="D908" s="61" t="s">
        <v>37</v>
      </c>
      <c r="E908" s="54" t="s">
        <v>44</v>
      </c>
      <c r="F908" s="53" t="s">
        <v>394</v>
      </c>
      <c r="G908" s="376"/>
      <c r="H908" s="54" t="s">
        <v>44</v>
      </c>
      <c r="I908" s="54" t="s">
        <v>44</v>
      </c>
      <c r="J908" s="389"/>
      <c r="K908" s="388"/>
      <c r="L908" s="51">
        <v>19000</v>
      </c>
      <c r="M908" s="51">
        <v>19000</v>
      </c>
      <c r="N908" s="132">
        <v>20000</v>
      </c>
      <c r="O908" s="51">
        <v>20000</v>
      </c>
      <c r="P908" s="51">
        <v>20000</v>
      </c>
      <c r="Q908" s="51">
        <v>20000</v>
      </c>
      <c r="R908" s="51">
        <v>20000</v>
      </c>
      <c r="S908" s="51">
        <v>20000</v>
      </c>
      <c r="T908" s="51">
        <v>20000</v>
      </c>
    </row>
    <row r="909" spans="1:20" s="10" customFormat="1" ht="65.099999999999994" customHeight="1" x14ac:dyDescent="0.3">
      <c r="A909" s="13">
        <f>IF(D909="","",SUBTOTAL(3,D$7:$D909))</f>
        <v>899</v>
      </c>
      <c r="B909" s="376"/>
      <c r="C909" s="55" t="s">
        <v>399</v>
      </c>
      <c r="D909" s="61" t="s">
        <v>37</v>
      </c>
      <c r="E909" s="54" t="s">
        <v>44</v>
      </c>
      <c r="F909" s="53" t="s">
        <v>400</v>
      </c>
      <c r="G909" s="376"/>
      <c r="H909" s="54" t="s">
        <v>44</v>
      </c>
      <c r="I909" s="54" t="s">
        <v>44</v>
      </c>
      <c r="J909" s="389"/>
      <c r="K909" s="388"/>
      <c r="L909" s="51">
        <v>18000</v>
      </c>
      <c r="M909" s="51">
        <v>18000</v>
      </c>
      <c r="N909" s="132">
        <v>19000</v>
      </c>
      <c r="O909" s="51">
        <v>19000</v>
      </c>
      <c r="P909" s="51">
        <v>19000</v>
      </c>
      <c r="Q909" s="51">
        <v>19000</v>
      </c>
      <c r="R909" s="51">
        <v>19000</v>
      </c>
      <c r="S909" s="51">
        <v>19000</v>
      </c>
      <c r="T909" s="51">
        <v>19000</v>
      </c>
    </row>
    <row r="910" spans="1:20" s="10" customFormat="1" ht="65.099999999999994" customHeight="1" x14ac:dyDescent="0.3">
      <c r="A910" s="13">
        <f>IF(D910="","",SUBTOTAL(3,D$7:$D910))</f>
        <v>900</v>
      </c>
      <c r="B910" s="376"/>
      <c r="C910" s="55" t="s">
        <v>401</v>
      </c>
      <c r="D910" s="61" t="s">
        <v>37</v>
      </c>
      <c r="E910" s="54" t="s">
        <v>44</v>
      </c>
      <c r="F910" s="53" t="s">
        <v>402</v>
      </c>
      <c r="G910" s="376"/>
      <c r="H910" s="54" t="s">
        <v>44</v>
      </c>
      <c r="I910" s="54" t="s">
        <v>44</v>
      </c>
      <c r="J910" s="389"/>
      <c r="K910" s="388"/>
      <c r="L910" s="51">
        <v>70000</v>
      </c>
      <c r="M910" s="51">
        <v>70000</v>
      </c>
      <c r="N910" s="132">
        <v>71000</v>
      </c>
      <c r="O910" s="51">
        <v>71000</v>
      </c>
      <c r="P910" s="51">
        <v>71000</v>
      </c>
      <c r="Q910" s="51">
        <v>71000</v>
      </c>
      <c r="R910" s="51">
        <v>71000</v>
      </c>
      <c r="S910" s="51">
        <v>71000</v>
      </c>
      <c r="T910" s="51">
        <v>71000</v>
      </c>
    </row>
    <row r="911" spans="1:20" s="10" customFormat="1" ht="65.099999999999994" customHeight="1" x14ac:dyDescent="0.3">
      <c r="A911" s="13">
        <f>IF(D911="","",SUBTOTAL(3,D$7:$D911))</f>
        <v>901</v>
      </c>
      <c r="B911" s="376"/>
      <c r="C911" s="55" t="s">
        <v>403</v>
      </c>
      <c r="D911" s="61" t="s">
        <v>37</v>
      </c>
      <c r="E911" s="54" t="s">
        <v>44</v>
      </c>
      <c r="F911" s="53" t="s">
        <v>404</v>
      </c>
      <c r="G911" s="376"/>
      <c r="H911" s="54" t="s">
        <v>44</v>
      </c>
      <c r="I911" s="54" t="s">
        <v>44</v>
      </c>
      <c r="J911" s="389"/>
      <c r="K911" s="388"/>
      <c r="L911" s="51">
        <v>160000</v>
      </c>
      <c r="M911" s="51">
        <v>160000</v>
      </c>
      <c r="N911" s="132">
        <v>161000</v>
      </c>
      <c r="O911" s="51">
        <v>161000</v>
      </c>
      <c r="P911" s="51">
        <v>161000</v>
      </c>
      <c r="Q911" s="51">
        <v>161000</v>
      </c>
      <c r="R911" s="51">
        <v>161000</v>
      </c>
      <c r="S911" s="51">
        <v>161000</v>
      </c>
      <c r="T911" s="51">
        <v>161000</v>
      </c>
    </row>
    <row r="912" spans="1:20" s="10" customFormat="1" ht="118.5" customHeight="1" x14ac:dyDescent="0.3">
      <c r="A912" s="13">
        <f>IF(D912="","",SUBTOTAL(3,D$7:$D912))</f>
        <v>902</v>
      </c>
      <c r="B912" s="376"/>
      <c r="C912" s="55" t="s">
        <v>1198</v>
      </c>
      <c r="D912" s="61" t="s">
        <v>1194</v>
      </c>
      <c r="E912" s="54" t="s">
        <v>1199</v>
      </c>
      <c r="F912" s="53" t="s">
        <v>1261</v>
      </c>
      <c r="G912" s="390" t="s">
        <v>2534</v>
      </c>
      <c r="H912" s="54" t="s">
        <v>1131</v>
      </c>
      <c r="I912" s="54" t="s">
        <v>1132</v>
      </c>
      <c r="J912" s="392" t="s">
        <v>1268</v>
      </c>
      <c r="K912" s="53"/>
      <c r="L912" s="51">
        <v>23000</v>
      </c>
      <c r="M912" s="51">
        <v>27600</v>
      </c>
      <c r="N912" s="132">
        <v>27600</v>
      </c>
      <c r="O912" s="51">
        <v>27600</v>
      </c>
      <c r="P912" s="51">
        <v>27600</v>
      </c>
      <c r="Q912" s="51">
        <v>27600</v>
      </c>
      <c r="R912" s="51">
        <v>27600</v>
      </c>
      <c r="S912" s="51">
        <v>27600</v>
      </c>
      <c r="T912" s="51">
        <v>27600</v>
      </c>
    </row>
    <row r="913" spans="1:21" s="10" customFormat="1" ht="65.099999999999994" customHeight="1" x14ac:dyDescent="0.3">
      <c r="A913" s="13">
        <f>IF(D913="","",SUBTOTAL(3,D$7:$D913))</f>
        <v>903</v>
      </c>
      <c r="B913" s="376"/>
      <c r="C913" s="55" t="s">
        <v>1198</v>
      </c>
      <c r="D913" s="61" t="s">
        <v>37</v>
      </c>
      <c r="E913" s="54" t="s">
        <v>44</v>
      </c>
      <c r="F913" s="53" t="s">
        <v>1260</v>
      </c>
      <c r="G913" s="390"/>
      <c r="H913" s="54" t="s">
        <v>44</v>
      </c>
      <c r="I913" s="54" t="s">
        <v>44</v>
      </c>
      <c r="J913" s="392"/>
      <c r="K913" s="53"/>
      <c r="L913" s="51">
        <v>25500</v>
      </c>
      <c r="M913" s="51">
        <v>30600</v>
      </c>
      <c r="N913" s="132">
        <v>30600</v>
      </c>
      <c r="O913" s="51">
        <v>30600</v>
      </c>
      <c r="P913" s="51">
        <v>30600</v>
      </c>
      <c r="Q913" s="51">
        <v>30600</v>
      </c>
      <c r="R913" s="51">
        <v>30600</v>
      </c>
      <c r="S913" s="51">
        <v>30600</v>
      </c>
      <c r="T913" s="51">
        <v>30600</v>
      </c>
    </row>
    <row r="914" spans="1:21" s="10" customFormat="1" ht="65.099999999999994" customHeight="1" x14ac:dyDescent="0.3">
      <c r="A914" s="13">
        <f>IF(D914="","",SUBTOTAL(3,D$7:$D914))</f>
        <v>904</v>
      </c>
      <c r="B914" s="376"/>
      <c r="C914" s="55" t="s">
        <v>1198</v>
      </c>
      <c r="D914" s="61" t="s">
        <v>37</v>
      </c>
      <c r="E914" s="54" t="s">
        <v>44</v>
      </c>
      <c r="F914" s="53" t="s">
        <v>1200</v>
      </c>
      <c r="G914" s="390"/>
      <c r="H914" s="54" t="s">
        <v>44</v>
      </c>
      <c r="I914" s="54" t="s">
        <v>44</v>
      </c>
      <c r="J914" s="392"/>
      <c r="K914" s="53"/>
      <c r="L914" s="51">
        <v>79000</v>
      </c>
      <c r="M914" s="51">
        <v>94800</v>
      </c>
      <c r="N914" s="132">
        <v>94800</v>
      </c>
      <c r="O914" s="51">
        <v>94800</v>
      </c>
      <c r="P914" s="51">
        <v>94800</v>
      </c>
      <c r="Q914" s="51">
        <v>94800</v>
      </c>
      <c r="R914" s="51">
        <v>94800</v>
      </c>
      <c r="S914" s="51">
        <v>94800</v>
      </c>
      <c r="T914" s="51">
        <v>94800</v>
      </c>
    </row>
    <row r="915" spans="1:21" s="10" customFormat="1" ht="65.099999999999994" customHeight="1" x14ac:dyDescent="0.3">
      <c r="A915" s="13">
        <f>IF(D915="","",SUBTOTAL(3,D$7:$D915))</f>
        <v>905</v>
      </c>
      <c r="B915" s="376"/>
      <c r="C915" s="55" t="s">
        <v>1198</v>
      </c>
      <c r="D915" s="61" t="s">
        <v>37</v>
      </c>
      <c r="E915" s="54" t="s">
        <v>44</v>
      </c>
      <c r="F915" s="53" t="s">
        <v>1201</v>
      </c>
      <c r="G915" s="390"/>
      <c r="H915" s="54" t="s">
        <v>44</v>
      </c>
      <c r="I915" s="54" t="s">
        <v>44</v>
      </c>
      <c r="J915" s="392"/>
      <c r="K915" s="53"/>
      <c r="L915" s="51">
        <v>23000</v>
      </c>
      <c r="M915" s="51">
        <v>27600</v>
      </c>
      <c r="N915" s="132">
        <v>27600</v>
      </c>
      <c r="O915" s="51">
        <v>27600</v>
      </c>
      <c r="P915" s="51">
        <v>27600</v>
      </c>
      <c r="Q915" s="51">
        <v>27600</v>
      </c>
      <c r="R915" s="51">
        <v>27600</v>
      </c>
      <c r="S915" s="51">
        <v>27600</v>
      </c>
      <c r="T915" s="51">
        <v>27600</v>
      </c>
    </row>
    <row r="916" spans="1:21" s="10" customFormat="1" ht="65.099999999999994" customHeight="1" x14ac:dyDescent="0.3">
      <c r="A916" s="13">
        <f>IF(D916="","",SUBTOTAL(3,D$7:$D916))</f>
        <v>906</v>
      </c>
      <c r="B916" s="376"/>
      <c r="C916" s="55" t="s">
        <v>3608</v>
      </c>
      <c r="D916" s="61" t="s">
        <v>37</v>
      </c>
      <c r="E916" s="54" t="s">
        <v>313</v>
      </c>
      <c r="F916" s="53" t="s">
        <v>390</v>
      </c>
      <c r="G916" s="390" t="s">
        <v>2135</v>
      </c>
      <c r="H916" s="391" t="s">
        <v>17</v>
      </c>
      <c r="I916" s="391"/>
      <c r="J916" s="392" t="s">
        <v>396</v>
      </c>
      <c r="K916" s="53"/>
      <c r="L916" s="51">
        <v>9700</v>
      </c>
      <c r="M916" s="51">
        <v>9700</v>
      </c>
      <c r="N916" s="132">
        <v>9700</v>
      </c>
      <c r="O916" s="51">
        <v>9700</v>
      </c>
      <c r="P916" s="51">
        <v>9700</v>
      </c>
      <c r="Q916" s="51">
        <v>9700</v>
      </c>
      <c r="R916" s="51">
        <v>9700</v>
      </c>
      <c r="S916" s="51">
        <v>9700</v>
      </c>
      <c r="T916" s="51">
        <v>9700</v>
      </c>
    </row>
    <row r="917" spans="1:21" s="79" customFormat="1" ht="65.099999999999994" customHeight="1" x14ac:dyDescent="0.3">
      <c r="A917" s="70">
        <f>IF(D917="","",SUBTOTAL(3,D$7:$D917))</f>
        <v>907</v>
      </c>
      <c r="B917" s="376"/>
      <c r="C917" s="76" t="s">
        <v>1466</v>
      </c>
      <c r="D917" s="239" t="s">
        <v>37</v>
      </c>
      <c r="E917" s="186" t="s">
        <v>1467</v>
      </c>
      <c r="F917" s="88" t="s">
        <v>390</v>
      </c>
      <c r="G917" s="390"/>
      <c r="H917" s="391"/>
      <c r="I917" s="391"/>
      <c r="J917" s="392"/>
      <c r="K917" s="88"/>
      <c r="L917" s="93">
        <v>9000</v>
      </c>
      <c r="M917" s="93">
        <v>9000</v>
      </c>
      <c r="N917" s="187">
        <v>9000</v>
      </c>
      <c r="O917" s="93">
        <v>9000</v>
      </c>
      <c r="P917" s="93">
        <v>9000</v>
      </c>
      <c r="Q917" s="93">
        <v>9000</v>
      </c>
      <c r="R917" s="93">
        <v>9000</v>
      </c>
      <c r="S917" s="93">
        <v>9000</v>
      </c>
      <c r="T917" s="93">
        <v>9000</v>
      </c>
      <c r="U917" s="79">
        <v>9000</v>
      </c>
    </row>
    <row r="918" spans="1:21" s="79" customFormat="1" ht="65.099999999999994" customHeight="1" x14ac:dyDescent="0.3">
      <c r="A918" s="70">
        <f>IF(D918="","",SUBTOTAL(3,D$7:$D918))</f>
        <v>908</v>
      </c>
      <c r="B918" s="376"/>
      <c r="C918" s="76" t="s">
        <v>1468</v>
      </c>
      <c r="D918" s="239" t="s">
        <v>352</v>
      </c>
      <c r="E918" s="186" t="s">
        <v>1469</v>
      </c>
      <c r="F918" s="88" t="s">
        <v>1470</v>
      </c>
      <c r="G918" s="390"/>
      <c r="H918" s="391"/>
      <c r="I918" s="391"/>
      <c r="J918" s="392"/>
      <c r="K918" s="88"/>
      <c r="L918" s="93">
        <v>205300</v>
      </c>
      <c r="M918" s="93">
        <v>205300</v>
      </c>
      <c r="N918" s="187">
        <v>205300</v>
      </c>
      <c r="O918" s="93">
        <v>205300</v>
      </c>
      <c r="P918" s="93">
        <v>205300</v>
      </c>
      <c r="Q918" s="93">
        <v>205300</v>
      </c>
      <c r="R918" s="93">
        <v>205300</v>
      </c>
      <c r="S918" s="93">
        <v>205300</v>
      </c>
      <c r="T918" s="93">
        <v>205300</v>
      </c>
      <c r="U918" s="79">
        <v>182540</v>
      </c>
    </row>
    <row r="919" spans="1:21" s="79" customFormat="1" ht="65.099999999999994" customHeight="1" x14ac:dyDescent="0.3">
      <c r="A919" s="70">
        <f>IF(D919="","",SUBTOTAL(3,D$7:$D919))</f>
        <v>909</v>
      </c>
      <c r="B919" s="376"/>
      <c r="C919" s="76" t="s">
        <v>1471</v>
      </c>
      <c r="D919" s="239" t="s">
        <v>352</v>
      </c>
      <c r="E919" s="186" t="s">
        <v>1472</v>
      </c>
      <c r="F919" s="88" t="s">
        <v>1473</v>
      </c>
      <c r="G919" s="390"/>
      <c r="H919" s="391"/>
      <c r="I919" s="391"/>
      <c r="J919" s="392"/>
      <c r="K919" s="88"/>
      <c r="L919" s="93">
        <v>116900</v>
      </c>
      <c r="M919" s="93">
        <v>116900</v>
      </c>
      <c r="N919" s="187">
        <v>116900</v>
      </c>
      <c r="O919" s="93">
        <v>116900</v>
      </c>
      <c r="P919" s="93">
        <v>116900</v>
      </c>
      <c r="Q919" s="93">
        <v>116900</v>
      </c>
      <c r="R919" s="93">
        <v>116900</v>
      </c>
      <c r="S919" s="93">
        <v>116900</v>
      </c>
      <c r="T919" s="93">
        <v>116900</v>
      </c>
      <c r="U919" s="79">
        <v>94458</v>
      </c>
    </row>
    <row r="920" spans="1:21" s="10" customFormat="1" ht="65.099999999999994" customHeight="1" x14ac:dyDescent="0.3">
      <c r="A920" s="13">
        <f>IF(D920="","",SUBTOTAL(3,D$7:$D920))</f>
        <v>910</v>
      </c>
      <c r="B920" s="376"/>
      <c r="C920" s="55" t="s">
        <v>1474</v>
      </c>
      <c r="D920" s="61" t="s">
        <v>352</v>
      </c>
      <c r="E920" s="54" t="s">
        <v>1475</v>
      </c>
      <c r="F920" s="53" t="s">
        <v>1470</v>
      </c>
      <c r="G920" s="390"/>
      <c r="H920" s="391"/>
      <c r="I920" s="391"/>
      <c r="J920" s="392"/>
      <c r="K920" s="53"/>
      <c r="L920" s="51">
        <v>220000</v>
      </c>
      <c r="M920" s="51">
        <v>220000</v>
      </c>
      <c r="N920" s="132">
        <v>220000</v>
      </c>
      <c r="O920" s="51">
        <v>220000</v>
      </c>
      <c r="P920" s="51">
        <v>220000</v>
      </c>
      <c r="Q920" s="51">
        <v>220000</v>
      </c>
      <c r="R920" s="51">
        <v>220000</v>
      </c>
      <c r="S920" s="51">
        <v>220000</v>
      </c>
      <c r="T920" s="51">
        <v>220000</v>
      </c>
      <c r="U920" s="10">
        <v>220000</v>
      </c>
    </row>
    <row r="921" spans="1:21" s="79" customFormat="1" ht="65.099999999999994" customHeight="1" x14ac:dyDescent="0.3">
      <c r="A921" s="70">
        <f>IF(D921="","",SUBTOTAL(3,D$7:$D921))</f>
        <v>911</v>
      </c>
      <c r="B921" s="376"/>
      <c r="C921" s="76" t="s">
        <v>1476</v>
      </c>
      <c r="D921" s="239" t="s">
        <v>352</v>
      </c>
      <c r="E921" s="186" t="s">
        <v>1477</v>
      </c>
      <c r="F921" s="88" t="s">
        <v>1473</v>
      </c>
      <c r="G921" s="390"/>
      <c r="H921" s="391"/>
      <c r="I921" s="391"/>
      <c r="J921" s="392"/>
      <c r="K921" s="88"/>
      <c r="L921" s="93">
        <v>189600</v>
      </c>
      <c r="M921" s="93">
        <v>189600</v>
      </c>
      <c r="N921" s="187">
        <v>189600</v>
      </c>
      <c r="O921" s="93">
        <v>189600</v>
      </c>
      <c r="P921" s="93">
        <v>189600</v>
      </c>
      <c r="Q921" s="93">
        <v>189600</v>
      </c>
      <c r="R921" s="93">
        <v>189600</v>
      </c>
      <c r="S921" s="93">
        <v>189600</v>
      </c>
      <c r="T921" s="93">
        <v>189600</v>
      </c>
      <c r="U921" s="79">
        <v>147714</v>
      </c>
    </row>
    <row r="922" spans="1:21" s="79" customFormat="1" ht="65.099999999999994" customHeight="1" x14ac:dyDescent="0.3">
      <c r="A922" s="70">
        <f>IF(D922="","",SUBTOTAL(3,D$7:$D922))</f>
        <v>912</v>
      </c>
      <c r="B922" s="376"/>
      <c r="C922" s="76" t="s">
        <v>1478</v>
      </c>
      <c r="D922" s="239" t="s">
        <v>352</v>
      </c>
      <c r="E922" s="186" t="s">
        <v>52</v>
      </c>
      <c r="F922" s="88" t="s">
        <v>1470</v>
      </c>
      <c r="G922" s="390"/>
      <c r="H922" s="391"/>
      <c r="I922" s="391"/>
      <c r="J922" s="392"/>
      <c r="K922" s="88"/>
      <c r="L922" s="93">
        <v>138700</v>
      </c>
      <c r="M922" s="93">
        <v>138700</v>
      </c>
      <c r="N922" s="187">
        <v>138700</v>
      </c>
      <c r="O922" s="93">
        <v>138700</v>
      </c>
      <c r="P922" s="93">
        <v>138700</v>
      </c>
      <c r="Q922" s="93">
        <v>138700</v>
      </c>
      <c r="R922" s="93">
        <v>138700</v>
      </c>
      <c r="S922" s="93">
        <v>138700</v>
      </c>
      <c r="T922" s="93">
        <v>138700</v>
      </c>
      <c r="U922" s="79">
        <v>118564</v>
      </c>
    </row>
    <row r="923" spans="1:21" s="79" customFormat="1" ht="67.8" customHeight="1" x14ac:dyDescent="0.3">
      <c r="A923" s="70">
        <f>IF(D923="","",SUBTOTAL(3,D$7:$D923))</f>
        <v>913</v>
      </c>
      <c r="B923" s="376"/>
      <c r="C923" s="76" t="s">
        <v>1479</v>
      </c>
      <c r="D923" s="239" t="s">
        <v>352</v>
      </c>
      <c r="E923" s="186" t="s">
        <v>52</v>
      </c>
      <c r="F923" s="88" t="s">
        <v>1473</v>
      </c>
      <c r="G923" s="390"/>
      <c r="H923" s="391"/>
      <c r="I923" s="391"/>
      <c r="J923" s="392"/>
      <c r="K923" s="88"/>
      <c r="L923" s="93">
        <v>99700</v>
      </c>
      <c r="M923" s="93">
        <v>99700</v>
      </c>
      <c r="N923" s="187">
        <v>99700</v>
      </c>
      <c r="O923" s="93">
        <v>99700</v>
      </c>
      <c r="P923" s="93">
        <v>99700</v>
      </c>
      <c r="Q923" s="93">
        <v>99700</v>
      </c>
      <c r="R923" s="93">
        <v>99700</v>
      </c>
      <c r="S923" s="93">
        <v>99700</v>
      </c>
      <c r="T923" s="93">
        <v>99700</v>
      </c>
      <c r="U923" s="79">
        <v>80521</v>
      </c>
    </row>
    <row r="924" spans="1:21" s="10" customFormat="1" ht="88.8" customHeight="1" x14ac:dyDescent="0.3">
      <c r="A924" s="13">
        <f>IF(D924="","",SUBTOTAL(3,D$7:$D924))</f>
        <v>914</v>
      </c>
      <c r="B924" s="376"/>
      <c r="C924" s="55" t="s">
        <v>1480</v>
      </c>
      <c r="D924" s="61" t="s">
        <v>352</v>
      </c>
      <c r="E924" s="54" t="s">
        <v>52</v>
      </c>
      <c r="F924" s="53" t="s">
        <v>1470</v>
      </c>
      <c r="G924" s="390"/>
      <c r="H924" s="391"/>
      <c r="I924" s="391"/>
      <c r="J924" s="392"/>
      <c r="K924" s="53"/>
      <c r="L924" s="51">
        <v>105000</v>
      </c>
      <c r="M924" s="51">
        <v>105000</v>
      </c>
      <c r="N924" s="132">
        <v>105000</v>
      </c>
      <c r="O924" s="51">
        <v>105000</v>
      </c>
      <c r="P924" s="51">
        <v>105000</v>
      </c>
      <c r="Q924" s="51">
        <v>105000</v>
      </c>
      <c r="R924" s="51">
        <v>105000</v>
      </c>
      <c r="S924" s="51">
        <v>105000</v>
      </c>
      <c r="T924" s="51">
        <v>105000</v>
      </c>
      <c r="U924" s="10">
        <v>105000</v>
      </c>
    </row>
    <row r="925" spans="1:21" s="79" customFormat="1" ht="65.099999999999994" customHeight="1" x14ac:dyDescent="0.3">
      <c r="A925" s="70">
        <f>IF(D925="","",SUBTOTAL(3,D$7:$D925))</f>
        <v>915</v>
      </c>
      <c r="B925" s="376"/>
      <c r="C925" s="76" t="s">
        <v>1481</v>
      </c>
      <c r="D925" s="239" t="s">
        <v>352</v>
      </c>
      <c r="E925" s="186" t="s">
        <v>52</v>
      </c>
      <c r="F925" s="88" t="s">
        <v>1470</v>
      </c>
      <c r="G925" s="390"/>
      <c r="H925" s="391"/>
      <c r="I925" s="391"/>
      <c r="J925" s="392"/>
      <c r="K925" s="88"/>
      <c r="L925" s="93">
        <v>178700</v>
      </c>
      <c r="M925" s="93">
        <v>178700</v>
      </c>
      <c r="N925" s="187">
        <v>178700</v>
      </c>
      <c r="O925" s="93">
        <v>178700</v>
      </c>
      <c r="P925" s="93">
        <v>178700</v>
      </c>
      <c r="Q925" s="93">
        <v>178700</v>
      </c>
      <c r="R925" s="93">
        <v>178700</v>
      </c>
      <c r="S925" s="93">
        <v>178700</v>
      </c>
      <c r="T925" s="93">
        <v>178700</v>
      </c>
      <c r="U925" s="79">
        <v>166889</v>
      </c>
    </row>
    <row r="926" spans="1:21" s="10" customFormat="1" ht="88.8" customHeight="1" x14ac:dyDescent="0.3">
      <c r="A926" s="13">
        <f>IF(D926="","",SUBTOTAL(3,D$7:$D926))</f>
        <v>916</v>
      </c>
      <c r="B926" s="376"/>
      <c r="C926" s="55" t="s">
        <v>1482</v>
      </c>
      <c r="D926" s="61" t="s">
        <v>352</v>
      </c>
      <c r="E926" s="54" t="s">
        <v>52</v>
      </c>
      <c r="F926" s="53" t="s">
        <v>1470</v>
      </c>
      <c r="G926" s="390"/>
      <c r="H926" s="391"/>
      <c r="I926" s="391"/>
      <c r="J926" s="392"/>
      <c r="K926" s="53"/>
      <c r="L926" s="51">
        <v>148000</v>
      </c>
      <c r="M926" s="51">
        <v>148000</v>
      </c>
      <c r="N926" s="132">
        <v>148000</v>
      </c>
      <c r="O926" s="51">
        <v>148000</v>
      </c>
      <c r="P926" s="51">
        <v>148000</v>
      </c>
      <c r="Q926" s="51">
        <v>148000</v>
      </c>
      <c r="R926" s="51">
        <v>148000</v>
      </c>
      <c r="S926" s="51">
        <v>148000</v>
      </c>
      <c r="T926" s="51">
        <v>148000</v>
      </c>
      <c r="U926" s="10">
        <v>148000</v>
      </c>
    </row>
    <row r="927" spans="1:21" s="10" customFormat="1" ht="65.099999999999994" customHeight="1" x14ac:dyDescent="0.3">
      <c r="A927" s="13">
        <f>IF(D927="","",SUBTOTAL(3,D$7:$D927))</f>
        <v>917</v>
      </c>
      <c r="B927" s="376"/>
      <c r="C927" s="55" t="s">
        <v>1483</v>
      </c>
      <c r="D927" s="61" t="s">
        <v>37</v>
      </c>
      <c r="E927" s="54" t="s">
        <v>52</v>
      </c>
      <c r="F927" s="53" t="s">
        <v>1454</v>
      </c>
      <c r="G927" s="390"/>
      <c r="H927" s="391"/>
      <c r="I927" s="391"/>
      <c r="J927" s="392"/>
      <c r="K927" s="53"/>
      <c r="L927" s="51">
        <v>193000</v>
      </c>
      <c r="M927" s="51">
        <v>193000</v>
      </c>
      <c r="N927" s="132">
        <v>193000</v>
      </c>
      <c r="O927" s="51">
        <v>193000</v>
      </c>
      <c r="P927" s="51">
        <v>193000</v>
      </c>
      <c r="Q927" s="51">
        <v>193000</v>
      </c>
      <c r="R927" s="51">
        <v>193000</v>
      </c>
      <c r="S927" s="51">
        <v>193000</v>
      </c>
      <c r="T927" s="51">
        <v>193000</v>
      </c>
      <c r="U927" s="10">
        <v>193000</v>
      </c>
    </row>
    <row r="928" spans="1:21" s="10" customFormat="1" ht="65.099999999999994" customHeight="1" x14ac:dyDescent="0.3">
      <c r="A928" s="13">
        <f>IF(D928="","",SUBTOTAL(3,D$7:$D928))</f>
        <v>918</v>
      </c>
      <c r="B928" s="376"/>
      <c r="C928" s="55" t="s">
        <v>1852</v>
      </c>
      <c r="D928" s="61" t="s">
        <v>352</v>
      </c>
      <c r="E928" s="54" t="s">
        <v>1513</v>
      </c>
      <c r="F928" s="53" t="s">
        <v>1470</v>
      </c>
      <c r="G928" s="390" t="s">
        <v>1843</v>
      </c>
      <c r="H928" s="391" t="s">
        <v>17</v>
      </c>
      <c r="I928" s="391" t="s">
        <v>1844</v>
      </c>
      <c r="J928" s="392" t="s">
        <v>396</v>
      </c>
      <c r="K928" s="388" t="s">
        <v>1845</v>
      </c>
      <c r="L928" s="51">
        <v>2675000</v>
      </c>
      <c r="M928" s="51">
        <v>2675000</v>
      </c>
      <c r="N928" s="132">
        <v>2675000</v>
      </c>
      <c r="O928" s="51">
        <v>2675000</v>
      </c>
      <c r="P928" s="51">
        <v>2675000</v>
      </c>
      <c r="Q928" s="51">
        <v>2675000</v>
      </c>
      <c r="R928" s="51">
        <v>2675000</v>
      </c>
      <c r="S928" s="51">
        <v>2675000</v>
      </c>
      <c r="T928" s="51">
        <v>2675000</v>
      </c>
    </row>
    <row r="929" spans="1:20" s="10" customFormat="1" ht="65.099999999999994" customHeight="1" x14ac:dyDescent="0.3">
      <c r="A929" s="13">
        <f>IF(D929="","",SUBTOTAL(3,D$7:$D929))</f>
        <v>919</v>
      </c>
      <c r="B929" s="376"/>
      <c r="C929" s="55" t="s">
        <v>1853</v>
      </c>
      <c r="D929" s="61" t="s">
        <v>352</v>
      </c>
      <c r="E929" s="54" t="s">
        <v>1513</v>
      </c>
      <c r="F929" s="53" t="s">
        <v>1847</v>
      </c>
      <c r="G929" s="390"/>
      <c r="H929" s="391"/>
      <c r="I929" s="391"/>
      <c r="J929" s="392"/>
      <c r="K929" s="388"/>
      <c r="L929" s="51">
        <v>3789000</v>
      </c>
      <c r="M929" s="51">
        <v>3789000</v>
      </c>
      <c r="N929" s="132">
        <v>3789000</v>
      </c>
      <c r="O929" s="51">
        <v>3789000</v>
      </c>
      <c r="P929" s="51">
        <v>3789000</v>
      </c>
      <c r="Q929" s="51">
        <v>3789000</v>
      </c>
      <c r="R929" s="51">
        <v>3789000</v>
      </c>
      <c r="S929" s="51">
        <v>3789000</v>
      </c>
      <c r="T929" s="51">
        <v>3789000</v>
      </c>
    </row>
    <row r="930" spans="1:20" s="10" customFormat="1" ht="65.099999999999994" customHeight="1" x14ac:dyDescent="0.3">
      <c r="A930" s="13">
        <f>IF(D930="","",SUBTOTAL(3,D$7:$D930))</f>
        <v>920</v>
      </c>
      <c r="B930" s="376"/>
      <c r="C930" s="55" t="s">
        <v>1854</v>
      </c>
      <c r="D930" s="61" t="s">
        <v>352</v>
      </c>
      <c r="E930" s="391" t="s">
        <v>52</v>
      </c>
      <c r="F930" s="53" t="s">
        <v>1848</v>
      </c>
      <c r="G930" s="390"/>
      <c r="H930" s="391"/>
      <c r="I930" s="391"/>
      <c r="J930" s="392"/>
      <c r="K930" s="388"/>
      <c r="L930" s="51">
        <v>2252000</v>
      </c>
      <c r="M930" s="51">
        <v>2252000</v>
      </c>
      <c r="N930" s="132">
        <v>2252000</v>
      </c>
      <c r="O930" s="51">
        <v>2252000</v>
      </c>
      <c r="P930" s="51">
        <v>2252000</v>
      </c>
      <c r="Q930" s="51">
        <v>2252000</v>
      </c>
      <c r="R930" s="51">
        <v>2252000</v>
      </c>
      <c r="S930" s="51">
        <v>2252000</v>
      </c>
      <c r="T930" s="51">
        <v>2252000</v>
      </c>
    </row>
    <row r="931" spans="1:20" s="10" customFormat="1" ht="65.099999999999994" customHeight="1" x14ac:dyDescent="0.3">
      <c r="A931" s="13">
        <f>IF(D931="","",SUBTOTAL(3,D$7:$D931))</f>
        <v>921</v>
      </c>
      <c r="B931" s="376"/>
      <c r="C931" s="55" t="s">
        <v>1855</v>
      </c>
      <c r="D931" s="61" t="s">
        <v>352</v>
      </c>
      <c r="E931" s="391"/>
      <c r="F931" s="53" t="s">
        <v>1849</v>
      </c>
      <c r="G931" s="390"/>
      <c r="H931" s="391"/>
      <c r="I931" s="391"/>
      <c r="J931" s="392"/>
      <c r="K931" s="388"/>
      <c r="L931" s="51">
        <v>1962000</v>
      </c>
      <c r="M931" s="51">
        <v>1962000</v>
      </c>
      <c r="N931" s="132">
        <v>1962000</v>
      </c>
      <c r="O931" s="51">
        <v>1962000</v>
      </c>
      <c r="P931" s="51">
        <v>1962000</v>
      </c>
      <c r="Q931" s="51">
        <v>1962000</v>
      </c>
      <c r="R931" s="51">
        <v>1962000</v>
      </c>
      <c r="S931" s="51">
        <v>1962000</v>
      </c>
      <c r="T931" s="51">
        <v>1962000</v>
      </c>
    </row>
    <row r="932" spans="1:20" s="10" customFormat="1" ht="65.099999999999994" customHeight="1" x14ac:dyDescent="0.3">
      <c r="A932" s="13">
        <f>IF(D932="","",SUBTOTAL(3,D$7:$D932))</f>
        <v>922</v>
      </c>
      <c r="B932" s="376"/>
      <c r="C932" s="55" t="s">
        <v>1856</v>
      </c>
      <c r="D932" s="61" t="s">
        <v>352</v>
      </c>
      <c r="E932" s="391"/>
      <c r="F932" s="53" t="s">
        <v>1850</v>
      </c>
      <c r="G932" s="390"/>
      <c r="H932" s="391"/>
      <c r="I932" s="391"/>
      <c r="J932" s="392"/>
      <c r="K932" s="388"/>
      <c r="L932" s="51">
        <v>1015000</v>
      </c>
      <c r="M932" s="51">
        <v>1015000</v>
      </c>
      <c r="N932" s="132">
        <v>1015000</v>
      </c>
      <c r="O932" s="51">
        <v>1015000</v>
      </c>
      <c r="P932" s="51">
        <v>1015000</v>
      </c>
      <c r="Q932" s="51">
        <v>1015000</v>
      </c>
      <c r="R932" s="51">
        <v>1015000</v>
      </c>
      <c r="S932" s="51">
        <v>1015000</v>
      </c>
      <c r="T932" s="51">
        <v>1015000</v>
      </c>
    </row>
    <row r="933" spans="1:20" s="10" customFormat="1" ht="65.099999999999994" customHeight="1" x14ac:dyDescent="0.3">
      <c r="A933" s="13">
        <f>IF(D933="","",SUBTOTAL(3,D$7:$D933))</f>
        <v>923</v>
      </c>
      <c r="B933" s="376"/>
      <c r="C933" s="55" t="s">
        <v>1857</v>
      </c>
      <c r="D933" s="61" t="s">
        <v>352</v>
      </c>
      <c r="E933" s="391"/>
      <c r="F933" s="53" t="s">
        <v>1851</v>
      </c>
      <c r="G933" s="390"/>
      <c r="H933" s="391"/>
      <c r="I933" s="391"/>
      <c r="J933" s="392"/>
      <c r="K933" s="388"/>
      <c r="L933" s="51">
        <v>2909000</v>
      </c>
      <c r="M933" s="51">
        <v>2909000</v>
      </c>
      <c r="N933" s="132">
        <v>2909000</v>
      </c>
      <c r="O933" s="51">
        <v>2909000</v>
      </c>
      <c r="P933" s="51">
        <v>2909000</v>
      </c>
      <c r="Q933" s="51">
        <v>2909000</v>
      </c>
      <c r="R933" s="51">
        <v>2909000</v>
      </c>
      <c r="S933" s="51">
        <v>2909000</v>
      </c>
      <c r="T933" s="51">
        <v>2909000</v>
      </c>
    </row>
    <row r="934" spans="1:20" s="10" customFormat="1" ht="65.099999999999994" customHeight="1" x14ac:dyDescent="0.3">
      <c r="A934" s="13">
        <f>IF(D934="","",SUBTOTAL(3,D$7:$D934))</f>
        <v>924</v>
      </c>
      <c r="B934" s="376"/>
      <c r="C934" s="55" t="s">
        <v>1846</v>
      </c>
      <c r="D934" s="61" t="s">
        <v>37</v>
      </c>
      <c r="E934" s="54" t="s">
        <v>313</v>
      </c>
      <c r="F934" s="53" t="s">
        <v>390</v>
      </c>
      <c r="G934" s="390"/>
      <c r="H934" s="391"/>
      <c r="I934" s="391"/>
      <c r="J934" s="392"/>
      <c r="K934" s="388"/>
      <c r="L934" s="51">
        <v>462000</v>
      </c>
      <c r="M934" s="51">
        <v>462000</v>
      </c>
      <c r="N934" s="132">
        <v>462000</v>
      </c>
      <c r="O934" s="51">
        <v>462000</v>
      </c>
      <c r="P934" s="51">
        <v>462000</v>
      </c>
      <c r="Q934" s="51">
        <v>462000</v>
      </c>
      <c r="R934" s="51">
        <v>462000</v>
      </c>
      <c r="S934" s="51">
        <v>462000</v>
      </c>
      <c r="T934" s="51">
        <v>462000</v>
      </c>
    </row>
    <row r="935" spans="1:20" s="10" customFormat="1" ht="65.099999999999994" customHeight="1" x14ac:dyDescent="0.3">
      <c r="A935" s="13">
        <f>IF(D935="","",SUBTOTAL(3,D$7:$D935))</f>
        <v>925</v>
      </c>
      <c r="B935" s="376"/>
      <c r="C935" s="55" t="s">
        <v>1863</v>
      </c>
      <c r="D935" s="61" t="s">
        <v>37</v>
      </c>
      <c r="E935" s="54" t="s">
        <v>313</v>
      </c>
      <c r="F935" s="53" t="s">
        <v>1873</v>
      </c>
      <c r="G935" s="390" t="s">
        <v>1883</v>
      </c>
      <c r="H935" s="391" t="s">
        <v>17</v>
      </c>
      <c r="I935" s="391"/>
      <c r="J935" s="392" t="s">
        <v>396</v>
      </c>
      <c r="K935" s="53"/>
      <c r="L935" s="51">
        <v>453636.36363636359</v>
      </c>
      <c r="M935" s="51">
        <v>453636.36363636359</v>
      </c>
      <c r="N935" s="132">
        <v>453636.36363636359</v>
      </c>
      <c r="O935" s="51">
        <v>453636.36363636359</v>
      </c>
      <c r="P935" s="51">
        <v>453636.36363636359</v>
      </c>
      <c r="Q935" s="51">
        <v>453636.36363636359</v>
      </c>
      <c r="R935" s="51">
        <v>453636.36363636359</v>
      </c>
      <c r="S935" s="51">
        <v>453636.36363636359</v>
      </c>
      <c r="T935" s="51">
        <v>453636.36363636359</v>
      </c>
    </row>
    <row r="936" spans="1:20" s="10" customFormat="1" ht="65.099999999999994" customHeight="1" x14ac:dyDescent="0.3">
      <c r="A936" s="13">
        <f>IF(D936="","",SUBTOTAL(3,D$7:$D936))</f>
        <v>926</v>
      </c>
      <c r="B936" s="376"/>
      <c r="C936" s="55" t="s">
        <v>1864</v>
      </c>
      <c r="D936" s="61" t="s">
        <v>37</v>
      </c>
      <c r="E936" s="54" t="s">
        <v>1877</v>
      </c>
      <c r="F936" s="53" t="s">
        <v>1873</v>
      </c>
      <c r="G936" s="390"/>
      <c r="H936" s="391"/>
      <c r="I936" s="391"/>
      <c r="J936" s="392"/>
      <c r="K936" s="53"/>
      <c r="L936" s="51">
        <v>598181.81818181812</v>
      </c>
      <c r="M936" s="51">
        <v>598181.81818181812</v>
      </c>
      <c r="N936" s="132">
        <v>598181.81818181812</v>
      </c>
      <c r="O936" s="51">
        <v>598181.81818181812</v>
      </c>
      <c r="P936" s="51">
        <v>598181.81818181812</v>
      </c>
      <c r="Q936" s="51">
        <v>598181.81818181812</v>
      </c>
      <c r="R936" s="51">
        <v>598181.81818181812</v>
      </c>
      <c r="S936" s="51">
        <v>598181.81818181812</v>
      </c>
      <c r="T936" s="51">
        <v>598181.81818181812</v>
      </c>
    </row>
    <row r="937" spans="1:20" s="10" customFormat="1" ht="65.099999999999994" customHeight="1" x14ac:dyDescent="0.3">
      <c r="A937" s="13">
        <f>IF(D937="","",SUBTOTAL(3,D$7:$D937))</f>
        <v>927</v>
      </c>
      <c r="B937" s="376"/>
      <c r="C937" s="55" t="s">
        <v>1865</v>
      </c>
      <c r="D937" s="61" t="s">
        <v>37</v>
      </c>
      <c r="E937" s="54" t="s">
        <v>1878</v>
      </c>
      <c r="F937" s="53" t="s">
        <v>1873</v>
      </c>
      <c r="G937" s="390"/>
      <c r="H937" s="391"/>
      <c r="I937" s="391"/>
      <c r="J937" s="392"/>
      <c r="K937" s="53"/>
      <c r="L937" s="51">
        <v>452727.27272727271</v>
      </c>
      <c r="M937" s="51">
        <v>452727.27272727271</v>
      </c>
      <c r="N937" s="132">
        <v>452727.27272727271</v>
      </c>
      <c r="O937" s="51">
        <v>452727.27272727271</v>
      </c>
      <c r="P937" s="51">
        <v>452727.27272727271</v>
      </c>
      <c r="Q937" s="51">
        <v>452727.27272727271</v>
      </c>
      <c r="R937" s="51">
        <v>452727.27272727271</v>
      </c>
      <c r="S937" s="51">
        <v>452727.27272727271</v>
      </c>
      <c r="T937" s="51">
        <v>452727.27272727271</v>
      </c>
    </row>
    <row r="938" spans="1:20" s="10" customFormat="1" ht="65.099999999999994" customHeight="1" x14ac:dyDescent="0.3">
      <c r="A938" s="13">
        <f>IF(D938="","",SUBTOTAL(3,D$7:$D938))</f>
        <v>928</v>
      </c>
      <c r="B938" s="376"/>
      <c r="C938" s="55" t="s">
        <v>1866</v>
      </c>
      <c r="D938" s="61" t="s">
        <v>352</v>
      </c>
      <c r="E938" s="54" t="s">
        <v>1879</v>
      </c>
      <c r="F938" s="53" t="s">
        <v>1874</v>
      </c>
      <c r="G938" s="390"/>
      <c r="H938" s="391"/>
      <c r="I938" s="391"/>
      <c r="J938" s="392"/>
      <c r="K938" s="53"/>
      <c r="L938" s="51">
        <v>2932727.2727272725</v>
      </c>
      <c r="M938" s="51">
        <v>2932727.2727272725</v>
      </c>
      <c r="N938" s="132">
        <v>2932727.2727272725</v>
      </c>
      <c r="O938" s="51">
        <v>2932727.2727272725</v>
      </c>
      <c r="P938" s="51">
        <v>2932727.2727272725</v>
      </c>
      <c r="Q938" s="51">
        <v>2932727.2727272725</v>
      </c>
      <c r="R938" s="51">
        <v>2932727.2727272725</v>
      </c>
      <c r="S938" s="51">
        <v>2932727.2727272725</v>
      </c>
      <c r="T938" s="51">
        <v>2932727.2727272725</v>
      </c>
    </row>
    <row r="939" spans="1:20" s="10" customFormat="1" ht="65.099999999999994" customHeight="1" x14ac:dyDescent="0.3">
      <c r="A939" s="13">
        <f>IF(D939="","",SUBTOTAL(3,D$7:$D939))</f>
        <v>929</v>
      </c>
      <c r="B939" s="376"/>
      <c r="C939" s="55" t="s">
        <v>1867</v>
      </c>
      <c r="D939" s="61" t="s">
        <v>352</v>
      </c>
      <c r="E939" s="54" t="s">
        <v>1880</v>
      </c>
      <c r="F939" s="53" t="s">
        <v>1874</v>
      </c>
      <c r="G939" s="390"/>
      <c r="H939" s="391"/>
      <c r="I939" s="391"/>
      <c r="J939" s="392"/>
      <c r="K939" s="53"/>
      <c r="L939" s="51">
        <v>2526363.6363636362</v>
      </c>
      <c r="M939" s="51">
        <v>2526363.6363636362</v>
      </c>
      <c r="N939" s="132">
        <v>2526363.6363636362</v>
      </c>
      <c r="O939" s="51">
        <v>2526363.6363636362</v>
      </c>
      <c r="P939" s="51">
        <v>2526363.6363636362</v>
      </c>
      <c r="Q939" s="51">
        <v>2526363.6363636362</v>
      </c>
      <c r="R939" s="51">
        <v>2526363.6363636362</v>
      </c>
      <c r="S939" s="51">
        <v>2526363.6363636362</v>
      </c>
      <c r="T939" s="51">
        <v>2526363.6363636362</v>
      </c>
    </row>
    <row r="940" spans="1:20" s="10" customFormat="1" ht="65.099999999999994" customHeight="1" x14ac:dyDescent="0.3">
      <c r="A940" s="13">
        <f>IF(D940="","",SUBTOTAL(3,D$7:$D940))</f>
        <v>930</v>
      </c>
      <c r="B940" s="376"/>
      <c r="C940" s="55" t="s">
        <v>1868</v>
      </c>
      <c r="D940" s="61" t="s">
        <v>352</v>
      </c>
      <c r="E940" s="54" t="s">
        <v>1881</v>
      </c>
      <c r="F940" s="53" t="s">
        <v>1874</v>
      </c>
      <c r="G940" s="390"/>
      <c r="H940" s="391"/>
      <c r="I940" s="391"/>
      <c r="J940" s="392"/>
      <c r="K940" s="53"/>
      <c r="L940" s="51">
        <v>4034545.4545454541</v>
      </c>
      <c r="M940" s="51">
        <v>4034545.4545454541</v>
      </c>
      <c r="N940" s="132">
        <v>4034545.4545454541</v>
      </c>
      <c r="O940" s="51">
        <v>4034545.4545454541</v>
      </c>
      <c r="P940" s="51">
        <v>4034545.4545454541</v>
      </c>
      <c r="Q940" s="51">
        <v>4034545.4545454541</v>
      </c>
      <c r="R940" s="51">
        <v>4034545.4545454541</v>
      </c>
      <c r="S940" s="51">
        <v>4034545.4545454541</v>
      </c>
      <c r="T940" s="51">
        <v>4034545.4545454541</v>
      </c>
    </row>
    <row r="941" spans="1:20" s="10" customFormat="1" ht="65.099999999999994" customHeight="1" x14ac:dyDescent="0.3">
      <c r="A941" s="13">
        <f>IF(D941="","",SUBTOTAL(3,D$7:$D941))</f>
        <v>931</v>
      </c>
      <c r="B941" s="376"/>
      <c r="C941" s="55" t="s">
        <v>1869</v>
      </c>
      <c r="D941" s="61" t="s">
        <v>352</v>
      </c>
      <c r="E941" s="54" t="s">
        <v>1882</v>
      </c>
      <c r="F941" s="53" t="s">
        <v>1875</v>
      </c>
      <c r="G941" s="390"/>
      <c r="H941" s="391"/>
      <c r="I941" s="391"/>
      <c r="J941" s="392"/>
      <c r="K941" s="53"/>
      <c r="L941" s="51">
        <v>872727.27272727271</v>
      </c>
      <c r="M941" s="51">
        <v>872727.27272727271</v>
      </c>
      <c r="N941" s="132">
        <v>872727.27272727271</v>
      </c>
      <c r="O941" s="51">
        <v>872727.27272727271</v>
      </c>
      <c r="P941" s="51">
        <v>872727.27272727271</v>
      </c>
      <c r="Q941" s="51">
        <v>872727.27272727271</v>
      </c>
      <c r="R941" s="51">
        <v>872727.27272727271</v>
      </c>
      <c r="S941" s="51">
        <v>872727.27272727271</v>
      </c>
      <c r="T941" s="51">
        <v>872727.27272727271</v>
      </c>
    </row>
    <row r="942" spans="1:20" s="10" customFormat="1" ht="65.099999999999994" customHeight="1" x14ac:dyDescent="0.3">
      <c r="A942" s="13">
        <f>IF(D942="","",SUBTOTAL(3,D$7:$D942))</f>
        <v>932</v>
      </c>
      <c r="B942" s="376"/>
      <c r="C942" s="55" t="s">
        <v>1870</v>
      </c>
      <c r="D942" s="61" t="s">
        <v>352</v>
      </c>
      <c r="E942" s="54" t="s">
        <v>1882</v>
      </c>
      <c r="F942" s="53" t="s">
        <v>1874</v>
      </c>
      <c r="G942" s="390"/>
      <c r="H942" s="391"/>
      <c r="I942" s="391"/>
      <c r="J942" s="392"/>
      <c r="K942" s="53"/>
      <c r="L942" s="51">
        <v>2636363.6363636362</v>
      </c>
      <c r="M942" s="51">
        <v>2636363.6363636362</v>
      </c>
      <c r="N942" s="132">
        <v>2636363.6363636362</v>
      </c>
      <c r="O942" s="51">
        <v>2636363.6363636362</v>
      </c>
      <c r="P942" s="51">
        <v>2636363.6363636362</v>
      </c>
      <c r="Q942" s="51">
        <v>2636363.6363636362</v>
      </c>
      <c r="R942" s="51">
        <v>2636363.6363636362</v>
      </c>
      <c r="S942" s="51">
        <v>2636363.6363636362</v>
      </c>
      <c r="T942" s="51">
        <v>2636363.6363636362</v>
      </c>
    </row>
    <row r="943" spans="1:20" s="10" customFormat="1" ht="65.099999999999994" customHeight="1" x14ac:dyDescent="0.3">
      <c r="A943" s="13">
        <f>IF(D943="","",SUBTOTAL(3,D$7:$D943))</f>
        <v>933</v>
      </c>
      <c r="B943" s="376"/>
      <c r="C943" s="55" t="s">
        <v>1871</v>
      </c>
      <c r="D943" s="61" t="s">
        <v>352</v>
      </c>
      <c r="E943" s="54" t="s">
        <v>1882</v>
      </c>
      <c r="F943" s="53" t="s">
        <v>1874</v>
      </c>
      <c r="G943" s="390"/>
      <c r="H943" s="391"/>
      <c r="I943" s="391"/>
      <c r="J943" s="392"/>
      <c r="K943" s="53"/>
      <c r="L943" s="51">
        <v>1789999.9999999998</v>
      </c>
      <c r="M943" s="51">
        <v>1789999.9999999998</v>
      </c>
      <c r="N943" s="132">
        <v>1789999.9999999998</v>
      </c>
      <c r="O943" s="51">
        <v>1789999.9999999998</v>
      </c>
      <c r="P943" s="51">
        <v>1789999.9999999998</v>
      </c>
      <c r="Q943" s="51">
        <v>1789999.9999999998</v>
      </c>
      <c r="R943" s="51">
        <v>1789999.9999999998</v>
      </c>
      <c r="S943" s="51">
        <v>1789999.9999999998</v>
      </c>
      <c r="T943" s="51">
        <v>1789999.9999999998</v>
      </c>
    </row>
    <row r="944" spans="1:20" s="10" customFormat="1" ht="65.099999999999994" customHeight="1" x14ac:dyDescent="0.3">
      <c r="A944" s="13">
        <f>IF(D944="","",SUBTOTAL(3,D$7:$D944))</f>
        <v>934</v>
      </c>
      <c r="B944" s="376"/>
      <c r="C944" s="55" t="s">
        <v>1872</v>
      </c>
      <c r="D944" s="61" t="s">
        <v>352</v>
      </c>
      <c r="E944" s="54" t="s">
        <v>1882</v>
      </c>
      <c r="F944" s="53" t="s">
        <v>1874</v>
      </c>
      <c r="G944" s="390"/>
      <c r="H944" s="391"/>
      <c r="I944" s="391"/>
      <c r="J944" s="392"/>
      <c r="K944" s="53"/>
      <c r="L944" s="51">
        <v>1952727.2727272725</v>
      </c>
      <c r="M944" s="51">
        <v>1952727.2727272725</v>
      </c>
      <c r="N944" s="132">
        <v>1952727.2727272725</v>
      </c>
      <c r="O944" s="51">
        <v>1952727.2727272725</v>
      </c>
      <c r="P944" s="51">
        <v>1952727.2727272725</v>
      </c>
      <c r="Q944" s="51">
        <v>1952727.2727272725</v>
      </c>
      <c r="R944" s="51">
        <v>1952727.2727272725</v>
      </c>
      <c r="S944" s="51">
        <v>1952727.2727272725</v>
      </c>
      <c r="T944" s="51">
        <v>1952727.2727272725</v>
      </c>
    </row>
    <row r="945" spans="1:20" s="10" customFormat="1" ht="65.099999999999994" customHeight="1" x14ac:dyDescent="0.3">
      <c r="A945" s="13">
        <f>IF(D945="","",SUBTOTAL(3,D$7:$D945))</f>
        <v>935</v>
      </c>
      <c r="B945" s="376"/>
      <c r="C945" s="55" t="s">
        <v>2024</v>
      </c>
      <c r="D945" s="61" t="s">
        <v>352</v>
      </c>
      <c r="E945" s="54" t="s">
        <v>1882</v>
      </c>
      <c r="F945" s="53" t="s">
        <v>1874</v>
      </c>
      <c r="G945" s="390"/>
      <c r="H945" s="391"/>
      <c r="I945" s="391"/>
      <c r="J945" s="392"/>
      <c r="K945" s="53"/>
      <c r="L945" s="51">
        <v>3852727.2727272725</v>
      </c>
      <c r="M945" s="51">
        <v>3852727.2727272725</v>
      </c>
      <c r="N945" s="132">
        <v>3852727.2727272725</v>
      </c>
      <c r="O945" s="51">
        <v>3852727.2727272725</v>
      </c>
      <c r="P945" s="51">
        <v>3852727.2727272725</v>
      </c>
      <c r="Q945" s="51">
        <v>3852727.2727272725</v>
      </c>
      <c r="R945" s="51">
        <v>3852727.2727272725</v>
      </c>
      <c r="S945" s="51">
        <v>3852727.2727272725</v>
      </c>
      <c r="T945" s="51">
        <v>3852727.2727272725</v>
      </c>
    </row>
    <row r="946" spans="1:20" s="10" customFormat="1" ht="65.099999999999994" customHeight="1" x14ac:dyDescent="0.3">
      <c r="A946" s="13">
        <f>IF(D946="","",SUBTOTAL(3,D$7:$D946))</f>
        <v>936</v>
      </c>
      <c r="B946" s="376"/>
      <c r="C946" s="55" t="s">
        <v>2023</v>
      </c>
      <c r="D946" s="61" t="s">
        <v>352</v>
      </c>
      <c r="E946" s="54" t="s">
        <v>1882</v>
      </c>
      <c r="F946" s="53" t="s">
        <v>1874</v>
      </c>
      <c r="G946" s="390"/>
      <c r="H946" s="391"/>
      <c r="I946" s="391"/>
      <c r="J946" s="392"/>
      <c r="K946" s="53"/>
      <c r="L946" s="51">
        <v>4145454.5454545449</v>
      </c>
      <c r="M946" s="51">
        <v>4145454.5454545449</v>
      </c>
      <c r="N946" s="132">
        <v>4145454.5454545449</v>
      </c>
      <c r="O946" s="51">
        <v>4145454.5454545449</v>
      </c>
      <c r="P946" s="51">
        <v>4145454.5454545449</v>
      </c>
      <c r="Q946" s="51">
        <v>4145454.5454545449</v>
      </c>
      <c r="R946" s="51">
        <v>4145454.5454545449</v>
      </c>
      <c r="S946" s="51">
        <v>4145454.5454545449</v>
      </c>
      <c r="T946" s="51">
        <v>4145454.5454545449</v>
      </c>
    </row>
    <row r="947" spans="1:20" s="10" customFormat="1" ht="65.099999999999994" customHeight="1" x14ac:dyDescent="0.3">
      <c r="A947" s="13">
        <f>IF(D947="","",SUBTOTAL(3,D$7:$D947))</f>
        <v>937</v>
      </c>
      <c r="B947" s="376"/>
      <c r="C947" s="55" t="s">
        <v>2022</v>
      </c>
      <c r="D947" s="61" t="s">
        <v>352</v>
      </c>
      <c r="E947" s="54" t="s">
        <v>1882</v>
      </c>
      <c r="F947" s="53" t="s">
        <v>1874</v>
      </c>
      <c r="G947" s="390"/>
      <c r="H947" s="391"/>
      <c r="I947" s="391"/>
      <c r="J947" s="392"/>
      <c r="K947" s="53"/>
      <c r="L947" s="51">
        <v>3714545.4545454541</v>
      </c>
      <c r="M947" s="51">
        <v>3714545.4545454541</v>
      </c>
      <c r="N947" s="132">
        <v>3714545.4545454541</v>
      </c>
      <c r="O947" s="51">
        <v>3714545.4545454541</v>
      </c>
      <c r="P947" s="51">
        <v>3714545.4545454541</v>
      </c>
      <c r="Q947" s="51">
        <v>3714545.4545454541</v>
      </c>
      <c r="R947" s="51">
        <v>3714545.4545454541</v>
      </c>
      <c r="S947" s="51">
        <v>3714545.4545454541</v>
      </c>
      <c r="T947" s="51">
        <v>3714545.4545454541</v>
      </c>
    </row>
    <row r="948" spans="1:20" s="10" customFormat="1" ht="65.099999999999994" customHeight="1" x14ac:dyDescent="0.3">
      <c r="A948" s="13">
        <f>IF(D948="","",SUBTOTAL(3,D$7:$D948))</f>
        <v>938</v>
      </c>
      <c r="B948" s="376"/>
      <c r="C948" s="55" t="s">
        <v>2021</v>
      </c>
      <c r="D948" s="61" t="s">
        <v>37</v>
      </c>
      <c r="E948" s="54" t="s">
        <v>1882</v>
      </c>
      <c r="F948" s="53" t="s">
        <v>1876</v>
      </c>
      <c r="G948" s="390"/>
      <c r="H948" s="391"/>
      <c r="I948" s="391"/>
      <c r="J948" s="392"/>
      <c r="K948" s="53"/>
      <c r="L948" s="51">
        <v>4327272.7272727266</v>
      </c>
      <c r="M948" s="51">
        <v>4327272.7272727266</v>
      </c>
      <c r="N948" s="132">
        <v>4327272.7272727266</v>
      </c>
      <c r="O948" s="51">
        <v>4327272.7272727266</v>
      </c>
      <c r="P948" s="51">
        <v>4327272.7272727266</v>
      </c>
      <c r="Q948" s="51">
        <v>4327272.7272727266</v>
      </c>
      <c r="R948" s="51">
        <v>4327272.7272727266</v>
      </c>
      <c r="S948" s="51">
        <v>4327272.7272727266</v>
      </c>
      <c r="T948" s="51">
        <v>4327272.7272727266</v>
      </c>
    </row>
    <row r="949" spans="1:20" s="10" customFormat="1" ht="65.099999999999994" customHeight="1" x14ac:dyDescent="0.3">
      <c r="A949" s="13">
        <f>IF(D949="","",SUBTOTAL(3,D$7:$D949))</f>
        <v>939</v>
      </c>
      <c r="B949" s="376"/>
      <c r="C949" s="55" t="s">
        <v>2020</v>
      </c>
      <c r="D949" s="61" t="s">
        <v>352</v>
      </c>
      <c r="E949" s="54" t="s">
        <v>1882</v>
      </c>
      <c r="F949" s="53" t="s">
        <v>1874</v>
      </c>
      <c r="G949" s="390"/>
      <c r="H949" s="391"/>
      <c r="I949" s="391"/>
      <c r="J949" s="392"/>
      <c r="K949" s="53"/>
      <c r="L949" s="51">
        <v>4536363.6363636358</v>
      </c>
      <c r="M949" s="51">
        <v>4536363.6363636358</v>
      </c>
      <c r="N949" s="132">
        <v>4536363.6363636358</v>
      </c>
      <c r="O949" s="51">
        <v>4536363.6363636358</v>
      </c>
      <c r="P949" s="51">
        <v>4536363.6363636358</v>
      </c>
      <c r="Q949" s="51">
        <v>4536363.6363636358</v>
      </c>
      <c r="R949" s="51">
        <v>4536363.6363636358</v>
      </c>
      <c r="S949" s="51">
        <v>4536363.6363636358</v>
      </c>
      <c r="T949" s="51">
        <v>4536363.6363636358</v>
      </c>
    </row>
    <row r="950" spans="1:20" s="10" customFormat="1" ht="71.25" customHeight="1" x14ac:dyDescent="0.3">
      <c r="A950" s="13">
        <f>IF(D950="","",SUBTOTAL(3,D$7:$D950))</f>
        <v>940</v>
      </c>
      <c r="B950" s="376"/>
      <c r="C950" s="53" t="s">
        <v>2117</v>
      </c>
      <c r="D950" s="61" t="s">
        <v>2099</v>
      </c>
      <c r="E950" s="391" t="s">
        <v>52</v>
      </c>
      <c r="F950" s="53" t="s">
        <v>2100</v>
      </c>
      <c r="G950" s="390" t="s">
        <v>2118</v>
      </c>
      <c r="H950" s="391"/>
      <c r="I950" s="391"/>
      <c r="J950" s="392" t="s">
        <v>396</v>
      </c>
      <c r="K950" s="53"/>
      <c r="L950" s="51">
        <v>131388</v>
      </c>
      <c r="M950" s="51">
        <v>131388</v>
      </c>
      <c r="N950" s="132">
        <v>131388</v>
      </c>
      <c r="O950" s="51">
        <v>131388</v>
      </c>
      <c r="P950" s="51">
        <v>131388</v>
      </c>
      <c r="Q950" s="51">
        <v>131388</v>
      </c>
      <c r="R950" s="51">
        <v>131388</v>
      </c>
      <c r="S950" s="51">
        <v>131388</v>
      </c>
      <c r="T950" s="51">
        <v>131388</v>
      </c>
    </row>
    <row r="951" spans="1:20" s="10" customFormat="1" ht="71.25" customHeight="1" x14ac:dyDescent="0.3">
      <c r="A951" s="13">
        <f>IF(D951="","",SUBTOTAL(3,D$7:$D951))</f>
        <v>941</v>
      </c>
      <c r="B951" s="376"/>
      <c r="C951" s="53" t="s">
        <v>2119</v>
      </c>
      <c r="D951" s="61" t="s">
        <v>2099</v>
      </c>
      <c r="E951" s="391"/>
      <c r="F951" s="53" t="s">
        <v>2100</v>
      </c>
      <c r="G951" s="390"/>
      <c r="H951" s="391"/>
      <c r="I951" s="391"/>
      <c r="J951" s="392"/>
      <c r="K951" s="53"/>
      <c r="L951" s="51">
        <v>153611</v>
      </c>
      <c r="M951" s="51">
        <v>153611</v>
      </c>
      <c r="N951" s="132">
        <v>153611</v>
      </c>
      <c r="O951" s="51">
        <v>153611</v>
      </c>
      <c r="P951" s="51">
        <v>153611</v>
      </c>
      <c r="Q951" s="51">
        <v>153611</v>
      </c>
      <c r="R951" s="51">
        <v>153611</v>
      </c>
      <c r="S951" s="51">
        <v>153611</v>
      </c>
      <c r="T951" s="51">
        <v>153611</v>
      </c>
    </row>
    <row r="952" spans="1:20" s="10" customFormat="1" ht="71.25" customHeight="1" x14ac:dyDescent="0.3">
      <c r="A952" s="13">
        <f>IF(D952="","",SUBTOTAL(3,D$7:$D952))</f>
        <v>942</v>
      </c>
      <c r="B952" s="376"/>
      <c r="C952" s="53" t="s">
        <v>2120</v>
      </c>
      <c r="D952" s="61" t="s">
        <v>2099</v>
      </c>
      <c r="E952" s="391"/>
      <c r="F952" s="53" t="s">
        <v>2100</v>
      </c>
      <c r="G952" s="390"/>
      <c r="H952" s="391"/>
      <c r="I952" s="391"/>
      <c r="J952" s="392"/>
      <c r="K952" s="53"/>
      <c r="L952" s="51">
        <v>49166</v>
      </c>
      <c r="M952" s="51">
        <v>49166</v>
      </c>
      <c r="N952" s="132">
        <v>49166</v>
      </c>
      <c r="O952" s="51">
        <v>49166</v>
      </c>
      <c r="P952" s="51">
        <v>49166</v>
      </c>
      <c r="Q952" s="51">
        <v>49166</v>
      </c>
      <c r="R952" s="51">
        <v>49166</v>
      </c>
      <c r="S952" s="51">
        <v>49166</v>
      </c>
      <c r="T952" s="51">
        <v>49166</v>
      </c>
    </row>
    <row r="953" spans="1:20" s="10" customFormat="1" ht="71.25" customHeight="1" x14ac:dyDescent="0.3">
      <c r="A953" s="13">
        <f>IF(D953="","",SUBTOTAL(3,D$7:$D953))</f>
        <v>943</v>
      </c>
      <c r="B953" s="376"/>
      <c r="C953" s="53" t="s">
        <v>2121</v>
      </c>
      <c r="D953" s="61" t="s">
        <v>2099</v>
      </c>
      <c r="E953" s="391"/>
      <c r="F953" s="53" t="s">
        <v>2100</v>
      </c>
      <c r="G953" s="390"/>
      <c r="H953" s="391"/>
      <c r="I953" s="391"/>
      <c r="J953" s="392"/>
      <c r="K953" s="53"/>
      <c r="L953" s="51">
        <v>119166</v>
      </c>
      <c r="M953" s="51">
        <v>119166</v>
      </c>
      <c r="N953" s="132">
        <v>119166</v>
      </c>
      <c r="O953" s="51">
        <v>119166</v>
      </c>
      <c r="P953" s="51">
        <v>119166</v>
      </c>
      <c r="Q953" s="51">
        <v>119166</v>
      </c>
      <c r="R953" s="51">
        <v>119166</v>
      </c>
      <c r="S953" s="51">
        <v>119166</v>
      </c>
      <c r="T953" s="51">
        <v>119166</v>
      </c>
    </row>
    <row r="954" spans="1:20" s="10" customFormat="1" ht="71.25" customHeight="1" x14ac:dyDescent="0.3">
      <c r="A954" s="13">
        <f>IF(D954="","",SUBTOTAL(3,D$7:$D954))</f>
        <v>944</v>
      </c>
      <c r="B954" s="376"/>
      <c r="C954" s="53" t="s">
        <v>2122</v>
      </c>
      <c r="D954" s="61" t="s">
        <v>2099</v>
      </c>
      <c r="E954" s="391"/>
      <c r="F954" s="53" t="s">
        <v>2100</v>
      </c>
      <c r="G954" s="390"/>
      <c r="H954" s="391"/>
      <c r="I954" s="391"/>
      <c r="J954" s="392"/>
      <c r="K954" s="53"/>
      <c r="L954" s="51">
        <v>118333</v>
      </c>
      <c r="M954" s="51">
        <v>118333</v>
      </c>
      <c r="N954" s="132">
        <v>118333</v>
      </c>
      <c r="O954" s="51">
        <v>118333</v>
      </c>
      <c r="P954" s="51">
        <v>118333</v>
      </c>
      <c r="Q954" s="51">
        <v>118333</v>
      </c>
      <c r="R954" s="51">
        <v>118333</v>
      </c>
      <c r="S954" s="51">
        <v>118333</v>
      </c>
      <c r="T954" s="51">
        <v>118333</v>
      </c>
    </row>
    <row r="955" spans="1:20" s="10" customFormat="1" ht="71.25" customHeight="1" x14ac:dyDescent="0.3">
      <c r="A955" s="13">
        <f>IF(D955="","",SUBTOTAL(3,D$7:$D955))</f>
        <v>945</v>
      </c>
      <c r="B955" s="376"/>
      <c r="C955" s="53" t="s">
        <v>2123</v>
      </c>
      <c r="D955" s="61" t="s">
        <v>2099</v>
      </c>
      <c r="E955" s="391"/>
      <c r="F955" s="53" t="s">
        <v>2100</v>
      </c>
      <c r="G955" s="390"/>
      <c r="H955" s="391"/>
      <c r="I955" s="391"/>
      <c r="J955" s="392"/>
      <c r="K955" s="53"/>
      <c r="L955" s="51">
        <v>133055</v>
      </c>
      <c r="M955" s="51">
        <v>133055</v>
      </c>
      <c r="N955" s="132">
        <v>133055</v>
      </c>
      <c r="O955" s="51">
        <v>133055</v>
      </c>
      <c r="P955" s="51">
        <v>133055</v>
      </c>
      <c r="Q955" s="51">
        <v>133055</v>
      </c>
      <c r="R955" s="51">
        <v>133055</v>
      </c>
      <c r="S955" s="51">
        <v>133055</v>
      </c>
      <c r="T955" s="51">
        <v>133055</v>
      </c>
    </row>
    <row r="956" spans="1:20" s="10" customFormat="1" ht="71.25" customHeight="1" x14ac:dyDescent="0.3">
      <c r="A956" s="13">
        <f>IF(D956="","",SUBTOTAL(3,D$7:$D956))</f>
        <v>946</v>
      </c>
      <c r="B956" s="376"/>
      <c r="C956" s="53" t="s">
        <v>2124</v>
      </c>
      <c r="D956" s="61" t="s">
        <v>2099</v>
      </c>
      <c r="E956" s="391"/>
      <c r="F956" s="53" t="s">
        <v>2100</v>
      </c>
      <c r="G956" s="390"/>
      <c r="H956" s="391"/>
      <c r="I956" s="391"/>
      <c r="J956" s="392"/>
      <c r="K956" s="53"/>
      <c r="L956" s="51">
        <v>185277</v>
      </c>
      <c r="M956" s="51">
        <v>185277</v>
      </c>
      <c r="N956" s="132">
        <v>185277</v>
      </c>
      <c r="O956" s="51">
        <v>185277</v>
      </c>
      <c r="P956" s="51">
        <v>185277</v>
      </c>
      <c r="Q956" s="51">
        <v>185277</v>
      </c>
      <c r="R956" s="51">
        <v>185277</v>
      </c>
      <c r="S956" s="51">
        <v>185277</v>
      </c>
      <c r="T956" s="51">
        <v>185277</v>
      </c>
    </row>
    <row r="957" spans="1:20" s="10" customFormat="1" ht="65.099999999999994" customHeight="1" x14ac:dyDescent="0.3">
      <c r="A957" s="13">
        <f>IF(D957="","",SUBTOTAL(3,D$7:$D957))</f>
        <v>947</v>
      </c>
      <c r="B957" s="376"/>
      <c r="C957" s="53" t="s">
        <v>2125</v>
      </c>
      <c r="D957" s="61" t="s">
        <v>2099</v>
      </c>
      <c r="E957" s="391"/>
      <c r="F957" s="53" t="s">
        <v>2100</v>
      </c>
      <c r="G957" s="390"/>
      <c r="H957" s="391"/>
      <c r="I957" s="391"/>
      <c r="J957" s="392"/>
      <c r="K957" s="53"/>
      <c r="L957" s="51">
        <v>206944</v>
      </c>
      <c r="M957" s="51">
        <v>206944</v>
      </c>
      <c r="N957" s="132">
        <v>206944</v>
      </c>
      <c r="O957" s="51">
        <v>206944</v>
      </c>
      <c r="P957" s="51">
        <v>206944</v>
      </c>
      <c r="Q957" s="51">
        <v>206944</v>
      </c>
      <c r="R957" s="51">
        <v>206944</v>
      </c>
      <c r="S957" s="51">
        <v>206944</v>
      </c>
      <c r="T957" s="51">
        <v>206944</v>
      </c>
    </row>
    <row r="958" spans="1:20" s="10" customFormat="1" ht="65.099999999999994" customHeight="1" x14ac:dyDescent="0.3">
      <c r="A958" s="13">
        <f>IF(D958="","",SUBTOTAL(3,D$7:$D958))</f>
        <v>948</v>
      </c>
      <c r="B958" s="376"/>
      <c r="C958" s="53" t="s">
        <v>2126</v>
      </c>
      <c r="D958" s="61" t="s">
        <v>2099</v>
      </c>
      <c r="E958" s="391"/>
      <c r="F958" s="53" t="s">
        <v>2100</v>
      </c>
      <c r="G958" s="390"/>
      <c r="H958" s="391"/>
      <c r="I958" s="391"/>
      <c r="J958" s="392"/>
      <c r="K958" s="53"/>
      <c r="L958" s="51">
        <v>177666</v>
      </c>
      <c r="M958" s="51">
        <v>177666</v>
      </c>
      <c r="N958" s="132">
        <v>177666</v>
      </c>
      <c r="O958" s="51">
        <v>177666</v>
      </c>
      <c r="P958" s="51">
        <v>177666</v>
      </c>
      <c r="Q958" s="51">
        <v>177666</v>
      </c>
      <c r="R958" s="51">
        <v>177666</v>
      </c>
      <c r="S958" s="51">
        <v>177666</v>
      </c>
      <c r="T958" s="51">
        <v>177666</v>
      </c>
    </row>
    <row r="959" spans="1:20" s="10" customFormat="1" ht="65.099999999999994" customHeight="1" x14ac:dyDescent="0.3">
      <c r="A959" s="13">
        <f>IF(D959="","",SUBTOTAL(3,D$7:$D959))</f>
        <v>949</v>
      </c>
      <c r="B959" s="376"/>
      <c r="C959" s="53" t="s">
        <v>2127</v>
      </c>
      <c r="D959" s="61" t="s">
        <v>2101</v>
      </c>
      <c r="E959" s="54"/>
      <c r="F959" s="53" t="s">
        <v>390</v>
      </c>
      <c r="G959" s="390"/>
      <c r="H959" s="391"/>
      <c r="I959" s="391"/>
      <c r="J959" s="392"/>
      <c r="K959" s="53"/>
      <c r="L959" s="51">
        <v>11700</v>
      </c>
      <c r="M959" s="51">
        <v>11700</v>
      </c>
      <c r="N959" s="132">
        <v>11700</v>
      </c>
      <c r="O959" s="51">
        <v>11700</v>
      </c>
      <c r="P959" s="51">
        <v>11700</v>
      </c>
      <c r="Q959" s="51">
        <v>11700</v>
      </c>
      <c r="R959" s="51">
        <v>11700</v>
      </c>
      <c r="S959" s="51">
        <v>11700</v>
      </c>
      <c r="T959" s="51">
        <v>11700</v>
      </c>
    </row>
    <row r="960" spans="1:20" s="10" customFormat="1" ht="65.099999999999994" customHeight="1" x14ac:dyDescent="0.3">
      <c r="A960" s="13">
        <f>IF(D960="","",SUBTOTAL(3,D$7:$D960))</f>
        <v>950</v>
      </c>
      <c r="B960" s="376"/>
      <c r="C960" s="53" t="s">
        <v>2128</v>
      </c>
      <c r="D960" s="61" t="s">
        <v>2101</v>
      </c>
      <c r="E960" s="54"/>
      <c r="F960" s="53" t="s">
        <v>390</v>
      </c>
      <c r="G960" s="390"/>
      <c r="H960" s="391"/>
      <c r="I960" s="391"/>
      <c r="J960" s="392"/>
      <c r="K960" s="53"/>
      <c r="L960" s="51">
        <v>14625</v>
      </c>
      <c r="M960" s="51">
        <v>14625</v>
      </c>
      <c r="N960" s="132">
        <v>14625</v>
      </c>
      <c r="O960" s="51">
        <v>14625</v>
      </c>
      <c r="P960" s="51">
        <v>14625</v>
      </c>
      <c r="Q960" s="51">
        <v>14625</v>
      </c>
      <c r="R960" s="51">
        <v>14625</v>
      </c>
      <c r="S960" s="51">
        <v>14625</v>
      </c>
      <c r="T960" s="51">
        <v>14625</v>
      </c>
    </row>
    <row r="961" spans="1:21" s="10" customFormat="1" ht="65.099999999999994" customHeight="1" x14ac:dyDescent="0.3">
      <c r="A961" s="13">
        <f>IF(D961="","",SUBTOTAL(3,D$7:$D961))</f>
        <v>951</v>
      </c>
      <c r="B961" s="376"/>
      <c r="C961" s="55" t="s">
        <v>2019</v>
      </c>
      <c r="D961" s="61" t="s">
        <v>321</v>
      </c>
      <c r="E961" s="54" t="s">
        <v>1440</v>
      </c>
      <c r="F961" s="53" t="s">
        <v>323</v>
      </c>
      <c r="G961" s="422" t="s">
        <v>2007</v>
      </c>
      <c r="H961" s="423" t="s">
        <v>17</v>
      </c>
      <c r="I961" s="423"/>
      <c r="J961" s="424" t="s">
        <v>396</v>
      </c>
      <c r="K961" s="88"/>
      <c r="L961" s="93">
        <v>5175000</v>
      </c>
      <c r="M961" s="93">
        <v>3770455</v>
      </c>
      <c r="N961" s="132">
        <v>3770455</v>
      </c>
      <c r="O961" s="51">
        <v>3770455</v>
      </c>
      <c r="P961" s="51">
        <v>3770455</v>
      </c>
      <c r="Q961" s="51">
        <v>3770455</v>
      </c>
      <c r="R961" s="51">
        <v>3770455</v>
      </c>
      <c r="S961" s="51">
        <v>3770455</v>
      </c>
      <c r="T961" s="51">
        <v>3770455</v>
      </c>
      <c r="U961" s="10">
        <v>3770455</v>
      </c>
    </row>
    <row r="962" spans="1:21" s="10" customFormat="1" ht="65.099999999999994" customHeight="1" x14ac:dyDescent="0.3">
      <c r="A962" s="13">
        <f>IF(D962="","",SUBTOTAL(3,D$7:$D962))</f>
        <v>952</v>
      </c>
      <c r="B962" s="376"/>
      <c r="C962" s="55" t="s">
        <v>2018</v>
      </c>
      <c r="D962" s="61" t="s">
        <v>321</v>
      </c>
      <c r="E962" s="54" t="s">
        <v>1440</v>
      </c>
      <c r="F962" s="53" t="s">
        <v>323</v>
      </c>
      <c r="G962" s="422"/>
      <c r="H962" s="423"/>
      <c r="I962" s="423"/>
      <c r="J962" s="424"/>
      <c r="K962" s="88"/>
      <c r="L962" s="93">
        <v>3864815</v>
      </c>
      <c r="M962" s="93">
        <v>3284949</v>
      </c>
      <c r="N962" s="132">
        <v>3284949</v>
      </c>
      <c r="O962" s="51">
        <v>3284949</v>
      </c>
      <c r="P962" s="51">
        <v>3284949</v>
      </c>
      <c r="Q962" s="51">
        <v>3284949</v>
      </c>
      <c r="R962" s="51">
        <v>3284949</v>
      </c>
      <c r="S962" s="51">
        <v>3284949</v>
      </c>
      <c r="T962" s="51">
        <v>3284949</v>
      </c>
      <c r="U962" s="10">
        <v>3284949</v>
      </c>
    </row>
    <row r="963" spans="1:21" s="10" customFormat="1" ht="65.099999999999994" customHeight="1" x14ac:dyDescent="0.3">
      <c r="A963" s="13">
        <f>IF(D963="","",SUBTOTAL(3,D$7:$D963))</f>
        <v>953</v>
      </c>
      <c r="B963" s="376"/>
      <c r="C963" s="55" t="s">
        <v>2017</v>
      </c>
      <c r="D963" s="61" t="s">
        <v>321</v>
      </c>
      <c r="E963" s="54" t="s">
        <v>1440</v>
      </c>
      <c r="F963" s="53" t="s">
        <v>323</v>
      </c>
      <c r="G963" s="422"/>
      <c r="H963" s="423"/>
      <c r="I963" s="423"/>
      <c r="J963" s="424"/>
      <c r="K963" s="88"/>
      <c r="L963" s="93">
        <v>1133333</v>
      </c>
      <c r="M963" s="93">
        <v>935000</v>
      </c>
      <c r="N963" s="132">
        <v>935000</v>
      </c>
      <c r="O963" s="51">
        <v>935000</v>
      </c>
      <c r="P963" s="51">
        <v>935000</v>
      </c>
      <c r="Q963" s="51">
        <v>935000</v>
      </c>
      <c r="R963" s="51">
        <v>935000</v>
      </c>
      <c r="S963" s="51">
        <v>935000</v>
      </c>
      <c r="T963" s="51">
        <v>935000</v>
      </c>
      <c r="U963" s="10">
        <v>935000</v>
      </c>
    </row>
    <row r="964" spans="1:21" s="10" customFormat="1" ht="65.099999999999994" customHeight="1" x14ac:dyDescent="0.3">
      <c r="A964" s="13">
        <f>IF(D964="","",SUBTOTAL(3,D$7:$D964))</f>
        <v>954</v>
      </c>
      <c r="B964" s="376"/>
      <c r="C964" s="55" t="s">
        <v>2016</v>
      </c>
      <c r="D964" s="61" t="s">
        <v>321</v>
      </c>
      <c r="E964" s="54" t="s">
        <v>1440</v>
      </c>
      <c r="F964" s="53" t="s">
        <v>323</v>
      </c>
      <c r="G964" s="422"/>
      <c r="H964" s="423"/>
      <c r="I964" s="423"/>
      <c r="J964" s="424"/>
      <c r="K964" s="88"/>
      <c r="L964" s="93">
        <v>2387037</v>
      </c>
      <c r="M964" s="93">
        <v>2231818</v>
      </c>
      <c r="N964" s="132">
        <v>2231818</v>
      </c>
      <c r="O964" s="51">
        <v>2231818</v>
      </c>
      <c r="P964" s="51">
        <v>2231818</v>
      </c>
      <c r="Q964" s="51">
        <v>2231818</v>
      </c>
      <c r="R964" s="51">
        <v>2231818</v>
      </c>
      <c r="S964" s="51">
        <v>2231818</v>
      </c>
      <c r="T964" s="51">
        <v>2231818</v>
      </c>
      <c r="U964" s="10">
        <v>2231818</v>
      </c>
    </row>
    <row r="965" spans="1:21" s="10" customFormat="1" ht="89.25" customHeight="1" x14ac:dyDescent="0.3">
      <c r="A965" s="13">
        <f>IF(D965="","",SUBTOTAL(3,D$7:$D965))</f>
        <v>955</v>
      </c>
      <c r="B965" s="376"/>
      <c r="C965" s="55" t="s">
        <v>2015</v>
      </c>
      <c r="D965" s="61" t="s">
        <v>321</v>
      </c>
      <c r="E965" s="54" t="s">
        <v>1440</v>
      </c>
      <c r="F965" s="53" t="s">
        <v>323</v>
      </c>
      <c r="G965" s="422"/>
      <c r="H965" s="423"/>
      <c r="I965" s="423"/>
      <c r="J965" s="424"/>
      <c r="K965" s="88"/>
      <c r="L965" s="93">
        <v>5680556</v>
      </c>
      <c r="M965" s="93">
        <v>4426036.3636363633</v>
      </c>
      <c r="N965" s="132">
        <v>4426036.3636363633</v>
      </c>
      <c r="O965" s="51">
        <v>4426036.3636363633</v>
      </c>
      <c r="P965" s="51">
        <v>4426036.3636363633</v>
      </c>
      <c r="Q965" s="51">
        <v>4426036.3636363633</v>
      </c>
      <c r="R965" s="51">
        <v>4426036.3636363633</v>
      </c>
      <c r="S965" s="51">
        <v>4426036.3636363633</v>
      </c>
      <c r="T965" s="51">
        <v>4426036.3636363633</v>
      </c>
      <c r="U965" s="10">
        <v>4426036.3636363633</v>
      </c>
    </row>
    <row r="966" spans="1:21" s="10" customFormat="1" ht="65.099999999999994" customHeight="1" x14ac:dyDescent="0.3">
      <c r="A966" s="13">
        <f>IF(D966="","",SUBTOTAL(3,D$7:$D966))</f>
        <v>956</v>
      </c>
      <c r="B966" s="376"/>
      <c r="C966" s="55" t="s">
        <v>2014</v>
      </c>
      <c r="D966" s="61" t="s">
        <v>321</v>
      </c>
      <c r="E966" s="54" t="s">
        <v>1440</v>
      </c>
      <c r="F966" s="53" t="s">
        <v>323</v>
      </c>
      <c r="G966" s="422"/>
      <c r="H966" s="423"/>
      <c r="I966" s="423"/>
      <c r="J966" s="424"/>
      <c r="K966" s="88"/>
      <c r="L966" s="93">
        <v>4658796</v>
      </c>
      <c r="M966" s="93">
        <v>3594150</v>
      </c>
      <c r="N966" s="132">
        <v>3594150</v>
      </c>
      <c r="O966" s="51">
        <v>3594150</v>
      </c>
      <c r="P966" s="51">
        <v>3594150</v>
      </c>
      <c r="Q966" s="51">
        <v>3594150</v>
      </c>
      <c r="R966" s="51">
        <v>3594150</v>
      </c>
      <c r="S966" s="51">
        <v>3594150</v>
      </c>
      <c r="T966" s="51">
        <v>3594150</v>
      </c>
      <c r="U966" s="10">
        <v>3594150</v>
      </c>
    </row>
    <row r="967" spans="1:21" s="10" customFormat="1" ht="65.099999999999994" customHeight="1" x14ac:dyDescent="0.3">
      <c r="A967" s="13">
        <f>IF(D967="","",SUBTOTAL(3,D$7:$D967))</f>
        <v>957</v>
      </c>
      <c r="B967" s="376"/>
      <c r="C967" s="55" t="s">
        <v>2013</v>
      </c>
      <c r="D967" s="61" t="s">
        <v>321</v>
      </c>
      <c r="E967" s="54" t="s">
        <v>1440</v>
      </c>
      <c r="F967" s="53" t="s">
        <v>323</v>
      </c>
      <c r="G967" s="422"/>
      <c r="H967" s="423"/>
      <c r="I967" s="423"/>
      <c r="J967" s="424"/>
      <c r="K967" s="88"/>
      <c r="L967" s="93">
        <v>2583333</v>
      </c>
      <c r="M967" s="93">
        <v>2415477</v>
      </c>
      <c r="N967" s="132">
        <v>2415477</v>
      </c>
      <c r="O967" s="51">
        <v>2415477</v>
      </c>
      <c r="P967" s="51">
        <v>2415477</v>
      </c>
      <c r="Q967" s="51">
        <v>2415477</v>
      </c>
      <c r="R967" s="51">
        <v>2415477</v>
      </c>
      <c r="S967" s="51">
        <v>2415477</v>
      </c>
      <c r="T967" s="51">
        <v>2415477</v>
      </c>
      <c r="U967" s="10">
        <v>2415477</v>
      </c>
    </row>
    <row r="968" spans="1:21" s="10" customFormat="1" ht="65.099999999999994" customHeight="1" x14ac:dyDescent="0.3">
      <c r="A968" s="13">
        <f>IF(D968="","",SUBTOTAL(3,D$7:$D968))</f>
        <v>958</v>
      </c>
      <c r="B968" s="376"/>
      <c r="C968" s="55" t="s">
        <v>2012</v>
      </c>
      <c r="D968" s="61" t="s">
        <v>321</v>
      </c>
      <c r="E968" s="54" t="s">
        <v>1440</v>
      </c>
      <c r="F968" s="53" t="s">
        <v>323</v>
      </c>
      <c r="G968" s="422"/>
      <c r="H968" s="423"/>
      <c r="I968" s="423"/>
      <c r="J968" s="424"/>
      <c r="K968" s="88"/>
      <c r="L968" s="93">
        <v>4428704</v>
      </c>
      <c r="M968" s="93">
        <v>3550909</v>
      </c>
      <c r="N968" s="132">
        <v>3550909</v>
      </c>
      <c r="O968" s="51">
        <v>3550909</v>
      </c>
      <c r="P968" s="51">
        <v>3550909</v>
      </c>
      <c r="Q968" s="51">
        <v>3550909</v>
      </c>
      <c r="R968" s="51">
        <v>3550909</v>
      </c>
      <c r="S968" s="51">
        <v>3550909</v>
      </c>
      <c r="T968" s="51">
        <v>3550909</v>
      </c>
      <c r="U968" s="10">
        <v>3550909</v>
      </c>
    </row>
    <row r="969" spans="1:21" s="10" customFormat="1" ht="65.099999999999994" customHeight="1" x14ac:dyDescent="0.3">
      <c r="A969" s="13">
        <f>IF(D969="","",SUBTOTAL(3,D$7:$D969))</f>
        <v>959</v>
      </c>
      <c r="B969" s="376"/>
      <c r="C969" s="55" t="s">
        <v>2011</v>
      </c>
      <c r="D969" s="61" t="s">
        <v>321</v>
      </c>
      <c r="E969" s="54" t="s">
        <v>1513</v>
      </c>
      <c r="F969" s="53" t="s">
        <v>323</v>
      </c>
      <c r="G969" s="422"/>
      <c r="H969" s="423"/>
      <c r="I969" s="423"/>
      <c r="J969" s="424"/>
      <c r="K969" s="88"/>
      <c r="L969" s="93">
        <v>2248148</v>
      </c>
      <c r="M969" s="93">
        <v>1827955</v>
      </c>
      <c r="N969" s="132">
        <v>1827955</v>
      </c>
      <c r="O969" s="51">
        <v>1827955</v>
      </c>
      <c r="P969" s="51">
        <v>1827955</v>
      </c>
      <c r="Q969" s="51">
        <v>1827955</v>
      </c>
      <c r="R969" s="51">
        <v>1827955</v>
      </c>
      <c r="S969" s="51">
        <v>1827955</v>
      </c>
      <c r="T969" s="51">
        <v>1827955</v>
      </c>
      <c r="U969" s="10">
        <v>1827955</v>
      </c>
    </row>
    <row r="970" spans="1:21" s="10" customFormat="1" ht="65.099999999999994" customHeight="1" x14ac:dyDescent="0.3">
      <c r="A970" s="13">
        <f>IF(D970="","",SUBTOTAL(3,D$7:$D970))</f>
        <v>960</v>
      </c>
      <c r="B970" s="376"/>
      <c r="C970" s="55" t="s">
        <v>2010</v>
      </c>
      <c r="D970" s="61" t="s">
        <v>321</v>
      </c>
      <c r="E970" s="54" t="s">
        <v>1513</v>
      </c>
      <c r="F970" s="53" t="s">
        <v>323</v>
      </c>
      <c r="G970" s="422"/>
      <c r="H970" s="423"/>
      <c r="I970" s="423"/>
      <c r="J970" s="424"/>
      <c r="K970" s="88"/>
      <c r="L970" s="93">
        <v>3097222</v>
      </c>
      <c r="M970" s="93">
        <v>2395909.0909090908</v>
      </c>
      <c r="N970" s="132">
        <v>2395909.0909090908</v>
      </c>
      <c r="O970" s="51">
        <v>2395909.0909090908</v>
      </c>
      <c r="P970" s="51">
        <v>2395909.0909090908</v>
      </c>
      <c r="Q970" s="51">
        <v>2395909.0909090908</v>
      </c>
      <c r="R970" s="51">
        <v>2395909.0909090908</v>
      </c>
      <c r="S970" s="51">
        <v>2395909.0909090908</v>
      </c>
      <c r="T970" s="51">
        <v>2395909.0909090908</v>
      </c>
      <c r="U970" s="10">
        <v>2395909.0909090908</v>
      </c>
    </row>
    <row r="971" spans="1:21" s="102" customFormat="1" ht="65.099999999999994" customHeight="1" x14ac:dyDescent="0.3">
      <c r="A971" s="98">
        <f>IF(D971="","",SUBTOTAL(3,D$7:$D971))</f>
        <v>961</v>
      </c>
      <c r="B971" s="376"/>
      <c r="C971" s="81" t="s">
        <v>2009</v>
      </c>
      <c r="D971" s="217" t="s">
        <v>312</v>
      </c>
      <c r="E971" s="99" t="s">
        <v>313</v>
      </c>
      <c r="F971" s="100" t="s">
        <v>1873</v>
      </c>
      <c r="G971" s="422"/>
      <c r="H971" s="423"/>
      <c r="I971" s="423"/>
      <c r="J971" s="424"/>
      <c r="K971" s="100"/>
      <c r="L971" s="101">
        <v>354545</v>
      </c>
      <c r="M971" s="101">
        <v>354545</v>
      </c>
      <c r="N971" s="196">
        <v>354545</v>
      </c>
      <c r="O971" s="101">
        <v>354545</v>
      </c>
      <c r="P971" s="101">
        <v>354545</v>
      </c>
      <c r="Q971" s="101">
        <v>354545</v>
      </c>
      <c r="R971" s="101">
        <v>354545</v>
      </c>
      <c r="S971" s="101">
        <v>354545</v>
      </c>
      <c r="T971" s="101">
        <v>354545</v>
      </c>
      <c r="U971" s="102">
        <v>354545</v>
      </c>
    </row>
    <row r="972" spans="1:21" s="102" customFormat="1" ht="65.099999999999994" customHeight="1" x14ac:dyDescent="0.3">
      <c r="A972" s="98">
        <f>IF(D972="","",SUBTOTAL(3,D$7:$D972))</f>
        <v>962</v>
      </c>
      <c r="B972" s="376"/>
      <c r="C972" s="81" t="s">
        <v>2008</v>
      </c>
      <c r="D972" s="217" t="s">
        <v>312</v>
      </c>
      <c r="E972" s="99" t="s">
        <v>313</v>
      </c>
      <c r="F972" s="100" t="s">
        <v>1873</v>
      </c>
      <c r="G972" s="422"/>
      <c r="H972" s="423"/>
      <c r="I972" s="423"/>
      <c r="J972" s="424"/>
      <c r="K972" s="100"/>
      <c r="L972" s="101">
        <v>409091</v>
      </c>
      <c r="M972" s="101">
        <v>409091</v>
      </c>
      <c r="N972" s="196">
        <v>409091</v>
      </c>
      <c r="O972" s="101">
        <v>409091</v>
      </c>
      <c r="P972" s="101">
        <v>409091</v>
      </c>
      <c r="Q972" s="101">
        <v>409091</v>
      </c>
      <c r="R972" s="101">
        <v>409091</v>
      </c>
      <c r="S972" s="101">
        <v>409091</v>
      </c>
      <c r="T972" s="101">
        <v>409091</v>
      </c>
      <c r="U972" s="102">
        <v>409091</v>
      </c>
    </row>
    <row r="973" spans="1:21" s="10" customFormat="1" ht="65.099999999999994" customHeight="1" x14ac:dyDescent="0.3">
      <c r="A973" s="13">
        <f>IF(D973="","",SUBTOTAL(3,D$7:$D973))</f>
        <v>963</v>
      </c>
      <c r="B973" s="376"/>
      <c r="C973" s="55" t="s">
        <v>2025</v>
      </c>
      <c r="D973" s="61" t="s">
        <v>1383</v>
      </c>
      <c r="E973" s="391" t="s">
        <v>2026</v>
      </c>
      <c r="F973" s="53" t="s">
        <v>2027</v>
      </c>
      <c r="G973" s="390" t="s">
        <v>2028</v>
      </c>
      <c r="H973" s="391" t="s">
        <v>17</v>
      </c>
      <c r="I973" s="391" t="s">
        <v>2029</v>
      </c>
      <c r="J973" s="392" t="s">
        <v>2030</v>
      </c>
      <c r="K973" s="53"/>
      <c r="L973" s="51">
        <v>765818</v>
      </c>
      <c r="M973" s="51">
        <v>765818</v>
      </c>
      <c r="N973" s="132">
        <v>765818</v>
      </c>
      <c r="O973" s="51">
        <v>765818</v>
      </c>
      <c r="P973" s="51">
        <v>765818</v>
      </c>
      <c r="Q973" s="51">
        <v>765818</v>
      </c>
      <c r="R973" s="51">
        <v>765818</v>
      </c>
      <c r="S973" s="51">
        <v>765818</v>
      </c>
      <c r="T973" s="51">
        <v>765818</v>
      </c>
    </row>
    <row r="974" spans="1:21" s="10" customFormat="1" ht="65.099999999999994" customHeight="1" x14ac:dyDescent="0.3">
      <c r="A974" s="13">
        <f>IF(D974="","",SUBTOTAL(3,D$7:$D974))</f>
        <v>964</v>
      </c>
      <c r="B974" s="376"/>
      <c r="C974" s="55" t="s">
        <v>2031</v>
      </c>
      <c r="D974" s="61" t="s">
        <v>1383</v>
      </c>
      <c r="E974" s="391"/>
      <c r="F974" s="53" t="s">
        <v>2027</v>
      </c>
      <c r="G974" s="390"/>
      <c r="H974" s="391"/>
      <c r="I974" s="391"/>
      <c r="J974" s="392"/>
      <c r="K974" s="53"/>
      <c r="L974" s="51">
        <v>1129091</v>
      </c>
      <c r="M974" s="51">
        <v>1129091</v>
      </c>
      <c r="N974" s="132">
        <v>1129091</v>
      </c>
      <c r="O974" s="51">
        <v>1129091</v>
      </c>
      <c r="P974" s="51">
        <v>1129091</v>
      </c>
      <c r="Q974" s="51">
        <v>1129091</v>
      </c>
      <c r="R974" s="51">
        <v>1129091</v>
      </c>
      <c r="S974" s="51">
        <v>1129091</v>
      </c>
      <c r="T974" s="51">
        <v>1129091</v>
      </c>
    </row>
    <row r="975" spans="1:21" s="10" customFormat="1" ht="65.099999999999994" customHeight="1" x14ac:dyDescent="0.3">
      <c r="A975" s="13">
        <f>IF(D975="","",SUBTOTAL(3,D$7:$D975))</f>
        <v>965</v>
      </c>
      <c r="B975" s="376"/>
      <c r="C975" s="55" t="s">
        <v>2032</v>
      </c>
      <c r="D975" s="61" t="s">
        <v>1383</v>
      </c>
      <c r="E975" s="391"/>
      <c r="F975" s="53" t="s">
        <v>2027</v>
      </c>
      <c r="G975" s="390"/>
      <c r="H975" s="391"/>
      <c r="I975" s="391"/>
      <c r="J975" s="392"/>
      <c r="K975" s="53"/>
      <c r="L975" s="51">
        <v>2415272</v>
      </c>
      <c r="M975" s="51">
        <v>2415272</v>
      </c>
      <c r="N975" s="132">
        <v>2415272</v>
      </c>
      <c r="O975" s="51">
        <v>2415272</v>
      </c>
      <c r="P975" s="51">
        <v>2415272</v>
      </c>
      <c r="Q975" s="51">
        <v>2415272</v>
      </c>
      <c r="R975" s="51">
        <v>2415272</v>
      </c>
      <c r="S975" s="51">
        <v>2415272</v>
      </c>
      <c r="T975" s="51">
        <v>2415272</v>
      </c>
    </row>
    <row r="976" spans="1:21" s="10" customFormat="1" ht="72.75" customHeight="1" x14ac:dyDescent="0.3">
      <c r="A976" s="13">
        <f>IF(D976="","",SUBTOTAL(3,D$7:$D976))</f>
        <v>966</v>
      </c>
      <c r="B976" s="376"/>
      <c r="C976" s="55" t="s">
        <v>2033</v>
      </c>
      <c r="D976" s="61" t="s">
        <v>1383</v>
      </c>
      <c r="E976" s="391"/>
      <c r="F976" s="53" t="s">
        <v>2027</v>
      </c>
      <c r="G976" s="390"/>
      <c r="H976" s="391"/>
      <c r="I976" s="391"/>
      <c r="J976" s="392"/>
      <c r="K976" s="53"/>
      <c r="L976" s="51">
        <v>2209091</v>
      </c>
      <c r="M976" s="51">
        <v>2209091</v>
      </c>
      <c r="N976" s="132">
        <v>2209091</v>
      </c>
      <c r="O976" s="51">
        <v>2209091</v>
      </c>
      <c r="P976" s="51">
        <v>2209091</v>
      </c>
      <c r="Q976" s="51">
        <v>2209091</v>
      </c>
      <c r="R976" s="51">
        <v>2209091</v>
      </c>
      <c r="S976" s="51">
        <v>2209091</v>
      </c>
      <c r="T976" s="51">
        <v>2209091</v>
      </c>
    </row>
    <row r="977" spans="1:20" s="10" customFormat="1" ht="91.5" customHeight="1" x14ac:dyDescent="0.3">
      <c r="A977" s="13">
        <f>IF(D977="","",SUBTOTAL(3,D$7:$D977))</f>
        <v>967</v>
      </c>
      <c r="B977" s="376"/>
      <c r="C977" s="55" t="s">
        <v>2034</v>
      </c>
      <c r="D977" s="61" t="s">
        <v>1383</v>
      </c>
      <c r="E977" s="391"/>
      <c r="F977" s="53" t="s">
        <v>2035</v>
      </c>
      <c r="G977" s="390"/>
      <c r="H977" s="391"/>
      <c r="I977" s="391"/>
      <c r="J977" s="392"/>
      <c r="K977" s="53"/>
      <c r="L977" s="51">
        <v>3105000</v>
      </c>
      <c r="M977" s="51">
        <v>3105000</v>
      </c>
      <c r="N977" s="132">
        <v>3105000</v>
      </c>
      <c r="O977" s="51">
        <v>3105000</v>
      </c>
      <c r="P977" s="51">
        <v>3105000</v>
      </c>
      <c r="Q977" s="51">
        <v>3105000</v>
      </c>
      <c r="R977" s="51">
        <v>3105000</v>
      </c>
      <c r="S977" s="51">
        <v>3105000</v>
      </c>
      <c r="T977" s="51">
        <v>3105000</v>
      </c>
    </row>
    <row r="978" spans="1:20" s="10" customFormat="1" ht="65.099999999999994" customHeight="1" x14ac:dyDescent="0.3">
      <c r="A978" s="13">
        <f>IF(D978="","",SUBTOTAL(3,D$7:$D978))</f>
        <v>968</v>
      </c>
      <c r="B978" s="376"/>
      <c r="C978" s="55" t="s">
        <v>2036</v>
      </c>
      <c r="D978" s="61" t="s">
        <v>1383</v>
      </c>
      <c r="E978" s="391"/>
      <c r="F978" s="53" t="s">
        <v>2035</v>
      </c>
      <c r="G978" s="390"/>
      <c r="H978" s="391"/>
      <c r="I978" s="391"/>
      <c r="J978" s="392"/>
      <c r="K978" s="53"/>
      <c r="L978" s="51">
        <v>3387272</v>
      </c>
      <c r="M978" s="51">
        <v>3387272</v>
      </c>
      <c r="N978" s="132">
        <v>3387272</v>
      </c>
      <c r="O978" s="51">
        <v>3387272</v>
      </c>
      <c r="P978" s="51">
        <v>3387272</v>
      </c>
      <c r="Q978" s="51">
        <v>3387272</v>
      </c>
      <c r="R978" s="51">
        <v>3387272</v>
      </c>
      <c r="S978" s="51">
        <v>3387272</v>
      </c>
      <c r="T978" s="51">
        <v>3387272</v>
      </c>
    </row>
    <row r="979" spans="1:20" s="10" customFormat="1" ht="65.099999999999994" customHeight="1" x14ac:dyDescent="0.3">
      <c r="A979" s="13">
        <f>IF(D979="","",SUBTOTAL(3,D$7:$D979))</f>
        <v>969</v>
      </c>
      <c r="B979" s="376"/>
      <c r="C979" s="55" t="s">
        <v>2037</v>
      </c>
      <c r="D979" s="61" t="s">
        <v>1383</v>
      </c>
      <c r="E979" s="391"/>
      <c r="F979" s="53" t="s">
        <v>2027</v>
      </c>
      <c r="G979" s="390"/>
      <c r="H979" s="391"/>
      <c r="I979" s="391"/>
      <c r="J979" s="392"/>
      <c r="K979" s="53"/>
      <c r="L979" s="51">
        <v>1975910</v>
      </c>
      <c r="M979" s="51">
        <v>1975910</v>
      </c>
      <c r="N979" s="132">
        <v>1975910</v>
      </c>
      <c r="O979" s="51">
        <v>1975910</v>
      </c>
      <c r="P979" s="51">
        <v>1975910</v>
      </c>
      <c r="Q979" s="51">
        <v>1975910</v>
      </c>
      <c r="R979" s="51">
        <v>1975910</v>
      </c>
      <c r="S979" s="51">
        <v>1975910</v>
      </c>
      <c r="T979" s="51">
        <v>1975910</v>
      </c>
    </row>
    <row r="980" spans="1:20" s="10" customFormat="1" ht="65.099999999999994" customHeight="1" x14ac:dyDescent="0.3">
      <c r="A980" s="13">
        <f>IF(D980="","",SUBTOTAL(3,D$7:$D980))</f>
        <v>970</v>
      </c>
      <c r="B980" s="376"/>
      <c r="C980" s="55" t="s">
        <v>2038</v>
      </c>
      <c r="D980" s="61" t="s">
        <v>1383</v>
      </c>
      <c r="E980" s="391"/>
      <c r="F980" s="53" t="s">
        <v>2035</v>
      </c>
      <c r="G980" s="390"/>
      <c r="H980" s="391"/>
      <c r="I980" s="391"/>
      <c r="J980" s="392"/>
      <c r="K980" s="53"/>
      <c r="L980" s="51">
        <v>3217091</v>
      </c>
      <c r="M980" s="51">
        <v>3217091</v>
      </c>
      <c r="N980" s="132">
        <v>3217091</v>
      </c>
      <c r="O980" s="51">
        <v>3217091</v>
      </c>
      <c r="P980" s="51">
        <v>3217091</v>
      </c>
      <c r="Q980" s="51">
        <v>3217091</v>
      </c>
      <c r="R980" s="51">
        <v>3217091</v>
      </c>
      <c r="S980" s="51">
        <v>3217091</v>
      </c>
      <c r="T980" s="51">
        <v>3217091</v>
      </c>
    </row>
    <row r="981" spans="1:20" s="10" customFormat="1" ht="134.25" customHeight="1" x14ac:dyDescent="0.3">
      <c r="A981" s="13">
        <f>IF(D981="","",SUBTOTAL(3,D$7:$D981))</f>
        <v>971</v>
      </c>
      <c r="B981" s="376"/>
      <c r="C981" s="55" t="s">
        <v>2049</v>
      </c>
      <c r="D981" s="61" t="s">
        <v>1383</v>
      </c>
      <c r="E981" s="391"/>
      <c r="F981" s="53" t="s">
        <v>2039</v>
      </c>
      <c r="G981" s="390"/>
      <c r="H981" s="391"/>
      <c r="I981" s="391"/>
      <c r="J981" s="392"/>
      <c r="K981" s="53"/>
      <c r="L981" s="51">
        <v>2307272</v>
      </c>
      <c r="M981" s="51">
        <v>2307272</v>
      </c>
      <c r="N981" s="132">
        <v>2307272</v>
      </c>
      <c r="O981" s="51">
        <v>2307272</v>
      </c>
      <c r="P981" s="51">
        <v>2307272</v>
      </c>
      <c r="Q981" s="51">
        <v>2307272</v>
      </c>
      <c r="R981" s="51">
        <v>2307272</v>
      </c>
      <c r="S981" s="51">
        <v>2307272</v>
      </c>
      <c r="T981" s="51">
        <v>2307272</v>
      </c>
    </row>
    <row r="982" spans="1:20" s="10" customFormat="1" ht="65.099999999999994" customHeight="1" x14ac:dyDescent="0.3">
      <c r="A982" s="13">
        <f>IF(D982="","",SUBTOTAL(3,D$7:$D982))</f>
        <v>972</v>
      </c>
      <c r="B982" s="376"/>
      <c r="C982" s="55" t="s">
        <v>2050</v>
      </c>
      <c r="D982" s="61" t="s">
        <v>1383</v>
      </c>
      <c r="E982" s="391"/>
      <c r="F982" s="53" t="s">
        <v>2039</v>
      </c>
      <c r="G982" s="390"/>
      <c r="H982" s="391"/>
      <c r="I982" s="391"/>
      <c r="J982" s="392"/>
      <c r="K982" s="53"/>
      <c r="L982" s="51">
        <v>2896364</v>
      </c>
      <c r="M982" s="51">
        <v>2896364</v>
      </c>
      <c r="N982" s="132">
        <v>2896364</v>
      </c>
      <c r="O982" s="51">
        <v>2896364</v>
      </c>
      <c r="P982" s="51">
        <v>2896364</v>
      </c>
      <c r="Q982" s="51">
        <v>2896364</v>
      </c>
      <c r="R982" s="51">
        <v>2896364</v>
      </c>
      <c r="S982" s="51">
        <v>2896364</v>
      </c>
      <c r="T982" s="51">
        <v>2896364</v>
      </c>
    </row>
    <row r="983" spans="1:20" s="10" customFormat="1" ht="65.099999999999994" customHeight="1" x14ac:dyDescent="0.3">
      <c r="A983" s="13">
        <f>IF(D983="","",SUBTOTAL(3,D$7:$D983))</f>
        <v>973</v>
      </c>
      <c r="B983" s="376"/>
      <c r="C983" s="55" t="s">
        <v>2040</v>
      </c>
      <c r="D983" s="61" t="s">
        <v>1383</v>
      </c>
      <c r="E983" s="391"/>
      <c r="F983" s="53" t="s">
        <v>2039</v>
      </c>
      <c r="G983" s="390"/>
      <c r="H983" s="391"/>
      <c r="I983" s="391"/>
      <c r="J983" s="392"/>
      <c r="K983" s="53"/>
      <c r="L983" s="51">
        <v>3878182</v>
      </c>
      <c r="M983" s="51">
        <v>3878182</v>
      </c>
      <c r="N983" s="132">
        <v>3878182</v>
      </c>
      <c r="O983" s="51">
        <v>3878182</v>
      </c>
      <c r="P983" s="51">
        <v>3878182</v>
      </c>
      <c r="Q983" s="51">
        <v>3878182</v>
      </c>
      <c r="R983" s="51">
        <v>3878182</v>
      </c>
      <c r="S983" s="51">
        <v>3878182</v>
      </c>
      <c r="T983" s="51">
        <v>3878182</v>
      </c>
    </row>
    <row r="984" spans="1:20" s="10" customFormat="1" ht="65.099999999999994" customHeight="1" x14ac:dyDescent="0.3">
      <c r="A984" s="13">
        <f>IF(D984="","",SUBTOTAL(3,D$7:$D984))</f>
        <v>974</v>
      </c>
      <c r="B984" s="376"/>
      <c r="C984" s="55" t="s">
        <v>2041</v>
      </c>
      <c r="D984" s="61" t="s">
        <v>312</v>
      </c>
      <c r="E984" s="391" t="s">
        <v>2042</v>
      </c>
      <c r="F984" s="53" t="s">
        <v>2043</v>
      </c>
      <c r="G984" s="390"/>
      <c r="H984" s="391"/>
      <c r="I984" s="391"/>
      <c r="J984" s="392"/>
      <c r="K984" s="53"/>
      <c r="L984" s="51">
        <v>427091</v>
      </c>
      <c r="M984" s="51">
        <v>427091</v>
      </c>
      <c r="N984" s="132">
        <v>427091</v>
      </c>
      <c r="O984" s="51">
        <v>427091</v>
      </c>
      <c r="P984" s="51">
        <v>427091</v>
      </c>
      <c r="Q984" s="51">
        <v>427091</v>
      </c>
      <c r="R984" s="51">
        <v>427091</v>
      </c>
      <c r="S984" s="51">
        <v>427091</v>
      </c>
      <c r="T984" s="51">
        <v>427091</v>
      </c>
    </row>
    <row r="985" spans="1:20" s="10" customFormat="1" ht="65.099999999999994" customHeight="1" x14ac:dyDescent="0.3">
      <c r="A985" s="13">
        <f>IF(D985="","",SUBTOTAL(3,D$7:$D985))</f>
        <v>975</v>
      </c>
      <c r="B985" s="376"/>
      <c r="C985" s="55" t="s">
        <v>2044</v>
      </c>
      <c r="D985" s="61" t="s">
        <v>312</v>
      </c>
      <c r="E985" s="391"/>
      <c r="F985" s="53" t="s">
        <v>2043</v>
      </c>
      <c r="G985" s="390"/>
      <c r="H985" s="391"/>
      <c r="I985" s="391"/>
      <c r="J985" s="392"/>
      <c r="K985" s="53"/>
      <c r="L985" s="51">
        <v>525272</v>
      </c>
      <c r="M985" s="51">
        <v>525272</v>
      </c>
      <c r="N985" s="132">
        <v>525272</v>
      </c>
      <c r="O985" s="51">
        <v>525272</v>
      </c>
      <c r="P985" s="51">
        <v>525272</v>
      </c>
      <c r="Q985" s="51">
        <v>525272</v>
      </c>
      <c r="R985" s="51">
        <v>525272</v>
      </c>
      <c r="S985" s="51">
        <v>525272</v>
      </c>
      <c r="T985" s="51">
        <v>525272</v>
      </c>
    </row>
    <row r="986" spans="1:20" s="10" customFormat="1" ht="65.099999999999994" customHeight="1" x14ac:dyDescent="0.3">
      <c r="A986" s="13">
        <f>IF(D986="","",SUBTOTAL(3,D$7:$D986))</f>
        <v>976</v>
      </c>
      <c r="B986" s="376"/>
      <c r="C986" s="55" t="s">
        <v>2045</v>
      </c>
      <c r="D986" s="61" t="s">
        <v>1383</v>
      </c>
      <c r="E986" s="391"/>
      <c r="F986" s="53" t="s">
        <v>2046</v>
      </c>
      <c r="G986" s="390"/>
      <c r="H986" s="391"/>
      <c r="I986" s="391"/>
      <c r="J986" s="392"/>
      <c r="K986" s="53"/>
      <c r="L986" s="51">
        <v>3632728</v>
      </c>
      <c r="M986" s="51">
        <v>3632728</v>
      </c>
      <c r="N986" s="132">
        <v>3632728</v>
      </c>
      <c r="O986" s="51">
        <v>3632728</v>
      </c>
      <c r="P986" s="51">
        <v>3632728</v>
      </c>
      <c r="Q986" s="51">
        <v>3632728</v>
      </c>
      <c r="R986" s="51">
        <v>3632728</v>
      </c>
      <c r="S986" s="51">
        <v>3632728</v>
      </c>
      <c r="T986" s="51">
        <v>3632728</v>
      </c>
    </row>
    <row r="987" spans="1:20" s="10" customFormat="1" ht="72.75" customHeight="1" x14ac:dyDescent="0.3">
      <c r="A987" s="13">
        <f>IF(D987="","",SUBTOTAL(3,D$7:$D987))</f>
        <v>977</v>
      </c>
      <c r="B987" s="376"/>
      <c r="C987" s="55" t="s">
        <v>2047</v>
      </c>
      <c r="D987" s="61" t="s">
        <v>1383</v>
      </c>
      <c r="E987" s="391"/>
      <c r="F987" s="53" t="s">
        <v>2039</v>
      </c>
      <c r="G987" s="390"/>
      <c r="H987" s="391"/>
      <c r="I987" s="391"/>
      <c r="J987" s="392"/>
      <c r="K987" s="53"/>
      <c r="L987" s="51">
        <v>2601818</v>
      </c>
      <c r="M987" s="51">
        <v>2601818</v>
      </c>
      <c r="N987" s="132">
        <v>2601818</v>
      </c>
      <c r="O987" s="51">
        <v>2601818</v>
      </c>
      <c r="P987" s="51">
        <v>2601818</v>
      </c>
      <c r="Q987" s="51">
        <v>2601818</v>
      </c>
      <c r="R987" s="51">
        <v>2601818</v>
      </c>
      <c r="S987" s="51">
        <v>2601818</v>
      </c>
      <c r="T987" s="51">
        <v>2601818</v>
      </c>
    </row>
    <row r="988" spans="1:20" s="10" customFormat="1" ht="71.25" customHeight="1" x14ac:dyDescent="0.3">
      <c r="A988" s="13">
        <f>IF(D988="","",SUBTOTAL(3,D$7:$D988))</f>
        <v>978</v>
      </c>
      <c r="B988" s="376"/>
      <c r="C988" s="55" t="s">
        <v>2048</v>
      </c>
      <c r="D988" s="61" t="s">
        <v>1383</v>
      </c>
      <c r="E988" s="391"/>
      <c r="F988" s="53" t="s">
        <v>2039</v>
      </c>
      <c r="G988" s="390"/>
      <c r="H988" s="391"/>
      <c r="I988" s="391"/>
      <c r="J988" s="392"/>
      <c r="K988" s="53"/>
      <c r="L988" s="51">
        <v>1551272</v>
      </c>
      <c r="M988" s="51">
        <v>1551272</v>
      </c>
      <c r="N988" s="132">
        <v>1551272</v>
      </c>
      <c r="O988" s="51">
        <v>1551272</v>
      </c>
      <c r="P988" s="51">
        <v>1551272</v>
      </c>
      <c r="Q988" s="51">
        <v>1551272</v>
      </c>
      <c r="R988" s="51">
        <v>1551272</v>
      </c>
      <c r="S988" s="51">
        <v>1551272</v>
      </c>
      <c r="T988" s="51">
        <v>1551272</v>
      </c>
    </row>
    <row r="989" spans="1:20" s="10" customFormat="1" ht="71.25" customHeight="1" x14ac:dyDescent="0.3">
      <c r="A989" s="13">
        <f>IF(D989="","",SUBTOTAL(3,D$7:$D989))</f>
        <v>979</v>
      </c>
      <c r="B989" s="376"/>
      <c r="C989" s="55" t="s">
        <v>2190</v>
      </c>
      <c r="D989" s="61" t="s">
        <v>1383</v>
      </c>
      <c r="E989" s="54"/>
      <c r="F989" s="61" t="s">
        <v>1874</v>
      </c>
      <c r="G989" s="390" t="s">
        <v>2192</v>
      </c>
      <c r="H989" s="391" t="s">
        <v>17</v>
      </c>
      <c r="I989" s="391"/>
      <c r="J989" s="392" t="s">
        <v>396</v>
      </c>
      <c r="K989" s="388"/>
      <c r="L989" s="51">
        <v>918000</v>
      </c>
      <c r="M989" s="51">
        <v>918000</v>
      </c>
      <c r="N989" s="132">
        <v>918000</v>
      </c>
      <c r="O989" s="51">
        <v>918000</v>
      </c>
      <c r="P989" s="51">
        <v>918000</v>
      </c>
      <c r="Q989" s="51">
        <v>918000</v>
      </c>
      <c r="R989" s="51">
        <v>918000</v>
      </c>
      <c r="S989" s="51">
        <v>918000</v>
      </c>
      <c r="T989" s="51">
        <v>918000</v>
      </c>
    </row>
    <row r="990" spans="1:20" s="10" customFormat="1" ht="71.25" customHeight="1" x14ac:dyDescent="0.3">
      <c r="A990" s="13">
        <f>IF(D990="","",SUBTOTAL(3,D$7:$D990))</f>
        <v>980</v>
      </c>
      <c r="B990" s="376"/>
      <c r="C990" s="55" t="s">
        <v>2191</v>
      </c>
      <c r="D990" s="61" t="s">
        <v>1383</v>
      </c>
      <c r="E990" s="54"/>
      <c r="F990" s="61" t="s">
        <v>1874</v>
      </c>
      <c r="G990" s="390"/>
      <c r="H990" s="391"/>
      <c r="I990" s="391"/>
      <c r="J990" s="392"/>
      <c r="K990" s="388"/>
      <c r="L990" s="51">
        <v>2250000</v>
      </c>
      <c r="M990" s="51">
        <v>2250000</v>
      </c>
      <c r="N990" s="132">
        <v>2250000</v>
      </c>
      <c r="O990" s="51">
        <v>2250000</v>
      </c>
      <c r="P990" s="51">
        <v>2250000</v>
      </c>
      <c r="Q990" s="51">
        <v>2250000</v>
      </c>
      <c r="R990" s="51">
        <v>2250000</v>
      </c>
      <c r="S990" s="51">
        <v>2250000</v>
      </c>
      <c r="T990" s="51">
        <v>2250000</v>
      </c>
    </row>
    <row r="991" spans="1:20" s="10" customFormat="1" ht="71.25" customHeight="1" x14ac:dyDescent="0.3">
      <c r="A991" s="13">
        <f>IF(D991="","",SUBTOTAL(3,D$7:$D991))</f>
        <v>981</v>
      </c>
      <c r="B991" s="376"/>
      <c r="C991" s="55" t="s">
        <v>2235</v>
      </c>
      <c r="D991" s="61" t="s">
        <v>1383</v>
      </c>
      <c r="E991" s="54"/>
      <c r="F991" s="61" t="s">
        <v>1874</v>
      </c>
      <c r="G991" s="390"/>
      <c r="H991" s="391"/>
      <c r="I991" s="391"/>
      <c r="J991" s="392"/>
      <c r="K991" s="388"/>
      <c r="L991" s="51">
        <v>576000</v>
      </c>
      <c r="M991" s="51">
        <v>576000</v>
      </c>
      <c r="N991" s="132">
        <v>576000</v>
      </c>
      <c r="O991" s="51">
        <v>576000</v>
      </c>
      <c r="P991" s="51">
        <v>576000</v>
      </c>
      <c r="Q991" s="51">
        <v>576000</v>
      </c>
      <c r="R991" s="51">
        <v>576000</v>
      </c>
      <c r="S991" s="51">
        <v>576000</v>
      </c>
      <c r="T991" s="51">
        <v>576000</v>
      </c>
    </row>
    <row r="992" spans="1:20" s="10" customFormat="1" ht="71.25" customHeight="1" x14ac:dyDescent="0.3">
      <c r="A992" s="13">
        <f>IF(D992="","",SUBTOTAL(3,D$7:$D992))</f>
        <v>982</v>
      </c>
      <c r="B992" s="376"/>
      <c r="C992" s="55" t="s">
        <v>2236</v>
      </c>
      <c r="D992" s="61" t="s">
        <v>1383</v>
      </c>
      <c r="E992" s="54"/>
      <c r="F992" s="61" t="s">
        <v>1874</v>
      </c>
      <c r="G992" s="390"/>
      <c r="H992" s="391"/>
      <c r="I992" s="391"/>
      <c r="J992" s="392"/>
      <c r="K992" s="388"/>
      <c r="L992" s="51">
        <v>1476000</v>
      </c>
      <c r="M992" s="51">
        <v>1476000</v>
      </c>
      <c r="N992" s="132">
        <v>1476000</v>
      </c>
      <c r="O992" s="51">
        <v>1476000</v>
      </c>
      <c r="P992" s="51">
        <v>1476000</v>
      </c>
      <c r="Q992" s="51">
        <v>1476000</v>
      </c>
      <c r="R992" s="51">
        <v>1476000</v>
      </c>
      <c r="S992" s="51">
        <v>1476000</v>
      </c>
      <c r="T992" s="51">
        <v>1476000</v>
      </c>
    </row>
    <row r="993" spans="1:20" s="10" customFormat="1" ht="71.25" customHeight="1" x14ac:dyDescent="0.3">
      <c r="A993" s="13">
        <f>IF(D993="","",SUBTOTAL(3,D$7:$D993))</f>
        <v>983</v>
      </c>
      <c r="B993" s="376"/>
      <c r="C993" s="55" t="s">
        <v>2237</v>
      </c>
      <c r="D993" s="61" t="s">
        <v>1383</v>
      </c>
      <c r="E993" s="54"/>
      <c r="F993" s="61" t="s">
        <v>1874</v>
      </c>
      <c r="G993" s="390"/>
      <c r="H993" s="391"/>
      <c r="I993" s="391"/>
      <c r="J993" s="392"/>
      <c r="K993" s="388"/>
      <c r="L993" s="51">
        <v>1098000</v>
      </c>
      <c r="M993" s="51">
        <v>1098000</v>
      </c>
      <c r="N993" s="132">
        <v>1098000</v>
      </c>
      <c r="O993" s="51">
        <v>1098000</v>
      </c>
      <c r="P993" s="51">
        <v>1098000</v>
      </c>
      <c r="Q993" s="51">
        <v>1098000</v>
      </c>
      <c r="R993" s="51">
        <v>1098000</v>
      </c>
      <c r="S993" s="51">
        <v>1098000</v>
      </c>
      <c r="T993" s="51">
        <v>1098000</v>
      </c>
    </row>
    <row r="994" spans="1:20" s="10" customFormat="1" ht="71.25" customHeight="1" x14ac:dyDescent="0.3">
      <c r="A994" s="13">
        <f>IF(D994="","",SUBTOTAL(3,D$7:$D994))</f>
        <v>984</v>
      </c>
      <c r="B994" s="376"/>
      <c r="C994" s="55" t="s">
        <v>2238</v>
      </c>
      <c r="D994" s="61" t="s">
        <v>1383</v>
      </c>
      <c r="E994" s="54"/>
      <c r="F994" s="61" t="s">
        <v>1276</v>
      </c>
      <c r="G994" s="390"/>
      <c r="H994" s="391"/>
      <c r="I994" s="391"/>
      <c r="J994" s="392"/>
      <c r="K994" s="388"/>
      <c r="L994" s="51">
        <v>200000</v>
      </c>
      <c r="M994" s="51">
        <v>200000</v>
      </c>
      <c r="N994" s="132">
        <v>200000</v>
      </c>
      <c r="O994" s="51">
        <v>200000</v>
      </c>
      <c r="P994" s="51">
        <v>200000</v>
      </c>
      <c r="Q994" s="51">
        <v>200000</v>
      </c>
      <c r="R994" s="51">
        <v>200000</v>
      </c>
      <c r="S994" s="51">
        <v>200000</v>
      </c>
      <c r="T994" s="51">
        <v>200000</v>
      </c>
    </row>
    <row r="995" spans="1:20" s="10" customFormat="1" ht="71.25" customHeight="1" x14ac:dyDescent="0.3">
      <c r="A995" s="13">
        <f>IF(D995="","",SUBTOTAL(3,D$7:$D995))</f>
        <v>985</v>
      </c>
      <c r="B995" s="376"/>
      <c r="C995" s="55" t="s">
        <v>2238</v>
      </c>
      <c r="D995" s="61" t="s">
        <v>1383</v>
      </c>
      <c r="E995" s="54"/>
      <c r="F995" s="61" t="s">
        <v>1276</v>
      </c>
      <c r="G995" s="390"/>
      <c r="H995" s="391"/>
      <c r="I995" s="391"/>
      <c r="J995" s="392"/>
      <c r="K995" s="388"/>
      <c r="L995" s="51">
        <v>240000</v>
      </c>
      <c r="M995" s="51">
        <v>240000</v>
      </c>
      <c r="N995" s="132">
        <v>240000</v>
      </c>
      <c r="O995" s="51">
        <v>240000</v>
      </c>
      <c r="P995" s="51">
        <v>240000</v>
      </c>
      <c r="Q995" s="51">
        <v>240000</v>
      </c>
      <c r="R995" s="51">
        <v>240000</v>
      </c>
      <c r="S995" s="51">
        <v>240000</v>
      </c>
      <c r="T995" s="51">
        <v>240000</v>
      </c>
    </row>
    <row r="996" spans="1:20" s="10" customFormat="1" ht="71.25" customHeight="1" x14ac:dyDescent="0.3">
      <c r="A996" s="13">
        <f>IF(D996="","",SUBTOTAL(3,D$7:$D996))</f>
        <v>986</v>
      </c>
      <c r="B996" s="376"/>
      <c r="C996" s="55" t="s">
        <v>2239</v>
      </c>
      <c r="D996" s="61" t="s">
        <v>1383</v>
      </c>
      <c r="E996" s="54"/>
      <c r="F996" s="61" t="s">
        <v>1875</v>
      </c>
      <c r="G996" s="390"/>
      <c r="H996" s="391"/>
      <c r="I996" s="391"/>
      <c r="J996" s="392"/>
      <c r="K996" s="388"/>
      <c r="L996" s="51">
        <v>2364000</v>
      </c>
      <c r="M996" s="51">
        <v>2364000</v>
      </c>
      <c r="N996" s="132">
        <v>2364000</v>
      </c>
      <c r="O996" s="51">
        <v>2364000</v>
      </c>
      <c r="P996" s="51">
        <v>2364000</v>
      </c>
      <c r="Q996" s="51">
        <v>2364000</v>
      </c>
      <c r="R996" s="51">
        <v>2364000</v>
      </c>
      <c r="S996" s="51">
        <v>2364000</v>
      </c>
      <c r="T996" s="51">
        <v>2364000</v>
      </c>
    </row>
    <row r="997" spans="1:20" s="10" customFormat="1" ht="94.5" customHeight="1" x14ac:dyDescent="0.3">
      <c r="A997" s="13">
        <f>IF(D997="","",SUBTOTAL(3,D$7:$D997))</f>
        <v>987</v>
      </c>
      <c r="B997" s="376"/>
      <c r="C997" s="55" t="s">
        <v>2275</v>
      </c>
      <c r="D997" s="61" t="s">
        <v>405</v>
      </c>
      <c r="E997" s="54" t="s">
        <v>2268</v>
      </c>
      <c r="F997" s="61" t="s">
        <v>1276</v>
      </c>
      <c r="G997" s="390" t="s">
        <v>2269</v>
      </c>
      <c r="H997" s="391" t="s">
        <v>17</v>
      </c>
      <c r="I997" s="391"/>
      <c r="J997" s="392" t="s">
        <v>2274</v>
      </c>
      <c r="K997" s="64"/>
      <c r="L997" s="51">
        <v>229999.99999999997</v>
      </c>
      <c r="M997" s="51">
        <v>229999.99999999997</v>
      </c>
      <c r="N997" s="132">
        <v>229999.99999999997</v>
      </c>
      <c r="O997" s="51">
        <v>229999.99999999997</v>
      </c>
      <c r="P997" s="51">
        <v>229999.99999999997</v>
      </c>
      <c r="Q997" s="51">
        <v>229999.99999999997</v>
      </c>
      <c r="R997" s="51">
        <v>229999.99999999997</v>
      </c>
      <c r="S997" s="51">
        <v>229999.99999999997</v>
      </c>
      <c r="T997" s="51">
        <v>229999.99999999997</v>
      </c>
    </row>
    <row r="998" spans="1:20" s="10" customFormat="1" ht="94.5" customHeight="1" x14ac:dyDescent="0.3">
      <c r="A998" s="13">
        <f>IF(D998="","",SUBTOTAL(3,D$7:$D998))</f>
        <v>988</v>
      </c>
      <c r="B998" s="376"/>
      <c r="C998" s="55" t="s">
        <v>2276</v>
      </c>
      <c r="D998" s="61" t="s">
        <v>405</v>
      </c>
      <c r="E998" s="54" t="s">
        <v>2270</v>
      </c>
      <c r="F998" s="61" t="s">
        <v>1276</v>
      </c>
      <c r="G998" s="390"/>
      <c r="H998" s="391"/>
      <c r="I998" s="391"/>
      <c r="J998" s="392"/>
      <c r="K998" s="64"/>
      <c r="L998" s="51">
        <v>280000</v>
      </c>
      <c r="M998" s="51">
        <v>280000</v>
      </c>
      <c r="N998" s="132">
        <v>280000</v>
      </c>
      <c r="O998" s="51">
        <v>280000</v>
      </c>
      <c r="P998" s="51">
        <v>280000</v>
      </c>
      <c r="Q998" s="51">
        <v>280000</v>
      </c>
      <c r="R998" s="51">
        <v>280000</v>
      </c>
      <c r="S998" s="51">
        <v>280000</v>
      </c>
      <c r="T998" s="51">
        <v>280000</v>
      </c>
    </row>
    <row r="999" spans="1:20" s="10" customFormat="1" ht="94.5" customHeight="1" x14ac:dyDescent="0.3">
      <c r="A999" s="13">
        <f>IF(D999="","",SUBTOTAL(3,D$7:$D999))</f>
        <v>989</v>
      </c>
      <c r="B999" s="376"/>
      <c r="C999" s="55" t="s">
        <v>2277</v>
      </c>
      <c r="D999" s="61" t="s">
        <v>1383</v>
      </c>
      <c r="E999" s="54" t="s">
        <v>2272</v>
      </c>
      <c r="F999" s="61" t="s">
        <v>2271</v>
      </c>
      <c r="G999" s="390"/>
      <c r="H999" s="391"/>
      <c r="I999" s="391"/>
      <c r="J999" s="392"/>
      <c r="K999" s="64"/>
      <c r="L999" s="51">
        <v>919999.99999999988</v>
      </c>
      <c r="M999" s="51">
        <v>919999.99999999988</v>
      </c>
      <c r="N999" s="132">
        <v>919999.99999999988</v>
      </c>
      <c r="O999" s="51">
        <v>919999.99999999988</v>
      </c>
      <c r="P999" s="51">
        <v>919999.99999999988</v>
      </c>
      <c r="Q999" s="51">
        <v>919999.99999999988</v>
      </c>
      <c r="R999" s="51">
        <v>919999.99999999988</v>
      </c>
      <c r="S999" s="51">
        <v>919999.99999999988</v>
      </c>
      <c r="T999" s="51">
        <v>919999.99999999988</v>
      </c>
    </row>
    <row r="1000" spans="1:20" s="10" customFormat="1" ht="94.5" customHeight="1" x14ac:dyDescent="0.3">
      <c r="A1000" s="13">
        <f>IF(D1000="","",SUBTOTAL(3,D$7:$D1000))</f>
        <v>990</v>
      </c>
      <c r="B1000" s="376"/>
      <c r="C1000" s="55" t="s">
        <v>2278</v>
      </c>
      <c r="D1000" s="61" t="s">
        <v>1383</v>
      </c>
      <c r="E1000" s="54" t="s">
        <v>2273</v>
      </c>
      <c r="F1000" s="61" t="s">
        <v>2271</v>
      </c>
      <c r="G1000" s="390"/>
      <c r="H1000" s="391"/>
      <c r="I1000" s="391"/>
      <c r="J1000" s="392"/>
      <c r="K1000" s="64"/>
      <c r="L1000" s="51">
        <v>1579999.9999999998</v>
      </c>
      <c r="M1000" s="51">
        <v>1579999.9999999998</v>
      </c>
      <c r="N1000" s="132">
        <v>1579999.9999999998</v>
      </c>
      <c r="O1000" s="51">
        <v>1579999.9999999998</v>
      </c>
      <c r="P1000" s="51">
        <v>1579999.9999999998</v>
      </c>
      <c r="Q1000" s="51">
        <v>1579999.9999999998</v>
      </c>
      <c r="R1000" s="51">
        <v>1579999.9999999998</v>
      </c>
      <c r="S1000" s="51">
        <v>1579999.9999999998</v>
      </c>
      <c r="T1000" s="51">
        <v>1579999.9999999998</v>
      </c>
    </row>
    <row r="1001" spans="1:20" s="10" customFormat="1" ht="94.5" customHeight="1" x14ac:dyDescent="0.3">
      <c r="A1001" s="13">
        <f>IF(D1001="","",SUBTOTAL(3,D$7:$D1001))</f>
        <v>991</v>
      </c>
      <c r="B1001" s="376"/>
      <c r="C1001" s="55" t="s">
        <v>2279</v>
      </c>
      <c r="D1001" s="61" t="s">
        <v>1383</v>
      </c>
      <c r="E1001" s="54" t="s">
        <v>52</v>
      </c>
      <c r="F1001" s="61" t="s">
        <v>2271</v>
      </c>
      <c r="G1001" s="390"/>
      <c r="H1001" s="391"/>
      <c r="I1001" s="391"/>
      <c r="J1001" s="392"/>
      <c r="K1001" s="64"/>
      <c r="L1001" s="51">
        <v>799999.99999999988</v>
      </c>
      <c r="M1001" s="51">
        <v>799999.99999999988</v>
      </c>
      <c r="N1001" s="132">
        <v>799999.99999999988</v>
      </c>
      <c r="O1001" s="51">
        <v>799999.99999999988</v>
      </c>
      <c r="P1001" s="51">
        <v>799999.99999999988</v>
      </c>
      <c r="Q1001" s="51">
        <v>799999.99999999988</v>
      </c>
      <c r="R1001" s="51">
        <v>799999.99999999988</v>
      </c>
      <c r="S1001" s="51">
        <v>799999.99999999988</v>
      </c>
      <c r="T1001" s="51">
        <v>799999.99999999988</v>
      </c>
    </row>
    <row r="1002" spans="1:20" s="10" customFormat="1" ht="94.5" customHeight="1" x14ac:dyDescent="0.3">
      <c r="A1002" s="13">
        <f>IF(D1002="","",SUBTOTAL(3,D$7:$D1002))</f>
        <v>992</v>
      </c>
      <c r="B1002" s="376"/>
      <c r="C1002" s="55" t="s">
        <v>2280</v>
      </c>
      <c r="D1002" s="61" t="s">
        <v>1383</v>
      </c>
      <c r="E1002" s="54" t="s">
        <v>52</v>
      </c>
      <c r="F1002" s="61" t="s">
        <v>2271</v>
      </c>
      <c r="G1002" s="390"/>
      <c r="H1002" s="391"/>
      <c r="I1002" s="391"/>
      <c r="J1002" s="392"/>
      <c r="K1002" s="64"/>
      <c r="L1002" s="51">
        <v>1539999.9999999998</v>
      </c>
      <c r="M1002" s="51">
        <v>1539999.9999999998</v>
      </c>
      <c r="N1002" s="132">
        <v>1539999.9999999998</v>
      </c>
      <c r="O1002" s="51">
        <v>1539999.9999999998</v>
      </c>
      <c r="P1002" s="51">
        <v>1539999.9999999998</v>
      </c>
      <c r="Q1002" s="51">
        <v>1539999.9999999998</v>
      </c>
      <c r="R1002" s="51">
        <v>1539999.9999999998</v>
      </c>
      <c r="S1002" s="51">
        <v>1539999.9999999998</v>
      </c>
      <c r="T1002" s="51">
        <v>1539999.9999999998</v>
      </c>
    </row>
    <row r="1003" spans="1:20" s="10" customFormat="1" ht="94.5" customHeight="1" x14ac:dyDescent="0.3">
      <c r="A1003" s="13">
        <f>IF(D1003="","",SUBTOTAL(3,D$7:$D1003))</f>
        <v>993</v>
      </c>
      <c r="B1003" s="376"/>
      <c r="C1003" s="55" t="s">
        <v>2281</v>
      </c>
      <c r="D1003" s="61" t="s">
        <v>1383</v>
      </c>
      <c r="E1003" s="54" t="s">
        <v>52</v>
      </c>
      <c r="F1003" s="61" t="s">
        <v>2271</v>
      </c>
      <c r="G1003" s="390"/>
      <c r="H1003" s="391"/>
      <c r="I1003" s="391"/>
      <c r="J1003" s="392"/>
      <c r="K1003" s="64"/>
      <c r="L1003" s="51">
        <v>1559999.9999999998</v>
      </c>
      <c r="M1003" s="51">
        <v>1559999.9999999998</v>
      </c>
      <c r="N1003" s="132">
        <v>1559999.9999999998</v>
      </c>
      <c r="O1003" s="51">
        <v>1559999.9999999998</v>
      </c>
      <c r="P1003" s="51">
        <v>1559999.9999999998</v>
      </c>
      <c r="Q1003" s="51">
        <v>1559999.9999999998</v>
      </c>
      <c r="R1003" s="51">
        <v>1559999.9999999998</v>
      </c>
      <c r="S1003" s="51">
        <v>1559999.9999999998</v>
      </c>
      <c r="T1003" s="51">
        <v>1559999.9999999998</v>
      </c>
    </row>
    <row r="1004" spans="1:20" s="10" customFormat="1" ht="94.5" customHeight="1" x14ac:dyDescent="0.3">
      <c r="A1004" s="13">
        <f>IF(D1004="","",SUBTOTAL(3,D$7:$D1004))</f>
        <v>994</v>
      </c>
      <c r="B1004" s="376"/>
      <c r="C1004" s="55" t="s">
        <v>2282</v>
      </c>
      <c r="D1004" s="61" t="s">
        <v>1383</v>
      </c>
      <c r="E1004" s="54" t="s">
        <v>52</v>
      </c>
      <c r="F1004" s="61" t="s">
        <v>2271</v>
      </c>
      <c r="G1004" s="390"/>
      <c r="H1004" s="391"/>
      <c r="I1004" s="391"/>
      <c r="J1004" s="392"/>
      <c r="K1004" s="64"/>
      <c r="L1004" s="51">
        <v>2320000</v>
      </c>
      <c r="M1004" s="51">
        <v>2320000</v>
      </c>
      <c r="N1004" s="132">
        <v>2320000</v>
      </c>
      <c r="O1004" s="51">
        <v>2320000</v>
      </c>
      <c r="P1004" s="51">
        <v>2320000</v>
      </c>
      <c r="Q1004" s="51">
        <v>2320000</v>
      </c>
      <c r="R1004" s="51">
        <v>2320000</v>
      </c>
      <c r="S1004" s="51">
        <v>2320000</v>
      </c>
      <c r="T1004" s="51">
        <v>2320000</v>
      </c>
    </row>
    <row r="1005" spans="1:20" s="10" customFormat="1" ht="71.25" customHeight="1" x14ac:dyDescent="0.3">
      <c r="A1005" s="13">
        <f>IF(D1005="","",SUBTOTAL(3,D$7:$D1005))</f>
        <v>995</v>
      </c>
      <c r="B1005" s="376"/>
      <c r="C1005" s="55" t="s">
        <v>2490</v>
      </c>
      <c r="D1005" s="61" t="s">
        <v>1383</v>
      </c>
      <c r="E1005" s="54" t="s">
        <v>1440</v>
      </c>
      <c r="F1005" s="61" t="s">
        <v>1874</v>
      </c>
      <c r="G1005" s="390" t="s">
        <v>2491</v>
      </c>
      <c r="H1005" s="391" t="s">
        <v>17</v>
      </c>
      <c r="I1005" s="391"/>
      <c r="J1005" s="392" t="s">
        <v>396</v>
      </c>
      <c r="K1005" s="388"/>
      <c r="L1005" s="51">
        <v>2499000</v>
      </c>
      <c r="M1005" s="51">
        <v>2499000</v>
      </c>
      <c r="N1005" s="132">
        <v>2499000</v>
      </c>
      <c r="O1005" s="51">
        <v>2499000</v>
      </c>
      <c r="P1005" s="51">
        <v>2499000</v>
      </c>
      <c r="Q1005" s="51">
        <v>2499000</v>
      </c>
      <c r="R1005" s="51">
        <v>2499000</v>
      </c>
      <c r="S1005" s="51">
        <v>2499000</v>
      </c>
      <c r="T1005" s="51">
        <v>2499000</v>
      </c>
    </row>
    <row r="1006" spans="1:20" s="10" customFormat="1" ht="71.25" customHeight="1" x14ac:dyDescent="0.3">
      <c r="A1006" s="13">
        <f>IF(D1006="","",SUBTOTAL(3,D$7:$D1006))</f>
        <v>996</v>
      </c>
      <c r="B1006" s="376"/>
      <c r="C1006" s="55" t="s">
        <v>2492</v>
      </c>
      <c r="D1006" s="61" t="s">
        <v>1383</v>
      </c>
      <c r="E1006" s="54" t="s">
        <v>1440</v>
      </c>
      <c r="F1006" s="61" t="s">
        <v>1874</v>
      </c>
      <c r="G1006" s="390"/>
      <c r="H1006" s="391"/>
      <c r="I1006" s="391"/>
      <c r="J1006" s="392"/>
      <c r="K1006" s="388"/>
      <c r="L1006" s="51">
        <v>2889000</v>
      </c>
      <c r="M1006" s="51">
        <v>2889000</v>
      </c>
      <c r="N1006" s="132">
        <v>2889000</v>
      </c>
      <c r="O1006" s="51">
        <v>2889000</v>
      </c>
      <c r="P1006" s="51">
        <v>2889000</v>
      </c>
      <c r="Q1006" s="51">
        <v>2889000</v>
      </c>
      <c r="R1006" s="51">
        <v>2889000</v>
      </c>
      <c r="S1006" s="51">
        <v>2889000</v>
      </c>
      <c r="T1006" s="51">
        <v>2889000</v>
      </c>
    </row>
    <row r="1007" spans="1:20" s="10" customFormat="1" ht="71.25" customHeight="1" x14ac:dyDescent="0.3">
      <c r="A1007" s="13">
        <f>IF(D1007="","",SUBTOTAL(3,D$7:$D1007))</f>
        <v>997</v>
      </c>
      <c r="B1007" s="376"/>
      <c r="C1007" s="55" t="s">
        <v>2493</v>
      </c>
      <c r="D1007" s="61" t="s">
        <v>1383</v>
      </c>
      <c r="E1007" s="54" t="s">
        <v>1440</v>
      </c>
      <c r="F1007" s="61" t="s">
        <v>1874</v>
      </c>
      <c r="G1007" s="390"/>
      <c r="H1007" s="391"/>
      <c r="I1007" s="391"/>
      <c r="J1007" s="392"/>
      <c r="K1007" s="388"/>
      <c r="L1007" s="51">
        <v>1683000</v>
      </c>
      <c r="M1007" s="51">
        <v>1683000</v>
      </c>
      <c r="N1007" s="132">
        <v>1683000</v>
      </c>
      <c r="O1007" s="51">
        <v>1683000</v>
      </c>
      <c r="P1007" s="51">
        <v>1683000</v>
      </c>
      <c r="Q1007" s="51">
        <v>1683000</v>
      </c>
      <c r="R1007" s="51">
        <v>1683000</v>
      </c>
      <c r="S1007" s="51">
        <v>1683000</v>
      </c>
      <c r="T1007" s="51">
        <v>1683000</v>
      </c>
    </row>
    <row r="1008" spans="1:20" s="10" customFormat="1" ht="71.25" customHeight="1" x14ac:dyDescent="0.3">
      <c r="A1008" s="13">
        <f>IF(D1008="","",SUBTOTAL(3,D$7:$D1008))</f>
        <v>998</v>
      </c>
      <c r="B1008" s="376"/>
      <c r="C1008" s="55" t="s">
        <v>2499</v>
      </c>
      <c r="D1008" s="61" t="s">
        <v>1383</v>
      </c>
      <c r="E1008" s="54" t="s">
        <v>1440</v>
      </c>
      <c r="F1008" s="61" t="s">
        <v>1874</v>
      </c>
      <c r="G1008" s="390"/>
      <c r="H1008" s="391"/>
      <c r="I1008" s="391"/>
      <c r="J1008" s="392"/>
      <c r="K1008" s="388"/>
      <c r="L1008" s="51">
        <v>1426000</v>
      </c>
      <c r="M1008" s="51">
        <v>1426000</v>
      </c>
      <c r="N1008" s="132">
        <v>1426000</v>
      </c>
      <c r="O1008" s="51">
        <v>1426000</v>
      </c>
      <c r="P1008" s="51">
        <v>1426000</v>
      </c>
      <c r="Q1008" s="51">
        <v>1426000</v>
      </c>
      <c r="R1008" s="51">
        <v>1426000</v>
      </c>
      <c r="S1008" s="51">
        <v>1426000</v>
      </c>
      <c r="T1008" s="51">
        <v>1426000</v>
      </c>
    </row>
    <row r="1009" spans="1:20" s="10" customFormat="1" ht="71.25" customHeight="1" x14ac:dyDescent="0.3">
      <c r="A1009" s="13">
        <f>IF(D1009="","",SUBTOTAL(3,D$7:$D1009))</f>
        <v>999</v>
      </c>
      <c r="B1009" s="376"/>
      <c r="C1009" s="55" t="s">
        <v>2494</v>
      </c>
      <c r="D1009" s="61" t="s">
        <v>1383</v>
      </c>
      <c r="E1009" s="54" t="s">
        <v>1440</v>
      </c>
      <c r="F1009" s="61" t="s">
        <v>1874</v>
      </c>
      <c r="G1009" s="390"/>
      <c r="H1009" s="391"/>
      <c r="I1009" s="391"/>
      <c r="J1009" s="392"/>
      <c r="K1009" s="388"/>
      <c r="L1009" s="51">
        <v>758000</v>
      </c>
      <c r="M1009" s="51">
        <v>758000</v>
      </c>
      <c r="N1009" s="132">
        <v>758000</v>
      </c>
      <c r="O1009" s="51">
        <v>758000</v>
      </c>
      <c r="P1009" s="51">
        <v>758000</v>
      </c>
      <c r="Q1009" s="51">
        <v>758000</v>
      </c>
      <c r="R1009" s="51">
        <v>758000</v>
      </c>
      <c r="S1009" s="51">
        <v>758000</v>
      </c>
      <c r="T1009" s="51">
        <v>758000</v>
      </c>
    </row>
    <row r="1010" spans="1:20" s="10" customFormat="1" ht="71.25" customHeight="1" x14ac:dyDescent="0.3">
      <c r="A1010" s="13">
        <f>IF(D1010="","",SUBTOTAL(3,D$7:$D1010))</f>
        <v>1000</v>
      </c>
      <c r="B1010" s="376"/>
      <c r="C1010" s="55" t="s">
        <v>2495</v>
      </c>
      <c r="D1010" s="61" t="s">
        <v>1383</v>
      </c>
      <c r="E1010" s="54" t="s">
        <v>1440</v>
      </c>
      <c r="F1010" s="61" t="s">
        <v>1874</v>
      </c>
      <c r="G1010" s="390"/>
      <c r="H1010" s="391"/>
      <c r="I1010" s="391"/>
      <c r="J1010" s="392"/>
      <c r="K1010" s="388"/>
      <c r="L1010" s="51">
        <v>4468000</v>
      </c>
      <c r="M1010" s="51">
        <v>4468000</v>
      </c>
      <c r="N1010" s="132">
        <v>4468000</v>
      </c>
      <c r="O1010" s="51">
        <v>4468000</v>
      </c>
      <c r="P1010" s="51">
        <v>4468000</v>
      </c>
      <c r="Q1010" s="51">
        <v>4468000</v>
      </c>
      <c r="R1010" s="51">
        <v>4468000</v>
      </c>
      <c r="S1010" s="51">
        <v>4468000</v>
      </c>
      <c r="T1010" s="51">
        <v>4468000</v>
      </c>
    </row>
    <row r="1011" spans="1:20" s="10" customFormat="1" ht="71.25" customHeight="1" x14ac:dyDescent="0.3">
      <c r="A1011" s="13">
        <f>IF(D1011="","",SUBTOTAL(3,D$7:$D1011))</f>
        <v>1001</v>
      </c>
      <c r="B1011" s="376"/>
      <c r="C1011" s="55" t="s">
        <v>2496</v>
      </c>
      <c r="D1011" s="61" t="s">
        <v>1383</v>
      </c>
      <c r="E1011" s="54" t="s">
        <v>1440</v>
      </c>
      <c r="F1011" s="61" t="s">
        <v>1874</v>
      </c>
      <c r="G1011" s="390"/>
      <c r="H1011" s="391"/>
      <c r="I1011" s="391"/>
      <c r="J1011" s="392"/>
      <c r="K1011" s="388"/>
      <c r="L1011" s="51">
        <v>2099000</v>
      </c>
      <c r="M1011" s="51">
        <v>2099000</v>
      </c>
      <c r="N1011" s="132">
        <v>2099000</v>
      </c>
      <c r="O1011" s="51">
        <v>2099000</v>
      </c>
      <c r="P1011" s="51">
        <v>2099000</v>
      </c>
      <c r="Q1011" s="51">
        <v>2099000</v>
      </c>
      <c r="R1011" s="51">
        <v>2099000</v>
      </c>
      <c r="S1011" s="51">
        <v>2099000</v>
      </c>
      <c r="T1011" s="51">
        <v>2099000</v>
      </c>
    </row>
    <row r="1012" spans="1:20" s="10" customFormat="1" ht="71.25" customHeight="1" x14ac:dyDescent="0.3">
      <c r="A1012" s="13">
        <f>IF(D1012="","",SUBTOTAL(3,D$7:$D1012))</f>
        <v>1002</v>
      </c>
      <c r="B1012" s="376"/>
      <c r="C1012" s="55" t="s">
        <v>2497</v>
      </c>
      <c r="D1012" s="61" t="s">
        <v>1383</v>
      </c>
      <c r="E1012" s="54" t="s">
        <v>1440</v>
      </c>
      <c r="F1012" s="61" t="s">
        <v>1874</v>
      </c>
      <c r="G1012" s="390"/>
      <c r="H1012" s="391"/>
      <c r="I1012" s="391"/>
      <c r="J1012" s="392"/>
      <c r="K1012" s="388"/>
      <c r="L1012" s="51">
        <v>2998000</v>
      </c>
      <c r="M1012" s="51">
        <v>2998000</v>
      </c>
      <c r="N1012" s="132">
        <v>2998000</v>
      </c>
      <c r="O1012" s="51">
        <v>2998000</v>
      </c>
      <c r="P1012" s="51">
        <v>2998000</v>
      </c>
      <c r="Q1012" s="51">
        <v>2998000</v>
      </c>
      <c r="R1012" s="51">
        <v>2998000</v>
      </c>
      <c r="S1012" s="51">
        <v>2998000</v>
      </c>
      <c r="T1012" s="51">
        <v>2998000</v>
      </c>
    </row>
    <row r="1013" spans="1:20" s="10" customFormat="1" ht="71.25" customHeight="1" x14ac:dyDescent="0.3">
      <c r="A1013" s="13">
        <f>IF(D1013="","",SUBTOTAL(3,D$7:$D1013))</f>
        <v>1003</v>
      </c>
      <c r="B1013" s="376"/>
      <c r="C1013" s="55" t="s">
        <v>2498</v>
      </c>
      <c r="D1013" s="61" t="s">
        <v>1383</v>
      </c>
      <c r="E1013" s="54" t="s">
        <v>1440</v>
      </c>
      <c r="F1013" s="61" t="s">
        <v>1874</v>
      </c>
      <c r="G1013" s="390"/>
      <c r="H1013" s="391"/>
      <c r="I1013" s="391"/>
      <c r="J1013" s="392"/>
      <c r="K1013" s="388"/>
      <c r="L1013" s="51">
        <v>3993000</v>
      </c>
      <c r="M1013" s="51">
        <v>3993000</v>
      </c>
      <c r="N1013" s="132">
        <v>3993000</v>
      </c>
      <c r="O1013" s="51">
        <v>3993000</v>
      </c>
      <c r="P1013" s="51">
        <v>3993000</v>
      </c>
      <c r="Q1013" s="51">
        <v>3993000</v>
      </c>
      <c r="R1013" s="51">
        <v>3993000</v>
      </c>
      <c r="S1013" s="51">
        <v>3993000</v>
      </c>
      <c r="T1013" s="51">
        <v>3993000</v>
      </c>
    </row>
    <row r="1014" spans="1:20" s="10" customFormat="1" ht="98.25" customHeight="1" x14ac:dyDescent="0.3">
      <c r="A1014" s="13">
        <f>IF(D1014="","",SUBTOTAL(3,D$7:$D1014))</f>
        <v>1004</v>
      </c>
      <c r="B1014" s="376"/>
      <c r="C1014" s="60" t="s">
        <v>3164</v>
      </c>
      <c r="D1014" s="61" t="s">
        <v>377</v>
      </c>
      <c r="E1014" s="54" t="s">
        <v>1440</v>
      </c>
      <c r="F1014" s="61" t="s">
        <v>378</v>
      </c>
      <c r="G1014" s="390" t="s">
        <v>3165</v>
      </c>
      <c r="H1014" s="391" t="s">
        <v>17</v>
      </c>
      <c r="I1014" s="391"/>
      <c r="J1014" s="392" t="s">
        <v>19</v>
      </c>
      <c r="K1014" s="53"/>
      <c r="L1014" s="51">
        <v>490000</v>
      </c>
      <c r="M1014" s="51">
        <v>490000</v>
      </c>
      <c r="N1014" s="132">
        <v>490000</v>
      </c>
      <c r="O1014" s="51">
        <v>490000</v>
      </c>
      <c r="P1014" s="51">
        <v>490000</v>
      </c>
      <c r="Q1014" s="51">
        <v>490000</v>
      </c>
      <c r="R1014" s="51">
        <v>490000</v>
      </c>
      <c r="S1014" s="51">
        <v>490000</v>
      </c>
      <c r="T1014" s="51">
        <v>490000</v>
      </c>
    </row>
    <row r="1015" spans="1:20" s="10" customFormat="1" ht="98.25" customHeight="1" x14ac:dyDescent="0.3">
      <c r="A1015" s="13">
        <f>IF(D1015="","",SUBTOTAL(3,D$7:$D1015))</f>
        <v>1005</v>
      </c>
      <c r="B1015" s="376"/>
      <c r="C1015" s="60" t="s">
        <v>3166</v>
      </c>
      <c r="D1015" s="61" t="s">
        <v>377</v>
      </c>
      <c r="E1015" s="54" t="s">
        <v>1440</v>
      </c>
      <c r="F1015" s="61" t="s">
        <v>378</v>
      </c>
      <c r="G1015" s="390"/>
      <c r="H1015" s="391"/>
      <c r="I1015" s="391"/>
      <c r="J1015" s="392"/>
      <c r="K1015" s="53"/>
      <c r="L1015" s="51">
        <v>540000</v>
      </c>
      <c r="M1015" s="51">
        <v>540000</v>
      </c>
      <c r="N1015" s="132">
        <v>540000</v>
      </c>
      <c r="O1015" s="51">
        <v>540000</v>
      </c>
      <c r="P1015" s="51">
        <v>540000</v>
      </c>
      <c r="Q1015" s="51">
        <v>540000</v>
      </c>
      <c r="R1015" s="51">
        <v>540000</v>
      </c>
      <c r="S1015" s="51">
        <v>540000</v>
      </c>
      <c r="T1015" s="51">
        <v>540000</v>
      </c>
    </row>
    <row r="1016" spans="1:20" s="10" customFormat="1" ht="98.25" customHeight="1" x14ac:dyDescent="0.3">
      <c r="A1016" s="13">
        <f>IF(D1016="","",SUBTOTAL(3,D$7:$D1016))</f>
        <v>1006</v>
      </c>
      <c r="B1016" s="376"/>
      <c r="C1016" s="60" t="s">
        <v>3167</v>
      </c>
      <c r="D1016" s="61" t="s">
        <v>379</v>
      </c>
      <c r="E1016" s="54" t="s">
        <v>1440</v>
      </c>
      <c r="F1016" s="61" t="s">
        <v>386</v>
      </c>
      <c r="G1016" s="390"/>
      <c r="H1016" s="391"/>
      <c r="I1016" s="391"/>
      <c r="J1016" s="392"/>
      <c r="K1016" s="53"/>
      <c r="L1016" s="51">
        <v>3222500</v>
      </c>
      <c r="M1016" s="51">
        <v>3222500</v>
      </c>
      <c r="N1016" s="132">
        <v>3222500</v>
      </c>
      <c r="O1016" s="51">
        <v>3222500</v>
      </c>
      <c r="P1016" s="51">
        <v>3222500</v>
      </c>
      <c r="Q1016" s="51">
        <v>3222500</v>
      </c>
      <c r="R1016" s="51">
        <v>3222500</v>
      </c>
      <c r="S1016" s="51">
        <v>3222500</v>
      </c>
      <c r="T1016" s="51">
        <v>3222500</v>
      </c>
    </row>
    <row r="1017" spans="1:20" s="10" customFormat="1" ht="98.25" customHeight="1" x14ac:dyDescent="0.3">
      <c r="A1017" s="13">
        <f>IF(D1017="","",SUBTOTAL(3,D$7:$D1017))</f>
        <v>1007</v>
      </c>
      <c r="B1017" s="376"/>
      <c r="C1017" s="60" t="s">
        <v>3168</v>
      </c>
      <c r="D1017" s="61" t="s">
        <v>379</v>
      </c>
      <c r="E1017" s="54" t="s">
        <v>1440</v>
      </c>
      <c r="F1017" s="61" t="s">
        <v>386</v>
      </c>
      <c r="G1017" s="390"/>
      <c r="H1017" s="391"/>
      <c r="I1017" s="391"/>
      <c r="J1017" s="392"/>
      <c r="K1017" s="53"/>
      <c r="L1017" s="51">
        <v>2417500</v>
      </c>
      <c r="M1017" s="51">
        <v>2417500</v>
      </c>
      <c r="N1017" s="132">
        <v>2417500</v>
      </c>
      <c r="O1017" s="51">
        <v>2417500</v>
      </c>
      <c r="P1017" s="51">
        <v>2417500</v>
      </c>
      <c r="Q1017" s="51">
        <v>2417500</v>
      </c>
      <c r="R1017" s="51">
        <v>2417500</v>
      </c>
      <c r="S1017" s="51">
        <v>2417500</v>
      </c>
      <c r="T1017" s="51">
        <v>2417500</v>
      </c>
    </row>
    <row r="1018" spans="1:20" s="10" customFormat="1" ht="98.25" customHeight="1" x14ac:dyDescent="0.3">
      <c r="A1018" s="13">
        <f>IF(D1018="","",SUBTOTAL(3,D$7:$D1018))</f>
        <v>1008</v>
      </c>
      <c r="B1018" s="376"/>
      <c r="C1018" s="60" t="s">
        <v>3169</v>
      </c>
      <c r="D1018" s="61" t="s">
        <v>379</v>
      </c>
      <c r="E1018" s="54" t="s">
        <v>1440</v>
      </c>
      <c r="F1018" s="61" t="s">
        <v>386</v>
      </c>
      <c r="G1018" s="390"/>
      <c r="H1018" s="391"/>
      <c r="I1018" s="391"/>
      <c r="J1018" s="392"/>
      <c r="K1018" s="53"/>
      <c r="L1018" s="51">
        <v>2900000</v>
      </c>
      <c r="M1018" s="51">
        <v>2900000</v>
      </c>
      <c r="N1018" s="132">
        <v>2900000</v>
      </c>
      <c r="O1018" s="51">
        <v>2900000</v>
      </c>
      <c r="P1018" s="51">
        <v>2900000</v>
      </c>
      <c r="Q1018" s="51">
        <v>2900000</v>
      </c>
      <c r="R1018" s="51">
        <v>2900000</v>
      </c>
      <c r="S1018" s="51">
        <v>2900000</v>
      </c>
      <c r="T1018" s="51">
        <v>2900000</v>
      </c>
    </row>
    <row r="1019" spans="1:20" s="10" customFormat="1" ht="98.25" customHeight="1" x14ac:dyDescent="0.3">
      <c r="A1019" s="13">
        <f>IF(D1019="","",SUBTOTAL(3,D$7:$D1019))</f>
        <v>1009</v>
      </c>
      <c r="B1019" s="376"/>
      <c r="C1019" s="60" t="s">
        <v>3170</v>
      </c>
      <c r="D1019" s="61" t="s">
        <v>379</v>
      </c>
      <c r="E1019" s="54" t="s">
        <v>1440</v>
      </c>
      <c r="F1019" s="61" t="s">
        <v>386</v>
      </c>
      <c r="G1019" s="390"/>
      <c r="H1019" s="391"/>
      <c r="I1019" s="391"/>
      <c r="J1019" s="392"/>
      <c r="K1019" s="53"/>
      <c r="L1019" s="51">
        <v>3100000</v>
      </c>
      <c r="M1019" s="51">
        <v>3100000</v>
      </c>
      <c r="N1019" s="132">
        <v>3100000</v>
      </c>
      <c r="O1019" s="51">
        <v>3100000</v>
      </c>
      <c r="P1019" s="51">
        <v>3100000</v>
      </c>
      <c r="Q1019" s="51">
        <v>3100000</v>
      </c>
      <c r="R1019" s="51">
        <v>3100000</v>
      </c>
      <c r="S1019" s="51">
        <v>3100000</v>
      </c>
      <c r="T1019" s="51">
        <v>3100000</v>
      </c>
    </row>
    <row r="1020" spans="1:20" s="10" customFormat="1" ht="98.25" customHeight="1" x14ac:dyDescent="0.3">
      <c r="A1020" s="13">
        <f>IF(D1020="","",SUBTOTAL(3,D$7:$D1020))</f>
        <v>1010</v>
      </c>
      <c r="B1020" s="376"/>
      <c r="C1020" s="60" t="s">
        <v>3171</v>
      </c>
      <c r="D1020" s="61" t="s">
        <v>379</v>
      </c>
      <c r="E1020" s="54" t="s">
        <v>1440</v>
      </c>
      <c r="F1020" s="61" t="s">
        <v>380</v>
      </c>
      <c r="G1020" s="390"/>
      <c r="H1020" s="391"/>
      <c r="I1020" s="391"/>
      <c r="J1020" s="392"/>
      <c r="K1020" s="53"/>
      <c r="L1020" s="51">
        <v>4250000</v>
      </c>
      <c r="M1020" s="51">
        <v>4250000</v>
      </c>
      <c r="N1020" s="132">
        <v>4250000</v>
      </c>
      <c r="O1020" s="51">
        <v>4250000</v>
      </c>
      <c r="P1020" s="51">
        <v>4250000</v>
      </c>
      <c r="Q1020" s="51">
        <v>4250000</v>
      </c>
      <c r="R1020" s="51">
        <v>4250000</v>
      </c>
      <c r="S1020" s="51">
        <v>4250000</v>
      </c>
      <c r="T1020" s="51">
        <v>4250000</v>
      </c>
    </row>
    <row r="1021" spans="1:20" s="10" customFormat="1" ht="98.25" customHeight="1" x14ac:dyDescent="0.3">
      <c r="A1021" s="13">
        <f>IF(D1021="","",SUBTOTAL(3,D$7:$D1021))</f>
        <v>1011</v>
      </c>
      <c r="B1021" s="376"/>
      <c r="C1021" s="60" t="s">
        <v>3172</v>
      </c>
      <c r="D1021" s="61" t="s">
        <v>379</v>
      </c>
      <c r="E1021" s="54" t="s">
        <v>1440</v>
      </c>
      <c r="F1021" s="61" t="s">
        <v>386</v>
      </c>
      <c r="G1021" s="390"/>
      <c r="H1021" s="391"/>
      <c r="I1021" s="391"/>
      <c r="J1021" s="392"/>
      <c r="K1021" s="53"/>
      <c r="L1021" s="51">
        <v>4000000</v>
      </c>
      <c r="M1021" s="51">
        <v>4000000</v>
      </c>
      <c r="N1021" s="132">
        <v>4000000</v>
      </c>
      <c r="O1021" s="51">
        <v>4000000</v>
      </c>
      <c r="P1021" s="51">
        <v>4000000</v>
      </c>
      <c r="Q1021" s="51">
        <v>4000000</v>
      </c>
      <c r="R1021" s="51">
        <v>4000000</v>
      </c>
      <c r="S1021" s="51">
        <v>4000000</v>
      </c>
      <c r="T1021" s="51">
        <v>4000000</v>
      </c>
    </row>
    <row r="1022" spans="1:20" s="10" customFormat="1" ht="71.25" customHeight="1" x14ac:dyDescent="0.3">
      <c r="A1022" s="13">
        <f>IF(D1022="","",SUBTOTAL(3,D$7:$D1022))</f>
        <v>1012</v>
      </c>
      <c r="B1022" s="376"/>
      <c r="C1022" s="55" t="s">
        <v>2563</v>
      </c>
      <c r="D1022" s="61" t="s">
        <v>321</v>
      </c>
      <c r="E1022" s="54"/>
      <c r="F1022" s="61" t="s">
        <v>2564</v>
      </c>
      <c r="G1022" s="390" t="s">
        <v>2595</v>
      </c>
      <c r="H1022" s="54"/>
      <c r="I1022" s="54"/>
      <c r="J1022" s="61"/>
      <c r="K1022" s="53"/>
      <c r="L1022" s="51">
        <v>2905455</v>
      </c>
      <c r="M1022" s="51">
        <v>2905455</v>
      </c>
      <c r="N1022" s="132">
        <v>2905455</v>
      </c>
      <c r="O1022" s="51">
        <v>2905455</v>
      </c>
      <c r="P1022" s="51">
        <v>2905455</v>
      </c>
      <c r="Q1022" s="51">
        <v>2905455</v>
      </c>
      <c r="R1022" s="51">
        <v>2905455</v>
      </c>
      <c r="S1022" s="51">
        <v>2905455</v>
      </c>
      <c r="T1022" s="51">
        <v>2905455</v>
      </c>
    </row>
    <row r="1023" spans="1:20" s="10" customFormat="1" ht="71.25" customHeight="1" x14ac:dyDescent="0.3">
      <c r="A1023" s="13">
        <f>IF(D1023="","",SUBTOTAL(3,D$7:$D1023))</f>
        <v>1013</v>
      </c>
      <c r="B1023" s="376"/>
      <c r="C1023" s="55" t="s">
        <v>2565</v>
      </c>
      <c r="D1023" s="61" t="s">
        <v>321</v>
      </c>
      <c r="E1023" s="54"/>
      <c r="F1023" s="61" t="s">
        <v>2566</v>
      </c>
      <c r="G1023" s="390"/>
      <c r="H1023" s="54"/>
      <c r="I1023" s="54"/>
      <c r="J1023" s="61"/>
      <c r="K1023" s="53"/>
      <c r="L1023" s="51">
        <v>2338909</v>
      </c>
      <c r="M1023" s="51">
        <v>2338909</v>
      </c>
      <c r="N1023" s="132">
        <v>2338909</v>
      </c>
      <c r="O1023" s="51">
        <v>2338909</v>
      </c>
      <c r="P1023" s="51">
        <v>2338909</v>
      </c>
      <c r="Q1023" s="51">
        <v>2338909</v>
      </c>
      <c r="R1023" s="51">
        <v>2338909</v>
      </c>
      <c r="S1023" s="51">
        <v>2338909</v>
      </c>
      <c r="T1023" s="51">
        <v>2338909</v>
      </c>
    </row>
    <row r="1024" spans="1:20" s="10" customFormat="1" ht="71.25" customHeight="1" x14ac:dyDescent="0.3">
      <c r="A1024" s="13">
        <f>IF(D1024="","",SUBTOTAL(3,D$7:$D1024))</f>
        <v>1014</v>
      </c>
      <c r="B1024" s="376"/>
      <c r="C1024" s="55" t="s">
        <v>2567</v>
      </c>
      <c r="D1024" s="61" t="s">
        <v>321</v>
      </c>
      <c r="E1024" s="54"/>
      <c r="F1024" s="61" t="s">
        <v>2568</v>
      </c>
      <c r="G1024" s="390"/>
      <c r="H1024" s="54"/>
      <c r="I1024" s="54"/>
      <c r="J1024" s="61"/>
      <c r="K1024" s="53"/>
      <c r="L1024" s="51">
        <v>1664000</v>
      </c>
      <c r="M1024" s="51">
        <v>1664000</v>
      </c>
      <c r="N1024" s="132">
        <v>1664000</v>
      </c>
      <c r="O1024" s="51">
        <v>1664000</v>
      </c>
      <c r="P1024" s="51">
        <v>1664000</v>
      </c>
      <c r="Q1024" s="51">
        <v>1664000</v>
      </c>
      <c r="R1024" s="51">
        <v>1664000</v>
      </c>
      <c r="S1024" s="51">
        <v>1664000</v>
      </c>
      <c r="T1024" s="51">
        <v>1664000</v>
      </c>
    </row>
    <row r="1025" spans="1:20" s="10" customFormat="1" ht="71.25" customHeight="1" x14ac:dyDescent="0.3">
      <c r="A1025" s="13">
        <f>IF(D1025="","",SUBTOTAL(3,D$7:$D1025))</f>
        <v>1015</v>
      </c>
      <c r="B1025" s="376"/>
      <c r="C1025" s="55" t="s">
        <v>2569</v>
      </c>
      <c r="D1025" s="61" t="s">
        <v>321</v>
      </c>
      <c r="E1025" s="54"/>
      <c r="F1025" s="61" t="s">
        <v>338</v>
      </c>
      <c r="G1025" s="390"/>
      <c r="H1025" s="54"/>
      <c r="I1025" s="54"/>
      <c r="J1025" s="61"/>
      <c r="K1025" s="53"/>
      <c r="L1025" s="51">
        <v>2608000</v>
      </c>
      <c r="M1025" s="51">
        <v>2608000</v>
      </c>
      <c r="N1025" s="132">
        <v>2608000</v>
      </c>
      <c r="O1025" s="51">
        <v>2608000</v>
      </c>
      <c r="P1025" s="51">
        <v>2608000</v>
      </c>
      <c r="Q1025" s="51">
        <v>2608000</v>
      </c>
      <c r="R1025" s="51">
        <v>2608000</v>
      </c>
      <c r="S1025" s="51">
        <v>2608000</v>
      </c>
      <c r="T1025" s="51">
        <v>2608000</v>
      </c>
    </row>
    <row r="1026" spans="1:20" s="10" customFormat="1" ht="71.25" customHeight="1" x14ac:dyDescent="0.3">
      <c r="A1026" s="13">
        <f>IF(D1026="","",SUBTOTAL(3,D$7:$D1026))</f>
        <v>1016</v>
      </c>
      <c r="B1026" s="376"/>
      <c r="C1026" s="55" t="s">
        <v>2570</v>
      </c>
      <c r="D1026" s="61" t="s">
        <v>321</v>
      </c>
      <c r="E1026" s="54"/>
      <c r="F1026" s="61" t="s">
        <v>2571</v>
      </c>
      <c r="G1026" s="390"/>
      <c r="H1026" s="54"/>
      <c r="I1026" s="54"/>
      <c r="J1026" s="61"/>
      <c r="K1026" s="53"/>
      <c r="L1026" s="51">
        <v>1749091</v>
      </c>
      <c r="M1026" s="51">
        <v>1749091</v>
      </c>
      <c r="N1026" s="132">
        <v>1749091</v>
      </c>
      <c r="O1026" s="51">
        <v>1749091</v>
      </c>
      <c r="P1026" s="51">
        <v>1749091</v>
      </c>
      <c r="Q1026" s="51">
        <v>1749091</v>
      </c>
      <c r="R1026" s="51">
        <v>1749091</v>
      </c>
      <c r="S1026" s="51">
        <v>1749091</v>
      </c>
      <c r="T1026" s="51">
        <v>1749091</v>
      </c>
    </row>
    <row r="1027" spans="1:20" s="10" customFormat="1" ht="71.25" customHeight="1" x14ac:dyDescent="0.3">
      <c r="A1027" s="13">
        <f>IF(D1027="","",SUBTOTAL(3,D$7:$D1027))</f>
        <v>1017</v>
      </c>
      <c r="B1027" s="376"/>
      <c r="C1027" s="55" t="s">
        <v>2572</v>
      </c>
      <c r="D1027" s="61" t="s">
        <v>321</v>
      </c>
      <c r="E1027" s="54"/>
      <c r="F1027" s="61" t="s">
        <v>2573</v>
      </c>
      <c r="G1027" s="390"/>
      <c r="H1027" s="54"/>
      <c r="I1027" s="54"/>
      <c r="J1027" s="61"/>
      <c r="K1027" s="53"/>
      <c r="L1027" s="51">
        <v>2595636</v>
      </c>
      <c r="M1027" s="51">
        <v>2595636</v>
      </c>
      <c r="N1027" s="132">
        <v>2595636</v>
      </c>
      <c r="O1027" s="51">
        <v>2595636</v>
      </c>
      <c r="P1027" s="51">
        <v>2595636</v>
      </c>
      <c r="Q1027" s="51">
        <v>2595636</v>
      </c>
      <c r="R1027" s="51">
        <v>2595636</v>
      </c>
      <c r="S1027" s="51">
        <v>2595636</v>
      </c>
      <c r="T1027" s="51">
        <v>2595636</v>
      </c>
    </row>
    <row r="1028" spans="1:20" s="10" customFormat="1" ht="71.25" customHeight="1" x14ac:dyDescent="0.3">
      <c r="A1028" s="13">
        <f>IF(D1028="","",SUBTOTAL(3,D$7:$D1028))</f>
        <v>1018</v>
      </c>
      <c r="B1028" s="376"/>
      <c r="C1028" s="55" t="s">
        <v>2574</v>
      </c>
      <c r="D1028" s="61" t="s">
        <v>321</v>
      </c>
      <c r="E1028" s="54"/>
      <c r="F1028" s="61" t="s">
        <v>2575</v>
      </c>
      <c r="G1028" s="390"/>
      <c r="H1028" s="54"/>
      <c r="I1028" s="54"/>
      <c r="J1028" s="61"/>
      <c r="K1028" s="53"/>
      <c r="L1028" s="51">
        <v>2472000</v>
      </c>
      <c r="M1028" s="51">
        <v>2472000</v>
      </c>
      <c r="N1028" s="132">
        <v>2472000</v>
      </c>
      <c r="O1028" s="51">
        <v>2472000</v>
      </c>
      <c r="P1028" s="51">
        <v>2472000</v>
      </c>
      <c r="Q1028" s="51">
        <v>2472000</v>
      </c>
      <c r="R1028" s="51">
        <v>2472000</v>
      </c>
      <c r="S1028" s="51">
        <v>2472000</v>
      </c>
      <c r="T1028" s="51">
        <v>2472000</v>
      </c>
    </row>
    <row r="1029" spans="1:20" s="10" customFormat="1" ht="71.25" customHeight="1" x14ac:dyDescent="0.3">
      <c r="A1029" s="13">
        <f>IF(D1029="","",SUBTOTAL(3,D$7:$D1029))</f>
        <v>1019</v>
      </c>
      <c r="B1029" s="376"/>
      <c r="C1029" s="55" t="s">
        <v>2576</v>
      </c>
      <c r="D1029" s="61" t="s">
        <v>321</v>
      </c>
      <c r="E1029" s="54"/>
      <c r="F1029" s="61" t="s">
        <v>2568</v>
      </c>
      <c r="G1029" s="390"/>
      <c r="H1029" s="54"/>
      <c r="I1029" s="54"/>
      <c r="J1029" s="61"/>
      <c r="K1029" s="53"/>
      <c r="L1029" s="51">
        <v>606545</v>
      </c>
      <c r="M1029" s="51">
        <v>606545</v>
      </c>
      <c r="N1029" s="132">
        <v>606545</v>
      </c>
      <c r="O1029" s="51">
        <v>606545</v>
      </c>
      <c r="P1029" s="51">
        <v>606545</v>
      </c>
      <c r="Q1029" s="51">
        <v>606545</v>
      </c>
      <c r="R1029" s="51">
        <v>606545</v>
      </c>
      <c r="S1029" s="51">
        <v>606545</v>
      </c>
      <c r="T1029" s="51">
        <v>606545</v>
      </c>
    </row>
    <row r="1030" spans="1:20" s="10" customFormat="1" ht="71.25" customHeight="1" x14ac:dyDescent="0.3">
      <c r="A1030" s="13">
        <f>IF(D1030="","",SUBTOTAL(3,D$7:$D1030))</f>
        <v>1020</v>
      </c>
      <c r="B1030" s="376"/>
      <c r="C1030" s="55" t="s">
        <v>2577</v>
      </c>
      <c r="D1030" s="61" t="s">
        <v>321</v>
      </c>
      <c r="E1030" s="54"/>
      <c r="F1030" s="61" t="s">
        <v>2568</v>
      </c>
      <c r="G1030" s="390"/>
      <c r="H1030" s="54"/>
      <c r="I1030" s="54"/>
      <c r="J1030" s="61"/>
      <c r="K1030" s="53"/>
      <c r="L1030" s="51">
        <v>1249455</v>
      </c>
      <c r="M1030" s="51">
        <v>1249455</v>
      </c>
      <c r="N1030" s="132">
        <v>1249455</v>
      </c>
      <c r="O1030" s="51">
        <v>1249455</v>
      </c>
      <c r="P1030" s="51">
        <v>1249455</v>
      </c>
      <c r="Q1030" s="51">
        <v>1249455</v>
      </c>
      <c r="R1030" s="51">
        <v>1249455</v>
      </c>
      <c r="S1030" s="51">
        <v>1249455</v>
      </c>
      <c r="T1030" s="51">
        <v>1249455</v>
      </c>
    </row>
    <row r="1031" spans="1:20" s="10" customFormat="1" ht="71.25" customHeight="1" x14ac:dyDescent="0.3">
      <c r="A1031" s="13">
        <f>IF(D1031="","",SUBTOTAL(3,D$7:$D1031))</f>
        <v>1021</v>
      </c>
      <c r="B1031" s="376"/>
      <c r="C1031" s="55" t="s">
        <v>2578</v>
      </c>
      <c r="D1031" s="61" t="s">
        <v>321</v>
      </c>
      <c r="E1031" s="54"/>
      <c r="F1031" s="61" t="s">
        <v>2568</v>
      </c>
      <c r="G1031" s="390"/>
      <c r="H1031" s="54"/>
      <c r="I1031" s="54"/>
      <c r="J1031" s="61"/>
      <c r="K1031" s="53"/>
      <c r="L1031" s="51">
        <v>1432000</v>
      </c>
      <c r="M1031" s="51">
        <v>1432000</v>
      </c>
      <c r="N1031" s="132">
        <v>1432000</v>
      </c>
      <c r="O1031" s="51">
        <v>1432000</v>
      </c>
      <c r="P1031" s="51">
        <v>1432000</v>
      </c>
      <c r="Q1031" s="51">
        <v>1432000</v>
      </c>
      <c r="R1031" s="51">
        <v>1432000</v>
      </c>
      <c r="S1031" s="51">
        <v>1432000</v>
      </c>
      <c r="T1031" s="51">
        <v>1432000</v>
      </c>
    </row>
    <row r="1032" spans="1:20" s="10" customFormat="1" ht="71.25" customHeight="1" x14ac:dyDescent="0.3">
      <c r="A1032" s="13">
        <f>IF(D1032="","",SUBTOTAL(3,D$7:$D1032))</f>
        <v>1022</v>
      </c>
      <c r="B1032" s="376"/>
      <c r="C1032" s="55" t="s">
        <v>2579</v>
      </c>
      <c r="D1032" s="61" t="s">
        <v>321</v>
      </c>
      <c r="E1032" s="54"/>
      <c r="F1032" s="61" t="s">
        <v>2580</v>
      </c>
      <c r="G1032" s="390"/>
      <c r="H1032" s="54"/>
      <c r="I1032" s="54"/>
      <c r="J1032" s="61"/>
      <c r="K1032" s="53"/>
      <c r="L1032" s="51">
        <v>1796364</v>
      </c>
      <c r="M1032" s="51">
        <v>1796364</v>
      </c>
      <c r="N1032" s="132">
        <v>1796364</v>
      </c>
      <c r="O1032" s="51">
        <v>1796364</v>
      </c>
      <c r="P1032" s="51">
        <v>1796364</v>
      </c>
      <c r="Q1032" s="51">
        <v>1796364</v>
      </c>
      <c r="R1032" s="51">
        <v>1796364</v>
      </c>
      <c r="S1032" s="51">
        <v>1796364</v>
      </c>
      <c r="T1032" s="51">
        <v>1796364</v>
      </c>
    </row>
    <row r="1033" spans="1:20" s="10" customFormat="1" ht="71.25" customHeight="1" x14ac:dyDescent="0.3">
      <c r="A1033" s="13">
        <f>IF(D1033="","",SUBTOTAL(3,D$7:$D1033))</f>
        <v>1023</v>
      </c>
      <c r="B1033" s="376"/>
      <c r="C1033" s="55" t="s">
        <v>2581</v>
      </c>
      <c r="D1033" s="61" t="s">
        <v>321</v>
      </c>
      <c r="E1033" s="54"/>
      <c r="F1033" s="61" t="s">
        <v>2580</v>
      </c>
      <c r="G1033" s="390"/>
      <c r="H1033" s="54"/>
      <c r="I1033" s="54"/>
      <c r="J1033" s="61"/>
      <c r="K1033" s="53"/>
      <c r="L1033" s="51">
        <v>1076364</v>
      </c>
      <c r="M1033" s="51">
        <v>1076364</v>
      </c>
      <c r="N1033" s="132">
        <v>1076364</v>
      </c>
      <c r="O1033" s="51">
        <v>1076364</v>
      </c>
      <c r="P1033" s="51">
        <v>1076364</v>
      </c>
      <c r="Q1033" s="51">
        <v>1076364</v>
      </c>
      <c r="R1033" s="51">
        <v>1076364</v>
      </c>
      <c r="S1033" s="51">
        <v>1076364</v>
      </c>
      <c r="T1033" s="51">
        <v>1076364</v>
      </c>
    </row>
    <row r="1034" spans="1:20" s="10" customFormat="1" ht="71.25" customHeight="1" x14ac:dyDescent="0.3">
      <c r="A1034" s="13">
        <f>IF(D1034="","",SUBTOTAL(3,D$7:$D1034))</f>
        <v>1024</v>
      </c>
      <c r="B1034" s="376"/>
      <c r="C1034" s="55" t="s">
        <v>2582</v>
      </c>
      <c r="D1034" s="61" t="s">
        <v>312</v>
      </c>
      <c r="E1034" s="54"/>
      <c r="F1034" s="61" t="s">
        <v>314</v>
      </c>
      <c r="G1034" s="390"/>
      <c r="H1034" s="54"/>
      <c r="I1034" s="54"/>
      <c r="J1034" s="61"/>
      <c r="K1034" s="53"/>
      <c r="L1034" s="51">
        <v>347636</v>
      </c>
      <c r="M1034" s="51">
        <v>347636</v>
      </c>
      <c r="N1034" s="132">
        <v>347636</v>
      </c>
      <c r="O1034" s="51">
        <v>347636</v>
      </c>
      <c r="P1034" s="51">
        <v>347636</v>
      </c>
      <c r="Q1034" s="51">
        <v>347636</v>
      </c>
      <c r="R1034" s="51">
        <v>347636</v>
      </c>
      <c r="S1034" s="51">
        <v>347636</v>
      </c>
      <c r="T1034" s="51">
        <v>347636</v>
      </c>
    </row>
    <row r="1035" spans="1:20" s="10" customFormat="1" ht="71.25" customHeight="1" x14ac:dyDescent="0.3">
      <c r="A1035" s="13">
        <f>IF(D1035="","",SUBTOTAL(3,D$7:$D1035))</f>
        <v>1025</v>
      </c>
      <c r="B1035" s="376"/>
      <c r="C1035" s="55" t="s">
        <v>2583</v>
      </c>
      <c r="D1035" s="61" t="s">
        <v>312</v>
      </c>
      <c r="E1035" s="54"/>
      <c r="F1035" s="61" t="s">
        <v>314</v>
      </c>
      <c r="G1035" s="390"/>
      <c r="H1035" s="54"/>
      <c r="I1035" s="54"/>
      <c r="J1035" s="61"/>
      <c r="K1035" s="53"/>
      <c r="L1035" s="51">
        <v>411636</v>
      </c>
      <c r="M1035" s="51">
        <v>411636</v>
      </c>
      <c r="N1035" s="132">
        <v>411636</v>
      </c>
      <c r="O1035" s="51">
        <v>411636</v>
      </c>
      <c r="P1035" s="51">
        <v>411636</v>
      </c>
      <c r="Q1035" s="51">
        <v>411636</v>
      </c>
      <c r="R1035" s="51">
        <v>411636</v>
      </c>
      <c r="S1035" s="51">
        <v>411636</v>
      </c>
      <c r="T1035" s="51">
        <v>411636</v>
      </c>
    </row>
    <row r="1036" spans="1:20" s="10" customFormat="1" ht="65.099999999999994" customHeight="1" x14ac:dyDescent="0.3">
      <c r="A1036" s="13">
        <f>IF(D1036="","",SUBTOTAL(3,D$7:$D1036))</f>
        <v>1026</v>
      </c>
      <c r="B1036" s="376" t="s">
        <v>428</v>
      </c>
      <c r="C1036" s="55" t="s">
        <v>406</v>
      </c>
      <c r="D1036" s="56" t="s">
        <v>700</v>
      </c>
      <c r="E1036" s="55" t="s">
        <v>407</v>
      </c>
      <c r="F1036" s="53" t="s">
        <v>1251</v>
      </c>
      <c r="G1036" s="376" t="s">
        <v>408</v>
      </c>
      <c r="H1036" s="55" t="s">
        <v>17</v>
      </c>
      <c r="I1036" s="55"/>
      <c r="J1036" s="389" t="s">
        <v>427</v>
      </c>
      <c r="K1036" s="388" t="s">
        <v>1250</v>
      </c>
      <c r="L1036" s="51"/>
      <c r="M1036" s="51"/>
      <c r="N1036" s="132">
        <v>248800</v>
      </c>
      <c r="O1036" s="5"/>
      <c r="P1036" s="5"/>
      <c r="Q1036" s="5"/>
      <c r="R1036" s="5"/>
      <c r="S1036" s="5"/>
      <c r="T1036" s="5"/>
    </row>
    <row r="1037" spans="1:20" s="10" customFormat="1" ht="65.099999999999994" customHeight="1" x14ac:dyDescent="0.3">
      <c r="A1037" s="13">
        <f>IF(D1037="","",SUBTOTAL(3,D$7:$D1037))</f>
        <v>1027</v>
      </c>
      <c r="B1037" s="376"/>
      <c r="C1037" s="55" t="s">
        <v>409</v>
      </c>
      <c r="D1037" s="56" t="s">
        <v>700</v>
      </c>
      <c r="E1037" s="55" t="s">
        <v>407</v>
      </c>
      <c r="F1037" s="53" t="s">
        <v>1251</v>
      </c>
      <c r="G1037" s="376"/>
      <c r="H1037" s="54" t="s">
        <v>44</v>
      </c>
      <c r="I1037" s="54" t="s">
        <v>44</v>
      </c>
      <c r="J1037" s="389"/>
      <c r="K1037" s="388"/>
      <c r="L1037" s="51"/>
      <c r="M1037" s="51"/>
      <c r="N1037" s="132">
        <v>267700</v>
      </c>
      <c r="O1037" s="5"/>
      <c r="P1037" s="5"/>
      <c r="Q1037" s="5"/>
      <c r="R1037" s="5"/>
      <c r="S1037" s="5"/>
      <c r="T1037" s="5"/>
    </row>
    <row r="1038" spans="1:20" s="10" customFormat="1" ht="65.099999999999994" customHeight="1" x14ac:dyDescent="0.3">
      <c r="A1038" s="13">
        <f>IF(D1038="","",SUBTOTAL(3,D$7:$D1038))</f>
        <v>1028</v>
      </c>
      <c r="B1038" s="376"/>
      <c r="C1038" s="55" t="s">
        <v>410</v>
      </c>
      <c r="D1038" s="56" t="s">
        <v>700</v>
      </c>
      <c r="E1038" s="55" t="s">
        <v>407</v>
      </c>
      <c r="F1038" s="53" t="s">
        <v>1252</v>
      </c>
      <c r="G1038" s="376"/>
      <c r="H1038" s="54" t="s">
        <v>44</v>
      </c>
      <c r="I1038" s="54" t="s">
        <v>44</v>
      </c>
      <c r="J1038" s="389"/>
      <c r="K1038" s="388"/>
      <c r="L1038" s="51"/>
      <c r="M1038" s="51"/>
      <c r="N1038" s="132">
        <v>379300</v>
      </c>
      <c r="O1038" s="5"/>
      <c r="P1038" s="5"/>
      <c r="Q1038" s="5"/>
      <c r="R1038" s="5"/>
      <c r="S1038" s="5"/>
      <c r="T1038" s="5"/>
    </row>
    <row r="1039" spans="1:20" s="10" customFormat="1" ht="65.099999999999994" customHeight="1" x14ac:dyDescent="0.3">
      <c r="A1039" s="13">
        <f>IF(D1039="","",SUBTOTAL(3,D$7:$D1039))</f>
        <v>1029</v>
      </c>
      <c r="B1039" s="376"/>
      <c r="C1039" s="55" t="s">
        <v>411</v>
      </c>
      <c r="D1039" s="56" t="s">
        <v>700</v>
      </c>
      <c r="E1039" s="55" t="s">
        <v>407</v>
      </c>
      <c r="F1039" s="53" t="s">
        <v>1253</v>
      </c>
      <c r="G1039" s="376"/>
      <c r="H1039" s="54" t="s">
        <v>44</v>
      </c>
      <c r="I1039" s="54" t="s">
        <v>44</v>
      </c>
      <c r="J1039" s="389"/>
      <c r="K1039" s="388"/>
      <c r="L1039" s="51"/>
      <c r="M1039" s="51"/>
      <c r="N1039" s="132">
        <v>684800</v>
      </c>
      <c r="O1039" s="5"/>
      <c r="P1039" s="5"/>
      <c r="Q1039" s="5"/>
      <c r="R1039" s="5"/>
      <c r="S1039" s="5"/>
      <c r="T1039" s="5"/>
    </row>
    <row r="1040" spans="1:20" s="10" customFormat="1" ht="65.099999999999994" customHeight="1" x14ac:dyDescent="0.3">
      <c r="A1040" s="13">
        <f>IF(D1040="","",SUBTOTAL(3,D$7:$D1040))</f>
        <v>1030</v>
      </c>
      <c r="B1040" s="376"/>
      <c r="C1040" s="55" t="s">
        <v>412</v>
      </c>
      <c r="D1040" s="56" t="s">
        <v>700</v>
      </c>
      <c r="E1040" s="55" t="s">
        <v>407</v>
      </c>
      <c r="F1040" s="53" t="s">
        <v>1254</v>
      </c>
      <c r="G1040" s="376"/>
      <c r="H1040" s="54" t="s">
        <v>44</v>
      </c>
      <c r="I1040" s="54" t="s">
        <v>44</v>
      </c>
      <c r="J1040" s="389"/>
      <c r="K1040" s="388"/>
      <c r="L1040" s="51"/>
      <c r="M1040" s="51"/>
      <c r="N1040" s="132">
        <v>911800</v>
      </c>
      <c r="O1040" s="5"/>
      <c r="P1040" s="5"/>
      <c r="Q1040" s="5"/>
      <c r="R1040" s="5"/>
      <c r="S1040" s="5"/>
      <c r="T1040" s="5"/>
    </row>
    <row r="1041" spans="1:20" s="10" customFormat="1" ht="65.099999999999994" customHeight="1" x14ac:dyDescent="0.3">
      <c r="A1041" s="13">
        <f>IF(D1041="","",SUBTOTAL(3,D$7:$D1041))</f>
        <v>1031</v>
      </c>
      <c r="B1041" s="376"/>
      <c r="C1041" s="55" t="s">
        <v>413</v>
      </c>
      <c r="D1041" s="56" t="s">
        <v>700</v>
      </c>
      <c r="E1041" s="55" t="s">
        <v>407</v>
      </c>
      <c r="F1041" s="53" t="s">
        <v>1255</v>
      </c>
      <c r="G1041" s="376"/>
      <c r="H1041" s="54" t="s">
        <v>44</v>
      </c>
      <c r="I1041" s="54" t="s">
        <v>44</v>
      </c>
      <c r="J1041" s="389"/>
      <c r="K1041" s="388"/>
      <c r="L1041" s="51"/>
      <c r="M1041" s="51"/>
      <c r="N1041" s="132">
        <v>1407500</v>
      </c>
      <c r="O1041" s="5"/>
      <c r="P1041" s="5"/>
      <c r="Q1041" s="5"/>
      <c r="R1041" s="5"/>
      <c r="S1041" s="5"/>
      <c r="T1041" s="5"/>
    </row>
    <row r="1042" spans="1:20" s="10" customFormat="1" ht="65.099999999999994" customHeight="1" x14ac:dyDescent="0.3">
      <c r="A1042" s="13">
        <f>IF(D1042="","",SUBTOTAL(3,D$7:$D1042))</f>
        <v>1032</v>
      </c>
      <c r="B1042" s="376"/>
      <c r="C1042" s="55" t="s">
        <v>414</v>
      </c>
      <c r="D1042" s="56" t="s">
        <v>700</v>
      </c>
      <c r="E1042" s="55" t="s">
        <v>407</v>
      </c>
      <c r="F1042" s="53" t="s">
        <v>1256</v>
      </c>
      <c r="G1042" s="376"/>
      <c r="H1042" s="54" t="s">
        <v>44</v>
      </c>
      <c r="I1042" s="54" t="s">
        <v>44</v>
      </c>
      <c r="J1042" s="389"/>
      <c r="K1042" s="388"/>
      <c r="L1042" s="51"/>
      <c r="M1042" s="51"/>
      <c r="N1042" s="132">
        <v>2237800</v>
      </c>
      <c r="O1042" s="5"/>
      <c r="P1042" s="5"/>
      <c r="Q1042" s="5"/>
      <c r="R1042" s="5"/>
      <c r="S1042" s="5"/>
      <c r="T1042" s="5"/>
    </row>
    <row r="1043" spans="1:20" s="10" customFormat="1" ht="65.099999999999994" customHeight="1" x14ac:dyDescent="0.3">
      <c r="A1043" s="13">
        <f>IF(D1043="","",SUBTOTAL(3,D$7:$D1043))</f>
        <v>1033</v>
      </c>
      <c r="B1043" s="376"/>
      <c r="C1043" s="55" t="s">
        <v>415</v>
      </c>
      <c r="D1043" s="56" t="s">
        <v>700</v>
      </c>
      <c r="E1043" s="55" t="s">
        <v>407</v>
      </c>
      <c r="F1043" s="53" t="s">
        <v>1257</v>
      </c>
      <c r="G1043" s="376"/>
      <c r="H1043" s="54" t="s">
        <v>44</v>
      </c>
      <c r="I1043" s="54" t="s">
        <v>44</v>
      </c>
      <c r="J1043" s="389"/>
      <c r="K1043" s="388"/>
      <c r="L1043" s="51"/>
      <c r="M1043" s="51"/>
      <c r="N1043" s="132">
        <v>4316500</v>
      </c>
      <c r="O1043" s="5"/>
      <c r="P1043" s="5"/>
      <c r="Q1043" s="5"/>
      <c r="R1043" s="5"/>
      <c r="S1043" s="5"/>
      <c r="T1043" s="5"/>
    </row>
    <row r="1044" spans="1:20" s="10" customFormat="1" ht="65.099999999999994" customHeight="1" x14ac:dyDescent="0.3">
      <c r="A1044" s="13">
        <f>IF(D1044="","",SUBTOTAL(3,D$7:$D1044))</f>
        <v>1034</v>
      </c>
      <c r="B1044" s="376"/>
      <c r="C1044" s="55" t="s">
        <v>416</v>
      </c>
      <c r="D1044" s="56" t="s">
        <v>700</v>
      </c>
      <c r="E1044" s="55" t="s">
        <v>407</v>
      </c>
      <c r="F1044" s="53" t="s">
        <v>1258</v>
      </c>
      <c r="G1044" s="376"/>
      <c r="H1044" s="54" t="s">
        <v>44</v>
      </c>
      <c r="I1044" s="54" t="s">
        <v>44</v>
      </c>
      <c r="J1044" s="389"/>
      <c r="K1044" s="388"/>
      <c r="L1044" s="51"/>
      <c r="M1044" s="51"/>
      <c r="N1044" s="132">
        <v>5538200</v>
      </c>
      <c r="O1044" s="5"/>
      <c r="P1044" s="5"/>
      <c r="Q1044" s="5"/>
      <c r="R1044" s="5"/>
      <c r="S1044" s="5"/>
      <c r="T1044" s="5"/>
    </row>
    <row r="1045" spans="1:20" s="10" customFormat="1" ht="65.099999999999994" customHeight="1" x14ac:dyDescent="0.3">
      <c r="A1045" s="13">
        <f>IF(D1045="","",SUBTOTAL(3,D$7:$D1045))</f>
        <v>1035</v>
      </c>
      <c r="B1045" s="376"/>
      <c r="C1045" s="55" t="s">
        <v>417</v>
      </c>
      <c r="D1045" s="56" t="s">
        <v>700</v>
      </c>
      <c r="E1045" s="55" t="s">
        <v>407</v>
      </c>
      <c r="F1045" s="53" t="s">
        <v>1251</v>
      </c>
      <c r="G1045" s="376"/>
      <c r="H1045" s="54" t="s">
        <v>44</v>
      </c>
      <c r="I1045" s="54" t="s">
        <v>44</v>
      </c>
      <c r="J1045" s="389"/>
      <c r="K1045" s="388" t="s">
        <v>1259</v>
      </c>
      <c r="L1045" s="51"/>
      <c r="M1045" s="51"/>
      <c r="N1045" s="132">
        <v>269700</v>
      </c>
      <c r="O1045" s="5"/>
      <c r="P1045" s="5"/>
      <c r="Q1045" s="5"/>
      <c r="R1045" s="5"/>
      <c r="S1045" s="5"/>
      <c r="T1045" s="5"/>
    </row>
    <row r="1046" spans="1:20" s="10" customFormat="1" ht="65.099999999999994" customHeight="1" x14ac:dyDescent="0.3">
      <c r="A1046" s="13">
        <f>IF(D1046="","",SUBTOTAL(3,D$7:$D1046))</f>
        <v>1036</v>
      </c>
      <c r="B1046" s="376"/>
      <c r="C1046" s="55" t="s">
        <v>418</v>
      </c>
      <c r="D1046" s="56" t="s">
        <v>700</v>
      </c>
      <c r="E1046" s="55" t="s">
        <v>407</v>
      </c>
      <c r="F1046" s="53" t="s">
        <v>1251</v>
      </c>
      <c r="G1046" s="376"/>
      <c r="H1046" s="54" t="s">
        <v>44</v>
      </c>
      <c r="I1046" s="54" t="s">
        <v>44</v>
      </c>
      <c r="J1046" s="389"/>
      <c r="K1046" s="388"/>
      <c r="L1046" s="51"/>
      <c r="M1046" s="51"/>
      <c r="N1046" s="132">
        <v>298700</v>
      </c>
      <c r="O1046" s="5"/>
      <c r="P1046" s="5"/>
      <c r="Q1046" s="5"/>
      <c r="R1046" s="5"/>
      <c r="S1046" s="5"/>
      <c r="T1046" s="5"/>
    </row>
    <row r="1047" spans="1:20" s="10" customFormat="1" ht="65.099999999999994" customHeight="1" x14ac:dyDescent="0.3">
      <c r="A1047" s="13">
        <f>IF(D1047="","",SUBTOTAL(3,D$7:$D1047))</f>
        <v>1037</v>
      </c>
      <c r="B1047" s="376"/>
      <c r="C1047" s="55" t="s">
        <v>419</v>
      </c>
      <c r="D1047" s="56" t="s">
        <v>700</v>
      </c>
      <c r="E1047" s="55" t="s">
        <v>407</v>
      </c>
      <c r="F1047" s="53" t="s">
        <v>1252</v>
      </c>
      <c r="G1047" s="376"/>
      <c r="H1047" s="54" t="s">
        <v>44</v>
      </c>
      <c r="I1047" s="54" t="s">
        <v>44</v>
      </c>
      <c r="J1047" s="389"/>
      <c r="K1047" s="388"/>
      <c r="L1047" s="51"/>
      <c r="M1047" s="51"/>
      <c r="N1047" s="132">
        <v>448600</v>
      </c>
      <c r="O1047" s="5"/>
      <c r="P1047" s="5"/>
      <c r="Q1047" s="5"/>
      <c r="R1047" s="5"/>
      <c r="S1047" s="5"/>
      <c r="T1047" s="5"/>
    </row>
    <row r="1048" spans="1:20" s="10" customFormat="1" ht="65.099999999999994" customHeight="1" x14ac:dyDescent="0.3">
      <c r="A1048" s="13">
        <f>IF(D1048="","",SUBTOTAL(3,D$7:$D1048))</f>
        <v>1038</v>
      </c>
      <c r="B1048" s="376"/>
      <c r="C1048" s="55" t="s">
        <v>420</v>
      </c>
      <c r="D1048" s="56" t="s">
        <v>700</v>
      </c>
      <c r="E1048" s="55" t="s">
        <v>407</v>
      </c>
      <c r="F1048" s="53" t="s">
        <v>1253</v>
      </c>
      <c r="G1048" s="376"/>
      <c r="H1048" s="54" t="s">
        <v>44</v>
      </c>
      <c r="I1048" s="54" t="s">
        <v>44</v>
      </c>
      <c r="J1048" s="389"/>
      <c r="K1048" s="388"/>
      <c r="L1048" s="51"/>
      <c r="M1048" s="51"/>
      <c r="N1048" s="132">
        <v>761000</v>
      </c>
      <c r="O1048" s="5"/>
      <c r="P1048" s="5"/>
      <c r="Q1048" s="5"/>
      <c r="R1048" s="5"/>
      <c r="S1048" s="5"/>
      <c r="T1048" s="5"/>
    </row>
    <row r="1049" spans="1:20" s="10" customFormat="1" ht="65.099999999999994" customHeight="1" x14ac:dyDescent="0.3">
      <c r="A1049" s="13">
        <f>IF(D1049="","",SUBTOTAL(3,D$7:$D1049))</f>
        <v>1039</v>
      </c>
      <c r="B1049" s="376"/>
      <c r="C1049" s="55" t="s">
        <v>421</v>
      </c>
      <c r="D1049" s="56" t="s">
        <v>700</v>
      </c>
      <c r="E1049" s="55" t="s">
        <v>407</v>
      </c>
      <c r="F1049" s="53" t="s">
        <v>1254</v>
      </c>
      <c r="G1049" s="376"/>
      <c r="H1049" s="54" t="s">
        <v>44</v>
      </c>
      <c r="I1049" s="54" t="s">
        <v>44</v>
      </c>
      <c r="J1049" s="389"/>
      <c r="K1049" s="388"/>
      <c r="L1049" s="51"/>
      <c r="M1049" s="51"/>
      <c r="N1049" s="132">
        <v>1089800</v>
      </c>
      <c r="O1049" s="5"/>
      <c r="P1049" s="5"/>
      <c r="Q1049" s="5"/>
      <c r="R1049" s="5"/>
      <c r="S1049" s="5"/>
      <c r="T1049" s="5"/>
    </row>
    <row r="1050" spans="1:20" s="10" customFormat="1" ht="65.099999999999994" customHeight="1" x14ac:dyDescent="0.3">
      <c r="A1050" s="13">
        <f>IF(D1050="","",SUBTOTAL(3,D$7:$D1050))</f>
        <v>1040</v>
      </c>
      <c r="B1050" s="376"/>
      <c r="C1050" s="55" t="s">
        <v>422</v>
      </c>
      <c r="D1050" s="56" t="s">
        <v>700</v>
      </c>
      <c r="E1050" s="55" t="s">
        <v>407</v>
      </c>
      <c r="F1050" s="53" t="s">
        <v>1255</v>
      </c>
      <c r="G1050" s="376"/>
      <c r="H1050" s="54" t="s">
        <v>44</v>
      </c>
      <c r="I1050" s="54" t="s">
        <v>44</v>
      </c>
      <c r="J1050" s="389"/>
      <c r="K1050" s="388"/>
      <c r="L1050" s="51"/>
      <c r="M1050" s="51"/>
      <c r="N1050" s="132">
        <v>1546700</v>
      </c>
      <c r="O1050" s="5"/>
      <c r="P1050" s="5"/>
      <c r="Q1050" s="5"/>
      <c r="R1050" s="5"/>
      <c r="S1050" s="5"/>
      <c r="T1050" s="5"/>
    </row>
    <row r="1051" spans="1:20" s="10" customFormat="1" ht="65.099999999999994" customHeight="1" x14ac:dyDescent="0.3">
      <c r="A1051" s="13">
        <f>IF(D1051="","",SUBTOTAL(3,D$7:$D1051))</f>
        <v>1041</v>
      </c>
      <c r="B1051" s="376"/>
      <c r="C1051" s="55" t="s">
        <v>423</v>
      </c>
      <c r="D1051" s="56" t="s">
        <v>700</v>
      </c>
      <c r="E1051" s="55" t="s">
        <v>407</v>
      </c>
      <c r="F1051" s="53" t="s">
        <v>1256</v>
      </c>
      <c r="G1051" s="376"/>
      <c r="H1051" s="54" t="s">
        <v>44</v>
      </c>
      <c r="I1051" s="54" t="s">
        <v>44</v>
      </c>
      <c r="J1051" s="389"/>
      <c r="K1051" s="388"/>
      <c r="L1051" s="51"/>
      <c r="M1051" s="51"/>
      <c r="N1051" s="132">
        <v>2361500</v>
      </c>
      <c r="O1051" s="5"/>
      <c r="P1051" s="5"/>
      <c r="Q1051" s="5"/>
      <c r="R1051" s="5"/>
      <c r="S1051" s="5"/>
      <c r="T1051" s="5"/>
    </row>
    <row r="1052" spans="1:20" s="10" customFormat="1" ht="65.099999999999994" customHeight="1" x14ac:dyDescent="0.3">
      <c r="A1052" s="13">
        <f>IF(D1052="","",SUBTOTAL(3,D$7:$D1052))</f>
        <v>1042</v>
      </c>
      <c r="B1052" s="376"/>
      <c r="C1052" s="55" t="s">
        <v>424</v>
      </c>
      <c r="D1052" s="56" t="s">
        <v>700</v>
      </c>
      <c r="E1052" s="55" t="s">
        <v>407</v>
      </c>
      <c r="F1052" s="53" t="s">
        <v>1257</v>
      </c>
      <c r="G1052" s="376"/>
      <c r="H1052" s="54" t="s">
        <v>44</v>
      </c>
      <c r="I1052" s="54" t="s">
        <v>44</v>
      </c>
      <c r="J1052" s="389"/>
      <c r="K1052" s="388"/>
      <c r="L1052" s="51"/>
      <c r="M1052" s="51"/>
      <c r="N1052" s="132">
        <v>4577400</v>
      </c>
      <c r="O1052" s="5"/>
      <c r="P1052" s="5"/>
      <c r="Q1052" s="5"/>
      <c r="R1052" s="5"/>
      <c r="S1052" s="5"/>
      <c r="T1052" s="5"/>
    </row>
    <row r="1053" spans="1:20" s="10" customFormat="1" ht="65.099999999999994" customHeight="1" x14ac:dyDescent="0.3">
      <c r="A1053" s="13">
        <f>IF(D1053="","",SUBTOTAL(3,D$7:$D1053))</f>
        <v>1043</v>
      </c>
      <c r="B1053" s="376"/>
      <c r="C1053" s="55" t="s">
        <v>425</v>
      </c>
      <c r="D1053" s="56" t="s">
        <v>700</v>
      </c>
      <c r="E1053" s="55" t="s">
        <v>407</v>
      </c>
      <c r="F1053" s="53" t="s">
        <v>1258</v>
      </c>
      <c r="G1053" s="376"/>
      <c r="H1053" s="54" t="s">
        <v>44</v>
      </c>
      <c r="I1053" s="54" t="s">
        <v>44</v>
      </c>
      <c r="J1053" s="389"/>
      <c r="K1053" s="388"/>
      <c r="L1053" s="51"/>
      <c r="M1053" s="51"/>
      <c r="N1053" s="132">
        <v>5665800</v>
      </c>
      <c r="O1053" s="5"/>
      <c r="P1053" s="5"/>
      <c r="Q1053" s="5"/>
      <c r="R1053" s="5"/>
      <c r="S1053" s="5"/>
      <c r="T1053" s="5"/>
    </row>
    <row r="1054" spans="1:20" s="10" customFormat="1" ht="65.099999999999994" customHeight="1" x14ac:dyDescent="0.3">
      <c r="A1054" s="13">
        <f>IF(D1054="","",SUBTOTAL(3,D$7:$D1054))</f>
        <v>1044</v>
      </c>
      <c r="B1054" s="376"/>
      <c r="C1054" s="55" t="s">
        <v>426</v>
      </c>
      <c r="D1054" s="56" t="s">
        <v>972</v>
      </c>
      <c r="E1054" s="55"/>
      <c r="F1054" s="53"/>
      <c r="G1054" s="376"/>
      <c r="H1054" s="54" t="s">
        <v>44</v>
      </c>
      <c r="I1054" s="54" t="s">
        <v>44</v>
      </c>
      <c r="J1054" s="389"/>
      <c r="K1054" s="388" t="s">
        <v>1262</v>
      </c>
      <c r="L1054" s="51"/>
      <c r="M1054" s="51"/>
      <c r="N1054" s="132">
        <v>107200</v>
      </c>
      <c r="O1054" s="5"/>
      <c r="P1054" s="5"/>
      <c r="Q1054" s="5"/>
      <c r="R1054" s="5"/>
      <c r="S1054" s="5"/>
      <c r="T1054" s="5"/>
    </row>
    <row r="1055" spans="1:20" s="10" customFormat="1" ht="65.099999999999994" customHeight="1" x14ac:dyDescent="0.3">
      <c r="A1055" s="13">
        <f>IF(D1055="","",SUBTOTAL(3,D$7:$D1055))</f>
        <v>1045</v>
      </c>
      <c r="B1055" s="376"/>
      <c r="C1055" s="55" t="s">
        <v>429</v>
      </c>
      <c r="D1055" s="56" t="s">
        <v>972</v>
      </c>
      <c r="E1055" s="55"/>
      <c r="F1055" s="65" t="s">
        <v>44</v>
      </c>
      <c r="G1055" s="376"/>
      <c r="H1055" s="55"/>
      <c r="I1055" s="54" t="s">
        <v>44</v>
      </c>
      <c r="J1055" s="389"/>
      <c r="K1055" s="388"/>
      <c r="L1055" s="5"/>
      <c r="M1055" s="5"/>
      <c r="N1055" s="132">
        <v>121700</v>
      </c>
      <c r="O1055" s="5"/>
      <c r="P1055" s="5"/>
      <c r="Q1055" s="5"/>
      <c r="R1055" s="5"/>
      <c r="S1055" s="5"/>
      <c r="T1055" s="5"/>
    </row>
    <row r="1056" spans="1:20" s="10" customFormat="1" ht="65.099999999999994" customHeight="1" x14ac:dyDescent="0.3">
      <c r="A1056" s="13">
        <f>IF(D1056="","",SUBTOTAL(3,D$7:$D1056))</f>
        <v>1046</v>
      </c>
      <c r="B1056" s="376"/>
      <c r="C1056" s="55" t="s">
        <v>430</v>
      </c>
      <c r="D1056" s="56" t="s">
        <v>972</v>
      </c>
      <c r="E1056" s="55"/>
      <c r="F1056" s="65" t="s">
        <v>44</v>
      </c>
      <c r="G1056" s="376"/>
      <c r="H1056" s="55"/>
      <c r="I1056" s="54" t="s">
        <v>44</v>
      </c>
      <c r="J1056" s="389"/>
      <c r="K1056" s="388"/>
      <c r="L1056" s="5"/>
      <c r="M1056" s="5"/>
      <c r="N1056" s="132">
        <v>174600</v>
      </c>
      <c r="O1056" s="5"/>
      <c r="P1056" s="5"/>
      <c r="Q1056" s="5"/>
      <c r="R1056" s="5"/>
      <c r="S1056" s="5"/>
      <c r="T1056" s="5"/>
    </row>
    <row r="1057" spans="1:20" s="10" customFormat="1" ht="65.099999999999994" customHeight="1" x14ac:dyDescent="0.3">
      <c r="A1057" s="13">
        <f>IF(D1057="","",SUBTOTAL(3,D$7:$D1057))</f>
        <v>1047</v>
      </c>
      <c r="B1057" s="376"/>
      <c r="C1057" s="55" t="s">
        <v>431</v>
      </c>
      <c r="D1057" s="56" t="s">
        <v>972</v>
      </c>
      <c r="E1057" s="55"/>
      <c r="F1057" s="65" t="s">
        <v>44</v>
      </c>
      <c r="G1057" s="376"/>
      <c r="H1057" s="55"/>
      <c r="I1057" s="54" t="s">
        <v>44</v>
      </c>
      <c r="J1057" s="389"/>
      <c r="K1057" s="388"/>
      <c r="L1057" s="5"/>
      <c r="M1057" s="5"/>
      <c r="N1057" s="132">
        <v>206600</v>
      </c>
      <c r="O1057" s="5"/>
      <c r="P1057" s="5"/>
      <c r="Q1057" s="5"/>
      <c r="R1057" s="5"/>
      <c r="S1057" s="5"/>
      <c r="T1057" s="5"/>
    </row>
    <row r="1058" spans="1:20" s="10" customFormat="1" ht="65.099999999999994" customHeight="1" x14ac:dyDescent="0.3">
      <c r="A1058" s="13">
        <f>IF(D1058="","",SUBTOTAL(3,D$7:$D1058))</f>
        <v>1048</v>
      </c>
      <c r="B1058" s="376"/>
      <c r="C1058" s="55" t="s">
        <v>432</v>
      </c>
      <c r="D1058" s="56" t="s">
        <v>972</v>
      </c>
      <c r="E1058" s="64"/>
      <c r="F1058" s="65" t="s">
        <v>44</v>
      </c>
      <c r="G1058" s="376"/>
      <c r="H1058" s="55"/>
      <c r="I1058" s="54" t="s">
        <v>44</v>
      </c>
      <c r="J1058" s="389"/>
      <c r="K1058" s="388"/>
      <c r="L1058" s="5"/>
      <c r="M1058" s="5"/>
      <c r="N1058" s="132">
        <v>291000</v>
      </c>
      <c r="O1058" s="5"/>
      <c r="P1058" s="5"/>
      <c r="Q1058" s="5"/>
      <c r="R1058" s="5"/>
      <c r="S1058" s="5"/>
      <c r="T1058" s="5"/>
    </row>
    <row r="1059" spans="1:20" s="10" customFormat="1" ht="65.099999999999994" customHeight="1" x14ac:dyDescent="0.3">
      <c r="A1059" s="13">
        <f>IF(D1059="","",SUBTOTAL(3,D$7:$D1059))</f>
        <v>1049</v>
      </c>
      <c r="B1059" s="376"/>
      <c r="C1059" s="55" t="s">
        <v>433</v>
      </c>
      <c r="D1059" s="56" t="s">
        <v>972</v>
      </c>
      <c r="E1059" s="64"/>
      <c r="F1059" s="65" t="s">
        <v>44</v>
      </c>
      <c r="G1059" s="376"/>
      <c r="H1059" s="55"/>
      <c r="I1059" s="54" t="s">
        <v>44</v>
      </c>
      <c r="J1059" s="389"/>
      <c r="K1059" s="388"/>
      <c r="L1059" s="5"/>
      <c r="M1059" s="5"/>
      <c r="N1059" s="132">
        <v>381200</v>
      </c>
      <c r="O1059" s="5"/>
      <c r="P1059" s="5"/>
      <c r="Q1059" s="5"/>
      <c r="R1059" s="5"/>
      <c r="S1059" s="5"/>
      <c r="T1059" s="5"/>
    </row>
    <row r="1060" spans="1:20" s="10" customFormat="1" ht="65.099999999999994" customHeight="1" x14ac:dyDescent="0.3">
      <c r="A1060" s="13">
        <f>IF(D1060="","",SUBTOTAL(3,D$7:$D1060))</f>
        <v>1050</v>
      </c>
      <c r="B1060" s="376"/>
      <c r="C1060" s="55" t="s">
        <v>434</v>
      </c>
      <c r="D1060" s="56" t="s">
        <v>972</v>
      </c>
      <c r="E1060" s="64"/>
      <c r="F1060" s="65" t="s">
        <v>44</v>
      </c>
      <c r="G1060" s="376"/>
      <c r="H1060" s="55"/>
      <c r="I1060" s="54" t="s">
        <v>44</v>
      </c>
      <c r="J1060" s="389"/>
      <c r="K1060" s="388"/>
      <c r="L1060" s="5"/>
      <c r="M1060" s="5"/>
      <c r="N1060" s="132">
        <v>487000</v>
      </c>
      <c r="O1060" s="5"/>
      <c r="P1060" s="5"/>
      <c r="Q1060" s="5"/>
      <c r="R1060" s="5"/>
      <c r="S1060" s="5"/>
      <c r="T1060" s="5"/>
    </row>
    <row r="1061" spans="1:20" s="10" customFormat="1" ht="65.099999999999994" customHeight="1" x14ac:dyDescent="0.3">
      <c r="A1061" s="13">
        <f>IF(D1061="","",SUBTOTAL(3,D$7:$D1061))</f>
        <v>1051</v>
      </c>
      <c r="B1061" s="376"/>
      <c r="C1061" s="55" t="s">
        <v>435</v>
      </c>
      <c r="D1061" s="56" t="s">
        <v>972</v>
      </c>
      <c r="E1061" s="64"/>
      <c r="F1061" s="65" t="s">
        <v>44</v>
      </c>
      <c r="G1061" s="376"/>
      <c r="H1061" s="55"/>
      <c r="I1061" s="54" t="s">
        <v>44</v>
      </c>
      <c r="J1061" s="389"/>
      <c r="K1061" s="388"/>
      <c r="L1061" s="5"/>
      <c r="M1061" s="5"/>
      <c r="N1061" s="132">
        <v>703700</v>
      </c>
      <c r="O1061" s="5"/>
      <c r="P1061" s="5"/>
      <c r="Q1061" s="5"/>
      <c r="R1061" s="5"/>
      <c r="S1061" s="5"/>
      <c r="T1061" s="5"/>
    </row>
    <row r="1062" spans="1:20" s="10" customFormat="1" ht="65.099999999999994" customHeight="1" x14ac:dyDescent="0.3">
      <c r="A1062" s="13">
        <f>IF(D1062="","",SUBTOTAL(3,D$7:$D1062))</f>
        <v>1052</v>
      </c>
      <c r="B1062" s="376"/>
      <c r="C1062" s="55" t="s">
        <v>436</v>
      </c>
      <c r="D1062" s="56" t="s">
        <v>972</v>
      </c>
      <c r="E1062" s="64"/>
      <c r="F1062" s="65" t="s">
        <v>44</v>
      </c>
      <c r="G1062" s="376"/>
      <c r="H1062" s="55"/>
      <c r="I1062" s="54" t="s">
        <v>44</v>
      </c>
      <c r="J1062" s="389"/>
      <c r="K1062" s="388"/>
      <c r="L1062" s="5"/>
      <c r="M1062" s="5"/>
      <c r="N1062" s="132">
        <v>915700</v>
      </c>
      <c r="O1062" s="5"/>
      <c r="P1062" s="5"/>
      <c r="Q1062" s="5"/>
      <c r="R1062" s="5"/>
      <c r="S1062" s="5"/>
      <c r="T1062" s="5"/>
    </row>
    <row r="1063" spans="1:20" s="10" customFormat="1" ht="65.099999999999994" customHeight="1" x14ac:dyDescent="0.3">
      <c r="A1063" s="13">
        <f>IF(D1063="","",SUBTOTAL(3,D$7:$D1063))</f>
        <v>1053</v>
      </c>
      <c r="B1063" s="376"/>
      <c r="C1063" s="55" t="s">
        <v>437</v>
      </c>
      <c r="D1063" s="56" t="s">
        <v>1180</v>
      </c>
      <c r="E1063" s="55" t="s">
        <v>407</v>
      </c>
      <c r="F1063" s="53" t="s">
        <v>438</v>
      </c>
      <c r="G1063" s="376" t="s">
        <v>462</v>
      </c>
      <c r="H1063" s="55" t="s">
        <v>17</v>
      </c>
      <c r="I1063" s="55" t="s">
        <v>439</v>
      </c>
      <c r="J1063" s="389" t="s">
        <v>1270</v>
      </c>
      <c r="K1063" s="388"/>
      <c r="L1063" s="5"/>
      <c r="M1063" s="5"/>
      <c r="N1063" s="133"/>
      <c r="O1063" s="5">
        <v>276000</v>
      </c>
      <c r="P1063" s="5"/>
      <c r="Q1063" s="5"/>
      <c r="R1063" s="5"/>
      <c r="S1063" s="5"/>
      <c r="T1063" s="5"/>
    </row>
    <row r="1064" spans="1:20" s="10" customFormat="1" ht="65.099999999999994" customHeight="1" x14ac:dyDescent="0.3">
      <c r="A1064" s="13">
        <f>IF(D1064="","",SUBTOTAL(3,D$7:$D1064))</f>
        <v>1054</v>
      </c>
      <c r="B1064" s="376"/>
      <c r="C1064" s="55" t="s">
        <v>440</v>
      </c>
      <c r="D1064" s="56" t="s">
        <v>1180</v>
      </c>
      <c r="E1064" s="55" t="s">
        <v>441</v>
      </c>
      <c r="F1064" s="53" t="s">
        <v>442</v>
      </c>
      <c r="G1064" s="376"/>
      <c r="H1064" s="54" t="s">
        <v>44</v>
      </c>
      <c r="I1064" s="54" t="s">
        <v>44</v>
      </c>
      <c r="J1064" s="389"/>
      <c r="K1064" s="388"/>
      <c r="L1064" s="5"/>
      <c r="M1064" s="5"/>
      <c r="N1064" s="133"/>
      <c r="O1064" s="5">
        <v>390000</v>
      </c>
      <c r="P1064" s="5"/>
      <c r="Q1064" s="5"/>
      <c r="R1064" s="5"/>
      <c r="S1064" s="5"/>
      <c r="T1064" s="5"/>
    </row>
    <row r="1065" spans="1:20" s="10" customFormat="1" ht="65.099999999999994" customHeight="1" x14ac:dyDescent="0.3">
      <c r="A1065" s="13">
        <f>IF(D1065="","",SUBTOTAL(3,D$7:$D1065))</f>
        <v>1055</v>
      </c>
      <c r="B1065" s="376"/>
      <c r="C1065" s="55" t="s">
        <v>443</v>
      </c>
      <c r="D1065" s="56" t="s">
        <v>1180</v>
      </c>
      <c r="E1065" s="55" t="s">
        <v>444</v>
      </c>
      <c r="F1065" s="53" t="s">
        <v>445</v>
      </c>
      <c r="G1065" s="376"/>
      <c r="H1065" s="54" t="s">
        <v>44</v>
      </c>
      <c r="I1065" s="54" t="s">
        <v>44</v>
      </c>
      <c r="J1065" s="389"/>
      <c r="K1065" s="388"/>
      <c r="L1065" s="5"/>
      <c r="M1065" s="5"/>
      <c r="N1065" s="133"/>
      <c r="O1065" s="5">
        <v>702000</v>
      </c>
      <c r="P1065" s="5"/>
      <c r="Q1065" s="5"/>
      <c r="R1065" s="5"/>
      <c r="S1065" s="5"/>
      <c r="T1065" s="5"/>
    </row>
    <row r="1066" spans="1:20" s="10" customFormat="1" ht="65.099999999999994" customHeight="1" x14ac:dyDescent="0.3">
      <c r="A1066" s="13">
        <f>IF(D1066="","",SUBTOTAL(3,D$7:$D1066))</f>
        <v>1056</v>
      </c>
      <c r="B1066" s="376"/>
      <c r="C1066" s="55" t="s">
        <v>446</v>
      </c>
      <c r="D1066" s="56" t="s">
        <v>1180</v>
      </c>
      <c r="E1066" s="55" t="s">
        <v>447</v>
      </c>
      <c r="F1066" s="53" t="s">
        <v>448</v>
      </c>
      <c r="G1066" s="376"/>
      <c r="H1066" s="54" t="s">
        <v>44</v>
      </c>
      <c r="I1066" s="54" t="s">
        <v>44</v>
      </c>
      <c r="J1066" s="389"/>
      <c r="K1066" s="388"/>
      <c r="L1066" s="5"/>
      <c r="M1066" s="5"/>
      <c r="N1066" s="133"/>
      <c r="O1066" s="5">
        <v>935000</v>
      </c>
      <c r="P1066" s="5"/>
      <c r="Q1066" s="5"/>
      <c r="R1066" s="5"/>
      <c r="S1066" s="5"/>
      <c r="T1066" s="5"/>
    </row>
    <row r="1067" spans="1:20" s="10" customFormat="1" ht="65.099999999999994" customHeight="1" x14ac:dyDescent="0.3">
      <c r="A1067" s="13">
        <f>IF(D1067="","",SUBTOTAL(3,D$7:$D1067))</f>
        <v>1057</v>
      </c>
      <c r="B1067" s="376"/>
      <c r="C1067" s="55" t="s">
        <v>449</v>
      </c>
      <c r="D1067" s="56" t="s">
        <v>1180</v>
      </c>
      <c r="E1067" s="55" t="s">
        <v>450</v>
      </c>
      <c r="F1067" s="53" t="s">
        <v>451</v>
      </c>
      <c r="G1067" s="376"/>
      <c r="H1067" s="54" t="s">
        <v>44</v>
      </c>
      <c r="I1067" s="54" t="s">
        <v>44</v>
      </c>
      <c r="J1067" s="389"/>
      <c r="K1067" s="388"/>
      <c r="L1067" s="5"/>
      <c r="M1067" s="5"/>
      <c r="N1067" s="133"/>
      <c r="O1067" s="5">
        <v>1440000</v>
      </c>
      <c r="P1067" s="5"/>
      <c r="Q1067" s="5"/>
      <c r="R1067" s="5"/>
      <c r="S1067" s="5"/>
      <c r="T1067" s="5"/>
    </row>
    <row r="1068" spans="1:20" s="10" customFormat="1" ht="65.099999999999994" customHeight="1" x14ac:dyDescent="0.3">
      <c r="A1068" s="13">
        <f>IF(D1068="","",SUBTOTAL(3,D$7:$D1068))</f>
        <v>1058</v>
      </c>
      <c r="B1068" s="376"/>
      <c r="C1068" s="55" t="s">
        <v>452</v>
      </c>
      <c r="D1068" s="56" t="s">
        <v>1180</v>
      </c>
      <c r="E1068" s="55" t="s">
        <v>453</v>
      </c>
      <c r="F1068" s="53" t="s">
        <v>438</v>
      </c>
      <c r="G1068" s="376"/>
      <c r="H1068" s="54" t="s">
        <v>44</v>
      </c>
      <c r="I1068" s="54" t="s">
        <v>44</v>
      </c>
      <c r="J1068" s="389"/>
      <c r="K1068" s="388"/>
      <c r="L1068" s="5"/>
      <c r="M1068" s="5"/>
      <c r="N1068" s="133"/>
      <c r="O1068" s="5">
        <v>308000</v>
      </c>
      <c r="P1068" s="5"/>
      <c r="Q1068" s="5"/>
      <c r="R1068" s="5"/>
      <c r="S1068" s="5"/>
      <c r="T1068" s="5"/>
    </row>
    <row r="1069" spans="1:20" s="10" customFormat="1" ht="65.099999999999994" customHeight="1" x14ac:dyDescent="0.3">
      <c r="A1069" s="13">
        <f>IF(D1069="","",SUBTOTAL(3,D$7:$D1069))</f>
        <v>1059</v>
      </c>
      <c r="B1069" s="376"/>
      <c r="C1069" s="55" t="s">
        <v>454</v>
      </c>
      <c r="D1069" s="56" t="s">
        <v>1180</v>
      </c>
      <c r="E1069" s="55" t="s">
        <v>455</v>
      </c>
      <c r="F1069" s="53" t="s">
        <v>442</v>
      </c>
      <c r="G1069" s="376"/>
      <c r="H1069" s="54" t="s">
        <v>44</v>
      </c>
      <c r="I1069" s="54" t="s">
        <v>44</v>
      </c>
      <c r="J1069" s="389"/>
      <c r="K1069" s="388"/>
      <c r="L1069" s="5"/>
      <c r="M1069" s="5"/>
      <c r="N1069" s="133"/>
      <c r="O1069" s="5">
        <v>462500</v>
      </c>
      <c r="P1069" s="5"/>
      <c r="Q1069" s="5"/>
      <c r="R1069" s="5"/>
      <c r="S1069" s="5"/>
      <c r="T1069" s="5"/>
    </row>
    <row r="1070" spans="1:20" s="10" customFormat="1" ht="65.099999999999994" customHeight="1" x14ac:dyDescent="0.3">
      <c r="A1070" s="13">
        <f>IF(D1070="","",SUBTOTAL(3,D$7:$D1070))</f>
        <v>1060</v>
      </c>
      <c r="B1070" s="376"/>
      <c r="C1070" s="55" t="s">
        <v>456</v>
      </c>
      <c r="D1070" s="56" t="s">
        <v>1180</v>
      </c>
      <c r="E1070" s="55" t="s">
        <v>457</v>
      </c>
      <c r="F1070" s="53" t="s">
        <v>445</v>
      </c>
      <c r="G1070" s="376"/>
      <c r="H1070" s="54" t="s">
        <v>44</v>
      </c>
      <c r="I1070" s="54" t="s">
        <v>44</v>
      </c>
      <c r="J1070" s="389"/>
      <c r="K1070" s="388"/>
      <c r="L1070" s="5"/>
      <c r="M1070" s="5"/>
      <c r="N1070" s="133"/>
      <c r="O1070" s="5">
        <v>784500</v>
      </c>
      <c r="P1070" s="5"/>
      <c r="Q1070" s="5"/>
      <c r="R1070" s="5"/>
      <c r="S1070" s="5"/>
      <c r="T1070" s="5"/>
    </row>
    <row r="1071" spans="1:20" s="10" customFormat="1" ht="65.099999999999994" customHeight="1" x14ac:dyDescent="0.3">
      <c r="A1071" s="13">
        <f>IF(D1071="","",SUBTOTAL(3,D$7:$D1071))</f>
        <v>1061</v>
      </c>
      <c r="B1071" s="376"/>
      <c r="C1071" s="55" t="s">
        <v>458</v>
      </c>
      <c r="D1071" s="56" t="s">
        <v>1180</v>
      </c>
      <c r="E1071" s="55" t="s">
        <v>459</v>
      </c>
      <c r="F1071" s="53" t="s">
        <v>448</v>
      </c>
      <c r="G1071" s="376"/>
      <c r="H1071" s="54" t="s">
        <v>44</v>
      </c>
      <c r="I1071" s="54" t="s">
        <v>44</v>
      </c>
      <c r="J1071" s="389"/>
      <c r="K1071" s="388"/>
      <c r="L1071" s="5"/>
      <c r="M1071" s="5"/>
      <c r="N1071" s="133"/>
      <c r="O1071" s="5">
        <v>1123500</v>
      </c>
      <c r="P1071" s="5"/>
      <c r="Q1071" s="5"/>
      <c r="R1071" s="5"/>
      <c r="S1071" s="5"/>
      <c r="T1071" s="5"/>
    </row>
    <row r="1072" spans="1:20" s="10" customFormat="1" ht="65.099999999999994" customHeight="1" x14ac:dyDescent="0.3">
      <c r="A1072" s="13">
        <f>IF(D1072="","",SUBTOTAL(3,D$7:$D1072))</f>
        <v>1062</v>
      </c>
      <c r="B1072" s="376"/>
      <c r="C1072" s="55" t="s">
        <v>460</v>
      </c>
      <c r="D1072" s="56" t="s">
        <v>1180</v>
      </c>
      <c r="E1072" s="55" t="s">
        <v>461</v>
      </c>
      <c r="F1072" s="53" t="s">
        <v>451</v>
      </c>
      <c r="G1072" s="376"/>
      <c r="H1072" s="54" t="s">
        <v>44</v>
      </c>
      <c r="I1072" s="54" t="s">
        <v>44</v>
      </c>
      <c r="J1072" s="389"/>
      <c r="K1072" s="388"/>
      <c r="L1072" s="5"/>
      <c r="M1072" s="5"/>
      <c r="N1072" s="133"/>
      <c r="O1072" s="5">
        <v>1594500</v>
      </c>
      <c r="P1072" s="5"/>
      <c r="Q1072" s="5"/>
      <c r="R1072" s="5"/>
      <c r="S1072" s="5"/>
      <c r="T1072" s="5"/>
    </row>
    <row r="1073" spans="1:21" s="10" customFormat="1" ht="65.099999999999994" customHeight="1" x14ac:dyDescent="0.3">
      <c r="A1073" s="13">
        <f>IF(D1073="","",SUBTOTAL(3,D$7:$D1073))</f>
        <v>1063</v>
      </c>
      <c r="B1073" s="376"/>
      <c r="C1073" s="55" t="s">
        <v>429</v>
      </c>
      <c r="D1073" s="56" t="s">
        <v>972</v>
      </c>
      <c r="E1073" s="55"/>
      <c r="F1073" s="53"/>
      <c r="G1073" s="376"/>
      <c r="H1073" s="54" t="s">
        <v>44</v>
      </c>
      <c r="I1073" s="54" t="s">
        <v>44</v>
      </c>
      <c r="J1073" s="389"/>
      <c r="K1073" s="388"/>
      <c r="L1073" s="5"/>
      <c r="M1073" s="5"/>
      <c r="N1073" s="133"/>
      <c r="O1073" s="5">
        <v>120000</v>
      </c>
      <c r="P1073" s="5"/>
      <c r="Q1073" s="5"/>
      <c r="R1073" s="5"/>
      <c r="S1073" s="5"/>
      <c r="T1073" s="5"/>
    </row>
    <row r="1074" spans="1:21" s="10" customFormat="1" ht="65.099999999999994" customHeight="1" x14ac:dyDescent="0.3">
      <c r="A1074" s="13">
        <f>IF(D1074="","",SUBTOTAL(3,D$7:$D1074))</f>
        <v>1064</v>
      </c>
      <c r="B1074" s="376"/>
      <c r="C1074" s="55" t="s">
        <v>430</v>
      </c>
      <c r="D1074" s="56" t="s">
        <v>972</v>
      </c>
      <c r="E1074" s="55"/>
      <c r="F1074" s="53"/>
      <c r="G1074" s="376"/>
      <c r="H1074" s="54" t="s">
        <v>44</v>
      </c>
      <c r="I1074" s="54" t="s">
        <v>44</v>
      </c>
      <c r="J1074" s="389"/>
      <c r="K1074" s="388"/>
      <c r="L1074" s="5"/>
      <c r="M1074" s="5"/>
      <c r="N1074" s="133"/>
      <c r="O1074" s="5">
        <v>170000</v>
      </c>
      <c r="P1074" s="5"/>
      <c r="Q1074" s="5"/>
      <c r="R1074" s="5"/>
      <c r="S1074" s="5"/>
      <c r="T1074" s="5"/>
    </row>
    <row r="1075" spans="1:21" s="10" customFormat="1" ht="65.099999999999994" customHeight="1" x14ac:dyDescent="0.3">
      <c r="A1075" s="13">
        <f>IF(D1075="","",SUBTOTAL(3,D$7:$D1075))</f>
        <v>1065</v>
      </c>
      <c r="B1075" s="376"/>
      <c r="C1075" s="55" t="s">
        <v>431</v>
      </c>
      <c r="D1075" s="56" t="s">
        <v>972</v>
      </c>
      <c r="E1075" s="55"/>
      <c r="F1075" s="53"/>
      <c r="G1075" s="376"/>
      <c r="H1075" s="54" t="s">
        <v>44</v>
      </c>
      <c r="I1075" s="54" t="s">
        <v>44</v>
      </c>
      <c r="J1075" s="389"/>
      <c r="K1075" s="388"/>
      <c r="L1075" s="5"/>
      <c r="M1075" s="5"/>
      <c r="N1075" s="133"/>
      <c r="O1075" s="5">
        <v>210000</v>
      </c>
      <c r="P1075" s="5"/>
      <c r="Q1075" s="5"/>
      <c r="R1075" s="5"/>
      <c r="S1075" s="5"/>
      <c r="T1075" s="5"/>
    </row>
    <row r="1076" spans="1:21" s="10" customFormat="1" ht="65.099999999999994" customHeight="1" x14ac:dyDescent="0.3">
      <c r="A1076" s="13">
        <f>IF(D1076="","",SUBTOTAL(3,D$7:$D1076))</f>
        <v>1066</v>
      </c>
      <c r="B1076" s="376"/>
      <c r="C1076" s="55" t="s">
        <v>432</v>
      </c>
      <c r="D1076" s="56" t="s">
        <v>972</v>
      </c>
      <c r="E1076" s="55"/>
      <c r="F1076" s="53"/>
      <c r="G1076" s="376"/>
      <c r="H1076" s="54" t="s">
        <v>44</v>
      </c>
      <c r="I1076" s="54" t="s">
        <v>44</v>
      </c>
      <c r="J1076" s="389"/>
      <c r="K1076" s="388"/>
      <c r="L1076" s="5"/>
      <c r="M1076" s="5"/>
      <c r="N1076" s="133"/>
      <c r="O1076" s="5">
        <v>280000</v>
      </c>
      <c r="P1076" s="5"/>
      <c r="Q1076" s="5"/>
      <c r="R1076" s="5"/>
      <c r="S1076" s="5"/>
      <c r="T1076" s="5"/>
    </row>
    <row r="1077" spans="1:21" s="10" customFormat="1" ht="65.099999999999994" customHeight="1" x14ac:dyDescent="0.3">
      <c r="A1077" s="13">
        <f>IF(D1077="","",SUBTOTAL(3,D$7:$D1077))</f>
        <v>1067</v>
      </c>
      <c r="B1077" s="376"/>
      <c r="C1077" s="55" t="s">
        <v>433</v>
      </c>
      <c r="D1077" s="56" t="s">
        <v>972</v>
      </c>
      <c r="E1077" s="55"/>
      <c r="F1077" s="53"/>
      <c r="G1077" s="376"/>
      <c r="H1077" s="54" t="s">
        <v>44</v>
      </c>
      <c r="I1077" s="54" t="s">
        <v>44</v>
      </c>
      <c r="J1077" s="389"/>
      <c r="K1077" s="388"/>
      <c r="L1077" s="5"/>
      <c r="M1077" s="5"/>
      <c r="N1077" s="133"/>
      <c r="O1077" s="5">
        <v>385000</v>
      </c>
      <c r="P1077" s="5"/>
      <c r="Q1077" s="5"/>
      <c r="R1077" s="5"/>
      <c r="S1077" s="5"/>
      <c r="T1077" s="5"/>
    </row>
    <row r="1078" spans="1:21" s="10" customFormat="1" ht="65.099999999999994" customHeight="1" x14ac:dyDescent="0.3">
      <c r="A1078" s="13">
        <f>IF(D1078="","",SUBTOTAL(3,D$7:$D1078))</f>
        <v>1068</v>
      </c>
      <c r="B1078" s="376"/>
      <c r="C1078" s="55" t="s">
        <v>406</v>
      </c>
      <c r="D1078" s="56" t="s">
        <v>700</v>
      </c>
      <c r="E1078" s="55" t="s">
        <v>2295</v>
      </c>
      <c r="F1078" s="53" t="s">
        <v>1251</v>
      </c>
      <c r="G1078" s="409" t="s">
        <v>2500</v>
      </c>
      <c r="H1078" s="186"/>
      <c r="I1078" s="186"/>
      <c r="J1078" s="411" t="s">
        <v>3230</v>
      </c>
      <c r="K1078" s="412" t="s">
        <v>2297</v>
      </c>
      <c r="L1078" s="78"/>
      <c r="M1078" s="78"/>
      <c r="N1078" s="241"/>
      <c r="O1078" s="78">
        <v>275502</v>
      </c>
      <c r="P1078" s="78"/>
      <c r="Q1078" s="78"/>
      <c r="R1078" s="78"/>
      <c r="S1078" s="78"/>
      <c r="T1078" s="78"/>
      <c r="U1078" s="10">
        <v>268576</v>
      </c>
    </row>
    <row r="1079" spans="1:21" s="10" customFormat="1" ht="65.099999999999994" customHeight="1" x14ac:dyDescent="0.3">
      <c r="A1079" s="13">
        <f>IF(D1079="","",SUBTOTAL(3,D$7:$D1079))</f>
        <v>1069</v>
      </c>
      <c r="B1079" s="376"/>
      <c r="C1079" s="55" t="s">
        <v>409</v>
      </c>
      <c r="D1079" s="56" t="s">
        <v>700</v>
      </c>
      <c r="E1079" s="55" t="s">
        <v>2295</v>
      </c>
      <c r="F1079" s="53" t="s">
        <v>1251</v>
      </c>
      <c r="G1079" s="409"/>
      <c r="H1079" s="186"/>
      <c r="I1079" s="186"/>
      <c r="J1079" s="411"/>
      <c r="K1079" s="412"/>
      <c r="L1079" s="78"/>
      <c r="M1079" s="78"/>
      <c r="N1079" s="241"/>
      <c r="O1079" s="78">
        <v>305457</v>
      </c>
      <c r="P1079" s="78"/>
      <c r="Q1079" s="78"/>
      <c r="R1079" s="78"/>
      <c r="S1079" s="78"/>
      <c r="T1079" s="78"/>
      <c r="U1079" s="10">
        <v>277145</v>
      </c>
    </row>
    <row r="1080" spans="1:21" s="10" customFormat="1" ht="65.099999999999994" customHeight="1" x14ac:dyDescent="0.3">
      <c r="A1080" s="13">
        <f>IF(D1080="","",SUBTOTAL(3,D$7:$D1080))</f>
        <v>1070</v>
      </c>
      <c r="B1080" s="376"/>
      <c r="C1080" s="55" t="s">
        <v>410</v>
      </c>
      <c r="D1080" s="56" t="s">
        <v>700</v>
      </c>
      <c r="E1080" s="55" t="s">
        <v>2295</v>
      </c>
      <c r="F1080" s="53" t="s">
        <v>1252</v>
      </c>
      <c r="G1080" s="409"/>
      <c r="H1080" s="186"/>
      <c r="I1080" s="186"/>
      <c r="J1080" s="411"/>
      <c r="K1080" s="412"/>
      <c r="L1080" s="78"/>
      <c r="M1080" s="78"/>
      <c r="N1080" s="241"/>
      <c r="O1080" s="78">
        <v>389564</v>
      </c>
      <c r="P1080" s="78"/>
      <c r="Q1080" s="78"/>
      <c r="R1080" s="78"/>
      <c r="S1080" s="78"/>
      <c r="T1080" s="78"/>
      <c r="U1080" s="10">
        <v>379102</v>
      </c>
    </row>
    <row r="1081" spans="1:21" s="10" customFormat="1" ht="65.099999999999994" customHeight="1" x14ac:dyDescent="0.3">
      <c r="A1081" s="13">
        <f>IF(D1081="","",SUBTOTAL(3,D$7:$D1081))</f>
        <v>1071</v>
      </c>
      <c r="B1081" s="376"/>
      <c r="C1081" s="55" t="s">
        <v>411</v>
      </c>
      <c r="D1081" s="56" t="s">
        <v>700</v>
      </c>
      <c r="E1081" s="55" t="s">
        <v>2295</v>
      </c>
      <c r="F1081" s="53" t="s">
        <v>1253</v>
      </c>
      <c r="G1081" s="409"/>
      <c r="H1081" s="186"/>
      <c r="I1081" s="186"/>
      <c r="J1081" s="411"/>
      <c r="K1081" s="412"/>
      <c r="L1081" s="78"/>
      <c r="M1081" s="78"/>
      <c r="N1081" s="241"/>
      <c r="O1081" s="78">
        <v>555182</v>
      </c>
      <c r="P1081" s="78"/>
      <c r="Q1081" s="78"/>
      <c r="R1081" s="78"/>
      <c r="S1081" s="78"/>
      <c r="T1081" s="78"/>
      <c r="U1081" s="10">
        <v>687896</v>
      </c>
    </row>
    <row r="1082" spans="1:21" s="10" customFormat="1" ht="65.099999999999994" customHeight="1" x14ac:dyDescent="0.3">
      <c r="A1082" s="13">
        <f>IF(D1082="","",SUBTOTAL(3,D$7:$D1082))</f>
        <v>1072</v>
      </c>
      <c r="B1082" s="376"/>
      <c r="C1082" s="55" t="s">
        <v>412</v>
      </c>
      <c r="D1082" s="56" t="s">
        <v>700</v>
      </c>
      <c r="E1082" s="55" t="s">
        <v>2295</v>
      </c>
      <c r="F1082" s="53" t="s">
        <v>1254</v>
      </c>
      <c r="G1082" s="409"/>
      <c r="H1082" s="186"/>
      <c r="I1082" s="186"/>
      <c r="J1082" s="411"/>
      <c r="K1082" s="412"/>
      <c r="L1082" s="78"/>
      <c r="M1082" s="78"/>
      <c r="N1082" s="241"/>
      <c r="O1082" s="78">
        <v>799577</v>
      </c>
      <c r="P1082" s="78"/>
      <c r="Q1082" s="78"/>
      <c r="R1082" s="78"/>
      <c r="S1082" s="78"/>
      <c r="T1082" s="78"/>
      <c r="U1082" s="10">
        <v>909805</v>
      </c>
    </row>
    <row r="1083" spans="1:21" s="10" customFormat="1" ht="65.099999999999994" customHeight="1" x14ac:dyDescent="0.3">
      <c r="A1083" s="13">
        <f>IF(D1083="","",SUBTOTAL(3,D$7:$D1083))</f>
        <v>1073</v>
      </c>
      <c r="B1083" s="376"/>
      <c r="C1083" s="55" t="s">
        <v>413</v>
      </c>
      <c r="D1083" s="56" t="s">
        <v>700</v>
      </c>
      <c r="E1083" s="55" t="s">
        <v>2295</v>
      </c>
      <c r="F1083" s="53" t="s">
        <v>1255</v>
      </c>
      <c r="G1083" s="409"/>
      <c r="H1083" s="186"/>
      <c r="I1083" s="186"/>
      <c r="J1083" s="411"/>
      <c r="K1083" s="412"/>
      <c r="L1083" s="78"/>
      <c r="M1083" s="78"/>
      <c r="N1083" s="241"/>
      <c r="O1083" s="78">
        <v>1280754</v>
      </c>
      <c r="P1083" s="78"/>
      <c r="Q1083" s="78"/>
      <c r="R1083" s="78"/>
      <c r="S1083" s="78"/>
      <c r="T1083" s="78"/>
      <c r="U1083" s="10">
        <v>1396318</v>
      </c>
    </row>
    <row r="1084" spans="1:21" s="10" customFormat="1" ht="65.099999999999994" customHeight="1" x14ac:dyDescent="0.3">
      <c r="A1084" s="13">
        <f>IF(D1084="","",SUBTOTAL(3,D$7:$D1084))</f>
        <v>1074</v>
      </c>
      <c r="B1084" s="376"/>
      <c r="C1084" s="55" t="s">
        <v>414</v>
      </c>
      <c r="D1084" s="56" t="s">
        <v>700</v>
      </c>
      <c r="E1084" s="55" t="s">
        <v>2295</v>
      </c>
      <c r="F1084" s="53" t="s">
        <v>1256</v>
      </c>
      <c r="G1084" s="409"/>
      <c r="H1084" s="186"/>
      <c r="I1084" s="186"/>
      <c r="J1084" s="411"/>
      <c r="K1084" s="412"/>
      <c r="L1084" s="78"/>
      <c r="M1084" s="78"/>
      <c r="N1084" s="241"/>
      <c r="O1084" s="78">
        <v>1876551</v>
      </c>
      <c r="P1084" s="78"/>
      <c r="Q1084" s="78"/>
      <c r="R1084" s="78"/>
      <c r="S1084" s="78"/>
      <c r="T1084" s="78"/>
      <c r="U1084" s="10">
        <v>2219355</v>
      </c>
    </row>
    <row r="1085" spans="1:21" s="10" customFormat="1" ht="65.099999999999994" customHeight="1" x14ac:dyDescent="0.3">
      <c r="A1085" s="13">
        <f>IF(D1085="","",SUBTOTAL(3,D$7:$D1085))</f>
        <v>1075</v>
      </c>
      <c r="B1085" s="376"/>
      <c r="C1085" s="55" t="s">
        <v>417</v>
      </c>
      <c r="D1085" s="56" t="s">
        <v>700</v>
      </c>
      <c r="E1085" s="55" t="s">
        <v>2295</v>
      </c>
      <c r="F1085" s="53" t="s">
        <v>1251</v>
      </c>
      <c r="G1085" s="409"/>
      <c r="H1085" s="186"/>
      <c r="I1085" s="186"/>
      <c r="J1085" s="411"/>
      <c r="K1085" s="412" t="s">
        <v>2298</v>
      </c>
      <c r="L1085" s="78"/>
      <c r="M1085" s="78"/>
      <c r="N1085" s="241"/>
      <c r="O1085" s="78">
        <v>297112</v>
      </c>
      <c r="P1085" s="78"/>
      <c r="Q1085" s="78"/>
      <c r="R1085" s="78"/>
      <c r="S1085" s="78"/>
      <c r="T1085" s="78"/>
      <c r="U1085" s="10">
        <v>279092</v>
      </c>
    </row>
    <row r="1086" spans="1:21" s="10" customFormat="1" ht="65.099999999999994" customHeight="1" x14ac:dyDescent="0.3">
      <c r="A1086" s="13">
        <f>IF(D1086="","",SUBTOTAL(3,D$7:$D1086))</f>
        <v>1076</v>
      </c>
      <c r="B1086" s="376"/>
      <c r="C1086" s="55" t="s">
        <v>418</v>
      </c>
      <c r="D1086" s="56" t="s">
        <v>700</v>
      </c>
      <c r="E1086" s="55" t="s">
        <v>2295</v>
      </c>
      <c r="F1086" s="53" t="s">
        <v>1251</v>
      </c>
      <c r="G1086" s="409"/>
      <c r="H1086" s="186"/>
      <c r="I1086" s="186"/>
      <c r="J1086" s="411"/>
      <c r="K1086" s="412"/>
      <c r="L1086" s="78"/>
      <c r="M1086" s="78"/>
      <c r="N1086" s="241"/>
      <c r="O1086" s="78">
        <v>333158</v>
      </c>
      <c r="P1086" s="78"/>
      <c r="Q1086" s="78"/>
      <c r="R1086" s="78"/>
      <c r="S1086" s="78"/>
      <c r="T1086" s="78"/>
      <c r="U1086" s="10">
        <v>297063</v>
      </c>
    </row>
    <row r="1087" spans="1:21" s="10" customFormat="1" ht="65.099999999999994" customHeight="1" x14ac:dyDescent="0.3">
      <c r="A1087" s="13">
        <f>IF(D1087="","",SUBTOTAL(3,D$7:$D1087))</f>
        <v>1077</v>
      </c>
      <c r="B1087" s="376"/>
      <c r="C1087" s="55" t="s">
        <v>419</v>
      </c>
      <c r="D1087" s="56" t="s">
        <v>700</v>
      </c>
      <c r="E1087" s="55" t="s">
        <v>2295</v>
      </c>
      <c r="F1087" s="53" t="s">
        <v>1252</v>
      </c>
      <c r="G1087" s="409"/>
      <c r="H1087" s="186"/>
      <c r="I1087" s="186"/>
      <c r="J1087" s="411"/>
      <c r="K1087" s="412"/>
      <c r="L1087" s="78"/>
      <c r="M1087" s="78"/>
      <c r="N1087" s="241"/>
      <c r="O1087" s="78">
        <v>436416</v>
      </c>
      <c r="P1087" s="78"/>
      <c r="Q1087" s="78"/>
      <c r="R1087" s="78"/>
      <c r="S1087" s="78"/>
      <c r="T1087" s="78"/>
      <c r="U1087" s="10">
        <v>448041</v>
      </c>
    </row>
    <row r="1088" spans="1:21" s="10" customFormat="1" ht="65.099999999999994" customHeight="1" x14ac:dyDescent="0.3">
      <c r="A1088" s="13">
        <f>IF(D1088="","",SUBTOTAL(3,D$7:$D1088))</f>
        <v>1078</v>
      </c>
      <c r="B1088" s="376"/>
      <c r="C1088" s="55" t="s">
        <v>420</v>
      </c>
      <c r="D1088" s="56" t="s">
        <v>700</v>
      </c>
      <c r="E1088" s="55" t="s">
        <v>2295</v>
      </c>
      <c r="F1088" s="53" t="s">
        <v>1253</v>
      </c>
      <c r="G1088" s="409"/>
      <c r="H1088" s="186"/>
      <c r="I1088" s="186"/>
      <c r="J1088" s="411"/>
      <c r="K1088" s="412"/>
      <c r="L1088" s="78"/>
      <c r="M1088" s="78"/>
      <c r="N1088" s="241"/>
      <c r="O1088" s="78">
        <v>625050</v>
      </c>
      <c r="P1088" s="78"/>
      <c r="Q1088" s="78"/>
      <c r="R1088" s="78"/>
      <c r="S1088" s="78"/>
      <c r="T1088" s="78"/>
      <c r="U1088" s="10">
        <v>760432</v>
      </c>
    </row>
    <row r="1089" spans="1:21" s="10" customFormat="1" ht="65.099999999999994" customHeight="1" x14ac:dyDescent="0.3">
      <c r="A1089" s="13">
        <f>IF(D1089="","",SUBTOTAL(3,D$7:$D1089))</f>
        <v>1079</v>
      </c>
      <c r="B1089" s="376"/>
      <c r="C1089" s="55" t="s">
        <v>421</v>
      </c>
      <c r="D1089" s="56" t="s">
        <v>700</v>
      </c>
      <c r="E1089" s="55" t="s">
        <v>2295</v>
      </c>
      <c r="F1089" s="53" t="s">
        <v>1254</v>
      </c>
      <c r="G1089" s="409"/>
      <c r="H1089" s="186"/>
      <c r="I1089" s="186"/>
      <c r="J1089" s="411"/>
      <c r="K1089" s="412"/>
      <c r="L1089" s="78"/>
      <c r="M1089" s="78"/>
      <c r="N1089" s="241"/>
      <c r="O1089" s="78">
        <v>882745</v>
      </c>
      <c r="P1089" s="78"/>
      <c r="Q1089" s="78"/>
      <c r="R1089" s="78"/>
      <c r="S1089" s="78"/>
      <c r="T1089" s="78"/>
      <c r="U1089" s="10">
        <v>1086505</v>
      </c>
    </row>
    <row r="1090" spans="1:21" s="10" customFormat="1" ht="65.099999999999994" customHeight="1" x14ac:dyDescent="0.3">
      <c r="A1090" s="13">
        <f>IF(D1090="","",SUBTOTAL(3,D$7:$D1090))</f>
        <v>1080</v>
      </c>
      <c r="B1090" s="376"/>
      <c r="C1090" s="55" t="s">
        <v>422</v>
      </c>
      <c r="D1090" s="56" t="s">
        <v>700</v>
      </c>
      <c r="E1090" s="55" t="s">
        <v>2295</v>
      </c>
      <c r="F1090" s="53" t="s">
        <v>1255</v>
      </c>
      <c r="G1090" s="409"/>
      <c r="H1090" s="186"/>
      <c r="I1090" s="186"/>
      <c r="J1090" s="411"/>
      <c r="K1090" s="412"/>
      <c r="L1090" s="78"/>
      <c r="M1090" s="78"/>
      <c r="N1090" s="241"/>
      <c r="O1090" s="78">
        <v>1472570</v>
      </c>
      <c r="P1090" s="78"/>
      <c r="Q1090" s="78"/>
      <c r="R1090" s="78"/>
      <c r="S1090" s="78"/>
      <c r="T1090" s="78"/>
      <c r="U1090" s="10">
        <v>1546915</v>
      </c>
    </row>
    <row r="1091" spans="1:21" s="10" customFormat="1" ht="65.099999999999994" customHeight="1" x14ac:dyDescent="0.3">
      <c r="A1091" s="13">
        <f>IF(D1091="","",SUBTOTAL(3,D$7:$D1091))</f>
        <v>1081</v>
      </c>
      <c r="B1091" s="376"/>
      <c r="C1091" s="55" t="s">
        <v>423</v>
      </c>
      <c r="D1091" s="56" t="s">
        <v>700</v>
      </c>
      <c r="E1091" s="55" t="s">
        <v>2295</v>
      </c>
      <c r="F1091" s="53" t="s">
        <v>1256</v>
      </c>
      <c r="G1091" s="409"/>
      <c r="H1091" s="186"/>
      <c r="I1091" s="186"/>
      <c r="J1091" s="411"/>
      <c r="K1091" s="412"/>
      <c r="L1091" s="78"/>
      <c r="M1091" s="78"/>
      <c r="N1091" s="241"/>
      <c r="O1091" s="78">
        <v>2033229</v>
      </c>
      <c r="P1091" s="78"/>
      <c r="Q1091" s="78"/>
      <c r="R1091" s="78"/>
      <c r="S1091" s="78"/>
      <c r="T1091" s="78"/>
      <c r="U1091" s="10">
        <v>2359487</v>
      </c>
    </row>
    <row r="1092" spans="1:21" s="10" customFormat="1" ht="65.099999999999994" customHeight="1" x14ac:dyDescent="0.3">
      <c r="A1092" s="13">
        <f>IF(D1092="","",SUBTOTAL(3,D$7:$D1092))</f>
        <v>1082</v>
      </c>
      <c r="B1092" s="376"/>
      <c r="C1092" s="55" t="s">
        <v>426</v>
      </c>
      <c r="D1092" s="56" t="s">
        <v>972</v>
      </c>
      <c r="E1092" s="55"/>
      <c r="F1092" s="53"/>
      <c r="G1092" s="409"/>
      <c r="H1092" s="186"/>
      <c r="I1092" s="186"/>
      <c r="J1092" s="411"/>
      <c r="K1092" s="88"/>
      <c r="L1092" s="78"/>
      <c r="M1092" s="78"/>
      <c r="N1092" s="241"/>
      <c r="O1092" s="78">
        <v>101852</v>
      </c>
      <c r="P1092" s="78"/>
      <c r="Q1092" s="78"/>
      <c r="R1092" s="78"/>
      <c r="S1092" s="78"/>
      <c r="T1092" s="78"/>
      <c r="U1092" s="10">
        <v>103530</v>
      </c>
    </row>
    <row r="1093" spans="1:21" s="10" customFormat="1" ht="65.099999999999994" customHeight="1" x14ac:dyDescent="0.3">
      <c r="A1093" s="13">
        <f>IF(D1093="","",SUBTOTAL(3,D$7:$D1093))</f>
        <v>1083</v>
      </c>
      <c r="B1093" s="376"/>
      <c r="C1093" s="55" t="s">
        <v>429</v>
      </c>
      <c r="D1093" s="56" t="s">
        <v>972</v>
      </c>
      <c r="E1093" s="55"/>
      <c r="F1093" s="53"/>
      <c r="G1093" s="409"/>
      <c r="H1093" s="186"/>
      <c r="I1093" s="186"/>
      <c r="J1093" s="411"/>
      <c r="K1093" s="88"/>
      <c r="L1093" s="78"/>
      <c r="M1093" s="78"/>
      <c r="N1093" s="241"/>
      <c r="O1093" s="78">
        <v>111111</v>
      </c>
      <c r="P1093" s="78"/>
      <c r="Q1093" s="78"/>
      <c r="R1093" s="78"/>
      <c r="S1093" s="78"/>
      <c r="T1093" s="78"/>
      <c r="U1093" s="10">
        <v>121240</v>
      </c>
    </row>
    <row r="1094" spans="1:21" s="10" customFormat="1" ht="65.099999999999994" customHeight="1" x14ac:dyDescent="0.3">
      <c r="A1094" s="13">
        <f>IF(D1094="","",SUBTOTAL(3,D$7:$D1094))</f>
        <v>1084</v>
      </c>
      <c r="B1094" s="376"/>
      <c r="C1094" s="55" t="s">
        <v>430</v>
      </c>
      <c r="D1094" s="56" t="s">
        <v>972</v>
      </c>
      <c r="E1094" s="55"/>
      <c r="F1094" s="53"/>
      <c r="G1094" s="409"/>
      <c r="H1094" s="186"/>
      <c r="I1094" s="186"/>
      <c r="J1094" s="411"/>
      <c r="K1094" s="88"/>
      <c r="L1094" s="78"/>
      <c r="M1094" s="78"/>
      <c r="N1094" s="241"/>
      <c r="O1094" s="78">
        <v>157407</v>
      </c>
      <c r="P1094" s="78"/>
      <c r="Q1094" s="78"/>
      <c r="R1094" s="78"/>
      <c r="S1094" s="78"/>
      <c r="T1094" s="78"/>
      <c r="U1094" s="10">
        <v>168928</v>
      </c>
    </row>
    <row r="1095" spans="1:21" s="10" customFormat="1" ht="65.099999999999994" customHeight="1" x14ac:dyDescent="0.3">
      <c r="A1095" s="13">
        <f>IF(D1095="","",SUBTOTAL(3,D$7:$D1095))</f>
        <v>1085</v>
      </c>
      <c r="B1095" s="376"/>
      <c r="C1095" s="55" t="s">
        <v>431</v>
      </c>
      <c r="D1095" s="56" t="s">
        <v>972</v>
      </c>
      <c r="E1095" s="55"/>
      <c r="F1095" s="53"/>
      <c r="G1095" s="409"/>
      <c r="H1095" s="186"/>
      <c r="I1095" s="186"/>
      <c r="J1095" s="411"/>
      <c r="K1095" s="88"/>
      <c r="L1095" s="78"/>
      <c r="M1095" s="78"/>
      <c r="N1095" s="241"/>
      <c r="O1095" s="78">
        <v>203704</v>
      </c>
      <c r="P1095" s="78"/>
      <c r="Q1095" s="78"/>
      <c r="R1095" s="78"/>
      <c r="S1095" s="78"/>
      <c r="T1095" s="78"/>
      <c r="U1095" s="10">
        <v>210931</v>
      </c>
    </row>
    <row r="1096" spans="1:21" s="10" customFormat="1" ht="65.099999999999994" customHeight="1" x14ac:dyDescent="0.3">
      <c r="A1096" s="13">
        <f>IF(D1096="","",SUBTOTAL(3,D$7:$D1096))</f>
        <v>1086</v>
      </c>
      <c r="B1096" s="376"/>
      <c r="C1096" s="55" t="s">
        <v>432</v>
      </c>
      <c r="D1096" s="56" t="s">
        <v>972</v>
      </c>
      <c r="E1096" s="55"/>
      <c r="F1096" s="53"/>
      <c r="G1096" s="409"/>
      <c r="H1096" s="186"/>
      <c r="I1096" s="186"/>
      <c r="J1096" s="411"/>
      <c r="K1096" s="88"/>
      <c r="L1096" s="78"/>
      <c r="M1096" s="78"/>
      <c r="N1096" s="241"/>
      <c r="O1096" s="78">
        <v>259259</v>
      </c>
      <c r="P1096" s="78"/>
      <c r="Q1096" s="78"/>
      <c r="R1096" s="78"/>
      <c r="S1096" s="78"/>
      <c r="T1096" s="78"/>
      <c r="U1096" s="10">
        <v>279371</v>
      </c>
    </row>
    <row r="1097" spans="1:21" s="10" customFormat="1" ht="65.099999999999994" customHeight="1" x14ac:dyDescent="0.3">
      <c r="A1097" s="13">
        <f>IF(D1097="","",SUBTOTAL(3,D$7:$D1097))</f>
        <v>1087</v>
      </c>
      <c r="B1097" s="376"/>
      <c r="C1097" s="55" t="s">
        <v>433</v>
      </c>
      <c r="D1097" s="56" t="s">
        <v>972</v>
      </c>
      <c r="E1097" s="55"/>
      <c r="F1097" s="53"/>
      <c r="G1097" s="409"/>
      <c r="H1097" s="186"/>
      <c r="I1097" s="186"/>
      <c r="J1097" s="411"/>
      <c r="K1097" s="88"/>
      <c r="L1097" s="78"/>
      <c r="M1097" s="78"/>
      <c r="N1097" s="241"/>
      <c r="O1097" s="78">
        <v>351852</v>
      </c>
      <c r="P1097" s="78"/>
      <c r="Q1097" s="78"/>
      <c r="R1097" s="78"/>
      <c r="S1097" s="78"/>
      <c r="T1097" s="78"/>
      <c r="U1097" s="10">
        <v>381883</v>
      </c>
    </row>
    <row r="1098" spans="1:21" s="10" customFormat="1" ht="65.099999999999994" customHeight="1" x14ac:dyDescent="0.3">
      <c r="A1098" s="13">
        <f>IF(D1098="","",SUBTOTAL(3,D$7:$D1098))</f>
        <v>1088</v>
      </c>
      <c r="B1098" s="376"/>
      <c r="C1098" s="55" t="s">
        <v>434</v>
      </c>
      <c r="D1098" s="56" t="s">
        <v>972</v>
      </c>
      <c r="E1098" s="55"/>
      <c r="F1098" s="53"/>
      <c r="G1098" s="409"/>
      <c r="H1098" s="186"/>
      <c r="I1098" s="186"/>
      <c r="J1098" s="411"/>
      <c r="K1098" s="88"/>
      <c r="L1098" s="78"/>
      <c r="M1098" s="78"/>
      <c r="N1098" s="241"/>
      <c r="O1098" s="78">
        <v>444444</v>
      </c>
      <c r="P1098" s="78"/>
      <c r="Q1098" s="78"/>
      <c r="R1098" s="78"/>
      <c r="S1098" s="78"/>
      <c r="T1098" s="78"/>
      <c r="U1098" s="10">
        <v>482755</v>
      </c>
    </row>
    <row r="1099" spans="1:21" s="10" customFormat="1" ht="65.099999999999994" customHeight="1" x14ac:dyDescent="0.3">
      <c r="A1099" s="13">
        <f>IF(D1099="","",SUBTOTAL(3,D$7:$D1099))</f>
        <v>1089</v>
      </c>
      <c r="B1099" s="376"/>
      <c r="C1099" s="55" t="s">
        <v>426</v>
      </c>
      <c r="D1099" s="56" t="s">
        <v>972</v>
      </c>
      <c r="E1099" s="55" t="s">
        <v>2822</v>
      </c>
      <c r="F1099" s="53"/>
      <c r="G1099" s="376" t="s">
        <v>2783</v>
      </c>
      <c r="H1099" s="54" t="s">
        <v>17</v>
      </c>
      <c r="I1099" s="54"/>
      <c r="J1099" s="389" t="s">
        <v>2825</v>
      </c>
      <c r="K1099" s="53"/>
      <c r="L1099" s="5">
        <v>102000</v>
      </c>
      <c r="M1099" s="5">
        <v>102000</v>
      </c>
      <c r="N1099" s="133">
        <v>102000</v>
      </c>
      <c r="O1099" s="5">
        <v>102000</v>
      </c>
      <c r="P1099" s="5">
        <v>102000</v>
      </c>
      <c r="Q1099" s="5">
        <v>102000</v>
      </c>
      <c r="R1099" s="5">
        <v>102000</v>
      </c>
      <c r="S1099" s="5">
        <v>102000</v>
      </c>
      <c r="T1099" s="5">
        <v>102000</v>
      </c>
    </row>
    <row r="1100" spans="1:21" s="10" customFormat="1" ht="65.099999999999994" customHeight="1" x14ac:dyDescent="0.3">
      <c r="A1100" s="13">
        <f>IF(D1100="","",SUBTOTAL(3,D$7:$D1100))</f>
        <v>1090</v>
      </c>
      <c r="B1100" s="376"/>
      <c r="C1100" s="55" t="s">
        <v>429</v>
      </c>
      <c r="D1100" s="56" t="s">
        <v>972</v>
      </c>
      <c r="E1100" s="55" t="s">
        <v>2822</v>
      </c>
      <c r="F1100" s="53"/>
      <c r="G1100" s="376"/>
      <c r="H1100" s="54" t="s">
        <v>119</v>
      </c>
      <c r="I1100" s="54"/>
      <c r="J1100" s="389"/>
      <c r="K1100" s="53"/>
      <c r="L1100" s="5">
        <v>116000</v>
      </c>
      <c r="M1100" s="5">
        <v>116000</v>
      </c>
      <c r="N1100" s="133">
        <v>116000</v>
      </c>
      <c r="O1100" s="5">
        <v>116000</v>
      </c>
      <c r="P1100" s="5">
        <v>116000</v>
      </c>
      <c r="Q1100" s="5">
        <v>116000</v>
      </c>
      <c r="R1100" s="5">
        <v>116000</v>
      </c>
      <c r="S1100" s="5">
        <v>116000</v>
      </c>
      <c r="T1100" s="5">
        <v>116000</v>
      </c>
    </row>
    <row r="1101" spans="1:21" s="10" customFormat="1" ht="65.099999999999994" customHeight="1" x14ac:dyDescent="0.3">
      <c r="A1101" s="13">
        <f>IF(D1101="","",SUBTOTAL(3,D$7:$D1101))</f>
        <v>1091</v>
      </c>
      <c r="B1101" s="376"/>
      <c r="C1101" s="55" t="s">
        <v>2823</v>
      </c>
      <c r="D1101" s="56" t="s">
        <v>972</v>
      </c>
      <c r="E1101" s="55" t="s">
        <v>2822</v>
      </c>
      <c r="F1101" s="53"/>
      <c r="G1101" s="376"/>
      <c r="H1101" s="54" t="s">
        <v>119</v>
      </c>
      <c r="I1101" s="54"/>
      <c r="J1101" s="389"/>
      <c r="K1101" s="53"/>
      <c r="L1101" s="5">
        <v>143000</v>
      </c>
      <c r="M1101" s="5">
        <v>143000</v>
      </c>
      <c r="N1101" s="133">
        <v>143000</v>
      </c>
      <c r="O1101" s="5">
        <v>143000</v>
      </c>
      <c r="P1101" s="5">
        <v>143000</v>
      </c>
      <c r="Q1101" s="5">
        <v>143000</v>
      </c>
      <c r="R1101" s="5">
        <v>143000</v>
      </c>
      <c r="S1101" s="5">
        <v>143000</v>
      </c>
      <c r="T1101" s="5">
        <v>143000</v>
      </c>
    </row>
    <row r="1102" spans="1:21" s="10" customFormat="1" ht="65.099999999999994" customHeight="1" x14ac:dyDescent="0.3">
      <c r="A1102" s="13">
        <f>IF(D1102="","",SUBTOTAL(3,D$7:$D1102))</f>
        <v>1092</v>
      </c>
      <c r="B1102" s="376"/>
      <c r="C1102" s="55" t="s">
        <v>430</v>
      </c>
      <c r="D1102" s="56" t="s">
        <v>972</v>
      </c>
      <c r="E1102" s="55" t="s">
        <v>2822</v>
      </c>
      <c r="F1102" s="53"/>
      <c r="G1102" s="376"/>
      <c r="H1102" s="54" t="s">
        <v>119</v>
      </c>
      <c r="I1102" s="54"/>
      <c r="J1102" s="389"/>
      <c r="K1102" s="53"/>
      <c r="L1102" s="5">
        <v>162000</v>
      </c>
      <c r="M1102" s="5">
        <v>162000</v>
      </c>
      <c r="N1102" s="133">
        <v>162000</v>
      </c>
      <c r="O1102" s="5">
        <v>162000</v>
      </c>
      <c r="P1102" s="5">
        <v>162000</v>
      </c>
      <c r="Q1102" s="5">
        <v>162000</v>
      </c>
      <c r="R1102" s="5">
        <v>162000</v>
      </c>
      <c r="S1102" s="5">
        <v>162000</v>
      </c>
      <c r="T1102" s="5">
        <v>162000</v>
      </c>
    </row>
    <row r="1103" spans="1:21" s="10" customFormat="1" ht="65.099999999999994" customHeight="1" x14ac:dyDescent="0.3">
      <c r="A1103" s="13">
        <f>IF(D1103="","",SUBTOTAL(3,D$7:$D1103))</f>
        <v>1093</v>
      </c>
      <c r="B1103" s="376"/>
      <c r="C1103" s="55" t="s">
        <v>431</v>
      </c>
      <c r="D1103" s="56" t="s">
        <v>972</v>
      </c>
      <c r="E1103" s="55" t="s">
        <v>2822</v>
      </c>
      <c r="F1103" s="53"/>
      <c r="G1103" s="376"/>
      <c r="H1103" s="54" t="s">
        <v>119</v>
      </c>
      <c r="I1103" s="54"/>
      <c r="J1103" s="389"/>
      <c r="K1103" s="53"/>
      <c r="L1103" s="5">
        <v>200000</v>
      </c>
      <c r="M1103" s="5">
        <v>200000</v>
      </c>
      <c r="N1103" s="133">
        <v>200000</v>
      </c>
      <c r="O1103" s="5">
        <v>200000</v>
      </c>
      <c r="P1103" s="5">
        <v>200000</v>
      </c>
      <c r="Q1103" s="5">
        <v>200000</v>
      </c>
      <c r="R1103" s="5">
        <v>200000</v>
      </c>
      <c r="S1103" s="5">
        <v>200000</v>
      </c>
      <c r="T1103" s="5">
        <v>200000</v>
      </c>
    </row>
    <row r="1104" spans="1:21" s="10" customFormat="1" ht="65.099999999999994" customHeight="1" x14ac:dyDescent="0.3">
      <c r="A1104" s="13">
        <f>IF(D1104="","",SUBTOTAL(3,D$7:$D1104))</f>
        <v>1094</v>
      </c>
      <c r="B1104" s="376"/>
      <c r="C1104" s="55" t="s">
        <v>2824</v>
      </c>
      <c r="D1104" s="56" t="s">
        <v>972</v>
      </c>
      <c r="E1104" s="55" t="s">
        <v>2822</v>
      </c>
      <c r="F1104" s="53"/>
      <c r="G1104" s="376"/>
      <c r="H1104" s="54" t="s">
        <v>119</v>
      </c>
      <c r="I1104" s="54"/>
      <c r="J1104" s="389"/>
      <c r="K1104" s="53"/>
      <c r="L1104" s="5">
        <v>240000</v>
      </c>
      <c r="M1104" s="5">
        <v>240000</v>
      </c>
      <c r="N1104" s="133">
        <v>240000</v>
      </c>
      <c r="O1104" s="5">
        <v>240000</v>
      </c>
      <c r="P1104" s="5">
        <v>240000</v>
      </c>
      <c r="Q1104" s="5">
        <v>240000</v>
      </c>
      <c r="R1104" s="5">
        <v>240000</v>
      </c>
      <c r="S1104" s="5">
        <v>240000</v>
      </c>
      <c r="T1104" s="5">
        <v>240000</v>
      </c>
    </row>
    <row r="1105" spans="1:20" s="10" customFormat="1" ht="65.099999999999994" customHeight="1" x14ac:dyDescent="0.3">
      <c r="A1105" s="13">
        <f>IF(D1105="","",SUBTOTAL(3,D$7:$D1105))</f>
        <v>1095</v>
      </c>
      <c r="B1105" s="376"/>
      <c r="C1105" s="55" t="s">
        <v>432</v>
      </c>
      <c r="D1105" s="56" t="s">
        <v>972</v>
      </c>
      <c r="E1105" s="55" t="s">
        <v>2822</v>
      </c>
      <c r="F1105" s="53"/>
      <c r="G1105" s="376"/>
      <c r="H1105" s="54" t="s">
        <v>119</v>
      </c>
      <c r="I1105" s="54"/>
      <c r="J1105" s="389"/>
      <c r="K1105" s="53"/>
      <c r="L1105" s="5">
        <v>270000</v>
      </c>
      <c r="M1105" s="5">
        <v>270000</v>
      </c>
      <c r="N1105" s="133">
        <v>270000</v>
      </c>
      <c r="O1105" s="5">
        <v>270000</v>
      </c>
      <c r="P1105" s="5">
        <v>270000</v>
      </c>
      <c r="Q1105" s="5">
        <v>270000</v>
      </c>
      <c r="R1105" s="5">
        <v>270000</v>
      </c>
      <c r="S1105" s="5">
        <v>270000</v>
      </c>
      <c r="T1105" s="5">
        <v>270000</v>
      </c>
    </row>
    <row r="1106" spans="1:20" s="10" customFormat="1" ht="65.099999999999994" customHeight="1" x14ac:dyDescent="0.3">
      <c r="A1106" s="13">
        <f>IF(D1106="","",SUBTOTAL(3,D$7:$D1106))</f>
        <v>1096</v>
      </c>
      <c r="B1106" s="376"/>
      <c r="C1106" s="55" t="s">
        <v>433</v>
      </c>
      <c r="D1106" s="56" t="s">
        <v>972</v>
      </c>
      <c r="E1106" s="55" t="s">
        <v>2822</v>
      </c>
      <c r="F1106" s="53"/>
      <c r="G1106" s="376"/>
      <c r="H1106" s="54" t="s">
        <v>119</v>
      </c>
      <c r="I1106" s="54"/>
      <c r="J1106" s="389"/>
      <c r="K1106" s="53"/>
      <c r="L1106" s="5">
        <v>369000</v>
      </c>
      <c r="M1106" s="5">
        <v>369000</v>
      </c>
      <c r="N1106" s="133">
        <v>369000</v>
      </c>
      <c r="O1106" s="5">
        <v>369000</v>
      </c>
      <c r="P1106" s="5">
        <v>369000</v>
      </c>
      <c r="Q1106" s="5">
        <v>369000</v>
      </c>
      <c r="R1106" s="5">
        <v>369000</v>
      </c>
      <c r="S1106" s="5">
        <v>369000</v>
      </c>
      <c r="T1106" s="5">
        <v>369000</v>
      </c>
    </row>
    <row r="1107" spans="1:20" s="10" customFormat="1" ht="65.099999999999994" customHeight="1" x14ac:dyDescent="0.3">
      <c r="A1107" s="13">
        <f>IF(D1107="","",SUBTOTAL(3,D$7:$D1107))</f>
        <v>1097</v>
      </c>
      <c r="B1107" s="376"/>
      <c r="C1107" s="55" t="s">
        <v>434</v>
      </c>
      <c r="D1107" s="56" t="s">
        <v>972</v>
      </c>
      <c r="E1107" s="55" t="s">
        <v>2822</v>
      </c>
      <c r="F1107" s="53"/>
      <c r="G1107" s="376"/>
      <c r="H1107" s="54" t="s">
        <v>119</v>
      </c>
      <c r="I1107" s="54"/>
      <c r="J1107" s="389"/>
      <c r="K1107" s="53"/>
      <c r="L1107" s="5">
        <v>472000</v>
      </c>
      <c r="M1107" s="5">
        <v>472000</v>
      </c>
      <c r="N1107" s="133">
        <v>472000</v>
      </c>
      <c r="O1107" s="5">
        <v>472000</v>
      </c>
      <c r="P1107" s="5">
        <v>472000</v>
      </c>
      <c r="Q1107" s="5">
        <v>472000</v>
      </c>
      <c r="R1107" s="5">
        <v>472000</v>
      </c>
      <c r="S1107" s="5">
        <v>472000</v>
      </c>
      <c r="T1107" s="5">
        <v>472000</v>
      </c>
    </row>
    <row r="1108" spans="1:20" s="10" customFormat="1" ht="65.099999999999994" customHeight="1" x14ac:dyDescent="0.3">
      <c r="A1108" s="13">
        <f>IF(D1108="","",SUBTOTAL(3,D$7:$D1108))</f>
        <v>1098</v>
      </c>
      <c r="B1108" s="376"/>
      <c r="C1108" s="55" t="s">
        <v>435</v>
      </c>
      <c r="D1108" s="56" t="s">
        <v>972</v>
      </c>
      <c r="E1108" s="55" t="s">
        <v>2822</v>
      </c>
      <c r="F1108" s="53"/>
      <c r="G1108" s="376"/>
      <c r="H1108" s="54" t="s">
        <v>119</v>
      </c>
      <c r="I1108" s="54"/>
      <c r="J1108" s="389"/>
      <c r="K1108" s="53"/>
      <c r="L1108" s="5">
        <v>685000</v>
      </c>
      <c r="M1108" s="5">
        <v>685000</v>
      </c>
      <c r="N1108" s="133">
        <v>685000</v>
      </c>
      <c r="O1108" s="5">
        <v>685000</v>
      </c>
      <c r="P1108" s="5">
        <v>685000</v>
      </c>
      <c r="Q1108" s="5">
        <v>685000</v>
      </c>
      <c r="R1108" s="5">
        <v>685000</v>
      </c>
      <c r="S1108" s="5">
        <v>685000</v>
      </c>
      <c r="T1108" s="5">
        <v>685000</v>
      </c>
    </row>
    <row r="1109" spans="1:20" s="10" customFormat="1" ht="65.099999999999994" customHeight="1" x14ac:dyDescent="0.3">
      <c r="A1109" s="13">
        <f>IF(D1109="","",SUBTOTAL(3,D$7:$D1109))</f>
        <v>1099</v>
      </c>
      <c r="B1109" s="376"/>
      <c r="C1109" s="55" t="s">
        <v>436</v>
      </c>
      <c r="D1109" s="56" t="s">
        <v>972</v>
      </c>
      <c r="E1109" s="55" t="s">
        <v>2822</v>
      </c>
      <c r="F1109" s="53"/>
      <c r="G1109" s="376"/>
      <c r="H1109" s="54" t="s">
        <v>119</v>
      </c>
      <c r="I1109" s="54"/>
      <c r="J1109" s="389"/>
      <c r="K1109" s="53"/>
      <c r="L1109" s="5">
        <v>892000</v>
      </c>
      <c r="M1109" s="5">
        <v>892000</v>
      </c>
      <c r="N1109" s="133">
        <v>892000</v>
      </c>
      <c r="O1109" s="5">
        <v>892000</v>
      </c>
      <c r="P1109" s="5">
        <v>892000</v>
      </c>
      <c r="Q1109" s="5">
        <v>892000</v>
      </c>
      <c r="R1109" s="5">
        <v>892000</v>
      </c>
      <c r="S1109" s="5">
        <v>892000</v>
      </c>
      <c r="T1109" s="5">
        <v>892000</v>
      </c>
    </row>
    <row r="1110" spans="1:20" s="10" customFormat="1" ht="65.099999999999994" customHeight="1" x14ac:dyDescent="0.3">
      <c r="A1110" s="13">
        <f>IF(D1110="","",SUBTOTAL(3,D$7:$D1110))</f>
        <v>1100</v>
      </c>
      <c r="B1110" s="376" t="s">
        <v>566</v>
      </c>
      <c r="C1110" s="55" t="s">
        <v>476</v>
      </c>
      <c r="D1110" s="56" t="s">
        <v>568</v>
      </c>
      <c r="E1110" s="425" t="s">
        <v>3076</v>
      </c>
      <c r="F1110" s="425" t="s">
        <v>477</v>
      </c>
      <c r="G1110" s="390" t="s">
        <v>3142</v>
      </c>
      <c r="H1110" s="391" t="s">
        <v>17</v>
      </c>
      <c r="I1110" s="391" t="s">
        <v>478</v>
      </c>
      <c r="J1110" s="392" t="s">
        <v>2529</v>
      </c>
      <c r="K1110" s="425"/>
      <c r="L1110" s="51">
        <v>4600000</v>
      </c>
      <c r="M1110" s="51">
        <v>4600000</v>
      </c>
      <c r="N1110" s="132">
        <v>4600000</v>
      </c>
      <c r="O1110" s="51">
        <v>4600000</v>
      </c>
      <c r="P1110" s="51">
        <v>4600000</v>
      </c>
      <c r="Q1110" s="51">
        <v>4600000</v>
      </c>
      <c r="R1110" s="51">
        <v>4600000</v>
      </c>
      <c r="S1110" s="51">
        <v>4600000</v>
      </c>
      <c r="T1110" s="51">
        <v>4600000</v>
      </c>
    </row>
    <row r="1111" spans="1:20" s="10" customFormat="1" ht="65.099999999999994" customHeight="1" x14ac:dyDescent="0.3">
      <c r="A1111" s="13">
        <f>IF(D1111="","",SUBTOTAL(3,D$7:$D1111))</f>
        <v>1101</v>
      </c>
      <c r="B1111" s="376"/>
      <c r="C1111" s="55" t="s">
        <v>479</v>
      </c>
      <c r="D1111" s="56" t="s">
        <v>568</v>
      </c>
      <c r="E1111" s="425"/>
      <c r="F1111" s="425"/>
      <c r="G1111" s="390"/>
      <c r="H1111" s="391"/>
      <c r="I1111" s="391"/>
      <c r="J1111" s="392"/>
      <c r="K1111" s="425"/>
      <c r="L1111" s="51">
        <v>4800000</v>
      </c>
      <c r="M1111" s="51">
        <v>4800000</v>
      </c>
      <c r="N1111" s="132">
        <v>4800000</v>
      </c>
      <c r="O1111" s="51">
        <v>4800000</v>
      </c>
      <c r="P1111" s="51">
        <v>4800000</v>
      </c>
      <c r="Q1111" s="51">
        <v>4800000</v>
      </c>
      <c r="R1111" s="51">
        <v>4800000</v>
      </c>
      <c r="S1111" s="51">
        <v>4800000</v>
      </c>
      <c r="T1111" s="51">
        <v>4800000</v>
      </c>
    </row>
    <row r="1112" spans="1:20" s="10" customFormat="1" ht="65.099999999999994" customHeight="1" x14ac:dyDescent="0.3">
      <c r="A1112" s="13">
        <f>IF(D1112="","",SUBTOTAL(3,D$7:$D1112))</f>
        <v>1102</v>
      </c>
      <c r="B1112" s="376"/>
      <c r="C1112" s="55" t="s">
        <v>480</v>
      </c>
      <c r="D1112" s="56" t="s">
        <v>568</v>
      </c>
      <c r="E1112" s="425"/>
      <c r="F1112" s="425"/>
      <c r="G1112" s="390"/>
      <c r="H1112" s="391"/>
      <c r="I1112" s="391"/>
      <c r="J1112" s="392"/>
      <c r="K1112" s="425"/>
      <c r="L1112" s="51">
        <v>4909090.9090909082</v>
      </c>
      <c r="M1112" s="51">
        <v>4909090.9090909082</v>
      </c>
      <c r="N1112" s="132">
        <v>4909090.9090909082</v>
      </c>
      <c r="O1112" s="51">
        <v>4909090.9090909082</v>
      </c>
      <c r="P1112" s="51">
        <v>4909090.9090909082</v>
      </c>
      <c r="Q1112" s="51">
        <v>4909090.9090909082</v>
      </c>
      <c r="R1112" s="51">
        <v>4909090.9090909082</v>
      </c>
      <c r="S1112" s="51">
        <v>4909090.9090909082</v>
      </c>
      <c r="T1112" s="51">
        <v>4909090.9090909082</v>
      </c>
    </row>
    <row r="1113" spans="1:20" s="10" customFormat="1" ht="65.099999999999994" customHeight="1" x14ac:dyDescent="0.3">
      <c r="A1113" s="13">
        <f>IF(D1113="","",SUBTOTAL(3,D$7:$D1113))</f>
        <v>1103</v>
      </c>
      <c r="B1113" s="376"/>
      <c r="C1113" s="55" t="s">
        <v>481</v>
      </c>
      <c r="D1113" s="56" t="s">
        <v>568</v>
      </c>
      <c r="E1113" s="425"/>
      <c r="F1113" s="425"/>
      <c r="G1113" s="390"/>
      <c r="H1113" s="391"/>
      <c r="I1113" s="391"/>
      <c r="J1113" s="392"/>
      <c r="K1113" s="425"/>
      <c r="L1113" s="51">
        <v>5600000</v>
      </c>
      <c r="M1113" s="51">
        <v>5600000</v>
      </c>
      <c r="N1113" s="132">
        <v>5600000</v>
      </c>
      <c r="O1113" s="51">
        <v>5600000</v>
      </c>
      <c r="P1113" s="51">
        <v>5600000</v>
      </c>
      <c r="Q1113" s="51">
        <v>5600000</v>
      </c>
      <c r="R1113" s="51">
        <v>5600000</v>
      </c>
      <c r="S1113" s="51">
        <v>5600000</v>
      </c>
      <c r="T1113" s="51">
        <v>5600000</v>
      </c>
    </row>
    <row r="1114" spans="1:20" s="10" customFormat="1" ht="65.099999999999994" customHeight="1" x14ac:dyDescent="0.3">
      <c r="A1114" s="13">
        <f>IF(D1114="","",SUBTOTAL(3,D$7:$D1114))</f>
        <v>1104</v>
      </c>
      <c r="B1114" s="376"/>
      <c r="C1114" s="55" t="s">
        <v>482</v>
      </c>
      <c r="D1114" s="56" t="s">
        <v>568</v>
      </c>
      <c r="E1114" s="425"/>
      <c r="F1114" s="425"/>
      <c r="G1114" s="390"/>
      <c r="H1114" s="391"/>
      <c r="I1114" s="391"/>
      <c r="J1114" s="392"/>
      <c r="K1114" s="425"/>
      <c r="L1114" s="51">
        <v>5909090.9090909082</v>
      </c>
      <c r="M1114" s="51">
        <v>5909090.9090909082</v>
      </c>
      <c r="N1114" s="132">
        <v>5909090.9090909082</v>
      </c>
      <c r="O1114" s="51">
        <v>5909090.9090909082</v>
      </c>
      <c r="P1114" s="51">
        <v>5909090.9090909082</v>
      </c>
      <c r="Q1114" s="51">
        <v>5909090.9090909082</v>
      </c>
      <c r="R1114" s="51">
        <v>5909090.9090909082</v>
      </c>
      <c r="S1114" s="51">
        <v>5909090.9090909082</v>
      </c>
      <c r="T1114" s="51">
        <v>5909090.9090909082</v>
      </c>
    </row>
    <row r="1115" spans="1:20" s="10" customFormat="1" ht="65.099999999999994" customHeight="1" x14ac:dyDescent="0.3">
      <c r="A1115" s="13">
        <f>IF(D1115="","",SUBTOTAL(3,D$7:$D1115))</f>
        <v>1105</v>
      </c>
      <c r="B1115" s="376"/>
      <c r="C1115" s="55" t="s">
        <v>483</v>
      </c>
      <c r="D1115" s="56" t="s">
        <v>568</v>
      </c>
      <c r="E1115" s="425"/>
      <c r="F1115" s="425"/>
      <c r="G1115" s="390"/>
      <c r="H1115" s="391"/>
      <c r="I1115" s="391"/>
      <c r="J1115" s="392"/>
      <c r="K1115" s="425"/>
      <c r="L1115" s="51">
        <v>5999999.9999999991</v>
      </c>
      <c r="M1115" s="51">
        <v>5999999.9999999991</v>
      </c>
      <c r="N1115" s="132">
        <v>5999999.9999999991</v>
      </c>
      <c r="O1115" s="51">
        <v>5999999.9999999991</v>
      </c>
      <c r="P1115" s="51">
        <v>5999999.9999999991</v>
      </c>
      <c r="Q1115" s="51">
        <v>5999999.9999999991</v>
      </c>
      <c r="R1115" s="51">
        <v>5999999.9999999991</v>
      </c>
      <c r="S1115" s="51">
        <v>5999999.9999999991</v>
      </c>
      <c r="T1115" s="51">
        <v>5999999.9999999991</v>
      </c>
    </row>
    <row r="1116" spans="1:20" s="10" customFormat="1" ht="65.099999999999994" customHeight="1" x14ac:dyDescent="0.3">
      <c r="A1116" s="13">
        <f>IF(D1116="","",SUBTOTAL(3,D$7:$D1116))</f>
        <v>1106</v>
      </c>
      <c r="B1116" s="376"/>
      <c r="C1116" s="55" t="s">
        <v>484</v>
      </c>
      <c r="D1116" s="56" t="s">
        <v>568</v>
      </c>
      <c r="E1116" s="425"/>
      <c r="F1116" s="425"/>
      <c r="G1116" s="390"/>
      <c r="H1116" s="391"/>
      <c r="I1116" s="391"/>
      <c r="J1116" s="392"/>
      <c r="K1116" s="425"/>
      <c r="L1116" s="51">
        <v>6199999.9999999991</v>
      </c>
      <c r="M1116" s="51">
        <v>6199999.9999999991</v>
      </c>
      <c r="N1116" s="132">
        <v>6199999.9999999991</v>
      </c>
      <c r="O1116" s="51">
        <v>6199999.9999999991</v>
      </c>
      <c r="P1116" s="51">
        <v>6199999.9999999991</v>
      </c>
      <c r="Q1116" s="51">
        <v>6199999.9999999991</v>
      </c>
      <c r="R1116" s="51">
        <v>6199999.9999999991</v>
      </c>
      <c r="S1116" s="51">
        <v>6199999.9999999991</v>
      </c>
      <c r="T1116" s="51">
        <v>6199999.9999999991</v>
      </c>
    </row>
    <row r="1117" spans="1:20" s="10" customFormat="1" ht="65.099999999999994" customHeight="1" x14ac:dyDescent="0.3">
      <c r="A1117" s="13">
        <f>IF(D1117="","",SUBTOTAL(3,D$7:$D1117))</f>
        <v>1107</v>
      </c>
      <c r="B1117" s="376"/>
      <c r="C1117" s="55" t="s">
        <v>485</v>
      </c>
      <c r="D1117" s="56" t="s">
        <v>568</v>
      </c>
      <c r="E1117" s="425"/>
      <c r="F1117" s="425"/>
      <c r="G1117" s="390"/>
      <c r="H1117" s="391"/>
      <c r="I1117" s="391"/>
      <c r="J1117" s="392"/>
      <c r="K1117" s="425"/>
      <c r="L1117" s="51">
        <v>6299999.9999999991</v>
      </c>
      <c r="M1117" s="51">
        <v>6299999.9999999991</v>
      </c>
      <c r="N1117" s="132">
        <v>6299999.9999999991</v>
      </c>
      <c r="O1117" s="51">
        <v>6299999.9999999991</v>
      </c>
      <c r="P1117" s="51">
        <v>6299999.9999999991</v>
      </c>
      <c r="Q1117" s="51">
        <v>6299999.9999999991</v>
      </c>
      <c r="R1117" s="51">
        <v>6299999.9999999991</v>
      </c>
      <c r="S1117" s="51">
        <v>6299999.9999999991</v>
      </c>
      <c r="T1117" s="51">
        <v>6299999.9999999991</v>
      </c>
    </row>
    <row r="1118" spans="1:20" s="10" customFormat="1" ht="65.099999999999994" customHeight="1" x14ac:dyDescent="0.3">
      <c r="A1118" s="13">
        <f>IF(D1118="","",SUBTOTAL(3,D$7:$D1118))</f>
        <v>1108</v>
      </c>
      <c r="B1118" s="376"/>
      <c r="C1118" s="55" t="s">
        <v>486</v>
      </c>
      <c r="D1118" s="56" t="s">
        <v>568</v>
      </c>
      <c r="E1118" s="425"/>
      <c r="F1118" s="425"/>
      <c r="G1118" s="390"/>
      <c r="H1118" s="391"/>
      <c r="I1118" s="391"/>
      <c r="J1118" s="392"/>
      <c r="K1118" s="425"/>
      <c r="L1118" s="51">
        <v>6999999.9999999991</v>
      </c>
      <c r="M1118" s="51">
        <v>6999999.9999999991</v>
      </c>
      <c r="N1118" s="132">
        <v>6999999.9999999991</v>
      </c>
      <c r="O1118" s="51">
        <v>6999999.9999999991</v>
      </c>
      <c r="P1118" s="51">
        <v>6999999.9999999991</v>
      </c>
      <c r="Q1118" s="51">
        <v>6999999.9999999991</v>
      </c>
      <c r="R1118" s="51">
        <v>6999999.9999999991</v>
      </c>
      <c r="S1118" s="51">
        <v>6999999.9999999991</v>
      </c>
      <c r="T1118" s="51">
        <v>6999999.9999999991</v>
      </c>
    </row>
    <row r="1119" spans="1:20" s="10" customFormat="1" ht="65.099999999999994" customHeight="1" x14ac:dyDescent="0.3">
      <c r="A1119" s="13">
        <f>IF(D1119="","",SUBTOTAL(3,D$7:$D1119))</f>
        <v>1109</v>
      </c>
      <c r="B1119" s="376"/>
      <c r="C1119" s="55" t="s">
        <v>487</v>
      </c>
      <c r="D1119" s="56" t="s">
        <v>568</v>
      </c>
      <c r="E1119" s="425"/>
      <c r="F1119" s="425"/>
      <c r="G1119" s="390"/>
      <c r="H1119" s="391"/>
      <c r="I1119" s="391"/>
      <c r="J1119" s="392"/>
      <c r="K1119" s="425"/>
      <c r="L1119" s="51">
        <v>7499999.9999999991</v>
      </c>
      <c r="M1119" s="51">
        <v>7499999.9999999991</v>
      </c>
      <c r="N1119" s="132">
        <v>7499999.9999999991</v>
      </c>
      <c r="O1119" s="51">
        <v>7499999.9999999991</v>
      </c>
      <c r="P1119" s="51">
        <v>7499999.9999999991</v>
      </c>
      <c r="Q1119" s="51">
        <v>7499999.9999999991</v>
      </c>
      <c r="R1119" s="51">
        <v>7499999.9999999991</v>
      </c>
      <c r="S1119" s="51">
        <v>7499999.9999999991</v>
      </c>
      <c r="T1119" s="51">
        <v>7499999.9999999991</v>
      </c>
    </row>
    <row r="1120" spans="1:20" s="10" customFormat="1" ht="65.099999999999994" customHeight="1" x14ac:dyDescent="0.3">
      <c r="A1120" s="13">
        <f>IF(D1120="","",SUBTOTAL(3,D$7:$D1120))</f>
        <v>1110</v>
      </c>
      <c r="B1120" s="376"/>
      <c r="C1120" s="55" t="s">
        <v>488</v>
      </c>
      <c r="D1120" s="56" t="s">
        <v>568</v>
      </c>
      <c r="E1120" s="425"/>
      <c r="F1120" s="425"/>
      <c r="G1120" s="390"/>
      <c r="H1120" s="391"/>
      <c r="I1120" s="391"/>
      <c r="J1120" s="392"/>
      <c r="K1120" s="425"/>
      <c r="L1120" s="51">
        <v>9000000</v>
      </c>
      <c r="M1120" s="51">
        <v>9000000</v>
      </c>
      <c r="N1120" s="132">
        <v>9000000</v>
      </c>
      <c r="O1120" s="51">
        <v>9000000</v>
      </c>
      <c r="P1120" s="51">
        <v>9000000</v>
      </c>
      <c r="Q1120" s="51">
        <v>9000000</v>
      </c>
      <c r="R1120" s="51">
        <v>9000000</v>
      </c>
      <c r="S1120" s="51">
        <v>9000000</v>
      </c>
      <c r="T1120" s="51">
        <v>9000000</v>
      </c>
    </row>
    <row r="1121" spans="1:20" s="10" customFormat="1" ht="65.099999999999994" customHeight="1" x14ac:dyDescent="0.3">
      <c r="A1121" s="13">
        <f>IF(D1121="","",SUBTOTAL(3,D$7:$D1121))</f>
        <v>1111</v>
      </c>
      <c r="B1121" s="376"/>
      <c r="C1121" s="55" t="s">
        <v>489</v>
      </c>
      <c r="D1121" s="56" t="s">
        <v>568</v>
      </c>
      <c r="E1121" s="425"/>
      <c r="F1121" s="425"/>
      <c r="G1121" s="390"/>
      <c r="H1121" s="391"/>
      <c r="I1121" s="391"/>
      <c r="J1121" s="392"/>
      <c r="K1121" s="425"/>
      <c r="L1121" s="51">
        <v>9090909.0909090899</v>
      </c>
      <c r="M1121" s="51">
        <v>9090909.0909090899</v>
      </c>
      <c r="N1121" s="132">
        <v>9090909.0909090899</v>
      </c>
      <c r="O1121" s="51">
        <v>9090909.0909090899</v>
      </c>
      <c r="P1121" s="51">
        <v>9090909.0909090899</v>
      </c>
      <c r="Q1121" s="51">
        <v>9090909.0909090899</v>
      </c>
      <c r="R1121" s="51">
        <v>9090909.0909090899</v>
      </c>
      <c r="S1121" s="51">
        <v>9090909.0909090899</v>
      </c>
      <c r="T1121" s="51">
        <v>9090909.0909090899</v>
      </c>
    </row>
    <row r="1122" spans="1:20" s="10" customFormat="1" ht="65.099999999999994" customHeight="1" x14ac:dyDescent="0.3">
      <c r="A1122" s="13">
        <f>IF(D1122="","",SUBTOTAL(3,D$7:$D1122))</f>
        <v>1112</v>
      </c>
      <c r="B1122" s="376"/>
      <c r="C1122" s="55" t="s">
        <v>2842</v>
      </c>
      <c r="D1122" s="56" t="s">
        <v>568</v>
      </c>
      <c r="E1122" s="425"/>
      <c r="F1122" s="425"/>
      <c r="G1122" s="390"/>
      <c r="H1122" s="391"/>
      <c r="I1122" s="391"/>
      <c r="J1122" s="392"/>
      <c r="K1122" s="425"/>
      <c r="L1122" s="51">
        <v>10000000</v>
      </c>
      <c r="M1122" s="51">
        <v>10000000</v>
      </c>
      <c r="N1122" s="132">
        <v>10000000</v>
      </c>
      <c r="O1122" s="51">
        <v>10000000</v>
      </c>
      <c r="P1122" s="51">
        <v>10000000</v>
      </c>
      <c r="Q1122" s="51">
        <v>10000000</v>
      </c>
      <c r="R1122" s="51">
        <v>10000000</v>
      </c>
      <c r="S1122" s="51">
        <v>10000000</v>
      </c>
      <c r="T1122" s="51">
        <v>10000000</v>
      </c>
    </row>
    <row r="1123" spans="1:20" s="10" customFormat="1" ht="65.099999999999994" customHeight="1" x14ac:dyDescent="0.3">
      <c r="A1123" s="13">
        <f>IF(D1123="","",SUBTOTAL(3,D$7:$D1123))</f>
        <v>1113</v>
      </c>
      <c r="B1123" s="376"/>
      <c r="C1123" s="55" t="s">
        <v>2843</v>
      </c>
      <c r="D1123" s="56" t="s">
        <v>568</v>
      </c>
      <c r="E1123" s="425"/>
      <c r="F1123" s="425"/>
      <c r="G1123" s="390"/>
      <c r="H1123" s="391"/>
      <c r="I1123" s="391"/>
      <c r="J1123" s="392"/>
      <c r="K1123" s="425"/>
      <c r="L1123" s="51">
        <v>10909000</v>
      </c>
      <c r="M1123" s="51">
        <v>10909000</v>
      </c>
      <c r="N1123" s="132">
        <v>10909000</v>
      </c>
      <c r="O1123" s="51">
        <v>10909000</v>
      </c>
      <c r="P1123" s="51">
        <v>10909000</v>
      </c>
      <c r="Q1123" s="51">
        <v>10909000</v>
      </c>
      <c r="R1123" s="51">
        <v>10909000</v>
      </c>
      <c r="S1123" s="51">
        <v>10909000</v>
      </c>
      <c r="T1123" s="51">
        <v>10909000</v>
      </c>
    </row>
    <row r="1124" spans="1:20" s="10" customFormat="1" ht="65.099999999999994" customHeight="1" x14ac:dyDescent="0.3">
      <c r="A1124" s="13">
        <f>IF(D1124="","",SUBTOTAL(3,D$7:$D1124))</f>
        <v>1114</v>
      </c>
      <c r="B1124" s="376"/>
      <c r="C1124" s="55" t="s">
        <v>490</v>
      </c>
      <c r="D1124" s="56" t="s">
        <v>568</v>
      </c>
      <c r="E1124" s="425" t="s">
        <v>3077</v>
      </c>
      <c r="F1124" s="425" t="s">
        <v>477</v>
      </c>
      <c r="G1124" s="390"/>
      <c r="H1124" s="391"/>
      <c r="I1124" s="391"/>
      <c r="J1124" s="392"/>
      <c r="K1124" s="425"/>
      <c r="L1124" s="51">
        <v>4880000</v>
      </c>
      <c r="M1124" s="51">
        <v>4880000</v>
      </c>
      <c r="N1124" s="132">
        <v>4880000</v>
      </c>
      <c r="O1124" s="51">
        <v>4880000</v>
      </c>
      <c r="P1124" s="51">
        <v>4880000</v>
      </c>
      <c r="Q1124" s="51">
        <v>4880000</v>
      </c>
      <c r="R1124" s="51">
        <v>4880000</v>
      </c>
      <c r="S1124" s="51">
        <v>4880000</v>
      </c>
      <c r="T1124" s="51">
        <v>4880000</v>
      </c>
    </row>
    <row r="1125" spans="1:20" s="10" customFormat="1" ht="65.099999999999994" customHeight="1" x14ac:dyDescent="0.3">
      <c r="A1125" s="13">
        <f>IF(D1125="","",SUBTOTAL(3,D$7:$D1125))</f>
        <v>1115</v>
      </c>
      <c r="B1125" s="376"/>
      <c r="C1125" s="55" t="s">
        <v>491</v>
      </c>
      <c r="D1125" s="56" t="s">
        <v>568</v>
      </c>
      <c r="E1125" s="425"/>
      <c r="F1125" s="425"/>
      <c r="G1125" s="390"/>
      <c r="H1125" s="391"/>
      <c r="I1125" s="391"/>
      <c r="J1125" s="392"/>
      <c r="K1125" s="425"/>
      <c r="L1125" s="51">
        <v>5570000</v>
      </c>
      <c r="M1125" s="51">
        <v>5570000</v>
      </c>
      <c r="N1125" s="132">
        <v>5570000</v>
      </c>
      <c r="O1125" s="51">
        <v>5570000</v>
      </c>
      <c r="P1125" s="51">
        <v>5570000</v>
      </c>
      <c r="Q1125" s="51">
        <v>5570000</v>
      </c>
      <c r="R1125" s="51">
        <v>5570000</v>
      </c>
      <c r="S1125" s="51">
        <v>5570000</v>
      </c>
      <c r="T1125" s="51">
        <v>5570000</v>
      </c>
    </row>
    <row r="1126" spans="1:20" s="10" customFormat="1" ht="65.099999999999994" customHeight="1" x14ac:dyDescent="0.3">
      <c r="A1126" s="13">
        <f>IF(D1126="","",SUBTOTAL(3,D$7:$D1126))</f>
        <v>1116</v>
      </c>
      <c r="B1126" s="376"/>
      <c r="C1126" s="55" t="s">
        <v>492</v>
      </c>
      <c r="D1126" s="56" t="s">
        <v>568</v>
      </c>
      <c r="E1126" s="425"/>
      <c r="F1126" s="425"/>
      <c r="G1126" s="390"/>
      <c r="H1126" s="391"/>
      <c r="I1126" s="391"/>
      <c r="J1126" s="392"/>
      <c r="K1126" s="425"/>
      <c r="L1126" s="51">
        <v>6180000</v>
      </c>
      <c r="M1126" s="51">
        <v>6180000</v>
      </c>
      <c r="N1126" s="132">
        <v>6180000</v>
      </c>
      <c r="O1126" s="51">
        <v>6180000</v>
      </c>
      <c r="P1126" s="51">
        <v>6180000</v>
      </c>
      <c r="Q1126" s="51">
        <v>6180000</v>
      </c>
      <c r="R1126" s="51">
        <v>6180000</v>
      </c>
      <c r="S1126" s="51">
        <v>6180000</v>
      </c>
      <c r="T1126" s="51">
        <v>6180000</v>
      </c>
    </row>
    <row r="1127" spans="1:20" s="10" customFormat="1" ht="65.099999999999994" customHeight="1" x14ac:dyDescent="0.3">
      <c r="A1127" s="13">
        <f>IF(D1127="","",SUBTOTAL(3,D$7:$D1127))</f>
        <v>1117</v>
      </c>
      <c r="B1127" s="376"/>
      <c r="C1127" s="55" t="s">
        <v>493</v>
      </c>
      <c r="D1127" s="56" t="s">
        <v>568</v>
      </c>
      <c r="E1127" s="392" t="s">
        <v>3078</v>
      </c>
      <c r="F1127" s="425"/>
      <c r="G1127" s="390"/>
      <c r="H1127" s="391"/>
      <c r="I1127" s="391"/>
      <c r="J1127" s="392"/>
      <c r="K1127" s="425"/>
      <c r="L1127" s="51">
        <v>6999999.9999999991</v>
      </c>
      <c r="M1127" s="51">
        <v>6999999.9999999991</v>
      </c>
      <c r="N1127" s="132">
        <v>6999999.9999999991</v>
      </c>
      <c r="O1127" s="51">
        <v>6999999.9999999991</v>
      </c>
      <c r="P1127" s="51">
        <v>6999999.9999999991</v>
      </c>
      <c r="Q1127" s="51">
        <v>6999999.9999999991</v>
      </c>
      <c r="R1127" s="51">
        <v>6999999.9999999991</v>
      </c>
      <c r="S1127" s="51">
        <v>6999999.9999999991</v>
      </c>
      <c r="T1127" s="51">
        <v>6999999.9999999991</v>
      </c>
    </row>
    <row r="1128" spans="1:20" s="10" customFormat="1" ht="65.099999999999994" customHeight="1" x14ac:dyDescent="0.3">
      <c r="A1128" s="13">
        <f>IF(D1128="","",SUBTOTAL(3,D$7:$D1128))</f>
        <v>1118</v>
      </c>
      <c r="B1128" s="376"/>
      <c r="C1128" s="55" t="s">
        <v>494</v>
      </c>
      <c r="D1128" s="56" t="s">
        <v>568</v>
      </c>
      <c r="E1128" s="392"/>
      <c r="F1128" s="425"/>
      <c r="G1128" s="390"/>
      <c r="H1128" s="391"/>
      <c r="I1128" s="391"/>
      <c r="J1128" s="392"/>
      <c r="K1128" s="425"/>
      <c r="L1128" s="51">
        <v>7772727.2727272725</v>
      </c>
      <c r="M1128" s="51">
        <v>7772727.2727272725</v>
      </c>
      <c r="N1128" s="132">
        <v>7772727.2727272725</v>
      </c>
      <c r="O1128" s="51">
        <v>7772727.2727272725</v>
      </c>
      <c r="P1128" s="51">
        <v>7772727.2727272725</v>
      </c>
      <c r="Q1128" s="51">
        <v>7772727.2727272725</v>
      </c>
      <c r="R1128" s="51">
        <v>7772727.2727272725</v>
      </c>
      <c r="S1128" s="51">
        <v>7772727.2727272725</v>
      </c>
      <c r="T1128" s="51">
        <v>7772727.2727272725</v>
      </c>
    </row>
    <row r="1129" spans="1:20" s="10" customFormat="1" ht="65.099999999999994" customHeight="1" x14ac:dyDescent="0.3">
      <c r="A1129" s="13">
        <f>IF(D1129="","",SUBTOTAL(3,D$7:$D1129))</f>
        <v>1119</v>
      </c>
      <c r="B1129" s="376"/>
      <c r="C1129" s="55" t="s">
        <v>495</v>
      </c>
      <c r="D1129" s="56" t="s">
        <v>568</v>
      </c>
      <c r="E1129" s="392"/>
      <c r="F1129" s="425"/>
      <c r="G1129" s="390"/>
      <c r="H1129" s="391"/>
      <c r="I1129" s="391"/>
      <c r="J1129" s="392"/>
      <c r="K1129" s="425"/>
      <c r="L1129" s="51">
        <v>7872727.2727272725</v>
      </c>
      <c r="M1129" s="51">
        <v>7872727.2727272725</v>
      </c>
      <c r="N1129" s="132">
        <v>7872727.2727272725</v>
      </c>
      <c r="O1129" s="51">
        <v>7872727.2727272725</v>
      </c>
      <c r="P1129" s="51">
        <v>7872727.2727272725</v>
      </c>
      <c r="Q1129" s="51">
        <v>7872727.2727272725</v>
      </c>
      <c r="R1129" s="51">
        <v>7872727.2727272725</v>
      </c>
      <c r="S1129" s="51">
        <v>7872727.2727272725</v>
      </c>
      <c r="T1129" s="51">
        <v>7872727.2727272725</v>
      </c>
    </row>
    <row r="1130" spans="1:20" s="10" customFormat="1" ht="65.099999999999994" customHeight="1" x14ac:dyDescent="0.3">
      <c r="A1130" s="13">
        <f>IF(D1130="","",SUBTOTAL(3,D$7:$D1130))</f>
        <v>1120</v>
      </c>
      <c r="B1130" s="376"/>
      <c r="C1130" s="55" t="s">
        <v>496</v>
      </c>
      <c r="D1130" s="56" t="s">
        <v>568</v>
      </c>
      <c r="E1130" s="392"/>
      <c r="F1130" s="425"/>
      <c r="G1130" s="390"/>
      <c r="H1130" s="391"/>
      <c r="I1130" s="391"/>
      <c r="J1130" s="392"/>
      <c r="K1130" s="425"/>
      <c r="L1130" s="51">
        <v>8181818.1818181807</v>
      </c>
      <c r="M1130" s="51">
        <v>8181818.1818181807</v>
      </c>
      <c r="N1130" s="132">
        <v>8181818.1818181807</v>
      </c>
      <c r="O1130" s="51">
        <v>8181818.1818181807</v>
      </c>
      <c r="P1130" s="51">
        <v>8181818.1818181807</v>
      </c>
      <c r="Q1130" s="51">
        <v>8181818.1818181807</v>
      </c>
      <c r="R1130" s="51">
        <v>8181818.1818181807</v>
      </c>
      <c r="S1130" s="51">
        <v>8181818.1818181807</v>
      </c>
      <c r="T1130" s="51">
        <v>8181818.1818181807</v>
      </c>
    </row>
    <row r="1131" spans="1:20" s="10" customFormat="1" ht="65.099999999999994" customHeight="1" x14ac:dyDescent="0.3">
      <c r="A1131" s="13">
        <f>IF(D1131="","",SUBTOTAL(3,D$7:$D1131))</f>
        <v>1121</v>
      </c>
      <c r="B1131" s="376"/>
      <c r="C1131" s="55" t="s">
        <v>497</v>
      </c>
      <c r="D1131" s="56" t="s">
        <v>568</v>
      </c>
      <c r="E1131" s="392"/>
      <c r="F1131" s="425"/>
      <c r="G1131" s="390"/>
      <c r="H1131" s="391"/>
      <c r="I1131" s="391"/>
      <c r="J1131" s="392"/>
      <c r="K1131" s="425"/>
      <c r="L1131" s="51">
        <v>8863636.3636363633</v>
      </c>
      <c r="M1131" s="51">
        <v>8863636.3636363633</v>
      </c>
      <c r="N1131" s="132">
        <v>8863636.3636363633</v>
      </c>
      <c r="O1131" s="51">
        <v>8863636.3636363633</v>
      </c>
      <c r="P1131" s="51">
        <v>8863636.3636363633</v>
      </c>
      <c r="Q1131" s="51">
        <v>8863636.3636363633</v>
      </c>
      <c r="R1131" s="51">
        <v>8863636.3636363633</v>
      </c>
      <c r="S1131" s="51">
        <v>8863636.3636363633</v>
      </c>
      <c r="T1131" s="51">
        <v>8863636.3636363633</v>
      </c>
    </row>
    <row r="1132" spans="1:20" s="10" customFormat="1" ht="65.099999999999994" customHeight="1" x14ac:dyDescent="0.3">
      <c r="A1132" s="13">
        <f>IF(D1132="","",SUBTOTAL(3,D$7:$D1132))</f>
        <v>1122</v>
      </c>
      <c r="B1132" s="376"/>
      <c r="C1132" s="55" t="s">
        <v>498</v>
      </c>
      <c r="D1132" s="56" t="s">
        <v>568</v>
      </c>
      <c r="E1132" s="392"/>
      <c r="F1132" s="425"/>
      <c r="G1132" s="390"/>
      <c r="H1132" s="391"/>
      <c r="I1132" s="391"/>
      <c r="J1132" s="392"/>
      <c r="K1132" s="425"/>
      <c r="L1132" s="51">
        <v>9380000</v>
      </c>
      <c r="M1132" s="51">
        <v>9380000</v>
      </c>
      <c r="N1132" s="132">
        <v>9380000</v>
      </c>
      <c r="O1132" s="51">
        <v>9380000</v>
      </c>
      <c r="P1132" s="51">
        <v>9380000</v>
      </c>
      <c r="Q1132" s="51">
        <v>9380000</v>
      </c>
      <c r="R1132" s="51">
        <v>9380000</v>
      </c>
      <c r="S1132" s="51">
        <v>9380000</v>
      </c>
      <c r="T1132" s="51">
        <v>9380000</v>
      </c>
    </row>
    <row r="1133" spans="1:20" s="10" customFormat="1" ht="65.099999999999994" customHeight="1" x14ac:dyDescent="0.3">
      <c r="A1133" s="13">
        <f>IF(D1133="","",SUBTOTAL(3,D$7:$D1133))</f>
        <v>1123</v>
      </c>
      <c r="B1133" s="376"/>
      <c r="C1133" s="55" t="s">
        <v>499</v>
      </c>
      <c r="D1133" s="56" t="s">
        <v>568</v>
      </c>
      <c r="E1133" s="392"/>
      <c r="F1133" s="425"/>
      <c r="G1133" s="390"/>
      <c r="H1133" s="391"/>
      <c r="I1133" s="391"/>
      <c r="J1133" s="392"/>
      <c r="K1133" s="425"/>
      <c r="L1133" s="51">
        <v>9850000</v>
      </c>
      <c r="M1133" s="51">
        <v>9850000</v>
      </c>
      <c r="N1133" s="132">
        <v>9850000</v>
      </c>
      <c r="O1133" s="51">
        <v>9850000</v>
      </c>
      <c r="P1133" s="51">
        <v>9850000</v>
      </c>
      <c r="Q1133" s="51">
        <v>9850000</v>
      </c>
      <c r="R1133" s="51">
        <v>9850000</v>
      </c>
      <c r="S1133" s="51">
        <v>9850000</v>
      </c>
      <c r="T1133" s="51">
        <v>9850000</v>
      </c>
    </row>
    <row r="1134" spans="1:20" s="10" customFormat="1" ht="65.099999999999994" customHeight="1" x14ac:dyDescent="0.3">
      <c r="A1134" s="13">
        <f>IF(D1134="","",SUBTOTAL(3,D$7:$D1134))</f>
        <v>1124</v>
      </c>
      <c r="B1134" s="376"/>
      <c r="C1134" s="55" t="s">
        <v>500</v>
      </c>
      <c r="D1134" s="56" t="s">
        <v>568</v>
      </c>
      <c r="E1134" s="392"/>
      <c r="F1134" s="425"/>
      <c r="G1134" s="390"/>
      <c r="H1134" s="391"/>
      <c r="I1134" s="391"/>
      <c r="J1134" s="392"/>
      <c r="K1134" s="425"/>
      <c r="L1134" s="51">
        <v>10670000</v>
      </c>
      <c r="M1134" s="51">
        <v>10670000</v>
      </c>
      <c r="N1134" s="132">
        <v>10670000</v>
      </c>
      <c r="O1134" s="51">
        <v>10670000</v>
      </c>
      <c r="P1134" s="51">
        <v>10670000</v>
      </c>
      <c r="Q1134" s="51">
        <v>10670000</v>
      </c>
      <c r="R1134" s="51">
        <v>10670000</v>
      </c>
      <c r="S1134" s="51">
        <v>10670000</v>
      </c>
      <c r="T1134" s="51">
        <v>10670000</v>
      </c>
    </row>
    <row r="1135" spans="1:20" s="10" customFormat="1" ht="65.099999999999994" customHeight="1" x14ac:dyDescent="0.3">
      <c r="A1135" s="13">
        <f>IF(D1135="","",SUBTOTAL(3,D$7:$D1135))</f>
        <v>1125</v>
      </c>
      <c r="B1135" s="376"/>
      <c r="C1135" s="55" t="s">
        <v>501</v>
      </c>
      <c r="D1135" s="56" t="s">
        <v>568</v>
      </c>
      <c r="E1135" s="392"/>
      <c r="F1135" s="425"/>
      <c r="G1135" s="390"/>
      <c r="H1135" s="391"/>
      <c r="I1135" s="391"/>
      <c r="J1135" s="392"/>
      <c r="K1135" s="425"/>
      <c r="L1135" s="51">
        <v>11050000</v>
      </c>
      <c r="M1135" s="51">
        <v>11050000</v>
      </c>
      <c r="N1135" s="132">
        <v>11050000</v>
      </c>
      <c r="O1135" s="51">
        <v>11050000</v>
      </c>
      <c r="P1135" s="51">
        <v>11050000</v>
      </c>
      <c r="Q1135" s="51">
        <v>11050000</v>
      </c>
      <c r="R1135" s="51">
        <v>11050000</v>
      </c>
      <c r="S1135" s="51">
        <v>11050000</v>
      </c>
      <c r="T1135" s="51">
        <v>11050000</v>
      </c>
    </row>
    <row r="1136" spans="1:20" s="10" customFormat="1" ht="72.75" customHeight="1" x14ac:dyDescent="0.3">
      <c r="A1136" s="13">
        <f>IF(D1136="","",SUBTOTAL(3,D$7:$D1136))</f>
        <v>1126</v>
      </c>
      <c r="B1136" s="376"/>
      <c r="C1136" s="55" t="s">
        <v>502</v>
      </c>
      <c r="D1136" s="56" t="s">
        <v>568</v>
      </c>
      <c r="E1136" s="392"/>
      <c r="F1136" s="425"/>
      <c r="G1136" s="390"/>
      <c r="H1136" s="391"/>
      <c r="I1136" s="391"/>
      <c r="J1136" s="392"/>
      <c r="K1136" s="425"/>
      <c r="L1136" s="51">
        <v>14600000</v>
      </c>
      <c r="M1136" s="51">
        <v>14600000</v>
      </c>
      <c r="N1136" s="132">
        <v>14600000</v>
      </c>
      <c r="O1136" s="51">
        <v>14600000</v>
      </c>
      <c r="P1136" s="51">
        <v>14600000</v>
      </c>
      <c r="Q1136" s="51">
        <v>14600000</v>
      </c>
      <c r="R1136" s="51">
        <v>14600000</v>
      </c>
      <c r="S1136" s="51">
        <v>14600000</v>
      </c>
      <c r="T1136" s="51">
        <v>14600000</v>
      </c>
    </row>
    <row r="1137" spans="1:20" s="10" customFormat="1" ht="94.5" customHeight="1" x14ac:dyDescent="0.3">
      <c r="A1137" s="13">
        <f>IF(D1137="","",SUBTOTAL(3,D$7:$D1137))</f>
        <v>1127</v>
      </c>
      <c r="B1137" s="376"/>
      <c r="C1137" s="55" t="s">
        <v>503</v>
      </c>
      <c r="D1137" s="56" t="s">
        <v>568</v>
      </c>
      <c r="E1137" s="425" t="s">
        <v>504</v>
      </c>
      <c r="F1137" s="425" t="s">
        <v>477</v>
      </c>
      <c r="G1137" s="390"/>
      <c r="H1137" s="391"/>
      <c r="I1137" s="391" t="s">
        <v>478</v>
      </c>
      <c r="J1137" s="392"/>
      <c r="K1137" s="425"/>
      <c r="L1137" s="51">
        <v>7130000</v>
      </c>
      <c r="M1137" s="51">
        <v>7130000</v>
      </c>
      <c r="N1137" s="132">
        <v>7130000</v>
      </c>
      <c r="O1137" s="51">
        <v>7130000</v>
      </c>
      <c r="P1137" s="51">
        <v>7130000</v>
      </c>
      <c r="Q1137" s="51">
        <v>7130000</v>
      </c>
      <c r="R1137" s="51">
        <v>7130000</v>
      </c>
      <c r="S1137" s="51">
        <v>7130000</v>
      </c>
      <c r="T1137" s="51">
        <v>7130000</v>
      </c>
    </row>
    <row r="1138" spans="1:20" s="10" customFormat="1" ht="94.5" customHeight="1" x14ac:dyDescent="0.3">
      <c r="A1138" s="13">
        <f>IF(D1138="","",SUBTOTAL(3,D$7:$D1138))</f>
        <v>1128</v>
      </c>
      <c r="B1138" s="376"/>
      <c r="C1138" s="55" t="s">
        <v>505</v>
      </c>
      <c r="D1138" s="56" t="s">
        <v>568</v>
      </c>
      <c r="E1138" s="425"/>
      <c r="F1138" s="425"/>
      <c r="G1138" s="390"/>
      <c r="H1138" s="391"/>
      <c r="I1138" s="391"/>
      <c r="J1138" s="392"/>
      <c r="K1138" s="425"/>
      <c r="L1138" s="51">
        <v>7510000</v>
      </c>
      <c r="M1138" s="51">
        <v>7510000</v>
      </c>
      <c r="N1138" s="132">
        <v>7510000</v>
      </c>
      <c r="O1138" s="51">
        <v>7510000</v>
      </c>
      <c r="P1138" s="51">
        <v>7510000</v>
      </c>
      <c r="Q1138" s="51">
        <v>7510000</v>
      </c>
      <c r="R1138" s="51">
        <v>7510000</v>
      </c>
      <c r="S1138" s="51">
        <v>7510000</v>
      </c>
      <c r="T1138" s="51">
        <v>7510000</v>
      </c>
    </row>
    <row r="1139" spans="1:20" s="10" customFormat="1" ht="94.5" customHeight="1" x14ac:dyDescent="0.3">
      <c r="A1139" s="13">
        <f>IF(D1139="","",SUBTOTAL(3,D$7:$D1139))</f>
        <v>1129</v>
      </c>
      <c r="B1139" s="376"/>
      <c r="C1139" s="55" t="s">
        <v>506</v>
      </c>
      <c r="D1139" s="56" t="s">
        <v>568</v>
      </c>
      <c r="E1139" s="425"/>
      <c r="F1139" s="425"/>
      <c r="G1139" s="390"/>
      <c r="H1139" s="391"/>
      <c r="I1139" s="391"/>
      <c r="J1139" s="392"/>
      <c r="K1139" s="425"/>
      <c r="L1139" s="51">
        <v>7630000</v>
      </c>
      <c r="M1139" s="51">
        <v>7630000</v>
      </c>
      <c r="N1139" s="132">
        <v>7630000</v>
      </c>
      <c r="O1139" s="51">
        <v>7630000</v>
      </c>
      <c r="P1139" s="51">
        <v>7630000</v>
      </c>
      <c r="Q1139" s="51">
        <v>7630000</v>
      </c>
      <c r="R1139" s="51">
        <v>7630000</v>
      </c>
      <c r="S1139" s="51">
        <v>7630000</v>
      </c>
      <c r="T1139" s="51">
        <v>7630000</v>
      </c>
    </row>
    <row r="1140" spans="1:20" s="10" customFormat="1" ht="94.5" customHeight="1" x14ac:dyDescent="0.3">
      <c r="A1140" s="13">
        <f>IF(D1140="","",SUBTOTAL(3,D$7:$D1140))</f>
        <v>1130</v>
      </c>
      <c r="B1140" s="376"/>
      <c r="C1140" s="55" t="s">
        <v>507</v>
      </c>
      <c r="D1140" s="56" t="s">
        <v>568</v>
      </c>
      <c r="E1140" s="425"/>
      <c r="F1140" s="425"/>
      <c r="G1140" s="390"/>
      <c r="H1140" s="391"/>
      <c r="I1140" s="391"/>
      <c r="J1140" s="392"/>
      <c r="K1140" s="425"/>
      <c r="L1140" s="51">
        <v>8180000</v>
      </c>
      <c r="M1140" s="51">
        <v>8180000</v>
      </c>
      <c r="N1140" s="132">
        <v>8180000</v>
      </c>
      <c r="O1140" s="51">
        <v>8180000</v>
      </c>
      <c r="P1140" s="51">
        <v>8180000</v>
      </c>
      <c r="Q1140" s="51">
        <v>8180000</v>
      </c>
      <c r="R1140" s="51">
        <v>8180000</v>
      </c>
      <c r="S1140" s="51">
        <v>8180000</v>
      </c>
      <c r="T1140" s="51">
        <v>8180000</v>
      </c>
    </row>
    <row r="1141" spans="1:20" s="10" customFormat="1" ht="94.5" customHeight="1" x14ac:dyDescent="0.3">
      <c r="A1141" s="13">
        <f>IF(D1141="","",SUBTOTAL(3,D$7:$D1141))</f>
        <v>1131</v>
      </c>
      <c r="B1141" s="376"/>
      <c r="C1141" s="55" t="s">
        <v>508</v>
      </c>
      <c r="D1141" s="56" t="s">
        <v>568</v>
      </c>
      <c r="E1141" s="425"/>
      <c r="F1141" s="425"/>
      <c r="G1141" s="390"/>
      <c r="H1141" s="391"/>
      <c r="I1141" s="391"/>
      <c r="J1141" s="392"/>
      <c r="K1141" s="425"/>
      <c r="L1141" s="51">
        <v>8420000</v>
      </c>
      <c r="M1141" s="51">
        <v>8420000</v>
      </c>
      <c r="N1141" s="132">
        <v>8420000</v>
      </c>
      <c r="O1141" s="51">
        <v>8420000</v>
      </c>
      <c r="P1141" s="51">
        <v>8420000</v>
      </c>
      <c r="Q1141" s="51">
        <v>8420000</v>
      </c>
      <c r="R1141" s="51">
        <v>8420000</v>
      </c>
      <c r="S1141" s="51">
        <v>8420000</v>
      </c>
      <c r="T1141" s="51">
        <v>8420000</v>
      </c>
    </row>
    <row r="1142" spans="1:20" s="10" customFormat="1" ht="94.5" customHeight="1" x14ac:dyDescent="0.3">
      <c r="A1142" s="13">
        <f>IF(D1142="","",SUBTOTAL(3,D$7:$D1142))</f>
        <v>1132</v>
      </c>
      <c r="B1142" s="376"/>
      <c r="C1142" s="55" t="s">
        <v>509</v>
      </c>
      <c r="D1142" s="56" t="s">
        <v>568</v>
      </c>
      <c r="E1142" s="425"/>
      <c r="F1142" s="425"/>
      <c r="G1142" s="390"/>
      <c r="H1142" s="391"/>
      <c r="I1142" s="391"/>
      <c r="J1142" s="392"/>
      <c r="K1142" s="425"/>
      <c r="L1142" s="51">
        <v>9500000</v>
      </c>
      <c r="M1142" s="51">
        <v>9500000</v>
      </c>
      <c r="N1142" s="132">
        <v>9500000</v>
      </c>
      <c r="O1142" s="51">
        <v>9500000</v>
      </c>
      <c r="P1142" s="51">
        <v>9500000</v>
      </c>
      <c r="Q1142" s="51">
        <v>9500000</v>
      </c>
      <c r="R1142" s="51">
        <v>9500000</v>
      </c>
      <c r="S1142" s="51">
        <v>9500000</v>
      </c>
      <c r="T1142" s="51">
        <v>9500000</v>
      </c>
    </row>
    <row r="1143" spans="1:20" s="10" customFormat="1" ht="94.5" customHeight="1" x14ac:dyDescent="0.3">
      <c r="A1143" s="13">
        <f>IF(D1143="","",SUBTOTAL(3,D$7:$D1143))</f>
        <v>1133</v>
      </c>
      <c r="B1143" s="376"/>
      <c r="C1143" s="55" t="s">
        <v>510</v>
      </c>
      <c r="D1143" s="56" t="s">
        <v>568</v>
      </c>
      <c r="E1143" s="425"/>
      <c r="F1143" s="425"/>
      <c r="G1143" s="390"/>
      <c r="H1143" s="391"/>
      <c r="I1143" s="391"/>
      <c r="J1143" s="392"/>
      <c r="K1143" s="425"/>
      <c r="L1143" s="51">
        <v>11260000</v>
      </c>
      <c r="M1143" s="51">
        <v>11260000</v>
      </c>
      <c r="N1143" s="132">
        <v>11260000</v>
      </c>
      <c r="O1143" s="51">
        <v>11260000</v>
      </c>
      <c r="P1143" s="51">
        <v>11260000</v>
      </c>
      <c r="Q1143" s="51">
        <v>11260000</v>
      </c>
      <c r="R1143" s="51">
        <v>11260000</v>
      </c>
      <c r="S1143" s="51">
        <v>11260000</v>
      </c>
      <c r="T1143" s="51">
        <v>11260000</v>
      </c>
    </row>
    <row r="1144" spans="1:20" s="10" customFormat="1" ht="94.5" customHeight="1" x14ac:dyDescent="0.3">
      <c r="A1144" s="13">
        <f>IF(D1144="","",SUBTOTAL(3,D$7:$D1144))</f>
        <v>1134</v>
      </c>
      <c r="B1144" s="376"/>
      <c r="C1144" s="55" t="s">
        <v>511</v>
      </c>
      <c r="D1144" s="56" t="s">
        <v>568</v>
      </c>
      <c r="E1144" s="425"/>
      <c r="F1144" s="425"/>
      <c r="G1144" s="390"/>
      <c r="H1144" s="391"/>
      <c r="I1144" s="391"/>
      <c r="J1144" s="392"/>
      <c r="K1144" s="425"/>
      <c r="L1144" s="51">
        <v>11500000</v>
      </c>
      <c r="M1144" s="51">
        <v>11500000</v>
      </c>
      <c r="N1144" s="132">
        <v>11500000</v>
      </c>
      <c r="O1144" s="51">
        <v>11500000</v>
      </c>
      <c r="P1144" s="51">
        <v>11500000</v>
      </c>
      <c r="Q1144" s="51">
        <v>11500000</v>
      </c>
      <c r="R1144" s="51">
        <v>11500000</v>
      </c>
      <c r="S1144" s="51">
        <v>11500000</v>
      </c>
      <c r="T1144" s="51">
        <v>11500000</v>
      </c>
    </row>
    <row r="1145" spans="1:20" s="10" customFormat="1" ht="94.5" customHeight="1" x14ac:dyDescent="0.3">
      <c r="A1145" s="13">
        <f>IF(D1145="","",SUBTOTAL(3,D$7:$D1145))</f>
        <v>1135</v>
      </c>
      <c r="B1145" s="376"/>
      <c r="C1145" s="55" t="s">
        <v>512</v>
      </c>
      <c r="D1145" s="56" t="s">
        <v>568</v>
      </c>
      <c r="E1145" s="425"/>
      <c r="F1145" s="425"/>
      <c r="G1145" s="390"/>
      <c r="H1145" s="391"/>
      <c r="I1145" s="391"/>
      <c r="J1145" s="392"/>
      <c r="K1145" s="425"/>
      <c r="L1145" s="51">
        <v>11900000</v>
      </c>
      <c r="M1145" s="51">
        <v>11900000</v>
      </c>
      <c r="N1145" s="132">
        <v>11900000</v>
      </c>
      <c r="O1145" s="51">
        <v>11900000</v>
      </c>
      <c r="P1145" s="51">
        <v>11900000</v>
      </c>
      <c r="Q1145" s="51">
        <v>11900000</v>
      </c>
      <c r="R1145" s="51">
        <v>11900000</v>
      </c>
      <c r="S1145" s="51">
        <v>11900000</v>
      </c>
      <c r="T1145" s="51">
        <v>11900000</v>
      </c>
    </row>
    <row r="1146" spans="1:20" s="10" customFormat="1" ht="94.5" customHeight="1" x14ac:dyDescent="0.3">
      <c r="A1146" s="13">
        <f>IF(D1146="","",SUBTOTAL(3,D$7:$D1146))</f>
        <v>1136</v>
      </c>
      <c r="B1146" s="376"/>
      <c r="C1146" s="55" t="s">
        <v>2844</v>
      </c>
      <c r="D1146" s="56" t="s">
        <v>568</v>
      </c>
      <c r="E1146" s="425"/>
      <c r="F1146" s="425"/>
      <c r="G1146" s="390"/>
      <c r="H1146" s="391"/>
      <c r="I1146" s="391"/>
      <c r="J1146" s="392"/>
      <c r="K1146" s="425"/>
      <c r="L1146" s="51">
        <v>13500000</v>
      </c>
      <c r="M1146" s="51">
        <v>13500000</v>
      </c>
      <c r="N1146" s="132">
        <v>13500000</v>
      </c>
      <c r="O1146" s="51">
        <v>13500000</v>
      </c>
      <c r="P1146" s="51">
        <v>13500000</v>
      </c>
      <c r="Q1146" s="51">
        <v>13500000</v>
      </c>
      <c r="R1146" s="51">
        <v>13500000</v>
      </c>
      <c r="S1146" s="51">
        <v>13500000</v>
      </c>
      <c r="T1146" s="51">
        <v>13500000</v>
      </c>
    </row>
    <row r="1147" spans="1:20" s="10" customFormat="1" ht="94.5" customHeight="1" x14ac:dyDescent="0.3">
      <c r="A1147" s="13">
        <f>IF(D1147="","",SUBTOTAL(3,D$7:$D1147))</f>
        <v>1137</v>
      </c>
      <c r="B1147" s="376"/>
      <c r="C1147" s="55" t="s">
        <v>2185</v>
      </c>
      <c r="D1147" s="56" t="s">
        <v>568</v>
      </c>
      <c r="E1147" s="425" t="s">
        <v>3079</v>
      </c>
      <c r="F1147" s="388" t="s">
        <v>477</v>
      </c>
      <c r="G1147" s="390"/>
      <c r="H1147" s="391"/>
      <c r="I1147" s="391"/>
      <c r="J1147" s="392"/>
      <c r="K1147" s="425"/>
      <c r="L1147" s="51">
        <v>7199999.9999999991</v>
      </c>
      <c r="M1147" s="51">
        <v>7199999.9999999991</v>
      </c>
      <c r="N1147" s="132">
        <v>7199999.9999999991</v>
      </c>
      <c r="O1147" s="51">
        <v>7199999.9999999991</v>
      </c>
      <c r="P1147" s="51">
        <v>7199999.9999999991</v>
      </c>
      <c r="Q1147" s="51">
        <v>7199999.9999999991</v>
      </c>
      <c r="R1147" s="51">
        <v>7199999.9999999991</v>
      </c>
      <c r="S1147" s="51">
        <v>7199999.9999999991</v>
      </c>
      <c r="T1147" s="51">
        <v>7199999.9999999991</v>
      </c>
    </row>
    <row r="1148" spans="1:20" s="10" customFormat="1" ht="94.5" customHeight="1" x14ac:dyDescent="0.3">
      <c r="A1148" s="13">
        <f>IF(D1148="","",SUBTOTAL(3,D$7:$D1148))</f>
        <v>1138</v>
      </c>
      <c r="B1148" s="376"/>
      <c r="C1148" s="55" t="s">
        <v>2186</v>
      </c>
      <c r="D1148" s="56" t="s">
        <v>568</v>
      </c>
      <c r="E1148" s="425"/>
      <c r="F1148" s="388"/>
      <c r="G1148" s="390"/>
      <c r="H1148" s="391"/>
      <c r="I1148" s="391"/>
      <c r="J1148" s="392"/>
      <c r="K1148" s="425"/>
      <c r="L1148" s="51">
        <v>10200000</v>
      </c>
      <c r="M1148" s="51">
        <v>10200000</v>
      </c>
      <c r="N1148" s="132">
        <v>10200000</v>
      </c>
      <c r="O1148" s="51">
        <v>10200000</v>
      </c>
      <c r="P1148" s="51">
        <v>10200000</v>
      </c>
      <c r="Q1148" s="51">
        <v>10200000</v>
      </c>
      <c r="R1148" s="51">
        <v>10200000</v>
      </c>
      <c r="S1148" s="51">
        <v>10200000</v>
      </c>
      <c r="T1148" s="51">
        <v>10200000</v>
      </c>
    </row>
    <row r="1149" spans="1:20" s="10" customFormat="1" ht="94.5" customHeight="1" x14ac:dyDescent="0.3">
      <c r="A1149" s="13">
        <f>IF(D1149="","",SUBTOTAL(3,D$7:$D1149))</f>
        <v>1139</v>
      </c>
      <c r="B1149" s="376"/>
      <c r="C1149" s="55" t="s">
        <v>2187</v>
      </c>
      <c r="D1149" s="56" t="s">
        <v>568</v>
      </c>
      <c r="E1149" s="425"/>
      <c r="F1149" s="388"/>
      <c r="G1149" s="390"/>
      <c r="H1149" s="391"/>
      <c r="I1149" s="391"/>
      <c r="J1149" s="392"/>
      <c r="K1149" s="425"/>
      <c r="L1149" s="51">
        <v>13800000</v>
      </c>
      <c r="M1149" s="51">
        <v>13800000</v>
      </c>
      <c r="N1149" s="132">
        <v>13800000</v>
      </c>
      <c r="O1149" s="51">
        <v>13800000</v>
      </c>
      <c r="P1149" s="51">
        <v>13800000</v>
      </c>
      <c r="Q1149" s="51">
        <v>13800000</v>
      </c>
      <c r="R1149" s="51">
        <v>13800000</v>
      </c>
      <c r="S1149" s="51">
        <v>13800000</v>
      </c>
      <c r="T1149" s="51">
        <v>13800000</v>
      </c>
    </row>
    <row r="1150" spans="1:20" s="10" customFormat="1" ht="94.5" customHeight="1" x14ac:dyDescent="0.3">
      <c r="A1150" s="13">
        <f>IF(D1150="","",SUBTOTAL(3,D$7:$D1150))</f>
        <v>1140</v>
      </c>
      <c r="B1150" s="376"/>
      <c r="C1150" s="55" t="s">
        <v>2188</v>
      </c>
      <c r="D1150" s="56" t="s">
        <v>568</v>
      </c>
      <c r="E1150" s="425"/>
      <c r="F1150" s="388"/>
      <c r="G1150" s="390"/>
      <c r="H1150" s="391"/>
      <c r="I1150" s="391"/>
      <c r="J1150" s="392"/>
      <c r="K1150" s="425"/>
      <c r="L1150" s="51">
        <v>17800000</v>
      </c>
      <c r="M1150" s="51">
        <v>17800000</v>
      </c>
      <c r="N1150" s="132">
        <v>17800000</v>
      </c>
      <c r="O1150" s="51">
        <v>17800000</v>
      </c>
      <c r="P1150" s="51">
        <v>17800000</v>
      </c>
      <c r="Q1150" s="51">
        <v>17800000</v>
      </c>
      <c r="R1150" s="51">
        <v>17800000</v>
      </c>
      <c r="S1150" s="51">
        <v>17800000</v>
      </c>
      <c r="T1150" s="51">
        <v>17800000</v>
      </c>
    </row>
    <row r="1151" spans="1:20" s="10" customFormat="1" ht="249" customHeight="1" x14ac:dyDescent="0.3">
      <c r="A1151" s="13">
        <f>IF(D1151="","",SUBTOTAL(3,D$7:$D1151))</f>
        <v>1141</v>
      </c>
      <c r="B1151" s="376"/>
      <c r="C1151" s="55" t="s">
        <v>3080</v>
      </c>
      <c r="D1151" s="56" t="s">
        <v>568</v>
      </c>
      <c r="E1151" s="392" t="s">
        <v>3081</v>
      </c>
      <c r="F1151" s="388" t="s">
        <v>477</v>
      </c>
      <c r="G1151" s="390"/>
      <c r="H1151" s="391"/>
      <c r="I1151" s="391"/>
      <c r="J1151" s="392"/>
      <c r="K1151" s="425"/>
      <c r="L1151" s="51">
        <v>11200000</v>
      </c>
      <c r="M1151" s="51">
        <v>11200000</v>
      </c>
      <c r="N1151" s="132">
        <v>11200000</v>
      </c>
      <c r="O1151" s="51">
        <v>11200000</v>
      </c>
      <c r="P1151" s="51">
        <v>11200000</v>
      </c>
      <c r="Q1151" s="51">
        <v>11200000</v>
      </c>
      <c r="R1151" s="51">
        <v>11200000</v>
      </c>
      <c r="S1151" s="51">
        <v>11200000</v>
      </c>
      <c r="T1151" s="51">
        <v>11200000</v>
      </c>
    </row>
    <row r="1152" spans="1:20" s="10" customFormat="1" ht="249" customHeight="1" x14ac:dyDescent="0.3">
      <c r="A1152" s="13">
        <f>IF(D1152="","",SUBTOTAL(3,D$7:$D1152))</f>
        <v>1142</v>
      </c>
      <c r="B1152" s="376"/>
      <c r="C1152" s="55" t="s">
        <v>3082</v>
      </c>
      <c r="D1152" s="56" t="s">
        <v>568</v>
      </c>
      <c r="E1152" s="392"/>
      <c r="F1152" s="388"/>
      <c r="G1152" s="390"/>
      <c r="H1152" s="391"/>
      <c r="I1152" s="391"/>
      <c r="J1152" s="392"/>
      <c r="K1152" s="425"/>
      <c r="L1152" s="51">
        <v>14200000</v>
      </c>
      <c r="M1152" s="51">
        <v>14200000</v>
      </c>
      <c r="N1152" s="132">
        <v>14200000</v>
      </c>
      <c r="O1152" s="51">
        <v>14200000</v>
      </c>
      <c r="P1152" s="51">
        <v>14200000</v>
      </c>
      <c r="Q1152" s="51">
        <v>14200000</v>
      </c>
      <c r="R1152" s="51">
        <v>14200000</v>
      </c>
      <c r="S1152" s="51">
        <v>14200000</v>
      </c>
      <c r="T1152" s="51">
        <v>14200000</v>
      </c>
    </row>
    <row r="1153" spans="1:20" s="10" customFormat="1" ht="249" customHeight="1" x14ac:dyDescent="0.3">
      <c r="A1153" s="13">
        <f>IF(D1153="","",SUBTOTAL(3,D$7:$D1153))</f>
        <v>1143</v>
      </c>
      <c r="B1153" s="376"/>
      <c r="C1153" s="55" t="s">
        <v>3083</v>
      </c>
      <c r="D1153" s="56" t="s">
        <v>568</v>
      </c>
      <c r="E1153" s="392"/>
      <c r="F1153" s="388"/>
      <c r="G1153" s="390"/>
      <c r="H1153" s="391"/>
      <c r="I1153" s="391"/>
      <c r="J1153" s="392"/>
      <c r="K1153" s="425"/>
      <c r="L1153" s="51">
        <v>18600000</v>
      </c>
      <c r="M1153" s="51">
        <v>18600000</v>
      </c>
      <c r="N1153" s="132">
        <v>18600000</v>
      </c>
      <c r="O1153" s="51">
        <v>18600000</v>
      </c>
      <c r="P1153" s="51">
        <v>18600000</v>
      </c>
      <c r="Q1153" s="51">
        <v>18600000</v>
      </c>
      <c r="R1153" s="51">
        <v>18600000</v>
      </c>
      <c r="S1153" s="51">
        <v>18600000</v>
      </c>
      <c r="T1153" s="51">
        <v>18600000</v>
      </c>
    </row>
    <row r="1154" spans="1:20" s="10" customFormat="1" ht="249" customHeight="1" x14ac:dyDescent="0.3">
      <c r="A1154" s="13">
        <f>IF(D1154="","",SUBTOTAL(3,D$7:$D1154))</f>
        <v>1144</v>
      </c>
      <c r="B1154" s="376"/>
      <c r="C1154" s="55" t="s">
        <v>3084</v>
      </c>
      <c r="D1154" s="56" t="s">
        <v>568</v>
      </c>
      <c r="E1154" s="392"/>
      <c r="F1154" s="388"/>
      <c r="G1154" s="390"/>
      <c r="H1154" s="391"/>
      <c r="I1154" s="391"/>
      <c r="J1154" s="392"/>
      <c r="K1154" s="425"/>
      <c r="L1154" s="51">
        <v>20500000</v>
      </c>
      <c r="M1154" s="51">
        <v>20500000</v>
      </c>
      <c r="N1154" s="132">
        <v>20500000</v>
      </c>
      <c r="O1154" s="51">
        <v>20500000</v>
      </c>
      <c r="P1154" s="51">
        <v>20500000</v>
      </c>
      <c r="Q1154" s="51">
        <v>20500000</v>
      </c>
      <c r="R1154" s="51">
        <v>20500000</v>
      </c>
      <c r="S1154" s="51">
        <v>20500000</v>
      </c>
      <c r="T1154" s="51">
        <v>20500000</v>
      </c>
    </row>
    <row r="1155" spans="1:20" s="10" customFormat="1" ht="249" customHeight="1" x14ac:dyDescent="0.3">
      <c r="A1155" s="13">
        <f>IF(D1155="","",SUBTOTAL(3,D$7:$D1155))</f>
        <v>1145</v>
      </c>
      <c r="B1155" s="376"/>
      <c r="C1155" s="55" t="s">
        <v>3085</v>
      </c>
      <c r="D1155" s="56" t="s">
        <v>568</v>
      </c>
      <c r="E1155" s="392"/>
      <c r="F1155" s="388"/>
      <c r="G1155" s="390"/>
      <c r="H1155" s="391"/>
      <c r="I1155" s="391"/>
      <c r="J1155" s="392"/>
      <c r="K1155" s="425"/>
      <c r="L1155" s="51">
        <v>21500000</v>
      </c>
      <c r="M1155" s="51">
        <v>21500000</v>
      </c>
      <c r="N1155" s="132">
        <v>21500000</v>
      </c>
      <c r="O1155" s="51">
        <v>21500000</v>
      </c>
      <c r="P1155" s="51">
        <v>21500000</v>
      </c>
      <c r="Q1155" s="51">
        <v>21500000</v>
      </c>
      <c r="R1155" s="51">
        <v>21500000</v>
      </c>
      <c r="S1155" s="51">
        <v>21500000</v>
      </c>
      <c r="T1155" s="51">
        <v>21500000</v>
      </c>
    </row>
    <row r="1156" spans="1:20" s="10" customFormat="1" ht="249" customHeight="1" x14ac:dyDescent="0.3">
      <c r="A1156" s="13">
        <f>IF(D1156="","",SUBTOTAL(3,D$7:$D1156))</f>
        <v>1146</v>
      </c>
      <c r="B1156" s="376"/>
      <c r="C1156" s="55" t="s">
        <v>3086</v>
      </c>
      <c r="D1156" s="56" t="s">
        <v>568</v>
      </c>
      <c r="E1156" s="392"/>
      <c r="F1156" s="388"/>
      <c r="G1156" s="390"/>
      <c r="H1156" s="391"/>
      <c r="I1156" s="391"/>
      <c r="J1156" s="392"/>
      <c r="K1156" s="425"/>
      <c r="L1156" s="51">
        <v>22500000</v>
      </c>
      <c r="M1156" s="51">
        <v>22500000</v>
      </c>
      <c r="N1156" s="132">
        <v>22500000</v>
      </c>
      <c r="O1156" s="51">
        <v>22500000</v>
      </c>
      <c r="P1156" s="51">
        <v>22500000</v>
      </c>
      <c r="Q1156" s="51">
        <v>22500000</v>
      </c>
      <c r="R1156" s="51">
        <v>22500000</v>
      </c>
      <c r="S1156" s="51">
        <v>22500000</v>
      </c>
      <c r="T1156" s="51">
        <v>22500000</v>
      </c>
    </row>
    <row r="1157" spans="1:20" s="10" customFormat="1" ht="249" customHeight="1" x14ac:dyDescent="0.3">
      <c r="A1157" s="13">
        <f>IF(D1157="","",SUBTOTAL(3,D$7:$D1157))</f>
        <v>1147</v>
      </c>
      <c r="B1157" s="376"/>
      <c r="C1157" s="55" t="s">
        <v>3087</v>
      </c>
      <c r="D1157" s="56" t="s">
        <v>568</v>
      </c>
      <c r="E1157" s="425" t="s">
        <v>3088</v>
      </c>
      <c r="F1157" s="388" t="s">
        <v>477</v>
      </c>
      <c r="G1157" s="390"/>
      <c r="H1157" s="391"/>
      <c r="I1157" s="391"/>
      <c r="J1157" s="392"/>
      <c r="K1157" s="425"/>
      <c r="L1157" s="51">
        <v>19450000</v>
      </c>
      <c r="M1157" s="51">
        <v>19450000</v>
      </c>
      <c r="N1157" s="132">
        <v>19450000</v>
      </c>
      <c r="O1157" s="51">
        <v>19450000</v>
      </c>
      <c r="P1157" s="51">
        <v>19450000</v>
      </c>
      <c r="Q1157" s="51">
        <v>19450000</v>
      </c>
      <c r="R1157" s="51">
        <v>19450000</v>
      </c>
      <c r="S1157" s="51">
        <v>19450000</v>
      </c>
      <c r="T1157" s="51">
        <v>19450000</v>
      </c>
    </row>
    <row r="1158" spans="1:20" s="10" customFormat="1" ht="333" customHeight="1" x14ac:dyDescent="0.3">
      <c r="A1158" s="13">
        <f>IF(D1158="","",SUBTOTAL(3,D$7:$D1158))</f>
        <v>1148</v>
      </c>
      <c r="B1158" s="376"/>
      <c r="C1158" s="55" t="s">
        <v>3089</v>
      </c>
      <c r="D1158" s="56" t="s">
        <v>568</v>
      </c>
      <c r="E1158" s="425"/>
      <c r="F1158" s="388"/>
      <c r="G1158" s="390"/>
      <c r="H1158" s="391"/>
      <c r="I1158" s="391"/>
      <c r="J1158" s="392"/>
      <c r="K1158" s="425"/>
      <c r="L1158" s="51">
        <v>24300000</v>
      </c>
      <c r="M1158" s="51">
        <v>24300000</v>
      </c>
      <c r="N1158" s="132">
        <v>24300000</v>
      </c>
      <c r="O1158" s="51">
        <v>24300000</v>
      </c>
      <c r="P1158" s="51">
        <v>24300000</v>
      </c>
      <c r="Q1158" s="51">
        <v>24300000</v>
      </c>
      <c r="R1158" s="51">
        <v>24300000</v>
      </c>
      <c r="S1158" s="51">
        <v>24300000</v>
      </c>
      <c r="T1158" s="51">
        <v>24300000</v>
      </c>
    </row>
    <row r="1159" spans="1:20" s="10" customFormat="1" ht="333" customHeight="1" x14ac:dyDescent="0.3">
      <c r="A1159" s="13">
        <f>IF(D1159="","",SUBTOTAL(3,D$7:$D1159))</f>
        <v>1149</v>
      </c>
      <c r="B1159" s="376"/>
      <c r="C1159" s="55" t="s">
        <v>3090</v>
      </c>
      <c r="D1159" s="56" t="s">
        <v>568</v>
      </c>
      <c r="E1159" s="425"/>
      <c r="F1159" s="388"/>
      <c r="G1159" s="390"/>
      <c r="H1159" s="391"/>
      <c r="I1159" s="391"/>
      <c r="J1159" s="392"/>
      <c r="K1159" s="425"/>
      <c r="L1159" s="51">
        <v>28700000</v>
      </c>
      <c r="M1159" s="51">
        <v>28700000</v>
      </c>
      <c r="N1159" s="132">
        <v>28700000</v>
      </c>
      <c r="O1159" s="51">
        <v>28700000</v>
      </c>
      <c r="P1159" s="51">
        <v>28700000</v>
      </c>
      <c r="Q1159" s="51">
        <v>28700000</v>
      </c>
      <c r="R1159" s="51">
        <v>28700000</v>
      </c>
      <c r="S1159" s="51">
        <v>28700000</v>
      </c>
      <c r="T1159" s="51">
        <v>28700000</v>
      </c>
    </row>
    <row r="1160" spans="1:20" s="10" customFormat="1" ht="183.75" customHeight="1" x14ac:dyDescent="0.3">
      <c r="A1160" s="13">
        <f>IF(D1160="","",SUBTOTAL(3,D$7:$D1160))</f>
        <v>1150</v>
      </c>
      <c r="B1160" s="376"/>
      <c r="C1160" s="55" t="s">
        <v>3091</v>
      </c>
      <c r="D1160" s="56" t="s">
        <v>568</v>
      </c>
      <c r="E1160" s="425"/>
      <c r="F1160" s="388"/>
      <c r="G1160" s="390"/>
      <c r="H1160" s="391"/>
      <c r="I1160" s="391"/>
      <c r="J1160" s="392"/>
      <c r="K1160" s="425"/>
      <c r="L1160" s="51">
        <v>31000000</v>
      </c>
      <c r="M1160" s="51">
        <v>31000000</v>
      </c>
      <c r="N1160" s="132">
        <v>31000000</v>
      </c>
      <c r="O1160" s="51">
        <v>31000000</v>
      </c>
      <c r="P1160" s="51">
        <v>31000000</v>
      </c>
      <c r="Q1160" s="51">
        <v>31000000</v>
      </c>
      <c r="R1160" s="51">
        <v>31000000</v>
      </c>
      <c r="S1160" s="51">
        <v>31000000</v>
      </c>
      <c r="T1160" s="51">
        <v>31000000</v>
      </c>
    </row>
    <row r="1161" spans="1:20" s="10" customFormat="1" ht="183.75" customHeight="1" x14ac:dyDescent="0.3">
      <c r="A1161" s="13">
        <f>IF(D1161="","",SUBTOTAL(3,D$7:$D1161))</f>
        <v>1151</v>
      </c>
      <c r="B1161" s="376"/>
      <c r="C1161" s="55" t="s">
        <v>3092</v>
      </c>
      <c r="D1161" s="56" t="s">
        <v>568</v>
      </c>
      <c r="E1161" s="425"/>
      <c r="F1161" s="388"/>
      <c r="G1161" s="390"/>
      <c r="H1161" s="391"/>
      <c r="I1161" s="391"/>
      <c r="J1161" s="392"/>
      <c r="K1161" s="425"/>
      <c r="L1161" s="51">
        <v>34900000</v>
      </c>
      <c r="M1161" s="51">
        <v>34900000</v>
      </c>
      <c r="N1161" s="132">
        <v>34900000</v>
      </c>
      <c r="O1161" s="51">
        <v>34900000</v>
      </c>
      <c r="P1161" s="51">
        <v>34900000</v>
      </c>
      <c r="Q1161" s="51">
        <v>34900000</v>
      </c>
      <c r="R1161" s="51">
        <v>34900000</v>
      </c>
      <c r="S1161" s="51">
        <v>34900000</v>
      </c>
      <c r="T1161" s="51">
        <v>34900000</v>
      </c>
    </row>
    <row r="1162" spans="1:20" s="10" customFormat="1" ht="148.5" customHeight="1" x14ac:dyDescent="0.3">
      <c r="A1162" s="13">
        <f>IF(D1162="","",SUBTOTAL(3,D$7:$D1162))</f>
        <v>1152</v>
      </c>
      <c r="B1162" s="376"/>
      <c r="C1162" s="55" t="s">
        <v>3093</v>
      </c>
      <c r="D1162" s="56" t="s">
        <v>568</v>
      </c>
      <c r="E1162" s="425"/>
      <c r="F1162" s="388"/>
      <c r="G1162" s="390"/>
      <c r="H1162" s="391"/>
      <c r="I1162" s="391"/>
      <c r="J1162" s="392"/>
      <c r="K1162" s="425"/>
      <c r="L1162" s="51">
        <v>41800000</v>
      </c>
      <c r="M1162" s="51">
        <v>41800000</v>
      </c>
      <c r="N1162" s="132">
        <v>41800000</v>
      </c>
      <c r="O1162" s="51">
        <v>41800000</v>
      </c>
      <c r="P1162" s="51">
        <v>41800000</v>
      </c>
      <c r="Q1162" s="51">
        <v>41800000</v>
      </c>
      <c r="R1162" s="51">
        <v>41800000</v>
      </c>
      <c r="S1162" s="51">
        <v>41800000</v>
      </c>
      <c r="T1162" s="51">
        <v>41800000</v>
      </c>
    </row>
    <row r="1163" spans="1:20" s="10" customFormat="1" ht="69" customHeight="1" x14ac:dyDescent="0.3">
      <c r="A1163" s="13">
        <f>IF(D1163="","",SUBTOTAL(3,D$7:$D1163))</f>
        <v>1153</v>
      </c>
      <c r="B1163" s="376"/>
      <c r="C1163" s="55" t="s">
        <v>3094</v>
      </c>
      <c r="D1163" s="56" t="s">
        <v>568</v>
      </c>
      <c r="E1163" s="373" t="s">
        <v>3095</v>
      </c>
      <c r="F1163" s="53"/>
      <c r="G1163" s="390"/>
      <c r="H1163" s="391"/>
      <c r="I1163" s="391"/>
      <c r="J1163" s="392"/>
      <c r="K1163" s="425"/>
      <c r="L1163" s="51">
        <v>1480000</v>
      </c>
      <c r="M1163" s="51">
        <v>1480000</v>
      </c>
      <c r="N1163" s="132">
        <v>1480000</v>
      </c>
      <c r="O1163" s="51">
        <v>1480000</v>
      </c>
      <c r="P1163" s="51">
        <v>1480000</v>
      </c>
      <c r="Q1163" s="51">
        <v>1480000</v>
      </c>
      <c r="R1163" s="51">
        <v>1480000</v>
      </c>
      <c r="S1163" s="51">
        <v>1480000</v>
      </c>
      <c r="T1163" s="51">
        <v>1480000</v>
      </c>
    </row>
    <row r="1164" spans="1:20" s="10" customFormat="1" ht="69" customHeight="1" x14ac:dyDescent="0.3">
      <c r="A1164" s="13">
        <f>IF(D1164="","",SUBTOTAL(3,D$7:$D1164))</f>
        <v>1154</v>
      </c>
      <c r="B1164" s="376"/>
      <c r="C1164" s="55" t="s">
        <v>3096</v>
      </c>
      <c r="D1164" s="56" t="s">
        <v>568</v>
      </c>
      <c r="E1164" s="373"/>
      <c r="F1164" s="53"/>
      <c r="G1164" s="390"/>
      <c r="H1164" s="391"/>
      <c r="I1164" s="391"/>
      <c r="J1164" s="392"/>
      <c r="K1164" s="425"/>
      <c r="L1164" s="51">
        <v>1820000</v>
      </c>
      <c r="M1164" s="51">
        <v>1820000</v>
      </c>
      <c r="N1164" s="132">
        <v>1820000</v>
      </c>
      <c r="O1164" s="51">
        <v>1820000</v>
      </c>
      <c r="P1164" s="51">
        <v>1820000</v>
      </c>
      <c r="Q1164" s="51">
        <v>1820000</v>
      </c>
      <c r="R1164" s="51">
        <v>1820000</v>
      </c>
      <c r="S1164" s="51">
        <v>1820000</v>
      </c>
      <c r="T1164" s="51">
        <v>1820000</v>
      </c>
    </row>
    <row r="1165" spans="1:20" s="10" customFormat="1" ht="69" customHeight="1" x14ac:dyDescent="0.3">
      <c r="A1165" s="13">
        <f>IF(D1165="","",SUBTOTAL(3,D$7:$D1165))</f>
        <v>1155</v>
      </c>
      <c r="B1165" s="376"/>
      <c r="C1165" s="55" t="s">
        <v>2845</v>
      </c>
      <c r="D1165" s="55" t="s">
        <v>2846</v>
      </c>
      <c r="E1165" s="392" t="s">
        <v>1674</v>
      </c>
      <c r="F1165" s="425" t="s">
        <v>477</v>
      </c>
      <c r="G1165" s="390"/>
      <c r="H1165" s="391"/>
      <c r="I1165" s="391"/>
      <c r="J1165" s="392"/>
      <c r="K1165" s="425"/>
      <c r="L1165" s="51">
        <v>2700000</v>
      </c>
      <c r="M1165" s="51">
        <v>2700000</v>
      </c>
      <c r="N1165" s="132">
        <v>2700000</v>
      </c>
      <c r="O1165" s="51">
        <v>2700000</v>
      </c>
      <c r="P1165" s="51">
        <v>2700000</v>
      </c>
      <c r="Q1165" s="51">
        <v>2700000</v>
      </c>
      <c r="R1165" s="51">
        <v>2700000</v>
      </c>
      <c r="S1165" s="51">
        <v>2700000</v>
      </c>
      <c r="T1165" s="51">
        <v>2700000</v>
      </c>
    </row>
    <row r="1166" spans="1:20" s="10" customFormat="1" ht="65.099999999999994" customHeight="1" x14ac:dyDescent="0.3">
      <c r="A1166" s="13">
        <f>IF(D1166="","",SUBTOTAL(3,D$7:$D1166))</f>
        <v>1156</v>
      </c>
      <c r="B1166" s="376"/>
      <c r="C1166" s="55" t="s">
        <v>2847</v>
      </c>
      <c r="D1166" s="55" t="s">
        <v>2846</v>
      </c>
      <c r="E1166" s="392"/>
      <c r="F1166" s="425"/>
      <c r="G1166" s="390"/>
      <c r="H1166" s="391"/>
      <c r="I1166" s="391"/>
      <c r="J1166" s="392"/>
      <c r="K1166" s="425"/>
      <c r="L1166" s="51">
        <v>2850000</v>
      </c>
      <c r="M1166" s="51">
        <v>2850000</v>
      </c>
      <c r="N1166" s="132">
        <v>2850000</v>
      </c>
      <c r="O1166" s="51">
        <v>2850000</v>
      </c>
      <c r="P1166" s="51">
        <v>2850000</v>
      </c>
      <c r="Q1166" s="51">
        <v>2850000</v>
      </c>
      <c r="R1166" s="51">
        <v>2850000</v>
      </c>
      <c r="S1166" s="51">
        <v>2850000</v>
      </c>
      <c r="T1166" s="51">
        <v>2850000</v>
      </c>
    </row>
    <row r="1167" spans="1:20" s="10" customFormat="1" ht="65.099999999999994" customHeight="1" x14ac:dyDescent="0.3">
      <c r="A1167" s="13">
        <f>IF(D1167="","",SUBTOTAL(3,D$7:$D1167))</f>
        <v>1157</v>
      </c>
      <c r="B1167" s="376"/>
      <c r="C1167" s="55" t="s">
        <v>2848</v>
      </c>
      <c r="D1167" s="55" t="s">
        <v>2846</v>
      </c>
      <c r="E1167" s="392"/>
      <c r="F1167" s="425"/>
      <c r="G1167" s="390"/>
      <c r="H1167" s="391"/>
      <c r="I1167" s="391"/>
      <c r="J1167" s="392"/>
      <c r="K1167" s="425"/>
      <c r="L1167" s="51">
        <v>2950000</v>
      </c>
      <c r="M1167" s="51">
        <v>2950000</v>
      </c>
      <c r="N1167" s="132">
        <v>2950000</v>
      </c>
      <c r="O1167" s="51">
        <v>2950000</v>
      </c>
      <c r="P1167" s="51">
        <v>2950000</v>
      </c>
      <c r="Q1167" s="51">
        <v>2950000</v>
      </c>
      <c r="R1167" s="51">
        <v>2950000</v>
      </c>
      <c r="S1167" s="51">
        <v>2950000</v>
      </c>
      <c r="T1167" s="51">
        <v>2950000</v>
      </c>
    </row>
    <row r="1168" spans="1:20" s="10" customFormat="1" ht="65.099999999999994" customHeight="1" x14ac:dyDescent="0.3">
      <c r="A1168" s="13">
        <f>IF(D1168="","",SUBTOTAL(3,D$7:$D1168))</f>
        <v>1158</v>
      </c>
      <c r="B1168" s="376"/>
      <c r="C1168" s="55" t="s">
        <v>2849</v>
      </c>
      <c r="D1168" s="55" t="s">
        <v>2846</v>
      </c>
      <c r="E1168" s="392"/>
      <c r="F1168" s="425"/>
      <c r="G1168" s="390"/>
      <c r="H1168" s="391"/>
      <c r="I1168" s="391"/>
      <c r="J1168" s="392"/>
      <c r="K1168" s="425"/>
      <c r="L1168" s="51">
        <v>3200000</v>
      </c>
      <c r="M1168" s="51">
        <v>3200000</v>
      </c>
      <c r="N1168" s="132">
        <v>3200000</v>
      </c>
      <c r="O1168" s="51">
        <v>3200000</v>
      </c>
      <c r="P1168" s="51">
        <v>3200000</v>
      </c>
      <c r="Q1168" s="51">
        <v>3200000</v>
      </c>
      <c r="R1168" s="51">
        <v>3200000</v>
      </c>
      <c r="S1168" s="51">
        <v>3200000</v>
      </c>
      <c r="T1168" s="51">
        <v>3200000</v>
      </c>
    </row>
    <row r="1169" spans="1:20" s="10" customFormat="1" ht="65.099999999999994" customHeight="1" x14ac:dyDescent="0.3">
      <c r="A1169" s="13">
        <f>IF(D1169="","",SUBTOTAL(3,D$7:$D1169))</f>
        <v>1159</v>
      </c>
      <c r="B1169" s="376"/>
      <c r="C1169" s="55" t="s">
        <v>513</v>
      </c>
      <c r="D1169" s="56" t="s">
        <v>568</v>
      </c>
      <c r="E1169" s="392"/>
      <c r="F1169" s="425"/>
      <c r="G1169" s="390"/>
      <c r="H1169" s="391"/>
      <c r="I1169" s="391"/>
      <c r="J1169" s="392"/>
      <c r="K1169" s="425"/>
      <c r="L1169" s="51">
        <v>3727272.7272727271</v>
      </c>
      <c r="M1169" s="51">
        <v>3727272.7272727271</v>
      </c>
      <c r="N1169" s="132">
        <v>3727272.7272727271</v>
      </c>
      <c r="O1169" s="51">
        <v>3727272.7272727271</v>
      </c>
      <c r="P1169" s="51">
        <v>3727272.7272727271</v>
      </c>
      <c r="Q1169" s="51">
        <v>3727272.7272727271</v>
      </c>
      <c r="R1169" s="51">
        <v>3727272.7272727271</v>
      </c>
      <c r="S1169" s="51">
        <v>3727272.7272727271</v>
      </c>
      <c r="T1169" s="51">
        <v>3727272.7272727271</v>
      </c>
    </row>
    <row r="1170" spans="1:20" s="10" customFormat="1" ht="65.099999999999994" customHeight="1" x14ac:dyDescent="0.3">
      <c r="A1170" s="13">
        <f>IF(D1170="","",SUBTOTAL(3,D$7:$D1170))</f>
        <v>1160</v>
      </c>
      <c r="B1170" s="376"/>
      <c r="C1170" s="55" t="s">
        <v>514</v>
      </c>
      <c r="D1170" s="56" t="s">
        <v>568</v>
      </c>
      <c r="E1170" s="392"/>
      <c r="F1170" s="425"/>
      <c r="G1170" s="390"/>
      <c r="H1170" s="391"/>
      <c r="I1170" s="391"/>
      <c r="J1170" s="392"/>
      <c r="K1170" s="425"/>
      <c r="L1170" s="51">
        <v>3818181.8181818179</v>
      </c>
      <c r="M1170" s="51">
        <v>3818181.8181818179</v>
      </c>
      <c r="N1170" s="132">
        <v>3818181.8181818179</v>
      </c>
      <c r="O1170" s="51">
        <v>3818181.8181818179</v>
      </c>
      <c r="P1170" s="51">
        <v>3818181.8181818179</v>
      </c>
      <c r="Q1170" s="51">
        <v>3818181.8181818179</v>
      </c>
      <c r="R1170" s="51">
        <v>3818181.8181818179</v>
      </c>
      <c r="S1170" s="51">
        <v>3818181.8181818179</v>
      </c>
      <c r="T1170" s="51">
        <v>3818181.8181818179</v>
      </c>
    </row>
    <row r="1171" spans="1:20" s="10" customFormat="1" ht="65.099999999999994" customHeight="1" x14ac:dyDescent="0.3">
      <c r="A1171" s="13">
        <f>IF(D1171="","",SUBTOTAL(3,D$7:$D1171))</f>
        <v>1161</v>
      </c>
      <c r="B1171" s="376"/>
      <c r="C1171" s="55" t="s">
        <v>515</v>
      </c>
      <c r="D1171" s="56" t="s">
        <v>568</v>
      </c>
      <c r="E1171" s="392"/>
      <c r="F1171" s="425"/>
      <c r="G1171" s="390"/>
      <c r="H1171" s="391"/>
      <c r="I1171" s="391"/>
      <c r="J1171" s="392"/>
      <c r="K1171" s="425"/>
      <c r="L1171" s="51">
        <v>3999999.9999999995</v>
      </c>
      <c r="M1171" s="51">
        <v>3999999.9999999995</v>
      </c>
      <c r="N1171" s="132">
        <v>3999999.9999999995</v>
      </c>
      <c r="O1171" s="51">
        <v>3999999.9999999995</v>
      </c>
      <c r="P1171" s="51">
        <v>3999999.9999999995</v>
      </c>
      <c r="Q1171" s="51">
        <v>3999999.9999999995</v>
      </c>
      <c r="R1171" s="51">
        <v>3999999.9999999995</v>
      </c>
      <c r="S1171" s="51">
        <v>3999999.9999999995</v>
      </c>
      <c r="T1171" s="51">
        <v>3999999.9999999995</v>
      </c>
    </row>
    <row r="1172" spans="1:20" s="10" customFormat="1" ht="65.099999999999994" customHeight="1" x14ac:dyDescent="0.3">
      <c r="A1172" s="13">
        <f>IF(D1172="","",SUBTOTAL(3,D$7:$D1172))</f>
        <v>1162</v>
      </c>
      <c r="B1172" s="376"/>
      <c r="C1172" s="55" t="s">
        <v>516</v>
      </c>
      <c r="D1172" s="56" t="s">
        <v>568</v>
      </c>
      <c r="E1172" s="392"/>
      <c r="F1172" s="425"/>
      <c r="G1172" s="390"/>
      <c r="H1172" s="391"/>
      <c r="I1172" s="391"/>
      <c r="J1172" s="392"/>
      <c r="K1172" s="425"/>
      <c r="L1172" s="51">
        <v>4181818.1818181816</v>
      </c>
      <c r="M1172" s="51">
        <v>4181818.1818181816</v>
      </c>
      <c r="N1172" s="132">
        <v>4181818.1818181816</v>
      </c>
      <c r="O1172" s="51">
        <v>4181818.1818181816</v>
      </c>
      <c r="P1172" s="51">
        <v>4181818.1818181816</v>
      </c>
      <c r="Q1172" s="51">
        <v>4181818.1818181816</v>
      </c>
      <c r="R1172" s="51">
        <v>4181818.1818181816</v>
      </c>
      <c r="S1172" s="51">
        <v>4181818.1818181816</v>
      </c>
      <c r="T1172" s="51">
        <v>4181818.1818181816</v>
      </c>
    </row>
    <row r="1173" spans="1:20" s="10" customFormat="1" ht="65.099999999999994" customHeight="1" x14ac:dyDescent="0.3">
      <c r="A1173" s="13">
        <f>IF(D1173="","",SUBTOTAL(3,D$7:$D1173))</f>
        <v>1163</v>
      </c>
      <c r="B1173" s="376"/>
      <c r="C1173" s="55" t="s">
        <v>517</v>
      </c>
      <c r="D1173" s="56" t="s">
        <v>568</v>
      </c>
      <c r="E1173" s="392"/>
      <c r="F1173" s="425"/>
      <c r="G1173" s="390"/>
      <c r="H1173" s="391"/>
      <c r="I1173" s="391"/>
      <c r="J1173" s="392"/>
      <c r="K1173" s="425"/>
      <c r="L1173" s="51">
        <v>5000000</v>
      </c>
      <c r="M1173" s="51">
        <v>5000000</v>
      </c>
      <c r="N1173" s="132">
        <v>5000000</v>
      </c>
      <c r="O1173" s="51">
        <v>5000000</v>
      </c>
      <c r="P1173" s="51">
        <v>5000000</v>
      </c>
      <c r="Q1173" s="51">
        <v>5000000</v>
      </c>
      <c r="R1173" s="51">
        <v>5000000</v>
      </c>
      <c r="S1173" s="51">
        <v>5000000</v>
      </c>
      <c r="T1173" s="51">
        <v>5000000</v>
      </c>
    </row>
    <row r="1174" spans="1:20" s="10" customFormat="1" ht="65.099999999999994" customHeight="1" x14ac:dyDescent="0.3">
      <c r="A1174" s="13">
        <f>IF(D1174="","",SUBTOTAL(3,D$7:$D1174))</f>
        <v>1164</v>
      </c>
      <c r="B1174" s="376"/>
      <c r="C1174" s="55" t="s">
        <v>518</v>
      </c>
      <c r="D1174" s="56" t="s">
        <v>568</v>
      </c>
      <c r="E1174" s="392"/>
      <c r="F1174" s="425"/>
      <c r="G1174" s="390"/>
      <c r="H1174" s="391"/>
      <c r="I1174" s="391"/>
      <c r="J1174" s="392"/>
      <c r="K1174" s="425"/>
      <c r="L1174" s="51">
        <v>5181818.1818181816</v>
      </c>
      <c r="M1174" s="51">
        <v>5181818.1818181816</v>
      </c>
      <c r="N1174" s="132">
        <v>5181818.1818181816</v>
      </c>
      <c r="O1174" s="51">
        <v>5181818.1818181816</v>
      </c>
      <c r="P1174" s="51">
        <v>5181818.1818181816</v>
      </c>
      <c r="Q1174" s="51">
        <v>5181818.1818181816</v>
      </c>
      <c r="R1174" s="51">
        <v>5181818.1818181816</v>
      </c>
      <c r="S1174" s="51">
        <v>5181818.1818181816</v>
      </c>
      <c r="T1174" s="51">
        <v>5181818.1818181816</v>
      </c>
    </row>
    <row r="1175" spans="1:20" s="10" customFormat="1" ht="65.099999999999994" customHeight="1" x14ac:dyDescent="0.3">
      <c r="A1175" s="13">
        <f>IF(D1175="","",SUBTOTAL(3,D$7:$D1175))</f>
        <v>1165</v>
      </c>
      <c r="B1175" s="376"/>
      <c r="C1175" s="55" t="s">
        <v>519</v>
      </c>
      <c r="D1175" s="56" t="s">
        <v>568</v>
      </c>
      <c r="E1175" s="392"/>
      <c r="F1175" s="425"/>
      <c r="G1175" s="390"/>
      <c r="H1175" s="391"/>
      <c r="I1175" s="391"/>
      <c r="J1175" s="392"/>
      <c r="K1175" s="425"/>
      <c r="L1175" s="51">
        <v>6090909.0909090908</v>
      </c>
      <c r="M1175" s="51">
        <v>6090909.0909090908</v>
      </c>
      <c r="N1175" s="132">
        <v>6090909.0909090908</v>
      </c>
      <c r="O1175" s="51">
        <v>6090909.0909090908</v>
      </c>
      <c r="P1175" s="51">
        <v>6090909.0909090908</v>
      </c>
      <c r="Q1175" s="51">
        <v>6090909.0909090908</v>
      </c>
      <c r="R1175" s="51">
        <v>6090909.0909090908</v>
      </c>
      <c r="S1175" s="51">
        <v>6090909.0909090908</v>
      </c>
      <c r="T1175" s="51">
        <v>6090909.0909090908</v>
      </c>
    </row>
    <row r="1176" spans="1:20" s="10" customFormat="1" ht="65.099999999999994" customHeight="1" x14ac:dyDescent="0.3">
      <c r="A1176" s="13">
        <f>IF(D1176="","",SUBTOTAL(3,D$7:$D1176))</f>
        <v>1166</v>
      </c>
      <c r="B1176" s="376"/>
      <c r="C1176" s="55" t="s">
        <v>520</v>
      </c>
      <c r="D1176" s="56" t="s">
        <v>568</v>
      </c>
      <c r="E1176" s="392"/>
      <c r="F1176" s="425"/>
      <c r="G1176" s="390"/>
      <c r="H1176" s="391"/>
      <c r="I1176" s="391"/>
      <c r="J1176" s="392"/>
      <c r="K1176" s="425"/>
      <c r="L1176" s="51">
        <v>6363636.3636363633</v>
      </c>
      <c r="M1176" s="51">
        <v>6363636.3636363633</v>
      </c>
      <c r="N1176" s="132">
        <v>6363636.3636363633</v>
      </c>
      <c r="O1176" s="51">
        <v>6363636.3636363633</v>
      </c>
      <c r="P1176" s="51">
        <v>6363636.3636363633</v>
      </c>
      <c r="Q1176" s="51">
        <v>6363636.3636363633</v>
      </c>
      <c r="R1176" s="51">
        <v>6363636.3636363633</v>
      </c>
      <c r="S1176" s="51">
        <v>6363636.3636363633</v>
      </c>
      <c r="T1176" s="51">
        <v>6363636.3636363633</v>
      </c>
    </row>
    <row r="1177" spans="1:20" s="10" customFormat="1" ht="65.099999999999994" customHeight="1" x14ac:dyDescent="0.3">
      <c r="A1177" s="13">
        <f>IF(D1177="","",SUBTOTAL(3,D$7:$D1177))</f>
        <v>1167</v>
      </c>
      <c r="B1177" s="376"/>
      <c r="C1177" s="55" t="s">
        <v>521</v>
      </c>
      <c r="D1177" s="56" t="s">
        <v>568</v>
      </c>
      <c r="E1177" s="392"/>
      <c r="F1177" s="425"/>
      <c r="G1177" s="390"/>
      <c r="H1177" s="391"/>
      <c r="I1177" s="391"/>
      <c r="J1177" s="392"/>
      <c r="K1177" s="425"/>
      <c r="L1177" s="51">
        <v>7727272.7272727266</v>
      </c>
      <c r="M1177" s="51">
        <v>7727272.7272727266</v>
      </c>
      <c r="N1177" s="132">
        <v>7727272.7272727266</v>
      </c>
      <c r="O1177" s="51">
        <v>7727272.7272727266</v>
      </c>
      <c r="P1177" s="51">
        <v>7727272.7272727266</v>
      </c>
      <c r="Q1177" s="51">
        <v>7727272.7272727266</v>
      </c>
      <c r="R1177" s="51">
        <v>7727272.7272727266</v>
      </c>
      <c r="S1177" s="51">
        <v>7727272.7272727266</v>
      </c>
      <c r="T1177" s="51">
        <v>7727272.7272727266</v>
      </c>
    </row>
    <row r="1178" spans="1:20" s="10" customFormat="1" ht="65.099999999999994" customHeight="1" x14ac:dyDescent="0.3">
      <c r="A1178" s="13">
        <f>IF(D1178="","",SUBTOTAL(3,D$7:$D1178))</f>
        <v>1168</v>
      </c>
      <c r="B1178" s="376"/>
      <c r="C1178" s="55" t="s">
        <v>522</v>
      </c>
      <c r="D1178" s="56" t="s">
        <v>568</v>
      </c>
      <c r="E1178" s="392"/>
      <c r="F1178" s="425"/>
      <c r="G1178" s="390"/>
      <c r="H1178" s="391"/>
      <c r="I1178" s="391"/>
      <c r="J1178" s="392"/>
      <c r="K1178" s="425"/>
      <c r="L1178" s="51">
        <v>8181818.1818181807</v>
      </c>
      <c r="M1178" s="51">
        <v>8181818.1818181807</v>
      </c>
      <c r="N1178" s="132">
        <v>8181818.1818181807</v>
      </c>
      <c r="O1178" s="51">
        <v>8181818.1818181807</v>
      </c>
      <c r="P1178" s="51">
        <v>8181818.1818181807</v>
      </c>
      <c r="Q1178" s="51">
        <v>8181818.1818181807</v>
      </c>
      <c r="R1178" s="51">
        <v>8181818.1818181807</v>
      </c>
      <c r="S1178" s="51">
        <v>8181818.1818181807</v>
      </c>
      <c r="T1178" s="51">
        <v>8181818.1818181807</v>
      </c>
    </row>
    <row r="1179" spans="1:20" s="10" customFormat="1" ht="65.099999999999994" customHeight="1" x14ac:dyDescent="0.3">
      <c r="A1179" s="13">
        <f>IF(D1179="","",SUBTOTAL(3,D$7:$D1179))</f>
        <v>1169</v>
      </c>
      <c r="B1179" s="376"/>
      <c r="C1179" s="55" t="s">
        <v>523</v>
      </c>
      <c r="D1179" s="56" t="s">
        <v>568</v>
      </c>
      <c r="E1179" s="392"/>
      <c r="F1179" s="425"/>
      <c r="G1179" s="390"/>
      <c r="H1179" s="391"/>
      <c r="I1179" s="391"/>
      <c r="J1179" s="392"/>
      <c r="K1179" s="425"/>
      <c r="L1179" s="51">
        <v>8818181.8181818184</v>
      </c>
      <c r="M1179" s="51">
        <v>8818181.8181818184</v>
      </c>
      <c r="N1179" s="132">
        <v>8818181.8181818184</v>
      </c>
      <c r="O1179" s="51">
        <v>8818181.8181818184</v>
      </c>
      <c r="P1179" s="51">
        <v>8818181.8181818184</v>
      </c>
      <c r="Q1179" s="51">
        <v>8818181.8181818184</v>
      </c>
      <c r="R1179" s="51">
        <v>8818181.8181818184</v>
      </c>
      <c r="S1179" s="51">
        <v>8818181.8181818184</v>
      </c>
      <c r="T1179" s="51">
        <v>8818181.8181818184</v>
      </c>
    </row>
    <row r="1180" spans="1:20" s="10" customFormat="1" ht="65.099999999999994" customHeight="1" x14ac:dyDescent="0.3">
      <c r="A1180" s="13">
        <f>IF(D1180="","",SUBTOTAL(3,D$7:$D1180))</f>
        <v>1170</v>
      </c>
      <c r="B1180" s="376"/>
      <c r="C1180" s="55" t="s">
        <v>524</v>
      </c>
      <c r="D1180" s="56" t="s">
        <v>568</v>
      </c>
      <c r="E1180" s="392"/>
      <c r="F1180" s="425"/>
      <c r="G1180" s="390"/>
      <c r="H1180" s="391"/>
      <c r="I1180" s="391"/>
      <c r="J1180" s="392"/>
      <c r="K1180" s="425"/>
      <c r="L1180" s="5">
        <v>10000000</v>
      </c>
      <c r="M1180" s="5">
        <v>10000000</v>
      </c>
      <c r="N1180" s="133">
        <v>10000000</v>
      </c>
      <c r="O1180" s="5">
        <v>10000000</v>
      </c>
      <c r="P1180" s="5">
        <v>10000000</v>
      </c>
      <c r="Q1180" s="5">
        <v>10000000</v>
      </c>
      <c r="R1180" s="5">
        <v>10000000</v>
      </c>
      <c r="S1180" s="5">
        <v>10000000</v>
      </c>
      <c r="T1180" s="5">
        <v>10000000</v>
      </c>
    </row>
    <row r="1181" spans="1:20" s="10" customFormat="1" ht="65.099999999999994" customHeight="1" x14ac:dyDescent="0.3">
      <c r="A1181" s="13">
        <f>IF(D1181="","",SUBTOTAL(3,D$7:$D1181))</f>
        <v>1171</v>
      </c>
      <c r="B1181" s="376"/>
      <c r="C1181" s="55" t="s">
        <v>2850</v>
      </c>
      <c r="D1181" s="55" t="s">
        <v>2846</v>
      </c>
      <c r="E1181" s="425" t="s">
        <v>2184</v>
      </c>
      <c r="F1181" s="425" t="s">
        <v>477</v>
      </c>
      <c r="G1181" s="390"/>
      <c r="H1181" s="391"/>
      <c r="I1181" s="54"/>
      <c r="J1181" s="392"/>
      <c r="K1181" s="425"/>
      <c r="L1181" s="5">
        <v>8700000</v>
      </c>
      <c r="M1181" s="5">
        <v>8700000</v>
      </c>
      <c r="N1181" s="133">
        <v>8700000</v>
      </c>
      <c r="O1181" s="5">
        <v>8700000</v>
      </c>
      <c r="P1181" s="5">
        <v>8700000</v>
      </c>
      <c r="Q1181" s="5">
        <v>8700000</v>
      </c>
      <c r="R1181" s="5">
        <v>8700000</v>
      </c>
      <c r="S1181" s="5">
        <v>8700000</v>
      </c>
      <c r="T1181" s="5">
        <v>8700000</v>
      </c>
    </row>
    <row r="1182" spans="1:20" s="10" customFormat="1" ht="89.25" customHeight="1" x14ac:dyDescent="0.3">
      <c r="A1182" s="13">
        <f>IF(D1182="","",SUBTOTAL(3,D$7:$D1182))</f>
        <v>1172</v>
      </c>
      <c r="B1182" s="376"/>
      <c r="C1182" s="55" t="s">
        <v>2851</v>
      </c>
      <c r="D1182" s="55" t="s">
        <v>2846</v>
      </c>
      <c r="E1182" s="425"/>
      <c r="F1182" s="425"/>
      <c r="G1182" s="390"/>
      <c r="H1182" s="391"/>
      <c r="I1182" s="54"/>
      <c r="J1182" s="392"/>
      <c r="K1182" s="425"/>
      <c r="L1182" s="5">
        <v>9250000</v>
      </c>
      <c r="M1182" s="5">
        <v>9250000</v>
      </c>
      <c r="N1182" s="133">
        <v>9250000</v>
      </c>
      <c r="O1182" s="5">
        <v>9250000</v>
      </c>
      <c r="P1182" s="5">
        <v>9250000</v>
      </c>
      <c r="Q1182" s="5">
        <v>9250000</v>
      </c>
      <c r="R1182" s="5">
        <v>9250000</v>
      </c>
      <c r="S1182" s="5">
        <v>9250000</v>
      </c>
      <c r="T1182" s="5">
        <v>9250000</v>
      </c>
    </row>
    <row r="1183" spans="1:20" s="10" customFormat="1" ht="89.25" customHeight="1" x14ac:dyDescent="0.3">
      <c r="A1183" s="13">
        <f>IF(D1183="","",SUBTOTAL(3,D$7:$D1183))</f>
        <v>1173</v>
      </c>
      <c r="B1183" s="376"/>
      <c r="C1183" s="55" t="s">
        <v>2852</v>
      </c>
      <c r="D1183" s="55" t="s">
        <v>2846</v>
      </c>
      <c r="E1183" s="425"/>
      <c r="F1183" s="425"/>
      <c r="G1183" s="390"/>
      <c r="H1183" s="391"/>
      <c r="I1183" s="54"/>
      <c r="J1183" s="392"/>
      <c r="K1183" s="425"/>
      <c r="L1183" s="5">
        <v>9600000</v>
      </c>
      <c r="M1183" s="5">
        <v>9600000</v>
      </c>
      <c r="N1183" s="133">
        <v>9600000</v>
      </c>
      <c r="O1183" s="5">
        <v>9600000</v>
      </c>
      <c r="P1183" s="5">
        <v>9600000</v>
      </c>
      <c r="Q1183" s="5">
        <v>9600000</v>
      </c>
      <c r="R1183" s="5">
        <v>9600000</v>
      </c>
      <c r="S1183" s="5">
        <v>9600000</v>
      </c>
      <c r="T1183" s="5">
        <v>9600000</v>
      </c>
    </row>
    <row r="1184" spans="1:20" s="10" customFormat="1" ht="89.25" customHeight="1" x14ac:dyDescent="0.3">
      <c r="A1184" s="13">
        <f>IF(D1184="","",SUBTOTAL(3,D$7:$D1184))</f>
        <v>1174</v>
      </c>
      <c r="B1184" s="376"/>
      <c r="C1184" s="55" t="s">
        <v>2853</v>
      </c>
      <c r="D1184" s="55" t="s">
        <v>2846</v>
      </c>
      <c r="E1184" s="425"/>
      <c r="F1184" s="425"/>
      <c r="G1184" s="390"/>
      <c r="H1184" s="391"/>
      <c r="I1184" s="54"/>
      <c r="J1184" s="392"/>
      <c r="K1184" s="425"/>
      <c r="L1184" s="5">
        <v>10000000</v>
      </c>
      <c r="M1184" s="5">
        <v>10000000</v>
      </c>
      <c r="N1184" s="133">
        <v>10000000</v>
      </c>
      <c r="O1184" s="5">
        <v>10000000</v>
      </c>
      <c r="P1184" s="5">
        <v>10000000</v>
      </c>
      <c r="Q1184" s="5">
        <v>10000000</v>
      </c>
      <c r="R1184" s="5">
        <v>10000000</v>
      </c>
      <c r="S1184" s="5">
        <v>10000000</v>
      </c>
      <c r="T1184" s="5">
        <v>10000000</v>
      </c>
    </row>
    <row r="1185" spans="1:20" s="10" customFormat="1" ht="89.25" customHeight="1" x14ac:dyDescent="0.3">
      <c r="A1185" s="13">
        <f>IF(D1185="","",SUBTOTAL(3,D$7:$D1185))</f>
        <v>1175</v>
      </c>
      <c r="B1185" s="376"/>
      <c r="C1185" s="55" t="s">
        <v>525</v>
      </c>
      <c r="D1185" s="56" t="s">
        <v>568</v>
      </c>
      <c r="E1185" s="425"/>
      <c r="F1185" s="425"/>
      <c r="G1185" s="390"/>
      <c r="H1185" s="391"/>
      <c r="I1185" s="391" t="s">
        <v>478</v>
      </c>
      <c r="J1185" s="392"/>
      <c r="K1185" s="425"/>
      <c r="L1185" s="51">
        <v>10500000</v>
      </c>
      <c r="M1185" s="51">
        <v>10500000</v>
      </c>
      <c r="N1185" s="132">
        <v>10500000</v>
      </c>
      <c r="O1185" s="51">
        <v>10500000</v>
      </c>
      <c r="P1185" s="51">
        <v>10500000</v>
      </c>
      <c r="Q1185" s="51">
        <v>10500000</v>
      </c>
      <c r="R1185" s="51">
        <v>10500000</v>
      </c>
      <c r="S1185" s="51">
        <v>10500000</v>
      </c>
      <c r="T1185" s="51">
        <v>10500000</v>
      </c>
    </row>
    <row r="1186" spans="1:20" s="10" customFormat="1" ht="89.25" customHeight="1" x14ac:dyDescent="0.3">
      <c r="A1186" s="13">
        <f>IF(D1186="","",SUBTOTAL(3,D$7:$D1186))</f>
        <v>1176</v>
      </c>
      <c r="B1186" s="376"/>
      <c r="C1186" s="55" t="s">
        <v>526</v>
      </c>
      <c r="D1186" s="56" t="s">
        <v>568</v>
      </c>
      <c r="E1186" s="425"/>
      <c r="F1186" s="425"/>
      <c r="G1186" s="390"/>
      <c r="H1186" s="391"/>
      <c r="I1186" s="391"/>
      <c r="J1186" s="392"/>
      <c r="K1186" s="425"/>
      <c r="L1186" s="51">
        <v>12180000</v>
      </c>
      <c r="M1186" s="51">
        <v>12180000</v>
      </c>
      <c r="N1186" s="132">
        <v>12180000</v>
      </c>
      <c r="O1186" s="51">
        <v>12180000</v>
      </c>
      <c r="P1186" s="51">
        <v>12180000</v>
      </c>
      <c r="Q1186" s="51">
        <v>12180000</v>
      </c>
      <c r="R1186" s="51">
        <v>12180000</v>
      </c>
      <c r="S1186" s="51">
        <v>12180000</v>
      </c>
      <c r="T1186" s="51">
        <v>12180000</v>
      </c>
    </row>
    <row r="1187" spans="1:20" s="10" customFormat="1" ht="89.25" customHeight="1" x14ac:dyDescent="0.3">
      <c r="A1187" s="13">
        <f>IF(D1187="","",SUBTOTAL(3,D$7:$D1187))</f>
        <v>1177</v>
      </c>
      <c r="B1187" s="376"/>
      <c r="C1187" s="55" t="s">
        <v>527</v>
      </c>
      <c r="D1187" s="56" t="s">
        <v>568</v>
      </c>
      <c r="E1187" s="425"/>
      <c r="F1187" s="425"/>
      <c r="G1187" s="390"/>
      <c r="H1187" s="391"/>
      <c r="I1187" s="391"/>
      <c r="J1187" s="392"/>
      <c r="K1187" s="425"/>
      <c r="L1187" s="51">
        <v>12700000</v>
      </c>
      <c r="M1187" s="51">
        <v>12700000</v>
      </c>
      <c r="N1187" s="132">
        <v>12700000</v>
      </c>
      <c r="O1187" s="51">
        <v>12700000</v>
      </c>
      <c r="P1187" s="51">
        <v>12700000</v>
      </c>
      <c r="Q1187" s="51">
        <v>12700000</v>
      </c>
      <c r="R1187" s="51">
        <v>12700000</v>
      </c>
      <c r="S1187" s="51">
        <v>12700000</v>
      </c>
      <c r="T1187" s="51">
        <v>12700000</v>
      </c>
    </row>
    <row r="1188" spans="1:20" s="10" customFormat="1" ht="89.25" customHeight="1" x14ac:dyDescent="0.3">
      <c r="A1188" s="13">
        <f>IF(D1188="","",SUBTOTAL(3,D$7:$D1188))</f>
        <v>1178</v>
      </c>
      <c r="B1188" s="376"/>
      <c r="C1188" s="55" t="s">
        <v>528</v>
      </c>
      <c r="D1188" s="56" t="s">
        <v>568</v>
      </c>
      <c r="E1188" s="425"/>
      <c r="F1188" s="425"/>
      <c r="G1188" s="390"/>
      <c r="H1188" s="391"/>
      <c r="I1188" s="391"/>
      <c r="J1188" s="392"/>
      <c r="K1188" s="425"/>
      <c r="L1188" s="51">
        <v>13800000</v>
      </c>
      <c r="M1188" s="51">
        <v>13800000</v>
      </c>
      <c r="N1188" s="132">
        <v>13800000</v>
      </c>
      <c r="O1188" s="51">
        <v>13800000</v>
      </c>
      <c r="P1188" s="51">
        <v>13800000</v>
      </c>
      <c r="Q1188" s="51">
        <v>13800000</v>
      </c>
      <c r="R1188" s="51">
        <v>13800000</v>
      </c>
      <c r="S1188" s="51">
        <v>13800000</v>
      </c>
      <c r="T1188" s="51">
        <v>13800000</v>
      </c>
    </row>
    <row r="1189" spans="1:20" s="10" customFormat="1" ht="89.25" customHeight="1" x14ac:dyDescent="0.3">
      <c r="A1189" s="13">
        <f>IF(D1189="","",SUBTOTAL(3,D$7:$D1189))</f>
        <v>1179</v>
      </c>
      <c r="B1189" s="376"/>
      <c r="C1189" s="55" t="s">
        <v>529</v>
      </c>
      <c r="D1189" s="56" t="s">
        <v>568</v>
      </c>
      <c r="E1189" s="425"/>
      <c r="F1189" s="425"/>
      <c r="G1189" s="390"/>
      <c r="H1189" s="391"/>
      <c r="I1189" s="391"/>
      <c r="J1189" s="392"/>
      <c r="K1189" s="425"/>
      <c r="L1189" s="51">
        <v>23200000</v>
      </c>
      <c r="M1189" s="51">
        <v>23200000</v>
      </c>
      <c r="N1189" s="132">
        <v>23200000</v>
      </c>
      <c r="O1189" s="51">
        <v>23200000</v>
      </c>
      <c r="P1189" s="51">
        <v>23200000</v>
      </c>
      <c r="Q1189" s="51">
        <v>23200000</v>
      </c>
      <c r="R1189" s="51">
        <v>23200000</v>
      </c>
      <c r="S1189" s="51">
        <v>23200000</v>
      </c>
      <c r="T1189" s="51">
        <v>23200000</v>
      </c>
    </row>
    <row r="1190" spans="1:20" s="10" customFormat="1" ht="89.25" customHeight="1" x14ac:dyDescent="0.3">
      <c r="A1190" s="13">
        <f>IF(D1190="","",SUBTOTAL(3,D$7:$D1190))</f>
        <v>1180</v>
      </c>
      <c r="B1190" s="376"/>
      <c r="C1190" s="55" t="s">
        <v>530</v>
      </c>
      <c r="D1190" s="56" t="s">
        <v>568</v>
      </c>
      <c r="E1190" s="425"/>
      <c r="F1190" s="425"/>
      <c r="G1190" s="390"/>
      <c r="H1190" s="391"/>
      <c r="I1190" s="391"/>
      <c r="J1190" s="392"/>
      <c r="K1190" s="425"/>
      <c r="L1190" s="51">
        <v>24800000</v>
      </c>
      <c r="M1190" s="51">
        <v>24800000</v>
      </c>
      <c r="N1190" s="132">
        <v>24800000</v>
      </c>
      <c r="O1190" s="51">
        <v>24800000</v>
      </c>
      <c r="P1190" s="51">
        <v>24800000</v>
      </c>
      <c r="Q1190" s="51">
        <v>24800000</v>
      </c>
      <c r="R1190" s="51">
        <v>24800000</v>
      </c>
      <c r="S1190" s="51">
        <v>24800000</v>
      </c>
      <c r="T1190" s="51">
        <v>24800000</v>
      </c>
    </row>
    <row r="1191" spans="1:20" s="10" customFormat="1" ht="81" customHeight="1" x14ac:dyDescent="0.3">
      <c r="A1191" s="13">
        <f>IF(D1191="","",SUBTOTAL(3,D$7:$D1191))</f>
        <v>1181</v>
      </c>
      <c r="B1191" s="376"/>
      <c r="C1191" s="55" t="s">
        <v>531</v>
      </c>
      <c r="D1191" s="56" t="s">
        <v>568</v>
      </c>
      <c r="E1191" s="425"/>
      <c r="F1191" s="425"/>
      <c r="G1191" s="390"/>
      <c r="H1191" s="391"/>
      <c r="I1191" s="391"/>
      <c r="J1191" s="392"/>
      <c r="K1191" s="425"/>
      <c r="L1191" s="51">
        <v>26200000</v>
      </c>
      <c r="M1191" s="51">
        <v>26200000</v>
      </c>
      <c r="N1191" s="132">
        <v>26200000</v>
      </c>
      <c r="O1191" s="51">
        <v>26200000</v>
      </c>
      <c r="P1191" s="51">
        <v>26200000</v>
      </c>
      <c r="Q1191" s="51">
        <v>26200000</v>
      </c>
      <c r="R1191" s="51">
        <v>26200000</v>
      </c>
      <c r="S1191" s="51">
        <v>26200000</v>
      </c>
      <c r="T1191" s="51">
        <v>26200000</v>
      </c>
    </row>
    <row r="1192" spans="1:20" s="10" customFormat="1" ht="81" customHeight="1" x14ac:dyDescent="0.3">
      <c r="A1192" s="13">
        <f>IF(D1192="","",SUBTOTAL(3,D$7:$D1192))</f>
        <v>1182</v>
      </c>
      <c r="B1192" s="376"/>
      <c r="C1192" s="55" t="s">
        <v>3097</v>
      </c>
      <c r="D1192" s="56" t="s">
        <v>568</v>
      </c>
      <c r="E1192" s="388" t="s">
        <v>3098</v>
      </c>
      <c r="F1192" s="65"/>
      <c r="G1192" s="390"/>
      <c r="H1192" s="391"/>
      <c r="I1192" s="54"/>
      <c r="J1192" s="392"/>
      <c r="K1192" s="425"/>
      <c r="L1192" s="51">
        <v>5700000</v>
      </c>
      <c r="M1192" s="51">
        <v>5700000</v>
      </c>
      <c r="N1192" s="132">
        <v>5700000</v>
      </c>
      <c r="O1192" s="51">
        <v>5700000</v>
      </c>
      <c r="P1192" s="51">
        <v>5700000</v>
      </c>
      <c r="Q1192" s="51">
        <v>5700000</v>
      </c>
      <c r="R1192" s="51">
        <v>5700000</v>
      </c>
      <c r="S1192" s="51">
        <v>5700000</v>
      </c>
      <c r="T1192" s="51">
        <v>5700000</v>
      </c>
    </row>
    <row r="1193" spans="1:20" s="10" customFormat="1" ht="81" customHeight="1" x14ac:dyDescent="0.3">
      <c r="A1193" s="13">
        <f>IF(D1193="","",SUBTOTAL(3,D$7:$D1193))</f>
        <v>1183</v>
      </c>
      <c r="B1193" s="376"/>
      <c r="C1193" s="55" t="s">
        <v>3099</v>
      </c>
      <c r="D1193" s="56" t="s">
        <v>568</v>
      </c>
      <c r="E1193" s="388"/>
      <c r="F1193" s="65"/>
      <c r="G1193" s="390"/>
      <c r="H1193" s="391"/>
      <c r="I1193" s="54"/>
      <c r="J1193" s="392"/>
      <c r="K1193" s="425"/>
      <c r="L1193" s="51">
        <v>5850000</v>
      </c>
      <c r="M1193" s="51">
        <v>5850000</v>
      </c>
      <c r="N1193" s="132">
        <v>5850000</v>
      </c>
      <c r="O1193" s="51">
        <v>5850000</v>
      </c>
      <c r="P1193" s="51">
        <v>5850000</v>
      </c>
      <c r="Q1193" s="51">
        <v>5850000</v>
      </c>
      <c r="R1193" s="51">
        <v>5850000</v>
      </c>
      <c r="S1193" s="51">
        <v>5850000</v>
      </c>
      <c r="T1193" s="51">
        <v>5850000</v>
      </c>
    </row>
    <row r="1194" spans="1:20" s="10" customFormat="1" ht="81" customHeight="1" x14ac:dyDescent="0.3">
      <c r="A1194" s="13">
        <f>IF(D1194="","",SUBTOTAL(3,D$7:$D1194))</f>
        <v>1184</v>
      </c>
      <c r="B1194" s="376"/>
      <c r="C1194" s="55" t="s">
        <v>3100</v>
      </c>
      <c r="D1194" s="56" t="s">
        <v>568</v>
      </c>
      <c r="E1194" s="388"/>
      <c r="F1194" s="65"/>
      <c r="G1194" s="390"/>
      <c r="H1194" s="391"/>
      <c r="I1194" s="54"/>
      <c r="J1194" s="392"/>
      <c r="K1194" s="425"/>
      <c r="L1194" s="51">
        <v>6280000</v>
      </c>
      <c r="M1194" s="51">
        <v>6280000</v>
      </c>
      <c r="N1194" s="132">
        <v>6280000</v>
      </c>
      <c r="O1194" s="51">
        <v>6280000</v>
      </c>
      <c r="P1194" s="51">
        <v>6280000</v>
      </c>
      <c r="Q1194" s="51">
        <v>6280000</v>
      </c>
      <c r="R1194" s="51">
        <v>6280000</v>
      </c>
      <c r="S1194" s="51">
        <v>6280000</v>
      </c>
      <c r="T1194" s="51">
        <v>6280000</v>
      </c>
    </row>
    <row r="1195" spans="1:20" s="10" customFormat="1" ht="81" customHeight="1" x14ac:dyDescent="0.3">
      <c r="A1195" s="13">
        <f>IF(D1195="","",SUBTOTAL(3,D$7:$D1195))</f>
        <v>1185</v>
      </c>
      <c r="B1195" s="376"/>
      <c r="C1195" s="55" t="s">
        <v>3101</v>
      </c>
      <c r="D1195" s="56" t="s">
        <v>568</v>
      </c>
      <c r="E1195" s="388"/>
      <c r="F1195" s="65"/>
      <c r="G1195" s="390"/>
      <c r="H1195" s="391"/>
      <c r="I1195" s="54"/>
      <c r="J1195" s="392"/>
      <c r="K1195" s="425"/>
      <c r="L1195" s="51">
        <v>6380000</v>
      </c>
      <c r="M1195" s="51">
        <v>6380000</v>
      </c>
      <c r="N1195" s="132">
        <v>6380000</v>
      </c>
      <c r="O1195" s="51">
        <v>6380000</v>
      </c>
      <c r="P1195" s="51">
        <v>6380000</v>
      </c>
      <c r="Q1195" s="51">
        <v>6380000</v>
      </c>
      <c r="R1195" s="51">
        <v>6380000</v>
      </c>
      <c r="S1195" s="51">
        <v>6380000</v>
      </c>
      <c r="T1195" s="51">
        <v>6380000</v>
      </c>
    </row>
    <row r="1196" spans="1:20" s="10" customFormat="1" ht="81" customHeight="1" x14ac:dyDescent="0.3">
      <c r="A1196" s="13">
        <f>IF(D1196="","",SUBTOTAL(3,D$7:$D1196))</f>
        <v>1186</v>
      </c>
      <c r="B1196" s="376"/>
      <c r="C1196" s="55" t="s">
        <v>3102</v>
      </c>
      <c r="D1196" s="56" t="s">
        <v>568</v>
      </c>
      <c r="E1196" s="388"/>
      <c r="F1196" s="65"/>
      <c r="G1196" s="390"/>
      <c r="H1196" s="391"/>
      <c r="I1196" s="54"/>
      <c r="J1196" s="392"/>
      <c r="K1196" s="425"/>
      <c r="L1196" s="51">
        <v>6580000</v>
      </c>
      <c r="M1196" s="51">
        <v>6580000</v>
      </c>
      <c r="N1196" s="132">
        <v>6580000</v>
      </c>
      <c r="O1196" s="51">
        <v>6580000</v>
      </c>
      <c r="P1196" s="51">
        <v>6580000</v>
      </c>
      <c r="Q1196" s="51">
        <v>6580000</v>
      </c>
      <c r="R1196" s="51">
        <v>6580000</v>
      </c>
      <c r="S1196" s="51">
        <v>6580000</v>
      </c>
      <c r="T1196" s="51">
        <v>6580000</v>
      </c>
    </row>
    <row r="1197" spans="1:20" s="10" customFormat="1" ht="81" customHeight="1" x14ac:dyDescent="0.3">
      <c r="A1197" s="13">
        <f>IF(D1197="","",SUBTOTAL(3,D$7:$D1197))</f>
        <v>1187</v>
      </c>
      <c r="B1197" s="376"/>
      <c r="C1197" s="55" t="s">
        <v>3103</v>
      </c>
      <c r="D1197" s="56" t="s">
        <v>568</v>
      </c>
      <c r="E1197" s="388"/>
      <c r="F1197" s="65"/>
      <c r="G1197" s="390"/>
      <c r="H1197" s="391"/>
      <c r="I1197" s="54"/>
      <c r="J1197" s="392"/>
      <c r="K1197" s="425"/>
      <c r="L1197" s="51">
        <v>6680000</v>
      </c>
      <c r="M1197" s="51">
        <v>6680000</v>
      </c>
      <c r="N1197" s="132">
        <v>6680000</v>
      </c>
      <c r="O1197" s="51">
        <v>6680000</v>
      </c>
      <c r="P1197" s="51">
        <v>6680000</v>
      </c>
      <c r="Q1197" s="51">
        <v>6680000</v>
      </c>
      <c r="R1197" s="51">
        <v>6680000</v>
      </c>
      <c r="S1197" s="51">
        <v>6680000</v>
      </c>
      <c r="T1197" s="51">
        <v>6680000</v>
      </c>
    </row>
    <row r="1198" spans="1:20" s="10" customFormat="1" ht="81" customHeight="1" x14ac:dyDescent="0.3">
      <c r="A1198" s="13">
        <f>IF(D1198="","",SUBTOTAL(3,D$7:$D1198))</f>
        <v>1188</v>
      </c>
      <c r="B1198" s="376"/>
      <c r="C1198" s="55" t="s">
        <v>3104</v>
      </c>
      <c r="D1198" s="56" t="s">
        <v>568</v>
      </c>
      <c r="E1198" s="388"/>
      <c r="F1198" s="65"/>
      <c r="G1198" s="390"/>
      <c r="H1198" s="391"/>
      <c r="I1198" s="54"/>
      <c r="J1198" s="392"/>
      <c r="K1198" s="425"/>
      <c r="L1198" s="51">
        <v>6800000</v>
      </c>
      <c r="M1198" s="51">
        <v>6800000</v>
      </c>
      <c r="N1198" s="132">
        <v>6800000</v>
      </c>
      <c r="O1198" s="51">
        <v>6800000</v>
      </c>
      <c r="P1198" s="51">
        <v>6800000</v>
      </c>
      <c r="Q1198" s="51">
        <v>6800000</v>
      </c>
      <c r="R1198" s="51">
        <v>6800000</v>
      </c>
      <c r="S1198" s="51">
        <v>6800000</v>
      </c>
      <c r="T1198" s="51">
        <v>6800000</v>
      </c>
    </row>
    <row r="1199" spans="1:20" s="10" customFormat="1" ht="136.5" customHeight="1" x14ac:dyDescent="0.3">
      <c r="A1199" s="13">
        <f>IF(D1199="","",SUBTOTAL(3,D$7:$D1199))</f>
        <v>1189</v>
      </c>
      <c r="B1199" s="376"/>
      <c r="C1199" s="55" t="s">
        <v>3105</v>
      </c>
      <c r="D1199" s="56" t="s">
        <v>568</v>
      </c>
      <c r="E1199" s="388"/>
      <c r="F1199" s="65"/>
      <c r="G1199" s="390"/>
      <c r="H1199" s="391"/>
      <c r="I1199" s="54"/>
      <c r="J1199" s="392"/>
      <c r="K1199" s="425"/>
      <c r="L1199" s="51">
        <v>7380000</v>
      </c>
      <c r="M1199" s="51">
        <v>7380000</v>
      </c>
      <c r="N1199" s="132">
        <v>7380000</v>
      </c>
      <c r="O1199" s="51">
        <v>7380000</v>
      </c>
      <c r="P1199" s="51">
        <v>7380000</v>
      </c>
      <c r="Q1199" s="51">
        <v>7380000</v>
      </c>
      <c r="R1199" s="51">
        <v>7380000</v>
      </c>
      <c r="S1199" s="51">
        <v>7380000</v>
      </c>
      <c r="T1199" s="51">
        <v>7380000</v>
      </c>
    </row>
    <row r="1200" spans="1:20" s="10" customFormat="1" ht="136.5" customHeight="1" x14ac:dyDescent="0.3">
      <c r="A1200" s="13">
        <f>IF(D1200="","",SUBTOTAL(3,D$7:$D1200))</f>
        <v>1190</v>
      </c>
      <c r="B1200" s="376"/>
      <c r="C1200" s="55" t="s">
        <v>3106</v>
      </c>
      <c r="D1200" s="56" t="s">
        <v>568</v>
      </c>
      <c r="E1200" s="388"/>
      <c r="F1200" s="65"/>
      <c r="G1200" s="390"/>
      <c r="H1200" s="391"/>
      <c r="I1200" s="54"/>
      <c r="J1200" s="392"/>
      <c r="K1200" s="425"/>
      <c r="L1200" s="51">
        <v>8000000</v>
      </c>
      <c r="M1200" s="51">
        <v>8000000</v>
      </c>
      <c r="N1200" s="132">
        <v>8000000</v>
      </c>
      <c r="O1200" s="51">
        <v>8000000</v>
      </c>
      <c r="P1200" s="51">
        <v>8000000</v>
      </c>
      <c r="Q1200" s="51">
        <v>8000000</v>
      </c>
      <c r="R1200" s="51">
        <v>8000000</v>
      </c>
      <c r="S1200" s="51">
        <v>8000000</v>
      </c>
      <c r="T1200" s="51">
        <v>8000000</v>
      </c>
    </row>
    <row r="1201" spans="1:20" s="10" customFormat="1" ht="136.5" customHeight="1" x14ac:dyDescent="0.3">
      <c r="A1201" s="13">
        <f>IF(D1201="","",SUBTOTAL(3,D$7:$D1201))</f>
        <v>1191</v>
      </c>
      <c r="B1201" s="376"/>
      <c r="C1201" s="55" t="s">
        <v>2854</v>
      </c>
      <c r="D1201" s="55" t="s">
        <v>2846</v>
      </c>
      <c r="E1201" s="425" t="s">
        <v>3107</v>
      </c>
      <c r="F1201" s="425" t="s">
        <v>477</v>
      </c>
      <c r="G1201" s="390"/>
      <c r="H1201" s="391"/>
      <c r="I1201" s="391" t="s">
        <v>478</v>
      </c>
      <c r="J1201" s="392"/>
      <c r="K1201" s="425"/>
      <c r="L1201" s="51">
        <v>6380000</v>
      </c>
      <c r="M1201" s="51">
        <v>6380000</v>
      </c>
      <c r="N1201" s="132">
        <v>6380000</v>
      </c>
      <c r="O1201" s="51">
        <v>6380000</v>
      </c>
      <c r="P1201" s="51">
        <v>6380000</v>
      </c>
      <c r="Q1201" s="51">
        <v>6380000</v>
      </c>
      <c r="R1201" s="51">
        <v>6380000</v>
      </c>
      <c r="S1201" s="51">
        <v>6380000</v>
      </c>
      <c r="T1201" s="51">
        <v>6380000</v>
      </c>
    </row>
    <row r="1202" spans="1:20" s="10" customFormat="1" ht="136.5" customHeight="1" x14ac:dyDescent="0.3">
      <c r="A1202" s="13">
        <f>IF(D1202="","",SUBTOTAL(3,D$7:$D1202))</f>
        <v>1192</v>
      </c>
      <c r="B1202" s="376"/>
      <c r="C1202" s="55" t="s">
        <v>2855</v>
      </c>
      <c r="D1202" s="55" t="s">
        <v>2846</v>
      </c>
      <c r="E1202" s="425"/>
      <c r="F1202" s="425"/>
      <c r="G1202" s="390"/>
      <c r="H1202" s="391"/>
      <c r="I1202" s="391"/>
      <c r="J1202" s="392"/>
      <c r="K1202" s="425"/>
      <c r="L1202" s="51">
        <v>7200000</v>
      </c>
      <c r="M1202" s="51">
        <v>7200000</v>
      </c>
      <c r="N1202" s="132">
        <v>7200000</v>
      </c>
      <c r="O1202" s="51">
        <v>7200000</v>
      </c>
      <c r="P1202" s="51">
        <v>7200000</v>
      </c>
      <c r="Q1202" s="51">
        <v>7200000</v>
      </c>
      <c r="R1202" s="51">
        <v>7200000</v>
      </c>
      <c r="S1202" s="51">
        <v>7200000</v>
      </c>
      <c r="T1202" s="51">
        <v>7200000</v>
      </c>
    </row>
    <row r="1203" spans="1:20" s="10" customFormat="1" ht="132.75" customHeight="1" x14ac:dyDescent="0.3">
      <c r="A1203" s="13">
        <f>IF(D1203="","",SUBTOTAL(3,D$7:$D1203))</f>
        <v>1193</v>
      </c>
      <c r="B1203" s="376"/>
      <c r="C1203" s="55" t="s">
        <v>532</v>
      </c>
      <c r="D1203" s="56" t="s">
        <v>568</v>
      </c>
      <c r="E1203" s="425"/>
      <c r="F1203" s="425"/>
      <c r="G1203" s="390"/>
      <c r="H1203" s="391"/>
      <c r="I1203" s="391"/>
      <c r="J1203" s="392"/>
      <c r="K1203" s="425"/>
      <c r="L1203" s="51">
        <v>7680000</v>
      </c>
      <c r="M1203" s="51">
        <v>7680000</v>
      </c>
      <c r="N1203" s="132">
        <v>7680000</v>
      </c>
      <c r="O1203" s="51">
        <v>7680000</v>
      </c>
      <c r="P1203" s="51">
        <v>7680000</v>
      </c>
      <c r="Q1203" s="51">
        <v>7680000</v>
      </c>
      <c r="R1203" s="51">
        <v>7680000</v>
      </c>
      <c r="S1203" s="51">
        <v>7680000</v>
      </c>
      <c r="T1203" s="51">
        <v>7680000</v>
      </c>
    </row>
    <row r="1204" spans="1:20" s="10" customFormat="1" ht="132.75" customHeight="1" x14ac:dyDescent="0.3">
      <c r="A1204" s="13">
        <f>IF(D1204="","",SUBTOTAL(3,D$7:$D1204))</f>
        <v>1194</v>
      </c>
      <c r="B1204" s="376"/>
      <c r="C1204" s="55" t="s">
        <v>533</v>
      </c>
      <c r="D1204" s="56" t="s">
        <v>568</v>
      </c>
      <c r="E1204" s="425"/>
      <c r="F1204" s="425"/>
      <c r="G1204" s="390"/>
      <c r="H1204" s="391"/>
      <c r="I1204" s="391"/>
      <c r="J1204" s="392"/>
      <c r="K1204" s="425"/>
      <c r="L1204" s="51">
        <v>8400000</v>
      </c>
      <c r="M1204" s="51">
        <v>8400000</v>
      </c>
      <c r="N1204" s="132">
        <v>8400000</v>
      </c>
      <c r="O1204" s="51">
        <v>8400000</v>
      </c>
      <c r="P1204" s="51">
        <v>8400000</v>
      </c>
      <c r="Q1204" s="51">
        <v>8400000</v>
      </c>
      <c r="R1204" s="51">
        <v>8400000</v>
      </c>
      <c r="S1204" s="51">
        <v>8400000</v>
      </c>
      <c r="T1204" s="51">
        <v>8400000</v>
      </c>
    </row>
    <row r="1205" spans="1:20" s="10" customFormat="1" ht="132.75" customHeight="1" x14ac:dyDescent="0.3">
      <c r="A1205" s="13">
        <f>IF(D1205="","",SUBTOTAL(3,D$7:$D1205))</f>
        <v>1195</v>
      </c>
      <c r="B1205" s="376"/>
      <c r="C1205" s="55" t="s">
        <v>536</v>
      </c>
      <c r="D1205" s="56" t="s">
        <v>568</v>
      </c>
      <c r="E1205" s="425"/>
      <c r="F1205" s="425"/>
      <c r="G1205" s="390"/>
      <c r="H1205" s="391"/>
      <c r="I1205" s="391"/>
      <c r="J1205" s="392"/>
      <c r="K1205" s="425"/>
      <c r="L1205" s="51">
        <v>6860000</v>
      </c>
      <c r="M1205" s="51">
        <v>6860000</v>
      </c>
      <c r="N1205" s="132">
        <v>6860000</v>
      </c>
      <c r="O1205" s="51">
        <v>6860000</v>
      </c>
      <c r="P1205" s="51">
        <v>6860000</v>
      </c>
      <c r="Q1205" s="51">
        <v>6860000</v>
      </c>
      <c r="R1205" s="51">
        <v>6860000</v>
      </c>
      <c r="S1205" s="51">
        <v>6860000</v>
      </c>
      <c r="T1205" s="51">
        <v>6860000</v>
      </c>
    </row>
    <row r="1206" spans="1:20" s="10" customFormat="1" ht="132.75" customHeight="1" x14ac:dyDescent="0.3">
      <c r="A1206" s="13">
        <f>IF(D1206="","",SUBTOTAL(3,D$7:$D1206))</f>
        <v>1196</v>
      </c>
      <c r="B1206" s="376"/>
      <c r="C1206" s="55" t="s">
        <v>537</v>
      </c>
      <c r="D1206" s="56" t="s">
        <v>568</v>
      </c>
      <c r="E1206" s="425"/>
      <c r="F1206" s="425"/>
      <c r="G1206" s="390"/>
      <c r="H1206" s="391"/>
      <c r="I1206" s="391"/>
      <c r="J1206" s="392"/>
      <c r="K1206" s="425"/>
      <c r="L1206" s="51">
        <v>7470000</v>
      </c>
      <c r="M1206" s="51">
        <v>7470000</v>
      </c>
      <c r="N1206" s="132">
        <v>7470000</v>
      </c>
      <c r="O1206" s="51">
        <v>7470000</v>
      </c>
      <c r="P1206" s="51">
        <v>7470000</v>
      </c>
      <c r="Q1206" s="51">
        <v>7470000</v>
      </c>
      <c r="R1206" s="51">
        <v>7470000</v>
      </c>
      <c r="S1206" s="51">
        <v>7470000</v>
      </c>
      <c r="T1206" s="51">
        <v>7470000</v>
      </c>
    </row>
    <row r="1207" spans="1:20" s="10" customFormat="1" ht="135" customHeight="1" x14ac:dyDescent="0.3">
      <c r="A1207" s="13">
        <f>IF(D1207="","",SUBTOTAL(3,D$7:$D1207))</f>
        <v>1197</v>
      </c>
      <c r="B1207" s="376"/>
      <c r="C1207" s="55" t="s">
        <v>538</v>
      </c>
      <c r="D1207" s="56" t="s">
        <v>568</v>
      </c>
      <c r="E1207" s="425"/>
      <c r="F1207" s="425"/>
      <c r="G1207" s="390"/>
      <c r="H1207" s="391"/>
      <c r="I1207" s="391"/>
      <c r="J1207" s="392"/>
      <c r="K1207" s="425"/>
      <c r="L1207" s="51">
        <v>7020000</v>
      </c>
      <c r="M1207" s="51">
        <v>7020000</v>
      </c>
      <c r="N1207" s="132">
        <v>7020000</v>
      </c>
      <c r="O1207" s="51">
        <v>7020000</v>
      </c>
      <c r="P1207" s="51">
        <v>7020000</v>
      </c>
      <c r="Q1207" s="51">
        <v>7020000</v>
      </c>
      <c r="R1207" s="51">
        <v>7020000</v>
      </c>
      <c r="S1207" s="51">
        <v>7020000</v>
      </c>
      <c r="T1207" s="51">
        <v>7020000</v>
      </c>
    </row>
    <row r="1208" spans="1:20" s="10" customFormat="1" ht="149.25" customHeight="1" x14ac:dyDescent="0.3">
      <c r="A1208" s="13">
        <f>IF(D1208="","",SUBTOTAL(3,D$7:$D1208))</f>
        <v>1198</v>
      </c>
      <c r="B1208" s="376"/>
      <c r="C1208" s="55" t="s">
        <v>539</v>
      </c>
      <c r="D1208" s="56" t="s">
        <v>568</v>
      </c>
      <c r="E1208" s="425"/>
      <c r="F1208" s="425"/>
      <c r="G1208" s="390"/>
      <c r="H1208" s="391"/>
      <c r="I1208" s="391"/>
      <c r="J1208" s="392"/>
      <c r="K1208" s="425"/>
      <c r="L1208" s="51">
        <v>7650000</v>
      </c>
      <c r="M1208" s="51">
        <v>7650000</v>
      </c>
      <c r="N1208" s="132">
        <v>7650000</v>
      </c>
      <c r="O1208" s="51">
        <v>7650000</v>
      </c>
      <c r="P1208" s="51">
        <v>7650000</v>
      </c>
      <c r="Q1208" s="51">
        <v>7650000</v>
      </c>
      <c r="R1208" s="51">
        <v>7650000</v>
      </c>
      <c r="S1208" s="51">
        <v>7650000</v>
      </c>
      <c r="T1208" s="51">
        <v>7650000</v>
      </c>
    </row>
    <row r="1209" spans="1:20" s="10" customFormat="1" ht="65.099999999999994" customHeight="1" x14ac:dyDescent="0.3">
      <c r="A1209" s="13">
        <f>IF(D1209="","",SUBTOTAL(3,D$7:$D1209))</f>
        <v>1199</v>
      </c>
      <c r="B1209" s="376"/>
      <c r="C1209" s="55" t="s">
        <v>541</v>
      </c>
      <c r="D1209" s="56" t="s">
        <v>568</v>
      </c>
      <c r="E1209" s="392"/>
      <c r="F1209" s="425" t="s">
        <v>477</v>
      </c>
      <c r="G1209" s="390"/>
      <c r="H1209" s="391"/>
      <c r="I1209" s="391"/>
      <c r="J1209" s="392"/>
      <c r="K1209" s="425"/>
      <c r="L1209" s="51">
        <v>3170000</v>
      </c>
      <c r="M1209" s="51">
        <v>3170000</v>
      </c>
      <c r="N1209" s="132">
        <v>3170000</v>
      </c>
      <c r="O1209" s="51">
        <v>3170000</v>
      </c>
      <c r="P1209" s="51">
        <v>3170000</v>
      </c>
      <c r="Q1209" s="51">
        <v>3170000</v>
      </c>
      <c r="R1209" s="51">
        <v>3170000</v>
      </c>
      <c r="S1209" s="51">
        <v>3170000</v>
      </c>
      <c r="T1209" s="51">
        <v>3170000</v>
      </c>
    </row>
    <row r="1210" spans="1:20" s="10" customFormat="1" ht="65.099999999999994" customHeight="1" x14ac:dyDescent="0.3">
      <c r="A1210" s="13">
        <f>IF(D1210="","",SUBTOTAL(3,D$7:$D1210))</f>
        <v>1200</v>
      </c>
      <c r="B1210" s="376"/>
      <c r="C1210" s="55" t="s">
        <v>542</v>
      </c>
      <c r="D1210" s="56" t="s">
        <v>568</v>
      </c>
      <c r="E1210" s="392"/>
      <c r="F1210" s="425"/>
      <c r="G1210" s="390"/>
      <c r="H1210" s="391"/>
      <c r="I1210" s="391"/>
      <c r="J1210" s="392"/>
      <c r="K1210" s="425"/>
      <c r="L1210" s="51">
        <v>3230000</v>
      </c>
      <c r="M1210" s="51">
        <v>3230000</v>
      </c>
      <c r="N1210" s="132">
        <v>3230000</v>
      </c>
      <c r="O1210" s="51">
        <v>3230000</v>
      </c>
      <c r="P1210" s="51">
        <v>3230000</v>
      </c>
      <c r="Q1210" s="51">
        <v>3230000</v>
      </c>
      <c r="R1210" s="51">
        <v>3230000</v>
      </c>
      <c r="S1210" s="51">
        <v>3230000</v>
      </c>
      <c r="T1210" s="51">
        <v>3230000</v>
      </c>
    </row>
    <row r="1211" spans="1:20" s="10" customFormat="1" ht="65.099999999999994" customHeight="1" x14ac:dyDescent="0.3">
      <c r="A1211" s="13">
        <f>IF(D1211="","",SUBTOTAL(3,D$7:$D1211))</f>
        <v>1201</v>
      </c>
      <c r="B1211" s="376"/>
      <c r="C1211" s="55" t="s">
        <v>544</v>
      </c>
      <c r="D1211" s="56" t="s">
        <v>1230</v>
      </c>
      <c r="E1211" s="426" t="s">
        <v>545</v>
      </c>
      <c r="F1211" s="388" t="s">
        <v>3108</v>
      </c>
      <c r="G1211" s="390"/>
      <c r="H1211" s="391"/>
      <c r="I1211" s="373" t="s">
        <v>478</v>
      </c>
      <c r="J1211" s="392"/>
      <c r="K1211" s="425"/>
      <c r="L1211" s="51">
        <v>66300000</v>
      </c>
      <c r="M1211" s="51">
        <v>66300000</v>
      </c>
      <c r="N1211" s="132">
        <v>66300000</v>
      </c>
      <c r="O1211" s="51">
        <v>66300000</v>
      </c>
      <c r="P1211" s="51">
        <v>66300000</v>
      </c>
      <c r="Q1211" s="51">
        <v>66300000</v>
      </c>
      <c r="R1211" s="51">
        <v>66300000</v>
      </c>
      <c r="S1211" s="51">
        <v>66300000</v>
      </c>
      <c r="T1211" s="51">
        <v>66300000</v>
      </c>
    </row>
    <row r="1212" spans="1:20" s="10" customFormat="1" ht="65.099999999999994" customHeight="1" x14ac:dyDescent="0.3">
      <c r="A1212" s="13">
        <f>IF(D1212="","",SUBTOTAL(3,D$7:$D1212))</f>
        <v>1202</v>
      </c>
      <c r="B1212" s="376"/>
      <c r="C1212" s="55" t="s">
        <v>546</v>
      </c>
      <c r="D1212" s="56" t="s">
        <v>1230</v>
      </c>
      <c r="E1212" s="426"/>
      <c r="F1212" s="388"/>
      <c r="G1212" s="390"/>
      <c r="H1212" s="391"/>
      <c r="I1212" s="373"/>
      <c r="J1212" s="392"/>
      <c r="K1212" s="425"/>
      <c r="L1212" s="51">
        <v>69500000</v>
      </c>
      <c r="M1212" s="51">
        <v>69500000</v>
      </c>
      <c r="N1212" s="132">
        <v>69500000</v>
      </c>
      <c r="O1212" s="51">
        <v>69500000</v>
      </c>
      <c r="P1212" s="51">
        <v>69500000</v>
      </c>
      <c r="Q1212" s="51">
        <v>69500000</v>
      </c>
      <c r="R1212" s="51">
        <v>69500000</v>
      </c>
      <c r="S1212" s="51">
        <v>69500000</v>
      </c>
      <c r="T1212" s="51">
        <v>69500000</v>
      </c>
    </row>
    <row r="1213" spans="1:20" s="10" customFormat="1" ht="87.75" customHeight="1" x14ac:dyDescent="0.3">
      <c r="A1213" s="13">
        <f>IF(D1213="","",SUBTOTAL(3,D$7:$D1213))</f>
        <v>1203</v>
      </c>
      <c r="B1213" s="376"/>
      <c r="C1213" s="55" t="s">
        <v>547</v>
      </c>
      <c r="D1213" s="56" t="s">
        <v>1230</v>
      </c>
      <c r="E1213" s="426"/>
      <c r="F1213" s="388"/>
      <c r="G1213" s="390"/>
      <c r="H1213" s="391"/>
      <c r="I1213" s="373"/>
      <c r="J1213" s="392"/>
      <c r="K1213" s="425"/>
      <c r="L1213" s="51">
        <v>71500000</v>
      </c>
      <c r="M1213" s="51">
        <v>71500000</v>
      </c>
      <c r="N1213" s="132">
        <v>71500000</v>
      </c>
      <c r="O1213" s="51">
        <v>71500000</v>
      </c>
      <c r="P1213" s="51">
        <v>71500000</v>
      </c>
      <c r="Q1213" s="51">
        <v>71500000</v>
      </c>
      <c r="R1213" s="51">
        <v>71500000</v>
      </c>
      <c r="S1213" s="51">
        <v>71500000</v>
      </c>
      <c r="T1213" s="51">
        <v>71500000</v>
      </c>
    </row>
    <row r="1214" spans="1:20" s="10" customFormat="1" ht="231" customHeight="1" x14ac:dyDescent="0.3">
      <c r="A1214" s="13">
        <f>IF(D1214="","",SUBTOTAL(3,D$7:$D1214))</f>
        <v>1204</v>
      </c>
      <c r="B1214" s="376"/>
      <c r="C1214" s="55" t="s">
        <v>548</v>
      </c>
      <c r="D1214" s="56" t="s">
        <v>1230</v>
      </c>
      <c r="E1214" s="426"/>
      <c r="F1214" s="388"/>
      <c r="G1214" s="390"/>
      <c r="H1214" s="391"/>
      <c r="I1214" s="373"/>
      <c r="J1214" s="392"/>
      <c r="K1214" s="425"/>
      <c r="L1214" s="51">
        <v>79200000</v>
      </c>
      <c r="M1214" s="51">
        <v>79200000</v>
      </c>
      <c r="N1214" s="132">
        <v>79200000</v>
      </c>
      <c r="O1214" s="51">
        <v>79200000</v>
      </c>
      <c r="P1214" s="51">
        <v>79200000</v>
      </c>
      <c r="Q1214" s="51">
        <v>79200000</v>
      </c>
      <c r="R1214" s="51">
        <v>79200000</v>
      </c>
      <c r="S1214" s="51">
        <v>79200000</v>
      </c>
      <c r="T1214" s="51">
        <v>79200000</v>
      </c>
    </row>
    <row r="1215" spans="1:20" s="10" customFormat="1" ht="167.25" customHeight="1" x14ac:dyDescent="0.3">
      <c r="A1215" s="13">
        <f>IF(D1215="","",SUBTOTAL(3,D$7:$D1215))</f>
        <v>1205</v>
      </c>
      <c r="B1215" s="376"/>
      <c r="C1215" s="55" t="s">
        <v>549</v>
      </c>
      <c r="D1215" s="56" t="s">
        <v>568</v>
      </c>
      <c r="E1215" s="87" t="s">
        <v>550</v>
      </c>
      <c r="F1215" s="65"/>
      <c r="G1215" s="390"/>
      <c r="H1215" s="391"/>
      <c r="I1215" s="373"/>
      <c r="J1215" s="392"/>
      <c r="K1215" s="425"/>
      <c r="L1215" s="51">
        <v>2440000</v>
      </c>
      <c r="M1215" s="51">
        <v>2440000</v>
      </c>
      <c r="N1215" s="132">
        <v>2440000</v>
      </c>
      <c r="O1215" s="51">
        <v>2440000</v>
      </c>
      <c r="P1215" s="51">
        <v>2440000</v>
      </c>
      <c r="Q1215" s="51">
        <v>2440000</v>
      </c>
      <c r="R1215" s="51">
        <v>2440000</v>
      </c>
      <c r="S1215" s="51">
        <v>2440000</v>
      </c>
      <c r="T1215" s="51">
        <v>2440000</v>
      </c>
    </row>
    <row r="1216" spans="1:20" s="10" customFormat="1" ht="132" customHeight="1" x14ac:dyDescent="0.3">
      <c r="A1216" s="13">
        <f>IF(D1216="","",SUBTOTAL(3,D$7:$D1216))</f>
        <v>1206</v>
      </c>
      <c r="B1216" s="376"/>
      <c r="C1216" s="55" t="s">
        <v>551</v>
      </c>
      <c r="D1216" s="56" t="s">
        <v>568</v>
      </c>
      <c r="E1216" s="87" t="s">
        <v>552</v>
      </c>
      <c r="F1216" s="65"/>
      <c r="G1216" s="390"/>
      <c r="H1216" s="391"/>
      <c r="I1216" s="373"/>
      <c r="J1216" s="392"/>
      <c r="K1216" s="425"/>
      <c r="L1216" s="51">
        <v>41200000</v>
      </c>
      <c r="M1216" s="51">
        <v>41200000</v>
      </c>
      <c r="N1216" s="132">
        <v>41200000</v>
      </c>
      <c r="O1216" s="51">
        <v>41200000</v>
      </c>
      <c r="P1216" s="51">
        <v>41200000</v>
      </c>
      <c r="Q1216" s="51">
        <v>41200000</v>
      </c>
      <c r="R1216" s="51">
        <v>41200000</v>
      </c>
      <c r="S1216" s="51">
        <v>41200000</v>
      </c>
      <c r="T1216" s="51">
        <v>41200000</v>
      </c>
    </row>
    <row r="1217" spans="1:20" s="10" customFormat="1" ht="112.5" customHeight="1" x14ac:dyDescent="0.3">
      <c r="A1217" s="13">
        <f>IF(D1217="","",SUBTOTAL(3,D$7:$D1217))</f>
        <v>1207</v>
      </c>
      <c r="B1217" s="376"/>
      <c r="C1217" s="55" t="s">
        <v>553</v>
      </c>
      <c r="D1217" s="56" t="s">
        <v>568</v>
      </c>
      <c r="E1217" s="54"/>
      <c r="F1217" s="65"/>
      <c r="G1217" s="390"/>
      <c r="H1217" s="391"/>
      <c r="I1217" s="373"/>
      <c r="J1217" s="392"/>
      <c r="K1217" s="425"/>
      <c r="L1217" s="51">
        <v>250000</v>
      </c>
      <c r="M1217" s="51">
        <v>250000</v>
      </c>
      <c r="N1217" s="132">
        <v>250000</v>
      </c>
      <c r="O1217" s="51">
        <v>250000</v>
      </c>
      <c r="P1217" s="51">
        <v>250000</v>
      </c>
      <c r="Q1217" s="51">
        <v>250000</v>
      </c>
      <c r="R1217" s="51">
        <v>250000</v>
      </c>
      <c r="S1217" s="51">
        <v>250000</v>
      </c>
      <c r="T1217" s="51">
        <v>250000</v>
      </c>
    </row>
    <row r="1218" spans="1:20" s="10" customFormat="1" ht="134.25" customHeight="1" x14ac:dyDescent="0.3">
      <c r="A1218" s="13">
        <f>IF(D1218="","",SUBTOTAL(3,D$7:$D1218))</f>
        <v>1208</v>
      </c>
      <c r="B1218" s="376"/>
      <c r="C1218" s="55" t="s">
        <v>557</v>
      </c>
      <c r="D1218" s="56" t="s">
        <v>567</v>
      </c>
      <c r="E1218" s="392" t="s">
        <v>558</v>
      </c>
      <c r="F1218" s="425" t="s">
        <v>3108</v>
      </c>
      <c r="G1218" s="390"/>
      <c r="H1218" s="391"/>
      <c r="I1218" s="373"/>
      <c r="J1218" s="392"/>
      <c r="K1218" s="425"/>
      <c r="L1218" s="51">
        <v>23572727.27272727</v>
      </c>
      <c r="M1218" s="51">
        <v>23572727.27272727</v>
      </c>
      <c r="N1218" s="132">
        <v>23572727.27272727</v>
      </c>
      <c r="O1218" s="51">
        <v>23572727.27272727</v>
      </c>
      <c r="P1218" s="51">
        <v>23572727.27272727</v>
      </c>
      <c r="Q1218" s="51">
        <v>23572727.27272727</v>
      </c>
      <c r="R1218" s="51">
        <v>23572727.27272727</v>
      </c>
      <c r="S1218" s="51">
        <v>23572727.27272727</v>
      </c>
      <c r="T1218" s="51">
        <v>23572727.27272727</v>
      </c>
    </row>
    <row r="1219" spans="1:20" s="10" customFormat="1" ht="134.25" customHeight="1" x14ac:dyDescent="0.3">
      <c r="A1219" s="13">
        <f>IF(D1219="","",SUBTOTAL(3,D$7:$D1219))</f>
        <v>1209</v>
      </c>
      <c r="B1219" s="376"/>
      <c r="C1219" s="55" t="s">
        <v>559</v>
      </c>
      <c r="D1219" s="56" t="s">
        <v>567</v>
      </c>
      <c r="E1219" s="392"/>
      <c r="F1219" s="425"/>
      <c r="G1219" s="390"/>
      <c r="H1219" s="391"/>
      <c r="I1219" s="373"/>
      <c r="J1219" s="392"/>
      <c r="K1219" s="425"/>
      <c r="L1219" s="51">
        <v>27472727.27272727</v>
      </c>
      <c r="M1219" s="51">
        <v>27472727.27272727</v>
      </c>
      <c r="N1219" s="132">
        <v>27472727.27272727</v>
      </c>
      <c r="O1219" s="51">
        <v>27472727.27272727</v>
      </c>
      <c r="P1219" s="51">
        <v>27472727.27272727</v>
      </c>
      <c r="Q1219" s="51">
        <v>27472727.27272727</v>
      </c>
      <c r="R1219" s="51">
        <v>27472727.27272727</v>
      </c>
      <c r="S1219" s="51">
        <v>27472727.27272727</v>
      </c>
      <c r="T1219" s="51">
        <v>27472727.27272727</v>
      </c>
    </row>
    <row r="1220" spans="1:20" s="10" customFormat="1" ht="134.25" customHeight="1" x14ac:dyDescent="0.3">
      <c r="A1220" s="13">
        <f>IF(D1220="","",SUBTOTAL(3,D$7:$D1220))</f>
        <v>1210</v>
      </c>
      <c r="B1220" s="376"/>
      <c r="C1220" s="55" t="s">
        <v>560</v>
      </c>
      <c r="D1220" s="56" t="s">
        <v>567</v>
      </c>
      <c r="E1220" s="392"/>
      <c r="F1220" s="425"/>
      <c r="G1220" s="390"/>
      <c r="H1220" s="391"/>
      <c r="I1220" s="373"/>
      <c r="J1220" s="392"/>
      <c r="K1220" s="425"/>
      <c r="L1220" s="51">
        <v>28818181.818181816</v>
      </c>
      <c r="M1220" s="51">
        <v>28818181.818181816</v>
      </c>
      <c r="N1220" s="132">
        <v>28818181.818181816</v>
      </c>
      <c r="O1220" s="51">
        <v>28818181.818181816</v>
      </c>
      <c r="P1220" s="51">
        <v>28818181.818181816</v>
      </c>
      <c r="Q1220" s="51">
        <v>28818181.818181816</v>
      </c>
      <c r="R1220" s="51">
        <v>28818181.818181816</v>
      </c>
      <c r="S1220" s="51">
        <v>28818181.818181816</v>
      </c>
      <c r="T1220" s="51">
        <v>28818181.818181816</v>
      </c>
    </row>
    <row r="1221" spans="1:20" s="10" customFormat="1" ht="134.25" customHeight="1" x14ac:dyDescent="0.3">
      <c r="A1221" s="13">
        <f>IF(D1221="","",SUBTOTAL(3,D$7:$D1221))</f>
        <v>1211</v>
      </c>
      <c r="B1221" s="376"/>
      <c r="C1221" s="55" t="s">
        <v>561</v>
      </c>
      <c r="D1221" s="56" t="s">
        <v>567</v>
      </c>
      <c r="E1221" s="392"/>
      <c r="F1221" s="425"/>
      <c r="G1221" s="390"/>
      <c r="H1221" s="391"/>
      <c r="I1221" s="373"/>
      <c r="J1221" s="392"/>
      <c r="K1221" s="425"/>
      <c r="L1221" s="51">
        <v>32499999.999999996</v>
      </c>
      <c r="M1221" s="51">
        <v>32499999.999999996</v>
      </c>
      <c r="N1221" s="132">
        <v>32499999.999999996</v>
      </c>
      <c r="O1221" s="51">
        <v>32499999.999999996</v>
      </c>
      <c r="P1221" s="51">
        <v>32499999.999999996</v>
      </c>
      <c r="Q1221" s="51">
        <v>32499999.999999996</v>
      </c>
      <c r="R1221" s="51">
        <v>32499999.999999996</v>
      </c>
      <c r="S1221" s="51">
        <v>32499999.999999996</v>
      </c>
      <c r="T1221" s="51">
        <v>32499999.999999996</v>
      </c>
    </row>
    <row r="1222" spans="1:20" s="10" customFormat="1" ht="134.25" customHeight="1" x14ac:dyDescent="0.3">
      <c r="A1222" s="13">
        <f>IF(D1222="","",SUBTOTAL(3,D$7:$D1222))</f>
        <v>1212</v>
      </c>
      <c r="B1222" s="376"/>
      <c r="C1222" s="55" t="s">
        <v>3109</v>
      </c>
      <c r="D1222" s="56" t="s">
        <v>1231</v>
      </c>
      <c r="E1222" s="373" t="s">
        <v>3110</v>
      </c>
      <c r="F1222" s="65"/>
      <c r="G1222" s="390"/>
      <c r="H1222" s="391"/>
      <c r="I1222" s="373"/>
      <c r="J1222" s="392"/>
      <c r="K1222" s="425"/>
      <c r="L1222" s="51">
        <v>5100000</v>
      </c>
      <c r="M1222" s="51">
        <v>5100000</v>
      </c>
      <c r="N1222" s="132">
        <v>5100000</v>
      </c>
      <c r="O1222" s="51">
        <v>5100000</v>
      </c>
      <c r="P1222" s="51">
        <v>5100000</v>
      </c>
      <c r="Q1222" s="51">
        <v>5100000</v>
      </c>
      <c r="R1222" s="51">
        <v>5100000</v>
      </c>
      <c r="S1222" s="51">
        <v>5100000</v>
      </c>
      <c r="T1222" s="51">
        <v>5100000</v>
      </c>
    </row>
    <row r="1223" spans="1:20" s="10" customFormat="1" ht="134.25" customHeight="1" x14ac:dyDescent="0.3">
      <c r="A1223" s="13">
        <f>IF(D1223="","",SUBTOTAL(3,D$7:$D1223))</f>
        <v>1213</v>
      </c>
      <c r="B1223" s="376"/>
      <c r="C1223" s="55" t="s">
        <v>3111</v>
      </c>
      <c r="D1223" s="56" t="s">
        <v>1231</v>
      </c>
      <c r="E1223" s="373"/>
      <c r="F1223" s="65"/>
      <c r="G1223" s="390"/>
      <c r="H1223" s="391"/>
      <c r="I1223" s="373"/>
      <c r="J1223" s="392"/>
      <c r="K1223" s="425"/>
      <c r="L1223" s="51">
        <v>5400000</v>
      </c>
      <c r="M1223" s="51">
        <v>5400000</v>
      </c>
      <c r="N1223" s="132">
        <v>5400000</v>
      </c>
      <c r="O1223" s="51">
        <v>5400000</v>
      </c>
      <c r="P1223" s="51">
        <v>5400000</v>
      </c>
      <c r="Q1223" s="51">
        <v>5400000</v>
      </c>
      <c r="R1223" s="51">
        <v>5400000</v>
      </c>
      <c r="S1223" s="51">
        <v>5400000</v>
      </c>
      <c r="T1223" s="51">
        <v>5400000</v>
      </c>
    </row>
    <row r="1224" spans="1:20" s="10" customFormat="1" ht="134.25" customHeight="1" x14ac:dyDescent="0.3">
      <c r="A1224" s="13">
        <f>IF(D1224="","",SUBTOTAL(3,D$7:$D1224))</f>
        <v>1214</v>
      </c>
      <c r="B1224" s="376"/>
      <c r="C1224" s="55" t="s">
        <v>3112</v>
      </c>
      <c r="D1224" s="56" t="s">
        <v>1231</v>
      </c>
      <c r="E1224" s="373"/>
      <c r="F1224" s="65"/>
      <c r="G1224" s="390"/>
      <c r="H1224" s="391"/>
      <c r="I1224" s="373"/>
      <c r="J1224" s="392"/>
      <c r="K1224" s="425"/>
      <c r="L1224" s="51">
        <v>8750000</v>
      </c>
      <c r="M1224" s="51">
        <v>8750000</v>
      </c>
      <c r="N1224" s="132">
        <v>8750000</v>
      </c>
      <c r="O1224" s="51">
        <v>8750000</v>
      </c>
      <c r="P1224" s="51">
        <v>8750000</v>
      </c>
      <c r="Q1224" s="51">
        <v>8750000</v>
      </c>
      <c r="R1224" s="51">
        <v>8750000</v>
      </c>
      <c r="S1224" s="51">
        <v>8750000</v>
      </c>
      <c r="T1224" s="51">
        <v>8750000</v>
      </c>
    </row>
    <row r="1225" spans="1:20" s="10" customFormat="1" ht="134.25" customHeight="1" x14ac:dyDescent="0.3">
      <c r="A1225" s="13">
        <f>IF(D1225="","",SUBTOTAL(3,D$7:$D1225))</f>
        <v>1215</v>
      </c>
      <c r="B1225" s="376"/>
      <c r="C1225" s="55" t="s">
        <v>3113</v>
      </c>
      <c r="D1225" s="56" t="s">
        <v>1231</v>
      </c>
      <c r="E1225" s="373"/>
      <c r="F1225" s="65"/>
      <c r="G1225" s="390"/>
      <c r="H1225" s="391"/>
      <c r="I1225" s="373"/>
      <c r="J1225" s="392"/>
      <c r="K1225" s="425"/>
      <c r="L1225" s="51">
        <v>12900000</v>
      </c>
      <c r="M1225" s="51">
        <v>12900000</v>
      </c>
      <c r="N1225" s="132">
        <v>12900000</v>
      </c>
      <c r="O1225" s="51">
        <v>12900000</v>
      </c>
      <c r="P1225" s="51">
        <v>12900000</v>
      </c>
      <c r="Q1225" s="51">
        <v>12900000</v>
      </c>
      <c r="R1225" s="51">
        <v>12900000</v>
      </c>
      <c r="S1225" s="51">
        <v>12900000</v>
      </c>
      <c r="T1225" s="51">
        <v>12900000</v>
      </c>
    </row>
    <row r="1226" spans="1:20" s="10" customFormat="1" ht="134.25" customHeight="1" x14ac:dyDescent="0.3">
      <c r="A1226" s="13">
        <f>IF(D1226="","",SUBTOTAL(3,D$7:$D1226))</f>
        <v>1216</v>
      </c>
      <c r="B1226" s="376"/>
      <c r="C1226" s="55" t="s">
        <v>3114</v>
      </c>
      <c r="D1226" s="56" t="s">
        <v>1231</v>
      </c>
      <c r="E1226" s="373"/>
      <c r="F1226" s="65"/>
      <c r="G1226" s="390"/>
      <c r="H1226" s="391"/>
      <c r="I1226" s="373"/>
      <c r="J1226" s="392"/>
      <c r="K1226" s="425"/>
      <c r="L1226" s="51">
        <v>9750000</v>
      </c>
      <c r="M1226" s="51">
        <v>9750000</v>
      </c>
      <c r="N1226" s="132">
        <v>9750000</v>
      </c>
      <c r="O1226" s="51">
        <v>9750000</v>
      </c>
      <c r="P1226" s="51">
        <v>9750000</v>
      </c>
      <c r="Q1226" s="51">
        <v>9750000</v>
      </c>
      <c r="R1226" s="51">
        <v>9750000</v>
      </c>
      <c r="S1226" s="51">
        <v>9750000</v>
      </c>
      <c r="T1226" s="51">
        <v>9750000</v>
      </c>
    </row>
    <row r="1227" spans="1:20" s="10" customFormat="1" ht="134.25" customHeight="1" x14ac:dyDescent="0.3">
      <c r="A1227" s="13">
        <f>IF(D1227="","",SUBTOTAL(3,D$7:$D1227))</f>
        <v>1217</v>
      </c>
      <c r="B1227" s="376"/>
      <c r="C1227" s="55" t="s">
        <v>3115</v>
      </c>
      <c r="D1227" s="56" t="s">
        <v>1231</v>
      </c>
      <c r="E1227" s="373"/>
      <c r="F1227" s="65"/>
      <c r="G1227" s="390"/>
      <c r="H1227" s="391"/>
      <c r="I1227" s="373"/>
      <c r="J1227" s="392"/>
      <c r="K1227" s="425"/>
      <c r="L1227" s="51">
        <v>9680000</v>
      </c>
      <c r="M1227" s="51">
        <v>9680000</v>
      </c>
      <c r="N1227" s="132">
        <v>9680000</v>
      </c>
      <c r="O1227" s="51">
        <v>9680000</v>
      </c>
      <c r="P1227" s="51">
        <v>9680000</v>
      </c>
      <c r="Q1227" s="51">
        <v>9680000</v>
      </c>
      <c r="R1227" s="51">
        <v>9680000</v>
      </c>
      <c r="S1227" s="51">
        <v>9680000</v>
      </c>
      <c r="T1227" s="51">
        <v>9680000</v>
      </c>
    </row>
    <row r="1228" spans="1:20" s="10" customFormat="1" ht="134.25" customHeight="1" x14ac:dyDescent="0.3">
      <c r="A1228" s="13">
        <f>IF(D1228="","",SUBTOTAL(3,D$7:$D1228))</f>
        <v>1218</v>
      </c>
      <c r="B1228" s="376"/>
      <c r="C1228" s="55" t="s">
        <v>3116</v>
      </c>
      <c r="D1228" s="56" t="s">
        <v>1231</v>
      </c>
      <c r="E1228" s="373"/>
      <c r="F1228" s="65"/>
      <c r="G1228" s="390"/>
      <c r="H1228" s="391"/>
      <c r="I1228" s="373"/>
      <c r="J1228" s="392"/>
      <c r="K1228" s="425"/>
      <c r="L1228" s="51">
        <v>11100000</v>
      </c>
      <c r="M1228" s="51">
        <v>11100000</v>
      </c>
      <c r="N1228" s="132">
        <v>11100000</v>
      </c>
      <c r="O1228" s="51">
        <v>11100000</v>
      </c>
      <c r="P1228" s="51">
        <v>11100000</v>
      </c>
      <c r="Q1228" s="51">
        <v>11100000</v>
      </c>
      <c r="R1228" s="51">
        <v>11100000</v>
      </c>
      <c r="S1228" s="51">
        <v>11100000</v>
      </c>
      <c r="T1228" s="51">
        <v>11100000</v>
      </c>
    </row>
    <row r="1229" spans="1:20" s="10" customFormat="1" ht="134.25" customHeight="1" x14ac:dyDescent="0.3">
      <c r="A1229" s="13">
        <f>IF(D1229="","",SUBTOTAL(3,D$7:$D1229))</f>
        <v>1219</v>
      </c>
      <c r="B1229" s="376"/>
      <c r="C1229" s="55" t="s">
        <v>3117</v>
      </c>
      <c r="D1229" s="56" t="s">
        <v>1231</v>
      </c>
      <c r="E1229" s="373"/>
      <c r="F1229" s="65"/>
      <c r="G1229" s="390"/>
      <c r="H1229" s="391"/>
      <c r="I1229" s="373"/>
      <c r="J1229" s="392"/>
      <c r="K1229" s="425"/>
      <c r="L1229" s="51">
        <v>12500000</v>
      </c>
      <c r="M1229" s="51">
        <v>12500000</v>
      </c>
      <c r="N1229" s="132">
        <v>12500000</v>
      </c>
      <c r="O1229" s="51">
        <v>12500000</v>
      </c>
      <c r="P1229" s="51">
        <v>12500000</v>
      </c>
      <c r="Q1229" s="51">
        <v>12500000</v>
      </c>
      <c r="R1229" s="51">
        <v>12500000</v>
      </c>
      <c r="S1229" s="51">
        <v>12500000</v>
      </c>
      <c r="T1229" s="51">
        <v>12500000</v>
      </c>
    </row>
    <row r="1230" spans="1:20" s="10" customFormat="1" ht="134.25" customHeight="1" x14ac:dyDescent="0.3">
      <c r="A1230" s="13">
        <f>IF(D1230="","",SUBTOTAL(3,D$7:$D1230))</f>
        <v>1220</v>
      </c>
      <c r="B1230" s="376"/>
      <c r="C1230" s="55" t="s">
        <v>562</v>
      </c>
      <c r="D1230" s="11" t="s">
        <v>1231</v>
      </c>
      <c r="E1230" s="12" t="s">
        <v>563</v>
      </c>
      <c r="F1230" s="65"/>
      <c r="G1230" s="390"/>
      <c r="H1230" s="391"/>
      <c r="I1230" s="373"/>
      <c r="J1230" s="392"/>
      <c r="K1230" s="425"/>
      <c r="L1230" s="51">
        <v>3730000</v>
      </c>
      <c r="M1230" s="51">
        <v>3730000</v>
      </c>
      <c r="N1230" s="132">
        <v>3730000</v>
      </c>
      <c r="O1230" s="51">
        <v>3730000</v>
      </c>
      <c r="P1230" s="51">
        <v>3730000</v>
      </c>
      <c r="Q1230" s="51">
        <v>3730000</v>
      </c>
      <c r="R1230" s="51">
        <v>3730000</v>
      </c>
      <c r="S1230" s="51">
        <v>3730000</v>
      </c>
      <c r="T1230" s="51">
        <v>3730000</v>
      </c>
    </row>
    <row r="1231" spans="1:20" s="10" customFormat="1" ht="134.25" customHeight="1" x14ac:dyDescent="0.3">
      <c r="A1231" s="13">
        <f>IF(D1231="","",SUBTOTAL(3,D$7:$D1231))</f>
        <v>1221</v>
      </c>
      <c r="B1231" s="376"/>
      <c r="C1231" s="55" t="s">
        <v>564</v>
      </c>
      <c r="D1231" s="11" t="s">
        <v>1231</v>
      </c>
      <c r="E1231" s="12" t="s">
        <v>565</v>
      </c>
      <c r="F1231" s="65"/>
      <c r="G1231" s="390"/>
      <c r="H1231" s="391"/>
      <c r="I1231" s="373"/>
      <c r="J1231" s="392"/>
      <c r="K1231" s="425"/>
      <c r="L1231" s="51">
        <v>7760000</v>
      </c>
      <c r="M1231" s="51">
        <v>7760000</v>
      </c>
      <c r="N1231" s="132">
        <v>7760000</v>
      </c>
      <c r="O1231" s="51">
        <v>7760000</v>
      </c>
      <c r="P1231" s="51">
        <v>7760000</v>
      </c>
      <c r="Q1231" s="51">
        <v>7760000</v>
      </c>
      <c r="R1231" s="51">
        <v>7760000</v>
      </c>
      <c r="S1231" s="51">
        <v>7760000</v>
      </c>
      <c r="T1231" s="51">
        <v>7760000</v>
      </c>
    </row>
    <row r="1232" spans="1:20" s="10" customFormat="1" ht="134.25" customHeight="1" x14ac:dyDescent="0.3">
      <c r="A1232" s="13">
        <f>IF(D1232="","",SUBTOTAL(3,D$7:$D1232))</f>
        <v>1222</v>
      </c>
      <c r="B1232" s="376"/>
      <c r="C1232" s="55" t="s">
        <v>3118</v>
      </c>
      <c r="D1232" s="11" t="s">
        <v>3119</v>
      </c>
      <c r="E1232" s="12" t="s">
        <v>3120</v>
      </c>
      <c r="F1232" s="65"/>
      <c r="G1232" s="390"/>
      <c r="H1232" s="391"/>
      <c r="I1232" s="373"/>
      <c r="J1232" s="392"/>
      <c r="K1232" s="425"/>
      <c r="L1232" s="51">
        <v>9450000</v>
      </c>
      <c r="M1232" s="51">
        <v>9450000</v>
      </c>
      <c r="N1232" s="132">
        <v>9450000</v>
      </c>
      <c r="O1232" s="51">
        <v>9450000</v>
      </c>
      <c r="P1232" s="51">
        <v>9450000</v>
      </c>
      <c r="Q1232" s="51">
        <v>9450000</v>
      </c>
      <c r="R1232" s="51">
        <v>9450000</v>
      </c>
      <c r="S1232" s="51">
        <v>9450000</v>
      </c>
      <c r="T1232" s="51">
        <v>9450000</v>
      </c>
    </row>
    <row r="1233" spans="1:20" s="10" customFormat="1" ht="134.25" customHeight="1" x14ac:dyDescent="0.3">
      <c r="A1233" s="13">
        <f>IF(D1233="","",SUBTOTAL(3,D$7:$D1233))</f>
        <v>1223</v>
      </c>
      <c r="B1233" s="376"/>
      <c r="C1233" s="55" t="s">
        <v>3121</v>
      </c>
      <c r="D1233" s="11" t="s">
        <v>3119</v>
      </c>
      <c r="E1233" s="12" t="s">
        <v>3122</v>
      </c>
      <c r="F1233" s="65"/>
      <c r="G1233" s="390"/>
      <c r="H1233" s="391"/>
      <c r="I1233" s="373"/>
      <c r="J1233" s="392"/>
      <c r="K1233" s="425"/>
      <c r="L1233" s="51">
        <v>1020000</v>
      </c>
      <c r="M1233" s="51">
        <v>1020000</v>
      </c>
      <c r="N1233" s="132">
        <v>1020000</v>
      </c>
      <c r="O1233" s="51">
        <v>1020000</v>
      </c>
      <c r="P1233" s="51">
        <v>1020000</v>
      </c>
      <c r="Q1233" s="51">
        <v>1020000</v>
      </c>
      <c r="R1233" s="51">
        <v>1020000</v>
      </c>
      <c r="S1233" s="51">
        <v>1020000</v>
      </c>
      <c r="T1233" s="51">
        <v>1020000</v>
      </c>
    </row>
    <row r="1234" spans="1:20" s="10" customFormat="1" ht="134.25" customHeight="1" x14ac:dyDescent="0.3">
      <c r="A1234" s="13">
        <f>IF(D1234="","",SUBTOTAL(3,D$7:$D1234))</f>
        <v>1224</v>
      </c>
      <c r="B1234" s="376"/>
      <c r="C1234" s="55" t="s">
        <v>3123</v>
      </c>
      <c r="D1234" s="11" t="s">
        <v>3119</v>
      </c>
      <c r="E1234" s="12" t="s">
        <v>3124</v>
      </c>
      <c r="F1234" s="65"/>
      <c r="G1234" s="390"/>
      <c r="H1234" s="391"/>
      <c r="I1234" s="373"/>
      <c r="J1234" s="392"/>
      <c r="K1234" s="425"/>
      <c r="L1234" s="51">
        <v>1320000</v>
      </c>
      <c r="M1234" s="51">
        <v>1320000</v>
      </c>
      <c r="N1234" s="132">
        <v>1320000</v>
      </c>
      <c r="O1234" s="51">
        <v>1320000</v>
      </c>
      <c r="P1234" s="51">
        <v>1320000</v>
      </c>
      <c r="Q1234" s="51">
        <v>1320000</v>
      </c>
      <c r="R1234" s="51">
        <v>1320000</v>
      </c>
      <c r="S1234" s="51">
        <v>1320000</v>
      </c>
      <c r="T1234" s="51">
        <v>1320000</v>
      </c>
    </row>
    <row r="1235" spans="1:20" s="10" customFormat="1" ht="134.25" customHeight="1" x14ac:dyDescent="0.3">
      <c r="A1235" s="13">
        <f>IF(D1235="","",SUBTOTAL(3,D$7:$D1235))</f>
        <v>1225</v>
      </c>
      <c r="B1235" s="376"/>
      <c r="C1235" s="55" t="s">
        <v>3125</v>
      </c>
      <c r="D1235" s="11" t="s">
        <v>3119</v>
      </c>
      <c r="E1235" s="12" t="s">
        <v>3126</v>
      </c>
      <c r="F1235" s="65"/>
      <c r="G1235" s="390"/>
      <c r="H1235" s="391"/>
      <c r="I1235" s="373"/>
      <c r="J1235" s="392"/>
      <c r="K1235" s="425"/>
      <c r="L1235" s="51">
        <v>2520000</v>
      </c>
      <c r="M1235" s="51">
        <v>2520000</v>
      </c>
      <c r="N1235" s="132">
        <v>2520000</v>
      </c>
      <c r="O1235" s="51">
        <v>2520000</v>
      </c>
      <c r="P1235" s="51">
        <v>2520000</v>
      </c>
      <c r="Q1235" s="51">
        <v>2520000</v>
      </c>
      <c r="R1235" s="51">
        <v>2520000</v>
      </c>
      <c r="S1235" s="51">
        <v>2520000</v>
      </c>
      <c r="T1235" s="51">
        <v>2520000</v>
      </c>
    </row>
    <row r="1236" spans="1:20" s="10" customFormat="1" ht="134.25" customHeight="1" x14ac:dyDescent="0.3">
      <c r="A1236" s="13">
        <f>IF(D1236="","",SUBTOTAL(3,D$7:$D1236))</f>
        <v>1226</v>
      </c>
      <c r="B1236" s="376"/>
      <c r="C1236" s="55" t="s">
        <v>3127</v>
      </c>
      <c r="D1236" s="11" t="s">
        <v>3119</v>
      </c>
      <c r="E1236" s="12" t="s">
        <v>3128</v>
      </c>
      <c r="F1236" s="65"/>
      <c r="G1236" s="390"/>
      <c r="H1236" s="391"/>
      <c r="I1236" s="373"/>
      <c r="J1236" s="392"/>
      <c r="K1236" s="425"/>
      <c r="L1236" s="51">
        <v>2300000</v>
      </c>
      <c r="M1236" s="51">
        <v>2300000</v>
      </c>
      <c r="N1236" s="132">
        <v>2300000</v>
      </c>
      <c r="O1236" s="51">
        <v>2300000</v>
      </c>
      <c r="P1236" s="51">
        <v>2300000</v>
      </c>
      <c r="Q1236" s="51">
        <v>2300000</v>
      </c>
      <c r="R1236" s="51">
        <v>2300000</v>
      </c>
      <c r="S1236" s="51">
        <v>2300000</v>
      </c>
      <c r="T1236" s="51">
        <v>2300000</v>
      </c>
    </row>
    <row r="1237" spans="1:20" s="10" customFormat="1" ht="134.25" customHeight="1" x14ac:dyDescent="0.3">
      <c r="A1237" s="13">
        <f>IF(D1237="","",SUBTOTAL(3,D$7:$D1237))</f>
        <v>1227</v>
      </c>
      <c r="B1237" s="376"/>
      <c r="C1237" s="55" t="s">
        <v>3129</v>
      </c>
      <c r="D1237" s="11" t="s">
        <v>3130</v>
      </c>
      <c r="E1237" s="12" t="s">
        <v>3131</v>
      </c>
      <c r="F1237" s="65"/>
      <c r="G1237" s="390"/>
      <c r="H1237" s="391"/>
      <c r="I1237" s="373"/>
      <c r="J1237" s="392"/>
      <c r="K1237" s="425"/>
      <c r="L1237" s="51">
        <v>3650000</v>
      </c>
      <c r="M1237" s="51">
        <v>3650000</v>
      </c>
      <c r="N1237" s="132">
        <v>3650000</v>
      </c>
      <c r="O1237" s="51">
        <v>3650000</v>
      </c>
      <c r="P1237" s="51">
        <v>3650000</v>
      </c>
      <c r="Q1237" s="51">
        <v>3650000</v>
      </c>
      <c r="R1237" s="51">
        <v>3650000</v>
      </c>
      <c r="S1237" s="51">
        <v>3650000</v>
      </c>
      <c r="T1237" s="51">
        <v>3650000</v>
      </c>
    </row>
    <row r="1238" spans="1:20" s="10" customFormat="1" ht="134.25" customHeight="1" x14ac:dyDescent="0.3">
      <c r="A1238" s="13">
        <f>IF(D1238="","",SUBTOTAL(3,D$7:$D1238))</f>
        <v>1228</v>
      </c>
      <c r="B1238" s="376"/>
      <c r="C1238" s="55" t="s">
        <v>3132</v>
      </c>
      <c r="D1238" s="11" t="s">
        <v>3130</v>
      </c>
      <c r="E1238" s="12" t="s">
        <v>3133</v>
      </c>
      <c r="F1238" s="65"/>
      <c r="G1238" s="390"/>
      <c r="H1238" s="391"/>
      <c r="I1238" s="373"/>
      <c r="J1238" s="392"/>
      <c r="K1238" s="425"/>
      <c r="L1238" s="51">
        <v>3960000</v>
      </c>
      <c r="M1238" s="51">
        <v>3960000</v>
      </c>
      <c r="N1238" s="132">
        <v>3960000</v>
      </c>
      <c r="O1238" s="51">
        <v>3960000</v>
      </c>
      <c r="P1238" s="51">
        <v>3960000</v>
      </c>
      <c r="Q1238" s="51">
        <v>3960000</v>
      </c>
      <c r="R1238" s="51">
        <v>3960000</v>
      </c>
      <c r="S1238" s="51">
        <v>3960000</v>
      </c>
      <c r="T1238" s="51">
        <v>3960000</v>
      </c>
    </row>
    <row r="1239" spans="1:20" s="10" customFormat="1" ht="134.25" customHeight="1" x14ac:dyDescent="0.3">
      <c r="A1239" s="13">
        <f>IF(D1239="","",SUBTOTAL(3,D$7:$D1239))</f>
        <v>1229</v>
      </c>
      <c r="B1239" s="376"/>
      <c r="C1239" s="55" t="s">
        <v>3134</v>
      </c>
      <c r="D1239" s="11" t="s">
        <v>3130</v>
      </c>
      <c r="E1239" s="12" t="s">
        <v>3135</v>
      </c>
      <c r="F1239" s="65"/>
      <c r="G1239" s="390"/>
      <c r="H1239" s="391"/>
      <c r="I1239" s="373"/>
      <c r="J1239" s="392"/>
      <c r="K1239" s="425"/>
      <c r="L1239" s="51">
        <v>4670000</v>
      </c>
      <c r="M1239" s="51">
        <v>4670000</v>
      </c>
      <c r="N1239" s="132">
        <v>4670000</v>
      </c>
      <c r="O1239" s="51">
        <v>4670000</v>
      </c>
      <c r="P1239" s="51">
        <v>4670000</v>
      </c>
      <c r="Q1239" s="51">
        <v>4670000</v>
      </c>
      <c r="R1239" s="51">
        <v>4670000</v>
      </c>
      <c r="S1239" s="51">
        <v>4670000</v>
      </c>
      <c r="T1239" s="51">
        <v>4670000</v>
      </c>
    </row>
    <row r="1240" spans="1:20" s="10" customFormat="1" ht="134.25" customHeight="1" x14ac:dyDescent="0.3">
      <c r="A1240" s="13">
        <f>IF(D1240="","",SUBTOTAL(3,D$7:$D1240))</f>
        <v>1230</v>
      </c>
      <c r="B1240" s="376"/>
      <c r="C1240" s="55" t="s">
        <v>3136</v>
      </c>
      <c r="D1240" s="11" t="s">
        <v>3130</v>
      </c>
      <c r="E1240" s="12" t="s">
        <v>3137</v>
      </c>
      <c r="F1240" s="65"/>
      <c r="G1240" s="390"/>
      <c r="H1240" s="391"/>
      <c r="I1240" s="373"/>
      <c r="J1240" s="392"/>
      <c r="K1240" s="425"/>
      <c r="L1240" s="51">
        <v>5950000</v>
      </c>
      <c r="M1240" s="51">
        <v>5950000</v>
      </c>
      <c r="N1240" s="132">
        <v>5950000</v>
      </c>
      <c r="O1240" s="51">
        <v>5950000</v>
      </c>
      <c r="P1240" s="51">
        <v>5950000</v>
      </c>
      <c r="Q1240" s="51">
        <v>5950000</v>
      </c>
      <c r="R1240" s="51">
        <v>5950000</v>
      </c>
      <c r="S1240" s="51">
        <v>5950000</v>
      </c>
      <c r="T1240" s="51">
        <v>5950000</v>
      </c>
    </row>
    <row r="1241" spans="1:20" s="10" customFormat="1" ht="134.25" customHeight="1" x14ac:dyDescent="0.3">
      <c r="A1241" s="13">
        <f>IF(D1241="","",SUBTOTAL(3,D$7:$D1241))</f>
        <v>1231</v>
      </c>
      <c r="B1241" s="376"/>
      <c r="C1241" s="55" t="s">
        <v>3138</v>
      </c>
      <c r="D1241" s="11" t="s">
        <v>3130</v>
      </c>
      <c r="E1241" s="12" t="s">
        <v>3139</v>
      </c>
      <c r="F1241" s="65"/>
      <c r="G1241" s="390"/>
      <c r="H1241" s="391"/>
      <c r="I1241" s="373"/>
      <c r="J1241" s="392"/>
      <c r="K1241" s="425"/>
      <c r="L1241" s="51">
        <v>6160000</v>
      </c>
      <c r="M1241" s="51">
        <v>6160000</v>
      </c>
      <c r="N1241" s="132">
        <v>6160000</v>
      </c>
      <c r="O1241" s="51">
        <v>6160000</v>
      </c>
      <c r="P1241" s="51">
        <v>6160000</v>
      </c>
      <c r="Q1241" s="51">
        <v>6160000</v>
      </c>
      <c r="R1241" s="51">
        <v>6160000</v>
      </c>
      <c r="S1241" s="51">
        <v>6160000</v>
      </c>
      <c r="T1241" s="51">
        <v>6160000</v>
      </c>
    </row>
    <row r="1242" spans="1:20" s="10" customFormat="1" ht="134.25" customHeight="1" x14ac:dyDescent="0.3">
      <c r="A1242" s="13">
        <f>IF(D1242="","",SUBTOTAL(3,D$7:$D1242))</f>
        <v>1232</v>
      </c>
      <c r="B1242" s="376"/>
      <c r="C1242" s="55" t="s">
        <v>3140</v>
      </c>
      <c r="D1242" s="11" t="s">
        <v>3130</v>
      </c>
      <c r="E1242" s="12" t="s">
        <v>3141</v>
      </c>
      <c r="F1242" s="65"/>
      <c r="G1242" s="390"/>
      <c r="H1242" s="391"/>
      <c r="I1242" s="373"/>
      <c r="J1242" s="392"/>
      <c r="K1242" s="425"/>
      <c r="L1242" s="51">
        <v>7600000</v>
      </c>
      <c r="M1242" s="51">
        <v>7600000</v>
      </c>
      <c r="N1242" s="132">
        <v>7600000</v>
      </c>
      <c r="O1242" s="51">
        <v>7600000</v>
      </c>
      <c r="P1242" s="51">
        <v>7600000</v>
      </c>
      <c r="Q1242" s="51">
        <v>7600000</v>
      </c>
      <c r="R1242" s="51">
        <v>7600000</v>
      </c>
      <c r="S1242" s="51">
        <v>7600000</v>
      </c>
      <c r="T1242" s="51">
        <v>7600000</v>
      </c>
    </row>
    <row r="1243" spans="1:20" s="10" customFormat="1" ht="146.25" customHeight="1" x14ac:dyDescent="0.3">
      <c r="A1243" s="13">
        <f>IF(D1243="","",SUBTOTAL(3,D$7:$D1243))</f>
        <v>1233</v>
      </c>
      <c r="B1243" s="376"/>
      <c r="C1243" s="55" t="s">
        <v>1310</v>
      </c>
      <c r="D1243" s="56" t="s">
        <v>1311</v>
      </c>
      <c r="E1243" s="373" t="s">
        <v>1312</v>
      </c>
      <c r="F1243" s="388" t="s">
        <v>1313</v>
      </c>
      <c r="G1243" s="376" t="s">
        <v>1314</v>
      </c>
      <c r="H1243" s="391" t="s">
        <v>17</v>
      </c>
      <c r="I1243" s="373"/>
      <c r="J1243" s="392"/>
      <c r="K1243" s="388" t="s">
        <v>1315</v>
      </c>
      <c r="L1243" s="51">
        <v>3070200</v>
      </c>
      <c r="M1243" s="51">
        <v>3070200</v>
      </c>
      <c r="N1243" s="132">
        <v>3070200</v>
      </c>
      <c r="O1243" s="51">
        <v>3070200</v>
      </c>
      <c r="P1243" s="51">
        <v>3070200</v>
      </c>
      <c r="Q1243" s="51">
        <v>3070200</v>
      </c>
      <c r="R1243" s="51">
        <v>3070200</v>
      </c>
      <c r="S1243" s="51">
        <v>3070200</v>
      </c>
      <c r="T1243" s="51">
        <v>3070200</v>
      </c>
    </row>
    <row r="1244" spans="1:20" s="10" customFormat="1" ht="146.25" customHeight="1" x14ac:dyDescent="0.3">
      <c r="A1244" s="13">
        <f>IF(D1244="","",SUBTOTAL(3,D$7:$D1244))</f>
        <v>1234</v>
      </c>
      <c r="B1244" s="376"/>
      <c r="C1244" s="55" t="s">
        <v>1316</v>
      </c>
      <c r="D1244" s="56" t="s">
        <v>1311</v>
      </c>
      <c r="E1244" s="373"/>
      <c r="F1244" s="388"/>
      <c r="G1244" s="376"/>
      <c r="H1244" s="391"/>
      <c r="I1244" s="373"/>
      <c r="J1244" s="392"/>
      <c r="K1244" s="388"/>
      <c r="L1244" s="51">
        <v>3302800</v>
      </c>
      <c r="M1244" s="51">
        <v>3302800</v>
      </c>
      <c r="N1244" s="132">
        <v>3302800</v>
      </c>
      <c r="O1244" s="51">
        <v>3302800</v>
      </c>
      <c r="P1244" s="51">
        <v>3302800</v>
      </c>
      <c r="Q1244" s="51">
        <v>3302800</v>
      </c>
      <c r="R1244" s="51">
        <v>3302800</v>
      </c>
      <c r="S1244" s="51">
        <v>3302800</v>
      </c>
      <c r="T1244" s="51">
        <v>3302800</v>
      </c>
    </row>
    <row r="1245" spans="1:20" s="10" customFormat="1" ht="146.25" customHeight="1" x14ac:dyDescent="0.3">
      <c r="A1245" s="13">
        <f>IF(D1245="","",SUBTOTAL(3,D$7:$D1245))</f>
        <v>1235</v>
      </c>
      <c r="B1245" s="376"/>
      <c r="C1245" s="55" t="s">
        <v>1317</v>
      </c>
      <c r="D1245" s="56" t="s">
        <v>1311</v>
      </c>
      <c r="E1245" s="373"/>
      <c r="F1245" s="388"/>
      <c r="G1245" s="376"/>
      <c r="H1245" s="391"/>
      <c r="I1245" s="373"/>
      <c r="J1245" s="392"/>
      <c r="K1245" s="388"/>
      <c r="L1245" s="51">
        <v>3535400</v>
      </c>
      <c r="M1245" s="51">
        <v>3535400</v>
      </c>
      <c r="N1245" s="132">
        <v>3535400</v>
      </c>
      <c r="O1245" s="51">
        <v>3535400</v>
      </c>
      <c r="P1245" s="51">
        <v>3535400</v>
      </c>
      <c r="Q1245" s="51">
        <v>3535400</v>
      </c>
      <c r="R1245" s="51">
        <v>3535400</v>
      </c>
      <c r="S1245" s="51">
        <v>3535400</v>
      </c>
      <c r="T1245" s="51">
        <v>3535400</v>
      </c>
    </row>
    <row r="1246" spans="1:20" s="10" customFormat="1" ht="146.25" customHeight="1" x14ac:dyDescent="0.3">
      <c r="A1246" s="13">
        <f>IF(D1246="","",SUBTOTAL(3,D$7:$D1246))</f>
        <v>1236</v>
      </c>
      <c r="B1246" s="376"/>
      <c r="C1246" s="55" t="s">
        <v>1318</v>
      </c>
      <c r="D1246" s="56" t="s">
        <v>1311</v>
      </c>
      <c r="E1246" s="373"/>
      <c r="F1246" s="388"/>
      <c r="G1246" s="376"/>
      <c r="H1246" s="391"/>
      <c r="I1246" s="373"/>
      <c r="J1246" s="392"/>
      <c r="K1246" s="388"/>
      <c r="L1246" s="51">
        <v>3999000</v>
      </c>
      <c r="M1246" s="51">
        <v>3999000</v>
      </c>
      <c r="N1246" s="132">
        <v>3999000</v>
      </c>
      <c r="O1246" s="51">
        <v>3999000</v>
      </c>
      <c r="P1246" s="51">
        <v>3999000</v>
      </c>
      <c r="Q1246" s="51">
        <v>3999000</v>
      </c>
      <c r="R1246" s="51">
        <v>3999000</v>
      </c>
      <c r="S1246" s="51">
        <v>3999000</v>
      </c>
      <c r="T1246" s="51">
        <v>3999000</v>
      </c>
    </row>
    <row r="1247" spans="1:20" s="10" customFormat="1" ht="146.25" customHeight="1" x14ac:dyDescent="0.3">
      <c r="A1247" s="13">
        <f>IF(D1247="","",SUBTOTAL(3,D$7:$D1247))</f>
        <v>1237</v>
      </c>
      <c r="B1247" s="376"/>
      <c r="C1247" s="55" t="s">
        <v>1319</v>
      </c>
      <c r="D1247" s="56" t="s">
        <v>1311</v>
      </c>
      <c r="E1247" s="373"/>
      <c r="F1247" s="388"/>
      <c r="G1247" s="376"/>
      <c r="H1247" s="391"/>
      <c r="I1247" s="373"/>
      <c r="J1247" s="392"/>
      <c r="K1247" s="388"/>
      <c r="L1247" s="51">
        <v>4462500</v>
      </c>
      <c r="M1247" s="51">
        <v>4462500</v>
      </c>
      <c r="N1247" s="132">
        <v>4462500</v>
      </c>
      <c r="O1247" s="51">
        <v>4462500</v>
      </c>
      <c r="P1247" s="51">
        <v>4462500</v>
      </c>
      <c r="Q1247" s="51">
        <v>4462500</v>
      </c>
      <c r="R1247" s="51">
        <v>4462500</v>
      </c>
      <c r="S1247" s="51">
        <v>4462500</v>
      </c>
      <c r="T1247" s="51">
        <v>4462500</v>
      </c>
    </row>
    <row r="1248" spans="1:20" s="10" customFormat="1" ht="146.25" customHeight="1" x14ac:dyDescent="0.3">
      <c r="A1248" s="13">
        <f>IF(D1248="","",SUBTOTAL(3,D$7:$D1248))</f>
        <v>1238</v>
      </c>
      <c r="B1248" s="376"/>
      <c r="C1248" s="55" t="s">
        <v>1320</v>
      </c>
      <c r="D1248" s="56" t="s">
        <v>1311</v>
      </c>
      <c r="E1248" s="373"/>
      <c r="F1248" s="388"/>
      <c r="G1248" s="376"/>
      <c r="H1248" s="391"/>
      <c r="I1248" s="373"/>
      <c r="J1248" s="392"/>
      <c r="K1248" s="388"/>
      <c r="L1248" s="51">
        <v>4675500</v>
      </c>
      <c r="M1248" s="51">
        <v>4675500</v>
      </c>
      <c r="N1248" s="132">
        <v>4675500</v>
      </c>
      <c r="O1248" s="51">
        <v>4675500</v>
      </c>
      <c r="P1248" s="51">
        <v>4675500</v>
      </c>
      <c r="Q1248" s="51">
        <v>4675500</v>
      </c>
      <c r="R1248" s="51">
        <v>4675500</v>
      </c>
      <c r="S1248" s="51">
        <v>4675500</v>
      </c>
      <c r="T1248" s="51">
        <v>4675500</v>
      </c>
    </row>
    <row r="1249" spans="1:20" s="10" customFormat="1" ht="146.25" customHeight="1" x14ac:dyDescent="0.3">
      <c r="A1249" s="13">
        <f>IF(D1249="","",SUBTOTAL(3,D$7:$D1249))</f>
        <v>1239</v>
      </c>
      <c r="B1249" s="376"/>
      <c r="C1249" s="55" t="s">
        <v>1321</v>
      </c>
      <c r="D1249" s="56" t="s">
        <v>1311</v>
      </c>
      <c r="E1249" s="373"/>
      <c r="F1249" s="388"/>
      <c r="G1249" s="376"/>
      <c r="H1249" s="391"/>
      <c r="I1249" s="373"/>
      <c r="J1249" s="392"/>
      <c r="K1249" s="388"/>
      <c r="L1249" s="51">
        <v>5407500</v>
      </c>
      <c r="M1249" s="51">
        <v>5407500</v>
      </c>
      <c r="N1249" s="132">
        <v>5407500</v>
      </c>
      <c r="O1249" s="51">
        <v>5407500</v>
      </c>
      <c r="P1249" s="51">
        <v>5407500</v>
      </c>
      <c r="Q1249" s="51">
        <v>5407500</v>
      </c>
      <c r="R1249" s="51">
        <v>5407500</v>
      </c>
      <c r="S1249" s="51">
        <v>5407500</v>
      </c>
      <c r="T1249" s="51">
        <v>5407500</v>
      </c>
    </row>
    <row r="1250" spans="1:20" s="10" customFormat="1" ht="146.25" customHeight="1" x14ac:dyDescent="0.3">
      <c r="A1250" s="13">
        <f>IF(D1250="","",SUBTOTAL(3,D$7:$D1250))</f>
        <v>1240</v>
      </c>
      <c r="B1250" s="376"/>
      <c r="C1250" s="55" t="s">
        <v>1322</v>
      </c>
      <c r="D1250" s="56" t="s">
        <v>1311</v>
      </c>
      <c r="E1250" s="373"/>
      <c r="F1250" s="388"/>
      <c r="G1250" s="376"/>
      <c r="H1250" s="391"/>
      <c r="I1250" s="373"/>
      <c r="J1250" s="392"/>
      <c r="K1250" s="388"/>
      <c r="L1250" s="51">
        <v>5722500</v>
      </c>
      <c r="M1250" s="51">
        <v>5722500</v>
      </c>
      <c r="N1250" s="132">
        <v>5722500</v>
      </c>
      <c r="O1250" s="51">
        <v>5722500</v>
      </c>
      <c r="P1250" s="51">
        <v>5722500</v>
      </c>
      <c r="Q1250" s="51">
        <v>5722500</v>
      </c>
      <c r="R1250" s="51">
        <v>5722500</v>
      </c>
      <c r="S1250" s="51">
        <v>5722500</v>
      </c>
      <c r="T1250" s="51">
        <v>5722500</v>
      </c>
    </row>
    <row r="1251" spans="1:20" s="10" customFormat="1" ht="146.25" customHeight="1" x14ac:dyDescent="0.3">
      <c r="A1251" s="13">
        <f>IF(D1251="","",SUBTOTAL(3,D$7:$D1251))</f>
        <v>1241</v>
      </c>
      <c r="B1251" s="376"/>
      <c r="C1251" s="55" t="s">
        <v>1323</v>
      </c>
      <c r="D1251" s="56" t="s">
        <v>1311</v>
      </c>
      <c r="E1251" s="373"/>
      <c r="F1251" s="388"/>
      <c r="G1251" s="376"/>
      <c r="H1251" s="391"/>
      <c r="I1251" s="373"/>
      <c r="J1251" s="392"/>
      <c r="K1251" s="388"/>
      <c r="L1251" s="51">
        <v>6247500</v>
      </c>
      <c r="M1251" s="51">
        <v>6247500</v>
      </c>
      <c r="N1251" s="132">
        <v>6247500</v>
      </c>
      <c r="O1251" s="51">
        <v>6247500</v>
      </c>
      <c r="P1251" s="51">
        <v>6247500</v>
      </c>
      <c r="Q1251" s="51">
        <v>6247500</v>
      </c>
      <c r="R1251" s="51">
        <v>6247500</v>
      </c>
      <c r="S1251" s="51">
        <v>6247500</v>
      </c>
      <c r="T1251" s="51">
        <v>6247500</v>
      </c>
    </row>
    <row r="1252" spans="1:20" s="10" customFormat="1" ht="146.25" customHeight="1" x14ac:dyDescent="0.3">
      <c r="A1252" s="13">
        <f>IF(D1252="","",SUBTOTAL(3,D$7:$D1252))</f>
        <v>1242</v>
      </c>
      <c r="B1252" s="376"/>
      <c r="C1252" s="55" t="s">
        <v>1324</v>
      </c>
      <c r="D1252" s="56" t="s">
        <v>1311</v>
      </c>
      <c r="E1252" s="373"/>
      <c r="F1252" s="388"/>
      <c r="G1252" s="376"/>
      <c r="H1252" s="391"/>
      <c r="I1252" s="373"/>
      <c r="J1252" s="392"/>
      <c r="K1252" s="388"/>
      <c r="L1252" s="51">
        <v>6804000</v>
      </c>
      <c r="M1252" s="51">
        <v>6804000</v>
      </c>
      <c r="N1252" s="132">
        <v>6804000</v>
      </c>
      <c r="O1252" s="51">
        <v>6804000</v>
      </c>
      <c r="P1252" s="51">
        <v>6804000</v>
      </c>
      <c r="Q1252" s="51">
        <v>6804000</v>
      </c>
      <c r="R1252" s="51">
        <v>6804000</v>
      </c>
      <c r="S1252" s="51">
        <v>6804000</v>
      </c>
      <c r="T1252" s="51">
        <v>6804000</v>
      </c>
    </row>
    <row r="1253" spans="1:20" s="10" customFormat="1" ht="146.25" customHeight="1" x14ac:dyDescent="0.3">
      <c r="A1253" s="13">
        <f>IF(D1253="","",SUBTOTAL(3,D$7:$D1253))</f>
        <v>1243</v>
      </c>
      <c r="B1253" s="376"/>
      <c r="C1253" s="55" t="s">
        <v>1325</v>
      </c>
      <c r="D1253" s="56" t="s">
        <v>1326</v>
      </c>
      <c r="E1253" s="373" t="s">
        <v>1327</v>
      </c>
      <c r="F1253" s="388" t="s">
        <v>1352</v>
      </c>
      <c r="G1253" s="376"/>
      <c r="H1253" s="391"/>
      <c r="I1253" s="373"/>
      <c r="J1253" s="392"/>
      <c r="K1253" s="53"/>
      <c r="L1253" s="51">
        <v>8375000</v>
      </c>
      <c r="M1253" s="51">
        <v>8375000</v>
      </c>
      <c r="N1253" s="132">
        <v>8375000</v>
      </c>
      <c r="O1253" s="51">
        <v>8375000</v>
      </c>
      <c r="P1253" s="51">
        <v>8375000</v>
      </c>
      <c r="Q1253" s="51">
        <v>8375000</v>
      </c>
      <c r="R1253" s="51">
        <v>8375000</v>
      </c>
      <c r="S1253" s="51">
        <v>8375000</v>
      </c>
      <c r="T1253" s="51">
        <v>8375000</v>
      </c>
    </row>
    <row r="1254" spans="1:20" s="10" customFormat="1" ht="146.25" customHeight="1" x14ac:dyDescent="0.3">
      <c r="A1254" s="13">
        <f>IF(D1254="","",SUBTOTAL(3,D$7:$D1254))</f>
        <v>1244</v>
      </c>
      <c r="B1254" s="376"/>
      <c r="C1254" s="55" t="s">
        <v>1328</v>
      </c>
      <c r="D1254" s="56" t="s">
        <v>1326</v>
      </c>
      <c r="E1254" s="373"/>
      <c r="F1254" s="388"/>
      <c r="G1254" s="376"/>
      <c r="H1254" s="391"/>
      <c r="I1254" s="373"/>
      <c r="J1254" s="392"/>
      <c r="K1254" s="53"/>
      <c r="L1254" s="51">
        <v>8505000</v>
      </c>
      <c r="M1254" s="51">
        <v>8505000</v>
      </c>
      <c r="N1254" s="132">
        <v>8505000</v>
      </c>
      <c r="O1254" s="51">
        <v>8505000</v>
      </c>
      <c r="P1254" s="51">
        <v>8505000</v>
      </c>
      <c r="Q1254" s="51">
        <v>8505000</v>
      </c>
      <c r="R1254" s="51">
        <v>8505000</v>
      </c>
      <c r="S1254" s="51">
        <v>8505000</v>
      </c>
      <c r="T1254" s="51">
        <v>8505000</v>
      </c>
    </row>
    <row r="1255" spans="1:20" s="10" customFormat="1" ht="146.25" customHeight="1" x14ac:dyDescent="0.3">
      <c r="A1255" s="13">
        <f>IF(D1255="","",SUBTOTAL(3,D$7:$D1255))</f>
        <v>1245</v>
      </c>
      <c r="B1255" s="376"/>
      <c r="C1255" s="55" t="s">
        <v>1329</v>
      </c>
      <c r="D1255" s="56" t="s">
        <v>1326</v>
      </c>
      <c r="E1255" s="373"/>
      <c r="F1255" s="388"/>
      <c r="G1255" s="376"/>
      <c r="H1255" s="391"/>
      <c r="I1255" s="373"/>
      <c r="J1255" s="392"/>
      <c r="K1255" s="53"/>
      <c r="L1255" s="51">
        <v>8662500</v>
      </c>
      <c r="M1255" s="51">
        <v>8662500</v>
      </c>
      <c r="N1255" s="132">
        <v>8662500</v>
      </c>
      <c r="O1255" s="51">
        <v>8662500</v>
      </c>
      <c r="P1255" s="51">
        <v>8662500</v>
      </c>
      <c r="Q1255" s="51">
        <v>8662500</v>
      </c>
      <c r="R1255" s="51">
        <v>8662500</v>
      </c>
      <c r="S1255" s="51">
        <v>8662500</v>
      </c>
      <c r="T1255" s="51">
        <v>8662500</v>
      </c>
    </row>
    <row r="1256" spans="1:20" s="10" customFormat="1" ht="146.25" customHeight="1" x14ac:dyDescent="0.3">
      <c r="A1256" s="13">
        <f>IF(D1256="","",SUBTOTAL(3,D$7:$D1256))</f>
        <v>1246</v>
      </c>
      <c r="B1256" s="376"/>
      <c r="C1256" s="55" t="s">
        <v>1330</v>
      </c>
      <c r="D1256" s="56" t="s">
        <v>1326</v>
      </c>
      <c r="E1256" s="373"/>
      <c r="F1256" s="388"/>
      <c r="G1256" s="376"/>
      <c r="H1256" s="391"/>
      <c r="I1256" s="373"/>
      <c r="J1256" s="392"/>
      <c r="K1256" s="53"/>
      <c r="L1256" s="51">
        <v>8767500</v>
      </c>
      <c r="M1256" s="51">
        <v>8767500</v>
      </c>
      <c r="N1256" s="132">
        <v>8767500</v>
      </c>
      <c r="O1256" s="51">
        <v>8767500</v>
      </c>
      <c r="P1256" s="51">
        <v>8767500</v>
      </c>
      <c r="Q1256" s="51">
        <v>8767500</v>
      </c>
      <c r="R1256" s="51">
        <v>8767500</v>
      </c>
      <c r="S1256" s="51">
        <v>8767500</v>
      </c>
      <c r="T1256" s="51">
        <v>8767500</v>
      </c>
    </row>
    <row r="1257" spans="1:20" s="10" customFormat="1" ht="146.25" customHeight="1" x14ac:dyDescent="0.3">
      <c r="A1257" s="13">
        <f>IF(D1257="","",SUBTOTAL(3,D$7:$D1257))</f>
        <v>1247</v>
      </c>
      <c r="B1257" s="376"/>
      <c r="C1257" s="55" t="s">
        <v>1331</v>
      </c>
      <c r="D1257" s="56" t="s">
        <v>1326</v>
      </c>
      <c r="E1257" s="373"/>
      <c r="F1257" s="388"/>
      <c r="G1257" s="376"/>
      <c r="H1257" s="391"/>
      <c r="I1257" s="373"/>
      <c r="J1257" s="392"/>
      <c r="K1257" s="53"/>
      <c r="L1257" s="51">
        <v>9397500</v>
      </c>
      <c r="M1257" s="51">
        <v>9397500</v>
      </c>
      <c r="N1257" s="132">
        <v>9397500</v>
      </c>
      <c r="O1257" s="51">
        <v>9397500</v>
      </c>
      <c r="P1257" s="51">
        <v>9397500</v>
      </c>
      <c r="Q1257" s="51">
        <v>9397500</v>
      </c>
      <c r="R1257" s="51">
        <v>9397500</v>
      </c>
      <c r="S1257" s="51">
        <v>9397500</v>
      </c>
      <c r="T1257" s="51">
        <v>9397500</v>
      </c>
    </row>
    <row r="1258" spans="1:20" s="10" customFormat="1" ht="146.25" customHeight="1" x14ac:dyDescent="0.3">
      <c r="A1258" s="13">
        <f>IF(D1258="","",SUBTOTAL(3,D$7:$D1258))</f>
        <v>1248</v>
      </c>
      <c r="B1258" s="376"/>
      <c r="C1258" s="55" t="s">
        <v>1332</v>
      </c>
      <c r="D1258" s="56" t="s">
        <v>1326</v>
      </c>
      <c r="E1258" s="373"/>
      <c r="F1258" s="388"/>
      <c r="G1258" s="376"/>
      <c r="H1258" s="391"/>
      <c r="I1258" s="373"/>
      <c r="J1258" s="392"/>
      <c r="K1258" s="53"/>
      <c r="L1258" s="51">
        <v>10290000</v>
      </c>
      <c r="M1258" s="51">
        <v>10290000</v>
      </c>
      <c r="N1258" s="132">
        <v>10290000</v>
      </c>
      <c r="O1258" s="51">
        <v>10290000</v>
      </c>
      <c r="P1258" s="51">
        <v>10290000</v>
      </c>
      <c r="Q1258" s="51">
        <v>10290000</v>
      </c>
      <c r="R1258" s="51">
        <v>10290000</v>
      </c>
      <c r="S1258" s="51">
        <v>10290000</v>
      </c>
      <c r="T1258" s="51">
        <v>10290000</v>
      </c>
    </row>
    <row r="1259" spans="1:20" s="10" customFormat="1" ht="146.25" customHeight="1" x14ac:dyDescent="0.3">
      <c r="A1259" s="13">
        <f>IF(D1259="","",SUBTOTAL(3,D$7:$D1259))</f>
        <v>1249</v>
      </c>
      <c r="B1259" s="376"/>
      <c r="C1259" s="55" t="s">
        <v>1333</v>
      </c>
      <c r="D1259" s="56" t="s">
        <v>1326</v>
      </c>
      <c r="E1259" s="373" t="s">
        <v>1327</v>
      </c>
      <c r="F1259" s="388" t="s">
        <v>1353</v>
      </c>
      <c r="G1259" s="376"/>
      <c r="H1259" s="391"/>
      <c r="I1259" s="373"/>
      <c r="J1259" s="392"/>
      <c r="K1259" s="53"/>
      <c r="L1259" s="51">
        <v>6153000</v>
      </c>
      <c r="M1259" s="51">
        <v>6153000</v>
      </c>
      <c r="N1259" s="132">
        <v>6153000</v>
      </c>
      <c r="O1259" s="51">
        <v>6153000</v>
      </c>
      <c r="P1259" s="51">
        <v>6153000</v>
      </c>
      <c r="Q1259" s="51">
        <v>6153000</v>
      </c>
      <c r="R1259" s="51">
        <v>6153000</v>
      </c>
      <c r="S1259" s="51">
        <v>6153000</v>
      </c>
      <c r="T1259" s="51">
        <v>6153000</v>
      </c>
    </row>
    <row r="1260" spans="1:20" s="10" customFormat="1" ht="146.25" customHeight="1" x14ac:dyDescent="0.3">
      <c r="A1260" s="13">
        <f>IF(D1260="","",SUBTOTAL(3,D$7:$D1260))</f>
        <v>1250</v>
      </c>
      <c r="B1260" s="376"/>
      <c r="C1260" s="55" t="s">
        <v>1334</v>
      </c>
      <c r="D1260" s="56" t="s">
        <v>1326</v>
      </c>
      <c r="E1260" s="373"/>
      <c r="F1260" s="388"/>
      <c r="G1260" s="376"/>
      <c r="H1260" s="391"/>
      <c r="I1260" s="373"/>
      <c r="J1260" s="392"/>
      <c r="K1260" s="53"/>
      <c r="L1260" s="51">
        <v>6352500</v>
      </c>
      <c r="M1260" s="51">
        <v>6352500</v>
      </c>
      <c r="N1260" s="132">
        <v>6352500</v>
      </c>
      <c r="O1260" s="51">
        <v>6352500</v>
      </c>
      <c r="P1260" s="51">
        <v>6352500</v>
      </c>
      <c r="Q1260" s="51">
        <v>6352500</v>
      </c>
      <c r="R1260" s="51">
        <v>6352500</v>
      </c>
      <c r="S1260" s="51">
        <v>6352500</v>
      </c>
      <c r="T1260" s="51">
        <v>6352500</v>
      </c>
    </row>
    <row r="1261" spans="1:20" s="10" customFormat="1" ht="146.25" customHeight="1" x14ac:dyDescent="0.3">
      <c r="A1261" s="13">
        <f>IF(D1261="","",SUBTOTAL(3,D$7:$D1261))</f>
        <v>1251</v>
      </c>
      <c r="B1261" s="376"/>
      <c r="C1261" s="55" t="s">
        <v>1335</v>
      </c>
      <c r="D1261" s="56" t="s">
        <v>1326</v>
      </c>
      <c r="E1261" s="373"/>
      <c r="F1261" s="388"/>
      <c r="G1261" s="376"/>
      <c r="H1261" s="391"/>
      <c r="I1261" s="373"/>
      <c r="J1261" s="392"/>
      <c r="K1261" s="53"/>
      <c r="L1261" s="51">
        <v>6562500</v>
      </c>
      <c r="M1261" s="51">
        <v>6562500</v>
      </c>
      <c r="N1261" s="132">
        <v>6562500</v>
      </c>
      <c r="O1261" s="51">
        <v>6562500</v>
      </c>
      <c r="P1261" s="51">
        <v>6562500</v>
      </c>
      <c r="Q1261" s="51">
        <v>6562500</v>
      </c>
      <c r="R1261" s="51">
        <v>6562500</v>
      </c>
      <c r="S1261" s="51">
        <v>6562500</v>
      </c>
      <c r="T1261" s="51">
        <v>6562500</v>
      </c>
    </row>
    <row r="1262" spans="1:20" s="10" customFormat="1" ht="146.25" customHeight="1" x14ac:dyDescent="0.3">
      <c r="A1262" s="13">
        <f>IF(D1262="","",SUBTOTAL(3,D$7:$D1262))</f>
        <v>1252</v>
      </c>
      <c r="B1262" s="376"/>
      <c r="C1262" s="55" t="s">
        <v>1336</v>
      </c>
      <c r="D1262" s="56" t="s">
        <v>1326</v>
      </c>
      <c r="E1262" s="373"/>
      <c r="F1262" s="388"/>
      <c r="G1262" s="376"/>
      <c r="H1262" s="391"/>
      <c r="I1262" s="373"/>
      <c r="J1262" s="392"/>
      <c r="K1262" s="53"/>
      <c r="L1262" s="51">
        <v>6772500</v>
      </c>
      <c r="M1262" s="51">
        <v>6772500</v>
      </c>
      <c r="N1262" s="132">
        <v>6772500</v>
      </c>
      <c r="O1262" s="51">
        <v>6772500</v>
      </c>
      <c r="P1262" s="51">
        <v>6772500</v>
      </c>
      <c r="Q1262" s="51">
        <v>6772500</v>
      </c>
      <c r="R1262" s="51">
        <v>6772500</v>
      </c>
      <c r="S1262" s="51">
        <v>6772500</v>
      </c>
      <c r="T1262" s="51">
        <v>6772500</v>
      </c>
    </row>
    <row r="1263" spans="1:20" s="10" customFormat="1" ht="146.25" customHeight="1" x14ac:dyDescent="0.3">
      <c r="A1263" s="13">
        <f>IF(D1263="","",SUBTOTAL(3,D$7:$D1263))</f>
        <v>1253</v>
      </c>
      <c r="B1263" s="376"/>
      <c r="C1263" s="55" t="s">
        <v>1337</v>
      </c>
      <c r="D1263" s="56" t="s">
        <v>1326</v>
      </c>
      <c r="E1263" s="373"/>
      <c r="F1263" s="388"/>
      <c r="G1263" s="376"/>
      <c r="H1263" s="391"/>
      <c r="I1263" s="373"/>
      <c r="J1263" s="392"/>
      <c r="K1263" s="53"/>
      <c r="L1263" s="51">
        <v>6982500</v>
      </c>
      <c r="M1263" s="51">
        <v>6982500</v>
      </c>
      <c r="N1263" s="132">
        <v>6982500</v>
      </c>
      <c r="O1263" s="51">
        <v>6982500</v>
      </c>
      <c r="P1263" s="51">
        <v>6982500</v>
      </c>
      <c r="Q1263" s="51">
        <v>6982500</v>
      </c>
      <c r="R1263" s="51">
        <v>6982500</v>
      </c>
      <c r="S1263" s="51">
        <v>6982500</v>
      </c>
      <c r="T1263" s="51">
        <v>6982500</v>
      </c>
    </row>
    <row r="1264" spans="1:20" s="10" customFormat="1" ht="146.25" customHeight="1" x14ac:dyDescent="0.3">
      <c r="A1264" s="13">
        <f>IF(D1264="","",SUBTOTAL(3,D$7:$D1264))</f>
        <v>1254</v>
      </c>
      <c r="B1264" s="376"/>
      <c r="C1264" s="55" t="s">
        <v>1338</v>
      </c>
      <c r="D1264" s="56" t="s">
        <v>1326</v>
      </c>
      <c r="E1264" s="373"/>
      <c r="F1264" s="388"/>
      <c r="G1264" s="376"/>
      <c r="H1264" s="391"/>
      <c r="I1264" s="373"/>
      <c r="J1264" s="392"/>
      <c r="K1264" s="53"/>
      <c r="L1264" s="51">
        <v>7297500</v>
      </c>
      <c r="M1264" s="51">
        <v>7297500</v>
      </c>
      <c r="N1264" s="132">
        <v>7297500</v>
      </c>
      <c r="O1264" s="51">
        <v>7297500</v>
      </c>
      <c r="P1264" s="51">
        <v>7297500</v>
      </c>
      <c r="Q1264" s="51">
        <v>7297500</v>
      </c>
      <c r="R1264" s="51">
        <v>7297500</v>
      </c>
      <c r="S1264" s="51">
        <v>7297500</v>
      </c>
      <c r="T1264" s="51">
        <v>7297500</v>
      </c>
    </row>
    <row r="1265" spans="1:20" s="10" customFormat="1" ht="146.25" customHeight="1" x14ac:dyDescent="0.3">
      <c r="A1265" s="13">
        <f>IF(D1265="","",SUBTOTAL(3,D$7:$D1265))</f>
        <v>1255</v>
      </c>
      <c r="B1265" s="376"/>
      <c r="C1265" s="55" t="s">
        <v>1339</v>
      </c>
      <c r="D1265" s="56" t="s">
        <v>1326</v>
      </c>
      <c r="E1265" s="373"/>
      <c r="F1265" s="388"/>
      <c r="G1265" s="376"/>
      <c r="H1265" s="391"/>
      <c r="I1265" s="373"/>
      <c r="J1265" s="392"/>
      <c r="K1265" s="53"/>
      <c r="L1265" s="51">
        <v>7875000</v>
      </c>
      <c r="M1265" s="51">
        <v>7875000</v>
      </c>
      <c r="N1265" s="132">
        <v>7875000</v>
      </c>
      <c r="O1265" s="51">
        <v>7875000</v>
      </c>
      <c r="P1265" s="51">
        <v>7875000</v>
      </c>
      <c r="Q1265" s="51">
        <v>7875000</v>
      </c>
      <c r="R1265" s="51">
        <v>7875000</v>
      </c>
      <c r="S1265" s="51">
        <v>7875000</v>
      </c>
      <c r="T1265" s="51">
        <v>7875000</v>
      </c>
    </row>
    <row r="1266" spans="1:20" s="10" customFormat="1" ht="146.25" customHeight="1" x14ac:dyDescent="0.3">
      <c r="A1266" s="13">
        <f>IF(D1266="","",SUBTOTAL(3,D$7:$D1266))</f>
        <v>1256</v>
      </c>
      <c r="B1266" s="376"/>
      <c r="C1266" s="55" t="s">
        <v>1340</v>
      </c>
      <c r="D1266" s="56" t="s">
        <v>1326</v>
      </c>
      <c r="E1266" s="373"/>
      <c r="F1266" s="388"/>
      <c r="G1266" s="376"/>
      <c r="H1266" s="391"/>
      <c r="I1266" s="373"/>
      <c r="J1266" s="392"/>
      <c r="K1266" s="53"/>
      <c r="L1266" s="51">
        <v>8767500</v>
      </c>
      <c r="M1266" s="51">
        <v>8767500</v>
      </c>
      <c r="N1266" s="132">
        <v>8767500</v>
      </c>
      <c r="O1266" s="51">
        <v>8767500</v>
      </c>
      <c r="P1266" s="51">
        <v>8767500</v>
      </c>
      <c r="Q1266" s="51">
        <v>8767500</v>
      </c>
      <c r="R1266" s="51">
        <v>8767500</v>
      </c>
      <c r="S1266" s="51">
        <v>8767500</v>
      </c>
      <c r="T1266" s="51">
        <v>8767500</v>
      </c>
    </row>
    <row r="1267" spans="1:20" s="10" customFormat="1" ht="178.5" customHeight="1" x14ac:dyDescent="0.3">
      <c r="A1267" s="13">
        <f>IF(D1267="","",SUBTOTAL(3,D$7:$D1267))</f>
        <v>1257</v>
      </c>
      <c r="B1267" s="376"/>
      <c r="C1267" s="55" t="s">
        <v>1341</v>
      </c>
      <c r="D1267" s="56" t="s">
        <v>568</v>
      </c>
      <c r="E1267" s="373" t="s">
        <v>1342</v>
      </c>
      <c r="F1267" s="425" t="s">
        <v>1348</v>
      </c>
      <c r="G1267" s="376" t="s">
        <v>1349</v>
      </c>
      <c r="H1267" s="391"/>
      <c r="I1267" s="373"/>
      <c r="J1267" s="389" t="s">
        <v>2530</v>
      </c>
      <c r="K1267" s="388"/>
      <c r="L1267" s="51">
        <v>7260000</v>
      </c>
      <c r="M1267" s="51">
        <v>7260000</v>
      </c>
      <c r="N1267" s="132">
        <v>7260000</v>
      </c>
      <c r="O1267" s="51">
        <v>7260000</v>
      </c>
      <c r="P1267" s="51">
        <v>7260000</v>
      </c>
      <c r="Q1267" s="51">
        <v>7260000</v>
      </c>
      <c r="R1267" s="51">
        <v>7260000</v>
      </c>
      <c r="S1267" s="51">
        <v>7260000</v>
      </c>
      <c r="T1267" s="51">
        <v>7260000</v>
      </c>
    </row>
    <row r="1268" spans="1:20" s="10" customFormat="1" ht="176.25" customHeight="1" x14ac:dyDescent="0.3">
      <c r="A1268" s="13">
        <f>IF(D1268="","",SUBTOTAL(3,D$7:$D1268))</f>
        <v>1258</v>
      </c>
      <c r="B1268" s="376"/>
      <c r="C1268" s="55" t="s">
        <v>1343</v>
      </c>
      <c r="D1268" s="56" t="s">
        <v>568</v>
      </c>
      <c r="E1268" s="373"/>
      <c r="F1268" s="388"/>
      <c r="G1268" s="376"/>
      <c r="H1268" s="391"/>
      <c r="I1268" s="373"/>
      <c r="J1268" s="389"/>
      <c r="K1268" s="388"/>
      <c r="L1268" s="51">
        <v>8850000</v>
      </c>
      <c r="M1268" s="51">
        <v>8850000</v>
      </c>
      <c r="N1268" s="132">
        <v>8850000</v>
      </c>
      <c r="O1268" s="51">
        <v>8850000</v>
      </c>
      <c r="P1268" s="51">
        <v>8850000</v>
      </c>
      <c r="Q1268" s="51">
        <v>8850000</v>
      </c>
      <c r="R1268" s="51">
        <v>8850000</v>
      </c>
      <c r="S1268" s="51">
        <v>8850000</v>
      </c>
      <c r="T1268" s="51">
        <v>8850000</v>
      </c>
    </row>
    <row r="1269" spans="1:20" s="10" customFormat="1" ht="171" customHeight="1" x14ac:dyDescent="0.3">
      <c r="A1269" s="13">
        <f>IF(D1269="","",SUBTOTAL(3,D$7:$D1269))</f>
        <v>1259</v>
      </c>
      <c r="B1269" s="376"/>
      <c r="C1269" s="55" t="s">
        <v>1344</v>
      </c>
      <c r="D1269" s="56" t="s">
        <v>568</v>
      </c>
      <c r="E1269" s="373"/>
      <c r="F1269" s="388"/>
      <c r="G1269" s="376"/>
      <c r="H1269" s="391"/>
      <c r="I1269" s="373"/>
      <c r="J1269" s="389"/>
      <c r="K1269" s="388"/>
      <c r="L1269" s="51">
        <v>8910000</v>
      </c>
      <c r="M1269" s="51">
        <v>8910000</v>
      </c>
      <c r="N1269" s="132">
        <v>8910000</v>
      </c>
      <c r="O1269" s="51">
        <v>8910000</v>
      </c>
      <c r="P1269" s="51">
        <v>8910000</v>
      </c>
      <c r="Q1269" s="51">
        <v>8910000</v>
      </c>
      <c r="R1269" s="51">
        <v>8910000</v>
      </c>
      <c r="S1269" s="51">
        <v>8910000</v>
      </c>
      <c r="T1269" s="51">
        <v>8910000</v>
      </c>
    </row>
    <row r="1270" spans="1:20" s="10" customFormat="1" ht="171" customHeight="1" x14ac:dyDescent="0.3">
      <c r="A1270" s="13">
        <f>IF(D1270="","",SUBTOTAL(3,D$7:$D1270))</f>
        <v>1260</v>
      </c>
      <c r="B1270" s="376"/>
      <c r="C1270" s="55" t="s">
        <v>1345</v>
      </c>
      <c r="D1270" s="56" t="s">
        <v>568</v>
      </c>
      <c r="E1270" s="373"/>
      <c r="F1270" s="388"/>
      <c r="G1270" s="376"/>
      <c r="H1270" s="391"/>
      <c r="I1270" s="373"/>
      <c r="J1270" s="389"/>
      <c r="K1270" s="388"/>
      <c r="L1270" s="51">
        <v>9150000</v>
      </c>
      <c r="M1270" s="51">
        <v>9150000</v>
      </c>
      <c r="N1270" s="132">
        <v>9150000</v>
      </c>
      <c r="O1270" s="51">
        <v>9150000</v>
      </c>
      <c r="P1270" s="51">
        <v>9150000</v>
      </c>
      <c r="Q1270" s="51">
        <v>9150000</v>
      </c>
      <c r="R1270" s="51">
        <v>9150000</v>
      </c>
      <c r="S1270" s="51">
        <v>9150000</v>
      </c>
      <c r="T1270" s="51">
        <v>9150000</v>
      </c>
    </row>
    <row r="1271" spans="1:20" s="10" customFormat="1" ht="171" customHeight="1" x14ac:dyDescent="0.3">
      <c r="A1271" s="13">
        <f>IF(D1271="","",SUBTOTAL(3,D$7:$D1271))</f>
        <v>1261</v>
      </c>
      <c r="B1271" s="376"/>
      <c r="C1271" s="55" t="s">
        <v>1346</v>
      </c>
      <c r="D1271" s="56" t="s">
        <v>568</v>
      </c>
      <c r="E1271" s="373"/>
      <c r="F1271" s="388"/>
      <c r="G1271" s="376"/>
      <c r="H1271" s="391"/>
      <c r="I1271" s="373"/>
      <c r="J1271" s="389"/>
      <c r="K1271" s="388"/>
      <c r="L1271" s="51">
        <v>9590000</v>
      </c>
      <c r="M1271" s="51">
        <v>9590000</v>
      </c>
      <c r="N1271" s="132">
        <v>9590000</v>
      </c>
      <c r="O1271" s="51">
        <v>9590000</v>
      </c>
      <c r="P1271" s="51">
        <v>9590000</v>
      </c>
      <c r="Q1271" s="51">
        <v>9590000</v>
      </c>
      <c r="R1271" s="51">
        <v>9590000</v>
      </c>
      <c r="S1271" s="51">
        <v>9590000</v>
      </c>
      <c r="T1271" s="51">
        <v>9590000</v>
      </c>
    </row>
    <row r="1272" spans="1:20" s="10" customFormat="1" ht="171" customHeight="1" x14ac:dyDescent="0.3">
      <c r="A1272" s="13">
        <f>IF(D1272="","",SUBTOTAL(3,D$7:$D1272))</f>
        <v>1262</v>
      </c>
      <c r="B1272" s="376"/>
      <c r="C1272" s="55" t="s">
        <v>1347</v>
      </c>
      <c r="D1272" s="56" t="s">
        <v>568</v>
      </c>
      <c r="E1272" s="373"/>
      <c r="F1272" s="388"/>
      <c r="G1272" s="376"/>
      <c r="H1272" s="391"/>
      <c r="I1272" s="373"/>
      <c r="J1272" s="389"/>
      <c r="K1272" s="388"/>
      <c r="L1272" s="51">
        <v>9700000</v>
      </c>
      <c r="M1272" s="51">
        <v>9700000</v>
      </c>
      <c r="N1272" s="132">
        <v>9700000</v>
      </c>
      <c r="O1272" s="51">
        <v>9700000</v>
      </c>
      <c r="P1272" s="51">
        <v>9700000</v>
      </c>
      <c r="Q1272" s="51">
        <v>9700000</v>
      </c>
      <c r="R1272" s="51">
        <v>9700000</v>
      </c>
      <c r="S1272" s="51">
        <v>9700000</v>
      </c>
      <c r="T1272" s="51">
        <v>9700000</v>
      </c>
    </row>
    <row r="1273" spans="1:20" s="10" customFormat="1" ht="98.25" customHeight="1" x14ac:dyDescent="0.3">
      <c r="A1273" s="13">
        <f>IF(D1273="","",SUBTOTAL(3,D$7:$D1273))</f>
        <v>1263</v>
      </c>
      <c r="B1273" s="376"/>
      <c r="C1273" s="55" t="s">
        <v>2975</v>
      </c>
      <c r="D1273" s="56" t="s">
        <v>568</v>
      </c>
      <c r="E1273" s="373" t="s">
        <v>1553</v>
      </c>
      <c r="F1273" s="53" t="s">
        <v>1554</v>
      </c>
      <c r="G1273" s="376" t="s">
        <v>1555</v>
      </c>
      <c r="H1273" s="391" t="s">
        <v>17</v>
      </c>
      <c r="I1273" s="373" t="s">
        <v>823</v>
      </c>
      <c r="J1273" s="427" t="s">
        <v>2984</v>
      </c>
      <c r="K1273" s="388"/>
      <c r="L1273" s="51">
        <v>5740000</v>
      </c>
      <c r="M1273" s="51">
        <v>5740000</v>
      </c>
      <c r="N1273" s="132">
        <v>5740000</v>
      </c>
      <c r="O1273" s="51">
        <v>5740000</v>
      </c>
      <c r="P1273" s="51">
        <v>5740000</v>
      </c>
      <c r="Q1273" s="51">
        <v>5740000</v>
      </c>
      <c r="R1273" s="51">
        <v>5740000</v>
      </c>
      <c r="S1273" s="51">
        <v>5740000</v>
      </c>
      <c r="T1273" s="51">
        <v>5740000</v>
      </c>
    </row>
    <row r="1274" spans="1:20" s="10" customFormat="1" ht="98.25" customHeight="1" x14ac:dyDescent="0.3">
      <c r="A1274" s="13">
        <f>IF(D1274="","",SUBTOTAL(3,D$7:$D1274))</f>
        <v>1264</v>
      </c>
      <c r="B1274" s="376"/>
      <c r="C1274" s="55" t="s">
        <v>2976</v>
      </c>
      <c r="D1274" s="56" t="s">
        <v>568</v>
      </c>
      <c r="E1274" s="373"/>
      <c r="F1274" s="53" t="s">
        <v>1554</v>
      </c>
      <c r="G1274" s="376"/>
      <c r="H1274" s="391"/>
      <c r="I1274" s="373"/>
      <c r="J1274" s="427"/>
      <c r="K1274" s="388"/>
      <c r="L1274" s="51">
        <v>6820000</v>
      </c>
      <c r="M1274" s="51">
        <v>6820000</v>
      </c>
      <c r="N1274" s="132">
        <v>6820000</v>
      </c>
      <c r="O1274" s="51">
        <v>6820000</v>
      </c>
      <c r="P1274" s="51">
        <v>6820000</v>
      </c>
      <c r="Q1274" s="51">
        <v>6820000</v>
      </c>
      <c r="R1274" s="51">
        <v>6820000</v>
      </c>
      <c r="S1274" s="51">
        <v>6820000</v>
      </c>
      <c r="T1274" s="51">
        <v>6820000</v>
      </c>
    </row>
    <row r="1275" spans="1:20" s="10" customFormat="1" ht="98.25" customHeight="1" x14ac:dyDescent="0.3">
      <c r="A1275" s="13">
        <f>IF(D1275="","",SUBTOTAL(3,D$7:$D1275))</f>
        <v>1265</v>
      </c>
      <c r="B1275" s="376"/>
      <c r="C1275" s="55" t="s">
        <v>2977</v>
      </c>
      <c r="D1275" s="56" t="s">
        <v>568</v>
      </c>
      <c r="E1275" s="373"/>
      <c r="F1275" s="53" t="s">
        <v>1554</v>
      </c>
      <c r="G1275" s="376"/>
      <c r="H1275" s="391"/>
      <c r="I1275" s="373"/>
      <c r="J1275" s="427"/>
      <c r="K1275" s="388"/>
      <c r="L1275" s="51">
        <v>7350000</v>
      </c>
      <c r="M1275" s="51">
        <v>7350000</v>
      </c>
      <c r="N1275" s="132">
        <v>7350000</v>
      </c>
      <c r="O1275" s="51">
        <v>7350000</v>
      </c>
      <c r="P1275" s="51">
        <v>7350000</v>
      </c>
      <c r="Q1275" s="51">
        <v>7350000</v>
      </c>
      <c r="R1275" s="51">
        <v>7350000</v>
      </c>
      <c r="S1275" s="51">
        <v>7350000</v>
      </c>
      <c r="T1275" s="51">
        <v>7350000</v>
      </c>
    </row>
    <row r="1276" spans="1:20" s="10" customFormat="1" ht="98.25" customHeight="1" x14ac:dyDescent="0.3">
      <c r="A1276" s="13">
        <f>IF(D1276="","",SUBTOTAL(3,D$7:$D1276))</f>
        <v>1266</v>
      </c>
      <c r="B1276" s="376"/>
      <c r="C1276" s="55" t="s">
        <v>2978</v>
      </c>
      <c r="D1276" s="56" t="s">
        <v>568</v>
      </c>
      <c r="E1276" s="373"/>
      <c r="F1276" s="53" t="s">
        <v>1556</v>
      </c>
      <c r="G1276" s="376"/>
      <c r="H1276" s="391"/>
      <c r="I1276" s="373"/>
      <c r="J1276" s="427"/>
      <c r="K1276" s="388"/>
      <c r="L1276" s="51">
        <v>7950000</v>
      </c>
      <c r="M1276" s="51">
        <v>7950000</v>
      </c>
      <c r="N1276" s="132">
        <v>7950000</v>
      </c>
      <c r="O1276" s="51">
        <v>7950000</v>
      </c>
      <c r="P1276" s="51">
        <v>7950000</v>
      </c>
      <c r="Q1276" s="51">
        <v>7950000</v>
      </c>
      <c r="R1276" s="51">
        <v>7950000</v>
      </c>
      <c r="S1276" s="51">
        <v>7950000</v>
      </c>
      <c r="T1276" s="51">
        <v>7950000</v>
      </c>
    </row>
    <row r="1277" spans="1:20" s="10" customFormat="1" ht="98.25" customHeight="1" x14ac:dyDescent="0.3">
      <c r="A1277" s="13">
        <f>IF(D1277="","",SUBTOTAL(3,D$7:$D1277))</f>
        <v>1267</v>
      </c>
      <c r="B1277" s="376"/>
      <c r="C1277" s="55" t="s">
        <v>2979</v>
      </c>
      <c r="D1277" s="56" t="s">
        <v>568</v>
      </c>
      <c r="E1277" s="373"/>
      <c r="F1277" s="53" t="s">
        <v>1556</v>
      </c>
      <c r="G1277" s="376"/>
      <c r="H1277" s="391"/>
      <c r="I1277" s="373"/>
      <c r="J1277" s="427"/>
      <c r="K1277" s="388"/>
      <c r="L1277" s="51">
        <v>8340000</v>
      </c>
      <c r="M1277" s="51">
        <v>8340000</v>
      </c>
      <c r="N1277" s="132">
        <v>8340000</v>
      </c>
      <c r="O1277" s="51">
        <v>8340000</v>
      </c>
      <c r="P1277" s="51">
        <v>8340000</v>
      </c>
      <c r="Q1277" s="51">
        <v>8340000</v>
      </c>
      <c r="R1277" s="51">
        <v>8340000</v>
      </c>
      <c r="S1277" s="51">
        <v>8340000</v>
      </c>
      <c r="T1277" s="51">
        <v>8340000</v>
      </c>
    </row>
    <row r="1278" spans="1:20" s="10" customFormat="1" ht="98.25" customHeight="1" x14ac:dyDescent="0.3">
      <c r="A1278" s="13">
        <f>IF(D1278="","",SUBTOTAL(3,D$7:$D1278))</f>
        <v>1268</v>
      </c>
      <c r="B1278" s="376"/>
      <c r="C1278" s="55" t="s">
        <v>2980</v>
      </c>
      <c r="D1278" s="56" t="s">
        <v>568</v>
      </c>
      <c r="E1278" s="373"/>
      <c r="F1278" s="53" t="s">
        <v>1556</v>
      </c>
      <c r="G1278" s="376"/>
      <c r="H1278" s="391"/>
      <c r="I1278" s="373"/>
      <c r="J1278" s="427"/>
      <c r="K1278" s="388"/>
      <c r="L1278" s="51">
        <v>8850000</v>
      </c>
      <c r="M1278" s="51">
        <v>8850000</v>
      </c>
      <c r="N1278" s="132">
        <v>8850000</v>
      </c>
      <c r="O1278" s="51">
        <v>8850000</v>
      </c>
      <c r="P1278" s="51">
        <v>8850000</v>
      </c>
      <c r="Q1278" s="51">
        <v>8850000</v>
      </c>
      <c r="R1278" s="51">
        <v>8850000</v>
      </c>
      <c r="S1278" s="51">
        <v>8850000</v>
      </c>
      <c r="T1278" s="51">
        <v>8850000</v>
      </c>
    </row>
    <row r="1279" spans="1:20" s="10" customFormat="1" ht="98.25" customHeight="1" x14ac:dyDescent="0.3">
      <c r="A1279" s="13">
        <f>IF(D1279="","",SUBTOTAL(3,D$7:$D1279))</f>
        <v>1269</v>
      </c>
      <c r="B1279" s="376"/>
      <c r="C1279" s="55" t="s">
        <v>2981</v>
      </c>
      <c r="D1279" s="56" t="s">
        <v>568</v>
      </c>
      <c r="E1279" s="373"/>
      <c r="F1279" s="53" t="s">
        <v>1556</v>
      </c>
      <c r="G1279" s="376"/>
      <c r="H1279" s="391"/>
      <c r="I1279" s="373"/>
      <c r="J1279" s="427"/>
      <c r="K1279" s="388"/>
      <c r="L1279" s="51">
        <v>9050000</v>
      </c>
      <c r="M1279" s="51">
        <v>9050000</v>
      </c>
      <c r="N1279" s="132">
        <v>9050000</v>
      </c>
      <c r="O1279" s="51">
        <v>9050000</v>
      </c>
      <c r="P1279" s="51">
        <v>9050000</v>
      </c>
      <c r="Q1279" s="51">
        <v>9050000</v>
      </c>
      <c r="R1279" s="51">
        <v>9050000</v>
      </c>
      <c r="S1279" s="51">
        <v>9050000</v>
      </c>
      <c r="T1279" s="51">
        <v>9050000</v>
      </c>
    </row>
    <row r="1280" spans="1:20" s="10" customFormat="1" ht="98.25" customHeight="1" x14ac:dyDescent="0.3">
      <c r="A1280" s="13">
        <f>IF(D1280="","",SUBTOTAL(3,D$7:$D1280))</f>
        <v>1270</v>
      </c>
      <c r="B1280" s="376"/>
      <c r="C1280" s="55" t="s">
        <v>1557</v>
      </c>
      <c r="D1280" s="56" t="s">
        <v>568</v>
      </c>
      <c r="E1280" s="373"/>
      <c r="F1280" s="53" t="s">
        <v>2982</v>
      </c>
      <c r="G1280" s="376"/>
      <c r="H1280" s="391"/>
      <c r="I1280" s="373"/>
      <c r="J1280" s="427"/>
      <c r="K1280" s="388"/>
      <c r="L1280" s="51">
        <v>5250000</v>
      </c>
      <c r="M1280" s="51">
        <v>5250000</v>
      </c>
      <c r="N1280" s="132">
        <v>5250000</v>
      </c>
      <c r="O1280" s="51">
        <v>5250000</v>
      </c>
      <c r="P1280" s="51">
        <v>5250000</v>
      </c>
      <c r="Q1280" s="51">
        <v>5250000</v>
      </c>
      <c r="R1280" s="51">
        <v>5250000</v>
      </c>
      <c r="S1280" s="51">
        <v>5250000</v>
      </c>
      <c r="T1280" s="51">
        <v>5250000</v>
      </c>
    </row>
    <row r="1281" spans="1:20" s="10" customFormat="1" ht="98.25" customHeight="1" x14ac:dyDescent="0.3">
      <c r="A1281" s="13">
        <f>IF(D1281="","",SUBTOTAL(3,D$7:$D1281))</f>
        <v>1271</v>
      </c>
      <c r="B1281" s="376"/>
      <c r="C1281" s="55" t="s">
        <v>1558</v>
      </c>
      <c r="D1281" s="56" t="s">
        <v>568</v>
      </c>
      <c r="E1281" s="373"/>
      <c r="F1281" s="53" t="s">
        <v>2982</v>
      </c>
      <c r="G1281" s="376"/>
      <c r="H1281" s="391"/>
      <c r="I1281" s="373"/>
      <c r="J1281" s="427"/>
      <c r="K1281" s="388"/>
      <c r="L1281" s="51">
        <v>6500000</v>
      </c>
      <c r="M1281" s="51">
        <v>6500000</v>
      </c>
      <c r="N1281" s="132">
        <v>6500000</v>
      </c>
      <c r="O1281" s="51">
        <v>6500000</v>
      </c>
      <c r="P1281" s="51">
        <v>6500000</v>
      </c>
      <c r="Q1281" s="51">
        <v>6500000</v>
      </c>
      <c r="R1281" s="51">
        <v>6500000</v>
      </c>
      <c r="S1281" s="51">
        <v>6500000</v>
      </c>
      <c r="T1281" s="51">
        <v>6500000</v>
      </c>
    </row>
    <row r="1282" spans="1:20" s="10" customFormat="1" ht="98.25" customHeight="1" x14ac:dyDescent="0.3">
      <c r="A1282" s="13">
        <f>IF(D1282="","",SUBTOTAL(3,D$7:$D1282))</f>
        <v>1272</v>
      </c>
      <c r="B1282" s="376"/>
      <c r="C1282" s="55" t="s">
        <v>1559</v>
      </c>
      <c r="D1282" s="56" t="s">
        <v>568</v>
      </c>
      <c r="E1282" s="373"/>
      <c r="F1282" s="53" t="s">
        <v>2982</v>
      </c>
      <c r="G1282" s="376"/>
      <c r="H1282" s="391"/>
      <c r="I1282" s="373"/>
      <c r="J1282" s="427"/>
      <c r="K1282" s="388"/>
      <c r="L1282" s="51">
        <v>7150000</v>
      </c>
      <c r="M1282" s="51">
        <v>7150000</v>
      </c>
      <c r="N1282" s="132">
        <v>7150000</v>
      </c>
      <c r="O1282" s="51">
        <v>7150000</v>
      </c>
      <c r="P1282" s="51">
        <v>7150000</v>
      </c>
      <c r="Q1282" s="51">
        <v>7150000</v>
      </c>
      <c r="R1282" s="51">
        <v>7150000</v>
      </c>
      <c r="S1282" s="51">
        <v>7150000</v>
      </c>
      <c r="T1282" s="51">
        <v>7150000</v>
      </c>
    </row>
    <row r="1283" spans="1:20" s="10" customFormat="1" ht="98.25" customHeight="1" x14ac:dyDescent="0.3">
      <c r="A1283" s="13">
        <f>IF(D1283="","",SUBTOTAL(3,D$7:$D1283))</f>
        <v>1273</v>
      </c>
      <c r="B1283" s="376"/>
      <c r="C1283" s="55" t="s">
        <v>1560</v>
      </c>
      <c r="D1283" s="56" t="s">
        <v>568</v>
      </c>
      <c r="E1283" s="373"/>
      <c r="F1283" s="53" t="s">
        <v>2982</v>
      </c>
      <c r="G1283" s="376"/>
      <c r="H1283" s="391"/>
      <c r="I1283" s="373"/>
      <c r="J1283" s="427"/>
      <c r="K1283" s="388"/>
      <c r="L1283" s="51">
        <v>7653000</v>
      </c>
      <c r="M1283" s="51">
        <v>7653000</v>
      </c>
      <c r="N1283" s="132">
        <v>7653000</v>
      </c>
      <c r="O1283" s="51">
        <v>7653000</v>
      </c>
      <c r="P1283" s="51">
        <v>7653000</v>
      </c>
      <c r="Q1283" s="51">
        <v>7653000</v>
      </c>
      <c r="R1283" s="51">
        <v>7653000</v>
      </c>
      <c r="S1283" s="51">
        <v>7653000</v>
      </c>
      <c r="T1283" s="51">
        <v>7653000</v>
      </c>
    </row>
    <row r="1284" spans="1:20" s="10" customFormat="1" ht="98.25" customHeight="1" x14ac:dyDescent="0.3">
      <c r="A1284" s="13">
        <f>IF(D1284="","",SUBTOTAL(3,D$7:$D1284))</f>
        <v>1274</v>
      </c>
      <c r="B1284" s="376"/>
      <c r="C1284" s="55" t="s">
        <v>1561</v>
      </c>
      <c r="D1284" s="56" t="s">
        <v>568</v>
      </c>
      <c r="E1284" s="373"/>
      <c r="F1284" s="53" t="s">
        <v>2982</v>
      </c>
      <c r="G1284" s="376"/>
      <c r="H1284" s="391"/>
      <c r="I1284" s="373"/>
      <c r="J1284" s="427"/>
      <c r="K1284" s="388"/>
      <c r="L1284" s="51">
        <v>8150000</v>
      </c>
      <c r="M1284" s="51">
        <v>8150000</v>
      </c>
      <c r="N1284" s="132">
        <v>8150000</v>
      </c>
      <c r="O1284" s="51">
        <v>8150000</v>
      </c>
      <c r="P1284" s="51">
        <v>8150000</v>
      </c>
      <c r="Q1284" s="51">
        <v>8150000</v>
      </c>
      <c r="R1284" s="51">
        <v>8150000</v>
      </c>
      <c r="S1284" s="51">
        <v>8150000</v>
      </c>
      <c r="T1284" s="51">
        <v>8150000</v>
      </c>
    </row>
    <row r="1285" spans="1:20" s="10" customFormat="1" ht="98.25" customHeight="1" x14ac:dyDescent="0.3">
      <c r="A1285" s="13">
        <f>IF(D1285="","",SUBTOTAL(3,D$7:$D1285))</f>
        <v>1275</v>
      </c>
      <c r="B1285" s="376"/>
      <c r="C1285" s="55" t="s">
        <v>1562</v>
      </c>
      <c r="D1285" s="56" t="s">
        <v>568</v>
      </c>
      <c r="E1285" s="373"/>
      <c r="F1285" s="53" t="s">
        <v>2982</v>
      </c>
      <c r="G1285" s="376"/>
      <c r="H1285" s="391"/>
      <c r="I1285" s="373"/>
      <c r="J1285" s="427"/>
      <c r="K1285" s="388"/>
      <c r="L1285" s="51">
        <v>8600000</v>
      </c>
      <c r="M1285" s="51">
        <v>8600000</v>
      </c>
      <c r="N1285" s="132">
        <v>8600000</v>
      </c>
      <c r="O1285" s="51">
        <v>8600000</v>
      </c>
      <c r="P1285" s="51">
        <v>8600000</v>
      </c>
      <c r="Q1285" s="51">
        <v>8600000</v>
      </c>
      <c r="R1285" s="51">
        <v>8600000</v>
      </c>
      <c r="S1285" s="51">
        <v>8600000</v>
      </c>
      <c r="T1285" s="51">
        <v>8600000</v>
      </c>
    </row>
    <row r="1286" spans="1:20" s="10" customFormat="1" ht="98.25" customHeight="1" x14ac:dyDescent="0.3">
      <c r="A1286" s="13">
        <f>IF(D1286="","",SUBTOTAL(3,D$7:$D1286))</f>
        <v>1276</v>
      </c>
      <c r="B1286" s="376"/>
      <c r="C1286" s="55" t="s">
        <v>1563</v>
      </c>
      <c r="D1286" s="56" t="s">
        <v>568</v>
      </c>
      <c r="E1286" s="373"/>
      <c r="F1286" s="53" t="s">
        <v>2982</v>
      </c>
      <c r="G1286" s="376"/>
      <c r="H1286" s="391"/>
      <c r="I1286" s="373"/>
      <c r="J1286" s="427"/>
      <c r="K1286" s="388"/>
      <c r="L1286" s="51">
        <v>8800000</v>
      </c>
      <c r="M1286" s="51">
        <v>8800000</v>
      </c>
      <c r="N1286" s="132">
        <v>8800000</v>
      </c>
      <c r="O1286" s="51">
        <v>8800000</v>
      </c>
      <c r="P1286" s="51">
        <v>8800000</v>
      </c>
      <c r="Q1286" s="51">
        <v>8800000</v>
      </c>
      <c r="R1286" s="51">
        <v>8800000</v>
      </c>
      <c r="S1286" s="51">
        <v>8800000</v>
      </c>
      <c r="T1286" s="51">
        <v>8800000</v>
      </c>
    </row>
    <row r="1287" spans="1:20" s="10" customFormat="1" ht="98.25" customHeight="1" x14ac:dyDescent="0.3">
      <c r="A1287" s="13">
        <f>IF(D1287="","",SUBTOTAL(3,D$7:$D1287))</f>
        <v>1277</v>
      </c>
      <c r="B1287" s="376"/>
      <c r="C1287" s="55" t="s">
        <v>1564</v>
      </c>
      <c r="D1287" s="56" t="s">
        <v>568</v>
      </c>
      <c r="E1287" s="373"/>
      <c r="F1287" s="53" t="s">
        <v>2983</v>
      </c>
      <c r="G1287" s="376"/>
      <c r="H1287" s="391"/>
      <c r="I1287" s="373"/>
      <c r="J1287" s="427"/>
      <c r="K1287" s="388"/>
      <c r="L1287" s="51">
        <v>5050000</v>
      </c>
      <c r="M1287" s="51">
        <v>5050000</v>
      </c>
      <c r="N1287" s="132">
        <v>5050000</v>
      </c>
      <c r="O1287" s="51">
        <v>5050000</v>
      </c>
      <c r="P1287" s="51">
        <v>5050000</v>
      </c>
      <c r="Q1287" s="51">
        <v>5050000</v>
      </c>
      <c r="R1287" s="51">
        <v>5050000</v>
      </c>
      <c r="S1287" s="51">
        <v>5050000</v>
      </c>
      <c r="T1287" s="51">
        <v>5050000</v>
      </c>
    </row>
    <row r="1288" spans="1:20" s="10" customFormat="1" ht="98.25" customHeight="1" x14ac:dyDescent="0.3">
      <c r="A1288" s="13">
        <f>IF(D1288="","",SUBTOTAL(3,D$7:$D1288))</f>
        <v>1278</v>
      </c>
      <c r="B1288" s="376"/>
      <c r="C1288" s="55" t="s">
        <v>1565</v>
      </c>
      <c r="D1288" s="56" t="s">
        <v>568</v>
      </c>
      <c r="E1288" s="373"/>
      <c r="F1288" s="53" t="s">
        <v>2983</v>
      </c>
      <c r="G1288" s="376"/>
      <c r="H1288" s="391"/>
      <c r="I1288" s="373"/>
      <c r="J1288" s="427"/>
      <c r="K1288" s="388"/>
      <c r="L1288" s="51">
        <v>6350000</v>
      </c>
      <c r="M1288" s="51">
        <v>6350000</v>
      </c>
      <c r="N1288" s="132">
        <v>6350000</v>
      </c>
      <c r="O1288" s="51">
        <v>6350000</v>
      </c>
      <c r="P1288" s="51">
        <v>6350000</v>
      </c>
      <c r="Q1288" s="51">
        <v>6350000</v>
      </c>
      <c r="R1288" s="51">
        <v>6350000</v>
      </c>
      <c r="S1288" s="51">
        <v>6350000</v>
      </c>
      <c r="T1288" s="51">
        <v>6350000</v>
      </c>
    </row>
    <row r="1289" spans="1:20" s="10" customFormat="1" ht="98.25" customHeight="1" x14ac:dyDescent="0.3">
      <c r="A1289" s="13">
        <f>IF(D1289="","",SUBTOTAL(3,D$7:$D1289))</f>
        <v>1279</v>
      </c>
      <c r="B1289" s="376"/>
      <c r="C1289" s="55" t="s">
        <v>1566</v>
      </c>
      <c r="D1289" s="56" t="s">
        <v>568</v>
      </c>
      <c r="E1289" s="373"/>
      <c r="F1289" s="53" t="s">
        <v>2983</v>
      </c>
      <c r="G1289" s="376"/>
      <c r="H1289" s="391"/>
      <c r="I1289" s="373"/>
      <c r="J1289" s="427"/>
      <c r="K1289" s="388"/>
      <c r="L1289" s="51">
        <v>6850000</v>
      </c>
      <c r="M1289" s="51">
        <v>6850000</v>
      </c>
      <c r="N1289" s="132">
        <v>6850000</v>
      </c>
      <c r="O1289" s="51">
        <v>6850000</v>
      </c>
      <c r="P1289" s="51">
        <v>6850000</v>
      </c>
      <c r="Q1289" s="51">
        <v>6850000</v>
      </c>
      <c r="R1289" s="51">
        <v>6850000</v>
      </c>
      <c r="S1289" s="51">
        <v>6850000</v>
      </c>
      <c r="T1289" s="51">
        <v>6850000</v>
      </c>
    </row>
    <row r="1290" spans="1:20" s="10" customFormat="1" ht="98.25" customHeight="1" x14ac:dyDescent="0.3">
      <c r="A1290" s="13">
        <f>IF(D1290="","",SUBTOTAL(3,D$7:$D1290))</f>
        <v>1280</v>
      </c>
      <c r="B1290" s="376"/>
      <c r="C1290" s="55" t="s">
        <v>1567</v>
      </c>
      <c r="D1290" s="56" t="s">
        <v>568</v>
      </c>
      <c r="E1290" s="373"/>
      <c r="F1290" s="53" t="s">
        <v>2983</v>
      </c>
      <c r="G1290" s="376"/>
      <c r="H1290" s="391"/>
      <c r="I1290" s="373"/>
      <c r="J1290" s="427"/>
      <c r="K1290" s="388"/>
      <c r="L1290" s="51">
        <v>7350000</v>
      </c>
      <c r="M1290" s="51">
        <v>7350000</v>
      </c>
      <c r="N1290" s="132">
        <v>7350000</v>
      </c>
      <c r="O1290" s="51">
        <v>7350000</v>
      </c>
      <c r="P1290" s="51">
        <v>7350000</v>
      </c>
      <c r="Q1290" s="51">
        <v>7350000</v>
      </c>
      <c r="R1290" s="51">
        <v>7350000</v>
      </c>
      <c r="S1290" s="51">
        <v>7350000</v>
      </c>
      <c r="T1290" s="51">
        <v>7350000</v>
      </c>
    </row>
    <row r="1291" spans="1:20" s="10" customFormat="1" ht="98.25" customHeight="1" x14ac:dyDescent="0.3">
      <c r="A1291" s="13">
        <f>IF(D1291="","",SUBTOTAL(3,D$7:$D1291))</f>
        <v>1281</v>
      </c>
      <c r="B1291" s="376"/>
      <c r="C1291" s="55" t="s">
        <v>1568</v>
      </c>
      <c r="D1291" s="56" t="s">
        <v>568</v>
      </c>
      <c r="E1291" s="373"/>
      <c r="F1291" s="53" t="s">
        <v>2983</v>
      </c>
      <c r="G1291" s="376"/>
      <c r="H1291" s="391"/>
      <c r="I1291" s="373"/>
      <c r="J1291" s="427"/>
      <c r="K1291" s="388"/>
      <c r="L1291" s="51">
        <v>7890000</v>
      </c>
      <c r="M1291" s="51">
        <v>7890000</v>
      </c>
      <c r="N1291" s="132">
        <v>7890000</v>
      </c>
      <c r="O1291" s="51">
        <v>7890000</v>
      </c>
      <c r="P1291" s="51">
        <v>7890000</v>
      </c>
      <c r="Q1291" s="51">
        <v>7890000</v>
      </c>
      <c r="R1291" s="51">
        <v>7890000</v>
      </c>
      <c r="S1291" s="51">
        <v>7890000</v>
      </c>
      <c r="T1291" s="51">
        <v>7890000</v>
      </c>
    </row>
    <row r="1292" spans="1:20" s="10" customFormat="1" ht="98.25" customHeight="1" x14ac:dyDescent="0.3">
      <c r="A1292" s="13">
        <f>IF(D1292="","",SUBTOTAL(3,D$7:$D1292))</f>
        <v>1282</v>
      </c>
      <c r="B1292" s="376"/>
      <c r="C1292" s="55" t="s">
        <v>1569</v>
      </c>
      <c r="D1292" s="56" t="s">
        <v>568</v>
      </c>
      <c r="E1292" s="373"/>
      <c r="F1292" s="53" t="s">
        <v>2983</v>
      </c>
      <c r="G1292" s="376"/>
      <c r="H1292" s="391"/>
      <c r="I1292" s="373"/>
      <c r="J1292" s="427"/>
      <c r="K1292" s="388"/>
      <c r="L1292" s="51">
        <v>8350000</v>
      </c>
      <c r="M1292" s="51">
        <v>8350000</v>
      </c>
      <c r="N1292" s="132">
        <v>8350000</v>
      </c>
      <c r="O1292" s="51">
        <v>8350000</v>
      </c>
      <c r="P1292" s="51">
        <v>8350000</v>
      </c>
      <c r="Q1292" s="51">
        <v>8350000</v>
      </c>
      <c r="R1292" s="51">
        <v>8350000</v>
      </c>
      <c r="S1292" s="51">
        <v>8350000</v>
      </c>
      <c r="T1292" s="51">
        <v>8350000</v>
      </c>
    </row>
    <row r="1293" spans="1:20" s="10" customFormat="1" ht="98.25" customHeight="1" x14ac:dyDescent="0.3">
      <c r="A1293" s="13">
        <f>IF(D1293="","",SUBTOTAL(3,D$7:$D1293))</f>
        <v>1283</v>
      </c>
      <c r="B1293" s="376"/>
      <c r="C1293" s="55" t="s">
        <v>1570</v>
      </c>
      <c r="D1293" s="56" t="s">
        <v>568</v>
      </c>
      <c r="E1293" s="373"/>
      <c r="F1293" s="53" t="s">
        <v>2983</v>
      </c>
      <c r="G1293" s="376"/>
      <c r="H1293" s="391"/>
      <c r="I1293" s="373"/>
      <c r="J1293" s="427"/>
      <c r="K1293" s="388"/>
      <c r="L1293" s="51">
        <v>8600000</v>
      </c>
      <c r="M1293" s="51">
        <v>8600000</v>
      </c>
      <c r="N1293" s="132">
        <v>8600000</v>
      </c>
      <c r="O1293" s="51">
        <v>8600000</v>
      </c>
      <c r="P1293" s="51">
        <v>8600000</v>
      </c>
      <c r="Q1293" s="51">
        <v>8600000</v>
      </c>
      <c r="R1293" s="51">
        <v>8600000</v>
      </c>
      <c r="S1293" s="51">
        <v>8600000</v>
      </c>
      <c r="T1293" s="51">
        <v>8600000</v>
      </c>
    </row>
    <row r="1294" spans="1:20" s="10" customFormat="1" ht="98.25" customHeight="1" x14ac:dyDescent="0.3">
      <c r="A1294" s="13">
        <f>IF(D1294="","",SUBTOTAL(3,D$7:$D1294))</f>
        <v>1284</v>
      </c>
      <c r="B1294" s="376"/>
      <c r="C1294" s="55" t="s">
        <v>1571</v>
      </c>
      <c r="D1294" s="56" t="s">
        <v>568</v>
      </c>
      <c r="E1294" s="373"/>
      <c r="F1294" s="53" t="s">
        <v>1572</v>
      </c>
      <c r="G1294" s="376"/>
      <c r="H1294" s="391"/>
      <c r="I1294" s="373"/>
      <c r="J1294" s="427"/>
      <c r="K1294" s="388"/>
      <c r="L1294" s="51">
        <v>6220000</v>
      </c>
      <c r="M1294" s="51">
        <v>6220000</v>
      </c>
      <c r="N1294" s="132">
        <v>6220000</v>
      </c>
      <c r="O1294" s="51">
        <v>6220000</v>
      </c>
      <c r="P1294" s="51">
        <v>6220000</v>
      </c>
      <c r="Q1294" s="51">
        <v>6220000</v>
      </c>
      <c r="R1294" s="51">
        <v>6220000</v>
      </c>
      <c r="S1294" s="51">
        <v>6220000</v>
      </c>
      <c r="T1294" s="51">
        <v>6220000</v>
      </c>
    </row>
    <row r="1295" spans="1:20" s="10" customFormat="1" ht="98.25" customHeight="1" x14ac:dyDescent="0.3">
      <c r="A1295" s="13">
        <f>IF(D1295="","",SUBTOTAL(3,D$7:$D1295))</f>
        <v>1285</v>
      </c>
      <c r="B1295" s="376"/>
      <c r="C1295" s="55" t="s">
        <v>1573</v>
      </c>
      <c r="D1295" s="56" t="s">
        <v>568</v>
      </c>
      <c r="E1295" s="373"/>
      <c r="F1295" s="53" t="s">
        <v>1574</v>
      </c>
      <c r="G1295" s="376"/>
      <c r="H1295" s="391"/>
      <c r="I1295" s="373"/>
      <c r="J1295" s="427"/>
      <c r="K1295" s="388"/>
      <c r="L1295" s="51">
        <v>7298000</v>
      </c>
      <c r="M1295" s="51">
        <v>7298000</v>
      </c>
      <c r="N1295" s="132">
        <v>7298000</v>
      </c>
      <c r="O1295" s="51">
        <v>7298000</v>
      </c>
      <c r="P1295" s="51">
        <v>7298000</v>
      </c>
      <c r="Q1295" s="51">
        <v>7298000</v>
      </c>
      <c r="R1295" s="51">
        <v>7298000</v>
      </c>
      <c r="S1295" s="51">
        <v>7298000</v>
      </c>
      <c r="T1295" s="51">
        <v>7298000</v>
      </c>
    </row>
    <row r="1296" spans="1:20" s="10" customFormat="1" ht="98.25" customHeight="1" x14ac:dyDescent="0.3">
      <c r="A1296" s="13">
        <f>IF(D1296="","",SUBTOTAL(3,D$7:$D1296))</f>
        <v>1286</v>
      </c>
      <c r="B1296" s="376"/>
      <c r="C1296" s="55" t="s">
        <v>1575</v>
      </c>
      <c r="D1296" s="56" t="s">
        <v>568</v>
      </c>
      <c r="E1296" s="373"/>
      <c r="F1296" s="53" t="s">
        <v>1576</v>
      </c>
      <c r="G1296" s="376"/>
      <c r="H1296" s="391"/>
      <c r="I1296" s="373"/>
      <c r="J1296" s="427"/>
      <c r="K1296" s="388"/>
      <c r="L1296" s="51">
        <v>7600000</v>
      </c>
      <c r="M1296" s="51">
        <v>7600000</v>
      </c>
      <c r="N1296" s="132">
        <v>7600000</v>
      </c>
      <c r="O1296" s="51">
        <v>7600000</v>
      </c>
      <c r="P1296" s="51">
        <v>7600000</v>
      </c>
      <c r="Q1296" s="51">
        <v>7600000</v>
      </c>
      <c r="R1296" s="51">
        <v>7600000</v>
      </c>
      <c r="S1296" s="51">
        <v>7600000</v>
      </c>
      <c r="T1296" s="51">
        <v>7600000</v>
      </c>
    </row>
    <row r="1297" spans="1:20" s="10" customFormat="1" ht="98.25" customHeight="1" x14ac:dyDescent="0.3">
      <c r="A1297" s="13">
        <f>IF(D1297="","",SUBTOTAL(3,D$7:$D1297))</f>
        <v>1287</v>
      </c>
      <c r="B1297" s="376"/>
      <c r="C1297" s="55" t="s">
        <v>1577</v>
      </c>
      <c r="D1297" s="56" t="s">
        <v>568</v>
      </c>
      <c r="E1297" s="373"/>
      <c r="F1297" s="53" t="s">
        <v>1578</v>
      </c>
      <c r="G1297" s="376"/>
      <c r="H1297" s="391"/>
      <c r="I1297" s="373"/>
      <c r="J1297" s="427"/>
      <c r="K1297" s="388"/>
      <c r="L1297" s="51">
        <v>10250000</v>
      </c>
      <c r="M1297" s="51">
        <v>10250000</v>
      </c>
      <c r="N1297" s="132">
        <v>10250000</v>
      </c>
      <c r="O1297" s="51">
        <v>10250000</v>
      </c>
      <c r="P1297" s="51">
        <v>10250000</v>
      </c>
      <c r="Q1297" s="51">
        <v>10250000</v>
      </c>
      <c r="R1297" s="51">
        <v>10250000</v>
      </c>
      <c r="S1297" s="51">
        <v>10250000</v>
      </c>
      <c r="T1297" s="51">
        <v>10250000</v>
      </c>
    </row>
    <row r="1298" spans="1:20" s="10" customFormat="1" ht="98.25" customHeight="1" x14ac:dyDescent="0.3">
      <c r="A1298" s="13">
        <f>IF(D1298="","",SUBTOTAL(3,D$7:$D1298))</f>
        <v>1288</v>
      </c>
      <c r="B1298" s="376"/>
      <c r="C1298" s="55" t="s">
        <v>1579</v>
      </c>
      <c r="D1298" s="56" t="s">
        <v>568</v>
      </c>
      <c r="E1298" s="373"/>
      <c r="F1298" s="53" t="s">
        <v>1580</v>
      </c>
      <c r="G1298" s="376"/>
      <c r="H1298" s="391"/>
      <c r="I1298" s="373"/>
      <c r="J1298" s="427"/>
      <c r="K1298" s="388"/>
      <c r="L1298" s="51">
        <v>12150000</v>
      </c>
      <c r="M1298" s="51">
        <v>12150000</v>
      </c>
      <c r="N1298" s="132">
        <v>12150000</v>
      </c>
      <c r="O1298" s="51">
        <v>12150000</v>
      </c>
      <c r="P1298" s="51">
        <v>12150000</v>
      </c>
      <c r="Q1298" s="51">
        <v>12150000</v>
      </c>
      <c r="R1298" s="51">
        <v>12150000</v>
      </c>
      <c r="S1298" s="51">
        <v>12150000</v>
      </c>
      <c r="T1298" s="51">
        <v>12150000</v>
      </c>
    </row>
    <row r="1299" spans="1:20" s="10" customFormat="1" ht="98.25" customHeight="1" x14ac:dyDescent="0.3">
      <c r="A1299" s="13">
        <f>IF(D1299="","",SUBTOTAL(3,D$7:$D1299))</f>
        <v>1289</v>
      </c>
      <c r="B1299" s="376"/>
      <c r="C1299" s="55" t="s">
        <v>1581</v>
      </c>
      <c r="D1299" s="56" t="s">
        <v>568</v>
      </c>
      <c r="E1299" s="373"/>
      <c r="F1299" s="53" t="s">
        <v>1582</v>
      </c>
      <c r="G1299" s="376"/>
      <c r="H1299" s="391"/>
      <c r="I1299" s="373"/>
      <c r="J1299" s="427"/>
      <c r="K1299" s="388"/>
      <c r="L1299" s="51">
        <v>13500000</v>
      </c>
      <c r="M1299" s="51">
        <v>13500000</v>
      </c>
      <c r="N1299" s="132">
        <v>13500000</v>
      </c>
      <c r="O1299" s="51">
        <v>13500000</v>
      </c>
      <c r="P1299" s="51">
        <v>13500000</v>
      </c>
      <c r="Q1299" s="51">
        <v>13500000</v>
      </c>
      <c r="R1299" s="51">
        <v>13500000</v>
      </c>
      <c r="S1299" s="51">
        <v>13500000</v>
      </c>
      <c r="T1299" s="51">
        <v>13500000</v>
      </c>
    </row>
    <row r="1300" spans="1:20" s="10" customFormat="1" ht="98.25" customHeight="1" x14ac:dyDescent="0.3">
      <c r="A1300" s="13">
        <f>IF(D1300="","",SUBTOTAL(3,D$7:$D1300))</f>
        <v>1290</v>
      </c>
      <c r="B1300" s="376"/>
      <c r="C1300" s="55" t="s">
        <v>1583</v>
      </c>
      <c r="D1300" s="56" t="s">
        <v>568</v>
      </c>
      <c r="E1300" s="373"/>
      <c r="F1300" s="53" t="s">
        <v>1582</v>
      </c>
      <c r="G1300" s="376"/>
      <c r="H1300" s="391"/>
      <c r="I1300" s="373"/>
      <c r="J1300" s="427"/>
      <c r="K1300" s="388"/>
      <c r="L1300" s="51">
        <v>14120000</v>
      </c>
      <c r="M1300" s="51">
        <v>14120000</v>
      </c>
      <c r="N1300" s="132">
        <v>14120000</v>
      </c>
      <c r="O1300" s="51">
        <v>14120000</v>
      </c>
      <c r="P1300" s="51">
        <v>14120000</v>
      </c>
      <c r="Q1300" s="51">
        <v>14120000</v>
      </c>
      <c r="R1300" s="51">
        <v>14120000</v>
      </c>
      <c r="S1300" s="51">
        <v>14120000</v>
      </c>
      <c r="T1300" s="51">
        <v>14120000</v>
      </c>
    </row>
    <row r="1301" spans="1:20" s="10" customFormat="1" ht="98.25" customHeight="1" x14ac:dyDescent="0.3">
      <c r="A1301" s="13">
        <f>IF(D1301="","",SUBTOTAL(3,D$7:$D1301))</f>
        <v>1291</v>
      </c>
      <c r="B1301" s="376"/>
      <c r="C1301" s="55" t="s">
        <v>1584</v>
      </c>
      <c r="D1301" s="56" t="s">
        <v>1230</v>
      </c>
      <c r="E1301" s="373" t="s">
        <v>1585</v>
      </c>
      <c r="F1301" s="53" t="s">
        <v>1586</v>
      </c>
      <c r="G1301" s="376"/>
      <c r="H1301" s="391"/>
      <c r="I1301" s="373"/>
      <c r="J1301" s="427"/>
      <c r="K1301" s="388"/>
      <c r="L1301" s="51">
        <v>16280000</v>
      </c>
      <c r="M1301" s="51">
        <v>16280000</v>
      </c>
      <c r="N1301" s="132">
        <v>16280000</v>
      </c>
      <c r="O1301" s="51">
        <v>16280000</v>
      </c>
      <c r="P1301" s="51">
        <v>16280000</v>
      </c>
      <c r="Q1301" s="51">
        <v>16280000</v>
      </c>
      <c r="R1301" s="51">
        <v>16280000</v>
      </c>
      <c r="S1301" s="51">
        <v>16280000</v>
      </c>
      <c r="T1301" s="51">
        <v>16280000</v>
      </c>
    </row>
    <row r="1302" spans="1:20" s="10" customFormat="1" ht="98.25" customHeight="1" x14ac:dyDescent="0.3">
      <c r="A1302" s="13">
        <f>IF(D1302="","",SUBTOTAL(3,D$7:$D1302))</f>
        <v>1292</v>
      </c>
      <c r="B1302" s="376"/>
      <c r="C1302" s="55" t="s">
        <v>1587</v>
      </c>
      <c r="D1302" s="56" t="s">
        <v>1230</v>
      </c>
      <c r="E1302" s="373"/>
      <c r="F1302" s="53" t="s">
        <v>1588</v>
      </c>
      <c r="G1302" s="376"/>
      <c r="H1302" s="391"/>
      <c r="I1302" s="373"/>
      <c r="J1302" s="427"/>
      <c r="K1302" s="388"/>
      <c r="L1302" s="51">
        <v>15310000</v>
      </c>
      <c r="M1302" s="51">
        <v>15310000</v>
      </c>
      <c r="N1302" s="132">
        <v>15310000</v>
      </c>
      <c r="O1302" s="51">
        <v>15310000</v>
      </c>
      <c r="P1302" s="51">
        <v>15310000</v>
      </c>
      <c r="Q1302" s="51">
        <v>15310000</v>
      </c>
      <c r="R1302" s="51">
        <v>15310000</v>
      </c>
      <c r="S1302" s="51">
        <v>15310000</v>
      </c>
      <c r="T1302" s="51">
        <v>15310000</v>
      </c>
    </row>
    <row r="1303" spans="1:20" s="10" customFormat="1" ht="98.25" customHeight="1" x14ac:dyDescent="0.3">
      <c r="A1303" s="13">
        <f>IF(D1303="","",SUBTOTAL(3,D$7:$D1303))</f>
        <v>1293</v>
      </c>
      <c r="B1303" s="376"/>
      <c r="C1303" s="55" t="s">
        <v>1589</v>
      </c>
      <c r="D1303" s="55" t="s">
        <v>3250</v>
      </c>
      <c r="E1303" s="373"/>
      <c r="F1303" s="53" t="s">
        <v>1590</v>
      </c>
      <c r="G1303" s="376"/>
      <c r="H1303" s="391"/>
      <c r="I1303" s="373"/>
      <c r="J1303" s="427"/>
      <c r="K1303" s="388"/>
      <c r="L1303" s="51">
        <v>3090100</v>
      </c>
      <c r="M1303" s="51">
        <v>3090100</v>
      </c>
      <c r="N1303" s="132">
        <v>3090100</v>
      </c>
      <c r="O1303" s="51">
        <v>3090100</v>
      </c>
      <c r="P1303" s="51">
        <v>3090100</v>
      </c>
      <c r="Q1303" s="51">
        <v>3090100</v>
      </c>
      <c r="R1303" s="51">
        <v>3090100</v>
      </c>
      <c r="S1303" s="51">
        <v>3090100</v>
      </c>
      <c r="T1303" s="51">
        <v>3090100</v>
      </c>
    </row>
    <row r="1304" spans="1:20" s="10" customFormat="1" ht="98.25" customHeight="1" x14ac:dyDescent="0.3">
      <c r="A1304" s="13">
        <f>IF(D1304="","",SUBTOTAL(3,D$7:$D1304))</f>
        <v>1294</v>
      </c>
      <c r="B1304" s="376"/>
      <c r="C1304" s="55" t="s">
        <v>1591</v>
      </c>
      <c r="D1304" s="56" t="s">
        <v>3250</v>
      </c>
      <c r="E1304" s="373"/>
      <c r="F1304" s="53" t="s">
        <v>1592</v>
      </c>
      <c r="G1304" s="376"/>
      <c r="H1304" s="391"/>
      <c r="I1304" s="373"/>
      <c r="J1304" s="427"/>
      <c r="K1304" s="388"/>
      <c r="L1304" s="51">
        <v>3540000</v>
      </c>
      <c r="M1304" s="51">
        <v>3540000</v>
      </c>
      <c r="N1304" s="132">
        <v>3540000</v>
      </c>
      <c r="O1304" s="51">
        <v>3540000</v>
      </c>
      <c r="P1304" s="51">
        <v>3540000</v>
      </c>
      <c r="Q1304" s="51">
        <v>3540000</v>
      </c>
      <c r="R1304" s="51">
        <v>3540000</v>
      </c>
      <c r="S1304" s="51">
        <v>3540000</v>
      </c>
      <c r="T1304" s="51">
        <v>3540000</v>
      </c>
    </row>
    <row r="1305" spans="1:20" s="10" customFormat="1" ht="98.25" customHeight="1" x14ac:dyDescent="0.3">
      <c r="A1305" s="13">
        <f>IF(D1305="","",SUBTOTAL(3,D$7:$D1305))</f>
        <v>1295</v>
      </c>
      <c r="B1305" s="376"/>
      <c r="C1305" s="55" t="s">
        <v>1593</v>
      </c>
      <c r="D1305" s="56" t="s">
        <v>3250</v>
      </c>
      <c r="E1305" s="373"/>
      <c r="F1305" s="53" t="s">
        <v>1594</v>
      </c>
      <c r="G1305" s="376"/>
      <c r="H1305" s="391"/>
      <c r="I1305" s="373"/>
      <c r="J1305" s="427"/>
      <c r="K1305" s="388"/>
      <c r="L1305" s="51">
        <v>4470200</v>
      </c>
      <c r="M1305" s="51">
        <v>4470200</v>
      </c>
      <c r="N1305" s="132">
        <v>4470200</v>
      </c>
      <c r="O1305" s="51">
        <v>4470200</v>
      </c>
      <c r="P1305" s="51">
        <v>4470200</v>
      </c>
      <c r="Q1305" s="51">
        <v>4470200</v>
      </c>
      <c r="R1305" s="51">
        <v>4470200</v>
      </c>
      <c r="S1305" s="51">
        <v>4470200</v>
      </c>
      <c r="T1305" s="51">
        <v>4470200</v>
      </c>
    </row>
    <row r="1306" spans="1:20" s="10" customFormat="1" ht="98.25" customHeight="1" x14ac:dyDescent="0.3">
      <c r="A1306" s="13">
        <f>IF(D1306="","",SUBTOTAL(3,D$7:$D1306))</f>
        <v>1296</v>
      </c>
      <c r="B1306" s="376"/>
      <c r="C1306" s="55" t="s">
        <v>1595</v>
      </c>
      <c r="D1306" s="56" t="s">
        <v>3250</v>
      </c>
      <c r="E1306" s="373"/>
      <c r="F1306" s="53" t="s">
        <v>1596</v>
      </c>
      <c r="G1306" s="376"/>
      <c r="H1306" s="391"/>
      <c r="I1306" s="373"/>
      <c r="J1306" s="427"/>
      <c r="K1306" s="388"/>
      <c r="L1306" s="51">
        <v>5432000</v>
      </c>
      <c r="M1306" s="51">
        <v>5432000</v>
      </c>
      <c r="N1306" s="132">
        <v>5432000</v>
      </c>
      <c r="O1306" s="51">
        <v>5432000</v>
      </c>
      <c r="P1306" s="51">
        <v>5432000</v>
      </c>
      <c r="Q1306" s="51">
        <v>5432000</v>
      </c>
      <c r="R1306" s="51">
        <v>5432000</v>
      </c>
      <c r="S1306" s="51">
        <v>5432000</v>
      </c>
      <c r="T1306" s="51">
        <v>5432000</v>
      </c>
    </row>
    <row r="1307" spans="1:20" s="10" customFormat="1" ht="98.25" customHeight="1" x14ac:dyDescent="0.3">
      <c r="A1307" s="13">
        <f>IF(D1307="","",SUBTOTAL(3,D$7:$D1307))</f>
        <v>1297</v>
      </c>
      <c r="B1307" s="376"/>
      <c r="C1307" s="55" t="s">
        <v>1597</v>
      </c>
      <c r="D1307" s="56" t="s">
        <v>3250</v>
      </c>
      <c r="E1307" s="373"/>
      <c r="F1307" s="53" t="s">
        <v>1598</v>
      </c>
      <c r="G1307" s="376"/>
      <c r="H1307" s="391"/>
      <c r="I1307" s="373"/>
      <c r="J1307" s="427"/>
      <c r="K1307" s="388"/>
      <c r="L1307" s="51">
        <v>5753200</v>
      </c>
      <c r="M1307" s="51">
        <v>5753200</v>
      </c>
      <c r="N1307" s="132">
        <v>5753200</v>
      </c>
      <c r="O1307" s="51">
        <v>5753200</v>
      </c>
      <c r="P1307" s="51">
        <v>5753200</v>
      </c>
      <c r="Q1307" s="51">
        <v>5753200</v>
      </c>
      <c r="R1307" s="51">
        <v>5753200</v>
      </c>
      <c r="S1307" s="51">
        <v>5753200</v>
      </c>
      <c r="T1307" s="51">
        <v>5753200</v>
      </c>
    </row>
    <row r="1308" spans="1:20" s="10" customFormat="1" ht="98.25" customHeight="1" x14ac:dyDescent="0.3">
      <c r="A1308" s="13">
        <f>IF(D1308="","",SUBTOTAL(3,D$7:$D1308))</f>
        <v>1298</v>
      </c>
      <c r="B1308" s="376"/>
      <c r="C1308" s="55" t="s">
        <v>1599</v>
      </c>
      <c r="D1308" s="56" t="s">
        <v>3250</v>
      </c>
      <c r="E1308" s="373"/>
      <c r="F1308" s="53" t="s">
        <v>1600</v>
      </c>
      <c r="G1308" s="376"/>
      <c r="H1308" s="391"/>
      <c r="I1308" s="373"/>
      <c r="J1308" s="427"/>
      <c r="K1308" s="388"/>
      <c r="L1308" s="51">
        <v>6063200</v>
      </c>
      <c r="M1308" s="51">
        <v>6063200</v>
      </c>
      <c r="N1308" s="132">
        <v>6063200</v>
      </c>
      <c r="O1308" s="51">
        <v>6063200</v>
      </c>
      <c r="P1308" s="51">
        <v>6063200</v>
      </c>
      <c r="Q1308" s="51">
        <v>6063200</v>
      </c>
      <c r="R1308" s="51">
        <v>6063200</v>
      </c>
      <c r="S1308" s="51">
        <v>6063200</v>
      </c>
      <c r="T1308" s="51">
        <v>6063200</v>
      </c>
    </row>
    <row r="1309" spans="1:20" s="10" customFormat="1" ht="98.25" customHeight="1" x14ac:dyDescent="0.3">
      <c r="A1309" s="13">
        <f>IF(D1309="","",SUBTOTAL(3,D$7:$D1309))</f>
        <v>1299</v>
      </c>
      <c r="B1309" s="376"/>
      <c r="C1309" s="55" t="s">
        <v>1601</v>
      </c>
      <c r="D1309" s="56" t="s">
        <v>3250</v>
      </c>
      <c r="E1309" s="373"/>
      <c r="F1309" s="53" t="s">
        <v>1602</v>
      </c>
      <c r="G1309" s="376"/>
      <c r="H1309" s="391"/>
      <c r="I1309" s="373"/>
      <c r="J1309" s="427"/>
      <c r="K1309" s="388"/>
      <c r="L1309" s="51">
        <v>6282000</v>
      </c>
      <c r="M1309" s="51">
        <v>6282000</v>
      </c>
      <c r="N1309" s="132">
        <v>6282000</v>
      </c>
      <c r="O1309" s="51">
        <v>6282000</v>
      </c>
      <c r="P1309" s="51">
        <v>6282000</v>
      </c>
      <c r="Q1309" s="51">
        <v>6282000</v>
      </c>
      <c r="R1309" s="51">
        <v>6282000</v>
      </c>
      <c r="S1309" s="51">
        <v>6282000</v>
      </c>
      <c r="T1309" s="51">
        <v>6282000</v>
      </c>
    </row>
    <row r="1310" spans="1:20" s="10" customFormat="1" ht="98.25" customHeight="1" x14ac:dyDescent="0.3">
      <c r="A1310" s="13">
        <f>IF(D1310="","",SUBTOTAL(3,D$7:$D1310))</f>
        <v>1300</v>
      </c>
      <c r="B1310" s="376"/>
      <c r="C1310" s="55" t="s">
        <v>1603</v>
      </c>
      <c r="D1310" s="56" t="s">
        <v>3250</v>
      </c>
      <c r="E1310" s="373"/>
      <c r="F1310" s="53" t="s">
        <v>1604</v>
      </c>
      <c r="G1310" s="376"/>
      <c r="H1310" s="391"/>
      <c r="I1310" s="373"/>
      <c r="J1310" s="427"/>
      <c r="K1310" s="388"/>
      <c r="L1310" s="51">
        <v>3380632</v>
      </c>
      <c r="M1310" s="51">
        <v>3380632</v>
      </c>
      <c r="N1310" s="132">
        <v>3380632</v>
      </c>
      <c r="O1310" s="51">
        <v>3380632</v>
      </c>
      <c r="P1310" s="51">
        <v>3380632</v>
      </c>
      <c r="Q1310" s="51">
        <v>3380632</v>
      </c>
      <c r="R1310" s="51">
        <v>3380632</v>
      </c>
      <c r="S1310" s="51">
        <v>3380632</v>
      </c>
      <c r="T1310" s="51">
        <v>3380632</v>
      </c>
    </row>
    <row r="1311" spans="1:20" s="10" customFormat="1" ht="98.25" customHeight="1" x14ac:dyDescent="0.3">
      <c r="A1311" s="13">
        <f>IF(D1311="","",SUBTOTAL(3,D$7:$D1311))</f>
        <v>1301</v>
      </c>
      <c r="B1311" s="376"/>
      <c r="C1311" s="55" t="s">
        <v>1605</v>
      </c>
      <c r="D1311" s="56" t="s">
        <v>3250</v>
      </c>
      <c r="E1311" s="373"/>
      <c r="F1311" s="53" t="s">
        <v>1606</v>
      </c>
      <c r="G1311" s="376"/>
      <c r="H1311" s="391"/>
      <c r="I1311" s="373"/>
      <c r="J1311" s="427"/>
      <c r="K1311" s="388"/>
      <c r="L1311" s="51">
        <v>3870967</v>
      </c>
      <c r="M1311" s="51">
        <v>3870967</v>
      </c>
      <c r="N1311" s="132">
        <v>3870967</v>
      </c>
      <c r="O1311" s="51">
        <v>3870967</v>
      </c>
      <c r="P1311" s="51">
        <v>3870967</v>
      </c>
      <c r="Q1311" s="51">
        <v>3870967</v>
      </c>
      <c r="R1311" s="51">
        <v>3870967</v>
      </c>
      <c r="S1311" s="51">
        <v>3870967</v>
      </c>
      <c r="T1311" s="51">
        <v>3870967</v>
      </c>
    </row>
    <row r="1312" spans="1:20" s="10" customFormat="1" ht="98.25" customHeight="1" x14ac:dyDescent="0.3">
      <c r="A1312" s="13">
        <f>IF(D1312="","",SUBTOTAL(3,D$7:$D1312))</f>
        <v>1302</v>
      </c>
      <c r="B1312" s="376"/>
      <c r="C1312" s="55" t="s">
        <v>1607</v>
      </c>
      <c r="D1312" s="56" t="s">
        <v>3250</v>
      </c>
      <c r="E1312" s="373"/>
      <c r="F1312" s="53" t="s">
        <v>1608</v>
      </c>
      <c r="G1312" s="376"/>
      <c r="H1312" s="391"/>
      <c r="I1312" s="373"/>
      <c r="J1312" s="427"/>
      <c r="K1312" s="388"/>
      <c r="L1312" s="51">
        <v>4271000</v>
      </c>
      <c r="M1312" s="51">
        <v>4271000</v>
      </c>
      <c r="N1312" s="132">
        <v>4271000</v>
      </c>
      <c r="O1312" s="51">
        <v>4271000</v>
      </c>
      <c r="P1312" s="51">
        <v>4271000</v>
      </c>
      <c r="Q1312" s="51">
        <v>4271000</v>
      </c>
      <c r="R1312" s="51">
        <v>4271000</v>
      </c>
      <c r="S1312" s="51">
        <v>4271000</v>
      </c>
      <c r="T1312" s="51">
        <v>4271000</v>
      </c>
    </row>
    <row r="1313" spans="1:20" s="10" customFormat="1" ht="98.25" customHeight="1" x14ac:dyDescent="0.3">
      <c r="A1313" s="13">
        <f>IF(D1313="","",SUBTOTAL(3,D$7:$D1313))</f>
        <v>1303</v>
      </c>
      <c r="B1313" s="376"/>
      <c r="C1313" s="55" t="s">
        <v>1609</v>
      </c>
      <c r="D1313" s="56" t="s">
        <v>3250</v>
      </c>
      <c r="E1313" s="373"/>
      <c r="F1313" s="53" t="s">
        <v>1610</v>
      </c>
      <c r="G1313" s="376"/>
      <c r="H1313" s="391"/>
      <c r="I1313" s="373"/>
      <c r="J1313" s="427"/>
      <c r="K1313" s="388"/>
      <c r="L1313" s="51">
        <v>4797419</v>
      </c>
      <c r="M1313" s="51">
        <v>4797419</v>
      </c>
      <c r="N1313" s="132">
        <v>4797419</v>
      </c>
      <c r="O1313" s="51">
        <v>4797419</v>
      </c>
      <c r="P1313" s="51">
        <v>4797419</v>
      </c>
      <c r="Q1313" s="51">
        <v>4797419</v>
      </c>
      <c r="R1313" s="51">
        <v>4797419</v>
      </c>
      <c r="S1313" s="51">
        <v>4797419</v>
      </c>
      <c r="T1313" s="51">
        <v>4797419</v>
      </c>
    </row>
    <row r="1314" spans="1:20" s="10" customFormat="1" ht="98.25" customHeight="1" x14ac:dyDescent="0.3">
      <c r="A1314" s="13">
        <f>IF(D1314="","",SUBTOTAL(3,D$7:$D1314))</f>
        <v>1304</v>
      </c>
      <c r="B1314" s="376"/>
      <c r="C1314" s="55" t="s">
        <v>1611</v>
      </c>
      <c r="D1314" s="56" t="s">
        <v>3250</v>
      </c>
      <c r="E1314" s="373"/>
      <c r="F1314" s="53" t="s">
        <v>1612</v>
      </c>
      <c r="G1314" s="376"/>
      <c r="H1314" s="391"/>
      <c r="I1314" s="373"/>
      <c r="J1314" s="427"/>
      <c r="K1314" s="388"/>
      <c r="L1314" s="51">
        <v>5438710</v>
      </c>
      <c r="M1314" s="51">
        <v>5438710</v>
      </c>
      <c r="N1314" s="132">
        <v>5438710</v>
      </c>
      <c r="O1314" s="51">
        <v>5438710</v>
      </c>
      <c r="P1314" s="51">
        <v>5438710</v>
      </c>
      <c r="Q1314" s="51">
        <v>5438710</v>
      </c>
      <c r="R1314" s="51">
        <v>5438710</v>
      </c>
      <c r="S1314" s="51">
        <v>5438710</v>
      </c>
      <c r="T1314" s="51">
        <v>5438710</v>
      </c>
    </row>
    <row r="1315" spans="1:20" s="10" customFormat="1" ht="98.25" customHeight="1" x14ac:dyDescent="0.3">
      <c r="A1315" s="13">
        <f>IF(D1315="","",SUBTOTAL(3,D$7:$D1315))</f>
        <v>1305</v>
      </c>
      <c r="B1315" s="376"/>
      <c r="C1315" s="55" t="s">
        <v>1613</v>
      </c>
      <c r="D1315" s="56" t="s">
        <v>3250</v>
      </c>
      <c r="E1315" s="373"/>
      <c r="F1315" s="53" t="s">
        <v>1614</v>
      </c>
      <c r="G1315" s="376"/>
      <c r="H1315" s="391"/>
      <c r="I1315" s="373"/>
      <c r="J1315" s="427"/>
      <c r="K1315" s="388"/>
      <c r="L1315" s="51">
        <v>6606451</v>
      </c>
      <c r="M1315" s="51">
        <v>6606451</v>
      </c>
      <c r="N1315" s="132">
        <v>6606451</v>
      </c>
      <c r="O1315" s="51">
        <v>6606451</v>
      </c>
      <c r="P1315" s="51">
        <v>6606451</v>
      </c>
      <c r="Q1315" s="51">
        <v>6606451</v>
      </c>
      <c r="R1315" s="51">
        <v>6606451</v>
      </c>
      <c r="S1315" s="51">
        <v>6606451</v>
      </c>
      <c r="T1315" s="51">
        <v>6606451</v>
      </c>
    </row>
    <row r="1316" spans="1:20" s="10" customFormat="1" ht="98.25" customHeight="1" x14ac:dyDescent="0.3">
      <c r="A1316" s="13">
        <f>IF(D1316="","",SUBTOTAL(3,D$7:$D1316))</f>
        <v>1306</v>
      </c>
      <c r="B1316" s="376"/>
      <c r="C1316" s="55" t="s">
        <v>1615</v>
      </c>
      <c r="D1316" s="56" t="s">
        <v>3250</v>
      </c>
      <c r="E1316" s="373"/>
      <c r="F1316" s="53" t="s">
        <v>1616</v>
      </c>
      <c r="G1316" s="376"/>
      <c r="H1316" s="391"/>
      <c r="I1316" s="373"/>
      <c r="J1316" s="427"/>
      <c r="K1316" s="388"/>
      <c r="L1316" s="51">
        <v>7422580</v>
      </c>
      <c r="M1316" s="51">
        <v>7422580</v>
      </c>
      <c r="N1316" s="132">
        <v>7422580</v>
      </c>
      <c r="O1316" s="51">
        <v>7422580</v>
      </c>
      <c r="P1316" s="51">
        <v>7422580</v>
      </c>
      <c r="Q1316" s="51">
        <v>7422580</v>
      </c>
      <c r="R1316" s="51">
        <v>7422580</v>
      </c>
      <c r="S1316" s="51">
        <v>7422580</v>
      </c>
      <c r="T1316" s="51">
        <v>7422580</v>
      </c>
    </row>
    <row r="1317" spans="1:20" s="10" customFormat="1" ht="98.25" customHeight="1" x14ac:dyDescent="0.3">
      <c r="A1317" s="13">
        <f>IF(D1317="","",SUBTOTAL(3,D$7:$D1317))</f>
        <v>1307</v>
      </c>
      <c r="B1317" s="376"/>
      <c r="C1317" s="55" t="s">
        <v>1617</v>
      </c>
      <c r="D1317" s="56" t="s">
        <v>972</v>
      </c>
      <c r="E1317" s="373"/>
      <c r="F1317" s="53" t="s">
        <v>1618</v>
      </c>
      <c r="G1317" s="376"/>
      <c r="H1317" s="391"/>
      <c r="I1317" s="373"/>
      <c r="J1317" s="427"/>
      <c r="K1317" s="388"/>
      <c r="L1317" s="51">
        <v>1280000</v>
      </c>
      <c r="M1317" s="51">
        <v>1280000</v>
      </c>
      <c r="N1317" s="132">
        <v>1280000</v>
      </c>
      <c r="O1317" s="51">
        <v>1280000</v>
      </c>
      <c r="P1317" s="51">
        <v>1280000</v>
      </c>
      <c r="Q1317" s="51">
        <v>1280000</v>
      </c>
      <c r="R1317" s="51">
        <v>1280000</v>
      </c>
      <c r="S1317" s="51">
        <v>1280000</v>
      </c>
      <c r="T1317" s="51">
        <v>1280000</v>
      </c>
    </row>
    <row r="1318" spans="1:20" s="10" customFormat="1" ht="98.25" customHeight="1" x14ac:dyDescent="0.3">
      <c r="A1318" s="13">
        <f>IF(D1318="","",SUBTOTAL(3,D$7:$D1318))</f>
        <v>1308</v>
      </c>
      <c r="B1318" s="376"/>
      <c r="C1318" s="55" t="s">
        <v>1619</v>
      </c>
      <c r="D1318" s="56" t="s">
        <v>972</v>
      </c>
      <c r="E1318" s="373"/>
      <c r="F1318" s="53" t="s">
        <v>1618</v>
      </c>
      <c r="G1318" s="376"/>
      <c r="H1318" s="391"/>
      <c r="I1318" s="373"/>
      <c r="J1318" s="427"/>
      <c r="K1318" s="388"/>
      <c r="L1318" s="51">
        <v>1536000</v>
      </c>
      <c r="M1318" s="51">
        <v>1536000</v>
      </c>
      <c r="N1318" s="132">
        <v>1536000</v>
      </c>
      <c r="O1318" s="51">
        <v>1536000</v>
      </c>
      <c r="P1318" s="51">
        <v>1536000</v>
      </c>
      <c r="Q1318" s="51">
        <v>1536000</v>
      </c>
      <c r="R1318" s="51">
        <v>1536000</v>
      </c>
      <c r="S1318" s="51">
        <v>1536000</v>
      </c>
      <c r="T1318" s="51">
        <v>1536000</v>
      </c>
    </row>
    <row r="1319" spans="1:20" s="10" customFormat="1" ht="98.25" customHeight="1" x14ac:dyDescent="0.3">
      <c r="A1319" s="13">
        <f>IF(D1319="","",SUBTOTAL(3,D$7:$D1319))</f>
        <v>1309</v>
      </c>
      <c r="B1319" s="376"/>
      <c r="C1319" s="55" t="s">
        <v>1620</v>
      </c>
      <c r="D1319" s="56" t="s">
        <v>972</v>
      </c>
      <c r="E1319" s="373"/>
      <c r="F1319" s="53"/>
      <c r="G1319" s="376"/>
      <c r="H1319" s="391"/>
      <c r="I1319" s="373"/>
      <c r="J1319" s="427"/>
      <c r="K1319" s="388"/>
      <c r="L1319" s="51">
        <v>3850000</v>
      </c>
      <c r="M1319" s="51">
        <v>3850000</v>
      </c>
      <c r="N1319" s="132">
        <v>3850000</v>
      </c>
      <c r="O1319" s="51">
        <v>3850000</v>
      </c>
      <c r="P1319" s="51">
        <v>3850000</v>
      </c>
      <c r="Q1319" s="51">
        <v>3850000</v>
      </c>
      <c r="R1319" s="51">
        <v>3850000</v>
      </c>
      <c r="S1319" s="51">
        <v>3850000</v>
      </c>
      <c r="T1319" s="51">
        <v>3850000</v>
      </c>
    </row>
    <row r="1320" spans="1:20" s="10" customFormat="1" ht="98.25" customHeight="1" x14ac:dyDescent="0.3">
      <c r="A1320" s="13">
        <f>IF(D1320="","",SUBTOTAL(3,D$7:$D1320))</f>
        <v>1310</v>
      </c>
      <c r="B1320" s="376"/>
      <c r="C1320" s="55" t="s">
        <v>1621</v>
      </c>
      <c r="D1320" s="56" t="s">
        <v>972</v>
      </c>
      <c r="E1320" s="373"/>
      <c r="F1320" s="53" t="s">
        <v>1618</v>
      </c>
      <c r="G1320" s="376"/>
      <c r="H1320" s="391"/>
      <c r="I1320" s="373"/>
      <c r="J1320" s="427"/>
      <c r="K1320" s="388"/>
      <c r="L1320" s="51">
        <v>1820400</v>
      </c>
      <c r="M1320" s="51">
        <v>1820400</v>
      </c>
      <c r="N1320" s="132">
        <v>1820400</v>
      </c>
      <c r="O1320" s="51">
        <v>1820400</v>
      </c>
      <c r="P1320" s="51">
        <v>1820400</v>
      </c>
      <c r="Q1320" s="51">
        <v>1820400</v>
      </c>
      <c r="R1320" s="51">
        <v>1820400</v>
      </c>
      <c r="S1320" s="51">
        <v>1820400</v>
      </c>
      <c r="T1320" s="51">
        <v>1820400</v>
      </c>
    </row>
    <row r="1321" spans="1:20" s="10" customFormat="1" ht="98.25" customHeight="1" x14ac:dyDescent="0.3">
      <c r="A1321" s="13">
        <f>IF(D1321="","",SUBTOTAL(3,D$7:$D1321))</f>
        <v>1311</v>
      </c>
      <c r="B1321" s="376"/>
      <c r="C1321" s="55" t="s">
        <v>1622</v>
      </c>
      <c r="D1321" s="56" t="s">
        <v>972</v>
      </c>
      <c r="E1321" s="373"/>
      <c r="F1321" s="53" t="s">
        <v>1618</v>
      </c>
      <c r="G1321" s="376"/>
      <c r="H1321" s="391"/>
      <c r="I1321" s="373"/>
      <c r="J1321" s="427"/>
      <c r="K1321" s="388"/>
      <c r="L1321" s="51">
        <v>1914000</v>
      </c>
      <c r="M1321" s="51">
        <v>1914000</v>
      </c>
      <c r="N1321" s="132">
        <v>1914000</v>
      </c>
      <c r="O1321" s="51">
        <v>1914000</v>
      </c>
      <c r="P1321" s="51">
        <v>1914000</v>
      </c>
      <c r="Q1321" s="51">
        <v>1914000</v>
      </c>
      <c r="R1321" s="51">
        <v>1914000</v>
      </c>
      <c r="S1321" s="51">
        <v>1914000</v>
      </c>
      <c r="T1321" s="51">
        <v>1914000</v>
      </c>
    </row>
    <row r="1322" spans="1:20" s="10" customFormat="1" ht="98.25" customHeight="1" x14ac:dyDescent="0.3">
      <c r="A1322" s="13">
        <f>IF(D1322="","",SUBTOTAL(3,D$7:$D1322))</f>
        <v>1312</v>
      </c>
      <c r="B1322" s="376"/>
      <c r="C1322" s="55" t="s">
        <v>3307</v>
      </c>
      <c r="D1322" s="56" t="s">
        <v>567</v>
      </c>
      <c r="E1322" s="55" t="s">
        <v>3308</v>
      </c>
      <c r="F1322" s="53" t="s">
        <v>3309</v>
      </c>
      <c r="G1322" s="376" t="s">
        <v>3310</v>
      </c>
      <c r="H1322" s="391" t="s">
        <v>17</v>
      </c>
      <c r="I1322" s="55"/>
      <c r="J1322" s="427" t="s">
        <v>3311</v>
      </c>
      <c r="K1322" s="53"/>
      <c r="L1322" s="51">
        <v>46944</v>
      </c>
      <c r="M1322" s="51">
        <v>46944</v>
      </c>
      <c r="N1322" s="132">
        <v>46944</v>
      </c>
      <c r="O1322" s="51">
        <v>46944</v>
      </c>
      <c r="P1322" s="51">
        <v>46944</v>
      </c>
      <c r="Q1322" s="51">
        <v>46944</v>
      </c>
      <c r="R1322" s="51">
        <v>46944</v>
      </c>
      <c r="S1322" s="51">
        <v>46944</v>
      </c>
      <c r="T1322" s="51">
        <v>46944</v>
      </c>
    </row>
    <row r="1323" spans="1:20" s="10" customFormat="1" ht="98.25" customHeight="1" x14ac:dyDescent="0.3">
      <c r="A1323" s="13">
        <f>IF(D1323="","",SUBTOTAL(3,D$7:$D1323))</f>
        <v>1313</v>
      </c>
      <c r="B1323" s="376"/>
      <c r="C1323" s="55" t="s">
        <v>3312</v>
      </c>
      <c r="D1323" s="56" t="s">
        <v>567</v>
      </c>
      <c r="E1323" s="55" t="s">
        <v>3308</v>
      </c>
      <c r="F1323" s="53" t="s">
        <v>3313</v>
      </c>
      <c r="G1323" s="383"/>
      <c r="H1323" s="383"/>
      <c r="I1323" s="55"/>
      <c r="J1323" s="383"/>
      <c r="K1323" s="53"/>
      <c r="L1323" s="51">
        <v>57500</v>
      </c>
      <c r="M1323" s="51">
        <v>57500</v>
      </c>
      <c r="N1323" s="132">
        <v>57500</v>
      </c>
      <c r="O1323" s="51">
        <v>57500</v>
      </c>
      <c r="P1323" s="51">
        <v>57500</v>
      </c>
      <c r="Q1323" s="51">
        <v>57500</v>
      </c>
      <c r="R1323" s="51">
        <v>57500</v>
      </c>
      <c r="S1323" s="51">
        <v>57500</v>
      </c>
      <c r="T1323" s="51">
        <v>57500</v>
      </c>
    </row>
    <row r="1324" spans="1:20" s="10" customFormat="1" ht="98.25" customHeight="1" x14ac:dyDescent="0.3">
      <c r="A1324" s="13">
        <f>IF(D1324="","",SUBTOTAL(3,D$7:$D1324))</f>
        <v>1314</v>
      </c>
      <c r="B1324" s="376"/>
      <c r="C1324" s="55" t="s">
        <v>3314</v>
      </c>
      <c r="D1324" s="56" t="s">
        <v>567</v>
      </c>
      <c r="E1324" s="55" t="s">
        <v>3308</v>
      </c>
      <c r="F1324" s="53" t="s">
        <v>3315</v>
      </c>
      <c r="G1324" s="383"/>
      <c r="H1324" s="383"/>
      <c r="I1324" s="55"/>
      <c r="J1324" s="383"/>
      <c r="K1324" s="53"/>
      <c r="L1324" s="51">
        <v>99630</v>
      </c>
      <c r="M1324" s="51">
        <v>99630</v>
      </c>
      <c r="N1324" s="132">
        <v>99630</v>
      </c>
      <c r="O1324" s="51">
        <v>99630</v>
      </c>
      <c r="P1324" s="51">
        <v>99630</v>
      </c>
      <c r="Q1324" s="51">
        <v>99630</v>
      </c>
      <c r="R1324" s="51">
        <v>99630</v>
      </c>
      <c r="S1324" s="51">
        <v>99630</v>
      </c>
      <c r="T1324" s="51">
        <v>99630</v>
      </c>
    </row>
    <row r="1325" spans="1:20" s="10" customFormat="1" ht="98.25" customHeight="1" x14ac:dyDescent="0.3">
      <c r="A1325" s="13">
        <f>IF(D1325="","",SUBTOTAL(3,D$7:$D1325))</f>
        <v>1315</v>
      </c>
      <c r="B1325" s="376"/>
      <c r="C1325" s="55" t="s">
        <v>3316</v>
      </c>
      <c r="D1325" s="56" t="s">
        <v>567</v>
      </c>
      <c r="E1325" s="55" t="s">
        <v>3308</v>
      </c>
      <c r="F1325" s="53" t="s">
        <v>3317</v>
      </c>
      <c r="G1325" s="383"/>
      <c r="H1325" s="383"/>
      <c r="I1325" s="55"/>
      <c r="J1325" s="383"/>
      <c r="K1325" s="53"/>
      <c r="L1325" s="51">
        <v>142870</v>
      </c>
      <c r="M1325" s="51">
        <v>142870</v>
      </c>
      <c r="N1325" s="132">
        <v>142870</v>
      </c>
      <c r="O1325" s="51">
        <v>142870</v>
      </c>
      <c r="P1325" s="51">
        <v>142870</v>
      </c>
      <c r="Q1325" s="51">
        <v>142870</v>
      </c>
      <c r="R1325" s="51">
        <v>142870</v>
      </c>
      <c r="S1325" s="51">
        <v>142870</v>
      </c>
      <c r="T1325" s="51">
        <v>142870</v>
      </c>
    </row>
    <row r="1326" spans="1:20" s="10" customFormat="1" ht="98.25" customHeight="1" x14ac:dyDescent="0.3">
      <c r="A1326" s="13">
        <f>IF(D1326="","",SUBTOTAL(3,D$7:$D1326))</f>
        <v>1316</v>
      </c>
      <c r="B1326" s="376"/>
      <c r="C1326" s="55" t="s">
        <v>3318</v>
      </c>
      <c r="D1326" s="56" t="s">
        <v>567</v>
      </c>
      <c r="E1326" s="55" t="s">
        <v>3308</v>
      </c>
      <c r="F1326" s="53" t="s">
        <v>3319</v>
      </c>
      <c r="G1326" s="383"/>
      <c r="H1326" s="383"/>
      <c r="I1326" s="55"/>
      <c r="J1326" s="383"/>
      <c r="K1326" s="53"/>
      <c r="L1326" s="51">
        <v>287500</v>
      </c>
      <c r="M1326" s="51">
        <v>287500</v>
      </c>
      <c r="N1326" s="132">
        <v>287500</v>
      </c>
      <c r="O1326" s="51">
        <v>287500</v>
      </c>
      <c r="P1326" s="51">
        <v>287500</v>
      </c>
      <c r="Q1326" s="51">
        <v>287500</v>
      </c>
      <c r="R1326" s="51">
        <v>287500</v>
      </c>
      <c r="S1326" s="51">
        <v>287500</v>
      </c>
      <c r="T1326" s="51">
        <v>287500</v>
      </c>
    </row>
    <row r="1327" spans="1:20" s="10" customFormat="1" ht="98.25" customHeight="1" x14ac:dyDescent="0.3">
      <c r="A1327" s="13">
        <f>IF(D1327="","",SUBTOTAL(3,D$7:$D1327))</f>
        <v>1317</v>
      </c>
      <c r="B1327" s="376"/>
      <c r="C1327" s="55" t="s">
        <v>3320</v>
      </c>
      <c r="D1327" s="56" t="s">
        <v>567</v>
      </c>
      <c r="E1327" s="55" t="s">
        <v>3308</v>
      </c>
      <c r="F1327" s="53" t="s">
        <v>3315</v>
      </c>
      <c r="G1327" s="383"/>
      <c r="H1327" s="383"/>
      <c r="I1327" s="55"/>
      <c r="J1327" s="383"/>
      <c r="K1327" s="53"/>
      <c r="L1327" s="51">
        <v>117222</v>
      </c>
      <c r="M1327" s="51">
        <v>117222</v>
      </c>
      <c r="N1327" s="132">
        <v>117222</v>
      </c>
      <c r="O1327" s="51">
        <v>117222</v>
      </c>
      <c r="P1327" s="51">
        <v>117222</v>
      </c>
      <c r="Q1327" s="51">
        <v>117222</v>
      </c>
      <c r="R1327" s="51">
        <v>117222</v>
      </c>
      <c r="S1327" s="51">
        <v>117222</v>
      </c>
      <c r="T1327" s="51">
        <v>117222</v>
      </c>
    </row>
    <row r="1328" spans="1:20" s="10" customFormat="1" ht="98.25" customHeight="1" x14ac:dyDescent="0.3">
      <c r="A1328" s="13">
        <f>IF(D1328="","",SUBTOTAL(3,D$7:$D1328))</f>
        <v>1318</v>
      </c>
      <c r="B1328" s="376"/>
      <c r="C1328" s="55" t="s">
        <v>3321</v>
      </c>
      <c r="D1328" s="56" t="s">
        <v>567</v>
      </c>
      <c r="E1328" s="55" t="s">
        <v>3308</v>
      </c>
      <c r="F1328" s="53" t="s">
        <v>3319</v>
      </c>
      <c r="G1328" s="383"/>
      <c r="H1328" s="383"/>
      <c r="I1328" s="55"/>
      <c r="J1328" s="383"/>
      <c r="K1328" s="53"/>
      <c r="L1328" s="51">
        <v>151852</v>
      </c>
      <c r="M1328" s="51">
        <v>151852</v>
      </c>
      <c r="N1328" s="132">
        <v>151852</v>
      </c>
      <c r="O1328" s="51">
        <v>151852</v>
      </c>
      <c r="P1328" s="51">
        <v>151852</v>
      </c>
      <c r="Q1328" s="51">
        <v>151852</v>
      </c>
      <c r="R1328" s="51">
        <v>151852</v>
      </c>
      <c r="S1328" s="51">
        <v>151852</v>
      </c>
      <c r="T1328" s="51">
        <v>151852</v>
      </c>
    </row>
    <row r="1329" spans="1:20" s="10" customFormat="1" ht="98.25" customHeight="1" x14ac:dyDescent="0.3">
      <c r="A1329" s="13">
        <f>IF(D1329="","",SUBTOTAL(3,D$7:$D1329))</f>
        <v>1319</v>
      </c>
      <c r="B1329" s="376"/>
      <c r="C1329" s="55" t="s">
        <v>3322</v>
      </c>
      <c r="D1329" s="56" t="s">
        <v>567</v>
      </c>
      <c r="E1329" s="55" t="s">
        <v>3308</v>
      </c>
      <c r="F1329" s="53" t="s">
        <v>3319</v>
      </c>
      <c r="G1329" s="383"/>
      <c r="H1329" s="383"/>
      <c r="I1329" s="55"/>
      <c r="J1329" s="383"/>
      <c r="K1329" s="53"/>
      <c r="L1329" s="51">
        <v>324167</v>
      </c>
      <c r="M1329" s="51">
        <v>324167</v>
      </c>
      <c r="N1329" s="132">
        <v>324167</v>
      </c>
      <c r="O1329" s="51">
        <v>324167</v>
      </c>
      <c r="P1329" s="51">
        <v>324167</v>
      </c>
      <c r="Q1329" s="51">
        <v>324167</v>
      </c>
      <c r="R1329" s="51">
        <v>324167</v>
      </c>
      <c r="S1329" s="51">
        <v>324167</v>
      </c>
      <c r="T1329" s="51">
        <v>324167</v>
      </c>
    </row>
    <row r="1330" spans="1:20" s="10" customFormat="1" ht="98.25" customHeight="1" x14ac:dyDescent="0.3">
      <c r="A1330" s="13">
        <f>IF(D1330="","",SUBTOTAL(3,D$7:$D1330))</f>
        <v>1320</v>
      </c>
      <c r="B1330" s="376"/>
      <c r="C1330" s="55" t="s">
        <v>3323</v>
      </c>
      <c r="D1330" s="56" t="s">
        <v>567</v>
      </c>
      <c r="E1330" s="55" t="s">
        <v>3308</v>
      </c>
      <c r="F1330" s="53" t="s">
        <v>3324</v>
      </c>
      <c r="G1330" s="383"/>
      <c r="H1330" s="383"/>
      <c r="I1330" s="55"/>
      <c r="J1330" s="383"/>
      <c r="K1330" s="53"/>
      <c r="L1330" s="51">
        <v>112963</v>
      </c>
      <c r="M1330" s="51">
        <v>112963</v>
      </c>
      <c r="N1330" s="132">
        <v>112963</v>
      </c>
      <c r="O1330" s="51">
        <v>112963</v>
      </c>
      <c r="P1330" s="51">
        <v>112963</v>
      </c>
      <c r="Q1330" s="51">
        <v>112963</v>
      </c>
      <c r="R1330" s="51">
        <v>112963</v>
      </c>
      <c r="S1330" s="51">
        <v>112963</v>
      </c>
      <c r="T1330" s="51">
        <v>112963</v>
      </c>
    </row>
    <row r="1331" spans="1:20" s="10" customFormat="1" ht="98.25" customHeight="1" x14ac:dyDescent="0.3">
      <c r="A1331" s="13">
        <f>IF(D1331="","",SUBTOTAL(3,D$7:$D1331))</f>
        <v>1321</v>
      </c>
      <c r="B1331" s="376"/>
      <c r="C1331" s="55" t="s">
        <v>3325</v>
      </c>
      <c r="D1331" s="56" t="s">
        <v>567</v>
      </c>
      <c r="E1331" s="55" t="s">
        <v>3308</v>
      </c>
      <c r="F1331" s="53" t="s">
        <v>3317</v>
      </c>
      <c r="G1331" s="383"/>
      <c r="H1331" s="383"/>
      <c r="I1331" s="55"/>
      <c r="J1331" s="383"/>
      <c r="K1331" s="53"/>
      <c r="L1331" s="51">
        <v>154722</v>
      </c>
      <c r="M1331" s="51">
        <v>154722</v>
      </c>
      <c r="N1331" s="132">
        <v>154722</v>
      </c>
      <c r="O1331" s="51">
        <v>154722</v>
      </c>
      <c r="P1331" s="51">
        <v>154722</v>
      </c>
      <c r="Q1331" s="51">
        <v>154722</v>
      </c>
      <c r="R1331" s="51">
        <v>154722</v>
      </c>
      <c r="S1331" s="51">
        <v>154722</v>
      </c>
      <c r="T1331" s="51">
        <v>154722</v>
      </c>
    </row>
    <row r="1332" spans="1:20" s="10" customFormat="1" ht="98.25" customHeight="1" x14ac:dyDescent="0.3">
      <c r="A1332" s="13">
        <f>IF(D1332="","",SUBTOTAL(3,D$7:$D1332))</f>
        <v>1322</v>
      </c>
      <c r="B1332" s="376"/>
      <c r="C1332" s="55" t="s">
        <v>3326</v>
      </c>
      <c r="D1332" s="56" t="s">
        <v>567</v>
      </c>
      <c r="E1332" s="55" t="s">
        <v>3308</v>
      </c>
      <c r="F1332" s="53" t="s">
        <v>3324</v>
      </c>
      <c r="G1332" s="383"/>
      <c r="H1332" s="383"/>
      <c r="I1332" s="55"/>
      <c r="J1332" s="383"/>
      <c r="K1332" s="53"/>
      <c r="L1332" s="51">
        <v>126019</v>
      </c>
      <c r="M1332" s="51">
        <v>126019</v>
      </c>
      <c r="N1332" s="132">
        <v>126019</v>
      </c>
      <c r="O1332" s="51">
        <v>126019</v>
      </c>
      <c r="P1332" s="51">
        <v>126019</v>
      </c>
      <c r="Q1332" s="51">
        <v>126019</v>
      </c>
      <c r="R1332" s="51">
        <v>126019</v>
      </c>
      <c r="S1332" s="51">
        <v>126019</v>
      </c>
      <c r="T1332" s="51">
        <v>126019</v>
      </c>
    </row>
    <row r="1333" spans="1:20" s="10" customFormat="1" ht="98.25" customHeight="1" x14ac:dyDescent="0.3">
      <c r="A1333" s="13">
        <f>IF(D1333="","",SUBTOTAL(3,D$7:$D1333))</f>
        <v>1323</v>
      </c>
      <c r="B1333" s="376"/>
      <c r="C1333" s="55" t="s">
        <v>3327</v>
      </c>
      <c r="D1333" s="56" t="s">
        <v>567</v>
      </c>
      <c r="E1333" s="55" t="s">
        <v>3308</v>
      </c>
      <c r="F1333" s="53" t="s">
        <v>3317</v>
      </c>
      <c r="G1333" s="383"/>
      <c r="H1333" s="383"/>
      <c r="I1333" s="55"/>
      <c r="J1333" s="383"/>
      <c r="K1333" s="53"/>
      <c r="L1333" s="51">
        <v>168426</v>
      </c>
      <c r="M1333" s="51">
        <v>168426</v>
      </c>
      <c r="N1333" s="132">
        <v>168426</v>
      </c>
      <c r="O1333" s="51">
        <v>168426</v>
      </c>
      <c r="P1333" s="51">
        <v>168426</v>
      </c>
      <c r="Q1333" s="51">
        <v>168426</v>
      </c>
      <c r="R1333" s="51">
        <v>168426</v>
      </c>
      <c r="S1333" s="51">
        <v>168426</v>
      </c>
      <c r="T1333" s="51">
        <v>168426</v>
      </c>
    </row>
    <row r="1334" spans="1:20" s="10" customFormat="1" ht="98.25" customHeight="1" x14ac:dyDescent="0.3">
      <c r="A1334" s="13">
        <f>IF(D1334="","",SUBTOTAL(3,D$7:$D1334))</f>
        <v>1324</v>
      </c>
      <c r="B1334" s="376"/>
      <c r="C1334" s="55" t="s">
        <v>3328</v>
      </c>
      <c r="D1334" s="56" t="s">
        <v>972</v>
      </c>
      <c r="E1334" s="55" t="s">
        <v>3329</v>
      </c>
      <c r="F1334" s="53" t="s">
        <v>3330</v>
      </c>
      <c r="G1334" s="383"/>
      <c r="H1334" s="383"/>
      <c r="I1334" s="55"/>
      <c r="J1334" s="383"/>
      <c r="K1334" s="53"/>
      <c r="L1334" s="51">
        <v>268148</v>
      </c>
      <c r="M1334" s="51">
        <v>268148</v>
      </c>
      <c r="N1334" s="132">
        <v>268148</v>
      </c>
      <c r="O1334" s="51">
        <v>268148</v>
      </c>
      <c r="P1334" s="51">
        <v>268148</v>
      </c>
      <c r="Q1334" s="51">
        <v>268148</v>
      </c>
      <c r="R1334" s="51">
        <v>268148</v>
      </c>
      <c r="S1334" s="51">
        <v>268148</v>
      </c>
      <c r="T1334" s="51">
        <v>268148</v>
      </c>
    </row>
    <row r="1335" spans="1:20" s="10" customFormat="1" ht="98.25" customHeight="1" x14ac:dyDescent="0.3">
      <c r="A1335" s="13">
        <f>IF(D1335="","",SUBTOTAL(3,D$7:$D1335))</f>
        <v>1325</v>
      </c>
      <c r="B1335" s="376"/>
      <c r="C1335" s="55" t="s">
        <v>3331</v>
      </c>
      <c r="D1335" s="56" t="s">
        <v>567</v>
      </c>
      <c r="E1335" s="55" t="s">
        <v>3332</v>
      </c>
      <c r="F1335" s="53" t="s">
        <v>3333</v>
      </c>
      <c r="G1335" s="383"/>
      <c r="H1335" s="383"/>
      <c r="I1335" s="55"/>
      <c r="J1335" s="383"/>
      <c r="K1335" s="53"/>
      <c r="L1335" s="51">
        <v>744630</v>
      </c>
      <c r="M1335" s="51">
        <v>744630</v>
      </c>
      <c r="N1335" s="132">
        <v>744630</v>
      </c>
      <c r="O1335" s="51">
        <v>744630</v>
      </c>
      <c r="P1335" s="51">
        <v>744630</v>
      </c>
      <c r="Q1335" s="51">
        <v>744630</v>
      </c>
      <c r="R1335" s="51">
        <v>744630</v>
      </c>
      <c r="S1335" s="51">
        <v>744630</v>
      </c>
      <c r="T1335" s="51">
        <v>744630</v>
      </c>
    </row>
    <row r="1336" spans="1:20" s="10" customFormat="1" ht="98.25" customHeight="1" x14ac:dyDescent="0.3">
      <c r="A1336" s="13">
        <f>IF(D1336="","",SUBTOTAL(3,D$7:$D1336))</f>
        <v>1326</v>
      </c>
      <c r="B1336" s="376"/>
      <c r="C1336" s="55" t="s">
        <v>3334</v>
      </c>
      <c r="D1336" s="56" t="s">
        <v>567</v>
      </c>
      <c r="E1336" s="55" t="s">
        <v>3332</v>
      </c>
      <c r="F1336" s="53" t="s">
        <v>3333</v>
      </c>
      <c r="G1336" s="383"/>
      <c r="H1336" s="383"/>
      <c r="I1336" s="55"/>
      <c r="J1336" s="383"/>
      <c r="K1336" s="53"/>
      <c r="L1336" s="51">
        <v>864352</v>
      </c>
      <c r="M1336" s="51">
        <v>864352</v>
      </c>
      <c r="N1336" s="132">
        <v>864352</v>
      </c>
      <c r="O1336" s="51">
        <v>864352</v>
      </c>
      <c r="P1336" s="51">
        <v>864352</v>
      </c>
      <c r="Q1336" s="51">
        <v>864352</v>
      </c>
      <c r="R1336" s="51">
        <v>864352</v>
      </c>
      <c r="S1336" s="51">
        <v>864352</v>
      </c>
      <c r="T1336" s="51">
        <v>864352</v>
      </c>
    </row>
    <row r="1337" spans="1:20" s="10" customFormat="1" ht="98.25" customHeight="1" x14ac:dyDescent="0.3">
      <c r="A1337" s="13">
        <f>IF(D1337="","",SUBTOTAL(3,D$7:$D1337))</f>
        <v>1327</v>
      </c>
      <c r="B1337" s="376"/>
      <c r="C1337" s="55" t="s">
        <v>3335</v>
      </c>
      <c r="D1337" s="56" t="s">
        <v>567</v>
      </c>
      <c r="E1337" s="55" t="s">
        <v>3332</v>
      </c>
      <c r="F1337" s="53" t="s">
        <v>3336</v>
      </c>
      <c r="G1337" s="383"/>
      <c r="H1337" s="383"/>
      <c r="I1337" s="55"/>
      <c r="J1337" s="383"/>
      <c r="K1337" s="53"/>
      <c r="L1337" s="51">
        <v>1207222</v>
      </c>
      <c r="M1337" s="51">
        <v>1207222</v>
      </c>
      <c r="N1337" s="132">
        <v>1207222</v>
      </c>
      <c r="O1337" s="51">
        <v>1207222</v>
      </c>
      <c r="P1337" s="51">
        <v>1207222</v>
      </c>
      <c r="Q1337" s="51">
        <v>1207222</v>
      </c>
      <c r="R1337" s="51">
        <v>1207222</v>
      </c>
      <c r="S1337" s="51">
        <v>1207222</v>
      </c>
      <c r="T1337" s="51">
        <v>1207222</v>
      </c>
    </row>
    <row r="1338" spans="1:20" s="10" customFormat="1" ht="98.25" customHeight="1" x14ac:dyDescent="0.3">
      <c r="A1338" s="13">
        <f>IF(D1338="","",SUBTOTAL(3,D$7:$D1338))</f>
        <v>1328</v>
      </c>
      <c r="B1338" s="376"/>
      <c r="C1338" s="55" t="s">
        <v>3337</v>
      </c>
      <c r="D1338" s="56" t="s">
        <v>567</v>
      </c>
      <c r="E1338" s="55" t="s">
        <v>3332</v>
      </c>
      <c r="F1338" s="53" t="s">
        <v>3336</v>
      </c>
      <c r="G1338" s="383"/>
      <c r="H1338" s="383"/>
      <c r="I1338" s="55"/>
      <c r="J1338" s="383"/>
      <c r="K1338" s="53"/>
      <c r="L1338" s="51">
        <v>2245370</v>
      </c>
      <c r="M1338" s="51">
        <v>2245370</v>
      </c>
      <c r="N1338" s="132">
        <v>2245370</v>
      </c>
      <c r="O1338" s="51">
        <v>2245370</v>
      </c>
      <c r="P1338" s="51">
        <v>2245370</v>
      </c>
      <c r="Q1338" s="51">
        <v>2245370</v>
      </c>
      <c r="R1338" s="51">
        <v>2245370</v>
      </c>
      <c r="S1338" s="51">
        <v>2245370</v>
      </c>
      <c r="T1338" s="51">
        <v>2245370</v>
      </c>
    </row>
    <row r="1339" spans="1:20" s="10" customFormat="1" ht="98.25" customHeight="1" x14ac:dyDescent="0.3">
      <c r="A1339" s="13">
        <f>IF(D1339="","",SUBTOTAL(3,D$7:$D1339))</f>
        <v>1329</v>
      </c>
      <c r="B1339" s="376"/>
      <c r="C1339" s="55" t="s">
        <v>3338</v>
      </c>
      <c r="D1339" s="56" t="s">
        <v>567</v>
      </c>
      <c r="E1339" s="55" t="s">
        <v>3332</v>
      </c>
      <c r="F1339" s="53" t="s">
        <v>3339</v>
      </c>
      <c r="G1339" s="383"/>
      <c r="H1339" s="383"/>
      <c r="I1339" s="55"/>
      <c r="J1339" s="383"/>
      <c r="K1339" s="53"/>
      <c r="L1339" s="51">
        <v>2639630</v>
      </c>
      <c r="M1339" s="51">
        <v>2639630</v>
      </c>
      <c r="N1339" s="132">
        <v>2639630</v>
      </c>
      <c r="O1339" s="51">
        <v>2639630</v>
      </c>
      <c r="P1339" s="51">
        <v>2639630</v>
      </c>
      <c r="Q1339" s="51">
        <v>2639630</v>
      </c>
      <c r="R1339" s="51">
        <v>2639630</v>
      </c>
      <c r="S1339" s="51">
        <v>2639630</v>
      </c>
      <c r="T1339" s="51">
        <v>2639630</v>
      </c>
    </row>
    <row r="1340" spans="1:20" s="10" customFormat="1" ht="98.25" customHeight="1" x14ac:dyDescent="0.3">
      <c r="A1340" s="13">
        <f>IF(D1340="","",SUBTOTAL(3,D$7:$D1340))</f>
        <v>1330</v>
      </c>
      <c r="B1340" s="376"/>
      <c r="C1340" s="55" t="s">
        <v>3340</v>
      </c>
      <c r="D1340" s="56" t="s">
        <v>567</v>
      </c>
      <c r="E1340" s="55" t="s">
        <v>3341</v>
      </c>
      <c r="F1340" s="53" t="s">
        <v>3342</v>
      </c>
      <c r="G1340" s="383"/>
      <c r="H1340" s="383"/>
      <c r="I1340" s="55"/>
      <c r="J1340" s="383"/>
      <c r="K1340" s="53"/>
      <c r="L1340" s="51">
        <v>560556</v>
      </c>
      <c r="M1340" s="51">
        <v>560556</v>
      </c>
      <c r="N1340" s="132">
        <v>560556</v>
      </c>
      <c r="O1340" s="51">
        <v>560556</v>
      </c>
      <c r="P1340" s="51">
        <v>560556</v>
      </c>
      <c r="Q1340" s="51">
        <v>560556</v>
      </c>
      <c r="R1340" s="51">
        <v>560556</v>
      </c>
      <c r="S1340" s="51">
        <v>560556</v>
      </c>
      <c r="T1340" s="51">
        <v>560556</v>
      </c>
    </row>
    <row r="1341" spans="1:20" s="10" customFormat="1" ht="98.25" customHeight="1" x14ac:dyDescent="0.3">
      <c r="A1341" s="13">
        <f>IF(D1341="","",SUBTOTAL(3,D$7:$D1341))</f>
        <v>1331</v>
      </c>
      <c r="B1341" s="376"/>
      <c r="C1341" s="55" t="s">
        <v>3343</v>
      </c>
      <c r="D1341" s="56" t="s">
        <v>567</v>
      </c>
      <c r="E1341" s="55" t="s">
        <v>3344</v>
      </c>
      <c r="F1341" s="53" t="s">
        <v>3345</v>
      </c>
      <c r="G1341" s="383"/>
      <c r="H1341" s="383"/>
      <c r="I1341" s="55"/>
      <c r="J1341" s="383"/>
      <c r="K1341" s="53"/>
      <c r="L1341" s="51">
        <v>59074</v>
      </c>
      <c r="M1341" s="51">
        <v>59074</v>
      </c>
      <c r="N1341" s="132">
        <v>59074</v>
      </c>
      <c r="O1341" s="51">
        <v>59074</v>
      </c>
      <c r="P1341" s="51">
        <v>59074</v>
      </c>
      <c r="Q1341" s="51">
        <v>59074</v>
      </c>
      <c r="R1341" s="51">
        <v>59074</v>
      </c>
      <c r="S1341" s="51">
        <v>59074</v>
      </c>
      <c r="T1341" s="51">
        <v>59074</v>
      </c>
    </row>
    <row r="1342" spans="1:20" s="10" customFormat="1" ht="98.25" customHeight="1" x14ac:dyDescent="0.3">
      <c r="A1342" s="13">
        <f>IF(D1342="","",SUBTOTAL(3,D$7:$D1342))</f>
        <v>1332</v>
      </c>
      <c r="B1342" s="376"/>
      <c r="C1342" s="55" t="s">
        <v>3346</v>
      </c>
      <c r="D1342" s="56" t="s">
        <v>567</v>
      </c>
      <c r="E1342" s="55" t="s">
        <v>3347</v>
      </c>
      <c r="F1342" s="53" t="s">
        <v>3345</v>
      </c>
      <c r="G1342" s="383"/>
      <c r="H1342" s="383"/>
      <c r="I1342" s="55"/>
      <c r="J1342" s="383"/>
      <c r="K1342" s="53"/>
      <c r="L1342" s="51">
        <v>59074</v>
      </c>
      <c r="M1342" s="51">
        <v>59074</v>
      </c>
      <c r="N1342" s="132">
        <v>59074</v>
      </c>
      <c r="O1342" s="51">
        <v>59074</v>
      </c>
      <c r="P1342" s="51">
        <v>59074</v>
      </c>
      <c r="Q1342" s="51">
        <v>59074</v>
      </c>
      <c r="R1342" s="51">
        <v>59074</v>
      </c>
      <c r="S1342" s="51">
        <v>59074</v>
      </c>
      <c r="T1342" s="51">
        <v>59074</v>
      </c>
    </row>
    <row r="1343" spans="1:20" s="10" customFormat="1" ht="98.25" customHeight="1" x14ac:dyDescent="0.3">
      <c r="A1343" s="13">
        <f>IF(D1343="","",SUBTOTAL(3,D$7:$D1343))</f>
        <v>1333</v>
      </c>
      <c r="B1343" s="376"/>
      <c r="C1343" s="55" t="s">
        <v>3348</v>
      </c>
      <c r="D1343" s="56" t="s">
        <v>567</v>
      </c>
      <c r="E1343" s="55" t="s">
        <v>3349</v>
      </c>
      <c r="F1343" s="53" t="s">
        <v>3345</v>
      </c>
      <c r="G1343" s="383"/>
      <c r="H1343" s="383"/>
      <c r="I1343" s="55"/>
      <c r="J1343" s="383"/>
      <c r="K1343" s="53"/>
      <c r="L1343" s="51">
        <v>59074</v>
      </c>
      <c r="M1343" s="51">
        <v>59074</v>
      </c>
      <c r="N1343" s="132">
        <v>59074</v>
      </c>
      <c r="O1343" s="51">
        <v>59074</v>
      </c>
      <c r="P1343" s="51">
        <v>59074</v>
      </c>
      <c r="Q1343" s="51">
        <v>59074</v>
      </c>
      <c r="R1343" s="51">
        <v>59074</v>
      </c>
      <c r="S1343" s="51">
        <v>59074</v>
      </c>
      <c r="T1343" s="51">
        <v>59074</v>
      </c>
    </row>
    <row r="1344" spans="1:20" s="10" customFormat="1" ht="98.25" customHeight="1" x14ac:dyDescent="0.3">
      <c r="A1344" s="13">
        <f>IF(D1344="","",SUBTOTAL(3,D$7:$D1344))</f>
        <v>1334</v>
      </c>
      <c r="B1344" s="376"/>
      <c r="C1344" s="55" t="s">
        <v>3350</v>
      </c>
      <c r="D1344" s="56" t="s">
        <v>567</v>
      </c>
      <c r="E1344" s="55" t="s">
        <v>3351</v>
      </c>
      <c r="F1344" s="53" t="s">
        <v>3352</v>
      </c>
      <c r="G1344" s="383"/>
      <c r="H1344" s="383"/>
      <c r="I1344" s="55"/>
      <c r="J1344" s="383"/>
      <c r="K1344" s="53"/>
      <c r="L1344" s="51">
        <v>129722</v>
      </c>
      <c r="M1344" s="51">
        <v>129722</v>
      </c>
      <c r="N1344" s="132">
        <v>129722</v>
      </c>
      <c r="O1344" s="51">
        <v>129722</v>
      </c>
      <c r="P1344" s="51">
        <v>129722</v>
      </c>
      <c r="Q1344" s="51">
        <v>129722</v>
      </c>
      <c r="R1344" s="51">
        <v>129722</v>
      </c>
      <c r="S1344" s="51">
        <v>129722</v>
      </c>
      <c r="T1344" s="51">
        <v>129722</v>
      </c>
    </row>
    <row r="1345" spans="1:20" s="10" customFormat="1" ht="98.25" customHeight="1" x14ac:dyDescent="0.3">
      <c r="A1345" s="13">
        <f>IF(D1345="","",SUBTOTAL(3,D$7:$D1345))</f>
        <v>1335</v>
      </c>
      <c r="B1345" s="376"/>
      <c r="C1345" s="55" t="s">
        <v>3353</v>
      </c>
      <c r="D1345" s="56" t="s">
        <v>567</v>
      </c>
      <c r="E1345" s="55" t="s">
        <v>3354</v>
      </c>
      <c r="F1345" s="53" t="s">
        <v>3352</v>
      </c>
      <c r="G1345" s="383"/>
      <c r="H1345" s="383"/>
      <c r="I1345" s="55"/>
      <c r="J1345" s="383"/>
      <c r="K1345" s="53"/>
      <c r="L1345" s="51">
        <v>129722</v>
      </c>
      <c r="M1345" s="51">
        <v>129722</v>
      </c>
      <c r="N1345" s="132">
        <v>129722</v>
      </c>
      <c r="O1345" s="51">
        <v>129722</v>
      </c>
      <c r="P1345" s="51">
        <v>129722</v>
      </c>
      <c r="Q1345" s="51">
        <v>129722</v>
      </c>
      <c r="R1345" s="51">
        <v>129722</v>
      </c>
      <c r="S1345" s="51">
        <v>129722</v>
      </c>
      <c r="T1345" s="51">
        <v>129722</v>
      </c>
    </row>
    <row r="1346" spans="1:20" s="10" customFormat="1" ht="98.25" customHeight="1" x14ac:dyDescent="0.3">
      <c r="A1346" s="13">
        <f>IF(D1346="","",SUBTOTAL(3,D$7:$D1346))</f>
        <v>1336</v>
      </c>
      <c r="B1346" s="376"/>
      <c r="C1346" s="55" t="s">
        <v>3355</v>
      </c>
      <c r="D1346" s="56" t="s">
        <v>567</v>
      </c>
      <c r="E1346" s="55" t="s">
        <v>3356</v>
      </c>
      <c r="F1346" s="53" t="s">
        <v>3309</v>
      </c>
      <c r="G1346" s="383"/>
      <c r="H1346" s="383"/>
      <c r="I1346" s="55"/>
      <c r="J1346" s="383"/>
      <c r="K1346" s="53"/>
      <c r="L1346" s="51">
        <v>418704</v>
      </c>
      <c r="M1346" s="51">
        <v>418704</v>
      </c>
      <c r="N1346" s="132">
        <v>418704</v>
      </c>
      <c r="O1346" s="51">
        <v>418704</v>
      </c>
      <c r="P1346" s="51">
        <v>418704</v>
      </c>
      <c r="Q1346" s="51">
        <v>418704</v>
      </c>
      <c r="R1346" s="51">
        <v>418704</v>
      </c>
      <c r="S1346" s="51">
        <v>418704</v>
      </c>
      <c r="T1346" s="51">
        <v>418704</v>
      </c>
    </row>
    <row r="1347" spans="1:20" s="10" customFormat="1" ht="98.25" customHeight="1" x14ac:dyDescent="0.3">
      <c r="A1347" s="13">
        <f>IF(D1347="","",SUBTOTAL(3,D$7:$D1347))</f>
        <v>1337</v>
      </c>
      <c r="B1347" s="376"/>
      <c r="C1347" s="55" t="s">
        <v>3357</v>
      </c>
      <c r="D1347" s="56" t="s">
        <v>567</v>
      </c>
      <c r="E1347" s="55" t="s">
        <v>3358</v>
      </c>
      <c r="F1347" s="53" t="s">
        <v>3309</v>
      </c>
      <c r="G1347" s="383"/>
      <c r="H1347" s="383"/>
      <c r="I1347" s="55"/>
      <c r="J1347" s="383"/>
      <c r="K1347" s="53"/>
      <c r="L1347" s="51">
        <v>418704</v>
      </c>
      <c r="M1347" s="51">
        <v>418704</v>
      </c>
      <c r="N1347" s="132">
        <v>418704</v>
      </c>
      <c r="O1347" s="51">
        <v>418704</v>
      </c>
      <c r="P1347" s="51">
        <v>418704</v>
      </c>
      <c r="Q1347" s="51">
        <v>418704</v>
      </c>
      <c r="R1347" s="51">
        <v>418704</v>
      </c>
      <c r="S1347" s="51">
        <v>418704</v>
      </c>
      <c r="T1347" s="51">
        <v>418704</v>
      </c>
    </row>
    <row r="1348" spans="1:20" s="10" customFormat="1" ht="98.25" customHeight="1" x14ac:dyDescent="0.3">
      <c r="A1348" s="13">
        <f>IF(D1348="","",SUBTOTAL(3,D$7:$D1348))</f>
        <v>1338</v>
      </c>
      <c r="B1348" s="376"/>
      <c r="C1348" s="55" t="s">
        <v>3359</v>
      </c>
      <c r="D1348" s="56" t="s">
        <v>567</v>
      </c>
      <c r="E1348" s="55" t="s">
        <v>3360</v>
      </c>
      <c r="F1348" s="53" t="s">
        <v>3309</v>
      </c>
      <c r="G1348" s="383"/>
      <c r="H1348" s="383"/>
      <c r="I1348" s="55"/>
      <c r="J1348" s="383"/>
      <c r="K1348" s="53"/>
      <c r="L1348" s="51">
        <v>418704</v>
      </c>
      <c r="M1348" s="51">
        <v>418704</v>
      </c>
      <c r="N1348" s="132">
        <v>418704</v>
      </c>
      <c r="O1348" s="51">
        <v>418704</v>
      </c>
      <c r="P1348" s="51">
        <v>418704</v>
      </c>
      <c r="Q1348" s="51">
        <v>418704</v>
      </c>
      <c r="R1348" s="51">
        <v>418704</v>
      </c>
      <c r="S1348" s="51">
        <v>418704</v>
      </c>
      <c r="T1348" s="51">
        <v>418704</v>
      </c>
    </row>
    <row r="1349" spans="1:20" s="10" customFormat="1" ht="98.25" customHeight="1" x14ac:dyDescent="0.3">
      <c r="A1349" s="13">
        <f>IF(D1349="","",SUBTOTAL(3,D$7:$D1349))</f>
        <v>1339</v>
      </c>
      <c r="B1349" s="376"/>
      <c r="C1349" s="55" t="s">
        <v>3361</v>
      </c>
      <c r="D1349" s="56" t="s">
        <v>567</v>
      </c>
      <c r="E1349" s="55" t="s">
        <v>3362</v>
      </c>
      <c r="F1349" s="53" t="s">
        <v>3363</v>
      </c>
      <c r="G1349" s="383"/>
      <c r="H1349" s="383"/>
      <c r="I1349" s="55"/>
      <c r="J1349" s="383"/>
      <c r="K1349" s="53"/>
      <c r="L1349" s="51">
        <v>1860833</v>
      </c>
      <c r="M1349" s="51">
        <v>1860833</v>
      </c>
      <c r="N1349" s="132">
        <v>1860833</v>
      </c>
      <c r="O1349" s="51">
        <v>1860833</v>
      </c>
      <c r="P1349" s="51">
        <v>1860833</v>
      </c>
      <c r="Q1349" s="51">
        <v>1860833</v>
      </c>
      <c r="R1349" s="51">
        <v>1860833</v>
      </c>
      <c r="S1349" s="51">
        <v>1860833</v>
      </c>
      <c r="T1349" s="51">
        <v>1860833</v>
      </c>
    </row>
    <row r="1350" spans="1:20" s="10" customFormat="1" ht="98.25" customHeight="1" x14ac:dyDescent="0.3">
      <c r="A1350" s="13">
        <f>IF(D1350="","",SUBTOTAL(3,D$7:$D1350))</f>
        <v>1340</v>
      </c>
      <c r="B1350" s="376"/>
      <c r="C1350" s="55" t="s">
        <v>3364</v>
      </c>
      <c r="D1350" s="56" t="s">
        <v>567</v>
      </c>
      <c r="E1350" s="55" t="s">
        <v>3362</v>
      </c>
      <c r="F1350" s="53" t="s">
        <v>3363</v>
      </c>
      <c r="G1350" s="383"/>
      <c r="H1350" s="383"/>
      <c r="I1350" s="55"/>
      <c r="J1350" s="383"/>
      <c r="K1350" s="53"/>
      <c r="L1350" s="51">
        <v>3007870</v>
      </c>
      <c r="M1350" s="51">
        <v>3007870</v>
      </c>
      <c r="N1350" s="132">
        <v>3007870</v>
      </c>
      <c r="O1350" s="51">
        <v>3007870</v>
      </c>
      <c r="P1350" s="51">
        <v>3007870</v>
      </c>
      <c r="Q1350" s="51">
        <v>3007870</v>
      </c>
      <c r="R1350" s="51">
        <v>3007870</v>
      </c>
      <c r="S1350" s="51">
        <v>3007870</v>
      </c>
      <c r="T1350" s="51">
        <v>3007870</v>
      </c>
    </row>
    <row r="1351" spans="1:20" s="10" customFormat="1" ht="98.25" customHeight="1" x14ac:dyDescent="0.3">
      <c r="A1351" s="13">
        <f>IF(D1351="","",SUBTOTAL(3,D$7:$D1351))</f>
        <v>1341</v>
      </c>
      <c r="B1351" s="376"/>
      <c r="C1351" s="55" t="s">
        <v>3365</v>
      </c>
      <c r="D1351" s="56" t="s">
        <v>567</v>
      </c>
      <c r="E1351" s="55" t="s">
        <v>3362</v>
      </c>
      <c r="F1351" s="53" t="s">
        <v>3363</v>
      </c>
      <c r="G1351" s="383"/>
      <c r="H1351" s="383"/>
      <c r="I1351" s="55"/>
      <c r="J1351" s="383"/>
      <c r="K1351" s="53"/>
      <c r="L1351" s="51">
        <v>4009907</v>
      </c>
      <c r="M1351" s="51">
        <v>4009907</v>
      </c>
      <c r="N1351" s="132">
        <v>4009907</v>
      </c>
      <c r="O1351" s="51">
        <v>4009907</v>
      </c>
      <c r="P1351" s="51">
        <v>4009907</v>
      </c>
      <c r="Q1351" s="51">
        <v>4009907</v>
      </c>
      <c r="R1351" s="51">
        <v>4009907</v>
      </c>
      <c r="S1351" s="51">
        <v>4009907</v>
      </c>
      <c r="T1351" s="51">
        <v>4009907</v>
      </c>
    </row>
    <row r="1352" spans="1:20" s="10" customFormat="1" ht="98.25" customHeight="1" x14ac:dyDescent="0.3">
      <c r="A1352" s="13">
        <f>IF(D1352="","",SUBTOTAL(3,D$7:$D1352))</f>
        <v>1342</v>
      </c>
      <c r="B1352" s="376"/>
      <c r="C1352" s="55" t="s">
        <v>3366</v>
      </c>
      <c r="D1352" s="56" t="s">
        <v>567</v>
      </c>
      <c r="E1352" s="55" t="s">
        <v>3367</v>
      </c>
      <c r="F1352" s="53" t="s">
        <v>3368</v>
      </c>
      <c r="G1352" s="383"/>
      <c r="H1352" s="383"/>
      <c r="I1352" s="55"/>
      <c r="J1352" s="383"/>
      <c r="K1352" s="53"/>
      <c r="L1352" s="51">
        <v>860648</v>
      </c>
      <c r="M1352" s="51">
        <v>860648</v>
      </c>
      <c r="N1352" s="132">
        <v>860648</v>
      </c>
      <c r="O1352" s="51">
        <v>860648</v>
      </c>
      <c r="P1352" s="51">
        <v>860648</v>
      </c>
      <c r="Q1352" s="51">
        <v>860648</v>
      </c>
      <c r="R1352" s="51">
        <v>860648</v>
      </c>
      <c r="S1352" s="51">
        <v>860648</v>
      </c>
      <c r="T1352" s="51">
        <v>860648</v>
      </c>
    </row>
    <row r="1353" spans="1:20" s="10" customFormat="1" ht="98.25" customHeight="1" x14ac:dyDescent="0.3">
      <c r="A1353" s="13">
        <f>IF(D1353="","",SUBTOTAL(3,D$7:$D1353))</f>
        <v>1343</v>
      </c>
      <c r="B1353" s="376"/>
      <c r="C1353" s="55" t="s">
        <v>3369</v>
      </c>
      <c r="D1353" s="56" t="s">
        <v>567</v>
      </c>
      <c r="E1353" s="55" t="s">
        <v>3367</v>
      </c>
      <c r="F1353" s="53" t="s">
        <v>3370</v>
      </c>
      <c r="G1353" s="383"/>
      <c r="H1353" s="383"/>
      <c r="I1353" s="55"/>
      <c r="J1353" s="383"/>
      <c r="K1353" s="53"/>
      <c r="L1353" s="51">
        <v>855833</v>
      </c>
      <c r="M1353" s="51">
        <v>855833</v>
      </c>
      <c r="N1353" s="132">
        <v>855833</v>
      </c>
      <c r="O1353" s="51">
        <v>855833</v>
      </c>
      <c r="P1353" s="51">
        <v>855833</v>
      </c>
      <c r="Q1353" s="51">
        <v>855833</v>
      </c>
      <c r="R1353" s="51">
        <v>855833</v>
      </c>
      <c r="S1353" s="51">
        <v>855833</v>
      </c>
      <c r="T1353" s="51">
        <v>855833</v>
      </c>
    </row>
    <row r="1354" spans="1:20" s="10" customFormat="1" ht="98.25" customHeight="1" x14ac:dyDescent="0.3">
      <c r="A1354" s="13">
        <f>IF(D1354="","",SUBTOTAL(3,D$7:$D1354))</f>
        <v>1344</v>
      </c>
      <c r="B1354" s="376"/>
      <c r="C1354" s="55" t="s">
        <v>3371</v>
      </c>
      <c r="D1354" s="56" t="s">
        <v>567</v>
      </c>
      <c r="E1354" s="55" t="s">
        <v>3367</v>
      </c>
      <c r="F1354" s="53" t="s">
        <v>3370</v>
      </c>
      <c r="G1354" s="383"/>
      <c r="H1354" s="383"/>
      <c r="I1354" s="55"/>
      <c r="J1354" s="383"/>
      <c r="K1354" s="53"/>
      <c r="L1354" s="51">
        <v>735093</v>
      </c>
      <c r="M1354" s="51">
        <v>735093</v>
      </c>
      <c r="N1354" s="132">
        <v>735093</v>
      </c>
      <c r="O1354" s="51">
        <v>735093</v>
      </c>
      <c r="P1354" s="51">
        <v>735093</v>
      </c>
      <c r="Q1354" s="51">
        <v>735093</v>
      </c>
      <c r="R1354" s="51">
        <v>735093</v>
      </c>
      <c r="S1354" s="51">
        <v>735093</v>
      </c>
      <c r="T1354" s="51">
        <v>735093</v>
      </c>
    </row>
    <row r="1355" spans="1:20" s="10" customFormat="1" ht="98.25" customHeight="1" x14ac:dyDescent="0.3">
      <c r="A1355" s="13">
        <f>IF(D1355="","",SUBTOTAL(3,D$7:$D1355))</f>
        <v>1345</v>
      </c>
      <c r="B1355" s="376"/>
      <c r="C1355" s="55" t="s">
        <v>3372</v>
      </c>
      <c r="D1355" s="56" t="s">
        <v>567</v>
      </c>
      <c r="E1355" s="55" t="s">
        <v>3308</v>
      </c>
      <c r="F1355" s="53" t="s">
        <v>3373</v>
      </c>
      <c r="G1355" s="383"/>
      <c r="H1355" s="383"/>
      <c r="I1355" s="55"/>
      <c r="J1355" s="383"/>
      <c r="K1355" s="53"/>
      <c r="L1355" s="51">
        <v>57037</v>
      </c>
      <c r="M1355" s="51">
        <v>57037</v>
      </c>
      <c r="N1355" s="132">
        <v>57037</v>
      </c>
      <c r="O1355" s="51">
        <v>57037</v>
      </c>
      <c r="P1355" s="51">
        <v>57037</v>
      </c>
      <c r="Q1355" s="51">
        <v>57037</v>
      </c>
      <c r="R1355" s="51">
        <v>57037</v>
      </c>
      <c r="S1355" s="51">
        <v>57037</v>
      </c>
      <c r="T1355" s="51">
        <v>57037</v>
      </c>
    </row>
    <row r="1356" spans="1:20" s="10" customFormat="1" ht="98.25" customHeight="1" x14ac:dyDescent="0.3">
      <c r="A1356" s="13">
        <f>IF(D1356="","",SUBTOTAL(3,D$7:$D1356))</f>
        <v>1346</v>
      </c>
      <c r="B1356" s="376"/>
      <c r="C1356" s="55" t="s">
        <v>3374</v>
      </c>
      <c r="D1356" s="56" t="s">
        <v>567</v>
      </c>
      <c r="E1356" s="55" t="s">
        <v>3308</v>
      </c>
      <c r="F1356" s="53" t="s">
        <v>3373</v>
      </c>
      <c r="G1356" s="383"/>
      <c r="H1356" s="383"/>
      <c r="I1356" s="55"/>
      <c r="J1356" s="383"/>
      <c r="K1356" s="53"/>
      <c r="L1356" s="51">
        <v>67685</v>
      </c>
      <c r="M1356" s="51">
        <v>67685</v>
      </c>
      <c r="N1356" s="132">
        <v>67685</v>
      </c>
      <c r="O1356" s="51">
        <v>67685</v>
      </c>
      <c r="P1356" s="51">
        <v>67685</v>
      </c>
      <c r="Q1356" s="51">
        <v>67685</v>
      </c>
      <c r="R1356" s="51">
        <v>67685</v>
      </c>
      <c r="S1356" s="51">
        <v>67685</v>
      </c>
      <c r="T1356" s="51">
        <v>67685</v>
      </c>
    </row>
    <row r="1357" spans="1:20" s="10" customFormat="1" ht="98.25" customHeight="1" x14ac:dyDescent="0.3">
      <c r="A1357" s="13">
        <f>IF(D1357="","",SUBTOTAL(3,D$7:$D1357))</f>
        <v>1347</v>
      </c>
      <c r="B1357" s="376"/>
      <c r="C1357" s="55" t="s">
        <v>3375</v>
      </c>
      <c r="D1357" s="56" t="s">
        <v>567</v>
      </c>
      <c r="E1357" s="55" t="s">
        <v>3376</v>
      </c>
      <c r="F1357" s="53" t="s">
        <v>3377</v>
      </c>
      <c r="G1357" s="383"/>
      <c r="H1357" s="383"/>
      <c r="I1357" s="55"/>
      <c r="J1357" s="383"/>
      <c r="K1357" s="53"/>
      <c r="L1357" s="51">
        <v>55741</v>
      </c>
      <c r="M1357" s="51">
        <v>55741</v>
      </c>
      <c r="N1357" s="132">
        <v>55741</v>
      </c>
      <c r="O1357" s="51">
        <v>55741</v>
      </c>
      <c r="P1357" s="51">
        <v>55741</v>
      </c>
      <c r="Q1357" s="51">
        <v>55741</v>
      </c>
      <c r="R1357" s="51">
        <v>55741</v>
      </c>
      <c r="S1357" s="51">
        <v>55741</v>
      </c>
      <c r="T1357" s="51">
        <v>55741</v>
      </c>
    </row>
    <row r="1358" spans="1:20" s="10" customFormat="1" ht="98.25" customHeight="1" x14ac:dyDescent="0.3">
      <c r="A1358" s="13">
        <f>IF(D1358="","",SUBTOTAL(3,D$7:$D1358))</f>
        <v>1348</v>
      </c>
      <c r="B1358" s="376"/>
      <c r="C1358" s="55" t="s">
        <v>3378</v>
      </c>
      <c r="D1358" s="56" t="s">
        <v>567</v>
      </c>
      <c r="E1358" s="55" t="s">
        <v>3379</v>
      </c>
      <c r="F1358" s="53" t="s">
        <v>3377</v>
      </c>
      <c r="G1358" s="383"/>
      <c r="H1358" s="383"/>
      <c r="I1358" s="55"/>
      <c r="J1358" s="383"/>
      <c r="K1358" s="53"/>
      <c r="L1358" s="51">
        <v>64815</v>
      </c>
      <c r="M1358" s="51">
        <v>64815</v>
      </c>
      <c r="N1358" s="132">
        <v>64815</v>
      </c>
      <c r="O1358" s="51">
        <v>64815</v>
      </c>
      <c r="P1358" s="51">
        <v>64815</v>
      </c>
      <c r="Q1358" s="51">
        <v>64815</v>
      </c>
      <c r="R1358" s="51">
        <v>64815</v>
      </c>
      <c r="S1358" s="51">
        <v>64815</v>
      </c>
      <c r="T1358" s="51">
        <v>64815</v>
      </c>
    </row>
    <row r="1359" spans="1:20" s="10" customFormat="1" ht="98.25" customHeight="1" x14ac:dyDescent="0.3">
      <c r="A1359" s="13">
        <f>IF(D1359="","",SUBTOTAL(3,D$7:$D1359))</f>
        <v>1349</v>
      </c>
      <c r="B1359" s="376"/>
      <c r="C1359" s="55" t="s">
        <v>3380</v>
      </c>
      <c r="D1359" s="56" t="s">
        <v>567</v>
      </c>
      <c r="E1359" s="55" t="s">
        <v>3381</v>
      </c>
      <c r="F1359" s="53" t="s">
        <v>3377</v>
      </c>
      <c r="G1359" s="383"/>
      <c r="H1359" s="383"/>
      <c r="I1359" s="55"/>
      <c r="J1359" s="383"/>
      <c r="K1359" s="53"/>
      <c r="L1359" s="51">
        <v>43148</v>
      </c>
      <c r="M1359" s="51">
        <v>43148</v>
      </c>
      <c r="N1359" s="132">
        <v>43148</v>
      </c>
      <c r="O1359" s="51">
        <v>43148</v>
      </c>
      <c r="P1359" s="51">
        <v>43148</v>
      </c>
      <c r="Q1359" s="51">
        <v>43148</v>
      </c>
      <c r="R1359" s="51">
        <v>43148</v>
      </c>
      <c r="S1359" s="51">
        <v>43148</v>
      </c>
      <c r="T1359" s="51">
        <v>43148</v>
      </c>
    </row>
    <row r="1360" spans="1:20" s="10" customFormat="1" ht="98.25" customHeight="1" x14ac:dyDescent="0.3">
      <c r="A1360" s="13">
        <f>IF(D1360="","",SUBTOTAL(3,D$7:$D1360))</f>
        <v>1350</v>
      </c>
      <c r="B1360" s="376"/>
      <c r="C1360" s="55" t="s">
        <v>3382</v>
      </c>
      <c r="D1360" s="56" t="s">
        <v>567</v>
      </c>
      <c r="E1360" s="55" t="s">
        <v>3383</v>
      </c>
      <c r="F1360" s="53" t="s">
        <v>3384</v>
      </c>
      <c r="G1360" s="383"/>
      <c r="H1360" s="383"/>
      <c r="I1360" s="55"/>
      <c r="J1360" s="383"/>
      <c r="K1360" s="53"/>
      <c r="L1360" s="51">
        <v>281019</v>
      </c>
      <c r="M1360" s="51">
        <v>281019</v>
      </c>
      <c r="N1360" s="132">
        <v>281019</v>
      </c>
      <c r="O1360" s="51">
        <v>281019</v>
      </c>
      <c r="P1360" s="51">
        <v>281019</v>
      </c>
      <c r="Q1360" s="51">
        <v>281019</v>
      </c>
      <c r="R1360" s="51">
        <v>281019</v>
      </c>
      <c r="S1360" s="51">
        <v>281019</v>
      </c>
      <c r="T1360" s="51">
        <v>281019</v>
      </c>
    </row>
    <row r="1361" spans="1:20" s="10" customFormat="1" ht="98.25" customHeight="1" x14ac:dyDescent="0.3">
      <c r="A1361" s="13">
        <f>IF(D1361="","",SUBTOTAL(3,D$7:$D1361))</f>
        <v>1351</v>
      </c>
      <c r="B1361" s="376"/>
      <c r="C1361" s="55" t="s">
        <v>3385</v>
      </c>
      <c r="D1361" s="56" t="s">
        <v>567</v>
      </c>
      <c r="E1361" s="55" t="s">
        <v>3386</v>
      </c>
      <c r="F1361" s="53" t="s">
        <v>3370</v>
      </c>
      <c r="G1361" s="383"/>
      <c r="H1361" s="383"/>
      <c r="I1361" s="55"/>
      <c r="J1361" s="383"/>
      <c r="K1361" s="53"/>
      <c r="L1361" s="51">
        <v>385556</v>
      </c>
      <c r="M1361" s="51">
        <v>385556</v>
      </c>
      <c r="N1361" s="132">
        <v>385556</v>
      </c>
      <c r="O1361" s="51">
        <v>385556</v>
      </c>
      <c r="P1361" s="51">
        <v>385556</v>
      </c>
      <c r="Q1361" s="51">
        <v>385556</v>
      </c>
      <c r="R1361" s="51">
        <v>385556</v>
      </c>
      <c r="S1361" s="51">
        <v>385556</v>
      </c>
      <c r="T1361" s="51">
        <v>385556</v>
      </c>
    </row>
    <row r="1362" spans="1:20" s="10" customFormat="1" ht="98.25" customHeight="1" x14ac:dyDescent="0.3">
      <c r="A1362" s="13">
        <f>IF(D1362="","",SUBTOTAL(3,D$7:$D1362))</f>
        <v>1352</v>
      </c>
      <c r="B1362" s="376"/>
      <c r="C1362" s="55" t="s">
        <v>3387</v>
      </c>
      <c r="D1362" s="56" t="s">
        <v>567</v>
      </c>
      <c r="E1362" s="55" t="s">
        <v>3362</v>
      </c>
      <c r="F1362" s="53" t="s">
        <v>3388</v>
      </c>
      <c r="G1362" s="383"/>
      <c r="H1362" s="383"/>
      <c r="I1362" s="55"/>
      <c r="J1362" s="383"/>
      <c r="K1362" s="53"/>
      <c r="L1362" s="51">
        <v>2154630</v>
      </c>
      <c r="M1362" s="51">
        <v>2154630</v>
      </c>
      <c r="N1362" s="132">
        <v>2154630</v>
      </c>
      <c r="O1362" s="51">
        <v>2154630</v>
      </c>
      <c r="P1362" s="51">
        <v>2154630</v>
      </c>
      <c r="Q1362" s="51">
        <v>2154630</v>
      </c>
      <c r="R1362" s="51">
        <v>2154630</v>
      </c>
      <c r="S1362" s="51">
        <v>2154630</v>
      </c>
      <c r="T1362" s="51">
        <v>2154630</v>
      </c>
    </row>
    <row r="1363" spans="1:20" s="10" customFormat="1" ht="98.25" customHeight="1" x14ac:dyDescent="0.3">
      <c r="A1363" s="13">
        <f>IF(D1363="","",SUBTOTAL(3,D$7:$D1363))</f>
        <v>1353</v>
      </c>
      <c r="B1363" s="376"/>
      <c r="C1363" s="55" t="s">
        <v>3389</v>
      </c>
      <c r="D1363" s="56" t="s">
        <v>567</v>
      </c>
      <c r="E1363" s="55" t="s">
        <v>3362</v>
      </c>
      <c r="F1363" s="53" t="s">
        <v>3388</v>
      </c>
      <c r="G1363" s="383"/>
      <c r="H1363" s="383"/>
      <c r="I1363" s="55"/>
      <c r="J1363" s="383"/>
      <c r="K1363" s="53"/>
      <c r="L1363" s="51">
        <v>2766019</v>
      </c>
      <c r="M1363" s="51">
        <v>2766019</v>
      </c>
      <c r="N1363" s="132">
        <v>2766019</v>
      </c>
      <c r="O1363" s="51">
        <v>2766019</v>
      </c>
      <c r="P1363" s="51">
        <v>2766019</v>
      </c>
      <c r="Q1363" s="51">
        <v>2766019</v>
      </c>
      <c r="R1363" s="51">
        <v>2766019</v>
      </c>
      <c r="S1363" s="51">
        <v>2766019</v>
      </c>
      <c r="T1363" s="51">
        <v>2766019</v>
      </c>
    </row>
    <row r="1364" spans="1:20" s="10" customFormat="1" ht="98.25" customHeight="1" x14ac:dyDescent="0.3">
      <c r="A1364" s="13">
        <f>IF(D1364="","",SUBTOTAL(3,D$7:$D1364))</f>
        <v>1354</v>
      </c>
      <c r="B1364" s="376"/>
      <c r="C1364" s="55" t="s">
        <v>3390</v>
      </c>
      <c r="D1364" s="56" t="s">
        <v>2819</v>
      </c>
      <c r="E1364" s="55" t="s">
        <v>3391</v>
      </c>
      <c r="F1364" s="53" t="s">
        <v>3392</v>
      </c>
      <c r="G1364" s="383"/>
      <c r="H1364" s="383"/>
      <c r="I1364" s="55"/>
      <c r="J1364" s="383"/>
      <c r="K1364" s="53"/>
      <c r="L1364" s="51">
        <v>21296</v>
      </c>
      <c r="M1364" s="51">
        <v>21296</v>
      </c>
      <c r="N1364" s="132">
        <v>21296</v>
      </c>
      <c r="O1364" s="51">
        <v>21296</v>
      </c>
      <c r="P1364" s="51">
        <v>21296</v>
      </c>
      <c r="Q1364" s="51">
        <v>21296</v>
      </c>
      <c r="R1364" s="51">
        <v>21296</v>
      </c>
      <c r="S1364" s="51">
        <v>21296</v>
      </c>
      <c r="T1364" s="51">
        <v>21296</v>
      </c>
    </row>
    <row r="1365" spans="1:20" s="10" customFormat="1" ht="98.25" customHeight="1" x14ac:dyDescent="0.3">
      <c r="A1365" s="13">
        <f>IF(D1365="","",SUBTOTAL(3,D$7:$D1365))</f>
        <v>1355</v>
      </c>
      <c r="B1365" s="376"/>
      <c r="C1365" s="55" t="s">
        <v>3393</v>
      </c>
      <c r="D1365" s="56" t="s">
        <v>2819</v>
      </c>
      <c r="E1365" s="55" t="s">
        <v>3391</v>
      </c>
      <c r="F1365" s="53" t="s">
        <v>3394</v>
      </c>
      <c r="G1365" s="383"/>
      <c r="H1365" s="383"/>
      <c r="I1365" s="55"/>
      <c r="J1365" s="383"/>
      <c r="K1365" s="53"/>
      <c r="L1365" s="51">
        <v>35185</v>
      </c>
      <c r="M1365" s="51">
        <v>35185</v>
      </c>
      <c r="N1365" s="132">
        <v>35185</v>
      </c>
      <c r="O1365" s="51">
        <v>35185</v>
      </c>
      <c r="P1365" s="51">
        <v>35185</v>
      </c>
      <c r="Q1365" s="51">
        <v>35185</v>
      </c>
      <c r="R1365" s="51">
        <v>35185</v>
      </c>
      <c r="S1365" s="51">
        <v>35185</v>
      </c>
      <c r="T1365" s="51">
        <v>35185</v>
      </c>
    </row>
    <row r="1366" spans="1:20" s="10" customFormat="1" ht="98.25" customHeight="1" x14ac:dyDescent="0.3">
      <c r="A1366" s="13">
        <f>IF(D1366="","",SUBTOTAL(3,D$7:$D1366))</f>
        <v>1356</v>
      </c>
      <c r="B1366" s="376"/>
      <c r="C1366" s="55" t="s">
        <v>3395</v>
      </c>
      <c r="D1366" s="56" t="s">
        <v>2819</v>
      </c>
      <c r="E1366" s="55" t="s">
        <v>3391</v>
      </c>
      <c r="F1366" s="53" t="s">
        <v>3396</v>
      </c>
      <c r="G1366" s="383"/>
      <c r="H1366" s="383"/>
      <c r="I1366" s="55"/>
      <c r="J1366" s="383"/>
      <c r="K1366" s="53"/>
      <c r="L1366" s="51">
        <v>56481</v>
      </c>
      <c r="M1366" s="51">
        <v>56481</v>
      </c>
      <c r="N1366" s="132">
        <v>56481</v>
      </c>
      <c r="O1366" s="51">
        <v>56481</v>
      </c>
      <c r="P1366" s="51">
        <v>56481</v>
      </c>
      <c r="Q1366" s="51">
        <v>56481</v>
      </c>
      <c r="R1366" s="51">
        <v>56481</v>
      </c>
      <c r="S1366" s="51">
        <v>56481</v>
      </c>
      <c r="T1366" s="51">
        <v>56481</v>
      </c>
    </row>
    <row r="1367" spans="1:20" s="10" customFormat="1" ht="98.25" customHeight="1" x14ac:dyDescent="0.3">
      <c r="A1367" s="13">
        <f>IF(D1367="","",SUBTOTAL(3,D$7:$D1367))</f>
        <v>1357</v>
      </c>
      <c r="B1367" s="376"/>
      <c r="C1367" s="55" t="s">
        <v>3397</v>
      </c>
      <c r="D1367" s="56" t="s">
        <v>2819</v>
      </c>
      <c r="E1367" s="55" t="s">
        <v>3391</v>
      </c>
      <c r="F1367" s="53" t="s">
        <v>3392</v>
      </c>
      <c r="G1367" s="383"/>
      <c r="H1367" s="383"/>
      <c r="I1367" s="55"/>
      <c r="J1367" s="383"/>
      <c r="K1367" s="53"/>
      <c r="L1367" s="51">
        <v>28148</v>
      </c>
      <c r="M1367" s="51">
        <v>28148</v>
      </c>
      <c r="N1367" s="132">
        <v>28148</v>
      </c>
      <c r="O1367" s="51">
        <v>28148</v>
      </c>
      <c r="P1367" s="51">
        <v>28148</v>
      </c>
      <c r="Q1367" s="51">
        <v>28148</v>
      </c>
      <c r="R1367" s="51">
        <v>28148</v>
      </c>
      <c r="S1367" s="51">
        <v>28148</v>
      </c>
      <c r="T1367" s="51">
        <v>28148</v>
      </c>
    </row>
    <row r="1368" spans="1:20" s="10" customFormat="1" ht="98.25" customHeight="1" x14ac:dyDescent="0.3">
      <c r="A1368" s="13">
        <f>IF(D1368="","",SUBTOTAL(3,D$7:$D1368))</f>
        <v>1358</v>
      </c>
      <c r="B1368" s="376"/>
      <c r="C1368" s="55" t="s">
        <v>3398</v>
      </c>
      <c r="D1368" s="56" t="s">
        <v>2819</v>
      </c>
      <c r="E1368" s="55" t="s">
        <v>3391</v>
      </c>
      <c r="F1368" s="53" t="s">
        <v>3394</v>
      </c>
      <c r="G1368" s="383"/>
      <c r="H1368" s="383"/>
      <c r="I1368" s="55"/>
      <c r="J1368" s="383"/>
      <c r="K1368" s="53"/>
      <c r="L1368" s="51">
        <v>40556</v>
      </c>
      <c r="M1368" s="51">
        <v>40556</v>
      </c>
      <c r="N1368" s="132">
        <v>40556</v>
      </c>
      <c r="O1368" s="51">
        <v>40556</v>
      </c>
      <c r="P1368" s="51">
        <v>40556</v>
      </c>
      <c r="Q1368" s="51">
        <v>40556</v>
      </c>
      <c r="R1368" s="51">
        <v>40556</v>
      </c>
      <c r="S1368" s="51">
        <v>40556</v>
      </c>
      <c r="T1368" s="51">
        <v>40556</v>
      </c>
    </row>
    <row r="1369" spans="1:20" s="10" customFormat="1" ht="98.25" customHeight="1" x14ac:dyDescent="0.3">
      <c r="A1369" s="13">
        <f>IF(D1369="","",SUBTOTAL(3,D$7:$D1369))</f>
        <v>1359</v>
      </c>
      <c r="B1369" s="376"/>
      <c r="C1369" s="55" t="s">
        <v>3399</v>
      </c>
      <c r="D1369" s="56" t="s">
        <v>2819</v>
      </c>
      <c r="E1369" s="55" t="s">
        <v>3391</v>
      </c>
      <c r="F1369" s="53" t="s">
        <v>3396</v>
      </c>
      <c r="G1369" s="383"/>
      <c r="H1369" s="383"/>
      <c r="I1369" s="55"/>
      <c r="J1369" s="383"/>
      <c r="K1369" s="53"/>
      <c r="L1369" s="51">
        <v>71204</v>
      </c>
      <c r="M1369" s="51">
        <v>71204</v>
      </c>
      <c r="N1369" s="132">
        <v>71204</v>
      </c>
      <c r="O1369" s="51">
        <v>71204</v>
      </c>
      <c r="P1369" s="51">
        <v>71204</v>
      </c>
      <c r="Q1369" s="51">
        <v>71204</v>
      </c>
      <c r="R1369" s="51">
        <v>71204</v>
      </c>
      <c r="S1369" s="51">
        <v>71204</v>
      </c>
      <c r="T1369" s="51">
        <v>71204</v>
      </c>
    </row>
    <row r="1370" spans="1:20" s="10" customFormat="1" ht="98.25" customHeight="1" x14ac:dyDescent="0.3">
      <c r="A1370" s="13">
        <f>IF(D1370="","",SUBTOTAL(3,D$7:$D1370))</f>
        <v>1360</v>
      </c>
      <c r="B1370" s="376"/>
      <c r="C1370" s="55" t="s">
        <v>3400</v>
      </c>
      <c r="D1370" s="56" t="s">
        <v>2765</v>
      </c>
      <c r="E1370" s="55" t="s">
        <v>3401</v>
      </c>
      <c r="F1370" s="53" t="s">
        <v>3402</v>
      </c>
      <c r="G1370" s="383"/>
      <c r="H1370" s="383"/>
      <c r="I1370" s="55"/>
      <c r="J1370" s="383"/>
      <c r="K1370" s="53"/>
      <c r="L1370" s="51">
        <v>138056</v>
      </c>
      <c r="M1370" s="51">
        <v>138056</v>
      </c>
      <c r="N1370" s="132">
        <v>138056</v>
      </c>
      <c r="O1370" s="51">
        <v>138056</v>
      </c>
      <c r="P1370" s="51">
        <v>138056</v>
      </c>
      <c r="Q1370" s="51">
        <v>138056</v>
      </c>
      <c r="R1370" s="51">
        <v>138056</v>
      </c>
      <c r="S1370" s="51">
        <v>138056</v>
      </c>
      <c r="T1370" s="51">
        <v>138056</v>
      </c>
    </row>
    <row r="1371" spans="1:20" s="10" customFormat="1" ht="98.25" customHeight="1" x14ac:dyDescent="0.3">
      <c r="A1371" s="13">
        <f>IF(D1371="","",SUBTOTAL(3,D$7:$D1371))</f>
        <v>1361</v>
      </c>
      <c r="B1371" s="376"/>
      <c r="C1371" s="55" t="s">
        <v>3403</v>
      </c>
      <c r="D1371" s="56" t="s">
        <v>2765</v>
      </c>
      <c r="E1371" s="55" t="s">
        <v>3401</v>
      </c>
      <c r="F1371" s="53" t="s">
        <v>3402</v>
      </c>
      <c r="G1371" s="383"/>
      <c r="H1371" s="383"/>
      <c r="I1371" s="55"/>
      <c r="J1371" s="383"/>
      <c r="K1371" s="53"/>
      <c r="L1371" s="51">
        <v>178241</v>
      </c>
      <c r="M1371" s="51">
        <v>178241</v>
      </c>
      <c r="N1371" s="132">
        <v>178241</v>
      </c>
      <c r="O1371" s="51">
        <v>178241</v>
      </c>
      <c r="P1371" s="51">
        <v>178241</v>
      </c>
      <c r="Q1371" s="51">
        <v>178241</v>
      </c>
      <c r="R1371" s="51">
        <v>178241</v>
      </c>
      <c r="S1371" s="51">
        <v>178241</v>
      </c>
      <c r="T1371" s="51">
        <v>178241</v>
      </c>
    </row>
    <row r="1372" spans="1:20" s="10" customFormat="1" ht="98.25" customHeight="1" x14ac:dyDescent="0.3">
      <c r="A1372" s="13">
        <f>IF(D1372="","",SUBTOTAL(3,D$7:$D1372))</f>
        <v>1362</v>
      </c>
      <c r="B1372" s="376"/>
      <c r="C1372" s="55" t="s">
        <v>3404</v>
      </c>
      <c r="D1372" s="56" t="s">
        <v>567</v>
      </c>
      <c r="E1372" s="55" t="s">
        <v>3405</v>
      </c>
      <c r="F1372" s="53" t="s">
        <v>3406</v>
      </c>
      <c r="G1372" s="383"/>
      <c r="H1372" s="383"/>
      <c r="I1372" s="55"/>
      <c r="J1372" s="383"/>
      <c r="K1372" s="53"/>
      <c r="L1372" s="51">
        <v>17685</v>
      </c>
      <c r="M1372" s="51">
        <v>17685</v>
      </c>
      <c r="N1372" s="132">
        <v>17685</v>
      </c>
      <c r="O1372" s="51">
        <v>17685</v>
      </c>
      <c r="P1372" s="51">
        <v>17685</v>
      </c>
      <c r="Q1372" s="51">
        <v>17685</v>
      </c>
      <c r="R1372" s="51">
        <v>17685</v>
      </c>
      <c r="S1372" s="51">
        <v>17685</v>
      </c>
      <c r="T1372" s="51">
        <v>17685</v>
      </c>
    </row>
    <row r="1373" spans="1:20" s="10" customFormat="1" ht="98.25" customHeight="1" x14ac:dyDescent="0.3">
      <c r="A1373" s="13">
        <f>IF(D1373="","",SUBTOTAL(3,D$7:$D1373))</f>
        <v>1363</v>
      </c>
      <c r="B1373" s="376"/>
      <c r="C1373" s="55" t="s">
        <v>3407</v>
      </c>
      <c r="D1373" s="56" t="s">
        <v>567</v>
      </c>
      <c r="E1373" s="55" t="s">
        <v>3405</v>
      </c>
      <c r="F1373" s="53" t="s">
        <v>3406</v>
      </c>
      <c r="G1373" s="383"/>
      <c r="H1373" s="383"/>
      <c r="I1373" s="55"/>
      <c r="J1373" s="383"/>
      <c r="K1373" s="53"/>
      <c r="L1373" s="51">
        <v>17685</v>
      </c>
      <c r="M1373" s="51">
        <v>17685</v>
      </c>
      <c r="N1373" s="132">
        <v>17685</v>
      </c>
      <c r="O1373" s="51">
        <v>17685</v>
      </c>
      <c r="P1373" s="51">
        <v>17685</v>
      </c>
      <c r="Q1373" s="51">
        <v>17685</v>
      </c>
      <c r="R1373" s="51">
        <v>17685</v>
      </c>
      <c r="S1373" s="51">
        <v>17685</v>
      </c>
      <c r="T1373" s="51">
        <v>17685</v>
      </c>
    </row>
    <row r="1374" spans="1:20" s="10" customFormat="1" ht="98.25" customHeight="1" x14ac:dyDescent="0.3">
      <c r="A1374" s="13">
        <f>IF(D1374="","",SUBTOTAL(3,D$7:$D1374))</f>
        <v>1364</v>
      </c>
      <c r="B1374" s="376"/>
      <c r="C1374" s="55" t="s">
        <v>3408</v>
      </c>
      <c r="D1374" s="56" t="s">
        <v>567</v>
      </c>
      <c r="E1374" s="55" t="s">
        <v>3405</v>
      </c>
      <c r="F1374" s="53" t="s">
        <v>3409</v>
      </c>
      <c r="G1374" s="383"/>
      <c r="H1374" s="383"/>
      <c r="I1374" s="55"/>
      <c r="J1374" s="383"/>
      <c r="K1374" s="53"/>
      <c r="L1374" s="51">
        <v>50185</v>
      </c>
      <c r="M1374" s="51">
        <v>50185</v>
      </c>
      <c r="N1374" s="132">
        <v>50185</v>
      </c>
      <c r="O1374" s="51">
        <v>50185</v>
      </c>
      <c r="P1374" s="51">
        <v>50185</v>
      </c>
      <c r="Q1374" s="51">
        <v>50185</v>
      </c>
      <c r="R1374" s="51">
        <v>50185</v>
      </c>
      <c r="S1374" s="51">
        <v>50185</v>
      </c>
      <c r="T1374" s="51">
        <v>50185</v>
      </c>
    </row>
    <row r="1375" spans="1:20" s="10" customFormat="1" ht="98.25" customHeight="1" x14ac:dyDescent="0.3">
      <c r="A1375" s="13">
        <f>IF(D1375="","",SUBTOTAL(3,D$7:$D1375))</f>
        <v>1365</v>
      </c>
      <c r="B1375" s="376"/>
      <c r="C1375" s="55" t="s">
        <v>3410</v>
      </c>
      <c r="D1375" s="56" t="s">
        <v>567</v>
      </c>
      <c r="E1375" s="55" t="s">
        <v>3405</v>
      </c>
      <c r="F1375" s="53" t="s">
        <v>3409</v>
      </c>
      <c r="G1375" s="383"/>
      <c r="H1375" s="383"/>
      <c r="I1375" s="55"/>
      <c r="J1375" s="383"/>
      <c r="K1375" s="53"/>
      <c r="L1375" s="51">
        <v>61667</v>
      </c>
      <c r="M1375" s="51">
        <v>61667</v>
      </c>
      <c r="N1375" s="132">
        <v>61667</v>
      </c>
      <c r="O1375" s="51">
        <v>61667</v>
      </c>
      <c r="P1375" s="51">
        <v>61667</v>
      </c>
      <c r="Q1375" s="51">
        <v>61667</v>
      </c>
      <c r="R1375" s="51">
        <v>61667</v>
      </c>
      <c r="S1375" s="51">
        <v>61667</v>
      </c>
      <c r="T1375" s="51">
        <v>61667</v>
      </c>
    </row>
    <row r="1376" spans="1:20" s="10" customFormat="1" ht="98.25" customHeight="1" x14ac:dyDescent="0.3">
      <c r="A1376" s="13">
        <f>IF(D1376="","",SUBTOTAL(3,D$7:$D1376))</f>
        <v>1366</v>
      </c>
      <c r="B1376" s="376"/>
      <c r="C1376" s="55" t="s">
        <v>3411</v>
      </c>
      <c r="D1376" s="56" t="s">
        <v>567</v>
      </c>
      <c r="E1376" s="55" t="s">
        <v>3405</v>
      </c>
      <c r="F1376" s="53" t="s">
        <v>3409</v>
      </c>
      <c r="G1376" s="383"/>
      <c r="H1376" s="383"/>
      <c r="I1376" s="55"/>
      <c r="J1376" s="383"/>
      <c r="K1376" s="53"/>
      <c r="L1376" s="51">
        <v>50185</v>
      </c>
      <c r="M1376" s="51">
        <v>50185</v>
      </c>
      <c r="N1376" s="132">
        <v>50185</v>
      </c>
      <c r="O1376" s="51">
        <v>50185</v>
      </c>
      <c r="P1376" s="51">
        <v>50185</v>
      </c>
      <c r="Q1376" s="51">
        <v>50185</v>
      </c>
      <c r="R1376" s="51">
        <v>50185</v>
      </c>
      <c r="S1376" s="51">
        <v>50185</v>
      </c>
      <c r="T1376" s="51">
        <v>50185</v>
      </c>
    </row>
    <row r="1377" spans="1:20" s="32" customFormat="1" ht="167.4" x14ac:dyDescent="0.3">
      <c r="A1377" s="13">
        <f>IF(D1377="","",SUBTOTAL(3,D$7:$D1377))</f>
        <v>1367</v>
      </c>
      <c r="B1377" s="376"/>
      <c r="C1377" s="176" t="s">
        <v>3280</v>
      </c>
      <c r="D1377" s="177" t="s">
        <v>568</v>
      </c>
      <c r="E1377" s="428" t="s">
        <v>3281</v>
      </c>
      <c r="F1377" s="373" t="s">
        <v>3282</v>
      </c>
      <c r="G1377" s="376" t="s">
        <v>3283</v>
      </c>
      <c r="H1377" s="373" t="s">
        <v>3284</v>
      </c>
      <c r="I1377" s="391" t="s">
        <v>3285</v>
      </c>
      <c r="J1377" s="373" t="s">
        <v>3286</v>
      </c>
      <c r="K1377" s="373"/>
      <c r="L1377" s="51">
        <v>4690000</v>
      </c>
      <c r="M1377" s="51">
        <v>4690000</v>
      </c>
      <c r="N1377" s="51">
        <v>4690000</v>
      </c>
      <c r="O1377" s="51">
        <v>4690000</v>
      </c>
      <c r="P1377" s="51">
        <v>4690000</v>
      </c>
      <c r="Q1377" s="51">
        <v>4690000</v>
      </c>
      <c r="R1377" s="51">
        <v>4690000</v>
      </c>
      <c r="S1377" s="51">
        <v>4690000</v>
      </c>
      <c r="T1377" s="51">
        <v>4690000</v>
      </c>
    </row>
    <row r="1378" spans="1:20" s="32" customFormat="1" ht="167.4" x14ac:dyDescent="0.3">
      <c r="A1378" s="13">
        <f>IF(D1378="","",SUBTOTAL(3,D$7:$D1378))</f>
        <v>1368</v>
      </c>
      <c r="B1378" s="376"/>
      <c r="C1378" s="176" t="s">
        <v>3287</v>
      </c>
      <c r="D1378" s="177" t="s">
        <v>568</v>
      </c>
      <c r="E1378" s="428"/>
      <c r="F1378" s="373"/>
      <c r="G1378" s="376"/>
      <c r="H1378" s="373"/>
      <c r="I1378" s="391"/>
      <c r="J1378" s="373"/>
      <c r="K1378" s="373"/>
      <c r="L1378" s="51">
        <v>5180000</v>
      </c>
      <c r="M1378" s="51">
        <v>5180000</v>
      </c>
      <c r="N1378" s="51">
        <v>5180000</v>
      </c>
      <c r="O1378" s="51">
        <v>5180000</v>
      </c>
      <c r="P1378" s="51">
        <v>5180000</v>
      </c>
      <c r="Q1378" s="51">
        <v>5180000</v>
      </c>
      <c r="R1378" s="51">
        <v>5180000</v>
      </c>
      <c r="S1378" s="51">
        <v>5180000</v>
      </c>
      <c r="T1378" s="51">
        <v>5180000</v>
      </c>
    </row>
    <row r="1379" spans="1:20" s="32" customFormat="1" ht="167.4" x14ac:dyDescent="0.3">
      <c r="A1379" s="13">
        <f>IF(D1379="","",SUBTOTAL(3,D$7:$D1379))</f>
        <v>1369</v>
      </c>
      <c r="B1379" s="376"/>
      <c r="C1379" s="176" t="s">
        <v>3288</v>
      </c>
      <c r="D1379" s="177" t="s">
        <v>568</v>
      </c>
      <c r="E1379" s="428"/>
      <c r="F1379" s="373"/>
      <c r="G1379" s="376"/>
      <c r="H1379" s="373"/>
      <c r="I1379" s="391"/>
      <c r="J1379" s="373"/>
      <c r="K1379" s="373"/>
      <c r="L1379" s="51">
        <v>5540000</v>
      </c>
      <c r="M1379" s="51">
        <v>5540000</v>
      </c>
      <c r="N1379" s="51">
        <v>5540000</v>
      </c>
      <c r="O1379" s="51">
        <v>5540000</v>
      </c>
      <c r="P1379" s="51">
        <v>5540000</v>
      </c>
      <c r="Q1379" s="51">
        <v>5540000</v>
      </c>
      <c r="R1379" s="51">
        <v>5540000</v>
      </c>
      <c r="S1379" s="51">
        <v>5540000</v>
      </c>
      <c r="T1379" s="51">
        <v>5540000</v>
      </c>
    </row>
    <row r="1380" spans="1:20" s="32" customFormat="1" ht="167.4" x14ac:dyDescent="0.3">
      <c r="A1380" s="13">
        <f>IF(D1380="","",SUBTOTAL(3,D$7:$D1380))</f>
        <v>1370</v>
      </c>
      <c r="B1380" s="376"/>
      <c r="C1380" s="176" t="s">
        <v>3289</v>
      </c>
      <c r="D1380" s="177" t="s">
        <v>568</v>
      </c>
      <c r="E1380" s="428"/>
      <c r="F1380" s="373"/>
      <c r="G1380" s="376"/>
      <c r="H1380" s="373"/>
      <c r="I1380" s="391"/>
      <c r="J1380" s="373"/>
      <c r="K1380" s="373"/>
      <c r="L1380" s="51">
        <v>6550000</v>
      </c>
      <c r="M1380" s="51">
        <v>6550000</v>
      </c>
      <c r="N1380" s="51">
        <v>6550000</v>
      </c>
      <c r="O1380" s="51">
        <v>6550000</v>
      </c>
      <c r="P1380" s="51">
        <v>6550000</v>
      </c>
      <c r="Q1380" s="51">
        <v>6550000</v>
      </c>
      <c r="R1380" s="51">
        <v>6550000</v>
      </c>
      <c r="S1380" s="51">
        <v>6550000</v>
      </c>
      <c r="T1380" s="51">
        <v>6550000</v>
      </c>
    </row>
    <row r="1381" spans="1:20" s="32" customFormat="1" ht="167.4" x14ac:dyDescent="0.3">
      <c r="A1381" s="13">
        <f>IF(D1381="","",SUBTOTAL(3,D$7:$D1381))</f>
        <v>1371</v>
      </c>
      <c r="B1381" s="376"/>
      <c r="C1381" s="176" t="s">
        <v>3290</v>
      </c>
      <c r="D1381" s="177" t="s">
        <v>568</v>
      </c>
      <c r="E1381" s="428"/>
      <c r="F1381" s="373"/>
      <c r="G1381" s="376"/>
      <c r="H1381" s="373"/>
      <c r="I1381" s="391"/>
      <c r="J1381" s="373"/>
      <c r="K1381" s="373"/>
      <c r="L1381" s="51">
        <v>6890000</v>
      </c>
      <c r="M1381" s="51">
        <v>6890000</v>
      </c>
      <c r="N1381" s="51">
        <v>6890000</v>
      </c>
      <c r="O1381" s="51">
        <v>6890000</v>
      </c>
      <c r="P1381" s="51">
        <v>6890000</v>
      </c>
      <c r="Q1381" s="51">
        <v>6890000</v>
      </c>
      <c r="R1381" s="51">
        <v>6890000</v>
      </c>
      <c r="S1381" s="51">
        <v>6890000</v>
      </c>
      <c r="T1381" s="51">
        <v>6890000</v>
      </c>
    </row>
    <row r="1382" spans="1:20" s="32" customFormat="1" ht="167.4" x14ac:dyDescent="0.3">
      <c r="A1382" s="13">
        <f>IF(D1382="","",SUBTOTAL(3,D$7:$D1382))</f>
        <v>1372</v>
      </c>
      <c r="B1382" s="376"/>
      <c r="C1382" s="176" t="s">
        <v>3291</v>
      </c>
      <c r="D1382" s="177" t="s">
        <v>568</v>
      </c>
      <c r="E1382" s="428"/>
      <c r="F1382" s="373"/>
      <c r="G1382" s="376"/>
      <c r="H1382" s="373"/>
      <c r="I1382" s="391"/>
      <c r="J1382" s="373"/>
      <c r="K1382" s="373"/>
      <c r="L1382" s="51">
        <v>8010000</v>
      </c>
      <c r="M1382" s="51">
        <v>8010000</v>
      </c>
      <c r="N1382" s="51">
        <v>8010000</v>
      </c>
      <c r="O1382" s="51">
        <v>8010000</v>
      </c>
      <c r="P1382" s="51">
        <v>8010000</v>
      </c>
      <c r="Q1382" s="51">
        <v>8010000</v>
      </c>
      <c r="R1382" s="51">
        <v>8010000</v>
      </c>
      <c r="S1382" s="51">
        <v>8010000</v>
      </c>
      <c r="T1382" s="51">
        <v>8010000</v>
      </c>
    </row>
    <row r="1383" spans="1:20" s="32" customFormat="1" ht="167.4" x14ac:dyDescent="0.3">
      <c r="A1383" s="13">
        <f>IF(D1383="","",SUBTOTAL(3,D$7:$D1383))</f>
        <v>1373</v>
      </c>
      <c r="B1383" s="376"/>
      <c r="C1383" s="176" t="s">
        <v>3292</v>
      </c>
      <c r="D1383" s="177" t="s">
        <v>568</v>
      </c>
      <c r="E1383" s="428"/>
      <c r="F1383" s="373"/>
      <c r="G1383" s="376"/>
      <c r="H1383" s="373"/>
      <c r="I1383" s="391"/>
      <c r="J1383" s="373"/>
      <c r="K1383" s="373"/>
      <c r="L1383" s="51">
        <v>8780000</v>
      </c>
      <c r="M1383" s="51">
        <v>8780000</v>
      </c>
      <c r="N1383" s="51">
        <v>8780000</v>
      </c>
      <c r="O1383" s="51">
        <v>8780000</v>
      </c>
      <c r="P1383" s="51">
        <v>8780000</v>
      </c>
      <c r="Q1383" s="51">
        <v>8780000</v>
      </c>
      <c r="R1383" s="51">
        <v>8780000</v>
      </c>
      <c r="S1383" s="51">
        <v>8780000</v>
      </c>
      <c r="T1383" s="51">
        <v>8780000</v>
      </c>
    </row>
    <row r="1384" spans="1:20" s="32" customFormat="1" ht="167.4" x14ac:dyDescent="0.3">
      <c r="A1384" s="13">
        <f>IF(D1384="","",SUBTOTAL(3,D$7:$D1384))</f>
        <v>1374</v>
      </c>
      <c r="B1384" s="376"/>
      <c r="C1384" s="176" t="s">
        <v>3293</v>
      </c>
      <c r="D1384" s="177" t="s">
        <v>568</v>
      </c>
      <c r="E1384" s="428"/>
      <c r="F1384" s="373"/>
      <c r="G1384" s="376"/>
      <c r="H1384" s="373"/>
      <c r="I1384" s="391"/>
      <c r="J1384" s="373"/>
      <c r="K1384" s="373"/>
      <c r="L1384" s="51">
        <v>9790000</v>
      </c>
      <c r="M1384" s="51">
        <v>9790000</v>
      </c>
      <c r="N1384" s="51">
        <v>9790000</v>
      </c>
      <c r="O1384" s="51">
        <v>9790000</v>
      </c>
      <c r="P1384" s="51">
        <v>9790000</v>
      </c>
      <c r="Q1384" s="51">
        <v>9790000</v>
      </c>
      <c r="R1384" s="51">
        <v>9790000</v>
      </c>
      <c r="S1384" s="51">
        <v>9790000</v>
      </c>
      <c r="T1384" s="51">
        <v>9790000</v>
      </c>
    </row>
    <row r="1385" spans="1:20" s="32" customFormat="1" ht="167.4" x14ac:dyDescent="0.3">
      <c r="A1385" s="13">
        <f>IF(D1385="","",SUBTOTAL(3,D$7:$D1385))</f>
        <v>1375</v>
      </c>
      <c r="B1385" s="376"/>
      <c r="C1385" s="176" t="s">
        <v>3294</v>
      </c>
      <c r="D1385" s="177" t="s">
        <v>568</v>
      </c>
      <c r="E1385" s="428"/>
      <c r="F1385" s="373"/>
      <c r="G1385" s="376"/>
      <c r="H1385" s="373"/>
      <c r="I1385" s="391"/>
      <c r="J1385" s="373"/>
      <c r="K1385" s="373"/>
      <c r="L1385" s="51">
        <v>10130000</v>
      </c>
      <c r="M1385" s="51">
        <v>10130000</v>
      </c>
      <c r="N1385" s="51">
        <v>10130000</v>
      </c>
      <c r="O1385" s="51">
        <v>10130000</v>
      </c>
      <c r="P1385" s="51">
        <v>10130000</v>
      </c>
      <c r="Q1385" s="51">
        <v>10130000</v>
      </c>
      <c r="R1385" s="51">
        <v>10130000</v>
      </c>
      <c r="S1385" s="51">
        <v>10130000</v>
      </c>
      <c r="T1385" s="51">
        <v>10130000</v>
      </c>
    </row>
    <row r="1386" spans="1:20" s="32" customFormat="1" ht="167.4" x14ac:dyDescent="0.3">
      <c r="A1386" s="13">
        <f>IF(D1386="","",SUBTOTAL(3,D$7:$D1386))</f>
        <v>1376</v>
      </c>
      <c r="B1386" s="376"/>
      <c r="C1386" s="176" t="s">
        <v>3295</v>
      </c>
      <c r="D1386" s="177" t="s">
        <v>568</v>
      </c>
      <c r="E1386" s="373" t="s">
        <v>3281</v>
      </c>
      <c r="F1386" s="373" t="s">
        <v>3282</v>
      </c>
      <c r="G1386" s="376" t="s">
        <v>3283</v>
      </c>
      <c r="H1386" s="373" t="s">
        <v>3284</v>
      </c>
      <c r="I1386" s="391" t="s">
        <v>3285</v>
      </c>
      <c r="J1386" s="373" t="s">
        <v>3286</v>
      </c>
      <c r="K1386" s="373"/>
      <c r="L1386" s="51">
        <v>15937000</v>
      </c>
      <c r="M1386" s="51">
        <v>15937000</v>
      </c>
      <c r="N1386" s="51">
        <v>15937000</v>
      </c>
      <c r="O1386" s="51">
        <v>15937000</v>
      </c>
      <c r="P1386" s="51">
        <v>15937000</v>
      </c>
      <c r="Q1386" s="51">
        <v>15937000</v>
      </c>
      <c r="R1386" s="51">
        <v>15937000</v>
      </c>
      <c r="S1386" s="51">
        <v>15937000</v>
      </c>
      <c r="T1386" s="51">
        <v>15937000</v>
      </c>
    </row>
    <row r="1387" spans="1:20" s="32" customFormat="1" ht="167.4" x14ac:dyDescent="0.3">
      <c r="A1387" s="13">
        <f>IF(D1387="","",SUBTOTAL(3,D$7:$D1387))</f>
        <v>1377</v>
      </c>
      <c r="B1387" s="376"/>
      <c r="C1387" s="176" t="s">
        <v>3296</v>
      </c>
      <c r="D1387" s="177" t="s">
        <v>568</v>
      </c>
      <c r="E1387" s="373"/>
      <c r="F1387" s="373"/>
      <c r="G1387" s="376"/>
      <c r="H1387" s="373"/>
      <c r="I1387" s="391"/>
      <c r="J1387" s="373"/>
      <c r="K1387" s="373"/>
      <c r="L1387" s="51">
        <v>16745000</v>
      </c>
      <c r="M1387" s="51">
        <v>16745000</v>
      </c>
      <c r="N1387" s="51">
        <v>16745000</v>
      </c>
      <c r="O1387" s="51">
        <v>16745000</v>
      </c>
      <c r="P1387" s="51">
        <v>16745000</v>
      </c>
      <c r="Q1387" s="51">
        <v>16745000</v>
      </c>
      <c r="R1387" s="51">
        <v>16745000</v>
      </c>
      <c r="S1387" s="51">
        <v>16745000</v>
      </c>
      <c r="T1387" s="51">
        <v>16745000</v>
      </c>
    </row>
    <row r="1388" spans="1:20" s="32" customFormat="1" ht="167.4" x14ac:dyDescent="0.3">
      <c r="A1388" s="13">
        <f>IF(D1388="","",SUBTOTAL(3,D$7:$D1388))</f>
        <v>1378</v>
      </c>
      <c r="B1388" s="376"/>
      <c r="C1388" s="176" t="s">
        <v>3297</v>
      </c>
      <c r="D1388" s="177" t="s">
        <v>568</v>
      </c>
      <c r="E1388" s="373"/>
      <c r="F1388" s="373"/>
      <c r="G1388" s="376"/>
      <c r="H1388" s="373"/>
      <c r="I1388" s="391"/>
      <c r="J1388" s="373"/>
      <c r="K1388" s="373"/>
      <c r="L1388" s="51">
        <v>18360000</v>
      </c>
      <c r="M1388" s="51">
        <v>18360000</v>
      </c>
      <c r="N1388" s="51">
        <v>18360000</v>
      </c>
      <c r="O1388" s="51">
        <v>18360000</v>
      </c>
      <c r="P1388" s="51">
        <v>18360000</v>
      </c>
      <c r="Q1388" s="51">
        <v>18360000</v>
      </c>
      <c r="R1388" s="51">
        <v>18360000</v>
      </c>
      <c r="S1388" s="51">
        <v>18360000</v>
      </c>
      <c r="T1388" s="51">
        <v>18360000</v>
      </c>
    </row>
    <row r="1389" spans="1:20" s="32" customFormat="1" ht="167.4" x14ac:dyDescent="0.3">
      <c r="A1389" s="13">
        <f>IF(D1389="","",SUBTOTAL(3,D$7:$D1389))</f>
        <v>1379</v>
      </c>
      <c r="B1389" s="376"/>
      <c r="C1389" s="176" t="s">
        <v>3298</v>
      </c>
      <c r="D1389" s="177" t="s">
        <v>568</v>
      </c>
      <c r="E1389" s="373"/>
      <c r="F1389" s="373"/>
      <c r="G1389" s="376"/>
      <c r="H1389" s="373"/>
      <c r="I1389" s="391"/>
      <c r="J1389" s="373"/>
      <c r="K1389" s="373"/>
      <c r="L1389" s="51">
        <v>19720000</v>
      </c>
      <c r="M1389" s="51">
        <v>19720000</v>
      </c>
      <c r="N1389" s="51">
        <v>19720000</v>
      </c>
      <c r="O1389" s="51">
        <v>19720000</v>
      </c>
      <c r="P1389" s="51">
        <v>19720000</v>
      </c>
      <c r="Q1389" s="51">
        <v>19720000</v>
      </c>
      <c r="R1389" s="51">
        <v>19720000</v>
      </c>
      <c r="S1389" s="51">
        <v>19720000</v>
      </c>
      <c r="T1389" s="51">
        <v>19720000</v>
      </c>
    </row>
    <row r="1390" spans="1:20" s="32" customFormat="1" ht="167.4" x14ac:dyDescent="0.3">
      <c r="A1390" s="13">
        <f>IF(D1390="","",SUBTOTAL(3,D$7:$D1390))</f>
        <v>1380</v>
      </c>
      <c r="B1390" s="376"/>
      <c r="C1390" s="176" t="s">
        <v>3299</v>
      </c>
      <c r="D1390" s="177" t="s">
        <v>568</v>
      </c>
      <c r="E1390" s="373"/>
      <c r="F1390" s="373"/>
      <c r="G1390" s="376"/>
      <c r="H1390" s="373"/>
      <c r="I1390" s="391"/>
      <c r="J1390" s="373"/>
      <c r="K1390" s="373"/>
      <c r="L1390" s="51">
        <v>20995000</v>
      </c>
      <c r="M1390" s="51">
        <v>20995000</v>
      </c>
      <c r="N1390" s="51">
        <v>20995000</v>
      </c>
      <c r="O1390" s="51">
        <v>20995000</v>
      </c>
      <c r="P1390" s="51">
        <v>20995000</v>
      </c>
      <c r="Q1390" s="51">
        <v>20995000</v>
      </c>
      <c r="R1390" s="51">
        <v>20995000</v>
      </c>
      <c r="S1390" s="51">
        <v>20995000</v>
      </c>
      <c r="T1390" s="51">
        <v>20995000</v>
      </c>
    </row>
    <row r="1391" spans="1:20" s="32" customFormat="1" ht="167.4" x14ac:dyDescent="0.3">
      <c r="A1391" s="13">
        <f>IF(D1391="","",SUBTOTAL(3,D$7:$D1391))</f>
        <v>1381</v>
      </c>
      <c r="B1391" s="376"/>
      <c r="C1391" s="176" t="s">
        <v>3300</v>
      </c>
      <c r="D1391" s="177" t="s">
        <v>568</v>
      </c>
      <c r="E1391" s="373"/>
      <c r="F1391" s="373"/>
      <c r="G1391" s="376"/>
      <c r="H1391" s="373"/>
      <c r="I1391" s="391"/>
      <c r="J1391" s="373"/>
      <c r="K1391" s="373"/>
      <c r="L1391" s="51">
        <v>22780000</v>
      </c>
      <c r="M1391" s="51">
        <v>22780000</v>
      </c>
      <c r="N1391" s="51">
        <v>22780000</v>
      </c>
      <c r="O1391" s="51">
        <v>22780000</v>
      </c>
      <c r="P1391" s="51">
        <v>22780000</v>
      </c>
      <c r="Q1391" s="51">
        <v>22780000</v>
      </c>
      <c r="R1391" s="51">
        <v>22780000</v>
      </c>
      <c r="S1391" s="51">
        <v>22780000</v>
      </c>
      <c r="T1391" s="51">
        <v>22780000</v>
      </c>
    </row>
    <row r="1392" spans="1:20" s="32" customFormat="1" ht="167.4" x14ac:dyDescent="0.3">
      <c r="A1392" s="13">
        <f>IF(D1392="","",SUBTOTAL(3,D$7:$D1392))</f>
        <v>1382</v>
      </c>
      <c r="B1392" s="376"/>
      <c r="C1392" s="176" t="s">
        <v>3301</v>
      </c>
      <c r="D1392" s="177" t="s">
        <v>568</v>
      </c>
      <c r="E1392" s="373"/>
      <c r="F1392" s="373"/>
      <c r="G1392" s="376"/>
      <c r="H1392" s="373"/>
      <c r="I1392" s="391"/>
      <c r="J1392" s="373"/>
      <c r="K1392" s="373"/>
      <c r="L1392" s="51">
        <v>23545000</v>
      </c>
      <c r="M1392" s="51">
        <v>23545000</v>
      </c>
      <c r="N1392" s="51">
        <v>23545000</v>
      </c>
      <c r="O1392" s="51">
        <v>23545000</v>
      </c>
      <c r="P1392" s="51">
        <v>23545000</v>
      </c>
      <c r="Q1392" s="51">
        <v>23545000</v>
      </c>
      <c r="R1392" s="51">
        <v>23545000</v>
      </c>
      <c r="S1392" s="51">
        <v>23545000</v>
      </c>
      <c r="T1392" s="51">
        <v>23545000</v>
      </c>
    </row>
    <row r="1393" spans="1:20" s="32" customFormat="1" ht="167.4" x14ac:dyDescent="0.3">
      <c r="A1393" s="13">
        <f>IF(D1393="","",SUBTOTAL(3,D$7:$D1393))</f>
        <v>1383</v>
      </c>
      <c r="B1393" s="376"/>
      <c r="C1393" s="176" t="s">
        <v>3302</v>
      </c>
      <c r="D1393" s="177" t="s">
        <v>568</v>
      </c>
      <c r="E1393" s="373"/>
      <c r="F1393" s="373"/>
      <c r="G1393" s="376"/>
      <c r="H1393" s="373"/>
      <c r="I1393" s="391"/>
      <c r="J1393" s="373"/>
      <c r="K1393" s="373"/>
      <c r="L1393" s="51">
        <v>26500000</v>
      </c>
      <c r="M1393" s="51">
        <v>26500000</v>
      </c>
      <c r="N1393" s="51">
        <v>26500000</v>
      </c>
      <c r="O1393" s="51">
        <v>26500000</v>
      </c>
      <c r="P1393" s="51">
        <v>26500000</v>
      </c>
      <c r="Q1393" s="51">
        <v>26500000</v>
      </c>
      <c r="R1393" s="51">
        <v>26500000</v>
      </c>
      <c r="S1393" s="51">
        <v>26500000</v>
      </c>
      <c r="T1393" s="51">
        <v>26500000</v>
      </c>
    </row>
    <row r="1394" spans="1:20" s="32" customFormat="1" ht="141.75" customHeight="1" x14ac:dyDescent="0.3">
      <c r="A1394" s="13">
        <f>IF(D1394="","",SUBTOTAL(3,D$7:$D1394))</f>
        <v>1384</v>
      </c>
      <c r="B1394" s="376"/>
      <c r="C1394" s="176" t="s">
        <v>3025</v>
      </c>
      <c r="D1394" s="177" t="s">
        <v>568</v>
      </c>
      <c r="E1394" s="55" t="s">
        <v>3026</v>
      </c>
      <c r="F1394" s="55" t="s">
        <v>2985</v>
      </c>
      <c r="G1394" s="376" t="s">
        <v>2986</v>
      </c>
      <c r="H1394" s="373" t="s">
        <v>17</v>
      </c>
      <c r="I1394" s="54"/>
      <c r="J1394" s="373" t="s">
        <v>2987</v>
      </c>
      <c r="K1394" s="55"/>
      <c r="L1394" s="51">
        <v>5145000</v>
      </c>
      <c r="M1394" s="51">
        <v>5145000</v>
      </c>
      <c r="N1394" s="51">
        <v>5145000</v>
      </c>
      <c r="O1394" s="51">
        <v>5145000</v>
      </c>
      <c r="P1394" s="51">
        <v>5145000</v>
      </c>
      <c r="Q1394" s="51">
        <v>5145000</v>
      </c>
      <c r="R1394" s="51">
        <v>5145000</v>
      </c>
      <c r="S1394" s="51">
        <v>5145000</v>
      </c>
      <c r="T1394" s="51">
        <v>5145000</v>
      </c>
    </row>
    <row r="1395" spans="1:20" s="32" customFormat="1" ht="105" x14ac:dyDescent="0.3">
      <c r="A1395" s="13">
        <f>IF(D1395="","",SUBTOTAL(3,D$7:$D1395))</f>
        <v>1385</v>
      </c>
      <c r="B1395" s="376"/>
      <c r="C1395" s="176" t="s">
        <v>3027</v>
      </c>
      <c r="D1395" s="177" t="s">
        <v>568</v>
      </c>
      <c r="E1395" s="55"/>
      <c r="F1395" s="55" t="s">
        <v>2988</v>
      </c>
      <c r="G1395" s="376"/>
      <c r="H1395" s="373"/>
      <c r="I1395" s="54"/>
      <c r="J1395" s="373"/>
      <c r="K1395" s="55"/>
      <c r="L1395" s="51">
        <v>6223000</v>
      </c>
      <c r="M1395" s="51">
        <v>6223000</v>
      </c>
      <c r="N1395" s="51">
        <v>6223000</v>
      </c>
      <c r="O1395" s="51">
        <v>6223000</v>
      </c>
      <c r="P1395" s="51">
        <v>6223000</v>
      </c>
      <c r="Q1395" s="51">
        <v>6223000</v>
      </c>
      <c r="R1395" s="51">
        <v>6223000</v>
      </c>
      <c r="S1395" s="51">
        <v>6223000</v>
      </c>
      <c r="T1395" s="51">
        <v>6223000</v>
      </c>
    </row>
    <row r="1396" spans="1:20" s="32" customFormat="1" ht="105" x14ac:dyDescent="0.3">
      <c r="A1396" s="13">
        <f>IF(D1396="","",SUBTOTAL(3,D$7:$D1396))</f>
        <v>1386</v>
      </c>
      <c r="B1396" s="376"/>
      <c r="C1396" s="176" t="s">
        <v>3028</v>
      </c>
      <c r="D1396" s="177" t="s">
        <v>568</v>
      </c>
      <c r="E1396" s="55"/>
      <c r="F1396" s="55" t="s">
        <v>2989</v>
      </c>
      <c r="G1396" s="376"/>
      <c r="H1396" s="373"/>
      <c r="I1396" s="54"/>
      <c r="J1396" s="373"/>
      <c r="K1396" s="55"/>
      <c r="L1396" s="51">
        <v>7301000</v>
      </c>
      <c r="M1396" s="51">
        <v>7301000</v>
      </c>
      <c r="N1396" s="51">
        <v>7301000</v>
      </c>
      <c r="O1396" s="51">
        <v>7301000</v>
      </c>
      <c r="P1396" s="51">
        <v>7301000</v>
      </c>
      <c r="Q1396" s="51">
        <v>7301000</v>
      </c>
      <c r="R1396" s="51">
        <v>7301000</v>
      </c>
      <c r="S1396" s="51">
        <v>7301000</v>
      </c>
      <c r="T1396" s="51">
        <v>7301000</v>
      </c>
    </row>
    <row r="1397" spans="1:20" s="32" customFormat="1" ht="126" x14ac:dyDescent="0.3">
      <c r="A1397" s="13">
        <f>IF(D1397="","",SUBTOTAL(3,D$7:$D1397))</f>
        <v>1387</v>
      </c>
      <c r="B1397" s="376"/>
      <c r="C1397" s="176" t="s">
        <v>3029</v>
      </c>
      <c r="D1397" s="177" t="s">
        <v>568</v>
      </c>
      <c r="E1397" s="55"/>
      <c r="F1397" s="55" t="s">
        <v>2990</v>
      </c>
      <c r="G1397" s="376"/>
      <c r="H1397" s="373"/>
      <c r="I1397" s="54"/>
      <c r="J1397" s="373"/>
      <c r="K1397" s="55"/>
      <c r="L1397" s="51">
        <v>7737100</v>
      </c>
      <c r="M1397" s="51">
        <v>7737100</v>
      </c>
      <c r="N1397" s="51">
        <v>7737100</v>
      </c>
      <c r="O1397" s="51">
        <v>7737100</v>
      </c>
      <c r="P1397" s="51">
        <v>7737100</v>
      </c>
      <c r="Q1397" s="51">
        <v>7737100</v>
      </c>
      <c r="R1397" s="51">
        <v>7737100</v>
      </c>
      <c r="S1397" s="51">
        <v>7737100</v>
      </c>
      <c r="T1397" s="51">
        <v>7737100</v>
      </c>
    </row>
    <row r="1398" spans="1:20" s="32" customFormat="1" ht="126" x14ac:dyDescent="0.3">
      <c r="A1398" s="13">
        <f>IF(D1398="","",SUBTOTAL(3,D$7:$D1398))</f>
        <v>1388</v>
      </c>
      <c r="B1398" s="376"/>
      <c r="C1398" s="176" t="s">
        <v>3030</v>
      </c>
      <c r="D1398" s="177" t="s">
        <v>568</v>
      </c>
      <c r="E1398" s="55"/>
      <c r="F1398" s="55" t="s">
        <v>2991</v>
      </c>
      <c r="G1398" s="376"/>
      <c r="H1398" s="373"/>
      <c r="I1398" s="54"/>
      <c r="J1398" s="373"/>
      <c r="K1398" s="55"/>
      <c r="L1398" s="51">
        <v>8183000</v>
      </c>
      <c r="M1398" s="51">
        <v>8183000</v>
      </c>
      <c r="N1398" s="51">
        <v>8183000</v>
      </c>
      <c r="O1398" s="51">
        <v>8183000</v>
      </c>
      <c r="P1398" s="51">
        <v>8183000</v>
      </c>
      <c r="Q1398" s="51">
        <v>8183000</v>
      </c>
      <c r="R1398" s="51">
        <v>8183000</v>
      </c>
      <c r="S1398" s="51">
        <v>8183000</v>
      </c>
      <c r="T1398" s="51">
        <v>8183000</v>
      </c>
    </row>
    <row r="1399" spans="1:20" s="32" customFormat="1" ht="126" x14ac:dyDescent="0.3">
      <c r="A1399" s="13">
        <f>IF(D1399="","",SUBTOTAL(3,D$7:$D1399))</f>
        <v>1389</v>
      </c>
      <c r="B1399" s="376"/>
      <c r="C1399" s="176" t="s">
        <v>3031</v>
      </c>
      <c r="D1399" s="177" t="s">
        <v>568</v>
      </c>
      <c r="E1399" s="55"/>
      <c r="F1399" s="55" t="s">
        <v>2992</v>
      </c>
      <c r="G1399" s="376"/>
      <c r="H1399" s="373"/>
      <c r="I1399" s="54"/>
      <c r="J1399" s="373"/>
      <c r="K1399" s="55"/>
      <c r="L1399" s="51">
        <v>8183000</v>
      </c>
      <c r="M1399" s="51">
        <v>8183000</v>
      </c>
      <c r="N1399" s="51">
        <v>8183000</v>
      </c>
      <c r="O1399" s="51">
        <v>8183000</v>
      </c>
      <c r="P1399" s="51">
        <v>8183000</v>
      </c>
      <c r="Q1399" s="51">
        <v>8183000</v>
      </c>
      <c r="R1399" s="51">
        <v>8183000</v>
      </c>
      <c r="S1399" s="51">
        <v>8183000</v>
      </c>
      <c r="T1399" s="51">
        <v>8183000</v>
      </c>
    </row>
    <row r="1400" spans="1:20" s="32" customFormat="1" ht="126" x14ac:dyDescent="0.3">
      <c r="A1400" s="13">
        <f>IF(D1400="","",SUBTOTAL(3,D$7:$D1400))</f>
        <v>1390</v>
      </c>
      <c r="B1400" s="376"/>
      <c r="C1400" s="176" t="s">
        <v>3032</v>
      </c>
      <c r="D1400" s="177" t="s">
        <v>568</v>
      </c>
      <c r="E1400" s="55"/>
      <c r="F1400" s="55" t="s">
        <v>2993</v>
      </c>
      <c r="G1400" s="376"/>
      <c r="H1400" s="373"/>
      <c r="I1400" s="54"/>
      <c r="J1400" s="373"/>
      <c r="K1400" s="55"/>
      <c r="L1400" s="51">
        <v>8751400</v>
      </c>
      <c r="M1400" s="51">
        <v>8751400</v>
      </c>
      <c r="N1400" s="51">
        <v>8751400</v>
      </c>
      <c r="O1400" s="51">
        <v>8751400</v>
      </c>
      <c r="P1400" s="51">
        <v>8751400</v>
      </c>
      <c r="Q1400" s="51">
        <v>8751400</v>
      </c>
      <c r="R1400" s="51">
        <v>8751400</v>
      </c>
      <c r="S1400" s="51">
        <v>8751400</v>
      </c>
      <c r="T1400" s="51">
        <v>8751400</v>
      </c>
    </row>
    <row r="1401" spans="1:20" s="32" customFormat="1" ht="126" x14ac:dyDescent="0.3">
      <c r="A1401" s="13">
        <f>IF(D1401="","",SUBTOTAL(3,D$7:$D1401))</f>
        <v>1391</v>
      </c>
      <c r="B1401" s="376"/>
      <c r="C1401" s="176" t="s">
        <v>3033</v>
      </c>
      <c r="D1401" s="177" t="s">
        <v>568</v>
      </c>
      <c r="E1401" s="55"/>
      <c r="F1401" s="55" t="s">
        <v>2994</v>
      </c>
      <c r="G1401" s="376"/>
      <c r="H1401" s="373"/>
      <c r="I1401" s="54"/>
      <c r="J1401" s="373"/>
      <c r="K1401" s="55"/>
      <c r="L1401" s="51">
        <v>8751400</v>
      </c>
      <c r="M1401" s="51">
        <v>8751400</v>
      </c>
      <c r="N1401" s="51">
        <v>8751400</v>
      </c>
      <c r="O1401" s="51">
        <v>8751400</v>
      </c>
      <c r="P1401" s="51">
        <v>8751400</v>
      </c>
      <c r="Q1401" s="51">
        <v>8751400</v>
      </c>
      <c r="R1401" s="51">
        <v>8751400</v>
      </c>
      <c r="S1401" s="51">
        <v>8751400</v>
      </c>
      <c r="T1401" s="51">
        <v>8751400</v>
      </c>
    </row>
    <row r="1402" spans="1:20" s="32" customFormat="1" ht="126" x14ac:dyDescent="0.3">
      <c r="A1402" s="13">
        <f>IF(D1402="","",SUBTOTAL(3,D$7:$D1402))</f>
        <v>1392</v>
      </c>
      <c r="B1402" s="376"/>
      <c r="C1402" s="176" t="s">
        <v>3034</v>
      </c>
      <c r="D1402" s="177" t="s">
        <v>568</v>
      </c>
      <c r="E1402" s="55"/>
      <c r="F1402" s="55" t="s">
        <v>2995</v>
      </c>
      <c r="G1402" s="376"/>
      <c r="H1402" s="373"/>
      <c r="I1402" s="54"/>
      <c r="J1402" s="373"/>
      <c r="K1402" s="55"/>
      <c r="L1402" s="51">
        <v>9457000</v>
      </c>
      <c r="M1402" s="51">
        <v>9457000</v>
      </c>
      <c r="N1402" s="51">
        <v>9457000</v>
      </c>
      <c r="O1402" s="51">
        <v>9457000</v>
      </c>
      <c r="P1402" s="51">
        <v>9457000</v>
      </c>
      <c r="Q1402" s="51">
        <v>9457000</v>
      </c>
      <c r="R1402" s="51">
        <v>9457000</v>
      </c>
      <c r="S1402" s="51">
        <v>9457000</v>
      </c>
      <c r="T1402" s="51">
        <v>9457000</v>
      </c>
    </row>
    <row r="1403" spans="1:20" s="32" customFormat="1" ht="126" x14ac:dyDescent="0.3">
      <c r="A1403" s="13">
        <f>IF(D1403="","",SUBTOTAL(3,D$7:$D1403))</f>
        <v>1393</v>
      </c>
      <c r="B1403" s="376"/>
      <c r="C1403" s="176" t="s">
        <v>3035</v>
      </c>
      <c r="D1403" s="177" t="s">
        <v>568</v>
      </c>
      <c r="E1403" s="55"/>
      <c r="F1403" s="55" t="s">
        <v>2996</v>
      </c>
      <c r="G1403" s="376"/>
      <c r="H1403" s="373"/>
      <c r="I1403" s="54"/>
      <c r="J1403" s="373"/>
      <c r="K1403" s="55"/>
      <c r="L1403" s="51">
        <v>10675000</v>
      </c>
      <c r="M1403" s="51">
        <v>10675000</v>
      </c>
      <c r="N1403" s="51">
        <v>10675000</v>
      </c>
      <c r="O1403" s="51">
        <v>10675000</v>
      </c>
      <c r="P1403" s="51">
        <v>10675000</v>
      </c>
      <c r="Q1403" s="51">
        <v>10675000</v>
      </c>
      <c r="R1403" s="51">
        <v>10675000</v>
      </c>
      <c r="S1403" s="51">
        <v>10675000</v>
      </c>
      <c r="T1403" s="51">
        <v>10675000</v>
      </c>
    </row>
    <row r="1404" spans="1:20" s="32" customFormat="1" ht="126" x14ac:dyDescent="0.3">
      <c r="A1404" s="13">
        <f>IF(D1404="","",SUBTOTAL(3,D$7:$D1404))</f>
        <v>1394</v>
      </c>
      <c r="B1404" s="376"/>
      <c r="C1404" s="176" t="s">
        <v>3036</v>
      </c>
      <c r="D1404" s="177" t="s">
        <v>568</v>
      </c>
      <c r="E1404" s="55"/>
      <c r="F1404" s="55" t="s">
        <v>2997</v>
      </c>
      <c r="G1404" s="376"/>
      <c r="H1404" s="373"/>
      <c r="I1404" s="54"/>
      <c r="J1404" s="373"/>
      <c r="K1404" s="55"/>
      <c r="L1404" s="51">
        <v>11135000</v>
      </c>
      <c r="M1404" s="51">
        <v>11135000</v>
      </c>
      <c r="N1404" s="51">
        <v>11135000</v>
      </c>
      <c r="O1404" s="51">
        <v>11135000</v>
      </c>
      <c r="P1404" s="51">
        <v>11135000</v>
      </c>
      <c r="Q1404" s="51">
        <v>11135000</v>
      </c>
      <c r="R1404" s="51">
        <v>11135000</v>
      </c>
      <c r="S1404" s="51">
        <v>11135000</v>
      </c>
      <c r="T1404" s="51">
        <v>11135000</v>
      </c>
    </row>
    <row r="1405" spans="1:20" s="32" customFormat="1" ht="141.75" customHeight="1" x14ac:dyDescent="0.3">
      <c r="A1405" s="13">
        <f>IF(D1405="","",SUBTOTAL(3,D$7:$D1405))</f>
        <v>1395</v>
      </c>
      <c r="B1405" s="376"/>
      <c r="C1405" s="176" t="s">
        <v>3047</v>
      </c>
      <c r="D1405" s="177" t="s">
        <v>568</v>
      </c>
      <c r="E1405" s="55" t="s">
        <v>3026</v>
      </c>
      <c r="F1405" s="55" t="s">
        <v>3008</v>
      </c>
      <c r="G1405" s="376"/>
      <c r="H1405" s="373"/>
      <c r="I1405" s="54"/>
      <c r="J1405" s="373"/>
      <c r="K1405" s="55"/>
      <c r="L1405" s="51">
        <v>2380000</v>
      </c>
      <c r="M1405" s="51">
        <v>2380000</v>
      </c>
      <c r="N1405" s="51">
        <v>2380000</v>
      </c>
      <c r="O1405" s="51">
        <v>2380000</v>
      </c>
      <c r="P1405" s="51">
        <v>2380000</v>
      </c>
      <c r="Q1405" s="51">
        <v>2380000</v>
      </c>
      <c r="R1405" s="51">
        <v>2380000</v>
      </c>
      <c r="S1405" s="51">
        <v>2380000</v>
      </c>
      <c r="T1405" s="51">
        <v>2380000</v>
      </c>
    </row>
    <row r="1406" spans="1:20" s="32" customFormat="1" ht="126" x14ac:dyDescent="0.3">
      <c r="A1406" s="13">
        <f>IF(D1406="","",SUBTOTAL(3,D$7:$D1406))</f>
        <v>1396</v>
      </c>
      <c r="B1406" s="376"/>
      <c r="C1406" s="176" t="s">
        <v>3048</v>
      </c>
      <c r="D1406" s="177" t="s">
        <v>568</v>
      </c>
      <c r="E1406" s="55"/>
      <c r="F1406" s="55" t="s">
        <v>3009</v>
      </c>
      <c r="G1406" s="376"/>
      <c r="H1406" s="373"/>
      <c r="I1406" s="54"/>
      <c r="J1406" s="373"/>
      <c r="K1406" s="55"/>
      <c r="L1406" s="51">
        <v>4180000</v>
      </c>
      <c r="M1406" s="51">
        <v>4180000</v>
      </c>
      <c r="N1406" s="51">
        <v>4180000</v>
      </c>
      <c r="O1406" s="51">
        <v>4180000</v>
      </c>
      <c r="P1406" s="51">
        <v>4180000</v>
      </c>
      <c r="Q1406" s="51">
        <v>4180000</v>
      </c>
      <c r="R1406" s="51">
        <v>4180000</v>
      </c>
      <c r="S1406" s="51">
        <v>4180000</v>
      </c>
      <c r="T1406" s="51">
        <v>4180000</v>
      </c>
    </row>
    <row r="1407" spans="1:20" s="32" customFormat="1" ht="126" x14ac:dyDescent="0.3">
      <c r="A1407" s="13">
        <f>IF(D1407="","",SUBTOTAL(3,D$7:$D1407))</f>
        <v>1397</v>
      </c>
      <c r="B1407" s="376"/>
      <c r="C1407" s="176" t="s">
        <v>3049</v>
      </c>
      <c r="D1407" s="177" t="s">
        <v>568</v>
      </c>
      <c r="E1407" s="55"/>
      <c r="F1407" s="55" t="s">
        <v>3010</v>
      </c>
      <c r="G1407" s="376"/>
      <c r="H1407" s="373"/>
      <c r="I1407" s="54"/>
      <c r="J1407" s="373"/>
      <c r="K1407" s="55"/>
      <c r="L1407" s="51">
        <v>5980000</v>
      </c>
      <c r="M1407" s="51">
        <v>5980000</v>
      </c>
      <c r="N1407" s="51">
        <v>5980000</v>
      </c>
      <c r="O1407" s="51">
        <v>5980000</v>
      </c>
      <c r="P1407" s="51">
        <v>5980000</v>
      </c>
      <c r="Q1407" s="51">
        <v>5980000</v>
      </c>
      <c r="R1407" s="51">
        <v>5980000</v>
      </c>
      <c r="S1407" s="51">
        <v>5980000</v>
      </c>
      <c r="T1407" s="51">
        <v>5980000</v>
      </c>
    </row>
    <row r="1408" spans="1:20" s="32" customFormat="1" ht="126" x14ac:dyDescent="0.3">
      <c r="A1408" s="13">
        <f>IF(D1408="","",SUBTOTAL(3,D$7:$D1408))</f>
        <v>1398</v>
      </c>
      <c r="B1408" s="376"/>
      <c r="C1408" s="176" t="s">
        <v>3050</v>
      </c>
      <c r="D1408" s="177" t="s">
        <v>568</v>
      </c>
      <c r="E1408" s="55"/>
      <c r="F1408" s="55" t="s">
        <v>3011</v>
      </c>
      <c r="G1408" s="376"/>
      <c r="H1408" s="373"/>
      <c r="I1408" s="54"/>
      <c r="J1408" s="373"/>
      <c r="K1408" s="55"/>
      <c r="L1408" s="51">
        <v>7780000</v>
      </c>
      <c r="M1408" s="51">
        <v>7780000</v>
      </c>
      <c r="N1408" s="51">
        <v>7780000</v>
      </c>
      <c r="O1408" s="51">
        <v>7780000</v>
      </c>
      <c r="P1408" s="51">
        <v>7780000</v>
      </c>
      <c r="Q1408" s="51">
        <v>7780000</v>
      </c>
      <c r="R1408" s="51">
        <v>7780000</v>
      </c>
      <c r="S1408" s="51">
        <v>7780000</v>
      </c>
      <c r="T1408" s="51">
        <v>7780000</v>
      </c>
    </row>
    <row r="1409" spans="1:21" s="32" customFormat="1" ht="126" x14ac:dyDescent="0.3">
      <c r="A1409" s="13">
        <f>IF(D1409="","",SUBTOTAL(3,D$7:$D1409))</f>
        <v>1399</v>
      </c>
      <c r="B1409" s="376"/>
      <c r="C1409" s="176" t="s">
        <v>3051</v>
      </c>
      <c r="D1409" s="177" t="s">
        <v>568</v>
      </c>
      <c r="E1409" s="55"/>
      <c r="F1409" s="55" t="s">
        <v>3012</v>
      </c>
      <c r="G1409" s="376"/>
      <c r="H1409" s="373"/>
      <c r="I1409" s="54"/>
      <c r="J1409" s="373"/>
      <c r="K1409" s="55"/>
      <c r="L1409" s="51">
        <v>11380000</v>
      </c>
      <c r="M1409" s="51">
        <v>11380000</v>
      </c>
      <c r="N1409" s="51">
        <v>11380000</v>
      </c>
      <c r="O1409" s="51">
        <v>11380000</v>
      </c>
      <c r="P1409" s="51">
        <v>11380000</v>
      </c>
      <c r="Q1409" s="51">
        <v>11380000</v>
      </c>
      <c r="R1409" s="51">
        <v>11380000</v>
      </c>
      <c r="S1409" s="51">
        <v>11380000</v>
      </c>
      <c r="T1409" s="51">
        <v>11380000</v>
      </c>
    </row>
    <row r="1410" spans="1:21" s="32" customFormat="1" ht="126" x14ac:dyDescent="0.3">
      <c r="A1410" s="13">
        <f>IF(D1410="","",SUBTOTAL(3,D$7:$D1410))</f>
        <v>1400</v>
      </c>
      <c r="B1410" s="376"/>
      <c r="C1410" s="176" t="s">
        <v>3052</v>
      </c>
      <c r="D1410" s="177" t="s">
        <v>568</v>
      </c>
      <c r="E1410" s="55"/>
      <c r="F1410" s="55" t="s">
        <v>3013</v>
      </c>
      <c r="G1410" s="376"/>
      <c r="H1410" s="373"/>
      <c r="I1410" s="54"/>
      <c r="J1410" s="373"/>
      <c r="K1410" s="55"/>
      <c r="L1410" s="51">
        <v>14980000</v>
      </c>
      <c r="M1410" s="51">
        <v>14980000</v>
      </c>
      <c r="N1410" s="51">
        <v>14980000</v>
      </c>
      <c r="O1410" s="51">
        <v>14980000</v>
      </c>
      <c r="P1410" s="51">
        <v>14980000</v>
      </c>
      <c r="Q1410" s="51">
        <v>14980000</v>
      </c>
      <c r="R1410" s="51">
        <v>14980000</v>
      </c>
      <c r="S1410" s="51">
        <v>14980000</v>
      </c>
      <c r="T1410" s="51">
        <v>14980000</v>
      </c>
    </row>
    <row r="1411" spans="1:21" s="32" customFormat="1" ht="126" x14ac:dyDescent="0.3">
      <c r="A1411" s="13">
        <f>IF(D1411="","",SUBTOTAL(3,D$7:$D1411))</f>
        <v>1401</v>
      </c>
      <c r="B1411" s="376"/>
      <c r="C1411" s="176" t="s">
        <v>3053</v>
      </c>
      <c r="D1411" s="177" t="s">
        <v>568</v>
      </c>
      <c r="E1411" s="55"/>
      <c r="F1411" s="55" t="s">
        <v>3014</v>
      </c>
      <c r="G1411" s="376"/>
      <c r="H1411" s="373"/>
      <c r="I1411" s="54"/>
      <c r="J1411" s="373"/>
      <c r="K1411" s="55"/>
      <c r="L1411" s="51">
        <v>18580000</v>
      </c>
      <c r="M1411" s="51">
        <v>18580000</v>
      </c>
      <c r="N1411" s="51">
        <v>18580000</v>
      </c>
      <c r="O1411" s="51">
        <v>18580000</v>
      </c>
      <c r="P1411" s="51">
        <v>18580000</v>
      </c>
      <c r="Q1411" s="51">
        <v>18580000</v>
      </c>
      <c r="R1411" s="51">
        <v>18580000</v>
      </c>
      <c r="S1411" s="51">
        <v>18580000</v>
      </c>
      <c r="T1411" s="51">
        <v>18580000</v>
      </c>
    </row>
    <row r="1412" spans="1:21" s="10" customFormat="1" ht="114.75" customHeight="1" x14ac:dyDescent="0.3">
      <c r="A1412" s="13">
        <f>IF(D1412="","",SUBTOTAL(3,D$7:$D1412))</f>
        <v>1402</v>
      </c>
      <c r="B1412" s="376"/>
      <c r="C1412" s="14" t="s">
        <v>569</v>
      </c>
      <c r="D1412" s="15" t="s">
        <v>700</v>
      </c>
      <c r="E1412" s="55" t="s">
        <v>571</v>
      </c>
      <c r="F1412" s="16" t="s">
        <v>572</v>
      </c>
      <c r="G1412" s="376" t="s">
        <v>2562</v>
      </c>
      <c r="H1412" s="373" t="s">
        <v>573</v>
      </c>
      <c r="I1412" s="373" t="s">
        <v>574</v>
      </c>
      <c r="J1412" s="389" t="s">
        <v>575</v>
      </c>
      <c r="K1412" s="388" t="s">
        <v>3217</v>
      </c>
      <c r="L1412" s="51">
        <v>5530</v>
      </c>
      <c r="M1412" s="51">
        <v>5530</v>
      </c>
      <c r="N1412" s="132">
        <v>5530</v>
      </c>
      <c r="O1412" s="51">
        <v>5530</v>
      </c>
      <c r="P1412" s="51">
        <v>5530</v>
      </c>
      <c r="Q1412" s="51">
        <v>5530</v>
      </c>
      <c r="R1412" s="51">
        <v>5530</v>
      </c>
      <c r="S1412" s="51">
        <v>5530</v>
      </c>
      <c r="T1412" s="51">
        <v>5530</v>
      </c>
      <c r="U1412" s="51"/>
    </row>
    <row r="1413" spans="1:21" s="10" customFormat="1" ht="65.099999999999994" customHeight="1" x14ac:dyDescent="0.3">
      <c r="A1413" s="13">
        <f>IF(D1413="","",SUBTOTAL(3,D$7:$D1413))</f>
        <v>1403</v>
      </c>
      <c r="B1413" s="376"/>
      <c r="C1413" s="17" t="s">
        <v>44</v>
      </c>
      <c r="D1413" s="15" t="s">
        <v>700</v>
      </c>
      <c r="E1413" s="55" t="s">
        <v>571</v>
      </c>
      <c r="F1413" s="18" t="s">
        <v>576</v>
      </c>
      <c r="G1413" s="376"/>
      <c r="H1413" s="373"/>
      <c r="I1413" s="373"/>
      <c r="J1413" s="389"/>
      <c r="K1413" s="388"/>
      <c r="L1413" s="51">
        <v>7610</v>
      </c>
      <c r="M1413" s="51">
        <v>7610</v>
      </c>
      <c r="N1413" s="132">
        <v>7610</v>
      </c>
      <c r="O1413" s="51">
        <v>7610</v>
      </c>
      <c r="P1413" s="51">
        <v>7610</v>
      </c>
      <c r="Q1413" s="51">
        <v>7610</v>
      </c>
      <c r="R1413" s="51">
        <v>7610</v>
      </c>
      <c r="S1413" s="51">
        <v>7610</v>
      </c>
      <c r="T1413" s="51">
        <v>7610</v>
      </c>
      <c r="U1413" s="51"/>
    </row>
    <row r="1414" spans="1:21" s="10" customFormat="1" ht="65.099999999999994" customHeight="1" x14ac:dyDescent="0.3">
      <c r="A1414" s="13">
        <f>IF(D1414="","",SUBTOTAL(3,D$7:$D1414))</f>
        <v>1404</v>
      </c>
      <c r="B1414" s="376"/>
      <c r="C1414" s="17" t="s">
        <v>44</v>
      </c>
      <c r="D1414" s="15" t="s">
        <v>700</v>
      </c>
      <c r="E1414" s="55" t="s">
        <v>571</v>
      </c>
      <c r="F1414" s="16" t="s">
        <v>577</v>
      </c>
      <c r="G1414" s="376"/>
      <c r="H1414" s="373"/>
      <c r="I1414" s="373"/>
      <c r="J1414" s="389"/>
      <c r="K1414" s="388"/>
      <c r="L1414" s="51">
        <v>12420</v>
      </c>
      <c r="M1414" s="51">
        <v>12420</v>
      </c>
      <c r="N1414" s="132">
        <v>12420</v>
      </c>
      <c r="O1414" s="51">
        <v>12420</v>
      </c>
      <c r="P1414" s="51">
        <v>12420</v>
      </c>
      <c r="Q1414" s="51">
        <v>12420</v>
      </c>
      <c r="R1414" s="51">
        <v>12420</v>
      </c>
      <c r="S1414" s="51">
        <v>12420</v>
      </c>
      <c r="T1414" s="51">
        <v>12420</v>
      </c>
      <c r="U1414" s="51"/>
    </row>
    <row r="1415" spans="1:21" s="10" customFormat="1" ht="65.099999999999994" customHeight="1" x14ac:dyDescent="0.3">
      <c r="A1415" s="13">
        <f>IF(D1415="","",SUBTOTAL(3,D$7:$D1415))</f>
        <v>1405</v>
      </c>
      <c r="B1415" s="376"/>
      <c r="C1415" s="17" t="s">
        <v>44</v>
      </c>
      <c r="D1415" s="15" t="s">
        <v>700</v>
      </c>
      <c r="E1415" s="55" t="s">
        <v>571</v>
      </c>
      <c r="F1415" s="18" t="s">
        <v>578</v>
      </c>
      <c r="G1415" s="376"/>
      <c r="H1415" s="373"/>
      <c r="I1415" s="373"/>
      <c r="J1415" s="389"/>
      <c r="K1415" s="388"/>
      <c r="L1415" s="51">
        <v>18950</v>
      </c>
      <c r="M1415" s="51">
        <v>18950</v>
      </c>
      <c r="N1415" s="132">
        <v>18950</v>
      </c>
      <c r="O1415" s="51">
        <v>18950</v>
      </c>
      <c r="P1415" s="51">
        <v>18950</v>
      </c>
      <c r="Q1415" s="51">
        <v>18950</v>
      </c>
      <c r="R1415" s="51">
        <v>18950</v>
      </c>
      <c r="S1415" s="51">
        <v>18950</v>
      </c>
      <c r="T1415" s="51">
        <v>18950</v>
      </c>
      <c r="U1415" s="51"/>
    </row>
    <row r="1416" spans="1:21" s="10" customFormat="1" ht="65.099999999999994" customHeight="1" x14ac:dyDescent="0.3">
      <c r="A1416" s="13">
        <f>IF(D1416="","",SUBTOTAL(3,D$7:$D1416))</f>
        <v>1406</v>
      </c>
      <c r="B1416" s="376"/>
      <c r="C1416" s="17" t="s">
        <v>44</v>
      </c>
      <c r="D1416" s="15" t="s">
        <v>700</v>
      </c>
      <c r="E1416" s="55" t="s">
        <v>571</v>
      </c>
      <c r="F1416" s="16" t="s">
        <v>579</v>
      </c>
      <c r="G1416" s="376"/>
      <c r="H1416" s="373"/>
      <c r="I1416" s="373"/>
      <c r="J1416" s="389"/>
      <c r="K1416" s="388"/>
      <c r="L1416" s="51">
        <v>27800</v>
      </c>
      <c r="M1416" s="51">
        <v>27800</v>
      </c>
      <c r="N1416" s="132">
        <v>27800</v>
      </c>
      <c r="O1416" s="51">
        <v>27800</v>
      </c>
      <c r="P1416" s="51">
        <v>27800</v>
      </c>
      <c r="Q1416" s="51">
        <v>27800</v>
      </c>
      <c r="R1416" s="51">
        <v>27800</v>
      </c>
      <c r="S1416" s="51">
        <v>27800</v>
      </c>
      <c r="T1416" s="51">
        <v>27800</v>
      </c>
      <c r="U1416" s="51"/>
    </row>
    <row r="1417" spans="1:21" s="10" customFormat="1" ht="65.099999999999994" customHeight="1" x14ac:dyDescent="0.3">
      <c r="A1417" s="13">
        <f>IF(D1417="","",SUBTOTAL(3,D$7:$D1417))</f>
        <v>1407</v>
      </c>
      <c r="B1417" s="376"/>
      <c r="C1417" s="17" t="s">
        <v>44</v>
      </c>
      <c r="D1417" s="15" t="s">
        <v>700</v>
      </c>
      <c r="E1417" s="55" t="s">
        <v>571</v>
      </c>
      <c r="F1417" s="16" t="s">
        <v>580</v>
      </c>
      <c r="G1417" s="376"/>
      <c r="H1417" s="373"/>
      <c r="I1417" s="373"/>
      <c r="J1417" s="389"/>
      <c r="K1417" s="388"/>
      <c r="L1417" s="51">
        <v>46060</v>
      </c>
      <c r="M1417" s="51">
        <v>46060</v>
      </c>
      <c r="N1417" s="132">
        <v>46060</v>
      </c>
      <c r="O1417" s="51">
        <v>46060</v>
      </c>
      <c r="P1417" s="51">
        <v>46060</v>
      </c>
      <c r="Q1417" s="51">
        <v>46060</v>
      </c>
      <c r="R1417" s="51">
        <v>46060</v>
      </c>
      <c r="S1417" s="51">
        <v>46060</v>
      </c>
      <c r="T1417" s="51">
        <v>46060</v>
      </c>
      <c r="U1417" s="51"/>
    </row>
    <row r="1418" spans="1:21" s="10" customFormat="1" ht="65.099999999999994" customHeight="1" x14ac:dyDescent="0.3">
      <c r="A1418" s="13">
        <f>IF(D1418="","",SUBTOTAL(3,D$7:$D1418))</f>
        <v>1408</v>
      </c>
      <c r="B1418" s="376"/>
      <c r="C1418" s="17" t="s">
        <v>44</v>
      </c>
      <c r="D1418" s="15" t="s">
        <v>700</v>
      </c>
      <c r="E1418" s="55" t="s">
        <v>571</v>
      </c>
      <c r="F1418" s="16" t="s">
        <v>581</v>
      </c>
      <c r="G1418" s="376"/>
      <c r="H1418" s="373"/>
      <c r="I1418" s="373"/>
      <c r="J1418" s="389"/>
      <c r="K1418" s="388"/>
      <c r="L1418" s="51">
        <v>70120</v>
      </c>
      <c r="M1418" s="51">
        <v>70120</v>
      </c>
      <c r="N1418" s="132">
        <v>70120</v>
      </c>
      <c r="O1418" s="51">
        <v>70120</v>
      </c>
      <c r="P1418" s="51">
        <v>70120</v>
      </c>
      <c r="Q1418" s="51">
        <v>70120</v>
      </c>
      <c r="R1418" s="51">
        <v>70120</v>
      </c>
      <c r="S1418" s="51">
        <v>70120</v>
      </c>
      <c r="T1418" s="51">
        <v>70120</v>
      </c>
      <c r="U1418" s="51"/>
    </row>
    <row r="1419" spans="1:21" s="10" customFormat="1" ht="65.099999999999994" customHeight="1" x14ac:dyDescent="0.3">
      <c r="A1419" s="13">
        <f>IF(D1419="","",SUBTOTAL(3,D$7:$D1419))</f>
        <v>1409</v>
      </c>
      <c r="B1419" s="376"/>
      <c r="C1419" s="17" t="s">
        <v>44</v>
      </c>
      <c r="D1419" s="15" t="s">
        <v>700</v>
      </c>
      <c r="E1419" s="55" t="s">
        <v>571</v>
      </c>
      <c r="F1419" s="16" t="s">
        <v>582</v>
      </c>
      <c r="G1419" s="376"/>
      <c r="H1419" s="373"/>
      <c r="I1419" s="373"/>
      <c r="J1419" s="389"/>
      <c r="K1419" s="388"/>
      <c r="L1419" s="51">
        <v>108370</v>
      </c>
      <c r="M1419" s="51">
        <v>108370</v>
      </c>
      <c r="N1419" s="132">
        <v>108370</v>
      </c>
      <c r="O1419" s="51">
        <v>108370</v>
      </c>
      <c r="P1419" s="51">
        <v>108370</v>
      </c>
      <c r="Q1419" s="51">
        <v>108370</v>
      </c>
      <c r="R1419" s="51">
        <v>108370</v>
      </c>
      <c r="S1419" s="51">
        <v>108370</v>
      </c>
      <c r="T1419" s="51">
        <v>108370</v>
      </c>
      <c r="U1419" s="51"/>
    </row>
    <row r="1420" spans="1:21" s="10" customFormat="1" ht="65.099999999999994" customHeight="1" x14ac:dyDescent="0.3">
      <c r="A1420" s="13">
        <f>IF(D1420="","",SUBTOTAL(3,D$7:$D1420))</f>
        <v>1410</v>
      </c>
      <c r="B1420" s="376"/>
      <c r="C1420" s="17" t="s">
        <v>44</v>
      </c>
      <c r="D1420" s="15" t="s">
        <v>700</v>
      </c>
      <c r="E1420" s="55" t="s">
        <v>571</v>
      </c>
      <c r="F1420" s="16" t="s">
        <v>583</v>
      </c>
      <c r="G1420" s="376"/>
      <c r="H1420" s="373"/>
      <c r="I1420" s="373"/>
      <c r="J1420" s="389"/>
      <c r="K1420" s="388"/>
      <c r="L1420" s="51">
        <v>149970</v>
      </c>
      <c r="M1420" s="51">
        <v>149970</v>
      </c>
      <c r="N1420" s="132">
        <v>149970</v>
      </c>
      <c r="O1420" s="51">
        <v>149970</v>
      </c>
      <c r="P1420" s="51">
        <v>149970</v>
      </c>
      <c r="Q1420" s="51">
        <v>149970</v>
      </c>
      <c r="R1420" s="51">
        <v>149970</v>
      </c>
      <c r="S1420" s="51">
        <v>149970</v>
      </c>
      <c r="T1420" s="51">
        <v>149970</v>
      </c>
      <c r="U1420" s="51"/>
    </row>
    <row r="1421" spans="1:21" s="10" customFormat="1" ht="65.099999999999994" customHeight="1" x14ac:dyDescent="0.3">
      <c r="A1421" s="13">
        <f>IF(D1421="","",SUBTOTAL(3,D$7:$D1421))</f>
        <v>1411</v>
      </c>
      <c r="B1421" s="376"/>
      <c r="C1421" s="17" t="s">
        <v>44</v>
      </c>
      <c r="D1421" s="15" t="s">
        <v>700</v>
      </c>
      <c r="E1421" s="55" t="s">
        <v>571</v>
      </c>
      <c r="F1421" s="16" t="s">
        <v>584</v>
      </c>
      <c r="G1421" s="376"/>
      <c r="H1421" s="373"/>
      <c r="I1421" s="373"/>
      <c r="J1421" s="389"/>
      <c r="K1421" s="388"/>
      <c r="L1421" s="51">
        <v>205170</v>
      </c>
      <c r="M1421" s="51">
        <v>205170</v>
      </c>
      <c r="N1421" s="132">
        <v>205170</v>
      </c>
      <c r="O1421" s="51">
        <v>205170</v>
      </c>
      <c r="P1421" s="51">
        <v>205170</v>
      </c>
      <c r="Q1421" s="51">
        <v>205170</v>
      </c>
      <c r="R1421" s="51">
        <v>205170</v>
      </c>
      <c r="S1421" s="51">
        <v>205170</v>
      </c>
      <c r="T1421" s="51">
        <v>205170</v>
      </c>
      <c r="U1421" s="51"/>
    </row>
    <row r="1422" spans="1:21" s="10" customFormat="1" ht="65.099999999999994" customHeight="1" x14ac:dyDescent="0.3">
      <c r="A1422" s="13">
        <f>IF(D1422="","",SUBTOTAL(3,D$7:$D1422))</f>
        <v>1412</v>
      </c>
      <c r="B1422" s="376"/>
      <c r="C1422" s="17" t="s">
        <v>44</v>
      </c>
      <c r="D1422" s="15" t="s">
        <v>700</v>
      </c>
      <c r="E1422" s="55" t="s">
        <v>571</v>
      </c>
      <c r="F1422" s="16" t="s">
        <v>585</v>
      </c>
      <c r="G1422" s="376"/>
      <c r="H1422" s="373"/>
      <c r="I1422" s="373"/>
      <c r="J1422" s="389"/>
      <c r="K1422" s="388"/>
      <c r="L1422" s="51">
        <v>292700</v>
      </c>
      <c r="M1422" s="51">
        <v>292700</v>
      </c>
      <c r="N1422" s="132">
        <v>292700</v>
      </c>
      <c r="O1422" s="51">
        <v>292700</v>
      </c>
      <c r="P1422" s="51">
        <v>292700</v>
      </c>
      <c r="Q1422" s="51">
        <v>292700</v>
      </c>
      <c r="R1422" s="51">
        <v>292700</v>
      </c>
      <c r="S1422" s="51">
        <v>292700</v>
      </c>
      <c r="T1422" s="51">
        <v>292700</v>
      </c>
      <c r="U1422" s="51"/>
    </row>
    <row r="1423" spans="1:21" s="10" customFormat="1" ht="65.099999999999994" customHeight="1" x14ac:dyDescent="0.3">
      <c r="A1423" s="13">
        <f>IF(D1423="","",SUBTOTAL(3,D$7:$D1423))</f>
        <v>1413</v>
      </c>
      <c r="B1423" s="376"/>
      <c r="C1423" s="17" t="s">
        <v>44</v>
      </c>
      <c r="D1423" s="15" t="s">
        <v>700</v>
      </c>
      <c r="E1423" s="55" t="s">
        <v>571</v>
      </c>
      <c r="F1423" s="16" t="s">
        <v>586</v>
      </c>
      <c r="G1423" s="376"/>
      <c r="H1423" s="373"/>
      <c r="I1423" s="373"/>
      <c r="J1423" s="389"/>
      <c r="K1423" s="388"/>
      <c r="L1423" s="51">
        <v>404770</v>
      </c>
      <c r="M1423" s="51">
        <v>404770</v>
      </c>
      <c r="N1423" s="132">
        <v>404770</v>
      </c>
      <c r="O1423" s="51">
        <v>404770</v>
      </c>
      <c r="P1423" s="51">
        <v>404770</v>
      </c>
      <c r="Q1423" s="51">
        <v>404770</v>
      </c>
      <c r="R1423" s="51">
        <v>404770</v>
      </c>
      <c r="S1423" s="51">
        <v>404770</v>
      </c>
      <c r="T1423" s="51">
        <v>404770</v>
      </c>
      <c r="U1423" s="51"/>
    </row>
    <row r="1424" spans="1:21" s="10" customFormat="1" ht="65.099999999999994" customHeight="1" x14ac:dyDescent="0.3">
      <c r="A1424" s="13">
        <f>IF(D1424="","",SUBTOTAL(3,D$7:$D1424))</f>
        <v>1414</v>
      </c>
      <c r="B1424" s="376"/>
      <c r="C1424" s="17" t="s">
        <v>44</v>
      </c>
      <c r="D1424" s="15" t="s">
        <v>700</v>
      </c>
      <c r="E1424" s="55" t="s">
        <v>571</v>
      </c>
      <c r="F1424" s="16" t="s">
        <v>587</v>
      </c>
      <c r="G1424" s="376"/>
      <c r="H1424" s="373"/>
      <c r="I1424" s="373"/>
      <c r="J1424" s="389"/>
      <c r="K1424" s="388"/>
      <c r="L1424" s="51">
        <v>527180</v>
      </c>
      <c r="M1424" s="51">
        <v>527180</v>
      </c>
      <c r="N1424" s="132">
        <v>527180</v>
      </c>
      <c r="O1424" s="51">
        <v>527180</v>
      </c>
      <c r="P1424" s="51">
        <v>527180</v>
      </c>
      <c r="Q1424" s="51">
        <v>527180</v>
      </c>
      <c r="R1424" s="51">
        <v>527180</v>
      </c>
      <c r="S1424" s="51">
        <v>527180</v>
      </c>
      <c r="T1424" s="51">
        <v>527180</v>
      </c>
      <c r="U1424" s="51"/>
    </row>
    <row r="1425" spans="1:21" s="10" customFormat="1" ht="65.099999999999994" customHeight="1" x14ac:dyDescent="0.3">
      <c r="A1425" s="13">
        <f>IF(D1425="","",SUBTOTAL(3,D$7:$D1425))</f>
        <v>1415</v>
      </c>
      <c r="B1425" s="376"/>
      <c r="C1425" s="17" t="s">
        <v>44</v>
      </c>
      <c r="D1425" s="15" t="s">
        <v>700</v>
      </c>
      <c r="E1425" s="55" t="s">
        <v>571</v>
      </c>
      <c r="F1425" s="16" t="s">
        <v>588</v>
      </c>
      <c r="G1425" s="376"/>
      <c r="H1425" s="373"/>
      <c r="I1425" s="373"/>
      <c r="J1425" s="389"/>
      <c r="K1425" s="388"/>
      <c r="L1425" s="51">
        <v>630120</v>
      </c>
      <c r="M1425" s="51">
        <v>630120</v>
      </c>
      <c r="N1425" s="132">
        <v>630120</v>
      </c>
      <c r="O1425" s="51">
        <v>630120</v>
      </c>
      <c r="P1425" s="51">
        <v>630120</v>
      </c>
      <c r="Q1425" s="51">
        <v>630120</v>
      </c>
      <c r="R1425" s="51">
        <v>630120</v>
      </c>
      <c r="S1425" s="51">
        <v>630120</v>
      </c>
      <c r="T1425" s="51">
        <v>630120</v>
      </c>
      <c r="U1425" s="51"/>
    </row>
    <row r="1426" spans="1:21" s="10" customFormat="1" ht="65.099999999999994" customHeight="1" x14ac:dyDescent="0.3">
      <c r="A1426" s="13">
        <f>IF(D1426="","",SUBTOTAL(3,D$7:$D1426))</f>
        <v>1416</v>
      </c>
      <c r="B1426" s="376"/>
      <c r="C1426" s="17" t="s">
        <v>44</v>
      </c>
      <c r="D1426" s="15" t="s">
        <v>700</v>
      </c>
      <c r="E1426" s="55" t="s">
        <v>571</v>
      </c>
      <c r="F1426" s="16" t="s">
        <v>589</v>
      </c>
      <c r="G1426" s="376"/>
      <c r="H1426" s="373"/>
      <c r="I1426" s="373"/>
      <c r="J1426" s="389"/>
      <c r="K1426" s="388"/>
      <c r="L1426" s="51">
        <v>786770</v>
      </c>
      <c r="M1426" s="51">
        <v>786770</v>
      </c>
      <c r="N1426" s="132">
        <v>786770</v>
      </c>
      <c r="O1426" s="51">
        <v>786770</v>
      </c>
      <c r="P1426" s="51">
        <v>786770</v>
      </c>
      <c r="Q1426" s="51">
        <v>786770</v>
      </c>
      <c r="R1426" s="51">
        <v>786770</v>
      </c>
      <c r="S1426" s="51">
        <v>786770</v>
      </c>
      <c r="T1426" s="51">
        <v>786770</v>
      </c>
      <c r="U1426" s="51"/>
    </row>
    <row r="1427" spans="1:21" s="10" customFormat="1" ht="65.099999999999994" customHeight="1" x14ac:dyDescent="0.3">
      <c r="A1427" s="13">
        <f>IF(D1427="","",SUBTOTAL(3,D$7:$D1427))</f>
        <v>1417</v>
      </c>
      <c r="B1427" s="376"/>
      <c r="C1427" s="17" t="s">
        <v>44</v>
      </c>
      <c r="D1427" s="15" t="s">
        <v>700</v>
      </c>
      <c r="E1427" s="55" t="s">
        <v>571</v>
      </c>
      <c r="F1427" s="16" t="s">
        <v>590</v>
      </c>
      <c r="G1427" s="376"/>
      <c r="H1427" s="373"/>
      <c r="I1427" s="373"/>
      <c r="J1427" s="389"/>
      <c r="K1427" s="388"/>
      <c r="L1427" s="51">
        <v>1030930</v>
      </c>
      <c r="M1427" s="51">
        <v>1030930</v>
      </c>
      <c r="N1427" s="132">
        <v>1030930</v>
      </c>
      <c r="O1427" s="51">
        <v>1030930</v>
      </c>
      <c r="P1427" s="51">
        <v>1030930</v>
      </c>
      <c r="Q1427" s="51">
        <v>1030930</v>
      </c>
      <c r="R1427" s="51">
        <v>1030930</v>
      </c>
      <c r="S1427" s="51">
        <v>1030930</v>
      </c>
      <c r="T1427" s="51">
        <v>1030930</v>
      </c>
      <c r="U1427" s="51"/>
    </row>
    <row r="1428" spans="1:21" s="10" customFormat="1" ht="65.099999999999994" customHeight="1" x14ac:dyDescent="0.3">
      <c r="A1428" s="13">
        <f>IF(D1428="","",SUBTOTAL(3,D$7:$D1428))</f>
        <v>1418</v>
      </c>
      <c r="B1428" s="376"/>
      <c r="C1428" s="17" t="s">
        <v>44</v>
      </c>
      <c r="D1428" s="15" t="s">
        <v>700</v>
      </c>
      <c r="E1428" s="55" t="s">
        <v>571</v>
      </c>
      <c r="F1428" s="16" t="s">
        <v>591</v>
      </c>
      <c r="G1428" s="376"/>
      <c r="H1428" s="373"/>
      <c r="I1428" s="373"/>
      <c r="J1428" s="389"/>
      <c r="K1428" s="388"/>
      <c r="L1428" s="51">
        <v>1293100</v>
      </c>
      <c r="M1428" s="51">
        <v>1293100</v>
      </c>
      <c r="N1428" s="132">
        <v>1293100</v>
      </c>
      <c r="O1428" s="51">
        <v>1293100</v>
      </c>
      <c r="P1428" s="51">
        <v>1293100</v>
      </c>
      <c r="Q1428" s="51">
        <v>1293100</v>
      </c>
      <c r="R1428" s="51">
        <v>1293100</v>
      </c>
      <c r="S1428" s="51">
        <v>1293100</v>
      </c>
      <c r="T1428" s="51">
        <v>1293100</v>
      </c>
      <c r="U1428" s="51"/>
    </row>
    <row r="1429" spans="1:21" s="10" customFormat="1" ht="65.099999999999994" customHeight="1" x14ac:dyDescent="0.3">
      <c r="A1429" s="13">
        <f>IF(D1429="","",SUBTOTAL(3,D$7:$D1429))</f>
        <v>1419</v>
      </c>
      <c r="B1429" s="376"/>
      <c r="C1429" s="17" t="s">
        <v>44</v>
      </c>
      <c r="D1429" s="15" t="s">
        <v>700</v>
      </c>
      <c r="E1429" s="55" t="s">
        <v>571</v>
      </c>
      <c r="F1429" s="16" t="s">
        <v>592</v>
      </c>
      <c r="G1429" s="376"/>
      <c r="H1429" s="373"/>
      <c r="I1429" s="373"/>
      <c r="J1429" s="389"/>
      <c r="K1429" s="388"/>
      <c r="L1429" s="51">
        <v>1649330</v>
      </c>
      <c r="M1429" s="51">
        <v>1649330</v>
      </c>
      <c r="N1429" s="132">
        <v>1649330</v>
      </c>
      <c r="O1429" s="51">
        <v>1649330</v>
      </c>
      <c r="P1429" s="51">
        <v>1649330</v>
      </c>
      <c r="Q1429" s="51">
        <v>1649330</v>
      </c>
      <c r="R1429" s="51">
        <v>1649330</v>
      </c>
      <c r="S1429" s="51">
        <v>1649330</v>
      </c>
      <c r="T1429" s="51">
        <v>1649330</v>
      </c>
      <c r="U1429" s="51"/>
    </row>
    <row r="1430" spans="1:21" s="10" customFormat="1" ht="124.5" customHeight="1" x14ac:dyDescent="0.3">
      <c r="A1430" s="13">
        <f>IF(D1430="","",SUBTOTAL(3,D$7:$D1430))</f>
        <v>1420</v>
      </c>
      <c r="B1430" s="376"/>
      <c r="C1430" s="14" t="s">
        <v>593</v>
      </c>
      <c r="D1430" s="15" t="s">
        <v>700</v>
      </c>
      <c r="E1430" s="55" t="s">
        <v>594</v>
      </c>
      <c r="F1430" s="16" t="s">
        <v>595</v>
      </c>
      <c r="G1430" s="376"/>
      <c r="H1430" s="373"/>
      <c r="I1430" s="373"/>
      <c r="J1430" s="389"/>
      <c r="K1430" s="388"/>
      <c r="L1430" s="5">
        <v>24010</v>
      </c>
      <c r="M1430" s="5">
        <v>24010</v>
      </c>
      <c r="N1430" s="132">
        <v>24010</v>
      </c>
      <c r="O1430" s="51">
        <v>24010</v>
      </c>
      <c r="P1430" s="51">
        <v>24010</v>
      </c>
      <c r="Q1430" s="51">
        <v>24010</v>
      </c>
      <c r="R1430" s="51">
        <v>24010</v>
      </c>
      <c r="S1430" s="51">
        <v>24010</v>
      </c>
      <c r="T1430" s="51">
        <v>24010</v>
      </c>
      <c r="U1430" s="135"/>
    </row>
    <row r="1431" spans="1:21" s="10" customFormat="1" ht="65.099999999999994" customHeight="1" x14ac:dyDescent="0.3">
      <c r="A1431" s="13">
        <f>IF(D1431="","",SUBTOTAL(3,D$7:$D1431))</f>
        <v>1421</v>
      </c>
      <c r="B1431" s="376"/>
      <c r="C1431" s="17" t="s">
        <v>44</v>
      </c>
      <c r="D1431" s="15" t="s">
        <v>700</v>
      </c>
      <c r="E1431" s="55" t="s">
        <v>594</v>
      </c>
      <c r="F1431" s="19" t="s">
        <v>596</v>
      </c>
      <c r="G1431" s="376"/>
      <c r="H1431" s="373"/>
      <c r="I1431" s="373"/>
      <c r="J1431" s="389"/>
      <c r="K1431" s="388"/>
      <c r="L1431" s="5">
        <v>35200</v>
      </c>
      <c r="M1431" s="5">
        <v>35200</v>
      </c>
      <c r="N1431" s="132">
        <v>35200</v>
      </c>
      <c r="O1431" s="51">
        <v>35200</v>
      </c>
      <c r="P1431" s="51">
        <v>35200</v>
      </c>
      <c r="Q1431" s="51">
        <v>35200</v>
      </c>
      <c r="R1431" s="51">
        <v>35200</v>
      </c>
      <c r="S1431" s="51">
        <v>35200</v>
      </c>
      <c r="T1431" s="51">
        <v>35200</v>
      </c>
      <c r="U1431" s="135"/>
    </row>
    <row r="1432" spans="1:21" s="10" customFormat="1" ht="65.099999999999994" customHeight="1" x14ac:dyDescent="0.3">
      <c r="A1432" s="13">
        <f>IF(D1432="","",SUBTOTAL(3,D$7:$D1432))</f>
        <v>1422</v>
      </c>
      <c r="B1432" s="376"/>
      <c r="C1432" s="17" t="s">
        <v>44</v>
      </c>
      <c r="D1432" s="15" t="s">
        <v>700</v>
      </c>
      <c r="E1432" s="55" t="s">
        <v>594</v>
      </c>
      <c r="F1432" s="16" t="s">
        <v>597</v>
      </c>
      <c r="G1432" s="376"/>
      <c r="H1432" s="373"/>
      <c r="I1432" s="373"/>
      <c r="J1432" s="389"/>
      <c r="K1432" s="388"/>
      <c r="L1432" s="5">
        <v>50960</v>
      </c>
      <c r="M1432" s="5">
        <v>50960</v>
      </c>
      <c r="N1432" s="132">
        <v>50960</v>
      </c>
      <c r="O1432" s="51">
        <v>50960</v>
      </c>
      <c r="P1432" s="51">
        <v>50960</v>
      </c>
      <c r="Q1432" s="51">
        <v>50960</v>
      </c>
      <c r="R1432" s="51">
        <v>50960</v>
      </c>
      <c r="S1432" s="51">
        <v>50960</v>
      </c>
      <c r="T1432" s="51">
        <v>50960</v>
      </c>
      <c r="U1432" s="135"/>
    </row>
    <row r="1433" spans="1:21" s="10" customFormat="1" ht="65.099999999999994" customHeight="1" x14ac:dyDescent="0.3">
      <c r="A1433" s="13">
        <f>IF(D1433="","",SUBTOTAL(3,D$7:$D1433))</f>
        <v>1423</v>
      </c>
      <c r="B1433" s="376"/>
      <c r="C1433" s="17" t="s">
        <v>44</v>
      </c>
      <c r="D1433" s="15" t="s">
        <v>700</v>
      </c>
      <c r="E1433" s="55" t="s">
        <v>594</v>
      </c>
      <c r="F1433" s="16" t="s">
        <v>598</v>
      </c>
      <c r="G1433" s="376"/>
      <c r="H1433" s="373"/>
      <c r="I1433" s="373"/>
      <c r="J1433" s="389"/>
      <c r="K1433" s="388"/>
      <c r="L1433" s="5">
        <v>70380</v>
      </c>
      <c r="M1433" s="5">
        <v>70380</v>
      </c>
      <c r="N1433" s="132">
        <v>70380</v>
      </c>
      <c r="O1433" s="51">
        <v>70380</v>
      </c>
      <c r="P1433" s="51">
        <v>70380</v>
      </c>
      <c r="Q1433" s="51">
        <v>70380</v>
      </c>
      <c r="R1433" s="51">
        <v>70380</v>
      </c>
      <c r="S1433" s="51">
        <v>70380</v>
      </c>
      <c r="T1433" s="51">
        <v>70380</v>
      </c>
      <c r="U1433" s="135"/>
    </row>
    <row r="1434" spans="1:21" s="10" customFormat="1" ht="132.75" customHeight="1" x14ac:dyDescent="0.3">
      <c r="A1434" s="13">
        <f>IF(D1434="","",SUBTOTAL(3,D$7:$D1434))</f>
        <v>1424</v>
      </c>
      <c r="B1434" s="376"/>
      <c r="C1434" s="14" t="s">
        <v>599</v>
      </c>
      <c r="D1434" s="15" t="s">
        <v>700</v>
      </c>
      <c r="E1434" s="55" t="s">
        <v>594</v>
      </c>
      <c r="F1434" s="16" t="s">
        <v>600</v>
      </c>
      <c r="G1434" s="376"/>
      <c r="H1434" s="373"/>
      <c r="I1434" s="373"/>
      <c r="J1434" s="389"/>
      <c r="K1434" s="388"/>
      <c r="L1434" s="5">
        <v>31680</v>
      </c>
      <c r="M1434" s="5">
        <v>31680</v>
      </c>
      <c r="N1434" s="132">
        <v>31680</v>
      </c>
      <c r="O1434" s="51">
        <v>31680</v>
      </c>
      <c r="P1434" s="51">
        <v>31680</v>
      </c>
      <c r="Q1434" s="51">
        <v>31680</v>
      </c>
      <c r="R1434" s="51">
        <v>31680</v>
      </c>
      <c r="S1434" s="51">
        <v>31680</v>
      </c>
      <c r="T1434" s="51">
        <v>31680</v>
      </c>
      <c r="U1434" s="135"/>
    </row>
    <row r="1435" spans="1:21" s="10" customFormat="1" ht="65.099999999999994" customHeight="1" x14ac:dyDescent="0.3">
      <c r="A1435" s="13">
        <f>IF(D1435="","",SUBTOTAL(3,D$7:$D1435))</f>
        <v>1425</v>
      </c>
      <c r="B1435" s="376"/>
      <c r="C1435" s="17" t="s">
        <v>44</v>
      </c>
      <c r="D1435" s="15" t="s">
        <v>700</v>
      </c>
      <c r="E1435" s="55" t="s">
        <v>594</v>
      </c>
      <c r="F1435" s="19" t="s">
        <v>601</v>
      </c>
      <c r="G1435" s="376"/>
      <c r="H1435" s="373"/>
      <c r="I1435" s="373"/>
      <c r="J1435" s="389"/>
      <c r="K1435" s="388"/>
      <c r="L1435" s="5">
        <v>46920</v>
      </c>
      <c r="M1435" s="5">
        <v>46920</v>
      </c>
      <c r="N1435" s="132">
        <v>46920</v>
      </c>
      <c r="O1435" s="51">
        <v>46920</v>
      </c>
      <c r="P1435" s="51">
        <v>46920</v>
      </c>
      <c r="Q1435" s="51">
        <v>46920</v>
      </c>
      <c r="R1435" s="51">
        <v>46920</v>
      </c>
      <c r="S1435" s="51">
        <v>46920</v>
      </c>
      <c r="T1435" s="51">
        <v>46920</v>
      </c>
      <c r="U1435" s="135"/>
    </row>
    <row r="1436" spans="1:21" s="10" customFormat="1" ht="65.099999999999994" customHeight="1" x14ac:dyDescent="0.3">
      <c r="A1436" s="13">
        <f>IF(D1436="","",SUBTOTAL(3,D$7:$D1436))</f>
        <v>1426</v>
      </c>
      <c r="B1436" s="376"/>
      <c r="C1436" s="17" t="s">
        <v>44</v>
      </c>
      <c r="D1436" s="15" t="s">
        <v>700</v>
      </c>
      <c r="E1436" s="55" t="s">
        <v>594</v>
      </c>
      <c r="F1436" s="16" t="s">
        <v>602</v>
      </c>
      <c r="G1436" s="376"/>
      <c r="H1436" s="373"/>
      <c r="I1436" s="373"/>
      <c r="J1436" s="389"/>
      <c r="K1436" s="388"/>
      <c r="L1436" s="5">
        <v>68760</v>
      </c>
      <c r="M1436" s="5">
        <v>68760</v>
      </c>
      <c r="N1436" s="132">
        <v>68760</v>
      </c>
      <c r="O1436" s="51">
        <v>68760</v>
      </c>
      <c r="P1436" s="51">
        <v>68760</v>
      </c>
      <c r="Q1436" s="51">
        <v>68760</v>
      </c>
      <c r="R1436" s="51">
        <v>68760</v>
      </c>
      <c r="S1436" s="51">
        <v>68760</v>
      </c>
      <c r="T1436" s="51">
        <v>68760</v>
      </c>
      <c r="U1436" s="135"/>
    </row>
    <row r="1437" spans="1:21" s="10" customFormat="1" ht="65.099999999999994" customHeight="1" x14ac:dyDescent="0.3">
      <c r="A1437" s="13">
        <f>IF(D1437="","",SUBTOTAL(3,D$7:$D1437))</f>
        <v>1427</v>
      </c>
      <c r="B1437" s="376"/>
      <c r="C1437" s="17" t="s">
        <v>44</v>
      </c>
      <c r="D1437" s="15" t="s">
        <v>700</v>
      </c>
      <c r="E1437" s="55" t="s">
        <v>594</v>
      </c>
      <c r="F1437" s="16" t="s">
        <v>603</v>
      </c>
      <c r="G1437" s="376"/>
      <c r="H1437" s="373"/>
      <c r="I1437" s="373"/>
      <c r="J1437" s="389"/>
      <c r="K1437" s="388"/>
      <c r="L1437" s="5">
        <v>97880</v>
      </c>
      <c r="M1437" s="5">
        <v>97880</v>
      </c>
      <c r="N1437" s="132">
        <v>97880</v>
      </c>
      <c r="O1437" s="51">
        <v>97880</v>
      </c>
      <c r="P1437" s="51">
        <v>97880</v>
      </c>
      <c r="Q1437" s="51">
        <v>97880</v>
      </c>
      <c r="R1437" s="51">
        <v>97880</v>
      </c>
      <c r="S1437" s="51">
        <v>97880</v>
      </c>
      <c r="T1437" s="51">
        <v>97880</v>
      </c>
      <c r="U1437" s="135"/>
    </row>
    <row r="1438" spans="1:21" s="10" customFormat="1" ht="207" customHeight="1" x14ac:dyDescent="0.3">
      <c r="A1438" s="13">
        <f>IF(D1438="","",SUBTOTAL(3,D$7:$D1438))</f>
        <v>1428</v>
      </c>
      <c r="B1438" s="376"/>
      <c r="C1438" s="20" t="s">
        <v>604</v>
      </c>
      <c r="D1438" s="15" t="s">
        <v>700</v>
      </c>
      <c r="E1438" s="55" t="s">
        <v>605</v>
      </c>
      <c r="F1438" s="16" t="s">
        <v>606</v>
      </c>
      <c r="G1438" s="376"/>
      <c r="H1438" s="373"/>
      <c r="I1438" s="373"/>
      <c r="J1438" s="389"/>
      <c r="K1438" s="388"/>
      <c r="L1438" s="51">
        <v>75150</v>
      </c>
      <c r="M1438" s="51">
        <v>75150</v>
      </c>
      <c r="N1438" s="132">
        <v>75150</v>
      </c>
      <c r="O1438" s="51">
        <v>75150</v>
      </c>
      <c r="P1438" s="51">
        <v>75150</v>
      </c>
      <c r="Q1438" s="51">
        <v>75150</v>
      </c>
      <c r="R1438" s="51">
        <v>75150</v>
      </c>
      <c r="S1438" s="51">
        <v>75150</v>
      </c>
      <c r="T1438" s="51">
        <v>75150</v>
      </c>
      <c r="U1438" s="51"/>
    </row>
    <row r="1439" spans="1:21" s="10" customFormat="1" ht="65.099999999999994" customHeight="1" x14ac:dyDescent="0.3">
      <c r="A1439" s="13">
        <f>IF(D1439="","",SUBTOTAL(3,D$7:$D1439))</f>
        <v>1429</v>
      </c>
      <c r="B1439" s="376"/>
      <c r="C1439" s="21" t="s">
        <v>44</v>
      </c>
      <c r="D1439" s="15" t="s">
        <v>700</v>
      </c>
      <c r="E1439" s="55" t="s">
        <v>605</v>
      </c>
      <c r="F1439" s="16" t="s">
        <v>607</v>
      </c>
      <c r="G1439" s="376"/>
      <c r="H1439" s="373"/>
      <c r="I1439" s="373"/>
      <c r="J1439" s="389"/>
      <c r="K1439" s="388"/>
      <c r="L1439" s="51">
        <v>96870</v>
      </c>
      <c r="M1439" s="51">
        <v>96870</v>
      </c>
      <c r="N1439" s="132">
        <v>96870</v>
      </c>
      <c r="O1439" s="51">
        <v>96870</v>
      </c>
      <c r="P1439" s="51">
        <v>96870</v>
      </c>
      <c r="Q1439" s="51">
        <v>96870</v>
      </c>
      <c r="R1439" s="51">
        <v>96870</v>
      </c>
      <c r="S1439" s="51">
        <v>96870</v>
      </c>
      <c r="T1439" s="51">
        <v>96870</v>
      </c>
      <c r="U1439" s="51"/>
    </row>
    <row r="1440" spans="1:21" s="10" customFormat="1" ht="65.099999999999994" customHeight="1" x14ac:dyDescent="0.3">
      <c r="A1440" s="13">
        <f>IF(D1440="","",SUBTOTAL(3,D$7:$D1440))</f>
        <v>1430</v>
      </c>
      <c r="B1440" s="376"/>
      <c r="C1440" s="21" t="s">
        <v>44</v>
      </c>
      <c r="D1440" s="15" t="s">
        <v>700</v>
      </c>
      <c r="E1440" s="55" t="s">
        <v>605</v>
      </c>
      <c r="F1440" s="16" t="s">
        <v>608</v>
      </c>
      <c r="G1440" s="376"/>
      <c r="H1440" s="373"/>
      <c r="I1440" s="373"/>
      <c r="J1440" s="389"/>
      <c r="K1440" s="388"/>
      <c r="L1440" s="51">
        <v>130630</v>
      </c>
      <c r="M1440" s="51">
        <v>130630</v>
      </c>
      <c r="N1440" s="132">
        <v>130630</v>
      </c>
      <c r="O1440" s="51">
        <v>130630</v>
      </c>
      <c r="P1440" s="51">
        <v>130630</v>
      </c>
      <c r="Q1440" s="51">
        <v>130630</v>
      </c>
      <c r="R1440" s="51">
        <v>130630</v>
      </c>
      <c r="S1440" s="51">
        <v>130630</v>
      </c>
      <c r="T1440" s="51">
        <v>130630</v>
      </c>
      <c r="U1440" s="51"/>
    </row>
    <row r="1441" spans="1:21" s="10" customFormat="1" ht="65.099999999999994" customHeight="1" x14ac:dyDescent="0.3">
      <c r="A1441" s="13">
        <f>IF(D1441="","",SUBTOTAL(3,D$7:$D1441))</f>
        <v>1431</v>
      </c>
      <c r="B1441" s="376"/>
      <c r="C1441" s="21" t="s">
        <v>44</v>
      </c>
      <c r="D1441" s="15" t="s">
        <v>700</v>
      </c>
      <c r="E1441" s="55" t="s">
        <v>605</v>
      </c>
      <c r="F1441" s="19" t="s">
        <v>609</v>
      </c>
      <c r="G1441" s="376"/>
      <c r="H1441" s="373"/>
      <c r="I1441" s="373"/>
      <c r="J1441" s="389"/>
      <c r="K1441" s="388"/>
      <c r="L1441" s="51">
        <v>188450</v>
      </c>
      <c r="M1441" s="51">
        <v>188450</v>
      </c>
      <c r="N1441" s="132">
        <v>188450</v>
      </c>
      <c r="O1441" s="51">
        <v>188450</v>
      </c>
      <c r="P1441" s="51">
        <v>188450</v>
      </c>
      <c r="Q1441" s="51">
        <v>188450</v>
      </c>
      <c r="R1441" s="51">
        <v>188450</v>
      </c>
      <c r="S1441" s="51">
        <v>188450</v>
      </c>
      <c r="T1441" s="51">
        <v>188450</v>
      </c>
      <c r="U1441" s="51"/>
    </row>
    <row r="1442" spans="1:21" s="10" customFormat="1" ht="65.099999999999994" customHeight="1" x14ac:dyDescent="0.3">
      <c r="A1442" s="13">
        <f>IF(D1442="","",SUBTOTAL(3,D$7:$D1442))</f>
        <v>1432</v>
      </c>
      <c r="B1442" s="376"/>
      <c r="C1442" s="21" t="s">
        <v>44</v>
      </c>
      <c r="D1442" s="15" t="s">
        <v>700</v>
      </c>
      <c r="E1442" s="55" t="s">
        <v>605</v>
      </c>
      <c r="F1442" s="16" t="s">
        <v>610</v>
      </c>
      <c r="G1442" s="376"/>
      <c r="H1442" s="373"/>
      <c r="I1442" s="373"/>
      <c r="J1442" s="389"/>
      <c r="K1442" s="388"/>
      <c r="L1442" s="51">
        <v>281210</v>
      </c>
      <c r="M1442" s="51">
        <v>281210</v>
      </c>
      <c r="N1442" s="132">
        <v>281210</v>
      </c>
      <c r="O1442" s="51">
        <v>281210</v>
      </c>
      <c r="P1442" s="51">
        <v>281210</v>
      </c>
      <c r="Q1442" s="51">
        <v>281210</v>
      </c>
      <c r="R1442" s="51">
        <v>281210</v>
      </c>
      <c r="S1442" s="51">
        <v>281210</v>
      </c>
      <c r="T1442" s="51">
        <v>281210</v>
      </c>
      <c r="U1442" s="51"/>
    </row>
    <row r="1443" spans="1:21" s="10" customFormat="1" ht="65.099999999999994" customHeight="1" x14ac:dyDescent="0.3">
      <c r="A1443" s="13">
        <f>IF(D1443="","",SUBTOTAL(3,D$7:$D1443))</f>
        <v>1433</v>
      </c>
      <c r="B1443" s="376"/>
      <c r="C1443" s="21" t="s">
        <v>44</v>
      </c>
      <c r="D1443" s="15" t="s">
        <v>700</v>
      </c>
      <c r="E1443" s="55" t="s">
        <v>605</v>
      </c>
      <c r="F1443" s="16" t="s">
        <v>611</v>
      </c>
      <c r="G1443" s="376"/>
      <c r="H1443" s="373"/>
      <c r="I1443" s="373"/>
      <c r="J1443" s="389"/>
      <c r="K1443" s="388"/>
      <c r="L1443" s="51">
        <v>370460</v>
      </c>
      <c r="M1443" s="51">
        <v>370460</v>
      </c>
      <c r="N1443" s="132">
        <v>370460</v>
      </c>
      <c r="O1443" s="51">
        <v>370460</v>
      </c>
      <c r="P1443" s="51">
        <v>370460</v>
      </c>
      <c r="Q1443" s="51">
        <v>370460</v>
      </c>
      <c r="R1443" s="51">
        <v>370460</v>
      </c>
      <c r="S1443" s="51">
        <v>370460</v>
      </c>
      <c r="T1443" s="51">
        <v>370460</v>
      </c>
      <c r="U1443" s="51"/>
    </row>
    <row r="1444" spans="1:21" s="10" customFormat="1" ht="65.099999999999994" customHeight="1" x14ac:dyDescent="0.3">
      <c r="A1444" s="13">
        <f>IF(D1444="","",SUBTOTAL(3,D$7:$D1444))</f>
        <v>1434</v>
      </c>
      <c r="B1444" s="376"/>
      <c r="C1444" s="21" t="s">
        <v>44</v>
      </c>
      <c r="D1444" s="15" t="s">
        <v>700</v>
      </c>
      <c r="E1444" s="55" t="s">
        <v>605</v>
      </c>
      <c r="F1444" s="16" t="s">
        <v>612</v>
      </c>
      <c r="G1444" s="376"/>
      <c r="H1444" s="373"/>
      <c r="I1444" s="373"/>
      <c r="J1444" s="389"/>
      <c r="K1444" s="388"/>
      <c r="L1444" s="51">
        <v>482920</v>
      </c>
      <c r="M1444" s="51">
        <v>482920</v>
      </c>
      <c r="N1444" s="132">
        <v>482920</v>
      </c>
      <c r="O1444" s="51">
        <v>482920</v>
      </c>
      <c r="P1444" s="51">
        <v>482920</v>
      </c>
      <c r="Q1444" s="51">
        <v>482920</v>
      </c>
      <c r="R1444" s="51">
        <v>482920</v>
      </c>
      <c r="S1444" s="51">
        <v>482920</v>
      </c>
      <c r="T1444" s="51">
        <v>482920</v>
      </c>
      <c r="U1444" s="51"/>
    </row>
    <row r="1445" spans="1:21" s="10" customFormat="1" ht="65.099999999999994" customHeight="1" x14ac:dyDescent="0.3">
      <c r="A1445" s="13">
        <f>IF(D1445="","",SUBTOTAL(3,D$7:$D1445))</f>
        <v>1435</v>
      </c>
      <c r="B1445" s="376"/>
      <c r="C1445" s="21" t="s">
        <v>44</v>
      </c>
      <c r="D1445" s="15" t="s">
        <v>700</v>
      </c>
      <c r="E1445" s="55" t="s">
        <v>605</v>
      </c>
      <c r="F1445" s="16" t="s">
        <v>613</v>
      </c>
      <c r="G1445" s="376"/>
      <c r="H1445" s="373"/>
      <c r="I1445" s="373"/>
      <c r="J1445" s="389"/>
      <c r="K1445" s="388"/>
      <c r="L1445" s="51">
        <v>667610</v>
      </c>
      <c r="M1445" s="51">
        <v>667610</v>
      </c>
      <c r="N1445" s="132">
        <v>667610</v>
      </c>
      <c r="O1445" s="51">
        <v>667610</v>
      </c>
      <c r="P1445" s="51">
        <v>667610</v>
      </c>
      <c r="Q1445" s="51">
        <v>667610</v>
      </c>
      <c r="R1445" s="51">
        <v>667610</v>
      </c>
      <c r="S1445" s="51">
        <v>667610</v>
      </c>
      <c r="T1445" s="51">
        <v>667610</v>
      </c>
      <c r="U1445" s="51"/>
    </row>
    <row r="1446" spans="1:21" s="10" customFormat="1" ht="65.099999999999994" customHeight="1" x14ac:dyDescent="0.3">
      <c r="A1446" s="13">
        <f>IF(D1446="","",SUBTOTAL(3,D$7:$D1446))</f>
        <v>1436</v>
      </c>
      <c r="B1446" s="376"/>
      <c r="C1446" s="21" t="s">
        <v>44</v>
      </c>
      <c r="D1446" s="15" t="s">
        <v>700</v>
      </c>
      <c r="E1446" s="55" t="s">
        <v>605</v>
      </c>
      <c r="F1446" s="16" t="s">
        <v>614</v>
      </c>
      <c r="G1446" s="376"/>
      <c r="H1446" s="373"/>
      <c r="I1446" s="373"/>
      <c r="J1446" s="389"/>
      <c r="K1446" s="388"/>
      <c r="L1446" s="51">
        <v>904140</v>
      </c>
      <c r="M1446" s="51">
        <v>904140</v>
      </c>
      <c r="N1446" s="132">
        <v>904140</v>
      </c>
      <c r="O1446" s="51">
        <v>904140</v>
      </c>
      <c r="P1446" s="51">
        <v>904140</v>
      </c>
      <c r="Q1446" s="51">
        <v>904140</v>
      </c>
      <c r="R1446" s="51">
        <v>904140</v>
      </c>
      <c r="S1446" s="51">
        <v>904140</v>
      </c>
      <c r="T1446" s="51">
        <v>904140</v>
      </c>
      <c r="U1446" s="51"/>
    </row>
    <row r="1447" spans="1:21" s="10" customFormat="1" ht="65.099999999999994" customHeight="1" x14ac:dyDescent="0.3">
      <c r="A1447" s="13">
        <f>IF(D1447="","",SUBTOTAL(3,D$7:$D1447))</f>
        <v>1437</v>
      </c>
      <c r="B1447" s="376"/>
      <c r="C1447" s="21" t="s">
        <v>44</v>
      </c>
      <c r="D1447" s="15" t="s">
        <v>700</v>
      </c>
      <c r="E1447" s="55" t="s">
        <v>605</v>
      </c>
      <c r="F1447" s="16" t="s">
        <v>615</v>
      </c>
      <c r="G1447" s="376"/>
      <c r="H1447" s="373"/>
      <c r="I1447" s="373"/>
      <c r="J1447" s="389"/>
      <c r="K1447" s="388"/>
      <c r="L1447" s="51">
        <v>1206960</v>
      </c>
      <c r="M1447" s="51">
        <v>1206960</v>
      </c>
      <c r="N1447" s="132">
        <v>1206960</v>
      </c>
      <c r="O1447" s="51">
        <v>1206960</v>
      </c>
      <c r="P1447" s="51">
        <v>1206960</v>
      </c>
      <c r="Q1447" s="51">
        <v>1206960</v>
      </c>
      <c r="R1447" s="51">
        <v>1206960</v>
      </c>
      <c r="S1447" s="51">
        <v>1206960</v>
      </c>
      <c r="T1447" s="51">
        <v>1206960</v>
      </c>
      <c r="U1447" s="51"/>
    </row>
    <row r="1448" spans="1:21" s="10" customFormat="1" ht="65.099999999999994" customHeight="1" x14ac:dyDescent="0.3">
      <c r="A1448" s="13">
        <f>IF(D1448="","",SUBTOTAL(3,D$7:$D1448))</f>
        <v>1438</v>
      </c>
      <c r="B1448" s="376"/>
      <c r="C1448" s="21" t="s">
        <v>44</v>
      </c>
      <c r="D1448" s="15" t="s">
        <v>700</v>
      </c>
      <c r="E1448" s="55" t="s">
        <v>605</v>
      </c>
      <c r="F1448" s="16" t="s">
        <v>616</v>
      </c>
      <c r="G1448" s="376"/>
      <c r="H1448" s="373"/>
      <c r="I1448" s="373"/>
      <c r="J1448" s="389"/>
      <c r="K1448" s="388"/>
      <c r="L1448" s="51">
        <v>1428050</v>
      </c>
      <c r="M1448" s="51">
        <v>1428050</v>
      </c>
      <c r="N1448" s="132">
        <v>1428050</v>
      </c>
      <c r="O1448" s="51">
        <v>1428050</v>
      </c>
      <c r="P1448" s="51">
        <v>1428050</v>
      </c>
      <c r="Q1448" s="51">
        <v>1428050</v>
      </c>
      <c r="R1448" s="51">
        <v>1428050</v>
      </c>
      <c r="S1448" s="51">
        <v>1428050</v>
      </c>
      <c r="T1448" s="51">
        <v>1428050</v>
      </c>
      <c r="U1448" s="51"/>
    </row>
    <row r="1449" spans="1:21" s="10" customFormat="1" ht="65.099999999999994" customHeight="1" x14ac:dyDescent="0.3">
      <c r="A1449" s="13">
        <f>IF(D1449="","",SUBTOTAL(3,D$7:$D1449))</f>
        <v>1439</v>
      </c>
      <c r="B1449" s="376"/>
      <c r="C1449" s="21" t="s">
        <v>44</v>
      </c>
      <c r="D1449" s="15" t="s">
        <v>700</v>
      </c>
      <c r="E1449" s="55" t="s">
        <v>605</v>
      </c>
      <c r="F1449" s="16" t="s">
        <v>617</v>
      </c>
      <c r="G1449" s="376"/>
      <c r="H1449" s="373"/>
      <c r="I1449" s="373"/>
      <c r="J1449" s="389"/>
      <c r="K1449" s="388"/>
      <c r="L1449" s="51">
        <v>1765410</v>
      </c>
      <c r="M1449" s="51">
        <v>1765410</v>
      </c>
      <c r="N1449" s="132">
        <v>1765410</v>
      </c>
      <c r="O1449" s="51">
        <v>1765410</v>
      </c>
      <c r="P1449" s="51">
        <v>1765410</v>
      </c>
      <c r="Q1449" s="51">
        <v>1765410</v>
      </c>
      <c r="R1449" s="51">
        <v>1765410</v>
      </c>
      <c r="S1449" s="51">
        <v>1765410</v>
      </c>
      <c r="T1449" s="51">
        <v>1765410</v>
      </c>
      <c r="U1449" s="51"/>
    </row>
    <row r="1450" spans="1:21" s="10" customFormat="1" ht="65.099999999999994" customHeight="1" x14ac:dyDescent="0.3">
      <c r="A1450" s="13">
        <f>IF(D1450="","",SUBTOTAL(3,D$7:$D1450))</f>
        <v>1440</v>
      </c>
      <c r="B1450" s="376"/>
      <c r="C1450" s="21" t="s">
        <v>44</v>
      </c>
      <c r="D1450" s="15" t="s">
        <v>700</v>
      </c>
      <c r="E1450" s="55" t="s">
        <v>605</v>
      </c>
      <c r="F1450" s="16" t="s">
        <v>618</v>
      </c>
      <c r="G1450" s="376"/>
      <c r="H1450" s="373"/>
      <c r="I1450" s="373"/>
      <c r="J1450" s="389"/>
      <c r="K1450" s="388"/>
      <c r="L1450" s="51">
        <v>1722845</v>
      </c>
      <c r="M1450" s="51">
        <v>1722845</v>
      </c>
      <c r="N1450" s="132">
        <v>1869287.3181818181</v>
      </c>
      <c r="O1450" s="51">
        <v>1869287.3181818181</v>
      </c>
      <c r="P1450" s="51">
        <v>1869287.3181818181</v>
      </c>
      <c r="Q1450" s="51">
        <v>1869287.3181818181</v>
      </c>
      <c r="R1450" s="51">
        <v>1869287.3181818181</v>
      </c>
      <c r="S1450" s="51">
        <v>1869287.3181818181</v>
      </c>
      <c r="T1450" s="51">
        <v>1869287.3181818181</v>
      </c>
      <c r="U1450" s="51"/>
    </row>
    <row r="1451" spans="1:21" s="10" customFormat="1" ht="201.75" customHeight="1" x14ac:dyDescent="0.3">
      <c r="A1451" s="13">
        <f>IF(D1451="","",SUBTOTAL(3,D$7:$D1451))</f>
        <v>1441</v>
      </c>
      <c r="B1451" s="376"/>
      <c r="C1451" s="20" t="s">
        <v>619</v>
      </c>
      <c r="D1451" s="15" t="s">
        <v>700</v>
      </c>
      <c r="E1451" s="55" t="s">
        <v>605</v>
      </c>
      <c r="F1451" s="16" t="s">
        <v>620</v>
      </c>
      <c r="G1451" s="376"/>
      <c r="H1451" s="373"/>
      <c r="I1451" s="373"/>
      <c r="J1451" s="389"/>
      <c r="K1451" s="388"/>
      <c r="L1451" s="51">
        <v>116660</v>
      </c>
      <c r="M1451" s="51">
        <v>116660</v>
      </c>
      <c r="N1451" s="132">
        <v>116660</v>
      </c>
      <c r="O1451" s="51">
        <v>116660</v>
      </c>
      <c r="P1451" s="51">
        <v>116660</v>
      </c>
      <c r="Q1451" s="51">
        <v>116660</v>
      </c>
      <c r="R1451" s="51">
        <v>116660</v>
      </c>
      <c r="S1451" s="51">
        <v>116660</v>
      </c>
      <c r="T1451" s="51">
        <v>116660</v>
      </c>
      <c r="U1451" s="135"/>
    </row>
    <row r="1452" spans="1:21" s="10" customFormat="1" ht="65.099999999999994" customHeight="1" x14ac:dyDescent="0.3">
      <c r="A1452" s="13">
        <f>IF(D1452="","",SUBTOTAL(3,D$7:$D1452))</f>
        <v>1442</v>
      </c>
      <c r="B1452" s="376"/>
      <c r="C1452" s="21" t="s">
        <v>44</v>
      </c>
      <c r="D1452" s="15" t="s">
        <v>700</v>
      </c>
      <c r="E1452" s="55" t="s">
        <v>605</v>
      </c>
      <c r="F1452" s="16" t="s">
        <v>621</v>
      </c>
      <c r="G1452" s="376"/>
      <c r="H1452" s="373"/>
      <c r="I1452" s="373"/>
      <c r="J1452" s="389"/>
      <c r="K1452" s="388"/>
      <c r="L1452" s="51">
        <v>149790</v>
      </c>
      <c r="M1452" s="51">
        <v>149790</v>
      </c>
      <c r="N1452" s="132">
        <v>149790</v>
      </c>
      <c r="O1452" s="51">
        <v>149790</v>
      </c>
      <c r="P1452" s="51">
        <v>149790</v>
      </c>
      <c r="Q1452" s="51">
        <v>149790</v>
      </c>
      <c r="R1452" s="51">
        <v>149790</v>
      </c>
      <c r="S1452" s="51">
        <v>149790</v>
      </c>
      <c r="T1452" s="51">
        <v>149790</v>
      </c>
      <c r="U1452" s="135"/>
    </row>
    <row r="1453" spans="1:21" s="10" customFormat="1" ht="65.099999999999994" customHeight="1" x14ac:dyDescent="0.3">
      <c r="A1453" s="13">
        <f>IF(D1453="","",SUBTOTAL(3,D$7:$D1453))</f>
        <v>1443</v>
      </c>
      <c r="B1453" s="376"/>
      <c r="C1453" s="21" t="s">
        <v>44</v>
      </c>
      <c r="D1453" s="15" t="s">
        <v>700</v>
      </c>
      <c r="E1453" s="55" t="s">
        <v>605</v>
      </c>
      <c r="F1453" s="16" t="s">
        <v>622</v>
      </c>
      <c r="G1453" s="376"/>
      <c r="H1453" s="373"/>
      <c r="I1453" s="373"/>
      <c r="J1453" s="389"/>
      <c r="K1453" s="388"/>
      <c r="L1453" s="51">
        <v>226090</v>
      </c>
      <c r="M1453" s="51">
        <v>226090</v>
      </c>
      <c r="N1453" s="132">
        <v>226090</v>
      </c>
      <c r="O1453" s="51">
        <v>226090</v>
      </c>
      <c r="P1453" s="51">
        <v>226090</v>
      </c>
      <c r="Q1453" s="51">
        <v>226090</v>
      </c>
      <c r="R1453" s="51">
        <v>226090</v>
      </c>
      <c r="S1453" s="51">
        <v>226090</v>
      </c>
      <c r="T1453" s="51">
        <v>226090</v>
      </c>
      <c r="U1453" s="135"/>
    </row>
    <row r="1454" spans="1:21" s="10" customFormat="1" ht="65.099999999999994" customHeight="1" x14ac:dyDescent="0.3">
      <c r="A1454" s="13">
        <f>IF(D1454="","",SUBTOTAL(3,D$7:$D1454))</f>
        <v>1444</v>
      </c>
      <c r="B1454" s="376"/>
      <c r="C1454" s="21" t="s">
        <v>44</v>
      </c>
      <c r="D1454" s="15" t="s">
        <v>700</v>
      </c>
      <c r="E1454" s="55" t="s">
        <v>605</v>
      </c>
      <c r="F1454" s="19" t="s">
        <v>623</v>
      </c>
      <c r="G1454" s="376"/>
      <c r="H1454" s="373"/>
      <c r="I1454" s="373"/>
      <c r="J1454" s="389"/>
      <c r="K1454" s="388"/>
      <c r="L1454" s="51">
        <v>328660</v>
      </c>
      <c r="M1454" s="51">
        <v>328660</v>
      </c>
      <c r="N1454" s="132">
        <v>328660</v>
      </c>
      <c r="O1454" s="51">
        <v>328660</v>
      </c>
      <c r="P1454" s="51">
        <v>328660</v>
      </c>
      <c r="Q1454" s="51">
        <v>328660</v>
      </c>
      <c r="R1454" s="51">
        <v>328660</v>
      </c>
      <c r="S1454" s="51">
        <v>328660</v>
      </c>
      <c r="T1454" s="51">
        <v>328660</v>
      </c>
      <c r="U1454" s="135"/>
    </row>
    <row r="1455" spans="1:21" s="10" customFormat="1" ht="65.099999999999994" customHeight="1" x14ac:dyDescent="0.3">
      <c r="A1455" s="13">
        <f>IF(D1455="","",SUBTOTAL(3,D$7:$D1455))</f>
        <v>1445</v>
      </c>
      <c r="B1455" s="376"/>
      <c r="C1455" s="21" t="s">
        <v>44</v>
      </c>
      <c r="D1455" s="15" t="s">
        <v>700</v>
      </c>
      <c r="E1455" s="55" t="s">
        <v>605</v>
      </c>
      <c r="F1455" s="16" t="s">
        <v>624</v>
      </c>
      <c r="G1455" s="376"/>
      <c r="H1455" s="373"/>
      <c r="I1455" s="373"/>
      <c r="J1455" s="389"/>
      <c r="K1455" s="388"/>
      <c r="L1455" s="51">
        <v>499140</v>
      </c>
      <c r="M1455" s="51">
        <v>499140</v>
      </c>
      <c r="N1455" s="132">
        <v>499140</v>
      </c>
      <c r="O1455" s="51">
        <v>499140</v>
      </c>
      <c r="P1455" s="51">
        <v>499140</v>
      </c>
      <c r="Q1455" s="51">
        <v>499140</v>
      </c>
      <c r="R1455" s="51">
        <v>499140</v>
      </c>
      <c r="S1455" s="51">
        <v>499140</v>
      </c>
      <c r="T1455" s="51">
        <v>499140</v>
      </c>
      <c r="U1455" s="135"/>
    </row>
    <row r="1456" spans="1:21" s="10" customFormat="1" ht="65.099999999999994" customHeight="1" x14ac:dyDescent="0.3">
      <c r="A1456" s="13">
        <f>IF(D1456="","",SUBTOTAL(3,D$7:$D1456))</f>
        <v>1446</v>
      </c>
      <c r="B1456" s="376"/>
      <c r="C1456" s="21" t="s">
        <v>44</v>
      </c>
      <c r="D1456" s="15" t="s">
        <v>700</v>
      </c>
      <c r="E1456" s="55" t="s">
        <v>605</v>
      </c>
      <c r="F1456" s="16" t="s">
        <v>625</v>
      </c>
      <c r="G1456" s="376"/>
      <c r="H1456" s="373"/>
      <c r="I1456" s="373"/>
      <c r="J1456" s="389"/>
      <c r="K1456" s="388"/>
      <c r="L1456" s="51">
        <v>669870</v>
      </c>
      <c r="M1456" s="51">
        <v>669870</v>
      </c>
      <c r="N1456" s="132">
        <v>669870</v>
      </c>
      <c r="O1456" s="51">
        <v>669870</v>
      </c>
      <c r="P1456" s="51">
        <v>669870</v>
      </c>
      <c r="Q1456" s="51">
        <v>669870</v>
      </c>
      <c r="R1456" s="51">
        <v>669870</v>
      </c>
      <c r="S1456" s="51">
        <v>669870</v>
      </c>
      <c r="T1456" s="51">
        <v>669870</v>
      </c>
      <c r="U1456" s="135"/>
    </row>
    <row r="1457" spans="1:21" s="10" customFormat="1" ht="65.099999999999994" customHeight="1" x14ac:dyDescent="0.3">
      <c r="A1457" s="13">
        <f>IF(D1457="","",SUBTOTAL(3,D$7:$D1457))</f>
        <v>1447</v>
      </c>
      <c r="B1457" s="376"/>
      <c r="C1457" s="21" t="s">
        <v>44</v>
      </c>
      <c r="D1457" s="15" t="s">
        <v>700</v>
      </c>
      <c r="E1457" s="55" t="s">
        <v>605</v>
      </c>
      <c r="F1457" s="16" t="s">
        <v>626</v>
      </c>
      <c r="G1457" s="376"/>
      <c r="H1457" s="373"/>
      <c r="I1457" s="373"/>
      <c r="J1457" s="389"/>
      <c r="K1457" s="388"/>
      <c r="L1457" s="51">
        <v>901640</v>
      </c>
      <c r="M1457" s="51">
        <v>901640</v>
      </c>
      <c r="N1457" s="132">
        <v>901640</v>
      </c>
      <c r="O1457" s="51">
        <v>901640</v>
      </c>
      <c r="P1457" s="51">
        <v>901640</v>
      </c>
      <c r="Q1457" s="51">
        <v>901640</v>
      </c>
      <c r="R1457" s="51">
        <v>901640</v>
      </c>
      <c r="S1457" s="51">
        <v>901640</v>
      </c>
      <c r="T1457" s="51">
        <v>901640</v>
      </c>
      <c r="U1457" s="135"/>
    </row>
    <row r="1458" spans="1:21" s="10" customFormat="1" ht="65.099999999999994" customHeight="1" x14ac:dyDescent="0.3">
      <c r="A1458" s="13">
        <f>IF(D1458="","",SUBTOTAL(3,D$7:$D1458))</f>
        <v>1448</v>
      </c>
      <c r="B1458" s="376"/>
      <c r="C1458" s="21" t="s">
        <v>44</v>
      </c>
      <c r="D1458" s="15" t="s">
        <v>700</v>
      </c>
      <c r="E1458" s="55" t="s">
        <v>605</v>
      </c>
      <c r="F1458" s="16" t="s">
        <v>627</v>
      </c>
      <c r="G1458" s="376"/>
      <c r="H1458" s="373"/>
      <c r="I1458" s="373"/>
      <c r="J1458" s="389"/>
      <c r="K1458" s="388"/>
      <c r="L1458" s="51">
        <v>1263660</v>
      </c>
      <c r="M1458" s="51">
        <v>1263660</v>
      </c>
      <c r="N1458" s="132">
        <v>1263660</v>
      </c>
      <c r="O1458" s="51">
        <v>1263660</v>
      </c>
      <c r="P1458" s="51">
        <v>1263660</v>
      </c>
      <c r="Q1458" s="51">
        <v>1263660</v>
      </c>
      <c r="R1458" s="51">
        <v>1263660</v>
      </c>
      <c r="S1458" s="51">
        <v>1263660</v>
      </c>
      <c r="T1458" s="51">
        <v>1263660</v>
      </c>
      <c r="U1458" s="135"/>
    </row>
    <row r="1459" spans="1:21" s="10" customFormat="1" ht="65.099999999999994" customHeight="1" x14ac:dyDescent="0.3">
      <c r="A1459" s="13">
        <f>IF(D1459="","",SUBTOTAL(3,D$7:$D1459))</f>
        <v>1449</v>
      </c>
      <c r="B1459" s="376"/>
      <c r="C1459" s="21" t="s">
        <v>44</v>
      </c>
      <c r="D1459" s="15" t="s">
        <v>700</v>
      </c>
      <c r="E1459" s="55" t="s">
        <v>605</v>
      </c>
      <c r="F1459" s="16" t="s">
        <v>628</v>
      </c>
      <c r="G1459" s="376"/>
      <c r="H1459" s="373"/>
      <c r="I1459" s="373"/>
      <c r="J1459" s="389"/>
      <c r="K1459" s="388"/>
      <c r="L1459" s="51">
        <v>1767920</v>
      </c>
      <c r="M1459" s="51">
        <v>1767920</v>
      </c>
      <c r="N1459" s="132">
        <v>1767920</v>
      </c>
      <c r="O1459" s="51">
        <v>1767920</v>
      </c>
      <c r="P1459" s="51">
        <v>1767920</v>
      </c>
      <c r="Q1459" s="51">
        <v>1767920</v>
      </c>
      <c r="R1459" s="51">
        <v>1767920</v>
      </c>
      <c r="S1459" s="51">
        <v>1767920</v>
      </c>
      <c r="T1459" s="51">
        <v>1767920</v>
      </c>
      <c r="U1459" s="135"/>
    </row>
    <row r="1460" spans="1:21" s="10" customFormat="1" ht="65.099999999999994" customHeight="1" x14ac:dyDescent="0.3">
      <c r="A1460" s="13">
        <f>IF(D1460="","",SUBTOTAL(3,D$7:$D1460))</f>
        <v>1450</v>
      </c>
      <c r="B1460" s="376"/>
      <c r="C1460" s="21" t="s">
        <v>44</v>
      </c>
      <c r="D1460" s="15" t="s">
        <v>700</v>
      </c>
      <c r="E1460" s="55" t="s">
        <v>605</v>
      </c>
      <c r="F1460" s="16" t="s">
        <v>629</v>
      </c>
      <c r="G1460" s="376"/>
      <c r="H1460" s="373"/>
      <c r="I1460" s="373"/>
      <c r="J1460" s="389"/>
      <c r="K1460" s="388"/>
      <c r="L1460" s="51">
        <v>2291050</v>
      </c>
      <c r="M1460" s="51">
        <v>2291050</v>
      </c>
      <c r="N1460" s="132">
        <v>2291050</v>
      </c>
      <c r="O1460" s="51">
        <v>2291050</v>
      </c>
      <c r="P1460" s="51">
        <v>2291050</v>
      </c>
      <c r="Q1460" s="51">
        <v>2291050</v>
      </c>
      <c r="R1460" s="51">
        <v>2291050</v>
      </c>
      <c r="S1460" s="51">
        <v>2291050</v>
      </c>
      <c r="T1460" s="51">
        <v>2291050</v>
      </c>
      <c r="U1460" s="135"/>
    </row>
    <row r="1461" spans="1:21" s="10" customFormat="1" ht="65.099999999999994" customHeight="1" x14ac:dyDescent="0.3">
      <c r="A1461" s="13">
        <f>IF(D1461="","",SUBTOTAL(3,D$7:$D1461))</f>
        <v>1451</v>
      </c>
      <c r="B1461" s="376"/>
      <c r="C1461" s="21" t="s">
        <v>44</v>
      </c>
      <c r="D1461" s="15" t="s">
        <v>700</v>
      </c>
      <c r="E1461" s="55" t="s">
        <v>605</v>
      </c>
      <c r="F1461" s="16" t="s">
        <v>630</v>
      </c>
      <c r="G1461" s="376"/>
      <c r="H1461" s="373"/>
      <c r="I1461" s="373"/>
      <c r="J1461" s="389"/>
      <c r="K1461" s="388"/>
      <c r="L1461" s="51">
        <v>2727430</v>
      </c>
      <c r="M1461" s="51">
        <v>2727430</v>
      </c>
      <c r="N1461" s="132">
        <v>2727430</v>
      </c>
      <c r="O1461" s="51">
        <v>2727430</v>
      </c>
      <c r="P1461" s="51">
        <v>2727430</v>
      </c>
      <c r="Q1461" s="51">
        <v>2727430</v>
      </c>
      <c r="R1461" s="51">
        <v>2727430</v>
      </c>
      <c r="S1461" s="51">
        <v>2727430</v>
      </c>
      <c r="T1461" s="51">
        <v>2727430</v>
      </c>
      <c r="U1461" s="135"/>
    </row>
    <row r="1462" spans="1:21" s="10" customFormat="1" ht="65.099999999999994" customHeight="1" x14ac:dyDescent="0.3">
      <c r="A1462" s="13">
        <f>IF(D1462="","",SUBTOTAL(3,D$7:$D1462))</f>
        <v>1452</v>
      </c>
      <c r="B1462" s="376"/>
      <c r="C1462" s="21" t="s">
        <v>44</v>
      </c>
      <c r="D1462" s="15" t="s">
        <v>700</v>
      </c>
      <c r="E1462" s="55" t="s">
        <v>605</v>
      </c>
      <c r="F1462" s="16" t="s">
        <v>631</v>
      </c>
      <c r="G1462" s="376"/>
      <c r="H1462" s="373"/>
      <c r="I1462" s="373"/>
      <c r="J1462" s="389"/>
      <c r="K1462" s="388"/>
      <c r="L1462" s="51">
        <v>3378820</v>
      </c>
      <c r="M1462" s="51">
        <v>3378820</v>
      </c>
      <c r="N1462" s="132">
        <v>3378820</v>
      </c>
      <c r="O1462" s="51">
        <v>3378820</v>
      </c>
      <c r="P1462" s="51">
        <v>3378820</v>
      </c>
      <c r="Q1462" s="51">
        <v>3378820</v>
      </c>
      <c r="R1462" s="51">
        <v>3378820</v>
      </c>
      <c r="S1462" s="51">
        <v>3378820</v>
      </c>
      <c r="T1462" s="51">
        <v>3378820</v>
      </c>
      <c r="U1462" s="135"/>
    </row>
    <row r="1463" spans="1:21" s="10" customFormat="1" ht="65.099999999999994" customHeight="1" x14ac:dyDescent="0.3">
      <c r="A1463" s="13">
        <f>IF(D1463="","",SUBTOTAL(3,D$7:$D1463))</f>
        <v>1453</v>
      </c>
      <c r="B1463" s="376"/>
      <c r="C1463" s="21" t="s">
        <v>44</v>
      </c>
      <c r="D1463" s="15" t="s">
        <v>700</v>
      </c>
      <c r="E1463" s="55" t="s">
        <v>605</v>
      </c>
      <c r="F1463" s="16" t="s">
        <v>632</v>
      </c>
      <c r="G1463" s="376"/>
      <c r="H1463" s="373"/>
      <c r="I1463" s="373"/>
      <c r="J1463" s="389"/>
      <c r="K1463" s="388"/>
      <c r="L1463" s="51">
        <v>3324100</v>
      </c>
      <c r="M1463" s="51">
        <v>3324100</v>
      </c>
      <c r="N1463" s="132">
        <v>3606648.5</v>
      </c>
      <c r="O1463" s="51">
        <v>3606648.5</v>
      </c>
      <c r="P1463" s="51">
        <v>3606648.5</v>
      </c>
      <c r="Q1463" s="51">
        <v>3606648.5</v>
      </c>
      <c r="R1463" s="51">
        <v>3606648.5</v>
      </c>
      <c r="S1463" s="51">
        <v>3606648.5</v>
      </c>
      <c r="T1463" s="51">
        <v>3606648.5</v>
      </c>
      <c r="U1463" s="135"/>
    </row>
    <row r="1464" spans="1:21" s="10" customFormat="1" ht="222.75" customHeight="1" x14ac:dyDescent="0.3">
      <c r="A1464" s="13">
        <f>IF(D1464="","",SUBTOTAL(3,D$7:$D1464))</f>
        <v>1454</v>
      </c>
      <c r="B1464" s="376"/>
      <c r="C1464" s="20" t="s">
        <v>633</v>
      </c>
      <c r="D1464" s="15" t="s">
        <v>700</v>
      </c>
      <c r="E1464" s="55" t="s">
        <v>605</v>
      </c>
      <c r="F1464" s="16" t="s">
        <v>634</v>
      </c>
      <c r="G1464" s="376"/>
      <c r="H1464" s="373"/>
      <c r="I1464" s="373"/>
      <c r="J1464" s="389"/>
      <c r="K1464" s="388"/>
      <c r="L1464" s="51">
        <v>109810</v>
      </c>
      <c r="M1464" s="51">
        <v>109810</v>
      </c>
      <c r="N1464" s="132">
        <v>109810</v>
      </c>
      <c r="O1464" s="51">
        <v>109810</v>
      </c>
      <c r="P1464" s="51">
        <v>109810</v>
      </c>
      <c r="Q1464" s="51">
        <v>109810</v>
      </c>
      <c r="R1464" s="51">
        <v>109810</v>
      </c>
      <c r="S1464" s="51">
        <v>109810</v>
      </c>
      <c r="T1464" s="51">
        <v>109810</v>
      </c>
      <c r="U1464" s="135"/>
    </row>
    <row r="1465" spans="1:21" s="10" customFormat="1" ht="65.099999999999994" customHeight="1" x14ac:dyDescent="0.3">
      <c r="A1465" s="13">
        <f>IF(D1465="","",SUBTOTAL(3,D$7:$D1465))</f>
        <v>1455</v>
      </c>
      <c r="B1465" s="376"/>
      <c r="C1465" s="21" t="s">
        <v>44</v>
      </c>
      <c r="D1465" s="15" t="s">
        <v>700</v>
      </c>
      <c r="E1465" s="55" t="s">
        <v>605</v>
      </c>
      <c r="F1465" s="19" t="s">
        <v>635</v>
      </c>
      <c r="G1465" s="376"/>
      <c r="H1465" s="373"/>
      <c r="I1465" s="373"/>
      <c r="J1465" s="389"/>
      <c r="K1465" s="388"/>
      <c r="L1465" s="51">
        <v>140860</v>
      </c>
      <c r="M1465" s="51">
        <v>140860</v>
      </c>
      <c r="N1465" s="132">
        <v>140860</v>
      </c>
      <c r="O1465" s="51">
        <v>140860</v>
      </c>
      <c r="P1465" s="51">
        <v>140860</v>
      </c>
      <c r="Q1465" s="51">
        <v>140860</v>
      </c>
      <c r="R1465" s="51">
        <v>140860</v>
      </c>
      <c r="S1465" s="51">
        <v>140860</v>
      </c>
      <c r="T1465" s="51">
        <v>140860</v>
      </c>
      <c r="U1465" s="135"/>
    </row>
    <row r="1466" spans="1:21" s="10" customFormat="1" ht="65.099999999999994" customHeight="1" x14ac:dyDescent="0.3">
      <c r="A1466" s="13">
        <f>IF(D1466="","",SUBTOTAL(3,D$7:$D1466))</f>
        <v>1456</v>
      </c>
      <c r="B1466" s="376"/>
      <c r="C1466" s="21" t="s">
        <v>44</v>
      </c>
      <c r="D1466" s="15" t="s">
        <v>700</v>
      </c>
      <c r="E1466" s="55" t="s">
        <v>605</v>
      </c>
      <c r="F1466" s="16" t="s">
        <v>636</v>
      </c>
      <c r="G1466" s="376"/>
      <c r="H1466" s="373"/>
      <c r="I1466" s="373"/>
      <c r="J1466" s="389"/>
      <c r="K1466" s="388"/>
      <c r="L1466" s="51">
        <v>207470</v>
      </c>
      <c r="M1466" s="51">
        <v>207470</v>
      </c>
      <c r="N1466" s="132">
        <v>207470</v>
      </c>
      <c r="O1466" s="51">
        <v>207470</v>
      </c>
      <c r="P1466" s="51">
        <v>207470</v>
      </c>
      <c r="Q1466" s="51">
        <v>207470</v>
      </c>
      <c r="R1466" s="51">
        <v>207470</v>
      </c>
      <c r="S1466" s="51">
        <v>207470</v>
      </c>
      <c r="T1466" s="51">
        <v>207470</v>
      </c>
      <c r="U1466" s="135"/>
    </row>
    <row r="1467" spans="1:21" s="10" customFormat="1" ht="65.099999999999994" customHeight="1" x14ac:dyDescent="0.3">
      <c r="A1467" s="13">
        <f>IF(D1467="","",SUBTOTAL(3,D$7:$D1467))</f>
        <v>1457</v>
      </c>
      <c r="B1467" s="376"/>
      <c r="C1467" s="21" t="s">
        <v>44</v>
      </c>
      <c r="D1467" s="15" t="s">
        <v>700</v>
      </c>
      <c r="E1467" s="55" t="s">
        <v>605</v>
      </c>
      <c r="F1467" s="16" t="s">
        <v>637</v>
      </c>
      <c r="G1467" s="376"/>
      <c r="H1467" s="373"/>
      <c r="I1467" s="373"/>
      <c r="J1467" s="389"/>
      <c r="K1467" s="388"/>
      <c r="L1467" s="51">
        <v>310030</v>
      </c>
      <c r="M1467" s="51">
        <v>310030</v>
      </c>
      <c r="N1467" s="132">
        <v>310030</v>
      </c>
      <c r="O1467" s="51">
        <v>310030</v>
      </c>
      <c r="P1467" s="51">
        <v>310030</v>
      </c>
      <c r="Q1467" s="51">
        <v>310030</v>
      </c>
      <c r="R1467" s="51">
        <v>310030</v>
      </c>
      <c r="S1467" s="51">
        <v>310030</v>
      </c>
      <c r="T1467" s="51">
        <v>310030</v>
      </c>
      <c r="U1467" s="135"/>
    </row>
    <row r="1468" spans="1:21" s="10" customFormat="1" ht="65.099999999999994" customHeight="1" x14ac:dyDescent="0.3">
      <c r="A1468" s="13">
        <f>IF(D1468="","",SUBTOTAL(3,D$7:$D1468))</f>
        <v>1458</v>
      </c>
      <c r="B1468" s="376"/>
      <c r="C1468" s="21" t="s">
        <v>44</v>
      </c>
      <c r="D1468" s="15" t="s">
        <v>700</v>
      </c>
      <c r="E1468" s="55" t="s">
        <v>605</v>
      </c>
      <c r="F1468" s="16" t="s">
        <v>638</v>
      </c>
      <c r="G1468" s="376"/>
      <c r="H1468" s="373"/>
      <c r="I1468" s="373"/>
      <c r="J1468" s="389"/>
      <c r="K1468" s="388"/>
      <c r="L1468" s="51">
        <v>457470</v>
      </c>
      <c r="M1468" s="51">
        <v>457470</v>
      </c>
      <c r="N1468" s="132">
        <v>457470</v>
      </c>
      <c r="O1468" s="51">
        <v>457470</v>
      </c>
      <c r="P1468" s="51">
        <v>457470</v>
      </c>
      <c r="Q1468" s="51">
        <v>457470</v>
      </c>
      <c r="R1468" s="51">
        <v>457470</v>
      </c>
      <c r="S1468" s="51">
        <v>457470</v>
      </c>
      <c r="T1468" s="51">
        <v>457470</v>
      </c>
      <c r="U1468" s="135"/>
    </row>
    <row r="1469" spans="1:21" s="10" customFormat="1" ht="65.099999999999994" customHeight="1" x14ac:dyDescent="0.3">
      <c r="A1469" s="13">
        <f>IF(D1469="","",SUBTOTAL(3,D$7:$D1469))</f>
        <v>1459</v>
      </c>
      <c r="B1469" s="376"/>
      <c r="C1469" s="21" t="s">
        <v>44</v>
      </c>
      <c r="D1469" s="15" t="s">
        <v>700</v>
      </c>
      <c r="E1469" s="55" t="s">
        <v>605</v>
      </c>
      <c r="F1469" s="16" t="s">
        <v>639</v>
      </c>
      <c r="G1469" s="376"/>
      <c r="H1469" s="373"/>
      <c r="I1469" s="373"/>
      <c r="J1469" s="389"/>
      <c r="K1469" s="388"/>
      <c r="L1469" s="51">
        <v>585750</v>
      </c>
      <c r="M1469" s="51">
        <v>585750</v>
      </c>
      <c r="N1469" s="132">
        <v>585750</v>
      </c>
      <c r="O1469" s="51">
        <v>585750</v>
      </c>
      <c r="P1469" s="51">
        <v>585750</v>
      </c>
      <c r="Q1469" s="51">
        <v>585750</v>
      </c>
      <c r="R1469" s="51">
        <v>585750</v>
      </c>
      <c r="S1469" s="51">
        <v>585750</v>
      </c>
      <c r="T1469" s="51">
        <v>585750</v>
      </c>
      <c r="U1469" s="135"/>
    </row>
    <row r="1470" spans="1:21" s="10" customFormat="1" ht="65.099999999999994" customHeight="1" x14ac:dyDescent="0.3">
      <c r="A1470" s="13">
        <f>IF(D1470="","",SUBTOTAL(3,D$7:$D1470))</f>
        <v>1460</v>
      </c>
      <c r="B1470" s="376"/>
      <c r="C1470" s="21" t="s">
        <v>44</v>
      </c>
      <c r="D1470" s="15" t="s">
        <v>700</v>
      </c>
      <c r="E1470" s="55" t="s">
        <v>605</v>
      </c>
      <c r="F1470" s="16" t="s">
        <v>640</v>
      </c>
      <c r="G1470" s="376"/>
      <c r="H1470" s="373"/>
      <c r="I1470" s="373"/>
      <c r="J1470" s="389"/>
      <c r="K1470" s="388"/>
      <c r="L1470" s="51">
        <v>626880</v>
      </c>
      <c r="M1470" s="51">
        <v>626880</v>
      </c>
      <c r="N1470" s="132">
        <v>626880</v>
      </c>
      <c r="O1470" s="51">
        <v>626880</v>
      </c>
      <c r="P1470" s="51">
        <v>626880</v>
      </c>
      <c r="Q1470" s="51">
        <v>626880</v>
      </c>
      <c r="R1470" s="51">
        <v>626880</v>
      </c>
      <c r="S1470" s="51">
        <v>626880</v>
      </c>
      <c r="T1470" s="51">
        <v>626880</v>
      </c>
      <c r="U1470" s="135"/>
    </row>
    <row r="1471" spans="1:21" s="10" customFormat="1" ht="65.099999999999994" customHeight="1" x14ac:dyDescent="0.3">
      <c r="A1471" s="13">
        <f>IF(D1471="","",SUBTOTAL(3,D$7:$D1471))</f>
        <v>1461</v>
      </c>
      <c r="B1471" s="376"/>
      <c r="C1471" s="21" t="s">
        <v>44</v>
      </c>
      <c r="D1471" s="15" t="s">
        <v>700</v>
      </c>
      <c r="E1471" s="55" t="s">
        <v>605</v>
      </c>
      <c r="F1471" s="16" t="s">
        <v>641</v>
      </c>
      <c r="G1471" s="376"/>
      <c r="H1471" s="373"/>
      <c r="I1471" s="373"/>
      <c r="J1471" s="389"/>
      <c r="K1471" s="388"/>
      <c r="L1471" s="51">
        <v>802890</v>
      </c>
      <c r="M1471" s="51">
        <v>802890</v>
      </c>
      <c r="N1471" s="132">
        <v>802890</v>
      </c>
      <c r="O1471" s="51">
        <v>802890</v>
      </c>
      <c r="P1471" s="51">
        <v>802890</v>
      </c>
      <c r="Q1471" s="51">
        <v>802890</v>
      </c>
      <c r="R1471" s="51">
        <v>802890</v>
      </c>
      <c r="S1471" s="51">
        <v>802890</v>
      </c>
      <c r="T1471" s="51">
        <v>802890</v>
      </c>
      <c r="U1471" s="135"/>
    </row>
    <row r="1472" spans="1:21" s="10" customFormat="1" ht="65.099999999999994" customHeight="1" x14ac:dyDescent="0.3">
      <c r="A1472" s="13">
        <f>IF(D1472="","",SUBTOTAL(3,D$7:$D1472))</f>
        <v>1462</v>
      </c>
      <c r="B1472" s="376"/>
      <c r="C1472" s="21" t="s">
        <v>44</v>
      </c>
      <c r="D1472" s="15" t="s">
        <v>700</v>
      </c>
      <c r="E1472" s="55" t="s">
        <v>605</v>
      </c>
      <c r="F1472" s="16" t="s">
        <v>642</v>
      </c>
      <c r="G1472" s="376"/>
      <c r="H1472" s="373"/>
      <c r="I1472" s="373"/>
      <c r="J1472" s="389"/>
      <c r="K1472" s="388"/>
      <c r="L1472" s="51">
        <v>846000</v>
      </c>
      <c r="M1472" s="51">
        <v>846000</v>
      </c>
      <c r="N1472" s="132">
        <v>846000</v>
      </c>
      <c r="O1472" s="51">
        <v>846000</v>
      </c>
      <c r="P1472" s="51">
        <v>846000</v>
      </c>
      <c r="Q1472" s="51">
        <v>846000</v>
      </c>
      <c r="R1472" s="51">
        <v>846000</v>
      </c>
      <c r="S1472" s="51">
        <v>846000</v>
      </c>
      <c r="T1472" s="51">
        <v>846000</v>
      </c>
      <c r="U1472" s="135"/>
    </row>
    <row r="1473" spans="1:21" s="10" customFormat="1" ht="65.099999999999994" customHeight="1" x14ac:dyDescent="0.3">
      <c r="A1473" s="13">
        <f>IF(D1473="","",SUBTOTAL(3,D$7:$D1473))</f>
        <v>1463</v>
      </c>
      <c r="B1473" s="376"/>
      <c r="C1473" s="21" t="s">
        <v>44</v>
      </c>
      <c r="D1473" s="15" t="s">
        <v>700</v>
      </c>
      <c r="E1473" s="55" t="s">
        <v>605</v>
      </c>
      <c r="F1473" s="16" t="s">
        <v>643</v>
      </c>
      <c r="G1473" s="376"/>
      <c r="H1473" s="373"/>
      <c r="I1473" s="373"/>
      <c r="J1473" s="389"/>
      <c r="K1473" s="388"/>
      <c r="L1473" s="51">
        <v>1118100</v>
      </c>
      <c r="M1473" s="51">
        <v>1118100</v>
      </c>
      <c r="N1473" s="132">
        <v>1118100</v>
      </c>
      <c r="O1473" s="51">
        <v>1118100</v>
      </c>
      <c r="P1473" s="51">
        <v>1118100</v>
      </c>
      <c r="Q1473" s="51">
        <v>1118100</v>
      </c>
      <c r="R1473" s="51">
        <v>1118100</v>
      </c>
      <c r="S1473" s="51">
        <v>1118100</v>
      </c>
      <c r="T1473" s="51">
        <v>1118100</v>
      </c>
      <c r="U1473" s="135"/>
    </row>
    <row r="1474" spans="1:21" s="10" customFormat="1" ht="65.099999999999994" customHeight="1" x14ac:dyDescent="0.3">
      <c r="A1474" s="13">
        <f>IF(D1474="","",SUBTOTAL(3,D$7:$D1474))</f>
        <v>1464</v>
      </c>
      <c r="B1474" s="376"/>
      <c r="C1474" s="21" t="s">
        <v>44</v>
      </c>
      <c r="D1474" s="15" t="s">
        <v>700</v>
      </c>
      <c r="E1474" s="55" t="s">
        <v>605</v>
      </c>
      <c r="F1474" s="16" t="s">
        <v>644</v>
      </c>
      <c r="G1474" s="376"/>
      <c r="H1474" s="373"/>
      <c r="I1474" s="373"/>
      <c r="J1474" s="389"/>
      <c r="K1474" s="388"/>
      <c r="L1474" s="51">
        <v>1171890</v>
      </c>
      <c r="M1474" s="51">
        <v>1171890</v>
      </c>
      <c r="N1474" s="132">
        <v>1171890</v>
      </c>
      <c r="O1474" s="51">
        <v>1171890</v>
      </c>
      <c r="P1474" s="51">
        <v>1171890</v>
      </c>
      <c r="Q1474" s="51">
        <v>1171890</v>
      </c>
      <c r="R1474" s="51">
        <v>1171890</v>
      </c>
      <c r="S1474" s="51">
        <v>1171890</v>
      </c>
      <c r="T1474" s="51">
        <v>1171890</v>
      </c>
      <c r="U1474" s="135"/>
    </row>
    <row r="1475" spans="1:21" s="10" customFormat="1" ht="65.099999999999994" customHeight="1" x14ac:dyDescent="0.3">
      <c r="A1475" s="13">
        <f>IF(D1475="","",SUBTOTAL(3,D$7:$D1475))</f>
        <v>1465</v>
      </c>
      <c r="B1475" s="376"/>
      <c r="C1475" s="21" t="s">
        <v>44</v>
      </c>
      <c r="D1475" s="15" t="s">
        <v>700</v>
      </c>
      <c r="E1475" s="55" t="s">
        <v>605</v>
      </c>
      <c r="F1475" s="16" t="s">
        <v>645</v>
      </c>
      <c r="G1475" s="376"/>
      <c r="H1475" s="373"/>
      <c r="I1475" s="373"/>
      <c r="J1475" s="389"/>
      <c r="K1475" s="388"/>
      <c r="L1475" s="51">
        <v>1559490</v>
      </c>
      <c r="M1475" s="51">
        <v>1559490</v>
      </c>
      <c r="N1475" s="132">
        <v>1559490</v>
      </c>
      <c r="O1475" s="51">
        <v>1559490</v>
      </c>
      <c r="P1475" s="51">
        <v>1559490</v>
      </c>
      <c r="Q1475" s="51">
        <v>1559490</v>
      </c>
      <c r="R1475" s="51">
        <v>1559490</v>
      </c>
      <c r="S1475" s="51">
        <v>1559490</v>
      </c>
      <c r="T1475" s="51">
        <v>1559490</v>
      </c>
      <c r="U1475" s="135"/>
    </row>
    <row r="1476" spans="1:21" s="10" customFormat="1" ht="65.099999999999994" customHeight="1" x14ac:dyDescent="0.3">
      <c r="A1476" s="13">
        <f>IF(D1476="","",SUBTOTAL(3,D$7:$D1476))</f>
        <v>1466</v>
      </c>
      <c r="B1476" s="376"/>
      <c r="C1476" s="21" t="s">
        <v>44</v>
      </c>
      <c r="D1476" s="15" t="s">
        <v>700</v>
      </c>
      <c r="E1476" s="55" t="s">
        <v>605</v>
      </c>
      <c r="F1476" s="16" t="s">
        <v>646</v>
      </c>
      <c r="G1476" s="376"/>
      <c r="H1476" s="373"/>
      <c r="I1476" s="373"/>
      <c r="J1476" s="389"/>
      <c r="K1476" s="388"/>
      <c r="L1476" s="51">
        <v>1652040</v>
      </c>
      <c r="M1476" s="51">
        <v>1652040</v>
      </c>
      <c r="N1476" s="132">
        <v>1652040</v>
      </c>
      <c r="O1476" s="51">
        <v>1652040</v>
      </c>
      <c r="P1476" s="51">
        <v>1652040</v>
      </c>
      <c r="Q1476" s="51">
        <v>1652040</v>
      </c>
      <c r="R1476" s="51">
        <v>1652040</v>
      </c>
      <c r="S1476" s="51">
        <v>1652040</v>
      </c>
      <c r="T1476" s="51">
        <v>1652040</v>
      </c>
      <c r="U1476" s="135"/>
    </row>
    <row r="1477" spans="1:21" s="10" customFormat="1" ht="65.099999999999994" customHeight="1" x14ac:dyDescent="0.3">
      <c r="A1477" s="13">
        <f>IF(D1477="","",SUBTOTAL(3,D$7:$D1477))</f>
        <v>1467</v>
      </c>
      <c r="B1477" s="376"/>
      <c r="C1477" s="21" t="s">
        <v>44</v>
      </c>
      <c r="D1477" s="15" t="s">
        <v>700</v>
      </c>
      <c r="E1477" s="55" t="s">
        <v>605</v>
      </c>
      <c r="F1477" s="16" t="s">
        <v>647</v>
      </c>
      <c r="G1477" s="376"/>
      <c r="H1477" s="373"/>
      <c r="I1477" s="373"/>
      <c r="J1477" s="389"/>
      <c r="K1477" s="388"/>
      <c r="L1477" s="51">
        <v>2049790</v>
      </c>
      <c r="M1477" s="51">
        <v>2049790</v>
      </c>
      <c r="N1477" s="132">
        <v>2049790</v>
      </c>
      <c r="O1477" s="51">
        <v>2049790</v>
      </c>
      <c r="P1477" s="51">
        <v>2049790</v>
      </c>
      <c r="Q1477" s="51">
        <v>2049790</v>
      </c>
      <c r="R1477" s="51">
        <v>2049790</v>
      </c>
      <c r="S1477" s="51">
        <v>2049790</v>
      </c>
      <c r="T1477" s="51">
        <v>2049790</v>
      </c>
      <c r="U1477" s="135"/>
    </row>
    <row r="1478" spans="1:21" s="10" customFormat="1" ht="65.099999999999994" customHeight="1" x14ac:dyDescent="0.3">
      <c r="A1478" s="13">
        <f>IF(D1478="","",SUBTOTAL(3,D$7:$D1478))</f>
        <v>1468</v>
      </c>
      <c r="B1478" s="376"/>
      <c r="C1478" s="21" t="s">
        <v>44</v>
      </c>
      <c r="D1478" s="15" t="s">
        <v>700</v>
      </c>
      <c r="E1478" s="55" t="s">
        <v>605</v>
      </c>
      <c r="F1478" s="16" t="s">
        <v>648</v>
      </c>
      <c r="G1478" s="376"/>
      <c r="H1478" s="373"/>
      <c r="I1478" s="373"/>
      <c r="J1478" s="389"/>
      <c r="K1478" s="388"/>
      <c r="L1478" s="51">
        <v>2165800</v>
      </c>
      <c r="M1478" s="51">
        <v>2165800</v>
      </c>
      <c r="N1478" s="132">
        <v>2165800</v>
      </c>
      <c r="O1478" s="51">
        <v>2165800</v>
      </c>
      <c r="P1478" s="51">
        <v>2165800</v>
      </c>
      <c r="Q1478" s="51">
        <v>2165800</v>
      </c>
      <c r="R1478" s="51">
        <v>2165800</v>
      </c>
      <c r="S1478" s="51">
        <v>2165800</v>
      </c>
      <c r="T1478" s="51">
        <v>2165800</v>
      </c>
      <c r="U1478" s="135"/>
    </row>
    <row r="1479" spans="1:21" s="10" customFormat="1" ht="65.099999999999994" customHeight="1" x14ac:dyDescent="0.3">
      <c r="A1479" s="13">
        <f>IF(D1479="","",SUBTOTAL(3,D$7:$D1479))</f>
        <v>1469</v>
      </c>
      <c r="B1479" s="376"/>
      <c r="C1479" s="21" t="s">
        <v>44</v>
      </c>
      <c r="D1479" s="15" t="s">
        <v>700</v>
      </c>
      <c r="E1479" s="55" t="s">
        <v>605</v>
      </c>
      <c r="F1479" s="16" t="s">
        <v>649</v>
      </c>
      <c r="G1479" s="376"/>
      <c r="H1479" s="373"/>
      <c r="I1479" s="373"/>
      <c r="J1479" s="389"/>
      <c r="K1479" s="388"/>
      <c r="L1479" s="51">
        <v>2444110</v>
      </c>
      <c r="M1479" s="51">
        <v>2444110</v>
      </c>
      <c r="N1479" s="132">
        <v>2444110</v>
      </c>
      <c r="O1479" s="51">
        <v>2444110</v>
      </c>
      <c r="P1479" s="51">
        <v>2444110</v>
      </c>
      <c r="Q1479" s="51">
        <v>2444110</v>
      </c>
      <c r="R1479" s="51">
        <v>2444110</v>
      </c>
      <c r="S1479" s="51">
        <v>2444110</v>
      </c>
      <c r="T1479" s="51">
        <v>2444110</v>
      </c>
      <c r="U1479" s="135"/>
    </row>
    <row r="1480" spans="1:21" s="10" customFormat="1" ht="65.099999999999994" customHeight="1" x14ac:dyDescent="0.3">
      <c r="A1480" s="13">
        <f>IF(D1480="","",SUBTOTAL(3,D$7:$D1480))</f>
        <v>1470</v>
      </c>
      <c r="B1480" s="376"/>
      <c r="C1480" s="21" t="s">
        <v>44</v>
      </c>
      <c r="D1480" s="15" t="s">
        <v>700</v>
      </c>
      <c r="E1480" s="55" t="s">
        <v>605</v>
      </c>
      <c r="F1480" s="16" t="s">
        <v>650</v>
      </c>
      <c r="G1480" s="376"/>
      <c r="H1480" s="373"/>
      <c r="I1480" s="373"/>
      <c r="J1480" s="389"/>
      <c r="K1480" s="388"/>
      <c r="L1480" s="51">
        <v>2560530</v>
      </c>
      <c r="M1480" s="51">
        <v>2560530</v>
      </c>
      <c r="N1480" s="132">
        <v>2560530</v>
      </c>
      <c r="O1480" s="51">
        <v>2560530</v>
      </c>
      <c r="P1480" s="51">
        <v>2560530</v>
      </c>
      <c r="Q1480" s="51">
        <v>2560530</v>
      </c>
      <c r="R1480" s="51">
        <v>2560530</v>
      </c>
      <c r="S1480" s="51">
        <v>2560530</v>
      </c>
      <c r="T1480" s="51">
        <v>2560530</v>
      </c>
      <c r="U1480" s="135"/>
    </row>
    <row r="1481" spans="1:21" s="10" customFormat="1" ht="65.099999999999994" customHeight="1" x14ac:dyDescent="0.3">
      <c r="A1481" s="13">
        <f>IF(D1481="","",SUBTOTAL(3,D$7:$D1481))</f>
        <v>1471</v>
      </c>
      <c r="B1481" s="376"/>
      <c r="C1481" s="21" t="s">
        <v>44</v>
      </c>
      <c r="D1481" s="15" t="s">
        <v>700</v>
      </c>
      <c r="E1481" s="55" t="s">
        <v>605</v>
      </c>
      <c r="F1481" s="16" t="s">
        <v>651</v>
      </c>
      <c r="G1481" s="376"/>
      <c r="H1481" s="373"/>
      <c r="I1481" s="373"/>
      <c r="J1481" s="389"/>
      <c r="K1481" s="388"/>
      <c r="L1481" s="51">
        <v>2982510</v>
      </c>
      <c r="M1481" s="51">
        <v>2982510</v>
      </c>
      <c r="N1481" s="132">
        <v>2982510</v>
      </c>
      <c r="O1481" s="51">
        <v>2982510</v>
      </c>
      <c r="P1481" s="51">
        <v>2982510</v>
      </c>
      <c r="Q1481" s="51">
        <v>2982510</v>
      </c>
      <c r="R1481" s="51">
        <v>2982510</v>
      </c>
      <c r="S1481" s="51">
        <v>2982510</v>
      </c>
      <c r="T1481" s="51">
        <v>2982510</v>
      </c>
      <c r="U1481" s="135"/>
    </row>
    <row r="1482" spans="1:21" s="10" customFormat="1" ht="65.099999999999994" customHeight="1" x14ac:dyDescent="0.3">
      <c r="A1482" s="13">
        <f>IF(D1482="","",SUBTOTAL(3,D$7:$D1482))</f>
        <v>1472</v>
      </c>
      <c r="B1482" s="376"/>
      <c r="C1482" s="21" t="s">
        <v>44</v>
      </c>
      <c r="D1482" s="15" t="s">
        <v>700</v>
      </c>
      <c r="E1482" s="55" t="s">
        <v>605</v>
      </c>
      <c r="F1482" s="16" t="s">
        <v>652</v>
      </c>
      <c r="G1482" s="376"/>
      <c r="H1482" s="373"/>
      <c r="I1482" s="373"/>
      <c r="J1482" s="389"/>
      <c r="K1482" s="388"/>
      <c r="L1482" s="51">
        <v>3186090</v>
      </c>
      <c r="M1482" s="51">
        <v>3186090</v>
      </c>
      <c r="N1482" s="132">
        <v>3186090</v>
      </c>
      <c r="O1482" s="51">
        <v>3186090</v>
      </c>
      <c r="P1482" s="51">
        <v>3186090</v>
      </c>
      <c r="Q1482" s="51">
        <v>3186090</v>
      </c>
      <c r="R1482" s="51">
        <v>3186090</v>
      </c>
      <c r="S1482" s="51">
        <v>3186090</v>
      </c>
      <c r="T1482" s="51">
        <v>3186090</v>
      </c>
      <c r="U1482" s="135"/>
    </row>
    <row r="1483" spans="1:21" s="10" customFormat="1" ht="65.099999999999994" customHeight="1" x14ac:dyDescent="0.3">
      <c r="A1483" s="13">
        <f>IF(D1483="","",SUBTOTAL(3,D$7:$D1483))</f>
        <v>1473</v>
      </c>
      <c r="B1483" s="376"/>
      <c r="C1483" s="21" t="s">
        <v>44</v>
      </c>
      <c r="D1483" s="15" t="s">
        <v>700</v>
      </c>
      <c r="E1483" s="55" t="s">
        <v>605</v>
      </c>
      <c r="F1483" s="16" t="s">
        <v>653</v>
      </c>
      <c r="G1483" s="376"/>
      <c r="H1483" s="373"/>
      <c r="I1483" s="373"/>
      <c r="J1483" s="389"/>
      <c r="K1483" s="388"/>
      <c r="L1483" s="51">
        <v>3990280</v>
      </c>
      <c r="M1483" s="51">
        <v>3990280</v>
      </c>
      <c r="N1483" s="132">
        <v>3990280</v>
      </c>
      <c r="O1483" s="51">
        <v>3990280</v>
      </c>
      <c r="P1483" s="51">
        <v>3990280</v>
      </c>
      <c r="Q1483" s="51">
        <v>3990280</v>
      </c>
      <c r="R1483" s="51">
        <v>3990280</v>
      </c>
      <c r="S1483" s="51">
        <v>3990280</v>
      </c>
      <c r="T1483" s="51">
        <v>3990280</v>
      </c>
      <c r="U1483" s="135"/>
    </row>
    <row r="1484" spans="1:21" s="10" customFormat="1" ht="65.099999999999994" customHeight="1" x14ac:dyDescent="0.3">
      <c r="A1484" s="13">
        <f>IF(D1484="","",SUBTOTAL(3,D$7:$D1484))</f>
        <v>1474</v>
      </c>
      <c r="B1484" s="376"/>
      <c r="C1484" s="21" t="s">
        <v>44</v>
      </c>
      <c r="D1484" s="15" t="s">
        <v>700</v>
      </c>
      <c r="E1484" s="55" t="s">
        <v>605</v>
      </c>
      <c r="F1484" s="16" t="s">
        <v>654</v>
      </c>
      <c r="G1484" s="376"/>
      <c r="H1484" s="373"/>
      <c r="I1484" s="373"/>
      <c r="J1484" s="389"/>
      <c r="K1484" s="388"/>
      <c r="L1484" s="51">
        <v>3104700</v>
      </c>
      <c r="M1484" s="51">
        <v>3104700</v>
      </c>
      <c r="N1484" s="132">
        <v>3368599.4999999995</v>
      </c>
      <c r="O1484" s="51">
        <v>3368599.4999999995</v>
      </c>
      <c r="P1484" s="51">
        <v>3368599.4999999995</v>
      </c>
      <c r="Q1484" s="51">
        <v>3368599.4999999995</v>
      </c>
      <c r="R1484" s="51">
        <v>3368599.4999999995</v>
      </c>
      <c r="S1484" s="51">
        <v>3368599.4999999995</v>
      </c>
      <c r="T1484" s="51">
        <v>3368599.4999999995</v>
      </c>
      <c r="U1484" s="135"/>
    </row>
    <row r="1485" spans="1:21" s="10" customFormat="1" ht="65.099999999999994" customHeight="1" x14ac:dyDescent="0.3">
      <c r="A1485" s="13">
        <f>IF(D1485="","",SUBTOTAL(3,D$7:$D1485))</f>
        <v>1475</v>
      </c>
      <c r="B1485" s="376"/>
      <c r="C1485" s="21" t="s">
        <v>44</v>
      </c>
      <c r="D1485" s="15" t="s">
        <v>700</v>
      </c>
      <c r="E1485" s="55" t="s">
        <v>605</v>
      </c>
      <c r="F1485" s="16" t="s">
        <v>655</v>
      </c>
      <c r="G1485" s="376"/>
      <c r="H1485" s="373"/>
      <c r="I1485" s="373"/>
      <c r="J1485" s="389"/>
      <c r="K1485" s="388"/>
      <c r="L1485" s="51">
        <v>3230664</v>
      </c>
      <c r="M1485" s="51">
        <v>3230664</v>
      </c>
      <c r="N1485" s="132">
        <v>3505270.0454545449</v>
      </c>
      <c r="O1485" s="51">
        <v>3505270.0454545449</v>
      </c>
      <c r="P1485" s="51">
        <v>3505270.0454545449</v>
      </c>
      <c r="Q1485" s="51">
        <v>3505270.0454545449</v>
      </c>
      <c r="R1485" s="51">
        <v>3505270.0454545449</v>
      </c>
      <c r="S1485" s="51">
        <v>3505270.0454545449</v>
      </c>
      <c r="T1485" s="51">
        <v>3505270.0454545449</v>
      </c>
      <c r="U1485" s="135"/>
    </row>
    <row r="1486" spans="1:21" s="10" customFormat="1" ht="65.099999999999994" customHeight="1" x14ac:dyDescent="0.3">
      <c r="A1486" s="13">
        <f>IF(D1486="","",SUBTOTAL(3,D$7:$D1486))</f>
        <v>1476</v>
      </c>
      <c r="B1486" s="376"/>
      <c r="C1486" s="20" t="s">
        <v>656</v>
      </c>
      <c r="D1486" s="15" t="s">
        <v>700</v>
      </c>
      <c r="E1486" s="55" t="s">
        <v>657</v>
      </c>
      <c r="F1486" s="16" t="s">
        <v>658</v>
      </c>
      <c r="G1486" s="376"/>
      <c r="H1486" s="373"/>
      <c r="I1486" s="373"/>
      <c r="J1486" s="389"/>
      <c r="K1486" s="388"/>
      <c r="L1486" s="51">
        <v>43640</v>
      </c>
      <c r="M1486" s="51">
        <v>43640</v>
      </c>
      <c r="N1486" s="132">
        <v>43640</v>
      </c>
      <c r="O1486" s="51">
        <v>43640</v>
      </c>
      <c r="P1486" s="51">
        <v>43640</v>
      </c>
      <c r="Q1486" s="51">
        <v>43640</v>
      </c>
      <c r="R1486" s="51">
        <v>43640</v>
      </c>
      <c r="S1486" s="51">
        <v>43640</v>
      </c>
      <c r="T1486" s="51">
        <v>43640</v>
      </c>
      <c r="U1486" s="51"/>
    </row>
    <row r="1487" spans="1:21" s="10" customFormat="1" ht="65.099999999999994" customHeight="1" x14ac:dyDescent="0.3">
      <c r="A1487" s="13">
        <f>IF(D1487="","",SUBTOTAL(3,D$7:$D1487))</f>
        <v>1477</v>
      </c>
      <c r="B1487" s="376"/>
      <c r="C1487" s="21" t="s">
        <v>44</v>
      </c>
      <c r="D1487" s="15" t="s">
        <v>700</v>
      </c>
      <c r="E1487" s="55" t="s">
        <v>657</v>
      </c>
      <c r="F1487" s="16" t="s">
        <v>659</v>
      </c>
      <c r="G1487" s="376"/>
      <c r="H1487" s="373"/>
      <c r="I1487" s="373"/>
      <c r="J1487" s="389"/>
      <c r="K1487" s="388"/>
      <c r="L1487" s="51">
        <v>68730</v>
      </c>
      <c r="M1487" s="51">
        <v>68730</v>
      </c>
      <c r="N1487" s="132">
        <v>68730</v>
      </c>
      <c r="O1487" s="51">
        <v>68730</v>
      </c>
      <c r="P1487" s="51">
        <v>68730</v>
      </c>
      <c r="Q1487" s="51">
        <v>68730</v>
      </c>
      <c r="R1487" s="51">
        <v>68730</v>
      </c>
      <c r="S1487" s="51">
        <v>68730</v>
      </c>
      <c r="T1487" s="51">
        <v>68730</v>
      </c>
      <c r="U1487" s="51"/>
    </row>
    <row r="1488" spans="1:21" s="10" customFormat="1" ht="65.099999999999994" customHeight="1" x14ac:dyDescent="0.3">
      <c r="A1488" s="13">
        <f>IF(D1488="","",SUBTOTAL(3,D$7:$D1488))</f>
        <v>1478</v>
      </c>
      <c r="B1488" s="376"/>
      <c r="C1488" s="21" t="s">
        <v>44</v>
      </c>
      <c r="D1488" s="15" t="s">
        <v>700</v>
      </c>
      <c r="E1488" s="55" t="s">
        <v>657</v>
      </c>
      <c r="F1488" s="16" t="s">
        <v>660</v>
      </c>
      <c r="G1488" s="376"/>
      <c r="H1488" s="373"/>
      <c r="I1488" s="373"/>
      <c r="J1488" s="389"/>
      <c r="K1488" s="388"/>
      <c r="L1488" s="51">
        <v>107400</v>
      </c>
      <c r="M1488" s="51">
        <v>107400</v>
      </c>
      <c r="N1488" s="132">
        <v>107400</v>
      </c>
      <c r="O1488" s="51">
        <v>107400</v>
      </c>
      <c r="P1488" s="51">
        <v>107400</v>
      </c>
      <c r="Q1488" s="51">
        <v>107400</v>
      </c>
      <c r="R1488" s="51">
        <v>107400</v>
      </c>
      <c r="S1488" s="51">
        <v>107400</v>
      </c>
      <c r="T1488" s="51">
        <v>107400</v>
      </c>
      <c r="U1488" s="51"/>
    </row>
    <row r="1489" spans="1:21" s="10" customFormat="1" ht="65.099999999999994" customHeight="1" x14ac:dyDescent="0.3">
      <c r="A1489" s="13">
        <f>IF(D1489="","",SUBTOTAL(3,D$7:$D1489))</f>
        <v>1479</v>
      </c>
      <c r="B1489" s="376"/>
      <c r="C1489" s="21" t="s">
        <v>44</v>
      </c>
      <c r="D1489" s="15" t="s">
        <v>700</v>
      </c>
      <c r="E1489" s="55" t="s">
        <v>657</v>
      </c>
      <c r="F1489" s="16" t="s">
        <v>661</v>
      </c>
      <c r="G1489" s="376"/>
      <c r="H1489" s="373"/>
      <c r="I1489" s="373"/>
      <c r="J1489" s="389"/>
      <c r="K1489" s="388"/>
      <c r="L1489" s="51">
        <v>150700</v>
      </c>
      <c r="M1489" s="51">
        <v>150700</v>
      </c>
      <c r="N1489" s="132">
        <v>150700</v>
      </c>
      <c r="O1489" s="51">
        <v>150700</v>
      </c>
      <c r="P1489" s="51">
        <v>150700</v>
      </c>
      <c r="Q1489" s="51">
        <v>150700</v>
      </c>
      <c r="R1489" s="51">
        <v>150700</v>
      </c>
      <c r="S1489" s="51">
        <v>150700</v>
      </c>
      <c r="T1489" s="51">
        <v>150700</v>
      </c>
      <c r="U1489" s="51"/>
    </row>
    <row r="1490" spans="1:21" s="10" customFormat="1" ht="65.099999999999994" customHeight="1" x14ac:dyDescent="0.3">
      <c r="A1490" s="13">
        <f>IF(D1490="","",SUBTOTAL(3,D$7:$D1490))</f>
        <v>1480</v>
      </c>
      <c r="B1490" s="376"/>
      <c r="C1490" s="21" t="s">
        <v>44</v>
      </c>
      <c r="D1490" s="15" t="s">
        <v>700</v>
      </c>
      <c r="E1490" s="55" t="s">
        <v>657</v>
      </c>
      <c r="F1490" s="16" t="s">
        <v>662</v>
      </c>
      <c r="G1490" s="376"/>
      <c r="H1490" s="373"/>
      <c r="I1490" s="373"/>
      <c r="J1490" s="389"/>
      <c r="K1490" s="388"/>
      <c r="L1490" s="51">
        <v>217600</v>
      </c>
      <c r="M1490" s="51">
        <v>217600</v>
      </c>
      <c r="N1490" s="132">
        <v>217600</v>
      </c>
      <c r="O1490" s="51">
        <v>217600</v>
      </c>
      <c r="P1490" s="51">
        <v>217600</v>
      </c>
      <c r="Q1490" s="51">
        <v>217600</v>
      </c>
      <c r="R1490" s="51">
        <v>217600</v>
      </c>
      <c r="S1490" s="51">
        <v>217600</v>
      </c>
      <c r="T1490" s="51">
        <v>217600</v>
      </c>
      <c r="U1490" s="51"/>
    </row>
    <row r="1491" spans="1:21" s="10" customFormat="1" ht="65.099999999999994" customHeight="1" x14ac:dyDescent="0.3">
      <c r="A1491" s="13">
        <f>IF(D1491="","",SUBTOTAL(3,D$7:$D1491))</f>
        <v>1481</v>
      </c>
      <c r="B1491" s="376"/>
      <c r="C1491" s="21" t="s">
        <v>44</v>
      </c>
      <c r="D1491" s="15" t="s">
        <v>700</v>
      </c>
      <c r="E1491" s="55" t="s">
        <v>657</v>
      </c>
      <c r="F1491" s="16" t="s">
        <v>663</v>
      </c>
      <c r="G1491" s="376"/>
      <c r="H1491" s="373"/>
      <c r="I1491" s="373"/>
      <c r="J1491" s="389"/>
      <c r="K1491" s="388"/>
      <c r="L1491" s="51">
        <v>301030</v>
      </c>
      <c r="M1491" s="51">
        <v>301030</v>
      </c>
      <c r="N1491" s="132">
        <v>301030</v>
      </c>
      <c r="O1491" s="51">
        <v>301030</v>
      </c>
      <c r="P1491" s="51">
        <v>301030</v>
      </c>
      <c r="Q1491" s="51">
        <v>301030</v>
      </c>
      <c r="R1491" s="51">
        <v>301030</v>
      </c>
      <c r="S1491" s="51">
        <v>301030</v>
      </c>
      <c r="T1491" s="51">
        <v>301030</v>
      </c>
      <c r="U1491" s="51"/>
    </row>
    <row r="1492" spans="1:21" s="10" customFormat="1" ht="65.099999999999994" customHeight="1" x14ac:dyDescent="0.3">
      <c r="A1492" s="13">
        <f>IF(D1492="","",SUBTOTAL(3,D$7:$D1492))</f>
        <v>1482</v>
      </c>
      <c r="B1492" s="376"/>
      <c r="C1492" s="21" t="s">
        <v>44</v>
      </c>
      <c r="D1492" s="15" t="s">
        <v>700</v>
      </c>
      <c r="E1492" s="55" t="s">
        <v>657</v>
      </c>
      <c r="F1492" s="16" t="s">
        <v>664</v>
      </c>
      <c r="G1492" s="376"/>
      <c r="H1492" s="373"/>
      <c r="I1492" s="373"/>
      <c r="J1492" s="389"/>
      <c r="K1492" s="388"/>
      <c r="L1492" s="51">
        <v>409360</v>
      </c>
      <c r="M1492" s="51">
        <v>409360</v>
      </c>
      <c r="N1492" s="132">
        <v>409360</v>
      </c>
      <c r="O1492" s="51">
        <v>409360</v>
      </c>
      <c r="P1492" s="51">
        <v>409360</v>
      </c>
      <c r="Q1492" s="51">
        <v>409360</v>
      </c>
      <c r="R1492" s="51">
        <v>409360</v>
      </c>
      <c r="S1492" s="51">
        <v>409360</v>
      </c>
      <c r="T1492" s="51">
        <v>409360</v>
      </c>
      <c r="U1492" s="51"/>
    </row>
    <row r="1493" spans="1:21" s="10" customFormat="1" ht="65.099999999999994" customHeight="1" x14ac:dyDescent="0.3">
      <c r="A1493" s="13">
        <f>IF(D1493="","",SUBTOTAL(3,D$7:$D1493))</f>
        <v>1483</v>
      </c>
      <c r="B1493" s="376"/>
      <c r="C1493" s="21" t="s">
        <v>44</v>
      </c>
      <c r="D1493" s="15" t="s">
        <v>700</v>
      </c>
      <c r="E1493" s="55" t="s">
        <v>657</v>
      </c>
      <c r="F1493" s="16" t="s">
        <v>665</v>
      </c>
      <c r="G1493" s="376"/>
      <c r="H1493" s="373"/>
      <c r="I1493" s="373"/>
      <c r="J1493" s="389"/>
      <c r="K1493" s="388"/>
      <c r="L1493" s="51">
        <v>371391</v>
      </c>
      <c r="M1493" s="51">
        <v>371391</v>
      </c>
      <c r="N1493" s="132">
        <v>371391</v>
      </c>
      <c r="O1493" s="51">
        <v>371391</v>
      </c>
      <c r="P1493" s="51">
        <v>371391</v>
      </c>
      <c r="Q1493" s="51">
        <v>371391</v>
      </c>
      <c r="R1493" s="51">
        <v>371391</v>
      </c>
      <c r="S1493" s="51">
        <v>371391</v>
      </c>
      <c r="T1493" s="51">
        <v>371391</v>
      </c>
      <c r="U1493" s="51"/>
    </row>
    <row r="1494" spans="1:21" s="10" customFormat="1" ht="123" customHeight="1" x14ac:dyDescent="0.3">
      <c r="A1494" s="13">
        <f>IF(D1494="","",SUBTOTAL(3,D$7:$D1494))</f>
        <v>1484</v>
      </c>
      <c r="B1494" s="376"/>
      <c r="C1494" s="14" t="s">
        <v>1298</v>
      </c>
      <c r="D1494" s="15" t="s">
        <v>700</v>
      </c>
      <c r="E1494" s="55" t="s">
        <v>571</v>
      </c>
      <c r="F1494" s="16" t="s">
        <v>666</v>
      </c>
      <c r="G1494" s="376"/>
      <c r="H1494" s="373"/>
      <c r="I1494" s="373"/>
      <c r="J1494" s="389"/>
      <c r="K1494" s="388"/>
      <c r="L1494" s="51">
        <v>9750</v>
      </c>
      <c r="M1494" s="51">
        <v>9750</v>
      </c>
      <c r="N1494" s="132">
        <v>9750</v>
      </c>
      <c r="O1494" s="51">
        <v>9750</v>
      </c>
      <c r="P1494" s="51">
        <v>9750</v>
      </c>
      <c r="Q1494" s="51">
        <v>9750</v>
      </c>
      <c r="R1494" s="51">
        <v>9750</v>
      </c>
      <c r="S1494" s="51">
        <v>9750</v>
      </c>
      <c r="T1494" s="51">
        <v>9750</v>
      </c>
      <c r="U1494" s="51"/>
    </row>
    <row r="1495" spans="1:21" s="10" customFormat="1" ht="65.099999999999994" customHeight="1" x14ac:dyDescent="0.3">
      <c r="A1495" s="13">
        <f>IF(D1495="","",SUBTOTAL(3,D$7:$D1495))</f>
        <v>1485</v>
      </c>
      <c r="B1495" s="376"/>
      <c r="C1495" s="17" t="s">
        <v>44</v>
      </c>
      <c r="D1495" s="15" t="s">
        <v>700</v>
      </c>
      <c r="E1495" s="55" t="s">
        <v>571</v>
      </c>
      <c r="F1495" s="16" t="s">
        <v>667</v>
      </c>
      <c r="G1495" s="376"/>
      <c r="H1495" s="373"/>
      <c r="I1495" s="373"/>
      <c r="J1495" s="389"/>
      <c r="K1495" s="388"/>
      <c r="L1495" s="51">
        <v>13730</v>
      </c>
      <c r="M1495" s="51">
        <v>13730</v>
      </c>
      <c r="N1495" s="132">
        <v>13730</v>
      </c>
      <c r="O1495" s="51">
        <v>13730</v>
      </c>
      <c r="P1495" s="51">
        <v>13730</v>
      </c>
      <c r="Q1495" s="51">
        <v>13730</v>
      </c>
      <c r="R1495" s="51">
        <v>13730</v>
      </c>
      <c r="S1495" s="51">
        <v>13730</v>
      </c>
      <c r="T1495" s="51">
        <v>13730</v>
      </c>
      <c r="U1495" s="51"/>
    </row>
    <row r="1496" spans="1:21" s="10" customFormat="1" ht="65.099999999999994" customHeight="1" x14ac:dyDescent="0.3">
      <c r="A1496" s="13">
        <f>IF(D1496="","",SUBTOTAL(3,D$7:$D1496))</f>
        <v>1486</v>
      </c>
      <c r="B1496" s="376"/>
      <c r="C1496" s="17" t="s">
        <v>44</v>
      </c>
      <c r="D1496" s="15" t="s">
        <v>700</v>
      </c>
      <c r="E1496" s="55" t="s">
        <v>571</v>
      </c>
      <c r="F1496" s="16" t="s">
        <v>668</v>
      </c>
      <c r="G1496" s="376"/>
      <c r="H1496" s="373"/>
      <c r="I1496" s="373"/>
      <c r="J1496" s="389"/>
      <c r="K1496" s="388"/>
      <c r="L1496" s="51">
        <v>17890</v>
      </c>
      <c r="M1496" s="51">
        <v>17890</v>
      </c>
      <c r="N1496" s="132">
        <v>17890</v>
      </c>
      <c r="O1496" s="51">
        <v>17890</v>
      </c>
      <c r="P1496" s="51">
        <v>17890</v>
      </c>
      <c r="Q1496" s="51">
        <v>17890</v>
      </c>
      <c r="R1496" s="51">
        <v>17890</v>
      </c>
      <c r="S1496" s="51">
        <v>17890</v>
      </c>
      <c r="T1496" s="51">
        <v>17890</v>
      </c>
      <c r="U1496" s="51"/>
    </row>
    <row r="1497" spans="1:21" s="10" customFormat="1" ht="65.099999999999994" customHeight="1" x14ac:dyDescent="0.3">
      <c r="A1497" s="13">
        <f>IF(D1497="","",SUBTOTAL(3,D$7:$D1497))</f>
        <v>1487</v>
      </c>
      <c r="B1497" s="376"/>
      <c r="C1497" s="17" t="s">
        <v>44</v>
      </c>
      <c r="D1497" s="15" t="s">
        <v>700</v>
      </c>
      <c r="E1497" s="55" t="s">
        <v>571</v>
      </c>
      <c r="F1497" s="16" t="s">
        <v>669</v>
      </c>
      <c r="G1497" s="376"/>
      <c r="H1497" s="373"/>
      <c r="I1497" s="373"/>
      <c r="J1497" s="389"/>
      <c r="K1497" s="388"/>
      <c r="L1497" s="51">
        <v>25090</v>
      </c>
      <c r="M1497" s="51">
        <v>25090</v>
      </c>
      <c r="N1497" s="132">
        <v>25090</v>
      </c>
      <c r="O1497" s="51">
        <v>25090</v>
      </c>
      <c r="P1497" s="51">
        <v>25090</v>
      </c>
      <c r="Q1497" s="51">
        <v>25090</v>
      </c>
      <c r="R1497" s="51">
        <v>25090</v>
      </c>
      <c r="S1497" s="51">
        <v>25090</v>
      </c>
      <c r="T1497" s="51">
        <v>25090</v>
      </c>
      <c r="U1497" s="51"/>
    </row>
    <row r="1498" spans="1:21" s="10" customFormat="1" ht="65.099999999999994" customHeight="1" x14ac:dyDescent="0.3">
      <c r="A1498" s="13">
        <f>IF(D1498="","",SUBTOTAL(3,D$7:$D1498))</f>
        <v>1488</v>
      </c>
      <c r="B1498" s="376"/>
      <c r="C1498" s="17" t="s">
        <v>44</v>
      </c>
      <c r="D1498" s="15" t="s">
        <v>700</v>
      </c>
      <c r="E1498" s="55" t="s">
        <v>571</v>
      </c>
      <c r="F1498" s="16" t="s">
        <v>670</v>
      </c>
      <c r="G1498" s="376"/>
      <c r="H1498" s="373"/>
      <c r="I1498" s="373"/>
      <c r="J1498" s="389"/>
      <c r="K1498" s="388"/>
      <c r="L1498" s="51">
        <v>33870</v>
      </c>
      <c r="M1498" s="51">
        <v>33870</v>
      </c>
      <c r="N1498" s="132">
        <v>33870</v>
      </c>
      <c r="O1498" s="51">
        <v>33870</v>
      </c>
      <c r="P1498" s="51">
        <v>33870</v>
      </c>
      <c r="Q1498" s="51">
        <v>33870</v>
      </c>
      <c r="R1498" s="51">
        <v>33870</v>
      </c>
      <c r="S1498" s="51">
        <v>33870</v>
      </c>
      <c r="T1498" s="51">
        <v>33870</v>
      </c>
      <c r="U1498" s="51"/>
    </row>
    <row r="1499" spans="1:21" s="10" customFormat="1" ht="65.099999999999994" customHeight="1" x14ac:dyDescent="0.3">
      <c r="A1499" s="13">
        <f>IF(D1499="","",SUBTOTAL(3,D$7:$D1499))</f>
        <v>1489</v>
      </c>
      <c r="B1499" s="376"/>
      <c r="C1499" s="17" t="s">
        <v>44</v>
      </c>
      <c r="D1499" s="15" t="s">
        <v>700</v>
      </c>
      <c r="E1499" s="55" t="s">
        <v>571</v>
      </c>
      <c r="F1499" s="16" t="s">
        <v>671</v>
      </c>
      <c r="G1499" s="376"/>
      <c r="H1499" s="373"/>
      <c r="I1499" s="373"/>
      <c r="J1499" s="389"/>
      <c r="K1499" s="388"/>
      <c r="L1499" s="51">
        <v>46040</v>
      </c>
      <c r="M1499" s="51">
        <v>46040</v>
      </c>
      <c r="N1499" s="132">
        <v>46040</v>
      </c>
      <c r="O1499" s="51">
        <v>46040</v>
      </c>
      <c r="P1499" s="51">
        <v>46040</v>
      </c>
      <c r="Q1499" s="51">
        <v>46040</v>
      </c>
      <c r="R1499" s="51">
        <v>46040</v>
      </c>
      <c r="S1499" s="51">
        <v>46040</v>
      </c>
      <c r="T1499" s="51">
        <v>46040</v>
      </c>
      <c r="U1499" s="51"/>
    </row>
    <row r="1500" spans="1:21" s="10" customFormat="1" ht="65.099999999999994" customHeight="1" x14ac:dyDescent="0.3">
      <c r="A1500" s="13">
        <f>IF(D1500="","",SUBTOTAL(3,D$7:$D1500))</f>
        <v>1490</v>
      </c>
      <c r="B1500" s="376"/>
      <c r="C1500" s="17" t="s">
        <v>44</v>
      </c>
      <c r="D1500" s="15" t="s">
        <v>700</v>
      </c>
      <c r="E1500" s="55" t="s">
        <v>571</v>
      </c>
      <c r="F1500" s="16" t="s">
        <v>672</v>
      </c>
      <c r="G1500" s="376"/>
      <c r="H1500" s="373"/>
      <c r="I1500" s="373"/>
      <c r="J1500" s="389"/>
      <c r="K1500" s="388"/>
      <c r="L1500" s="51">
        <v>55960</v>
      </c>
      <c r="M1500" s="51">
        <v>55960</v>
      </c>
      <c r="N1500" s="132">
        <v>55960</v>
      </c>
      <c r="O1500" s="51">
        <v>55960</v>
      </c>
      <c r="P1500" s="51">
        <v>55960</v>
      </c>
      <c r="Q1500" s="51">
        <v>55960</v>
      </c>
      <c r="R1500" s="51">
        <v>55960</v>
      </c>
      <c r="S1500" s="51">
        <v>55960</v>
      </c>
      <c r="T1500" s="51">
        <v>55960</v>
      </c>
      <c r="U1500" s="51"/>
    </row>
    <row r="1501" spans="1:21" s="10" customFormat="1" ht="65.099999999999994" customHeight="1" x14ac:dyDescent="0.3">
      <c r="A1501" s="13">
        <f>IF(D1501="","",SUBTOTAL(3,D$7:$D1501))</f>
        <v>1491</v>
      </c>
      <c r="B1501" s="376"/>
      <c r="C1501" s="17" t="s">
        <v>44</v>
      </c>
      <c r="D1501" s="15" t="s">
        <v>700</v>
      </c>
      <c r="E1501" s="55" t="s">
        <v>571</v>
      </c>
      <c r="F1501" s="16" t="s">
        <v>673</v>
      </c>
      <c r="G1501" s="376"/>
      <c r="H1501" s="373"/>
      <c r="I1501" s="373"/>
      <c r="J1501" s="389"/>
      <c r="K1501" s="388"/>
      <c r="L1501" s="51">
        <v>71970</v>
      </c>
      <c r="M1501" s="51">
        <v>71970</v>
      </c>
      <c r="N1501" s="132">
        <v>71970</v>
      </c>
      <c r="O1501" s="51">
        <v>71970</v>
      </c>
      <c r="P1501" s="51">
        <v>71970</v>
      </c>
      <c r="Q1501" s="51">
        <v>71970</v>
      </c>
      <c r="R1501" s="51">
        <v>71970</v>
      </c>
      <c r="S1501" s="51">
        <v>71970</v>
      </c>
      <c r="T1501" s="51">
        <v>71970</v>
      </c>
      <c r="U1501" s="51"/>
    </row>
    <row r="1502" spans="1:21" s="10" customFormat="1" ht="65.099999999999994" customHeight="1" x14ac:dyDescent="0.3">
      <c r="A1502" s="13">
        <f>IF(D1502="","",SUBTOTAL(3,D$7:$D1502))</f>
        <v>1492</v>
      </c>
      <c r="B1502" s="376"/>
      <c r="C1502" s="17" t="s">
        <v>44</v>
      </c>
      <c r="D1502" s="15" t="s">
        <v>700</v>
      </c>
      <c r="E1502" s="55" t="s">
        <v>571</v>
      </c>
      <c r="F1502" s="16" t="s">
        <v>674</v>
      </c>
      <c r="G1502" s="376"/>
      <c r="H1502" s="373"/>
      <c r="I1502" s="373"/>
      <c r="J1502" s="389"/>
      <c r="K1502" s="388"/>
      <c r="L1502" s="51">
        <v>88120</v>
      </c>
      <c r="M1502" s="51">
        <v>88120</v>
      </c>
      <c r="N1502" s="132">
        <v>88120</v>
      </c>
      <c r="O1502" s="51">
        <v>88120</v>
      </c>
      <c r="P1502" s="51">
        <v>88120</v>
      </c>
      <c r="Q1502" s="51">
        <v>88120</v>
      </c>
      <c r="R1502" s="51">
        <v>88120</v>
      </c>
      <c r="S1502" s="51">
        <v>88120</v>
      </c>
      <c r="T1502" s="51">
        <v>88120</v>
      </c>
      <c r="U1502" s="51"/>
    </row>
    <row r="1503" spans="1:21" s="10" customFormat="1" ht="65.099999999999994" customHeight="1" x14ac:dyDescent="0.3">
      <c r="A1503" s="13">
        <f>IF(D1503="","",SUBTOTAL(3,D$7:$D1503))</f>
        <v>1493</v>
      </c>
      <c r="B1503" s="376"/>
      <c r="C1503" s="17" t="s">
        <v>44</v>
      </c>
      <c r="D1503" s="15" t="s">
        <v>700</v>
      </c>
      <c r="E1503" s="55" t="s">
        <v>571</v>
      </c>
      <c r="F1503" s="16" t="s">
        <v>675</v>
      </c>
      <c r="G1503" s="376"/>
      <c r="H1503" s="373"/>
      <c r="I1503" s="373"/>
      <c r="J1503" s="389"/>
      <c r="K1503" s="388"/>
      <c r="L1503" s="51">
        <v>111490</v>
      </c>
      <c r="M1503" s="51">
        <v>111490</v>
      </c>
      <c r="N1503" s="132">
        <v>111490</v>
      </c>
      <c r="O1503" s="51">
        <v>111490</v>
      </c>
      <c r="P1503" s="51">
        <v>111490</v>
      </c>
      <c r="Q1503" s="51">
        <v>111490</v>
      </c>
      <c r="R1503" s="51">
        <v>111490</v>
      </c>
      <c r="S1503" s="51">
        <v>111490</v>
      </c>
      <c r="T1503" s="51">
        <v>111490</v>
      </c>
      <c r="U1503" s="51"/>
    </row>
    <row r="1504" spans="1:21" s="10" customFormat="1" ht="65.099999999999994" customHeight="1" x14ac:dyDescent="0.3">
      <c r="A1504" s="13">
        <f>IF(D1504="","",SUBTOTAL(3,D$7:$D1504))</f>
        <v>1494</v>
      </c>
      <c r="B1504" s="376"/>
      <c r="C1504" s="17" t="s">
        <v>44</v>
      </c>
      <c r="D1504" s="15" t="s">
        <v>700</v>
      </c>
      <c r="E1504" s="55" t="s">
        <v>571</v>
      </c>
      <c r="F1504" s="16" t="s">
        <v>676</v>
      </c>
      <c r="G1504" s="376"/>
      <c r="H1504" s="373"/>
      <c r="I1504" s="373"/>
      <c r="J1504" s="389"/>
      <c r="K1504" s="388"/>
      <c r="L1504" s="51">
        <v>139550</v>
      </c>
      <c r="M1504" s="51">
        <v>139550</v>
      </c>
      <c r="N1504" s="132">
        <v>139550</v>
      </c>
      <c r="O1504" s="51">
        <v>139550</v>
      </c>
      <c r="P1504" s="51">
        <v>139550</v>
      </c>
      <c r="Q1504" s="51">
        <v>139550</v>
      </c>
      <c r="R1504" s="51">
        <v>139550</v>
      </c>
      <c r="S1504" s="51">
        <v>139550</v>
      </c>
      <c r="T1504" s="51">
        <v>139550</v>
      </c>
      <c r="U1504" s="51"/>
    </row>
    <row r="1505" spans="1:21" s="10" customFormat="1" ht="65.099999999999994" customHeight="1" x14ac:dyDescent="0.3">
      <c r="A1505" s="13">
        <f>IF(D1505="","",SUBTOTAL(3,D$7:$D1505))</f>
        <v>1495</v>
      </c>
      <c r="B1505" s="376"/>
      <c r="C1505" s="17" t="s">
        <v>44</v>
      </c>
      <c r="D1505" s="15" t="s">
        <v>700</v>
      </c>
      <c r="E1505" s="55" t="s">
        <v>571</v>
      </c>
      <c r="F1505" s="16" t="s">
        <v>677</v>
      </c>
      <c r="G1505" s="376"/>
      <c r="H1505" s="373"/>
      <c r="I1505" s="373"/>
      <c r="J1505" s="389"/>
      <c r="K1505" s="388"/>
      <c r="L1505" s="51">
        <v>123973</v>
      </c>
      <c r="M1505" s="51">
        <v>123973</v>
      </c>
      <c r="N1505" s="132">
        <v>123973</v>
      </c>
      <c r="O1505" s="51">
        <v>123973</v>
      </c>
      <c r="P1505" s="51">
        <v>123973</v>
      </c>
      <c r="Q1505" s="51">
        <v>123973</v>
      </c>
      <c r="R1505" s="51">
        <v>123973</v>
      </c>
      <c r="S1505" s="51">
        <v>123973</v>
      </c>
      <c r="T1505" s="51">
        <v>123973</v>
      </c>
      <c r="U1505" s="51"/>
    </row>
    <row r="1506" spans="1:21" s="10" customFormat="1" ht="124.5" customHeight="1" x14ac:dyDescent="0.3">
      <c r="A1506" s="13">
        <f>IF(D1506="","",SUBTOTAL(3,D$7:$D1506))</f>
        <v>1496</v>
      </c>
      <c r="B1506" s="376"/>
      <c r="C1506" s="14" t="s">
        <v>678</v>
      </c>
      <c r="D1506" s="15" t="s">
        <v>700</v>
      </c>
      <c r="E1506" s="55" t="s">
        <v>679</v>
      </c>
      <c r="F1506" s="16" t="s">
        <v>680</v>
      </c>
      <c r="G1506" s="376"/>
      <c r="H1506" s="373"/>
      <c r="I1506" s="373"/>
      <c r="J1506" s="389"/>
      <c r="K1506" s="388"/>
      <c r="L1506" s="51">
        <v>10973</v>
      </c>
      <c r="M1506" s="51">
        <v>10973</v>
      </c>
      <c r="N1506" s="132">
        <v>10973</v>
      </c>
      <c r="O1506" s="51">
        <v>10973</v>
      </c>
      <c r="P1506" s="51">
        <v>10973</v>
      </c>
      <c r="Q1506" s="51">
        <v>10973</v>
      </c>
      <c r="R1506" s="51">
        <v>10973</v>
      </c>
      <c r="S1506" s="51">
        <v>10973</v>
      </c>
      <c r="T1506" s="51">
        <v>10973</v>
      </c>
      <c r="U1506" s="51"/>
    </row>
    <row r="1507" spans="1:21" s="10" customFormat="1" ht="65.099999999999994" customHeight="1" x14ac:dyDescent="0.3">
      <c r="A1507" s="13">
        <f>IF(D1507="","",SUBTOTAL(3,D$7:$D1507))</f>
        <v>1497</v>
      </c>
      <c r="B1507" s="376"/>
      <c r="C1507" s="17" t="s">
        <v>44</v>
      </c>
      <c r="D1507" s="15" t="s">
        <v>700</v>
      </c>
      <c r="E1507" s="55" t="s">
        <v>679</v>
      </c>
      <c r="F1507" s="16" t="s">
        <v>681</v>
      </c>
      <c r="G1507" s="376"/>
      <c r="H1507" s="373"/>
      <c r="I1507" s="373"/>
      <c r="J1507" s="389"/>
      <c r="K1507" s="388"/>
      <c r="L1507" s="51">
        <v>11936</v>
      </c>
      <c r="M1507" s="51">
        <v>11936</v>
      </c>
      <c r="N1507" s="132">
        <v>11936</v>
      </c>
      <c r="O1507" s="51">
        <v>11936</v>
      </c>
      <c r="P1507" s="51">
        <v>11936</v>
      </c>
      <c r="Q1507" s="51">
        <v>11936</v>
      </c>
      <c r="R1507" s="51">
        <v>11936</v>
      </c>
      <c r="S1507" s="51">
        <v>11936</v>
      </c>
      <c r="T1507" s="51">
        <v>11936</v>
      </c>
      <c r="U1507" s="135"/>
    </row>
    <row r="1508" spans="1:21" s="10" customFormat="1" ht="65.099999999999994" customHeight="1" x14ac:dyDescent="0.3">
      <c r="A1508" s="13">
        <f>IF(D1508="","",SUBTOTAL(3,D$7:$D1508))</f>
        <v>1498</v>
      </c>
      <c r="B1508" s="376"/>
      <c r="C1508" s="17" t="s">
        <v>44</v>
      </c>
      <c r="D1508" s="15" t="s">
        <v>700</v>
      </c>
      <c r="E1508" s="55" t="s">
        <v>679</v>
      </c>
      <c r="F1508" s="16" t="s">
        <v>682</v>
      </c>
      <c r="G1508" s="376"/>
      <c r="H1508" s="373"/>
      <c r="I1508" s="373"/>
      <c r="J1508" s="389"/>
      <c r="K1508" s="388"/>
      <c r="L1508" s="51">
        <v>19830</v>
      </c>
      <c r="M1508" s="51">
        <v>19830</v>
      </c>
      <c r="N1508" s="132">
        <v>19830</v>
      </c>
      <c r="O1508" s="51">
        <v>19830</v>
      </c>
      <c r="P1508" s="51">
        <v>19830</v>
      </c>
      <c r="Q1508" s="51">
        <v>19830</v>
      </c>
      <c r="R1508" s="51">
        <v>19830</v>
      </c>
      <c r="S1508" s="51">
        <v>19830</v>
      </c>
      <c r="T1508" s="51">
        <v>19830</v>
      </c>
      <c r="U1508" s="135"/>
    </row>
    <row r="1509" spans="1:21" s="10" customFormat="1" ht="65.099999999999994" customHeight="1" x14ac:dyDescent="0.3">
      <c r="A1509" s="13">
        <f>IF(D1509="","",SUBTOTAL(3,D$7:$D1509))</f>
        <v>1499</v>
      </c>
      <c r="B1509" s="376"/>
      <c r="C1509" s="17" t="s">
        <v>44</v>
      </c>
      <c r="D1509" s="15" t="s">
        <v>700</v>
      </c>
      <c r="E1509" s="55" t="s">
        <v>679</v>
      </c>
      <c r="F1509" s="16" t="s">
        <v>683</v>
      </c>
      <c r="G1509" s="376"/>
      <c r="H1509" s="373"/>
      <c r="I1509" s="373"/>
      <c r="J1509" s="389"/>
      <c r="K1509" s="388"/>
      <c r="L1509" s="51">
        <v>26290</v>
      </c>
      <c r="M1509" s="51">
        <v>26290</v>
      </c>
      <c r="N1509" s="132">
        <v>26290</v>
      </c>
      <c r="O1509" s="51">
        <v>26290</v>
      </c>
      <c r="P1509" s="51">
        <v>26290</v>
      </c>
      <c r="Q1509" s="51">
        <v>26290</v>
      </c>
      <c r="R1509" s="51">
        <v>26290</v>
      </c>
      <c r="S1509" s="51">
        <v>26290</v>
      </c>
      <c r="T1509" s="51">
        <v>26290</v>
      </c>
      <c r="U1509" s="135"/>
    </row>
    <row r="1510" spans="1:21" s="10" customFormat="1" ht="65.099999999999994" customHeight="1" x14ac:dyDescent="0.3">
      <c r="A1510" s="13">
        <f>IF(D1510="","",SUBTOTAL(3,D$7:$D1510))</f>
        <v>1500</v>
      </c>
      <c r="B1510" s="376"/>
      <c r="C1510" s="17" t="s">
        <v>44</v>
      </c>
      <c r="D1510" s="15" t="s">
        <v>700</v>
      </c>
      <c r="E1510" s="55" t="s">
        <v>679</v>
      </c>
      <c r="F1510" s="16" t="s">
        <v>684</v>
      </c>
      <c r="G1510" s="376"/>
      <c r="H1510" s="373"/>
      <c r="I1510" s="373"/>
      <c r="J1510" s="389"/>
      <c r="K1510" s="388"/>
      <c r="L1510" s="51">
        <v>33540</v>
      </c>
      <c r="M1510" s="51">
        <v>33540</v>
      </c>
      <c r="N1510" s="132">
        <v>33540</v>
      </c>
      <c r="O1510" s="51">
        <v>33540</v>
      </c>
      <c r="P1510" s="51">
        <v>33540</v>
      </c>
      <c r="Q1510" s="51">
        <v>33540</v>
      </c>
      <c r="R1510" s="51">
        <v>33540</v>
      </c>
      <c r="S1510" s="51">
        <v>33540</v>
      </c>
      <c r="T1510" s="51">
        <v>33540</v>
      </c>
      <c r="U1510" s="135"/>
    </row>
    <row r="1511" spans="1:21" s="10" customFormat="1" ht="65.099999999999994" customHeight="1" x14ac:dyDescent="0.3">
      <c r="A1511" s="13">
        <f>IF(D1511="","",SUBTOTAL(3,D$7:$D1511))</f>
        <v>1501</v>
      </c>
      <c r="B1511" s="376"/>
      <c r="C1511" s="17" t="s">
        <v>44</v>
      </c>
      <c r="D1511" s="15" t="s">
        <v>700</v>
      </c>
      <c r="E1511" s="55" t="s">
        <v>679</v>
      </c>
      <c r="F1511" s="16" t="s">
        <v>685</v>
      </c>
      <c r="G1511" s="376"/>
      <c r="H1511" s="373"/>
      <c r="I1511" s="373"/>
      <c r="J1511" s="389"/>
      <c r="K1511" s="388"/>
      <c r="L1511" s="51">
        <v>49800</v>
      </c>
      <c r="M1511" s="51">
        <v>49800</v>
      </c>
      <c r="N1511" s="132">
        <v>49800</v>
      </c>
      <c r="O1511" s="51">
        <v>49800</v>
      </c>
      <c r="P1511" s="51">
        <v>49800</v>
      </c>
      <c r="Q1511" s="51">
        <v>49800</v>
      </c>
      <c r="R1511" s="51">
        <v>49800</v>
      </c>
      <c r="S1511" s="51">
        <v>49800</v>
      </c>
      <c r="T1511" s="51">
        <v>49800</v>
      </c>
      <c r="U1511" s="135"/>
    </row>
    <row r="1512" spans="1:21" s="10" customFormat="1" ht="65.099999999999994" customHeight="1" x14ac:dyDescent="0.3">
      <c r="A1512" s="13">
        <f>IF(D1512="","",SUBTOTAL(3,D$7:$D1512))</f>
        <v>1502</v>
      </c>
      <c r="B1512" s="376"/>
      <c r="C1512" s="17" t="s">
        <v>44</v>
      </c>
      <c r="D1512" s="15" t="s">
        <v>700</v>
      </c>
      <c r="E1512" s="55" t="s">
        <v>679</v>
      </c>
      <c r="F1512" s="16" t="s">
        <v>686</v>
      </c>
      <c r="G1512" s="376"/>
      <c r="H1512" s="373"/>
      <c r="I1512" s="373"/>
      <c r="J1512" s="389"/>
      <c r="K1512" s="388"/>
      <c r="L1512" s="51">
        <v>65530</v>
      </c>
      <c r="M1512" s="51">
        <v>65530</v>
      </c>
      <c r="N1512" s="132">
        <v>65530</v>
      </c>
      <c r="O1512" s="51">
        <v>65530</v>
      </c>
      <c r="P1512" s="51">
        <v>65530</v>
      </c>
      <c r="Q1512" s="51">
        <v>65530</v>
      </c>
      <c r="R1512" s="51">
        <v>65530</v>
      </c>
      <c r="S1512" s="51">
        <v>65530</v>
      </c>
      <c r="T1512" s="51">
        <v>65530</v>
      </c>
      <c r="U1512" s="135"/>
    </row>
    <row r="1513" spans="1:21" s="10" customFormat="1" ht="65.099999999999994" customHeight="1" x14ac:dyDescent="0.3">
      <c r="A1513" s="13">
        <f>IF(D1513="","",SUBTOTAL(3,D$7:$D1513))</f>
        <v>1503</v>
      </c>
      <c r="B1513" s="376"/>
      <c r="C1513" s="17" t="s">
        <v>44</v>
      </c>
      <c r="D1513" s="15" t="s">
        <v>700</v>
      </c>
      <c r="E1513" s="55" t="s">
        <v>679</v>
      </c>
      <c r="F1513" s="16" t="s">
        <v>687</v>
      </c>
      <c r="G1513" s="376"/>
      <c r="H1513" s="373"/>
      <c r="I1513" s="373"/>
      <c r="J1513" s="389"/>
      <c r="K1513" s="388"/>
      <c r="L1513" s="51">
        <v>84230</v>
      </c>
      <c r="M1513" s="51">
        <v>84230</v>
      </c>
      <c r="N1513" s="132">
        <v>84230</v>
      </c>
      <c r="O1513" s="51">
        <v>84230</v>
      </c>
      <c r="P1513" s="51">
        <v>84230</v>
      </c>
      <c r="Q1513" s="51">
        <v>84230</v>
      </c>
      <c r="R1513" s="51">
        <v>84230</v>
      </c>
      <c r="S1513" s="51">
        <v>84230</v>
      </c>
      <c r="T1513" s="51">
        <v>84230</v>
      </c>
      <c r="U1513" s="135"/>
    </row>
    <row r="1514" spans="1:21" s="10" customFormat="1" ht="65.099999999999994" customHeight="1" x14ac:dyDescent="0.3">
      <c r="A1514" s="13">
        <f>IF(D1514="","",SUBTOTAL(3,D$7:$D1514))</f>
        <v>1504</v>
      </c>
      <c r="B1514" s="376"/>
      <c r="C1514" s="17" t="s">
        <v>44</v>
      </c>
      <c r="D1514" s="15" t="s">
        <v>700</v>
      </c>
      <c r="E1514" s="55" t="s">
        <v>679</v>
      </c>
      <c r="F1514" s="16" t="s">
        <v>688</v>
      </c>
      <c r="G1514" s="376"/>
      <c r="H1514" s="373"/>
      <c r="I1514" s="373"/>
      <c r="J1514" s="389"/>
      <c r="K1514" s="388"/>
      <c r="L1514" s="51">
        <v>106600</v>
      </c>
      <c r="M1514" s="51">
        <v>106600</v>
      </c>
      <c r="N1514" s="132">
        <v>106600</v>
      </c>
      <c r="O1514" s="51">
        <v>106600</v>
      </c>
      <c r="P1514" s="51">
        <v>106600</v>
      </c>
      <c r="Q1514" s="51">
        <v>106600</v>
      </c>
      <c r="R1514" s="51">
        <v>106600</v>
      </c>
      <c r="S1514" s="51">
        <v>106600</v>
      </c>
      <c r="T1514" s="51">
        <v>106600</v>
      </c>
      <c r="U1514" s="135"/>
    </row>
    <row r="1515" spans="1:21" s="10" customFormat="1" ht="65.099999999999994" customHeight="1" x14ac:dyDescent="0.3">
      <c r="A1515" s="13">
        <f>IF(D1515="","",SUBTOTAL(3,D$7:$D1515))</f>
        <v>1505</v>
      </c>
      <c r="B1515" s="376"/>
      <c r="C1515" s="17" t="s">
        <v>44</v>
      </c>
      <c r="D1515" s="15" t="s">
        <v>700</v>
      </c>
      <c r="E1515" s="55" t="s">
        <v>679</v>
      </c>
      <c r="F1515" s="16" t="s">
        <v>689</v>
      </c>
      <c r="G1515" s="376"/>
      <c r="H1515" s="373"/>
      <c r="I1515" s="373"/>
      <c r="J1515" s="389"/>
      <c r="K1515" s="388"/>
      <c r="L1515" s="51">
        <v>97182</v>
      </c>
      <c r="M1515" s="51">
        <v>97182</v>
      </c>
      <c r="N1515" s="132">
        <v>97182</v>
      </c>
      <c r="O1515" s="51">
        <v>97182</v>
      </c>
      <c r="P1515" s="51">
        <v>97182</v>
      </c>
      <c r="Q1515" s="51">
        <v>97182</v>
      </c>
      <c r="R1515" s="51">
        <v>97182</v>
      </c>
      <c r="S1515" s="51">
        <v>97182</v>
      </c>
      <c r="T1515" s="51">
        <v>97182</v>
      </c>
      <c r="U1515" s="135"/>
    </row>
    <row r="1516" spans="1:21" s="10" customFormat="1" ht="113.25" customHeight="1" x14ac:dyDescent="0.3">
      <c r="A1516" s="13">
        <f>IF(D1516="","",SUBTOTAL(3,D$7:$D1516))</f>
        <v>1506</v>
      </c>
      <c r="B1516" s="376"/>
      <c r="C1516" s="14" t="s">
        <v>690</v>
      </c>
      <c r="D1516" s="15" t="s">
        <v>700</v>
      </c>
      <c r="E1516" s="55" t="s">
        <v>679</v>
      </c>
      <c r="F1516" s="16" t="s">
        <v>691</v>
      </c>
      <c r="G1516" s="376"/>
      <c r="H1516" s="373"/>
      <c r="I1516" s="373"/>
      <c r="J1516" s="389"/>
      <c r="K1516" s="388"/>
      <c r="L1516" s="51">
        <v>37740</v>
      </c>
      <c r="M1516" s="51">
        <v>37740</v>
      </c>
      <c r="N1516" s="132">
        <v>37740</v>
      </c>
      <c r="O1516" s="51">
        <v>37740</v>
      </c>
      <c r="P1516" s="51">
        <v>37740</v>
      </c>
      <c r="Q1516" s="51">
        <v>37740</v>
      </c>
      <c r="R1516" s="51">
        <v>37740</v>
      </c>
      <c r="S1516" s="51">
        <v>37740</v>
      </c>
      <c r="T1516" s="51">
        <v>37740</v>
      </c>
      <c r="U1516" s="51"/>
    </row>
    <row r="1517" spans="1:21" s="10" customFormat="1" ht="65.099999999999994" customHeight="1" x14ac:dyDescent="0.3">
      <c r="A1517" s="13">
        <f>IF(D1517="","",SUBTOTAL(3,D$7:$D1517))</f>
        <v>1507</v>
      </c>
      <c r="B1517" s="376"/>
      <c r="C1517" s="17" t="s">
        <v>44</v>
      </c>
      <c r="D1517" s="15" t="s">
        <v>700</v>
      </c>
      <c r="E1517" s="55" t="s">
        <v>679</v>
      </c>
      <c r="F1517" s="16" t="s">
        <v>692</v>
      </c>
      <c r="G1517" s="376"/>
      <c r="H1517" s="373"/>
      <c r="I1517" s="373"/>
      <c r="J1517" s="389"/>
      <c r="K1517" s="388"/>
      <c r="L1517" s="51">
        <v>50570</v>
      </c>
      <c r="M1517" s="51">
        <v>50570</v>
      </c>
      <c r="N1517" s="132">
        <v>50570</v>
      </c>
      <c r="O1517" s="51">
        <v>50570</v>
      </c>
      <c r="P1517" s="51">
        <v>50570</v>
      </c>
      <c r="Q1517" s="51">
        <v>50570</v>
      </c>
      <c r="R1517" s="51">
        <v>50570</v>
      </c>
      <c r="S1517" s="51">
        <v>50570</v>
      </c>
      <c r="T1517" s="51">
        <v>50570</v>
      </c>
      <c r="U1517" s="51"/>
    </row>
    <row r="1518" spans="1:21" s="10" customFormat="1" ht="65.099999999999994" customHeight="1" x14ac:dyDescent="0.3">
      <c r="A1518" s="13">
        <f>IF(D1518="","",SUBTOTAL(3,D$7:$D1518))</f>
        <v>1508</v>
      </c>
      <c r="B1518" s="376"/>
      <c r="C1518" s="17" t="s">
        <v>44</v>
      </c>
      <c r="D1518" s="15" t="s">
        <v>700</v>
      </c>
      <c r="E1518" s="55" t="s">
        <v>679</v>
      </c>
      <c r="F1518" s="16" t="s">
        <v>693</v>
      </c>
      <c r="G1518" s="376"/>
      <c r="H1518" s="373"/>
      <c r="I1518" s="373"/>
      <c r="J1518" s="389"/>
      <c r="K1518" s="388"/>
      <c r="L1518" s="51">
        <v>64800</v>
      </c>
      <c r="M1518" s="51">
        <v>64800</v>
      </c>
      <c r="N1518" s="132">
        <v>64800</v>
      </c>
      <c r="O1518" s="51">
        <v>64800</v>
      </c>
      <c r="P1518" s="51">
        <v>64800</v>
      </c>
      <c r="Q1518" s="51">
        <v>64800</v>
      </c>
      <c r="R1518" s="51">
        <v>64800</v>
      </c>
      <c r="S1518" s="51">
        <v>64800</v>
      </c>
      <c r="T1518" s="51">
        <v>64800</v>
      </c>
      <c r="U1518" s="51"/>
    </row>
    <row r="1519" spans="1:21" s="10" customFormat="1" ht="65.099999999999994" customHeight="1" x14ac:dyDescent="0.3">
      <c r="A1519" s="13">
        <f>IF(D1519="","",SUBTOTAL(3,D$7:$D1519))</f>
        <v>1509</v>
      </c>
      <c r="B1519" s="376"/>
      <c r="C1519" s="17" t="s">
        <v>44</v>
      </c>
      <c r="D1519" s="15" t="s">
        <v>700</v>
      </c>
      <c r="E1519" s="55" t="s">
        <v>679</v>
      </c>
      <c r="F1519" s="16" t="s">
        <v>694</v>
      </c>
      <c r="G1519" s="376"/>
      <c r="H1519" s="373"/>
      <c r="I1519" s="373"/>
      <c r="J1519" s="389"/>
      <c r="K1519" s="388"/>
      <c r="L1519" s="51">
        <v>89270</v>
      </c>
      <c r="M1519" s="51">
        <v>89270</v>
      </c>
      <c r="N1519" s="132">
        <v>89270</v>
      </c>
      <c r="O1519" s="51">
        <v>89270</v>
      </c>
      <c r="P1519" s="51">
        <v>89270</v>
      </c>
      <c r="Q1519" s="51">
        <v>89270</v>
      </c>
      <c r="R1519" s="51">
        <v>89270</v>
      </c>
      <c r="S1519" s="51">
        <v>89270</v>
      </c>
      <c r="T1519" s="51">
        <v>89270</v>
      </c>
      <c r="U1519" s="51"/>
    </row>
    <row r="1520" spans="1:21" s="10" customFormat="1" ht="65.099999999999994" customHeight="1" x14ac:dyDescent="0.3">
      <c r="A1520" s="13">
        <f>IF(D1520="","",SUBTOTAL(3,D$7:$D1520))</f>
        <v>1510</v>
      </c>
      <c r="B1520" s="376"/>
      <c r="C1520" s="17" t="s">
        <v>44</v>
      </c>
      <c r="D1520" s="15" t="s">
        <v>700</v>
      </c>
      <c r="E1520" s="55" t="s">
        <v>679</v>
      </c>
      <c r="F1520" s="16" t="s">
        <v>695</v>
      </c>
      <c r="G1520" s="376"/>
      <c r="H1520" s="373"/>
      <c r="I1520" s="373"/>
      <c r="J1520" s="389"/>
      <c r="K1520" s="388"/>
      <c r="L1520" s="51">
        <v>124750</v>
      </c>
      <c r="M1520" s="51">
        <v>124750</v>
      </c>
      <c r="N1520" s="132">
        <v>124750</v>
      </c>
      <c r="O1520" s="51">
        <v>124750</v>
      </c>
      <c r="P1520" s="51">
        <v>124750</v>
      </c>
      <c r="Q1520" s="51">
        <v>124750</v>
      </c>
      <c r="R1520" s="51">
        <v>124750</v>
      </c>
      <c r="S1520" s="51">
        <v>124750</v>
      </c>
      <c r="T1520" s="51">
        <v>124750</v>
      </c>
      <c r="U1520" s="51"/>
    </row>
    <row r="1521" spans="1:21" s="10" customFormat="1" ht="65.099999999999994" customHeight="1" x14ac:dyDescent="0.3">
      <c r="A1521" s="13">
        <f>IF(D1521="","",SUBTOTAL(3,D$7:$D1521))</f>
        <v>1511</v>
      </c>
      <c r="B1521" s="376"/>
      <c r="C1521" s="17" t="s">
        <v>44</v>
      </c>
      <c r="D1521" s="15" t="s">
        <v>700</v>
      </c>
      <c r="E1521" s="55" t="s">
        <v>679</v>
      </c>
      <c r="F1521" s="16" t="s">
        <v>696</v>
      </c>
      <c r="G1521" s="376"/>
      <c r="H1521" s="373"/>
      <c r="I1521" s="373"/>
      <c r="J1521" s="389"/>
      <c r="K1521" s="388"/>
      <c r="L1521" s="51">
        <v>164630</v>
      </c>
      <c r="M1521" s="51">
        <v>164630</v>
      </c>
      <c r="N1521" s="132">
        <v>164630</v>
      </c>
      <c r="O1521" s="51">
        <v>164630</v>
      </c>
      <c r="P1521" s="51">
        <v>164630</v>
      </c>
      <c r="Q1521" s="51">
        <v>164630</v>
      </c>
      <c r="R1521" s="51">
        <v>164630</v>
      </c>
      <c r="S1521" s="51">
        <v>164630</v>
      </c>
      <c r="T1521" s="51">
        <v>164630</v>
      </c>
      <c r="U1521" s="51"/>
    </row>
    <row r="1522" spans="1:21" s="10" customFormat="1" ht="65.099999999999994" customHeight="1" x14ac:dyDescent="0.3">
      <c r="A1522" s="13">
        <f>IF(D1522="","",SUBTOTAL(3,D$7:$D1522))</f>
        <v>1512</v>
      </c>
      <c r="B1522" s="376"/>
      <c r="C1522" s="17" t="s">
        <v>44</v>
      </c>
      <c r="D1522" s="15" t="s">
        <v>700</v>
      </c>
      <c r="E1522" s="55" t="s">
        <v>679</v>
      </c>
      <c r="F1522" s="16" t="s">
        <v>697</v>
      </c>
      <c r="G1522" s="376"/>
      <c r="H1522" s="373"/>
      <c r="I1522" s="373"/>
      <c r="J1522" s="389"/>
      <c r="K1522" s="388"/>
      <c r="L1522" s="51">
        <v>208460</v>
      </c>
      <c r="M1522" s="51">
        <v>208460</v>
      </c>
      <c r="N1522" s="132">
        <v>208460</v>
      </c>
      <c r="O1522" s="51">
        <v>208460</v>
      </c>
      <c r="P1522" s="51">
        <v>208460</v>
      </c>
      <c r="Q1522" s="51">
        <v>208460</v>
      </c>
      <c r="R1522" s="51">
        <v>208460</v>
      </c>
      <c r="S1522" s="51">
        <v>208460</v>
      </c>
      <c r="T1522" s="51">
        <v>208460</v>
      </c>
      <c r="U1522" s="51"/>
    </row>
    <row r="1523" spans="1:21" s="10" customFormat="1" ht="65.099999999999994" customHeight="1" x14ac:dyDescent="0.3">
      <c r="A1523" s="13">
        <f>IF(D1523="","",SUBTOTAL(3,D$7:$D1523))</f>
        <v>1513</v>
      </c>
      <c r="B1523" s="376"/>
      <c r="C1523" s="17" t="s">
        <v>44</v>
      </c>
      <c r="D1523" s="15" t="s">
        <v>700</v>
      </c>
      <c r="E1523" s="55" t="s">
        <v>679</v>
      </c>
      <c r="F1523" s="16" t="s">
        <v>698</v>
      </c>
      <c r="G1523" s="376"/>
      <c r="H1523" s="373"/>
      <c r="I1523" s="373"/>
      <c r="J1523" s="389"/>
      <c r="K1523" s="388"/>
      <c r="L1523" s="51">
        <v>190145</v>
      </c>
      <c r="M1523" s="51">
        <v>190145</v>
      </c>
      <c r="N1523" s="132">
        <v>190145</v>
      </c>
      <c r="O1523" s="51">
        <v>190145</v>
      </c>
      <c r="P1523" s="51">
        <v>190145</v>
      </c>
      <c r="Q1523" s="51">
        <v>190145</v>
      </c>
      <c r="R1523" s="51">
        <v>190145</v>
      </c>
      <c r="S1523" s="51">
        <v>190145</v>
      </c>
      <c r="T1523" s="51">
        <v>190145</v>
      </c>
      <c r="U1523" s="51"/>
    </row>
    <row r="1524" spans="1:21" s="10" customFormat="1" ht="113.25" customHeight="1" x14ac:dyDescent="0.3">
      <c r="A1524" s="13">
        <f>IF(D1524="","",SUBTOTAL(3,D$7:$D1524))</f>
        <v>1514</v>
      </c>
      <c r="B1524" s="376"/>
      <c r="C1524" s="54" t="s">
        <v>699</v>
      </c>
      <c r="D1524" s="56" t="s">
        <v>700</v>
      </c>
      <c r="E1524" s="55" t="s">
        <v>701</v>
      </c>
      <c r="F1524" s="53" t="s">
        <v>702</v>
      </c>
      <c r="G1524" s="390" t="s">
        <v>703</v>
      </c>
      <c r="H1524" s="55" t="s">
        <v>17</v>
      </c>
      <c r="I1524" s="54"/>
      <c r="J1524" s="392" t="s">
        <v>2525</v>
      </c>
      <c r="K1524" s="388"/>
      <c r="L1524" s="51">
        <v>3240</v>
      </c>
      <c r="M1524" s="51">
        <v>3240</v>
      </c>
      <c r="N1524" s="132">
        <v>3240</v>
      </c>
      <c r="O1524" s="51">
        <v>3240</v>
      </c>
      <c r="P1524" s="51">
        <v>3240</v>
      </c>
      <c r="Q1524" s="51">
        <v>3240</v>
      </c>
      <c r="R1524" s="51">
        <v>3240</v>
      </c>
      <c r="S1524" s="51">
        <v>3240</v>
      </c>
      <c r="T1524" s="51">
        <v>3240</v>
      </c>
    </row>
    <row r="1525" spans="1:21" s="10" customFormat="1" ht="65.099999999999994" customHeight="1" x14ac:dyDescent="0.3">
      <c r="A1525" s="13">
        <f>IF(D1525="","",SUBTOTAL(3,D$7:$D1525))</f>
        <v>1515</v>
      </c>
      <c r="B1525" s="376"/>
      <c r="C1525" s="54" t="s">
        <v>44</v>
      </c>
      <c r="D1525" s="56" t="s">
        <v>700</v>
      </c>
      <c r="E1525" s="55" t="s">
        <v>701</v>
      </c>
      <c r="F1525" s="53" t="s">
        <v>704</v>
      </c>
      <c r="G1525" s="390"/>
      <c r="H1525" s="54" t="s">
        <v>44</v>
      </c>
      <c r="I1525" s="54"/>
      <c r="J1525" s="392"/>
      <c r="K1525" s="388"/>
      <c r="L1525" s="51">
        <v>5370</v>
      </c>
      <c r="M1525" s="51">
        <v>5370</v>
      </c>
      <c r="N1525" s="132">
        <v>5370</v>
      </c>
      <c r="O1525" s="51">
        <v>5370</v>
      </c>
      <c r="P1525" s="51">
        <v>5370</v>
      </c>
      <c r="Q1525" s="51">
        <v>5370</v>
      </c>
      <c r="R1525" s="51">
        <v>5370</v>
      </c>
      <c r="S1525" s="51">
        <v>5370</v>
      </c>
      <c r="T1525" s="51">
        <v>5370</v>
      </c>
    </row>
    <row r="1526" spans="1:21" s="10" customFormat="1" ht="65.099999999999994" customHeight="1" x14ac:dyDescent="0.3">
      <c r="A1526" s="13">
        <f>IF(D1526="","",SUBTOTAL(3,D$7:$D1526))</f>
        <v>1516</v>
      </c>
      <c r="B1526" s="376"/>
      <c r="C1526" s="54" t="s">
        <v>705</v>
      </c>
      <c r="D1526" s="56" t="s">
        <v>700</v>
      </c>
      <c r="E1526" s="55" t="s">
        <v>571</v>
      </c>
      <c r="F1526" s="53" t="s">
        <v>706</v>
      </c>
      <c r="G1526" s="390"/>
      <c r="H1526" s="54" t="s">
        <v>44</v>
      </c>
      <c r="I1526" s="54"/>
      <c r="J1526" s="392"/>
      <c r="K1526" s="388"/>
      <c r="L1526" s="51">
        <v>6220</v>
      </c>
      <c r="M1526" s="51">
        <v>6220</v>
      </c>
      <c r="N1526" s="132">
        <v>6220</v>
      </c>
      <c r="O1526" s="51">
        <v>6220</v>
      </c>
      <c r="P1526" s="51">
        <v>6220</v>
      </c>
      <c r="Q1526" s="51">
        <v>6220</v>
      </c>
      <c r="R1526" s="51">
        <v>6220</v>
      </c>
      <c r="S1526" s="51">
        <v>6220</v>
      </c>
      <c r="T1526" s="51">
        <v>6220</v>
      </c>
    </row>
    <row r="1527" spans="1:21" s="10" customFormat="1" ht="65.099999999999994" customHeight="1" x14ac:dyDescent="0.3">
      <c r="A1527" s="13">
        <f>IF(D1527="","",SUBTOTAL(3,D$7:$D1527))</f>
        <v>1517</v>
      </c>
      <c r="B1527" s="376"/>
      <c r="C1527" s="54" t="s">
        <v>44</v>
      </c>
      <c r="D1527" s="56" t="s">
        <v>700</v>
      </c>
      <c r="E1527" s="54" t="s">
        <v>44</v>
      </c>
      <c r="F1527" s="53" t="s">
        <v>707</v>
      </c>
      <c r="G1527" s="390"/>
      <c r="H1527" s="54" t="s">
        <v>44</v>
      </c>
      <c r="I1527" s="54"/>
      <c r="J1527" s="392"/>
      <c r="K1527" s="388"/>
      <c r="L1527" s="51">
        <v>8770</v>
      </c>
      <c r="M1527" s="51">
        <v>8770</v>
      </c>
      <c r="N1527" s="132">
        <v>8770</v>
      </c>
      <c r="O1527" s="51">
        <v>8770</v>
      </c>
      <c r="P1527" s="51">
        <v>8770</v>
      </c>
      <c r="Q1527" s="51">
        <v>8770</v>
      </c>
      <c r="R1527" s="51">
        <v>8770</v>
      </c>
      <c r="S1527" s="51">
        <v>8770</v>
      </c>
      <c r="T1527" s="51">
        <v>8770</v>
      </c>
    </row>
    <row r="1528" spans="1:21" s="10" customFormat="1" ht="65.099999999999994" customHeight="1" x14ac:dyDescent="0.3">
      <c r="A1528" s="13">
        <f>IF(D1528="","",SUBTOTAL(3,D$7:$D1528))</f>
        <v>1518</v>
      </c>
      <c r="B1528" s="376"/>
      <c r="C1528" s="54" t="s">
        <v>44</v>
      </c>
      <c r="D1528" s="56" t="s">
        <v>700</v>
      </c>
      <c r="E1528" s="54" t="s">
        <v>44</v>
      </c>
      <c r="F1528" s="53" t="s">
        <v>708</v>
      </c>
      <c r="G1528" s="390"/>
      <c r="H1528" s="54" t="s">
        <v>44</v>
      </c>
      <c r="I1528" s="54"/>
      <c r="J1528" s="392"/>
      <c r="K1528" s="388"/>
      <c r="L1528" s="51">
        <v>11260</v>
      </c>
      <c r="M1528" s="51">
        <v>11260</v>
      </c>
      <c r="N1528" s="132">
        <v>11260</v>
      </c>
      <c r="O1528" s="51">
        <v>11260</v>
      </c>
      <c r="P1528" s="51">
        <v>11260</v>
      </c>
      <c r="Q1528" s="51">
        <v>11260</v>
      </c>
      <c r="R1528" s="51">
        <v>11260</v>
      </c>
      <c r="S1528" s="51">
        <v>11260</v>
      </c>
      <c r="T1528" s="51">
        <v>11260</v>
      </c>
    </row>
    <row r="1529" spans="1:21" s="10" customFormat="1" ht="65.099999999999994" customHeight="1" x14ac:dyDescent="0.3">
      <c r="A1529" s="13">
        <f>IF(D1529="","",SUBTOTAL(3,D$7:$D1529))</f>
        <v>1519</v>
      </c>
      <c r="B1529" s="376"/>
      <c r="C1529" s="54" t="s">
        <v>44</v>
      </c>
      <c r="D1529" s="56" t="s">
        <v>700</v>
      </c>
      <c r="E1529" s="54" t="s">
        <v>44</v>
      </c>
      <c r="F1529" s="53" t="s">
        <v>709</v>
      </c>
      <c r="G1529" s="390"/>
      <c r="H1529" s="54" t="s">
        <v>44</v>
      </c>
      <c r="I1529" s="54"/>
      <c r="J1529" s="392"/>
      <c r="K1529" s="388"/>
      <c r="L1529" s="51">
        <v>16050</v>
      </c>
      <c r="M1529" s="51">
        <v>16050</v>
      </c>
      <c r="N1529" s="132">
        <v>16050</v>
      </c>
      <c r="O1529" s="51">
        <v>16050</v>
      </c>
      <c r="P1529" s="51">
        <v>16050</v>
      </c>
      <c r="Q1529" s="51">
        <v>16050</v>
      </c>
      <c r="R1529" s="51">
        <v>16050</v>
      </c>
      <c r="S1529" s="51">
        <v>16050</v>
      </c>
      <c r="T1529" s="51">
        <v>16050</v>
      </c>
    </row>
    <row r="1530" spans="1:21" s="10" customFormat="1" ht="65.099999999999994" customHeight="1" x14ac:dyDescent="0.3">
      <c r="A1530" s="13">
        <f>IF(D1530="","",SUBTOTAL(3,D$7:$D1530))</f>
        <v>1520</v>
      </c>
      <c r="B1530" s="376"/>
      <c r="C1530" s="54" t="s">
        <v>44</v>
      </c>
      <c r="D1530" s="56" t="s">
        <v>700</v>
      </c>
      <c r="E1530" s="54" t="s">
        <v>44</v>
      </c>
      <c r="F1530" s="53" t="s">
        <v>710</v>
      </c>
      <c r="G1530" s="390"/>
      <c r="H1530" s="54" t="s">
        <v>44</v>
      </c>
      <c r="I1530" s="54"/>
      <c r="J1530" s="392"/>
      <c r="K1530" s="388"/>
      <c r="L1530" s="51">
        <v>26010</v>
      </c>
      <c r="M1530" s="51">
        <v>26010</v>
      </c>
      <c r="N1530" s="132">
        <v>26010</v>
      </c>
      <c r="O1530" s="51">
        <v>26010</v>
      </c>
      <c r="P1530" s="51">
        <v>26010</v>
      </c>
      <c r="Q1530" s="51">
        <v>26010</v>
      </c>
      <c r="R1530" s="51">
        <v>26010</v>
      </c>
      <c r="S1530" s="51">
        <v>26010</v>
      </c>
      <c r="T1530" s="51">
        <v>26010</v>
      </c>
    </row>
    <row r="1531" spans="1:21" s="10" customFormat="1" ht="65.099999999999994" customHeight="1" x14ac:dyDescent="0.3">
      <c r="A1531" s="13">
        <f>IF(D1531="","",SUBTOTAL(3,D$7:$D1531))</f>
        <v>1521</v>
      </c>
      <c r="B1531" s="376"/>
      <c r="C1531" s="54" t="s">
        <v>711</v>
      </c>
      <c r="D1531" s="56" t="s">
        <v>700</v>
      </c>
      <c r="E1531" s="55" t="s">
        <v>712</v>
      </c>
      <c r="F1531" s="53" t="s">
        <v>713</v>
      </c>
      <c r="G1531" s="390"/>
      <c r="H1531" s="54" t="s">
        <v>44</v>
      </c>
      <c r="I1531" s="54"/>
      <c r="J1531" s="392"/>
      <c r="K1531" s="388"/>
      <c r="L1531" s="51">
        <v>12550</v>
      </c>
      <c r="M1531" s="51">
        <v>12550</v>
      </c>
      <c r="N1531" s="132">
        <v>12550</v>
      </c>
      <c r="O1531" s="51">
        <v>12550</v>
      </c>
      <c r="P1531" s="51">
        <v>12550</v>
      </c>
      <c r="Q1531" s="51">
        <v>12550</v>
      </c>
      <c r="R1531" s="51">
        <v>12550</v>
      </c>
      <c r="S1531" s="51">
        <v>12550</v>
      </c>
      <c r="T1531" s="51">
        <v>12550</v>
      </c>
    </row>
    <row r="1532" spans="1:21" s="10" customFormat="1" ht="65.099999999999994" customHeight="1" x14ac:dyDescent="0.3">
      <c r="A1532" s="13">
        <f>IF(D1532="","",SUBTOTAL(3,D$7:$D1532))</f>
        <v>1522</v>
      </c>
      <c r="B1532" s="376"/>
      <c r="C1532" s="54" t="s">
        <v>44</v>
      </c>
      <c r="D1532" s="56" t="s">
        <v>700</v>
      </c>
      <c r="E1532" s="54" t="s">
        <v>44</v>
      </c>
      <c r="F1532" s="53" t="s">
        <v>714</v>
      </c>
      <c r="G1532" s="390"/>
      <c r="H1532" s="54" t="s">
        <v>44</v>
      </c>
      <c r="I1532" s="54"/>
      <c r="J1532" s="392"/>
      <c r="K1532" s="388"/>
      <c r="L1532" s="51">
        <v>17680</v>
      </c>
      <c r="M1532" s="51">
        <v>17680</v>
      </c>
      <c r="N1532" s="132">
        <v>17680</v>
      </c>
      <c r="O1532" s="51">
        <v>17680</v>
      </c>
      <c r="P1532" s="51">
        <v>17680</v>
      </c>
      <c r="Q1532" s="51">
        <v>17680</v>
      </c>
      <c r="R1532" s="51">
        <v>17680</v>
      </c>
      <c r="S1532" s="51">
        <v>17680</v>
      </c>
      <c r="T1532" s="51">
        <v>17680</v>
      </c>
    </row>
    <row r="1533" spans="1:21" s="10" customFormat="1" ht="65.099999999999994" customHeight="1" x14ac:dyDescent="0.3">
      <c r="A1533" s="13">
        <f>IF(D1533="","",SUBTOTAL(3,D$7:$D1533))</f>
        <v>1523</v>
      </c>
      <c r="B1533" s="376"/>
      <c r="C1533" s="54" t="s">
        <v>44</v>
      </c>
      <c r="D1533" s="56" t="s">
        <v>700</v>
      </c>
      <c r="E1533" s="54" t="s">
        <v>44</v>
      </c>
      <c r="F1533" s="53" t="s">
        <v>715</v>
      </c>
      <c r="G1533" s="390"/>
      <c r="H1533" s="54" t="s">
        <v>44</v>
      </c>
      <c r="I1533" s="54"/>
      <c r="J1533" s="392"/>
      <c r="K1533" s="388"/>
      <c r="L1533" s="51">
        <v>64310</v>
      </c>
      <c r="M1533" s="51">
        <v>64310</v>
      </c>
      <c r="N1533" s="132">
        <v>64310</v>
      </c>
      <c r="O1533" s="51">
        <v>64310</v>
      </c>
      <c r="P1533" s="51">
        <v>64310</v>
      </c>
      <c r="Q1533" s="51">
        <v>64310</v>
      </c>
      <c r="R1533" s="51">
        <v>64310</v>
      </c>
      <c r="S1533" s="51">
        <v>64310</v>
      </c>
      <c r="T1533" s="51">
        <v>64310</v>
      </c>
    </row>
    <row r="1534" spans="1:21" s="10" customFormat="1" ht="96" customHeight="1" x14ac:dyDescent="0.3">
      <c r="A1534" s="13">
        <f>IF(D1534="","",SUBTOTAL(3,D$7:$D1534))</f>
        <v>1524</v>
      </c>
      <c r="B1534" s="376"/>
      <c r="C1534" s="54" t="s">
        <v>716</v>
      </c>
      <c r="D1534" s="56" t="s">
        <v>700</v>
      </c>
      <c r="E1534" s="55" t="s">
        <v>571</v>
      </c>
      <c r="F1534" s="53" t="s">
        <v>717</v>
      </c>
      <c r="G1534" s="390"/>
      <c r="H1534" s="54" t="s">
        <v>44</v>
      </c>
      <c r="I1534" s="54"/>
      <c r="J1534" s="392"/>
      <c r="K1534" s="388"/>
      <c r="L1534" s="51">
        <v>8350</v>
      </c>
      <c r="M1534" s="51">
        <v>8350</v>
      </c>
      <c r="N1534" s="132">
        <v>8350</v>
      </c>
      <c r="O1534" s="51">
        <v>8350</v>
      </c>
      <c r="P1534" s="51">
        <v>8350</v>
      </c>
      <c r="Q1534" s="51">
        <v>8350</v>
      </c>
      <c r="R1534" s="51">
        <v>8350</v>
      </c>
      <c r="S1534" s="51">
        <v>8350</v>
      </c>
      <c r="T1534" s="51">
        <v>8350</v>
      </c>
    </row>
    <row r="1535" spans="1:21" s="10" customFormat="1" ht="65.099999999999994" customHeight="1" x14ac:dyDescent="0.3">
      <c r="A1535" s="13">
        <f>IF(D1535="","",SUBTOTAL(3,D$7:$D1535))</f>
        <v>1525</v>
      </c>
      <c r="B1535" s="376"/>
      <c r="C1535" s="54" t="s">
        <v>44</v>
      </c>
      <c r="D1535" s="56" t="s">
        <v>700</v>
      </c>
      <c r="E1535" s="54" t="s">
        <v>44</v>
      </c>
      <c r="F1535" s="53" t="s">
        <v>718</v>
      </c>
      <c r="G1535" s="390"/>
      <c r="H1535" s="54" t="s">
        <v>44</v>
      </c>
      <c r="I1535" s="54"/>
      <c r="J1535" s="392"/>
      <c r="K1535" s="388"/>
      <c r="L1535" s="51">
        <v>13610</v>
      </c>
      <c r="M1535" s="51">
        <v>13610</v>
      </c>
      <c r="N1535" s="132">
        <v>13610</v>
      </c>
      <c r="O1535" s="51">
        <v>13610</v>
      </c>
      <c r="P1535" s="51">
        <v>13610</v>
      </c>
      <c r="Q1535" s="51">
        <v>13610</v>
      </c>
      <c r="R1535" s="51">
        <v>13610</v>
      </c>
      <c r="S1535" s="51">
        <v>13610</v>
      </c>
      <c r="T1535" s="51">
        <v>13610</v>
      </c>
    </row>
    <row r="1536" spans="1:21" s="10" customFormat="1" ht="65.099999999999994" customHeight="1" x14ac:dyDescent="0.3">
      <c r="A1536" s="13">
        <f>IF(D1536="","",SUBTOTAL(3,D$7:$D1536))</f>
        <v>1526</v>
      </c>
      <c r="B1536" s="376"/>
      <c r="C1536" s="54" t="s">
        <v>44</v>
      </c>
      <c r="D1536" s="56" t="s">
        <v>700</v>
      </c>
      <c r="E1536" s="54" t="s">
        <v>44</v>
      </c>
      <c r="F1536" s="53" t="s">
        <v>719</v>
      </c>
      <c r="G1536" s="390"/>
      <c r="H1536" s="54" t="s">
        <v>44</v>
      </c>
      <c r="I1536" s="54"/>
      <c r="J1536" s="392"/>
      <c r="K1536" s="388"/>
      <c r="L1536" s="51">
        <v>50070</v>
      </c>
      <c r="M1536" s="51">
        <v>50070</v>
      </c>
      <c r="N1536" s="132">
        <v>50070</v>
      </c>
      <c r="O1536" s="51">
        <v>50070</v>
      </c>
      <c r="P1536" s="51">
        <v>50070</v>
      </c>
      <c r="Q1536" s="51">
        <v>50070</v>
      </c>
      <c r="R1536" s="51">
        <v>50070</v>
      </c>
      <c r="S1536" s="51">
        <v>50070</v>
      </c>
      <c r="T1536" s="51">
        <v>50070</v>
      </c>
    </row>
    <row r="1537" spans="1:20" s="10" customFormat="1" ht="65.099999999999994" customHeight="1" x14ac:dyDescent="0.3">
      <c r="A1537" s="13">
        <f>IF(D1537="","",SUBTOTAL(3,D$7:$D1537))</f>
        <v>1527</v>
      </c>
      <c r="B1537" s="376"/>
      <c r="C1537" s="54" t="s">
        <v>44</v>
      </c>
      <c r="D1537" s="56" t="s">
        <v>700</v>
      </c>
      <c r="E1537" s="54" t="s">
        <v>44</v>
      </c>
      <c r="F1537" s="53" t="s">
        <v>720</v>
      </c>
      <c r="G1537" s="390"/>
      <c r="H1537" s="54" t="s">
        <v>44</v>
      </c>
      <c r="I1537" s="54"/>
      <c r="J1537" s="392"/>
      <c r="K1537" s="388"/>
      <c r="L1537" s="51">
        <v>227150</v>
      </c>
      <c r="M1537" s="51">
        <v>227150</v>
      </c>
      <c r="N1537" s="132">
        <v>227150</v>
      </c>
      <c r="O1537" s="51">
        <v>227150</v>
      </c>
      <c r="P1537" s="51">
        <v>227150</v>
      </c>
      <c r="Q1537" s="51">
        <v>227150</v>
      </c>
      <c r="R1537" s="51">
        <v>227150</v>
      </c>
      <c r="S1537" s="51">
        <v>227150</v>
      </c>
      <c r="T1537" s="51">
        <v>227150</v>
      </c>
    </row>
    <row r="1538" spans="1:20" s="10" customFormat="1" ht="65.099999999999994" customHeight="1" x14ac:dyDescent="0.3">
      <c r="A1538" s="13">
        <f>IF(D1538="","",SUBTOTAL(3,D$7:$D1538))</f>
        <v>1528</v>
      </c>
      <c r="B1538" s="376"/>
      <c r="C1538" s="54" t="s">
        <v>44</v>
      </c>
      <c r="D1538" s="56" t="s">
        <v>700</v>
      </c>
      <c r="E1538" s="54" t="s">
        <v>44</v>
      </c>
      <c r="F1538" s="53" t="s">
        <v>721</v>
      </c>
      <c r="G1538" s="390"/>
      <c r="H1538" s="54" t="s">
        <v>44</v>
      </c>
      <c r="I1538" s="54"/>
      <c r="J1538" s="392"/>
      <c r="K1538" s="388"/>
      <c r="L1538" s="51">
        <v>1141300</v>
      </c>
      <c r="M1538" s="51">
        <v>1141300</v>
      </c>
      <c r="N1538" s="132">
        <v>1141300</v>
      </c>
      <c r="O1538" s="51">
        <v>1141300</v>
      </c>
      <c r="P1538" s="51">
        <v>1141300</v>
      </c>
      <c r="Q1538" s="51">
        <v>1141300</v>
      </c>
      <c r="R1538" s="51">
        <v>1141300</v>
      </c>
      <c r="S1538" s="51">
        <v>1141300</v>
      </c>
      <c r="T1538" s="51">
        <v>1141300</v>
      </c>
    </row>
    <row r="1539" spans="1:20" s="10" customFormat="1" ht="65.099999999999994" customHeight="1" x14ac:dyDescent="0.3">
      <c r="A1539" s="13">
        <f>IF(D1539="","",SUBTOTAL(3,D$7:$D1539))</f>
        <v>1529</v>
      </c>
      <c r="B1539" s="376"/>
      <c r="C1539" s="54" t="s">
        <v>44</v>
      </c>
      <c r="D1539" s="56" t="s">
        <v>700</v>
      </c>
      <c r="E1539" s="54" t="s">
        <v>44</v>
      </c>
      <c r="F1539" s="53" t="s">
        <v>722</v>
      </c>
      <c r="G1539" s="390"/>
      <c r="H1539" s="54" t="s">
        <v>44</v>
      </c>
      <c r="I1539" s="54"/>
      <c r="J1539" s="392"/>
      <c r="K1539" s="388"/>
      <c r="L1539" s="51">
        <v>1431540</v>
      </c>
      <c r="M1539" s="51">
        <v>1431540</v>
      </c>
      <c r="N1539" s="132">
        <v>1431540</v>
      </c>
      <c r="O1539" s="51">
        <v>1431540</v>
      </c>
      <c r="P1539" s="51">
        <v>1431540</v>
      </c>
      <c r="Q1539" s="51">
        <v>1431540</v>
      </c>
      <c r="R1539" s="51">
        <v>1431540</v>
      </c>
      <c r="S1539" s="51">
        <v>1431540</v>
      </c>
      <c r="T1539" s="51">
        <v>1431540</v>
      </c>
    </row>
    <row r="1540" spans="1:20" s="10" customFormat="1" ht="102.75" customHeight="1" x14ac:dyDescent="0.3">
      <c r="A1540" s="13">
        <f>IF(D1540="","",SUBTOTAL(3,D$7:$D1540))</f>
        <v>1530</v>
      </c>
      <c r="B1540" s="376"/>
      <c r="C1540" s="54" t="s">
        <v>723</v>
      </c>
      <c r="D1540" s="56" t="s">
        <v>700</v>
      </c>
      <c r="E1540" s="55" t="s">
        <v>724</v>
      </c>
      <c r="F1540" s="53" t="s">
        <v>725</v>
      </c>
      <c r="G1540" s="390"/>
      <c r="H1540" s="54" t="s">
        <v>44</v>
      </c>
      <c r="I1540" s="54"/>
      <c r="J1540" s="392"/>
      <c r="K1540" s="388"/>
      <c r="L1540" s="51">
        <v>9090</v>
      </c>
      <c r="M1540" s="51">
        <v>9090</v>
      </c>
      <c r="N1540" s="132">
        <v>9090</v>
      </c>
      <c r="O1540" s="51">
        <v>9090</v>
      </c>
      <c r="P1540" s="51">
        <v>9090</v>
      </c>
      <c r="Q1540" s="51">
        <v>9090</v>
      </c>
      <c r="R1540" s="51">
        <v>9090</v>
      </c>
      <c r="S1540" s="51">
        <v>9090</v>
      </c>
      <c r="T1540" s="51">
        <v>9090</v>
      </c>
    </row>
    <row r="1541" spans="1:20" s="10" customFormat="1" ht="65.099999999999994" customHeight="1" x14ac:dyDescent="0.3">
      <c r="A1541" s="13">
        <f>IF(D1541="","",SUBTOTAL(3,D$7:$D1541))</f>
        <v>1531</v>
      </c>
      <c r="B1541" s="376"/>
      <c r="C1541" s="54" t="s">
        <v>44</v>
      </c>
      <c r="D1541" s="56" t="s">
        <v>700</v>
      </c>
      <c r="E1541" s="54" t="s">
        <v>44</v>
      </c>
      <c r="F1541" s="53" t="s">
        <v>726</v>
      </c>
      <c r="G1541" s="390"/>
      <c r="H1541" s="54" t="s">
        <v>44</v>
      </c>
      <c r="I1541" s="54"/>
      <c r="J1541" s="392"/>
      <c r="K1541" s="388"/>
      <c r="L1541" s="51">
        <v>11670</v>
      </c>
      <c r="M1541" s="51">
        <v>11670</v>
      </c>
      <c r="N1541" s="132">
        <v>11670</v>
      </c>
      <c r="O1541" s="51">
        <v>11670</v>
      </c>
      <c r="P1541" s="51">
        <v>11670</v>
      </c>
      <c r="Q1541" s="51">
        <v>11670</v>
      </c>
      <c r="R1541" s="51">
        <v>11670</v>
      </c>
      <c r="S1541" s="51">
        <v>11670</v>
      </c>
      <c r="T1541" s="51">
        <v>11670</v>
      </c>
    </row>
    <row r="1542" spans="1:20" s="10" customFormat="1" ht="65.099999999999994" customHeight="1" x14ac:dyDescent="0.3">
      <c r="A1542" s="13">
        <f>IF(D1542="","",SUBTOTAL(3,D$7:$D1542))</f>
        <v>1532</v>
      </c>
      <c r="B1542" s="376"/>
      <c r="C1542" s="54" t="s">
        <v>44</v>
      </c>
      <c r="D1542" s="56" t="s">
        <v>700</v>
      </c>
      <c r="E1542" s="54" t="s">
        <v>44</v>
      </c>
      <c r="F1542" s="53" t="s">
        <v>727</v>
      </c>
      <c r="G1542" s="390"/>
      <c r="H1542" s="54" t="s">
        <v>44</v>
      </c>
      <c r="I1542" s="54"/>
      <c r="J1542" s="392"/>
      <c r="K1542" s="388"/>
      <c r="L1542" s="51">
        <v>34580</v>
      </c>
      <c r="M1542" s="51">
        <v>34580</v>
      </c>
      <c r="N1542" s="132">
        <v>34580</v>
      </c>
      <c r="O1542" s="51">
        <v>34580</v>
      </c>
      <c r="P1542" s="51">
        <v>34580</v>
      </c>
      <c r="Q1542" s="51">
        <v>34580</v>
      </c>
      <c r="R1542" s="51">
        <v>34580</v>
      </c>
      <c r="S1542" s="51">
        <v>34580</v>
      </c>
      <c r="T1542" s="51">
        <v>34580</v>
      </c>
    </row>
    <row r="1543" spans="1:20" s="10" customFormat="1" ht="65.099999999999994" customHeight="1" x14ac:dyDescent="0.3">
      <c r="A1543" s="13">
        <f>IF(D1543="","",SUBTOTAL(3,D$7:$D1543))</f>
        <v>1533</v>
      </c>
      <c r="B1543" s="376"/>
      <c r="C1543" s="54" t="s">
        <v>44</v>
      </c>
      <c r="D1543" s="56" t="s">
        <v>700</v>
      </c>
      <c r="E1543" s="54" t="s">
        <v>44</v>
      </c>
      <c r="F1543" s="53" t="s">
        <v>728</v>
      </c>
      <c r="G1543" s="390"/>
      <c r="H1543" s="54" t="s">
        <v>44</v>
      </c>
      <c r="I1543" s="54"/>
      <c r="J1543" s="392"/>
      <c r="K1543" s="388"/>
      <c r="L1543" s="51">
        <v>124260</v>
      </c>
      <c r="M1543" s="51">
        <v>124260</v>
      </c>
      <c r="N1543" s="132">
        <v>124260</v>
      </c>
      <c r="O1543" s="51">
        <v>124260</v>
      </c>
      <c r="P1543" s="51">
        <v>124260</v>
      </c>
      <c r="Q1543" s="51">
        <v>124260</v>
      </c>
      <c r="R1543" s="51">
        <v>124260</v>
      </c>
      <c r="S1543" s="51">
        <v>124260</v>
      </c>
      <c r="T1543" s="51">
        <v>124260</v>
      </c>
    </row>
    <row r="1544" spans="1:20" s="10" customFormat="1" ht="65.099999999999994" customHeight="1" x14ac:dyDescent="0.3">
      <c r="A1544" s="13">
        <f>IF(D1544="","",SUBTOTAL(3,D$7:$D1544))</f>
        <v>1534</v>
      </c>
      <c r="B1544" s="376"/>
      <c r="C1544" s="54" t="s">
        <v>44</v>
      </c>
      <c r="D1544" s="56" t="s">
        <v>700</v>
      </c>
      <c r="E1544" s="54" t="s">
        <v>44</v>
      </c>
      <c r="F1544" s="53" t="s">
        <v>729</v>
      </c>
      <c r="G1544" s="390"/>
      <c r="H1544" s="54" t="s">
        <v>44</v>
      </c>
      <c r="I1544" s="54"/>
      <c r="J1544" s="392"/>
      <c r="K1544" s="388"/>
      <c r="L1544" s="51">
        <v>230190</v>
      </c>
      <c r="M1544" s="51">
        <v>230190</v>
      </c>
      <c r="N1544" s="132">
        <v>230190</v>
      </c>
      <c r="O1544" s="51">
        <v>230190</v>
      </c>
      <c r="P1544" s="51">
        <v>230190</v>
      </c>
      <c r="Q1544" s="51">
        <v>230190</v>
      </c>
      <c r="R1544" s="51">
        <v>230190</v>
      </c>
      <c r="S1544" s="51">
        <v>230190</v>
      </c>
      <c r="T1544" s="51">
        <v>230190</v>
      </c>
    </row>
    <row r="1545" spans="1:20" s="10" customFormat="1" ht="65.099999999999994" customHeight="1" x14ac:dyDescent="0.3">
      <c r="A1545" s="13">
        <f>IF(D1545="","",SUBTOTAL(3,D$7:$D1545))</f>
        <v>1535</v>
      </c>
      <c r="B1545" s="376"/>
      <c r="C1545" s="54" t="s">
        <v>44</v>
      </c>
      <c r="D1545" s="56" t="s">
        <v>700</v>
      </c>
      <c r="E1545" s="54" t="s">
        <v>44</v>
      </c>
      <c r="F1545" s="53" t="s">
        <v>730</v>
      </c>
      <c r="G1545" s="390"/>
      <c r="H1545" s="54" t="s">
        <v>44</v>
      </c>
      <c r="I1545" s="54"/>
      <c r="J1545" s="392"/>
      <c r="K1545" s="388"/>
      <c r="L1545" s="51">
        <v>454050</v>
      </c>
      <c r="M1545" s="51">
        <v>454050</v>
      </c>
      <c r="N1545" s="132">
        <v>454050</v>
      </c>
      <c r="O1545" s="51">
        <v>454050</v>
      </c>
      <c r="P1545" s="51">
        <v>454050</v>
      </c>
      <c r="Q1545" s="51">
        <v>454050</v>
      </c>
      <c r="R1545" s="51">
        <v>454050</v>
      </c>
      <c r="S1545" s="51">
        <v>454050</v>
      </c>
      <c r="T1545" s="51">
        <v>454050</v>
      </c>
    </row>
    <row r="1546" spans="1:20" s="10" customFormat="1" ht="65.099999999999994" customHeight="1" x14ac:dyDescent="0.3">
      <c r="A1546" s="13">
        <f>IF(D1546="","",SUBTOTAL(3,D$7:$D1546))</f>
        <v>1536</v>
      </c>
      <c r="B1546" s="376"/>
      <c r="C1546" s="54" t="s">
        <v>44</v>
      </c>
      <c r="D1546" s="56" t="s">
        <v>700</v>
      </c>
      <c r="E1546" s="54" t="s">
        <v>44</v>
      </c>
      <c r="F1546" s="53" t="s">
        <v>731</v>
      </c>
      <c r="G1546" s="390"/>
      <c r="H1546" s="54" t="s">
        <v>44</v>
      </c>
      <c r="I1546" s="54"/>
      <c r="J1546" s="392"/>
      <c r="K1546" s="388"/>
      <c r="L1546" s="51">
        <v>589460</v>
      </c>
      <c r="M1546" s="51">
        <v>589460</v>
      </c>
      <c r="N1546" s="132">
        <v>589460</v>
      </c>
      <c r="O1546" s="51">
        <v>589460</v>
      </c>
      <c r="P1546" s="51">
        <v>589460</v>
      </c>
      <c r="Q1546" s="51">
        <v>589460</v>
      </c>
      <c r="R1546" s="51">
        <v>589460</v>
      </c>
      <c r="S1546" s="51">
        <v>589460</v>
      </c>
      <c r="T1546" s="51">
        <v>589460</v>
      </c>
    </row>
    <row r="1547" spans="1:20" s="10" customFormat="1" ht="105.75" customHeight="1" x14ac:dyDescent="0.3">
      <c r="A1547" s="13">
        <f>IF(D1547="","",SUBTOTAL(3,D$7:$D1547))</f>
        <v>1537</v>
      </c>
      <c r="B1547" s="376"/>
      <c r="C1547" s="54" t="s">
        <v>732</v>
      </c>
      <c r="D1547" s="56" t="s">
        <v>700</v>
      </c>
      <c r="E1547" s="55" t="s">
        <v>594</v>
      </c>
      <c r="F1547" s="53" t="s">
        <v>733</v>
      </c>
      <c r="G1547" s="390"/>
      <c r="H1547" s="54" t="s">
        <v>44</v>
      </c>
      <c r="I1547" s="54"/>
      <c r="J1547" s="392"/>
      <c r="K1547" s="388"/>
      <c r="L1547" s="51">
        <v>26100</v>
      </c>
      <c r="M1547" s="51">
        <v>26100</v>
      </c>
      <c r="N1547" s="132">
        <v>26100</v>
      </c>
      <c r="O1547" s="51">
        <v>26100</v>
      </c>
      <c r="P1547" s="51">
        <v>26100</v>
      </c>
      <c r="Q1547" s="51">
        <v>26100</v>
      </c>
      <c r="R1547" s="51">
        <v>26100</v>
      </c>
      <c r="S1547" s="51">
        <v>26100</v>
      </c>
      <c r="T1547" s="51">
        <v>26100</v>
      </c>
    </row>
    <row r="1548" spans="1:20" s="10" customFormat="1" ht="65.099999999999994" customHeight="1" x14ac:dyDescent="0.3">
      <c r="A1548" s="13">
        <f>IF(D1548="","",SUBTOTAL(3,D$7:$D1548))</f>
        <v>1538</v>
      </c>
      <c r="B1548" s="376"/>
      <c r="C1548" s="54" t="s">
        <v>44</v>
      </c>
      <c r="D1548" s="56" t="s">
        <v>700</v>
      </c>
      <c r="E1548" s="54" t="s">
        <v>44</v>
      </c>
      <c r="F1548" s="53" t="s">
        <v>734</v>
      </c>
      <c r="G1548" s="390"/>
      <c r="H1548" s="54" t="s">
        <v>44</v>
      </c>
      <c r="I1548" s="54"/>
      <c r="J1548" s="392"/>
      <c r="K1548" s="388"/>
      <c r="L1548" s="51">
        <v>56520</v>
      </c>
      <c r="M1548" s="51">
        <v>56520</v>
      </c>
      <c r="N1548" s="132">
        <v>56520</v>
      </c>
      <c r="O1548" s="51">
        <v>56520</v>
      </c>
      <c r="P1548" s="51">
        <v>56520</v>
      </c>
      <c r="Q1548" s="51">
        <v>56520</v>
      </c>
      <c r="R1548" s="51">
        <v>56520</v>
      </c>
      <c r="S1548" s="51">
        <v>56520</v>
      </c>
      <c r="T1548" s="51">
        <v>56520</v>
      </c>
    </row>
    <row r="1549" spans="1:20" s="10" customFormat="1" ht="65.099999999999994" customHeight="1" x14ac:dyDescent="0.3">
      <c r="A1549" s="13">
        <f>IF(D1549="","",SUBTOTAL(3,D$7:$D1549))</f>
        <v>1539</v>
      </c>
      <c r="B1549" s="376"/>
      <c r="C1549" s="54" t="s">
        <v>44</v>
      </c>
      <c r="D1549" s="56" t="s">
        <v>700</v>
      </c>
      <c r="E1549" s="54" t="s">
        <v>44</v>
      </c>
      <c r="F1549" s="53" t="s">
        <v>735</v>
      </c>
      <c r="G1549" s="390"/>
      <c r="H1549" s="54" t="s">
        <v>44</v>
      </c>
      <c r="I1549" s="54"/>
      <c r="J1549" s="392"/>
      <c r="K1549" s="388"/>
      <c r="L1549" s="51">
        <v>126060</v>
      </c>
      <c r="M1549" s="51">
        <v>126060</v>
      </c>
      <c r="N1549" s="132">
        <v>126060</v>
      </c>
      <c r="O1549" s="51">
        <v>126060</v>
      </c>
      <c r="P1549" s="51">
        <v>126060</v>
      </c>
      <c r="Q1549" s="51">
        <v>126060</v>
      </c>
      <c r="R1549" s="51">
        <v>126060</v>
      </c>
      <c r="S1549" s="51">
        <v>126060</v>
      </c>
      <c r="T1549" s="51">
        <v>126060</v>
      </c>
    </row>
    <row r="1550" spans="1:20" s="10" customFormat="1" ht="102.75" customHeight="1" x14ac:dyDescent="0.3">
      <c r="A1550" s="13">
        <f>IF(D1550="","",SUBTOTAL(3,D$7:$D1550))</f>
        <v>1540</v>
      </c>
      <c r="B1550" s="376"/>
      <c r="C1550" s="54" t="s">
        <v>736</v>
      </c>
      <c r="D1550" s="56" t="s">
        <v>700</v>
      </c>
      <c r="E1550" s="55" t="s">
        <v>594</v>
      </c>
      <c r="F1550" s="53" t="s">
        <v>737</v>
      </c>
      <c r="G1550" s="390"/>
      <c r="H1550" s="54" t="s">
        <v>44</v>
      </c>
      <c r="I1550" s="54"/>
      <c r="J1550" s="392"/>
      <c r="K1550" s="388"/>
      <c r="L1550" s="51">
        <v>34430</v>
      </c>
      <c r="M1550" s="51">
        <v>34430</v>
      </c>
      <c r="N1550" s="132">
        <v>34430</v>
      </c>
      <c r="O1550" s="51">
        <v>34430</v>
      </c>
      <c r="P1550" s="51">
        <v>34430</v>
      </c>
      <c r="Q1550" s="51">
        <v>34430</v>
      </c>
      <c r="R1550" s="51">
        <v>34430</v>
      </c>
      <c r="S1550" s="51">
        <v>34430</v>
      </c>
      <c r="T1550" s="51">
        <v>34430</v>
      </c>
    </row>
    <row r="1551" spans="1:20" s="10" customFormat="1" ht="65.099999999999994" customHeight="1" x14ac:dyDescent="0.3">
      <c r="A1551" s="13">
        <f>IF(D1551="","",SUBTOTAL(3,D$7:$D1551))</f>
        <v>1541</v>
      </c>
      <c r="B1551" s="376"/>
      <c r="C1551" s="54" t="s">
        <v>44</v>
      </c>
      <c r="D1551" s="56" t="s">
        <v>700</v>
      </c>
      <c r="E1551" s="54" t="s">
        <v>44</v>
      </c>
      <c r="F1551" s="53" t="s">
        <v>738</v>
      </c>
      <c r="G1551" s="390"/>
      <c r="H1551" s="54" t="s">
        <v>44</v>
      </c>
      <c r="I1551" s="54"/>
      <c r="J1551" s="392"/>
      <c r="K1551" s="388"/>
      <c r="L1551" s="51">
        <v>52030</v>
      </c>
      <c r="M1551" s="51">
        <v>52030</v>
      </c>
      <c r="N1551" s="132">
        <v>52030</v>
      </c>
      <c r="O1551" s="51">
        <v>52030</v>
      </c>
      <c r="P1551" s="51">
        <v>52030</v>
      </c>
      <c r="Q1551" s="51">
        <v>52030</v>
      </c>
      <c r="R1551" s="51">
        <v>52030</v>
      </c>
      <c r="S1551" s="51">
        <v>52030</v>
      </c>
      <c r="T1551" s="51">
        <v>52030</v>
      </c>
    </row>
    <row r="1552" spans="1:20" s="10" customFormat="1" ht="65.099999999999994" customHeight="1" x14ac:dyDescent="0.3">
      <c r="A1552" s="13">
        <f>IF(D1552="","",SUBTOTAL(3,D$7:$D1552))</f>
        <v>1542</v>
      </c>
      <c r="B1552" s="376"/>
      <c r="C1552" s="54" t="s">
        <v>44</v>
      </c>
      <c r="D1552" s="56" t="s">
        <v>700</v>
      </c>
      <c r="E1552" s="54" t="s">
        <v>44</v>
      </c>
      <c r="F1552" s="53" t="s">
        <v>739</v>
      </c>
      <c r="G1552" s="390"/>
      <c r="H1552" s="54" t="s">
        <v>44</v>
      </c>
      <c r="I1552" s="54"/>
      <c r="J1552" s="392"/>
      <c r="K1552" s="388"/>
      <c r="L1552" s="51">
        <v>106380</v>
      </c>
      <c r="M1552" s="51">
        <v>106380</v>
      </c>
      <c r="N1552" s="132">
        <v>106380</v>
      </c>
      <c r="O1552" s="51">
        <v>106380</v>
      </c>
      <c r="P1552" s="51">
        <v>106380</v>
      </c>
      <c r="Q1552" s="51">
        <v>106380</v>
      </c>
      <c r="R1552" s="51">
        <v>106380</v>
      </c>
      <c r="S1552" s="51">
        <v>106380</v>
      </c>
      <c r="T1552" s="51">
        <v>106380</v>
      </c>
    </row>
    <row r="1553" spans="1:20" s="10" customFormat="1" ht="96" customHeight="1" x14ac:dyDescent="0.3">
      <c r="A1553" s="13">
        <f>IF(D1553="","",SUBTOTAL(3,D$7:$D1553))</f>
        <v>1543</v>
      </c>
      <c r="B1553" s="376"/>
      <c r="C1553" s="54" t="s">
        <v>740</v>
      </c>
      <c r="D1553" s="56" t="s">
        <v>700</v>
      </c>
      <c r="E1553" s="55" t="s">
        <v>594</v>
      </c>
      <c r="F1553" s="53" t="s">
        <v>741</v>
      </c>
      <c r="G1553" s="390"/>
      <c r="H1553" s="54" t="s">
        <v>44</v>
      </c>
      <c r="I1553" s="54"/>
      <c r="J1553" s="392"/>
      <c r="K1553" s="388"/>
      <c r="L1553" s="51">
        <v>43820</v>
      </c>
      <c r="M1553" s="51">
        <v>43820</v>
      </c>
      <c r="N1553" s="132">
        <v>43820</v>
      </c>
      <c r="O1553" s="51">
        <v>43820</v>
      </c>
      <c r="P1553" s="51">
        <v>43820</v>
      </c>
      <c r="Q1553" s="51">
        <v>43820</v>
      </c>
      <c r="R1553" s="51">
        <v>43820</v>
      </c>
      <c r="S1553" s="51">
        <v>43820</v>
      </c>
      <c r="T1553" s="51">
        <v>43820</v>
      </c>
    </row>
    <row r="1554" spans="1:20" s="10" customFormat="1" ht="65.099999999999994" customHeight="1" x14ac:dyDescent="0.3">
      <c r="A1554" s="13">
        <f>IF(D1554="","",SUBTOTAL(3,D$7:$D1554))</f>
        <v>1544</v>
      </c>
      <c r="B1554" s="376"/>
      <c r="C1554" s="54" t="s">
        <v>44</v>
      </c>
      <c r="D1554" s="56" t="s">
        <v>700</v>
      </c>
      <c r="E1554" s="54" t="s">
        <v>44</v>
      </c>
      <c r="F1554" s="53" t="s">
        <v>742</v>
      </c>
      <c r="G1554" s="390"/>
      <c r="H1554" s="54" t="s">
        <v>44</v>
      </c>
      <c r="I1554" s="54"/>
      <c r="J1554" s="392"/>
      <c r="K1554" s="388"/>
      <c r="L1554" s="51">
        <v>66240</v>
      </c>
      <c r="M1554" s="51">
        <v>66240</v>
      </c>
      <c r="N1554" s="132">
        <v>66240</v>
      </c>
      <c r="O1554" s="51">
        <v>66240</v>
      </c>
      <c r="P1554" s="51">
        <v>66240</v>
      </c>
      <c r="Q1554" s="51">
        <v>66240</v>
      </c>
      <c r="R1554" s="51">
        <v>66240</v>
      </c>
      <c r="S1554" s="51">
        <v>66240</v>
      </c>
      <c r="T1554" s="51">
        <v>66240</v>
      </c>
    </row>
    <row r="1555" spans="1:20" s="10" customFormat="1" ht="93" customHeight="1" x14ac:dyDescent="0.3">
      <c r="A1555" s="13">
        <f>IF(D1555="","",SUBTOTAL(3,D$7:$D1555))</f>
        <v>1545</v>
      </c>
      <c r="B1555" s="376"/>
      <c r="C1555" s="54" t="s">
        <v>743</v>
      </c>
      <c r="D1555" s="56" t="s">
        <v>700</v>
      </c>
      <c r="E1555" s="55" t="s">
        <v>744</v>
      </c>
      <c r="F1555" s="53" t="s">
        <v>745</v>
      </c>
      <c r="G1555" s="390"/>
      <c r="H1555" s="54" t="s">
        <v>44</v>
      </c>
      <c r="I1555" s="54"/>
      <c r="J1555" s="392"/>
      <c r="K1555" s="388"/>
      <c r="L1555" s="51">
        <v>191510</v>
      </c>
      <c r="M1555" s="51">
        <v>191510</v>
      </c>
      <c r="N1555" s="132">
        <v>191510</v>
      </c>
      <c r="O1555" s="51">
        <v>191510</v>
      </c>
      <c r="P1555" s="51">
        <v>191510</v>
      </c>
      <c r="Q1555" s="51">
        <v>191510</v>
      </c>
      <c r="R1555" s="51">
        <v>191510</v>
      </c>
      <c r="S1555" s="51">
        <v>191510</v>
      </c>
      <c r="T1555" s="51">
        <v>191510</v>
      </c>
    </row>
    <row r="1556" spans="1:20" s="10" customFormat="1" ht="65.099999999999994" customHeight="1" x14ac:dyDescent="0.3">
      <c r="A1556" s="13">
        <f>IF(D1556="","",SUBTOTAL(3,D$7:$D1556))</f>
        <v>1546</v>
      </c>
      <c r="B1556" s="376"/>
      <c r="C1556" s="54" t="s">
        <v>44</v>
      </c>
      <c r="D1556" s="56" t="s">
        <v>700</v>
      </c>
      <c r="E1556" s="54" t="s">
        <v>44</v>
      </c>
      <c r="F1556" s="53" t="s">
        <v>746</v>
      </c>
      <c r="G1556" s="390"/>
      <c r="H1556" s="54" t="s">
        <v>44</v>
      </c>
      <c r="I1556" s="54"/>
      <c r="J1556" s="392"/>
      <c r="K1556" s="388"/>
      <c r="L1556" s="51">
        <v>277670</v>
      </c>
      <c r="M1556" s="51">
        <v>277670</v>
      </c>
      <c r="N1556" s="132">
        <v>277670</v>
      </c>
      <c r="O1556" s="51">
        <v>277670</v>
      </c>
      <c r="P1556" s="51">
        <v>277670</v>
      </c>
      <c r="Q1556" s="51">
        <v>277670</v>
      </c>
      <c r="R1556" s="51">
        <v>277670</v>
      </c>
      <c r="S1556" s="51">
        <v>277670</v>
      </c>
      <c r="T1556" s="51">
        <v>277670</v>
      </c>
    </row>
    <row r="1557" spans="1:20" s="10" customFormat="1" ht="65.099999999999994" customHeight="1" x14ac:dyDescent="0.3">
      <c r="A1557" s="13">
        <f>IF(D1557="","",SUBTOTAL(3,D$7:$D1557))</f>
        <v>1547</v>
      </c>
      <c r="B1557" s="376"/>
      <c r="C1557" s="54" t="s">
        <v>44</v>
      </c>
      <c r="D1557" s="56" t="s">
        <v>700</v>
      </c>
      <c r="E1557" s="54" t="s">
        <v>44</v>
      </c>
      <c r="F1557" s="53" t="s">
        <v>747</v>
      </c>
      <c r="G1557" s="390"/>
      <c r="H1557" s="54" t="s">
        <v>44</v>
      </c>
      <c r="I1557" s="54"/>
      <c r="J1557" s="392"/>
      <c r="K1557" s="388"/>
      <c r="L1557" s="51">
        <v>1453580</v>
      </c>
      <c r="M1557" s="51">
        <v>1453580</v>
      </c>
      <c r="N1557" s="132">
        <v>1453580</v>
      </c>
      <c r="O1557" s="51">
        <v>1453580</v>
      </c>
      <c r="P1557" s="51">
        <v>1453580</v>
      </c>
      <c r="Q1557" s="51">
        <v>1453580</v>
      </c>
      <c r="R1557" s="51">
        <v>1453580</v>
      </c>
      <c r="S1557" s="51">
        <v>1453580</v>
      </c>
      <c r="T1557" s="51">
        <v>1453580</v>
      </c>
    </row>
    <row r="1558" spans="1:20" s="10" customFormat="1" ht="65.099999999999994" customHeight="1" x14ac:dyDescent="0.3">
      <c r="A1558" s="13">
        <f>IF(D1558="","",SUBTOTAL(3,D$7:$D1558))</f>
        <v>1548</v>
      </c>
      <c r="B1558" s="376"/>
      <c r="C1558" s="54" t="s">
        <v>44</v>
      </c>
      <c r="D1558" s="56" t="s">
        <v>700</v>
      </c>
      <c r="E1558" s="54" t="s">
        <v>44</v>
      </c>
      <c r="F1558" s="53" t="s">
        <v>748</v>
      </c>
      <c r="G1558" s="390"/>
      <c r="H1558" s="54" t="s">
        <v>44</v>
      </c>
      <c r="I1558" s="54"/>
      <c r="J1558" s="392"/>
      <c r="K1558" s="388"/>
      <c r="L1558" s="51">
        <v>1809360</v>
      </c>
      <c r="M1558" s="51">
        <v>1809360</v>
      </c>
      <c r="N1558" s="132">
        <v>1809360</v>
      </c>
      <c r="O1558" s="51">
        <v>1809360</v>
      </c>
      <c r="P1558" s="51">
        <v>1809360</v>
      </c>
      <c r="Q1558" s="51">
        <v>1809360</v>
      </c>
      <c r="R1558" s="51">
        <v>1809360</v>
      </c>
      <c r="S1558" s="51">
        <v>1809360</v>
      </c>
      <c r="T1558" s="51">
        <v>1809360</v>
      </c>
    </row>
    <row r="1559" spans="1:20" s="10" customFormat="1" ht="111" customHeight="1" x14ac:dyDescent="0.3">
      <c r="A1559" s="13">
        <f>IF(D1559="","",SUBTOTAL(3,D$7:$D1559))</f>
        <v>1549</v>
      </c>
      <c r="B1559" s="376"/>
      <c r="C1559" s="54" t="s">
        <v>749</v>
      </c>
      <c r="D1559" s="56" t="s">
        <v>700</v>
      </c>
      <c r="E1559" s="55" t="s">
        <v>744</v>
      </c>
      <c r="F1559" s="53" t="s">
        <v>750</v>
      </c>
      <c r="G1559" s="390"/>
      <c r="H1559" s="54" t="s">
        <v>44</v>
      </c>
      <c r="I1559" s="54"/>
      <c r="J1559" s="392"/>
      <c r="K1559" s="388"/>
      <c r="L1559" s="51">
        <v>270520</v>
      </c>
      <c r="M1559" s="51">
        <v>270520</v>
      </c>
      <c r="N1559" s="132">
        <v>270520</v>
      </c>
      <c r="O1559" s="51">
        <v>270520</v>
      </c>
      <c r="P1559" s="51">
        <v>270520</v>
      </c>
      <c r="Q1559" s="51">
        <v>270520</v>
      </c>
      <c r="R1559" s="51">
        <v>270520</v>
      </c>
      <c r="S1559" s="51">
        <v>270520</v>
      </c>
      <c r="T1559" s="51">
        <v>270520</v>
      </c>
    </row>
    <row r="1560" spans="1:20" s="10" customFormat="1" ht="65.099999999999994" customHeight="1" x14ac:dyDescent="0.3">
      <c r="A1560" s="13">
        <f>IF(D1560="","",SUBTOTAL(3,D$7:$D1560))</f>
        <v>1550</v>
      </c>
      <c r="B1560" s="376"/>
      <c r="C1560" s="54" t="s">
        <v>44</v>
      </c>
      <c r="D1560" s="56" t="s">
        <v>700</v>
      </c>
      <c r="E1560" s="54" t="s">
        <v>44</v>
      </c>
      <c r="F1560" s="53" t="s">
        <v>751</v>
      </c>
      <c r="G1560" s="390"/>
      <c r="H1560" s="54" t="s">
        <v>44</v>
      </c>
      <c r="I1560" s="54"/>
      <c r="J1560" s="392"/>
      <c r="K1560" s="388"/>
      <c r="L1560" s="51">
        <v>714180</v>
      </c>
      <c r="M1560" s="51">
        <v>714180</v>
      </c>
      <c r="N1560" s="132">
        <v>714180</v>
      </c>
      <c r="O1560" s="51">
        <v>714180</v>
      </c>
      <c r="P1560" s="51">
        <v>714180</v>
      </c>
      <c r="Q1560" s="51">
        <v>714180</v>
      </c>
      <c r="R1560" s="51">
        <v>714180</v>
      </c>
      <c r="S1560" s="51">
        <v>714180</v>
      </c>
      <c r="T1560" s="51">
        <v>714180</v>
      </c>
    </row>
    <row r="1561" spans="1:20" s="10" customFormat="1" ht="65.099999999999994" customHeight="1" x14ac:dyDescent="0.3">
      <c r="A1561" s="13">
        <f>IF(D1561="","",SUBTOTAL(3,D$7:$D1561))</f>
        <v>1551</v>
      </c>
      <c r="B1561" s="376"/>
      <c r="C1561" s="54" t="s">
        <v>44</v>
      </c>
      <c r="D1561" s="56" t="s">
        <v>700</v>
      </c>
      <c r="E1561" s="54" t="s">
        <v>44</v>
      </c>
      <c r="F1561" s="53" t="s">
        <v>752</v>
      </c>
      <c r="G1561" s="390"/>
      <c r="H1561" s="54" t="s">
        <v>44</v>
      </c>
      <c r="I1561" s="54"/>
      <c r="J1561" s="392"/>
      <c r="K1561" s="388"/>
      <c r="L1561" s="51">
        <v>1388080</v>
      </c>
      <c r="M1561" s="51">
        <v>1388080</v>
      </c>
      <c r="N1561" s="132">
        <v>1388080</v>
      </c>
      <c r="O1561" s="51">
        <v>1388080</v>
      </c>
      <c r="P1561" s="51">
        <v>1388080</v>
      </c>
      <c r="Q1561" s="51">
        <v>1388080</v>
      </c>
      <c r="R1561" s="51">
        <v>1388080</v>
      </c>
      <c r="S1561" s="51">
        <v>1388080</v>
      </c>
      <c r="T1561" s="51">
        <v>1388080</v>
      </c>
    </row>
    <row r="1562" spans="1:20" s="10" customFormat="1" ht="65.099999999999994" customHeight="1" x14ac:dyDescent="0.3">
      <c r="A1562" s="13">
        <f>IF(D1562="","",SUBTOTAL(3,D$7:$D1562))</f>
        <v>1552</v>
      </c>
      <c r="B1562" s="376"/>
      <c r="C1562" s="54" t="s">
        <v>44</v>
      </c>
      <c r="D1562" s="56" t="s">
        <v>700</v>
      </c>
      <c r="E1562" s="54" t="s">
        <v>44</v>
      </c>
      <c r="F1562" s="53" t="s">
        <v>753</v>
      </c>
      <c r="G1562" s="390"/>
      <c r="H1562" s="54" t="s">
        <v>44</v>
      </c>
      <c r="I1562" s="54"/>
      <c r="J1562" s="392"/>
      <c r="K1562" s="388"/>
      <c r="L1562" s="51">
        <v>1796900</v>
      </c>
      <c r="M1562" s="51">
        <v>1796900</v>
      </c>
      <c r="N1562" s="132">
        <v>1796900</v>
      </c>
      <c r="O1562" s="51">
        <v>1796900</v>
      </c>
      <c r="P1562" s="51">
        <v>1796900</v>
      </c>
      <c r="Q1562" s="51">
        <v>1796900</v>
      </c>
      <c r="R1562" s="51">
        <v>1796900</v>
      </c>
      <c r="S1562" s="51">
        <v>1796900</v>
      </c>
      <c r="T1562" s="51">
        <v>1796900</v>
      </c>
    </row>
    <row r="1563" spans="1:20" s="10" customFormat="1" ht="120.75" customHeight="1" x14ac:dyDescent="0.3">
      <c r="A1563" s="13">
        <f>IF(D1563="","",SUBTOTAL(3,D$7:$D1563))</f>
        <v>1553</v>
      </c>
      <c r="B1563" s="376"/>
      <c r="C1563" s="54" t="s">
        <v>754</v>
      </c>
      <c r="D1563" s="56" t="s">
        <v>700</v>
      </c>
      <c r="E1563" s="55" t="s">
        <v>724</v>
      </c>
      <c r="F1563" s="53" t="s">
        <v>755</v>
      </c>
      <c r="G1563" s="390"/>
      <c r="H1563" s="54" t="s">
        <v>44</v>
      </c>
      <c r="I1563" s="54"/>
      <c r="J1563" s="392"/>
      <c r="K1563" s="388"/>
      <c r="L1563" s="51">
        <v>347220</v>
      </c>
      <c r="M1563" s="51">
        <v>347220</v>
      </c>
      <c r="N1563" s="132">
        <v>347220</v>
      </c>
      <c r="O1563" s="51">
        <v>347220</v>
      </c>
      <c r="P1563" s="51">
        <v>347220</v>
      </c>
      <c r="Q1563" s="51">
        <v>347220</v>
      </c>
      <c r="R1563" s="51">
        <v>347220</v>
      </c>
      <c r="S1563" s="51">
        <v>347220</v>
      </c>
      <c r="T1563" s="51">
        <v>347220</v>
      </c>
    </row>
    <row r="1564" spans="1:20" s="10" customFormat="1" ht="65.099999999999994" customHeight="1" x14ac:dyDescent="0.3">
      <c r="A1564" s="13">
        <f>IF(D1564="","",SUBTOTAL(3,D$7:$D1564))</f>
        <v>1554</v>
      </c>
      <c r="B1564" s="376"/>
      <c r="C1564" s="54" t="s">
        <v>44</v>
      </c>
      <c r="D1564" s="56" t="s">
        <v>700</v>
      </c>
      <c r="E1564" s="54" t="s">
        <v>44</v>
      </c>
      <c r="F1564" s="53" t="s">
        <v>756</v>
      </c>
      <c r="G1564" s="390"/>
      <c r="H1564" s="54" t="s">
        <v>44</v>
      </c>
      <c r="I1564" s="54"/>
      <c r="J1564" s="392"/>
      <c r="K1564" s="388"/>
      <c r="L1564" s="51">
        <v>514760</v>
      </c>
      <c r="M1564" s="51">
        <v>514760</v>
      </c>
      <c r="N1564" s="132">
        <v>514760</v>
      </c>
      <c r="O1564" s="51">
        <v>514760</v>
      </c>
      <c r="P1564" s="51">
        <v>514760</v>
      </c>
      <c r="Q1564" s="51">
        <v>514760</v>
      </c>
      <c r="R1564" s="51">
        <v>514760</v>
      </c>
      <c r="S1564" s="51">
        <v>514760</v>
      </c>
      <c r="T1564" s="51">
        <v>514760</v>
      </c>
    </row>
    <row r="1565" spans="1:20" s="10" customFormat="1" ht="65.099999999999994" customHeight="1" x14ac:dyDescent="0.3">
      <c r="A1565" s="13">
        <f>IF(D1565="","",SUBTOTAL(3,D$7:$D1565))</f>
        <v>1555</v>
      </c>
      <c r="B1565" s="376"/>
      <c r="C1565" s="54" t="s">
        <v>44</v>
      </c>
      <c r="D1565" s="56" t="s">
        <v>700</v>
      </c>
      <c r="E1565" s="54" t="s">
        <v>44</v>
      </c>
      <c r="F1565" s="53" t="s">
        <v>757</v>
      </c>
      <c r="G1565" s="390"/>
      <c r="H1565" s="54" t="s">
        <v>44</v>
      </c>
      <c r="I1565" s="54"/>
      <c r="J1565" s="392"/>
      <c r="K1565" s="388"/>
      <c r="L1565" s="51">
        <v>960330</v>
      </c>
      <c r="M1565" s="51">
        <v>960330</v>
      </c>
      <c r="N1565" s="132">
        <v>960330</v>
      </c>
      <c r="O1565" s="51">
        <v>960330</v>
      </c>
      <c r="P1565" s="51">
        <v>960330</v>
      </c>
      <c r="Q1565" s="51">
        <v>960330</v>
      </c>
      <c r="R1565" s="51">
        <v>960330</v>
      </c>
      <c r="S1565" s="51">
        <v>960330</v>
      </c>
      <c r="T1565" s="51">
        <v>960330</v>
      </c>
    </row>
    <row r="1566" spans="1:20" s="10" customFormat="1" ht="65.099999999999994" customHeight="1" x14ac:dyDescent="0.3">
      <c r="A1566" s="13">
        <f>IF(D1566="","",SUBTOTAL(3,D$7:$D1566))</f>
        <v>1556</v>
      </c>
      <c r="B1566" s="376"/>
      <c r="C1566" s="54" t="s">
        <v>44</v>
      </c>
      <c r="D1566" s="56" t="s">
        <v>700</v>
      </c>
      <c r="E1566" s="54" t="s">
        <v>44</v>
      </c>
      <c r="F1566" s="53" t="s">
        <v>758</v>
      </c>
      <c r="G1566" s="390"/>
      <c r="H1566" s="54" t="s">
        <v>44</v>
      </c>
      <c r="I1566" s="55"/>
      <c r="J1566" s="392"/>
      <c r="K1566" s="388"/>
      <c r="L1566" s="51">
        <v>2380680</v>
      </c>
      <c r="M1566" s="51">
        <v>2380680</v>
      </c>
      <c r="N1566" s="132">
        <v>2380680</v>
      </c>
      <c r="O1566" s="51">
        <v>2380680</v>
      </c>
      <c r="P1566" s="51">
        <v>2380680</v>
      </c>
      <c r="Q1566" s="51">
        <v>2380680</v>
      </c>
      <c r="R1566" s="51">
        <v>2380680</v>
      </c>
      <c r="S1566" s="51">
        <v>2380680</v>
      </c>
      <c r="T1566" s="51">
        <v>2380680</v>
      </c>
    </row>
    <row r="1567" spans="1:20" s="10" customFormat="1" ht="65.099999999999994" customHeight="1" x14ac:dyDescent="0.3">
      <c r="A1567" s="13">
        <f>IF(D1567="","",SUBTOTAL(3,D$7:$D1567))</f>
        <v>1557</v>
      </c>
      <c r="B1567" s="376"/>
      <c r="C1567" s="54" t="s">
        <v>44</v>
      </c>
      <c r="D1567" s="56" t="s">
        <v>700</v>
      </c>
      <c r="E1567" s="54" t="s">
        <v>44</v>
      </c>
      <c r="F1567" s="53" t="s">
        <v>759</v>
      </c>
      <c r="G1567" s="390"/>
      <c r="H1567" s="54" t="s">
        <v>44</v>
      </c>
      <c r="I1567" s="55"/>
      <c r="J1567" s="392"/>
      <c r="K1567" s="388"/>
      <c r="L1567" s="51">
        <v>3538120</v>
      </c>
      <c r="M1567" s="51">
        <v>3538120</v>
      </c>
      <c r="N1567" s="132">
        <v>3538120</v>
      </c>
      <c r="O1567" s="51">
        <v>3538120</v>
      </c>
      <c r="P1567" s="51">
        <v>3538120</v>
      </c>
      <c r="Q1567" s="51">
        <v>3538120</v>
      </c>
      <c r="R1567" s="51">
        <v>3538120</v>
      </c>
      <c r="S1567" s="51">
        <v>3538120</v>
      </c>
      <c r="T1567" s="51">
        <v>3538120</v>
      </c>
    </row>
    <row r="1568" spans="1:20" s="10" customFormat="1" ht="121.5" customHeight="1" x14ac:dyDescent="0.3">
      <c r="A1568" s="13">
        <f>IF(D1568="","",SUBTOTAL(3,D$7:$D1568))</f>
        <v>1558</v>
      </c>
      <c r="B1568" s="376"/>
      <c r="C1568" s="55" t="s">
        <v>760</v>
      </c>
      <c r="D1568" s="56" t="s">
        <v>700</v>
      </c>
      <c r="E1568" s="55" t="s">
        <v>744</v>
      </c>
      <c r="F1568" s="53" t="s">
        <v>761</v>
      </c>
      <c r="G1568" s="390"/>
      <c r="H1568" s="54" t="s">
        <v>44</v>
      </c>
      <c r="I1568" s="55"/>
      <c r="J1568" s="392"/>
      <c r="K1568" s="388"/>
      <c r="L1568" s="51">
        <v>326440</v>
      </c>
      <c r="M1568" s="51">
        <v>326440</v>
      </c>
      <c r="N1568" s="132">
        <v>326440</v>
      </c>
      <c r="O1568" s="51">
        <v>326440</v>
      </c>
      <c r="P1568" s="51">
        <v>326440</v>
      </c>
      <c r="Q1568" s="51">
        <v>326440</v>
      </c>
      <c r="R1568" s="51">
        <v>326440</v>
      </c>
      <c r="S1568" s="51">
        <v>326440</v>
      </c>
      <c r="T1568" s="51">
        <v>326440</v>
      </c>
    </row>
    <row r="1569" spans="1:20" s="10" customFormat="1" ht="65.099999999999994" customHeight="1" x14ac:dyDescent="0.3">
      <c r="A1569" s="13">
        <f>IF(D1569="","",SUBTOTAL(3,D$7:$D1569))</f>
        <v>1559</v>
      </c>
      <c r="B1569" s="376"/>
      <c r="C1569" s="54" t="s">
        <v>44</v>
      </c>
      <c r="D1569" s="56" t="s">
        <v>700</v>
      </c>
      <c r="E1569" s="54" t="s">
        <v>44</v>
      </c>
      <c r="F1569" s="53" t="s">
        <v>762</v>
      </c>
      <c r="G1569" s="390"/>
      <c r="H1569" s="54" t="s">
        <v>44</v>
      </c>
      <c r="I1569" s="55"/>
      <c r="J1569" s="392"/>
      <c r="K1569" s="388"/>
      <c r="L1569" s="51">
        <v>471100</v>
      </c>
      <c r="M1569" s="51">
        <v>471100</v>
      </c>
      <c r="N1569" s="132">
        <v>471100</v>
      </c>
      <c r="O1569" s="51">
        <v>471100</v>
      </c>
      <c r="P1569" s="51">
        <v>471100</v>
      </c>
      <c r="Q1569" s="51">
        <v>471100</v>
      </c>
      <c r="R1569" s="51">
        <v>471100</v>
      </c>
      <c r="S1569" s="51">
        <v>471100</v>
      </c>
      <c r="T1569" s="51">
        <v>471100</v>
      </c>
    </row>
    <row r="1570" spans="1:20" s="10" customFormat="1" ht="65.099999999999994" customHeight="1" x14ac:dyDescent="0.3">
      <c r="A1570" s="13">
        <f>IF(D1570="","",SUBTOTAL(3,D$7:$D1570))</f>
        <v>1560</v>
      </c>
      <c r="B1570" s="376"/>
      <c r="C1570" s="54" t="s">
        <v>44</v>
      </c>
      <c r="D1570" s="56" t="s">
        <v>700</v>
      </c>
      <c r="E1570" s="54" t="s">
        <v>44</v>
      </c>
      <c r="F1570" s="53" t="s">
        <v>763</v>
      </c>
      <c r="G1570" s="390"/>
      <c r="H1570" s="54" t="s">
        <v>44</v>
      </c>
      <c r="I1570" s="55"/>
      <c r="J1570" s="392"/>
      <c r="K1570" s="388"/>
      <c r="L1570" s="51">
        <v>837420</v>
      </c>
      <c r="M1570" s="51">
        <v>837420</v>
      </c>
      <c r="N1570" s="132">
        <v>837420</v>
      </c>
      <c r="O1570" s="51">
        <v>837420</v>
      </c>
      <c r="P1570" s="51">
        <v>837420</v>
      </c>
      <c r="Q1570" s="51">
        <v>837420</v>
      </c>
      <c r="R1570" s="51">
        <v>837420</v>
      </c>
      <c r="S1570" s="51">
        <v>837420</v>
      </c>
      <c r="T1570" s="51">
        <v>837420</v>
      </c>
    </row>
    <row r="1571" spans="1:20" s="10" customFormat="1" ht="65.099999999999994" customHeight="1" x14ac:dyDescent="0.3">
      <c r="A1571" s="13">
        <f>IF(D1571="","",SUBTOTAL(3,D$7:$D1571))</f>
        <v>1561</v>
      </c>
      <c r="B1571" s="376"/>
      <c r="C1571" s="54" t="s">
        <v>44</v>
      </c>
      <c r="D1571" s="56" t="s">
        <v>700</v>
      </c>
      <c r="E1571" s="54" t="s">
        <v>44</v>
      </c>
      <c r="F1571" s="53" t="s">
        <v>764</v>
      </c>
      <c r="G1571" s="390"/>
      <c r="H1571" s="54" t="s">
        <v>44</v>
      </c>
      <c r="I1571" s="55"/>
      <c r="J1571" s="392"/>
      <c r="K1571" s="388"/>
      <c r="L1571" s="51">
        <v>1615350</v>
      </c>
      <c r="M1571" s="51">
        <v>1615350</v>
      </c>
      <c r="N1571" s="132">
        <v>1615350</v>
      </c>
      <c r="O1571" s="51">
        <v>1615350</v>
      </c>
      <c r="P1571" s="51">
        <v>1615350</v>
      </c>
      <c r="Q1571" s="51">
        <v>1615350</v>
      </c>
      <c r="R1571" s="51">
        <v>1615350</v>
      </c>
      <c r="S1571" s="51">
        <v>1615350</v>
      </c>
      <c r="T1571" s="51">
        <v>1615350</v>
      </c>
    </row>
    <row r="1572" spans="1:20" s="10" customFormat="1" ht="65.099999999999994" customHeight="1" x14ac:dyDescent="0.3">
      <c r="A1572" s="13">
        <f>IF(D1572="","",SUBTOTAL(3,D$7:$D1572))</f>
        <v>1562</v>
      </c>
      <c r="B1572" s="376"/>
      <c r="C1572" s="54" t="s">
        <v>44</v>
      </c>
      <c r="D1572" s="56" t="s">
        <v>700</v>
      </c>
      <c r="E1572" s="54" t="s">
        <v>44</v>
      </c>
      <c r="F1572" s="53" t="s">
        <v>765</v>
      </c>
      <c r="G1572" s="390"/>
      <c r="H1572" s="54" t="s">
        <v>44</v>
      </c>
      <c r="I1572" s="55"/>
      <c r="J1572" s="392"/>
      <c r="K1572" s="388"/>
      <c r="L1572" s="51">
        <v>2130550</v>
      </c>
      <c r="M1572" s="51">
        <v>2130550</v>
      </c>
      <c r="N1572" s="132">
        <v>2130550</v>
      </c>
      <c r="O1572" s="51">
        <v>2130550</v>
      </c>
      <c r="P1572" s="51">
        <v>2130550</v>
      </c>
      <c r="Q1572" s="51">
        <v>2130550</v>
      </c>
      <c r="R1572" s="51">
        <v>2130550</v>
      </c>
      <c r="S1572" s="51">
        <v>2130550</v>
      </c>
      <c r="T1572" s="51">
        <v>2130550</v>
      </c>
    </row>
    <row r="1573" spans="1:20" s="10" customFormat="1" ht="151.5" customHeight="1" x14ac:dyDescent="0.3">
      <c r="A1573" s="13">
        <f>IF(D1573="","",SUBTOTAL(3,D$7:$D1573))</f>
        <v>1563</v>
      </c>
      <c r="B1573" s="376"/>
      <c r="C1573" s="55" t="s">
        <v>766</v>
      </c>
      <c r="D1573" s="56" t="s">
        <v>700</v>
      </c>
      <c r="E1573" s="55" t="s">
        <v>744</v>
      </c>
      <c r="F1573" s="53" t="s">
        <v>767</v>
      </c>
      <c r="G1573" s="390"/>
      <c r="H1573" s="54" t="s">
        <v>44</v>
      </c>
      <c r="I1573" s="55"/>
      <c r="J1573" s="392"/>
      <c r="K1573" s="388"/>
      <c r="L1573" s="51">
        <v>167000</v>
      </c>
      <c r="M1573" s="51">
        <v>167000</v>
      </c>
      <c r="N1573" s="132">
        <v>167000</v>
      </c>
      <c r="O1573" s="51">
        <v>167000</v>
      </c>
      <c r="P1573" s="51">
        <v>167000</v>
      </c>
      <c r="Q1573" s="51">
        <v>167000</v>
      </c>
      <c r="R1573" s="51">
        <v>167000</v>
      </c>
      <c r="S1573" s="51">
        <v>167000</v>
      </c>
      <c r="T1573" s="51">
        <v>167000</v>
      </c>
    </row>
    <row r="1574" spans="1:20" s="10" customFormat="1" ht="65.099999999999994" customHeight="1" x14ac:dyDescent="0.3">
      <c r="A1574" s="13">
        <f>IF(D1574="","",SUBTOTAL(3,D$7:$D1574))</f>
        <v>1564</v>
      </c>
      <c r="B1574" s="376"/>
      <c r="C1574" s="54" t="s">
        <v>44</v>
      </c>
      <c r="D1574" s="56" t="s">
        <v>700</v>
      </c>
      <c r="E1574" s="54" t="s">
        <v>44</v>
      </c>
      <c r="F1574" s="53" t="s">
        <v>768</v>
      </c>
      <c r="G1574" s="390"/>
      <c r="H1574" s="54" t="s">
        <v>44</v>
      </c>
      <c r="I1574" s="55"/>
      <c r="J1574" s="392"/>
      <c r="K1574" s="388"/>
      <c r="L1574" s="51">
        <v>279870</v>
      </c>
      <c r="M1574" s="51">
        <v>279870</v>
      </c>
      <c r="N1574" s="132">
        <v>279870</v>
      </c>
      <c r="O1574" s="51">
        <v>279870</v>
      </c>
      <c r="P1574" s="51">
        <v>279870</v>
      </c>
      <c r="Q1574" s="51">
        <v>279870</v>
      </c>
      <c r="R1574" s="51">
        <v>279870</v>
      </c>
      <c r="S1574" s="51">
        <v>279870</v>
      </c>
      <c r="T1574" s="51">
        <v>279870</v>
      </c>
    </row>
    <row r="1575" spans="1:20" s="10" customFormat="1" ht="65.099999999999994" customHeight="1" x14ac:dyDescent="0.3">
      <c r="A1575" s="13">
        <f>IF(D1575="","",SUBTOTAL(3,D$7:$D1575))</f>
        <v>1565</v>
      </c>
      <c r="B1575" s="376"/>
      <c r="C1575" s="54" t="s">
        <v>44</v>
      </c>
      <c r="D1575" s="56" t="s">
        <v>700</v>
      </c>
      <c r="E1575" s="54" t="s">
        <v>44</v>
      </c>
      <c r="F1575" s="53" t="s">
        <v>769</v>
      </c>
      <c r="G1575" s="390"/>
      <c r="H1575" s="54" t="s">
        <v>44</v>
      </c>
      <c r="I1575" s="55"/>
      <c r="J1575" s="392"/>
      <c r="K1575" s="388"/>
      <c r="L1575" s="51">
        <v>500590</v>
      </c>
      <c r="M1575" s="51">
        <v>500590</v>
      </c>
      <c r="N1575" s="132">
        <v>500590</v>
      </c>
      <c r="O1575" s="51">
        <v>500590</v>
      </c>
      <c r="P1575" s="51">
        <v>500590</v>
      </c>
      <c r="Q1575" s="51">
        <v>500590</v>
      </c>
      <c r="R1575" s="51">
        <v>500590</v>
      </c>
      <c r="S1575" s="51">
        <v>500590</v>
      </c>
      <c r="T1575" s="51">
        <v>500590</v>
      </c>
    </row>
    <row r="1576" spans="1:20" s="10" customFormat="1" ht="65.099999999999994" customHeight="1" x14ac:dyDescent="0.3">
      <c r="A1576" s="13">
        <f>IF(D1576="","",SUBTOTAL(3,D$7:$D1576))</f>
        <v>1566</v>
      </c>
      <c r="B1576" s="376"/>
      <c r="C1576" s="54" t="s">
        <v>44</v>
      </c>
      <c r="D1576" s="56" t="s">
        <v>700</v>
      </c>
      <c r="E1576" s="54" t="s">
        <v>44</v>
      </c>
      <c r="F1576" s="53" t="s">
        <v>770</v>
      </c>
      <c r="G1576" s="390"/>
      <c r="H1576" s="54" t="s">
        <v>44</v>
      </c>
      <c r="I1576" s="55"/>
      <c r="J1576" s="392"/>
      <c r="K1576" s="388"/>
      <c r="L1576" s="51">
        <v>1198340</v>
      </c>
      <c r="M1576" s="51">
        <v>1198340</v>
      </c>
      <c r="N1576" s="132">
        <v>1198340</v>
      </c>
      <c r="O1576" s="51">
        <v>1198340</v>
      </c>
      <c r="P1576" s="51">
        <v>1198340</v>
      </c>
      <c r="Q1576" s="51">
        <v>1198340</v>
      </c>
      <c r="R1576" s="51">
        <v>1198340</v>
      </c>
      <c r="S1576" s="51">
        <v>1198340</v>
      </c>
      <c r="T1576" s="51">
        <v>1198340</v>
      </c>
    </row>
    <row r="1577" spans="1:20" s="10" customFormat="1" ht="65.099999999999994" customHeight="1" x14ac:dyDescent="0.3">
      <c r="A1577" s="13">
        <f>IF(D1577="","",SUBTOTAL(3,D$7:$D1577))</f>
        <v>1567</v>
      </c>
      <c r="B1577" s="376"/>
      <c r="C1577" s="373" t="s">
        <v>771</v>
      </c>
      <c r="D1577" s="56" t="s">
        <v>700</v>
      </c>
      <c r="E1577" s="55" t="s">
        <v>744</v>
      </c>
      <c r="F1577" s="53" t="s">
        <v>772</v>
      </c>
      <c r="G1577" s="390"/>
      <c r="H1577" s="54" t="s">
        <v>44</v>
      </c>
      <c r="I1577" s="55"/>
      <c r="J1577" s="392"/>
      <c r="K1577" s="388"/>
      <c r="L1577" s="51">
        <v>86010</v>
      </c>
      <c r="M1577" s="51">
        <v>86010</v>
      </c>
      <c r="N1577" s="132">
        <v>86010</v>
      </c>
      <c r="O1577" s="51">
        <v>86010</v>
      </c>
      <c r="P1577" s="51">
        <v>86010</v>
      </c>
      <c r="Q1577" s="51">
        <v>86010</v>
      </c>
      <c r="R1577" s="51">
        <v>86010</v>
      </c>
      <c r="S1577" s="51">
        <v>86010</v>
      </c>
      <c r="T1577" s="51">
        <v>86010</v>
      </c>
    </row>
    <row r="1578" spans="1:20" s="10" customFormat="1" ht="65.099999999999994" customHeight="1" x14ac:dyDescent="0.3">
      <c r="A1578" s="13">
        <f>IF(D1578="","",SUBTOTAL(3,D$7:$D1578))</f>
        <v>1568</v>
      </c>
      <c r="B1578" s="376"/>
      <c r="C1578" s="373"/>
      <c r="D1578" s="56" t="s">
        <v>700</v>
      </c>
      <c r="E1578" s="54" t="s">
        <v>44</v>
      </c>
      <c r="F1578" s="53" t="s">
        <v>773</v>
      </c>
      <c r="G1578" s="390"/>
      <c r="H1578" s="54" t="s">
        <v>44</v>
      </c>
      <c r="I1578" s="55"/>
      <c r="J1578" s="392"/>
      <c r="K1578" s="388"/>
      <c r="L1578" s="51">
        <v>150630</v>
      </c>
      <c r="M1578" s="51">
        <v>150630</v>
      </c>
      <c r="N1578" s="132">
        <v>150630</v>
      </c>
      <c r="O1578" s="51">
        <v>150630</v>
      </c>
      <c r="P1578" s="51">
        <v>150630</v>
      </c>
      <c r="Q1578" s="51">
        <v>150630</v>
      </c>
      <c r="R1578" s="51">
        <v>150630</v>
      </c>
      <c r="S1578" s="51">
        <v>150630</v>
      </c>
      <c r="T1578" s="51">
        <v>150630</v>
      </c>
    </row>
    <row r="1579" spans="1:20" s="10" customFormat="1" ht="65.099999999999994" customHeight="1" x14ac:dyDescent="0.3">
      <c r="A1579" s="13">
        <f>IF(D1579="","",SUBTOTAL(3,D$7:$D1579))</f>
        <v>1569</v>
      </c>
      <c r="B1579" s="376"/>
      <c r="C1579" s="373"/>
      <c r="D1579" s="56" t="s">
        <v>700</v>
      </c>
      <c r="E1579" s="54" t="s">
        <v>44</v>
      </c>
      <c r="F1579" s="53" t="s">
        <v>774</v>
      </c>
      <c r="G1579" s="390"/>
      <c r="H1579" s="54" t="s">
        <v>44</v>
      </c>
      <c r="I1579" s="55"/>
      <c r="J1579" s="392"/>
      <c r="K1579" s="388"/>
      <c r="L1579" s="51">
        <v>522840.00000000006</v>
      </c>
      <c r="M1579" s="51">
        <v>522840.00000000006</v>
      </c>
      <c r="N1579" s="132">
        <v>522840.00000000006</v>
      </c>
      <c r="O1579" s="51">
        <v>522840.00000000006</v>
      </c>
      <c r="P1579" s="51">
        <v>522840.00000000006</v>
      </c>
      <c r="Q1579" s="51">
        <v>522840.00000000006</v>
      </c>
      <c r="R1579" s="51">
        <v>522840.00000000006</v>
      </c>
      <c r="S1579" s="51">
        <v>522840.00000000006</v>
      </c>
      <c r="T1579" s="51">
        <v>522840.00000000006</v>
      </c>
    </row>
    <row r="1580" spans="1:20" s="10" customFormat="1" ht="65.099999999999994" customHeight="1" x14ac:dyDescent="0.3">
      <c r="A1580" s="13">
        <f>IF(D1580="","",SUBTOTAL(3,D$7:$D1580))</f>
        <v>1570</v>
      </c>
      <c r="B1580" s="376"/>
      <c r="C1580" s="373"/>
      <c r="D1580" s="56" t="s">
        <v>700</v>
      </c>
      <c r="E1580" s="54" t="s">
        <v>44</v>
      </c>
      <c r="F1580" s="53" t="s">
        <v>775</v>
      </c>
      <c r="G1580" s="390"/>
      <c r="H1580" s="54" t="s">
        <v>44</v>
      </c>
      <c r="I1580" s="55"/>
      <c r="J1580" s="392"/>
      <c r="K1580" s="388"/>
      <c r="L1580" s="51">
        <v>1541690</v>
      </c>
      <c r="M1580" s="51">
        <v>1541690</v>
      </c>
      <c r="N1580" s="132">
        <v>1541690</v>
      </c>
      <c r="O1580" s="51">
        <v>1541690</v>
      </c>
      <c r="P1580" s="51">
        <v>1541690</v>
      </c>
      <c r="Q1580" s="51">
        <v>1541690</v>
      </c>
      <c r="R1580" s="51">
        <v>1541690</v>
      </c>
      <c r="S1580" s="51">
        <v>1541690</v>
      </c>
      <c r="T1580" s="51">
        <v>1541690</v>
      </c>
    </row>
    <row r="1581" spans="1:20" s="10" customFormat="1" ht="65.099999999999994" customHeight="1" x14ac:dyDescent="0.3">
      <c r="A1581" s="13">
        <f>IF(D1581="","",SUBTOTAL(3,D$7:$D1581))</f>
        <v>1571</v>
      </c>
      <c r="B1581" s="376"/>
      <c r="C1581" s="373" t="s">
        <v>776</v>
      </c>
      <c r="D1581" s="56" t="s">
        <v>700</v>
      </c>
      <c r="E1581" s="55" t="s">
        <v>744</v>
      </c>
      <c r="F1581" s="53" t="s">
        <v>777</v>
      </c>
      <c r="G1581" s="390"/>
      <c r="H1581" s="54" t="s">
        <v>44</v>
      </c>
      <c r="I1581" s="55"/>
      <c r="J1581" s="392"/>
      <c r="K1581" s="388"/>
      <c r="L1581" s="51">
        <v>141300</v>
      </c>
      <c r="M1581" s="51">
        <v>141300</v>
      </c>
      <c r="N1581" s="132">
        <v>141300</v>
      </c>
      <c r="O1581" s="51">
        <v>141300</v>
      </c>
      <c r="P1581" s="51">
        <v>141300</v>
      </c>
      <c r="Q1581" s="51">
        <v>141300</v>
      </c>
      <c r="R1581" s="51">
        <v>141300</v>
      </c>
      <c r="S1581" s="51">
        <v>141300</v>
      </c>
      <c r="T1581" s="51">
        <v>141300</v>
      </c>
    </row>
    <row r="1582" spans="1:20" s="10" customFormat="1" ht="65.099999999999994" customHeight="1" x14ac:dyDescent="0.3">
      <c r="A1582" s="13">
        <f>IF(D1582="","",SUBTOTAL(3,D$7:$D1582))</f>
        <v>1572</v>
      </c>
      <c r="B1582" s="376"/>
      <c r="C1582" s="373"/>
      <c r="D1582" s="56" t="s">
        <v>700</v>
      </c>
      <c r="E1582" s="54" t="s">
        <v>44</v>
      </c>
      <c r="F1582" s="53" t="s">
        <v>778</v>
      </c>
      <c r="G1582" s="390"/>
      <c r="H1582" s="54" t="s">
        <v>44</v>
      </c>
      <c r="I1582" s="55"/>
      <c r="J1582" s="392"/>
      <c r="K1582" s="388"/>
      <c r="L1582" s="51">
        <v>290360</v>
      </c>
      <c r="M1582" s="51">
        <v>290360</v>
      </c>
      <c r="N1582" s="132">
        <v>290360</v>
      </c>
      <c r="O1582" s="51">
        <v>290360</v>
      </c>
      <c r="P1582" s="51">
        <v>290360</v>
      </c>
      <c r="Q1582" s="51">
        <v>290360</v>
      </c>
      <c r="R1582" s="51">
        <v>290360</v>
      </c>
      <c r="S1582" s="51">
        <v>290360</v>
      </c>
      <c r="T1582" s="51">
        <v>290360</v>
      </c>
    </row>
    <row r="1583" spans="1:20" s="10" customFormat="1" ht="65.099999999999994" customHeight="1" x14ac:dyDescent="0.3">
      <c r="A1583" s="13">
        <f>IF(D1583="","",SUBTOTAL(3,D$7:$D1583))</f>
        <v>1573</v>
      </c>
      <c r="B1583" s="376"/>
      <c r="C1583" s="373"/>
      <c r="D1583" s="56" t="s">
        <v>700</v>
      </c>
      <c r="E1583" s="54" t="s">
        <v>44</v>
      </c>
      <c r="F1583" s="53" t="s">
        <v>779</v>
      </c>
      <c r="G1583" s="390"/>
      <c r="H1583" s="54" t="s">
        <v>44</v>
      </c>
      <c r="I1583" s="55"/>
      <c r="J1583" s="392"/>
      <c r="K1583" s="388"/>
      <c r="L1583" s="51">
        <v>744850</v>
      </c>
      <c r="M1583" s="51">
        <v>744850</v>
      </c>
      <c r="N1583" s="132">
        <v>744850</v>
      </c>
      <c r="O1583" s="51">
        <v>744850</v>
      </c>
      <c r="P1583" s="51">
        <v>744850</v>
      </c>
      <c r="Q1583" s="51">
        <v>744850</v>
      </c>
      <c r="R1583" s="51">
        <v>744850</v>
      </c>
      <c r="S1583" s="51">
        <v>744850</v>
      </c>
      <c r="T1583" s="51">
        <v>744850</v>
      </c>
    </row>
    <row r="1584" spans="1:20" s="10" customFormat="1" ht="65.099999999999994" customHeight="1" x14ac:dyDescent="0.3">
      <c r="A1584" s="13">
        <f>IF(D1584="","",SUBTOTAL(3,D$7:$D1584))</f>
        <v>1574</v>
      </c>
      <c r="B1584" s="376"/>
      <c r="C1584" s="373"/>
      <c r="D1584" s="56" t="s">
        <v>700</v>
      </c>
      <c r="E1584" s="54" t="s">
        <v>44</v>
      </c>
      <c r="F1584" s="53" t="s">
        <v>780</v>
      </c>
      <c r="G1584" s="390"/>
      <c r="H1584" s="54" t="s">
        <v>44</v>
      </c>
      <c r="I1584" s="55"/>
      <c r="J1584" s="392"/>
      <c r="K1584" s="388"/>
      <c r="L1584" s="51">
        <v>2760990</v>
      </c>
      <c r="M1584" s="51">
        <v>2760990</v>
      </c>
      <c r="N1584" s="132">
        <v>2760990</v>
      </c>
      <c r="O1584" s="51">
        <v>2760990</v>
      </c>
      <c r="P1584" s="51">
        <v>2760990</v>
      </c>
      <c r="Q1584" s="51">
        <v>2760990</v>
      </c>
      <c r="R1584" s="51">
        <v>2760990</v>
      </c>
      <c r="S1584" s="51">
        <v>2760990</v>
      </c>
      <c r="T1584" s="51">
        <v>2760990</v>
      </c>
    </row>
    <row r="1585" spans="1:20" s="10" customFormat="1" ht="65.099999999999994" customHeight="1" x14ac:dyDescent="0.3">
      <c r="A1585" s="13">
        <f>IF(D1585="","",SUBTOTAL(3,D$7:$D1585))</f>
        <v>1575</v>
      </c>
      <c r="B1585" s="376"/>
      <c r="C1585" s="373" t="s">
        <v>781</v>
      </c>
      <c r="D1585" s="56" t="s">
        <v>700</v>
      </c>
      <c r="E1585" s="55" t="s">
        <v>724</v>
      </c>
      <c r="F1585" s="53" t="s">
        <v>782</v>
      </c>
      <c r="G1585" s="390"/>
      <c r="H1585" s="54" t="s">
        <v>44</v>
      </c>
      <c r="I1585" s="55"/>
      <c r="J1585" s="392"/>
      <c r="K1585" s="388"/>
      <c r="L1585" s="51">
        <v>124930</v>
      </c>
      <c r="M1585" s="51">
        <v>124930</v>
      </c>
      <c r="N1585" s="132">
        <v>124930</v>
      </c>
      <c r="O1585" s="51">
        <v>124930</v>
      </c>
      <c r="P1585" s="51">
        <v>124930</v>
      </c>
      <c r="Q1585" s="51">
        <v>124930</v>
      </c>
      <c r="R1585" s="51">
        <v>124930</v>
      </c>
      <c r="S1585" s="51">
        <v>124930</v>
      </c>
      <c r="T1585" s="51">
        <v>124930</v>
      </c>
    </row>
    <row r="1586" spans="1:20" s="10" customFormat="1" ht="65.099999999999994" customHeight="1" x14ac:dyDescent="0.3">
      <c r="A1586" s="13">
        <f>IF(D1586="","",SUBTOTAL(3,D$7:$D1586))</f>
        <v>1576</v>
      </c>
      <c r="B1586" s="376"/>
      <c r="C1586" s="373"/>
      <c r="D1586" s="56" t="s">
        <v>700</v>
      </c>
      <c r="E1586" s="54" t="s">
        <v>44</v>
      </c>
      <c r="F1586" s="53" t="s">
        <v>783</v>
      </c>
      <c r="G1586" s="390"/>
      <c r="H1586" s="54" t="s">
        <v>44</v>
      </c>
      <c r="I1586" s="55"/>
      <c r="J1586" s="392"/>
      <c r="K1586" s="388"/>
      <c r="L1586" s="51">
        <v>349370</v>
      </c>
      <c r="M1586" s="51">
        <v>349370</v>
      </c>
      <c r="N1586" s="132">
        <v>349370</v>
      </c>
      <c r="O1586" s="51">
        <v>349370</v>
      </c>
      <c r="P1586" s="51">
        <v>349370</v>
      </c>
      <c r="Q1586" s="51">
        <v>349370</v>
      </c>
      <c r="R1586" s="51">
        <v>349370</v>
      </c>
      <c r="S1586" s="51">
        <v>349370</v>
      </c>
      <c r="T1586" s="51">
        <v>349370</v>
      </c>
    </row>
    <row r="1587" spans="1:20" s="10" customFormat="1" ht="65.099999999999994" customHeight="1" x14ac:dyDescent="0.3">
      <c r="A1587" s="13">
        <f>IF(D1587="","",SUBTOTAL(3,D$7:$D1587))</f>
        <v>1577</v>
      </c>
      <c r="B1587" s="376"/>
      <c r="C1587" s="373"/>
      <c r="D1587" s="56" t="s">
        <v>700</v>
      </c>
      <c r="E1587" s="54" t="s">
        <v>44</v>
      </c>
      <c r="F1587" s="53" t="s">
        <v>784</v>
      </c>
      <c r="G1587" s="390"/>
      <c r="H1587" s="54" t="s">
        <v>44</v>
      </c>
      <c r="I1587" s="55"/>
      <c r="J1587" s="392"/>
      <c r="K1587" s="388"/>
      <c r="L1587" s="51">
        <v>876240</v>
      </c>
      <c r="M1587" s="51">
        <v>876240</v>
      </c>
      <c r="N1587" s="132">
        <v>876240</v>
      </c>
      <c r="O1587" s="51">
        <v>876240</v>
      </c>
      <c r="P1587" s="51">
        <v>876240</v>
      </c>
      <c r="Q1587" s="51">
        <v>876240</v>
      </c>
      <c r="R1587" s="51">
        <v>876240</v>
      </c>
      <c r="S1587" s="51">
        <v>876240</v>
      </c>
      <c r="T1587" s="51">
        <v>876240</v>
      </c>
    </row>
    <row r="1588" spans="1:20" s="10" customFormat="1" ht="65.099999999999994" customHeight="1" x14ac:dyDescent="0.3">
      <c r="A1588" s="13">
        <f>IF(D1588="","",SUBTOTAL(3,D$7:$D1588))</f>
        <v>1578</v>
      </c>
      <c r="B1588" s="376"/>
      <c r="C1588" s="373"/>
      <c r="D1588" s="56" t="s">
        <v>700</v>
      </c>
      <c r="E1588" s="54" t="s">
        <v>44</v>
      </c>
      <c r="F1588" s="53" t="s">
        <v>785</v>
      </c>
      <c r="G1588" s="390"/>
      <c r="H1588" s="54" t="s">
        <v>44</v>
      </c>
      <c r="I1588" s="55"/>
      <c r="J1588" s="392"/>
      <c r="K1588" s="388"/>
      <c r="L1588" s="51">
        <v>4332400</v>
      </c>
      <c r="M1588" s="51">
        <v>4332400</v>
      </c>
      <c r="N1588" s="132">
        <v>4332400</v>
      </c>
      <c r="O1588" s="51">
        <v>4332400</v>
      </c>
      <c r="P1588" s="51">
        <v>4332400</v>
      </c>
      <c r="Q1588" s="51">
        <v>4332400</v>
      </c>
      <c r="R1588" s="51">
        <v>4332400</v>
      </c>
      <c r="S1588" s="51">
        <v>4332400</v>
      </c>
      <c r="T1588" s="51">
        <v>4332400</v>
      </c>
    </row>
    <row r="1589" spans="1:20" s="10" customFormat="1" ht="65.099999999999994" customHeight="1" x14ac:dyDescent="0.3">
      <c r="A1589" s="13">
        <f>IF(D1589="","",SUBTOTAL(3,D$7:$D1589))</f>
        <v>1579</v>
      </c>
      <c r="B1589" s="376"/>
      <c r="C1589" s="55" t="s">
        <v>786</v>
      </c>
      <c r="D1589" s="56" t="s">
        <v>700</v>
      </c>
      <c r="E1589" s="55" t="s">
        <v>787</v>
      </c>
      <c r="F1589" s="53" t="s">
        <v>788</v>
      </c>
      <c r="G1589" s="390"/>
      <c r="H1589" s="54" t="s">
        <v>44</v>
      </c>
      <c r="I1589" s="55"/>
      <c r="J1589" s="392"/>
      <c r="K1589" s="388"/>
      <c r="L1589" s="51">
        <v>47230</v>
      </c>
      <c r="M1589" s="51">
        <v>47230</v>
      </c>
      <c r="N1589" s="132">
        <v>47230</v>
      </c>
      <c r="O1589" s="51">
        <v>47230</v>
      </c>
      <c r="P1589" s="51">
        <v>47230</v>
      </c>
      <c r="Q1589" s="51">
        <v>47230</v>
      </c>
      <c r="R1589" s="51">
        <v>47230</v>
      </c>
      <c r="S1589" s="51">
        <v>47230</v>
      </c>
      <c r="T1589" s="51">
        <v>47230</v>
      </c>
    </row>
    <row r="1590" spans="1:20" s="10" customFormat="1" ht="65.099999999999994" customHeight="1" x14ac:dyDescent="0.3">
      <c r="A1590" s="13">
        <f>IF(D1590="","",SUBTOTAL(3,D$7:$D1590))</f>
        <v>1580</v>
      </c>
      <c r="B1590" s="376"/>
      <c r="C1590" s="54" t="s">
        <v>44</v>
      </c>
      <c r="D1590" s="56" t="s">
        <v>700</v>
      </c>
      <c r="E1590" s="54" t="s">
        <v>44</v>
      </c>
      <c r="F1590" s="53" t="s">
        <v>789</v>
      </c>
      <c r="G1590" s="390"/>
      <c r="H1590" s="54" t="s">
        <v>44</v>
      </c>
      <c r="I1590" s="55"/>
      <c r="J1590" s="392"/>
      <c r="K1590" s="388"/>
      <c r="L1590" s="51">
        <v>235480</v>
      </c>
      <c r="M1590" s="51">
        <v>235480</v>
      </c>
      <c r="N1590" s="132">
        <v>235480</v>
      </c>
      <c r="O1590" s="51">
        <v>235480</v>
      </c>
      <c r="P1590" s="51">
        <v>235480</v>
      </c>
      <c r="Q1590" s="51">
        <v>235480</v>
      </c>
      <c r="R1590" s="51">
        <v>235480</v>
      </c>
      <c r="S1590" s="51">
        <v>235480</v>
      </c>
      <c r="T1590" s="51">
        <v>235480</v>
      </c>
    </row>
    <row r="1591" spans="1:20" s="10" customFormat="1" ht="65.099999999999994" customHeight="1" x14ac:dyDescent="0.3">
      <c r="A1591" s="13">
        <f>IF(D1591="","",SUBTOTAL(3,D$7:$D1591))</f>
        <v>1581</v>
      </c>
      <c r="B1591" s="376"/>
      <c r="C1591" s="373" t="s">
        <v>790</v>
      </c>
      <c r="D1591" s="56" t="s">
        <v>700</v>
      </c>
      <c r="E1591" s="55" t="s">
        <v>744</v>
      </c>
      <c r="F1591" s="53" t="s">
        <v>791</v>
      </c>
      <c r="G1591" s="390"/>
      <c r="H1591" s="54" t="s">
        <v>44</v>
      </c>
      <c r="I1591" s="55"/>
      <c r="J1591" s="392"/>
      <c r="K1591" s="388"/>
      <c r="L1591" s="51">
        <v>74580</v>
      </c>
      <c r="M1591" s="51">
        <v>74580</v>
      </c>
      <c r="N1591" s="132">
        <v>74580</v>
      </c>
      <c r="O1591" s="51">
        <v>74580</v>
      </c>
      <c r="P1591" s="51">
        <v>74580</v>
      </c>
      <c r="Q1591" s="51">
        <v>74580</v>
      </c>
      <c r="R1591" s="51">
        <v>74580</v>
      </c>
      <c r="S1591" s="51">
        <v>74580</v>
      </c>
      <c r="T1591" s="51">
        <v>74580</v>
      </c>
    </row>
    <row r="1592" spans="1:20" s="10" customFormat="1" ht="65.099999999999994" customHeight="1" x14ac:dyDescent="0.3">
      <c r="A1592" s="13">
        <f>IF(D1592="","",SUBTOTAL(3,D$7:$D1592))</f>
        <v>1582</v>
      </c>
      <c r="B1592" s="376"/>
      <c r="C1592" s="373"/>
      <c r="D1592" s="56" t="s">
        <v>700</v>
      </c>
      <c r="E1592" s="54" t="s">
        <v>44</v>
      </c>
      <c r="F1592" s="53" t="s">
        <v>792</v>
      </c>
      <c r="G1592" s="390"/>
      <c r="H1592" s="54" t="s">
        <v>44</v>
      </c>
      <c r="I1592" s="55"/>
      <c r="J1592" s="392"/>
      <c r="K1592" s="388"/>
      <c r="L1592" s="51">
        <v>149890</v>
      </c>
      <c r="M1592" s="51">
        <v>149890</v>
      </c>
      <c r="N1592" s="132">
        <v>149890</v>
      </c>
      <c r="O1592" s="51">
        <v>149890</v>
      </c>
      <c r="P1592" s="51">
        <v>149890</v>
      </c>
      <c r="Q1592" s="51">
        <v>149890</v>
      </c>
      <c r="R1592" s="51">
        <v>149890</v>
      </c>
      <c r="S1592" s="51">
        <v>149890</v>
      </c>
      <c r="T1592" s="51">
        <v>149890</v>
      </c>
    </row>
    <row r="1593" spans="1:20" s="10" customFormat="1" ht="65.099999999999994" customHeight="1" x14ac:dyDescent="0.3">
      <c r="A1593" s="13">
        <f>IF(D1593="","",SUBTOTAL(3,D$7:$D1593))</f>
        <v>1583</v>
      </c>
      <c r="B1593" s="376"/>
      <c r="C1593" s="373"/>
      <c r="D1593" s="56" t="s">
        <v>700</v>
      </c>
      <c r="E1593" s="54" t="s">
        <v>44</v>
      </c>
      <c r="F1593" s="53" t="s">
        <v>793</v>
      </c>
      <c r="G1593" s="390"/>
      <c r="H1593" s="54" t="s">
        <v>44</v>
      </c>
      <c r="I1593" s="55"/>
      <c r="J1593" s="392"/>
      <c r="K1593" s="388"/>
      <c r="L1593" s="51">
        <v>403390</v>
      </c>
      <c r="M1593" s="51">
        <v>403390</v>
      </c>
      <c r="N1593" s="132">
        <v>403390</v>
      </c>
      <c r="O1593" s="51">
        <v>403390</v>
      </c>
      <c r="P1593" s="51">
        <v>403390</v>
      </c>
      <c r="Q1593" s="51">
        <v>403390</v>
      </c>
      <c r="R1593" s="51">
        <v>403390</v>
      </c>
      <c r="S1593" s="51">
        <v>403390</v>
      </c>
      <c r="T1593" s="51">
        <v>403390</v>
      </c>
    </row>
    <row r="1594" spans="1:20" s="10" customFormat="1" ht="65.099999999999994" customHeight="1" x14ac:dyDescent="0.3">
      <c r="A1594" s="13">
        <f>IF(D1594="","",SUBTOTAL(3,D$7:$D1594))</f>
        <v>1584</v>
      </c>
      <c r="B1594" s="376"/>
      <c r="C1594" s="373" t="s">
        <v>1275</v>
      </c>
      <c r="D1594" s="56" t="s">
        <v>700</v>
      </c>
      <c r="E1594" s="55" t="s">
        <v>744</v>
      </c>
      <c r="F1594" s="53" t="s">
        <v>794</v>
      </c>
      <c r="G1594" s="390"/>
      <c r="H1594" s="54" t="s">
        <v>44</v>
      </c>
      <c r="I1594" s="55"/>
      <c r="J1594" s="392"/>
      <c r="K1594" s="388"/>
      <c r="L1594" s="51">
        <v>27560</v>
      </c>
      <c r="M1594" s="51">
        <v>27560</v>
      </c>
      <c r="N1594" s="132">
        <v>27560</v>
      </c>
      <c r="O1594" s="51">
        <v>27560</v>
      </c>
      <c r="P1594" s="51">
        <v>27560</v>
      </c>
      <c r="Q1594" s="51">
        <v>27560</v>
      </c>
      <c r="R1594" s="51">
        <v>27560</v>
      </c>
      <c r="S1594" s="51">
        <v>27560</v>
      </c>
      <c r="T1594" s="51">
        <v>27560</v>
      </c>
    </row>
    <row r="1595" spans="1:20" s="10" customFormat="1" ht="65.099999999999994" customHeight="1" x14ac:dyDescent="0.3">
      <c r="A1595" s="13">
        <f>IF(D1595="","",SUBTOTAL(3,D$7:$D1595))</f>
        <v>1585</v>
      </c>
      <c r="B1595" s="376"/>
      <c r="C1595" s="373"/>
      <c r="D1595" s="56" t="s">
        <v>700</v>
      </c>
      <c r="E1595" s="54" t="s">
        <v>44</v>
      </c>
      <c r="F1595" s="53" t="s">
        <v>795</v>
      </c>
      <c r="G1595" s="390"/>
      <c r="H1595" s="54" t="s">
        <v>44</v>
      </c>
      <c r="I1595" s="55"/>
      <c r="J1595" s="392"/>
      <c r="K1595" s="388"/>
      <c r="L1595" s="51">
        <v>149030</v>
      </c>
      <c r="M1595" s="51">
        <v>149030</v>
      </c>
      <c r="N1595" s="132">
        <v>149030</v>
      </c>
      <c r="O1595" s="51">
        <v>149030</v>
      </c>
      <c r="P1595" s="51">
        <v>149030</v>
      </c>
      <c r="Q1595" s="51">
        <v>149030</v>
      </c>
      <c r="R1595" s="51">
        <v>149030</v>
      </c>
      <c r="S1595" s="51">
        <v>149030</v>
      </c>
      <c r="T1595" s="51">
        <v>149030</v>
      </c>
    </row>
    <row r="1596" spans="1:20" s="10" customFormat="1" ht="65.099999999999994" customHeight="1" x14ac:dyDescent="0.3">
      <c r="A1596" s="13">
        <f>IF(D1596="","",SUBTOTAL(3,D$7:$D1596))</f>
        <v>1586</v>
      </c>
      <c r="B1596" s="376"/>
      <c r="C1596" s="373"/>
      <c r="D1596" s="56" t="s">
        <v>700</v>
      </c>
      <c r="E1596" s="54" t="s">
        <v>44</v>
      </c>
      <c r="F1596" s="53" t="s">
        <v>796</v>
      </c>
      <c r="G1596" s="390"/>
      <c r="H1596" s="54" t="s">
        <v>44</v>
      </c>
      <c r="I1596" s="55"/>
      <c r="J1596" s="392"/>
      <c r="K1596" s="388"/>
      <c r="L1596" s="51">
        <v>426700</v>
      </c>
      <c r="M1596" s="51">
        <v>426700</v>
      </c>
      <c r="N1596" s="132">
        <v>426700</v>
      </c>
      <c r="O1596" s="51">
        <v>426700</v>
      </c>
      <c r="P1596" s="51">
        <v>426700</v>
      </c>
      <c r="Q1596" s="51">
        <v>426700</v>
      </c>
      <c r="R1596" s="51">
        <v>426700</v>
      </c>
      <c r="S1596" s="51">
        <v>426700</v>
      </c>
      <c r="T1596" s="51">
        <v>426700</v>
      </c>
    </row>
    <row r="1597" spans="1:20" s="10" customFormat="1" ht="65.099999999999994" customHeight="1" x14ac:dyDescent="0.3">
      <c r="A1597" s="13">
        <f>IF(D1597="","",SUBTOTAL(3,D$7:$D1597))</f>
        <v>1587</v>
      </c>
      <c r="B1597" s="376"/>
      <c r="C1597" s="373"/>
      <c r="D1597" s="56" t="s">
        <v>700</v>
      </c>
      <c r="E1597" s="54" t="s">
        <v>44</v>
      </c>
      <c r="F1597" s="53" t="s">
        <v>797</v>
      </c>
      <c r="G1597" s="390"/>
      <c r="H1597" s="54" t="s">
        <v>44</v>
      </c>
      <c r="I1597" s="55"/>
      <c r="J1597" s="392"/>
      <c r="K1597" s="388"/>
      <c r="L1597" s="51">
        <v>524290</v>
      </c>
      <c r="M1597" s="51">
        <v>524290</v>
      </c>
      <c r="N1597" s="132">
        <v>524290</v>
      </c>
      <c r="O1597" s="51">
        <v>524290</v>
      </c>
      <c r="P1597" s="51">
        <v>524290</v>
      </c>
      <c r="Q1597" s="51">
        <v>524290</v>
      </c>
      <c r="R1597" s="51">
        <v>524290</v>
      </c>
      <c r="S1597" s="51">
        <v>524290</v>
      </c>
      <c r="T1597" s="51">
        <v>524290</v>
      </c>
    </row>
    <row r="1598" spans="1:20" s="10" customFormat="1" ht="65.099999999999994" customHeight="1" x14ac:dyDescent="0.3">
      <c r="A1598" s="13">
        <f>IF(D1598="","",SUBTOTAL(3,D$7:$D1598))</f>
        <v>1588</v>
      </c>
      <c r="B1598" s="376"/>
      <c r="C1598" s="373" t="s">
        <v>1274</v>
      </c>
      <c r="D1598" s="56" t="s">
        <v>700</v>
      </c>
      <c r="E1598" s="55" t="s">
        <v>744</v>
      </c>
      <c r="F1598" s="53" t="s">
        <v>798</v>
      </c>
      <c r="G1598" s="390"/>
      <c r="H1598" s="54" t="s">
        <v>44</v>
      </c>
      <c r="I1598" s="55"/>
      <c r="J1598" s="392"/>
      <c r="K1598" s="388"/>
      <c r="L1598" s="51">
        <v>52160</v>
      </c>
      <c r="M1598" s="51">
        <v>52160</v>
      </c>
      <c r="N1598" s="132">
        <v>52160</v>
      </c>
      <c r="O1598" s="51">
        <v>52160</v>
      </c>
      <c r="P1598" s="51">
        <v>52160</v>
      </c>
      <c r="Q1598" s="51">
        <v>52160</v>
      </c>
      <c r="R1598" s="51">
        <v>52160</v>
      </c>
      <c r="S1598" s="51">
        <v>52160</v>
      </c>
      <c r="T1598" s="51">
        <v>52160</v>
      </c>
    </row>
    <row r="1599" spans="1:20" s="10" customFormat="1" ht="65.099999999999994" customHeight="1" x14ac:dyDescent="0.3">
      <c r="A1599" s="13">
        <f>IF(D1599="","",SUBTOTAL(3,D$7:$D1599))</f>
        <v>1589</v>
      </c>
      <c r="B1599" s="376"/>
      <c r="C1599" s="373"/>
      <c r="D1599" s="56" t="s">
        <v>700</v>
      </c>
      <c r="E1599" s="54" t="s">
        <v>44</v>
      </c>
      <c r="F1599" s="53" t="s">
        <v>799</v>
      </c>
      <c r="G1599" s="390"/>
      <c r="H1599" s="54" t="s">
        <v>44</v>
      </c>
      <c r="I1599" s="55"/>
      <c r="J1599" s="392"/>
      <c r="K1599" s="388"/>
      <c r="L1599" s="51">
        <v>146240</v>
      </c>
      <c r="M1599" s="51">
        <v>146240</v>
      </c>
      <c r="N1599" s="132">
        <v>146240</v>
      </c>
      <c r="O1599" s="51">
        <v>146240</v>
      </c>
      <c r="P1599" s="51">
        <v>146240</v>
      </c>
      <c r="Q1599" s="51">
        <v>146240</v>
      </c>
      <c r="R1599" s="51">
        <v>146240</v>
      </c>
      <c r="S1599" s="51">
        <v>146240</v>
      </c>
      <c r="T1599" s="51">
        <v>146240</v>
      </c>
    </row>
    <row r="1600" spans="1:20" s="10" customFormat="1" ht="65.099999999999994" customHeight="1" x14ac:dyDescent="0.3">
      <c r="A1600" s="13">
        <f>IF(D1600="","",SUBTOTAL(3,D$7:$D1600))</f>
        <v>1590</v>
      </c>
      <c r="B1600" s="376"/>
      <c r="C1600" s="373"/>
      <c r="D1600" s="56" t="s">
        <v>700</v>
      </c>
      <c r="E1600" s="54" t="s">
        <v>44</v>
      </c>
      <c r="F1600" s="53" t="s">
        <v>800</v>
      </c>
      <c r="G1600" s="390"/>
      <c r="H1600" s="54" t="s">
        <v>44</v>
      </c>
      <c r="I1600" s="55"/>
      <c r="J1600" s="392"/>
      <c r="K1600" s="388"/>
      <c r="L1600" s="51">
        <v>462740</v>
      </c>
      <c r="M1600" s="51">
        <v>462740</v>
      </c>
      <c r="N1600" s="132">
        <v>462740</v>
      </c>
      <c r="O1600" s="51">
        <v>462740</v>
      </c>
      <c r="P1600" s="51">
        <v>462740</v>
      </c>
      <c r="Q1600" s="51">
        <v>462740</v>
      </c>
      <c r="R1600" s="51">
        <v>462740</v>
      </c>
      <c r="S1600" s="51">
        <v>462740</v>
      </c>
      <c r="T1600" s="51">
        <v>462740</v>
      </c>
    </row>
    <row r="1601" spans="1:21" s="10" customFormat="1" ht="65.099999999999994" customHeight="1" x14ac:dyDescent="0.3">
      <c r="A1601" s="13">
        <f>IF(D1601="","",SUBTOTAL(3,D$7:$D1601))</f>
        <v>1591</v>
      </c>
      <c r="B1601" s="376"/>
      <c r="C1601" s="373" t="s">
        <v>801</v>
      </c>
      <c r="D1601" s="56" t="s">
        <v>700</v>
      </c>
      <c r="E1601" s="55" t="s">
        <v>802</v>
      </c>
      <c r="F1601" s="53" t="s">
        <v>803</v>
      </c>
      <c r="G1601" s="390"/>
      <c r="H1601" s="54" t="s">
        <v>44</v>
      </c>
      <c r="I1601" s="55"/>
      <c r="J1601" s="392"/>
      <c r="K1601" s="388"/>
      <c r="L1601" s="51">
        <v>521640</v>
      </c>
      <c r="M1601" s="51">
        <v>521640</v>
      </c>
      <c r="N1601" s="132">
        <v>521640</v>
      </c>
      <c r="O1601" s="51">
        <v>521640</v>
      </c>
      <c r="P1601" s="51">
        <v>521640</v>
      </c>
      <c r="Q1601" s="51">
        <v>521640</v>
      </c>
      <c r="R1601" s="51">
        <v>521640</v>
      </c>
      <c r="S1601" s="51">
        <v>521640</v>
      </c>
      <c r="T1601" s="51">
        <v>521640</v>
      </c>
    </row>
    <row r="1602" spans="1:21" s="10" customFormat="1" ht="96" customHeight="1" x14ac:dyDescent="0.3">
      <c r="A1602" s="13">
        <f>IF(D1602="","",SUBTOTAL(3,D$7:$D1602))</f>
        <v>1592</v>
      </c>
      <c r="B1602" s="376"/>
      <c r="C1602" s="373"/>
      <c r="D1602" s="56" t="s">
        <v>700</v>
      </c>
      <c r="E1602" s="54" t="s">
        <v>44</v>
      </c>
      <c r="F1602" s="53" t="s">
        <v>804</v>
      </c>
      <c r="G1602" s="390"/>
      <c r="H1602" s="54" t="s">
        <v>44</v>
      </c>
      <c r="I1602" s="55"/>
      <c r="J1602" s="392"/>
      <c r="K1602" s="388"/>
      <c r="L1602" s="51">
        <v>1227300</v>
      </c>
      <c r="M1602" s="51">
        <v>1227300</v>
      </c>
      <c r="N1602" s="132">
        <v>1227300</v>
      </c>
      <c r="O1602" s="51">
        <v>1227300</v>
      </c>
      <c r="P1602" s="51">
        <v>1227300</v>
      </c>
      <c r="Q1602" s="51">
        <v>1227300</v>
      </c>
      <c r="R1602" s="51">
        <v>1227300</v>
      </c>
      <c r="S1602" s="51">
        <v>1227300</v>
      </c>
      <c r="T1602" s="51">
        <v>1227300</v>
      </c>
    </row>
    <row r="1603" spans="1:21" s="10" customFormat="1" ht="205.5" customHeight="1" x14ac:dyDescent="0.3">
      <c r="A1603" s="13">
        <f>IF(D1603="","",SUBTOTAL(3,D$7:$D1603))</f>
        <v>1593</v>
      </c>
      <c r="B1603" s="376"/>
      <c r="C1603" s="55" t="s">
        <v>805</v>
      </c>
      <c r="D1603" s="56" t="s">
        <v>700</v>
      </c>
      <c r="E1603" s="55" t="s">
        <v>806</v>
      </c>
      <c r="F1603" s="53" t="s">
        <v>807</v>
      </c>
      <c r="G1603" s="390"/>
      <c r="H1603" s="54" t="s">
        <v>44</v>
      </c>
      <c r="I1603" s="55"/>
      <c r="J1603" s="392"/>
      <c r="K1603" s="388"/>
      <c r="L1603" s="51">
        <v>1303120</v>
      </c>
      <c r="M1603" s="51">
        <v>1303120</v>
      </c>
      <c r="N1603" s="132">
        <v>1303120</v>
      </c>
      <c r="O1603" s="51">
        <v>1303120</v>
      </c>
      <c r="P1603" s="51">
        <v>1303120</v>
      </c>
      <c r="Q1603" s="51">
        <v>1303120</v>
      </c>
      <c r="R1603" s="51">
        <v>1303120</v>
      </c>
      <c r="S1603" s="51">
        <v>1303120</v>
      </c>
      <c r="T1603" s="51">
        <v>1303120</v>
      </c>
    </row>
    <row r="1604" spans="1:21" s="10" customFormat="1" ht="65.099999999999994" customHeight="1" x14ac:dyDescent="0.3">
      <c r="A1604" s="13">
        <f>IF(D1604="","",SUBTOTAL(3,D$7:$D1604))</f>
        <v>1594</v>
      </c>
      <c r="B1604" s="376"/>
      <c r="C1604" s="373" t="s">
        <v>808</v>
      </c>
      <c r="D1604" s="56" t="s">
        <v>700</v>
      </c>
      <c r="E1604" s="55" t="s">
        <v>809</v>
      </c>
      <c r="F1604" s="53" t="s">
        <v>810</v>
      </c>
      <c r="G1604" s="390"/>
      <c r="H1604" s="54" t="s">
        <v>44</v>
      </c>
      <c r="I1604" s="55"/>
      <c r="J1604" s="392"/>
      <c r="K1604" s="388"/>
      <c r="L1604" s="51">
        <v>10640</v>
      </c>
      <c r="M1604" s="51">
        <v>10640</v>
      </c>
      <c r="N1604" s="132">
        <v>10640</v>
      </c>
      <c r="O1604" s="51">
        <v>10640</v>
      </c>
      <c r="P1604" s="51">
        <v>10640</v>
      </c>
      <c r="Q1604" s="51">
        <v>10640</v>
      </c>
      <c r="R1604" s="51">
        <v>10640</v>
      </c>
      <c r="S1604" s="51">
        <v>10640</v>
      </c>
      <c r="T1604" s="51">
        <v>10640</v>
      </c>
    </row>
    <row r="1605" spans="1:21" s="10" customFormat="1" ht="65.099999999999994" customHeight="1" x14ac:dyDescent="0.3">
      <c r="A1605" s="13">
        <f>IF(D1605="","",SUBTOTAL(3,D$7:$D1605))</f>
        <v>1595</v>
      </c>
      <c r="B1605" s="376"/>
      <c r="C1605" s="373"/>
      <c r="D1605" s="56" t="s">
        <v>700</v>
      </c>
      <c r="E1605" s="54" t="s">
        <v>44</v>
      </c>
      <c r="F1605" s="53" t="s">
        <v>811</v>
      </c>
      <c r="G1605" s="390"/>
      <c r="H1605" s="54" t="s">
        <v>44</v>
      </c>
      <c r="I1605" s="55"/>
      <c r="J1605" s="392"/>
      <c r="K1605" s="388"/>
      <c r="L1605" s="51">
        <v>19520</v>
      </c>
      <c r="M1605" s="51">
        <v>19520</v>
      </c>
      <c r="N1605" s="132">
        <v>19520</v>
      </c>
      <c r="O1605" s="51">
        <v>19520</v>
      </c>
      <c r="P1605" s="51">
        <v>19520</v>
      </c>
      <c r="Q1605" s="51">
        <v>19520</v>
      </c>
      <c r="R1605" s="51">
        <v>19520</v>
      </c>
      <c r="S1605" s="51">
        <v>19520</v>
      </c>
      <c r="T1605" s="51">
        <v>19520</v>
      </c>
    </row>
    <row r="1606" spans="1:21" s="10" customFormat="1" ht="65.099999999999994" customHeight="1" x14ac:dyDescent="0.3">
      <c r="A1606" s="13">
        <f>IF(D1606="","",SUBTOTAL(3,D$7:$D1606))</f>
        <v>1596</v>
      </c>
      <c r="B1606" s="376"/>
      <c r="C1606" s="373"/>
      <c r="D1606" s="56" t="s">
        <v>700</v>
      </c>
      <c r="E1606" s="54" t="s">
        <v>44</v>
      </c>
      <c r="F1606" s="53" t="s">
        <v>812</v>
      </c>
      <c r="G1606" s="390"/>
      <c r="H1606" s="54" t="s">
        <v>44</v>
      </c>
      <c r="I1606" s="55"/>
      <c r="J1606" s="392"/>
      <c r="K1606" s="388"/>
      <c r="L1606" s="51">
        <v>60890</v>
      </c>
      <c r="M1606" s="51">
        <v>60890</v>
      </c>
      <c r="N1606" s="132">
        <v>60890</v>
      </c>
      <c r="O1606" s="51">
        <v>60890</v>
      </c>
      <c r="P1606" s="51">
        <v>60890</v>
      </c>
      <c r="Q1606" s="51">
        <v>60890</v>
      </c>
      <c r="R1606" s="51">
        <v>60890</v>
      </c>
      <c r="S1606" s="51">
        <v>60890</v>
      </c>
      <c r="T1606" s="51">
        <v>60890</v>
      </c>
    </row>
    <row r="1607" spans="1:21" s="10" customFormat="1" ht="65.099999999999994" customHeight="1" x14ac:dyDescent="0.3">
      <c r="A1607" s="13">
        <f>IF(D1607="","",SUBTOTAL(3,D$7:$D1607))</f>
        <v>1597</v>
      </c>
      <c r="B1607" s="376"/>
      <c r="C1607" s="373"/>
      <c r="D1607" s="56" t="s">
        <v>700</v>
      </c>
      <c r="E1607" s="54" t="s">
        <v>44</v>
      </c>
      <c r="F1607" s="53" t="s">
        <v>813</v>
      </c>
      <c r="G1607" s="390"/>
      <c r="H1607" s="54" t="s">
        <v>44</v>
      </c>
      <c r="I1607" s="55"/>
      <c r="J1607" s="392"/>
      <c r="K1607" s="388"/>
      <c r="L1607" s="51">
        <v>242010</v>
      </c>
      <c r="M1607" s="51">
        <v>242010</v>
      </c>
      <c r="N1607" s="132">
        <v>242010</v>
      </c>
      <c r="O1607" s="51">
        <v>242010</v>
      </c>
      <c r="P1607" s="51">
        <v>242010</v>
      </c>
      <c r="Q1607" s="51">
        <v>242010</v>
      </c>
      <c r="R1607" s="51">
        <v>242010</v>
      </c>
      <c r="S1607" s="51">
        <v>242010</v>
      </c>
      <c r="T1607" s="51">
        <v>242010</v>
      </c>
    </row>
    <row r="1608" spans="1:21" s="10" customFormat="1" ht="65.099999999999994" customHeight="1" x14ac:dyDescent="0.3">
      <c r="A1608" s="13">
        <f>IF(D1608="","",SUBTOTAL(3,D$7:$D1608))</f>
        <v>1598</v>
      </c>
      <c r="B1608" s="376"/>
      <c r="C1608" s="55" t="s">
        <v>814</v>
      </c>
      <c r="D1608" s="56" t="s">
        <v>700</v>
      </c>
      <c r="E1608" s="55" t="s">
        <v>657</v>
      </c>
      <c r="F1608" s="53" t="s">
        <v>815</v>
      </c>
      <c r="G1608" s="390"/>
      <c r="H1608" s="54" t="s">
        <v>44</v>
      </c>
      <c r="I1608" s="55"/>
      <c r="J1608" s="392"/>
      <c r="K1608" s="388"/>
      <c r="L1608" s="51">
        <v>24480</v>
      </c>
      <c r="M1608" s="51">
        <v>24480</v>
      </c>
      <c r="N1608" s="132">
        <v>24480</v>
      </c>
      <c r="O1608" s="51">
        <v>24480</v>
      </c>
      <c r="P1608" s="51">
        <v>24480</v>
      </c>
      <c r="Q1608" s="51">
        <v>24480</v>
      </c>
      <c r="R1608" s="51">
        <v>24480</v>
      </c>
      <c r="S1608" s="51">
        <v>24480</v>
      </c>
      <c r="T1608" s="51">
        <v>24480</v>
      </c>
    </row>
    <row r="1609" spans="1:21" s="10" customFormat="1" ht="65.099999999999994" customHeight="1" x14ac:dyDescent="0.3">
      <c r="A1609" s="13">
        <f>IF(D1609="","",SUBTOTAL(3,D$7:$D1609))</f>
        <v>1599</v>
      </c>
      <c r="B1609" s="376"/>
      <c r="C1609" s="54" t="s">
        <v>44</v>
      </c>
      <c r="D1609" s="56" t="s">
        <v>700</v>
      </c>
      <c r="E1609" s="54" t="s">
        <v>44</v>
      </c>
      <c r="F1609" s="53" t="s">
        <v>816</v>
      </c>
      <c r="G1609" s="390"/>
      <c r="H1609" s="54" t="s">
        <v>44</v>
      </c>
      <c r="I1609" s="55"/>
      <c r="J1609" s="392"/>
      <c r="K1609" s="388"/>
      <c r="L1609" s="51">
        <v>47440</v>
      </c>
      <c r="M1609" s="51">
        <v>47440</v>
      </c>
      <c r="N1609" s="132">
        <v>47440</v>
      </c>
      <c r="O1609" s="51">
        <v>47440</v>
      </c>
      <c r="P1609" s="51">
        <v>47440</v>
      </c>
      <c r="Q1609" s="51">
        <v>47440</v>
      </c>
      <c r="R1609" s="51">
        <v>47440</v>
      </c>
      <c r="S1609" s="51">
        <v>47440</v>
      </c>
      <c r="T1609" s="51">
        <v>47440</v>
      </c>
    </row>
    <row r="1610" spans="1:21" s="10" customFormat="1" ht="65.099999999999994" customHeight="1" x14ac:dyDescent="0.3">
      <c r="A1610" s="13">
        <f>IF(D1610="","",SUBTOTAL(3,D$7:$D1610))</f>
        <v>1600</v>
      </c>
      <c r="B1610" s="376"/>
      <c r="C1610" s="54" t="s">
        <v>44</v>
      </c>
      <c r="D1610" s="56" t="s">
        <v>700</v>
      </c>
      <c r="E1610" s="54" t="s">
        <v>44</v>
      </c>
      <c r="F1610" s="53" t="s">
        <v>817</v>
      </c>
      <c r="G1610" s="390"/>
      <c r="H1610" s="54" t="s">
        <v>44</v>
      </c>
      <c r="I1610" s="55"/>
      <c r="J1610" s="392"/>
      <c r="K1610" s="388"/>
      <c r="L1610" s="51">
        <v>118110</v>
      </c>
      <c r="M1610" s="51">
        <v>118110</v>
      </c>
      <c r="N1610" s="132">
        <v>118110</v>
      </c>
      <c r="O1610" s="51">
        <v>118110</v>
      </c>
      <c r="P1610" s="51">
        <v>118110</v>
      </c>
      <c r="Q1610" s="51">
        <v>118110</v>
      </c>
      <c r="R1610" s="51">
        <v>118110</v>
      </c>
      <c r="S1610" s="51">
        <v>118110</v>
      </c>
      <c r="T1610" s="51">
        <v>118110</v>
      </c>
    </row>
    <row r="1611" spans="1:21" s="10" customFormat="1" ht="124.5" customHeight="1" x14ac:dyDescent="0.3">
      <c r="A1611" s="13">
        <f>IF(D1611="","",SUBTOTAL(3,D$7:$D1611))</f>
        <v>1601</v>
      </c>
      <c r="B1611" s="376"/>
      <c r="C1611" s="55" t="s">
        <v>818</v>
      </c>
      <c r="D1611" s="56" t="s">
        <v>700</v>
      </c>
      <c r="E1611" s="55" t="s">
        <v>679</v>
      </c>
      <c r="F1611" s="53" t="s">
        <v>819</v>
      </c>
      <c r="G1611" s="390"/>
      <c r="H1611" s="54" t="s">
        <v>44</v>
      </c>
      <c r="I1611" s="55"/>
      <c r="J1611" s="392"/>
      <c r="K1611" s="388"/>
      <c r="L1611" s="51">
        <v>54730</v>
      </c>
      <c r="M1611" s="51">
        <v>54730</v>
      </c>
      <c r="N1611" s="132">
        <v>54730</v>
      </c>
      <c r="O1611" s="51">
        <v>54730</v>
      </c>
      <c r="P1611" s="51">
        <v>54730</v>
      </c>
      <c r="Q1611" s="51">
        <v>54730</v>
      </c>
      <c r="R1611" s="51">
        <v>54730</v>
      </c>
      <c r="S1611" s="51">
        <v>54730</v>
      </c>
      <c r="T1611" s="51">
        <v>54730</v>
      </c>
    </row>
    <row r="1612" spans="1:21" s="26" customFormat="1" ht="81.75" customHeight="1" x14ac:dyDescent="0.3">
      <c r="A1612" s="13">
        <f>IF(D1612="","",SUBTOTAL(3,D$7:$D1612))</f>
        <v>1602</v>
      </c>
      <c r="B1612" s="376"/>
      <c r="C1612" s="60" t="s">
        <v>2695</v>
      </c>
      <c r="D1612" s="60" t="s">
        <v>570</v>
      </c>
      <c r="E1612" s="377" t="s">
        <v>2696</v>
      </c>
      <c r="F1612" s="60"/>
      <c r="G1612" s="429" t="s">
        <v>2709</v>
      </c>
      <c r="H1612" s="430" t="s">
        <v>17</v>
      </c>
      <c r="I1612" s="60"/>
      <c r="J1612" s="430" t="s">
        <v>2525</v>
      </c>
      <c r="K1612" s="60"/>
      <c r="L1612" s="28">
        <v>7945</v>
      </c>
      <c r="M1612" s="51">
        <v>7945</v>
      </c>
      <c r="N1612" s="132">
        <v>7945</v>
      </c>
      <c r="O1612" s="51">
        <v>7945</v>
      </c>
      <c r="P1612" s="51">
        <v>7945</v>
      </c>
      <c r="Q1612" s="51">
        <v>7945</v>
      </c>
      <c r="R1612" s="51">
        <v>7945</v>
      </c>
      <c r="S1612" s="51">
        <v>7945</v>
      </c>
      <c r="T1612" s="51">
        <v>7945</v>
      </c>
      <c r="U1612" s="10"/>
    </row>
    <row r="1613" spans="1:21" s="26" customFormat="1" ht="81.75" customHeight="1" x14ac:dyDescent="0.3">
      <c r="A1613" s="13">
        <f>IF(D1613="","",SUBTOTAL(3,D$7:$D1613))</f>
        <v>1603</v>
      </c>
      <c r="B1613" s="376"/>
      <c r="C1613" s="60" t="s">
        <v>2697</v>
      </c>
      <c r="D1613" s="60" t="s">
        <v>570</v>
      </c>
      <c r="E1613" s="377"/>
      <c r="F1613" s="60"/>
      <c r="G1613" s="429"/>
      <c r="H1613" s="430"/>
      <c r="I1613" s="60"/>
      <c r="J1613" s="430"/>
      <c r="K1613" s="60"/>
      <c r="L1613" s="28">
        <v>10822</v>
      </c>
      <c r="M1613" s="51">
        <v>10822</v>
      </c>
      <c r="N1613" s="132">
        <v>10822</v>
      </c>
      <c r="O1613" s="51">
        <v>10822</v>
      </c>
      <c r="P1613" s="51">
        <v>10822</v>
      </c>
      <c r="Q1613" s="51">
        <v>10822</v>
      </c>
      <c r="R1613" s="51">
        <v>10822</v>
      </c>
      <c r="S1613" s="51">
        <v>10822</v>
      </c>
      <c r="T1613" s="51">
        <v>10822</v>
      </c>
      <c r="U1613" s="10"/>
    </row>
    <row r="1614" spans="1:21" s="26" customFormat="1" ht="81.75" customHeight="1" x14ac:dyDescent="0.3">
      <c r="A1614" s="13">
        <f>IF(D1614="","",SUBTOTAL(3,D$7:$D1614))</f>
        <v>1604</v>
      </c>
      <c r="B1614" s="376"/>
      <c r="C1614" s="60" t="s">
        <v>2698</v>
      </c>
      <c r="D1614" s="60" t="s">
        <v>570</v>
      </c>
      <c r="E1614" s="377"/>
      <c r="F1614" s="60"/>
      <c r="G1614" s="429"/>
      <c r="H1614" s="430"/>
      <c r="I1614" s="60"/>
      <c r="J1614" s="430"/>
      <c r="K1614" s="60"/>
      <c r="L1614" s="28">
        <v>15753</v>
      </c>
      <c r="M1614" s="51">
        <v>15753</v>
      </c>
      <c r="N1614" s="132">
        <v>15753</v>
      </c>
      <c r="O1614" s="51">
        <v>15753</v>
      </c>
      <c r="P1614" s="51">
        <v>15753</v>
      </c>
      <c r="Q1614" s="51">
        <v>15753</v>
      </c>
      <c r="R1614" s="51">
        <v>15753</v>
      </c>
      <c r="S1614" s="51">
        <v>15753</v>
      </c>
      <c r="T1614" s="51">
        <v>15753</v>
      </c>
      <c r="U1614" s="10"/>
    </row>
    <row r="1615" spans="1:21" s="26" customFormat="1" ht="81.75" customHeight="1" x14ac:dyDescent="0.3">
      <c r="A1615" s="13">
        <f>IF(D1615="","",SUBTOTAL(3,D$7:$D1615))</f>
        <v>1605</v>
      </c>
      <c r="B1615" s="376"/>
      <c r="C1615" s="60" t="s">
        <v>2699</v>
      </c>
      <c r="D1615" s="60" t="s">
        <v>570</v>
      </c>
      <c r="E1615" s="377"/>
      <c r="F1615" s="60"/>
      <c r="G1615" s="429"/>
      <c r="H1615" s="430"/>
      <c r="I1615" s="60"/>
      <c r="J1615" s="430"/>
      <c r="K1615" s="60"/>
      <c r="L1615" s="28">
        <v>26712</v>
      </c>
      <c r="M1615" s="51">
        <v>26712</v>
      </c>
      <c r="N1615" s="132">
        <v>26712</v>
      </c>
      <c r="O1615" s="51">
        <v>26712</v>
      </c>
      <c r="P1615" s="51">
        <v>26712</v>
      </c>
      <c r="Q1615" s="51">
        <v>26712</v>
      </c>
      <c r="R1615" s="51">
        <v>26712</v>
      </c>
      <c r="S1615" s="51">
        <v>26712</v>
      </c>
      <c r="T1615" s="51">
        <v>26712</v>
      </c>
      <c r="U1615" s="10"/>
    </row>
    <row r="1616" spans="1:21" s="26" customFormat="1" ht="81.75" customHeight="1" x14ac:dyDescent="0.3">
      <c r="A1616" s="13">
        <f>IF(D1616="","",SUBTOTAL(3,D$7:$D1616))</f>
        <v>1606</v>
      </c>
      <c r="B1616" s="376"/>
      <c r="C1616" s="60" t="s">
        <v>2700</v>
      </c>
      <c r="D1616" s="60" t="s">
        <v>570</v>
      </c>
      <c r="E1616" s="377"/>
      <c r="F1616" s="60"/>
      <c r="G1616" s="429"/>
      <c r="H1616" s="430"/>
      <c r="I1616" s="60"/>
      <c r="J1616" s="430"/>
      <c r="K1616" s="60"/>
      <c r="L1616" s="28">
        <v>47945</v>
      </c>
      <c r="M1616" s="51">
        <v>47945</v>
      </c>
      <c r="N1616" s="132">
        <v>47945</v>
      </c>
      <c r="O1616" s="51">
        <v>47945</v>
      </c>
      <c r="P1616" s="51">
        <v>47945</v>
      </c>
      <c r="Q1616" s="51">
        <v>47945</v>
      </c>
      <c r="R1616" s="51">
        <v>47945</v>
      </c>
      <c r="S1616" s="51">
        <v>47945</v>
      </c>
      <c r="T1616" s="51">
        <v>47945</v>
      </c>
      <c r="U1616" s="10"/>
    </row>
    <row r="1617" spans="1:21" s="26" customFormat="1" ht="81.75" customHeight="1" x14ac:dyDescent="0.3">
      <c r="A1617" s="13">
        <f>IF(D1617="","",SUBTOTAL(3,D$7:$D1617))</f>
        <v>1607</v>
      </c>
      <c r="B1617" s="376"/>
      <c r="C1617" s="60" t="s">
        <v>2701</v>
      </c>
      <c r="D1617" s="60" t="s">
        <v>570</v>
      </c>
      <c r="E1617" s="377"/>
      <c r="F1617" s="60"/>
      <c r="G1617" s="429"/>
      <c r="H1617" s="430"/>
      <c r="I1617" s="60"/>
      <c r="J1617" s="430"/>
      <c r="K1617" s="60"/>
      <c r="L1617" s="28">
        <v>61644</v>
      </c>
      <c r="M1617" s="51">
        <v>61644</v>
      </c>
      <c r="N1617" s="132">
        <v>61644</v>
      </c>
      <c r="O1617" s="51">
        <v>61644</v>
      </c>
      <c r="P1617" s="51">
        <v>61644</v>
      </c>
      <c r="Q1617" s="51">
        <v>61644</v>
      </c>
      <c r="R1617" s="51">
        <v>61644</v>
      </c>
      <c r="S1617" s="51">
        <v>61644</v>
      </c>
      <c r="T1617" s="51">
        <v>61644</v>
      </c>
      <c r="U1617" s="10"/>
    </row>
    <row r="1618" spans="1:21" s="26" customFormat="1" ht="68.25" customHeight="1" x14ac:dyDescent="0.3">
      <c r="A1618" s="13">
        <f>IF(D1618="","",SUBTOTAL(3,D$7:$D1618))</f>
        <v>1608</v>
      </c>
      <c r="B1618" s="376"/>
      <c r="C1618" s="60" t="s">
        <v>2702</v>
      </c>
      <c r="D1618" s="60" t="s">
        <v>570</v>
      </c>
      <c r="E1618" s="377"/>
      <c r="F1618" s="60"/>
      <c r="G1618" s="429"/>
      <c r="H1618" s="430"/>
      <c r="I1618" s="60"/>
      <c r="J1618" s="430"/>
      <c r="K1618" s="60"/>
      <c r="L1618" s="28">
        <v>5200</v>
      </c>
      <c r="M1618" s="51">
        <v>5200</v>
      </c>
      <c r="N1618" s="132">
        <v>5200</v>
      </c>
      <c r="O1618" s="51">
        <v>5200</v>
      </c>
      <c r="P1618" s="51">
        <v>5200</v>
      </c>
      <c r="Q1618" s="51">
        <v>5200</v>
      </c>
      <c r="R1618" s="51">
        <v>5200</v>
      </c>
      <c r="S1618" s="51">
        <v>5200</v>
      </c>
      <c r="T1618" s="51">
        <v>5200</v>
      </c>
      <c r="U1618" s="10"/>
    </row>
    <row r="1619" spans="1:21" s="26" customFormat="1" ht="68.25" customHeight="1" x14ac:dyDescent="0.3">
      <c r="A1619" s="13">
        <f>IF(D1619="","",SUBTOTAL(3,D$7:$D1619))</f>
        <v>1609</v>
      </c>
      <c r="B1619" s="376"/>
      <c r="C1619" s="60" t="s">
        <v>2703</v>
      </c>
      <c r="D1619" s="60" t="s">
        <v>570</v>
      </c>
      <c r="E1619" s="377"/>
      <c r="F1619" s="60"/>
      <c r="G1619" s="429"/>
      <c r="H1619" s="430"/>
      <c r="I1619" s="60"/>
      <c r="J1619" s="430"/>
      <c r="K1619" s="60"/>
      <c r="L1619" s="28">
        <v>7500</v>
      </c>
      <c r="M1619" s="51">
        <v>7500</v>
      </c>
      <c r="N1619" s="132">
        <v>7500</v>
      </c>
      <c r="O1619" s="51">
        <v>7500</v>
      </c>
      <c r="P1619" s="51">
        <v>7500</v>
      </c>
      <c r="Q1619" s="51">
        <v>7500</v>
      </c>
      <c r="R1619" s="51">
        <v>7500</v>
      </c>
      <c r="S1619" s="51">
        <v>7500</v>
      </c>
      <c r="T1619" s="51">
        <v>7500</v>
      </c>
      <c r="U1619" s="10"/>
    </row>
    <row r="1620" spans="1:21" s="26" customFormat="1" ht="68.25" customHeight="1" x14ac:dyDescent="0.3">
      <c r="A1620" s="13">
        <f>IF(D1620="","",SUBTOTAL(3,D$7:$D1620))</f>
        <v>1610</v>
      </c>
      <c r="B1620" s="376"/>
      <c r="C1620" s="60" t="s">
        <v>2704</v>
      </c>
      <c r="D1620" s="60" t="s">
        <v>570</v>
      </c>
      <c r="E1620" s="377"/>
      <c r="F1620" s="60"/>
      <c r="G1620" s="429"/>
      <c r="H1620" s="430"/>
      <c r="I1620" s="60"/>
      <c r="J1620" s="430"/>
      <c r="K1620" s="60"/>
      <c r="L1620" s="28">
        <v>14400</v>
      </c>
      <c r="M1620" s="51">
        <v>14400</v>
      </c>
      <c r="N1620" s="132">
        <v>14400</v>
      </c>
      <c r="O1620" s="51">
        <v>14400</v>
      </c>
      <c r="P1620" s="51">
        <v>14400</v>
      </c>
      <c r="Q1620" s="51">
        <v>14400</v>
      </c>
      <c r="R1620" s="51">
        <v>14400</v>
      </c>
      <c r="S1620" s="51">
        <v>14400</v>
      </c>
      <c r="T1620" s="51">
        <v>14400</v>
      </c>
      <c r="U1620" s="10"/>
    </row>
    <row r="1621" spans="1:21" s="26" customFormat="1" ht="68.25" customHeight="1" x14ac:dyDescent="0.3">
      <c r="A1621" s="13">
        <f>IF(D1621="","",SUBTOTAL(3,D$7:$D1621))</f>
        <v>1611</v>
      </c>
      <c r="B1621" s="376"/>
      <c r="C1621" s="60" t="s">
        <v>2705</v>
      </c>
      <c r="D1621" s="60" t="s">
        <v>567</v>
      </c>
      <c r="E1621" s="60" t="s">
        <v>2706</v>
      </c>
      <c r="F1621" s="60"/>
      <c r="G1621" s="429"/>
      <c r="H1621" s="430"/>
      <c r="I1621" s="60"/>
      <c r="J1621" s="430"/>
      <c r="K1621" s="60"/>
      <c r="L1621" s="28">
        <v>27000</v>
      </c>
      <c r="M1621" s="51">
        <v>27000</v>
      </c>
      <c r="N1621" s="132">
        <v>27000</v>
      </c>
      <c r="O1621" s="51">
        <v>27000</v>
      </c>
      <c r="P1621" s="51">
        <v>27000</v>
      </c>
      <c r="Q1621" s="51">
        <v>27000</v>
      </c>
      <c r="R1621" s="51">
        <v>27000</v>
      </c>
      <c r="S1621" s="51">
        <v>27000</v>
      </c>
      <c r="T1621" s="51">
        <v>27000</v>
      </c>
      <c r="U1621" s="10"/>
    </row>
    <row r="1622" spans="1:21" s="26" customFormat="1" ht="68.25" customHeight="1" x14ac:dyDescent="0.3">
      <c r="A1622" s="13">
        <f>IF(D1622="","",SUBTOTAL(3,D$7:$D1622))</f>
        <v>1612</v>
      </c>
      <c r="B1622" s="376"/>
      <c r="C1622" s="60" t="s">
        <v>2707</v>
      </c>
      <c r="D1622" s="60" t="s">
        <v>567</v>
      </c>
      <c r="E1622" s="60" t="s">
        <v>2706</v>
      </c>
      <c r="F1622" s="60"/>
      <c r="G1622" s="429"/>
      <c r="H1622" s="430"/>
      <c r="I1622" s="60"/>
      <c r="J1622" s="430"/>
      <c r="K1622" s="60"/>
      <c r="L1622" s="28">
        <v>45000</v>
      </c>
      <c r="M1622" s="51">
        <v>45000</v>
      </c>
      <c r="N1622" s="132">
        <v>45000</v>
      </c>
      <c r="O1622" s="51">
        <v>45000</v>
      </c>
      <c r="P1622" s="51">
        <v>45000</v>
      </c>
      <c r="Q1622" s="51">
        <v>45000</v>
      </c>
      <c r="R1622" s="51">
        <v>45000</v>
      </c>
      <c r="S1622" s="51">
        <v>45000</v>
      </c>
      <c r="T1622" s="51">
        <v>45000</v>
      </c>
      <c r="U1622" s="10"/>
    </row>
    <row r="1623" spans="1:21" s="26" customFormat="1" ht="68.25" customHeight="1" x14ac:dyDescent="0.3">
      <c r="A1623" s="13">
        <f>IF(D1623="","",SUBTOTAL(3,D$7:$D1623))</f>
        <v>1613</v>
      </c>
      <c r="B1623" s="376"/>
      <c r="C1623" s="60" t="s">
        <v>2708</v>
      </c>
      <c r="D1623" s="60" t="s">
        <v>567</v>
      </c>
      <c r="E1623" s="60" t="s">
        <v>2706</v>
      </c>
      <c r="F1623" s="60"/>
      <c r="G1623" s="429"/>
      <c r="H1623" s="430"/>
      <c r="I1623" s="60"/>
      <c r="J1623" s="430"/>
      <c r="K1623" s="60"/>
      <c r="L1623" s="28">
        <v>80000</v>
      </c>
      <c r="M1623" s="51">
        <v>80000</v>
      </c>
      <c r="N1623" s="132">
        <v>80000</v>
      </c>
      <c r="O1623" s="51">
        <v>80000</v>
      </c>
      <c r="P1623" s="51">
        <v>80000</v>
      </c>
      <c r="Q1623" s="51">
        <v>80000</v>
      </c>
      <c r="R1623" s="51">
        <v>80000</v>
      </c>
      <c r="S1623" s="51">
        <v>80000</v>
      </c>
      <c r="T1623" s="51">
        <v>80000</v>
      </c>
      <c r="U1623" s="10"/>
    </row>
    <row r="1624" spans="1:21" s="26" customFormat="1" ht="68.25" customHeight="1" x14ac:dyDescent="0.3">
      <c r="A1624" s="13">
        <f>IF(D1624="","",SUBTOTAL(3,D$7:$D1624))</f>
        <v>1614</v>
      </c>
      <c r="B1624" s="376"/>
      <c r="C1624" s="60" t="s">
        <v>2773</v>
      </c>
      <c r="D1624" s="60" t="s">
        <v>567</v>
      </c>
      <c r="E1624" s="60" t="s">
        <v>2706</v>
      </c>
      <c r="F1624" s="60"/>
      <c r="G1624" s="429"/>
      <c r="H1624" s="430"/>
      <c r="I1624" s="60"/>
      <c r="J1624" s="430"/>
      <c r="K1624" s="60"/>
      <c r="L1624" s="28">
        <v>6676</v>
      </c>
      <c r="M1624" s="51"/>
      <c r="N1624" s="132">
        <v>6676</v>
      </c>
      <c r="O1624" s="51">
        <v>6676</v>
      </c>
      <c r="P1624" s="51">
        <v>6676</v>
      </c>
      <c r="Q1624" s="51">
        <v>6676</v>
      </c>
      <c r="R1624" s="51">
        <v>6676</v>
      </c>
      <c r="S1624" s="51">
        <v>6676</v>
      </c>
      <c r="T1624" s="51">
        <v>6676</v>
      </c>
      <c r="U1624" s="10"/>
    </row>
    <row r="1625" spans="1:21" s="26" customFormat="1" ht="68.25" customHeight="1" x14ac:dyDescent="0.3">
      <c r="A1625" s="13">
        <f>IF(D1625="","",SUBTOTAL(3,D$7:$D1625))</f>
        <v>1615</v>
      </c>
      <c r="B1625" s="376"/>
      <c r="C1625" s="60" t="s">
        <v>2774</v>
      </c>
      <c r="D1625" s="60" t="s">
        <v>567</v>
      </c>
      <c r="E1625" s="60" t="s">
        <v>2706</v>
      </c>
      <c r="F1625" s="60"/>
      <c r="G1625" s="429"/>
      <c r="H1625" s="430"/>
      <c r="I1625" s="60"/>
      <c r="J1625" s="430"/>
      <c r="K1625" s="60"/>
      <c r="L1625" s="28">
        <v>8200</v>
      </c>
      <c r="M1625" s="51"/>
      <c r="N1625" s="132">
        <v>8200</v>
      </c>
      <c r="O1625" s="51">
        <v>8200</v>
      </c>
      <c r="P1625" s="51">
        <v>8200</v>
      </c>
      <c r="Q1625" s="51">
        <v>8200</v>
      </c>
      <c r="R1625" s="51">
        <v>8200</v>
      </c>
      <c r="S1625" s="51">
        <v>8200</v>
      </c>
      <c r="T1625" s="51">
        <v>8200</v>
      </c>
      <c r="U1625" s="10"/>
    </row>
    <row r="1626" spans="1:21" s="26" customFormat="1" ht="111.75" customHeight="1" x14ac:dyDescent="0.3">
      <c r="A1626" s="13">
        <f>IF(D1626="","",SUBTOTAL(3,D$7:$D1626))</f>
        <v>1616</v>
      </c>
      <c r="B1626" s="376"/>
      <c r="C1626" s="60" t="s">
        <v>2775</v>
      </c>
      <c r="D1626" s="60" t="s">
        <v>567</v>
      </c>
      <c r="E1626" s="60" t="s">
        <v>2706</v>
      </c>
      <c r="F1626" s="60"/>
      <c r="G1626" s="429"/>
      <c r="H1626" s="430"/>
      <c r="I1626" s="60"/>
      <c r="J1626" s="430"/>
      <c r="K1626" s="60"/>
      <c r="L1626" s="28">
        <v>9000</v>
      </c>
      <c r="M1626" s="51"/>
      <c r="N1626" s="132">
        <v>9000</v>
      </c>
      <c r="O1626" s="51">
        <v>9000</v>
      </c>
      <c r="P1626" s="51">
        <v>9000</v>
      </c>
      <c r="Q1626" s="51">
        <v>9000</v>
      </c>
      <c r="R1626" s="51">
        <v>9000</v>
      </c>
      <c r="S1626" s="51">
        <v>9000</v>
      </c>
      <c r="T1626" s="51">
        <v>9000</v>
      </c>
      <c r="U1626" s="10"/>
    </row>
    <row r="1627" spans="1:21" s="26" customFormat="1" ht="111.75" customHeight="1" x14ac:dyDescent="0.3">
      <c r="A1627" s="13">
        <f>IF(D1627="","",SUBTOTAL(3,D$7:$D1627))</f>
        <v>1617</v>
      </c>
      <c r="B1627" s="376"/>
      <c r="C1627" s="60" t="s">
        <v>2776</v>
      </c>
      <c r="D1627" s="60" t="s">
        <v>567</v>
      </c>
      <c r="E1627" s="60" t="s">
        <v>2706</v>
      </c>
      <c r="F1627" s="60"/>
      <c r="G1627" s="429"/>
      <c r="H1627" s="430"/>
      <c r="I1627" s="60"/>
      <c r="J1627" s="430"/>
      <c r="K1627" s="60"/>
      <c r="L1627" s="28">
        <v>14850</v>
      </c>
      <c r="M1627" s="51"/>
      <c r="N1627" s="132">
        <v>14850</v>
      </c>
      <c r="O1627" s="51">
        <v>14850</v>
      </c>
      <c r="P1627" s="51">
        <v>14850</v>
      </c>
      <c r="Q1627" s="51">
        <v>14850</v>
      </c>
      <c r="R1627" s="51">
        <v>14850</v>
      </c>
      <c r="S1627" s="51">
        <v>14850</v>
      </c>
      <c r="T1627" s="51">
        <v>14850</v>
      </c>
      <c r="U1627" s="10"/>
    </row>
    <row r="1628" spans="1:21" s="26" customFormat="1" ht="68.25" customHeight="1" x14ac:dyDescent="0.3">
      <c r="A1628" s="13">
        <f>IF(D1628="","",SUBTOTAL(3,D$7:$D1628))</f>
        <v>1618</v>
      </c>
      <c r="B1628" s="376"/>
      <c r="C1628" s="60" t="s">
        <v>2777</v>
      </c>
      <c r="D1628" s="60" t="s">
        <v>567</v>
      </c>
      <c r="E1628" s="60" t="s">
        <v>2706</v>
      </c>
      <c r="F1628" s="60"/>
      <c r="G1628" s="429"/>
      <c r="H1628" s="430"/>
      <c r="I1628" s="60"/>
      <c r="J1628" s="430"/>
      <c r="K1628" s="60"/>
      <c r="L1628" s="28">
        <v>22500</v>
      </c>
      <c r="M1628" s="51"/>
      <c r="N1628" s="132">
        <v>22500</v>
      </c>
      <c r="O1628" s="51">
        <v>22500</v>
      </c>
      <c r="P1628" s="51">
        <v>22500</v>
      </c>
      <c r="Q1628" s="51">
        <v>22500</v>
      </c>
      <c r="R1628" s="51">
        <v>22500</v>
      </c>
      <c r="S1628" s="51">
        <v>22500</v>
      </c>
      <c r="T1628" s="51">
        <v>22500</v>
      </c>
      <c r="U1628" s="10"/>
    </row>
    <row r="1629" spans="1:21" s="26" customFormat="1" ht="68.25" customHeight="1" x14ac:dyDescent="0.3">
      <c r="A1629" s="13">
        <f>IF(D1629="","",SUBTOTAL(3,D$7:$D1629))</f>
        <v>1619</v>
      </c>
      <c r="B1629" s="376"/>
      <c r="C1629" s="60" t="s">
        <v>2778</v>
      </c>
      <c r="D1629" s="60" t="s">
        <v>567</v>
      </c>
      <c r="E1629" s="60" t="s">
        <v>2706</v>
      </c>
      <c r="F1629" s="60"/>
      <c r="G1629" s="429"/>
      <c r="H1629" s="430"/>
      <c r="I1629" s="60"/>
      <c r="J1629" s="430"/>
      <c r="K1629" s="60"/>
      <c r="L1629" s="28">
        <v>9750</v>
      </c>
      <c r="M1629" s="51"/>
      <c r="N1629" s="132">
        <v>9750</v>
      </c>
      <c r="O1629" s="51">
        <v>9750</v>
      </c>
      <c r="P1629" s="51">
        <v>9750</v>
      </c>
      <c r="Q1629" s="51">
        <v>9750</v>
      </c>
      <c r="R1629" s="51">
        <v>9750</v>
      </c>
      <c r="S1629" s="51">
        <v>9750</v>
      </c>
      <c r="T1629" s="51">
        <v>9750</v>
      </c>
      <c r="U1629" s="10"/>
    </row>
    <row r="1630" spans="1:21" s="26" customFormat="1" ht="68.25" customHeight="1" x14ac:dyDescent="0.3">
      <c r="A1630" s="13">
        <f>IF(D1630="","",SUBTOTAL(3,D$7:$D1630))</f>
        <v>1620</v>
      </c>
      <c r="B1630" s="376"/>
      <c r="C1630" s="60" t="s">
        <v>2779</v>
      </c>
      <c r="D1630" s="60" t="s">
        <v>567</v>
      </c>
      <c r="E1630" s="60" t="s">
        <v>2706</v>
      </c>
      <c r="F1630" s="60"/>
      <c r="G1630" s="429"/>
      <c r="H1630" s="430"/>
      <c r="I1630" s="60"/>
      <c r="J1630" s="430"/>
      <c r="K1630" s="60"/>
      <c r="L1630" s="28">
        <v>5506</v>
      </c>
      <c r="M1630" s="51"/>
      <c r="N1630" s="132">
        <v>5506</v>
      </c>
      <c r="O1630" s="51">
        <v>5506</v>
      </c>
      <c r="P1630" s="51">
        <v>5506</v>
      </c>
      <c r="Q1630" s="51">
        <v>5506</v>
      </c>
      <c r="R1630" s="51">
        <v>5506</v>
      </c>
      <c r="S1630" s="51">
        <v>5506</v>
      </c>
      <c r="T1630" s="51">
        <v>5506</v>
      </c>
      <c r="U1630" s="10"/>
    </row>
    <row r="1631" spans="1:21" s="26" customFormat="1" ht="68.25" customHeight="1" x14ac:dyDescent="0.3">
      <c r="A1631" s="13">
        <f>IF(D1631="","",SUBTOTAL(3,D$7:$D1631))</f>
        <v>1621</v>
      </c>
      <c r="B1631" s="376"/>
      <c r="C1631" s="60" t="s">
        <v>2780</v>
      </c>
      <c r="D1631" s="60" t="s">
        <v>567</v>
      </c>
      <c r="E1631" s="60" t="s">
        <v>2706</v>
      </c>
      <c r="F1631" s="60"/>
      <c r="G1631" s="429"/>
      <c r="H1631" s="430"/>
      <c r="I1631" s="60"/>
      <c r="J1631" s="430"/>
      <c r="K1631" s="60"/>
      <c r="L1631" s="28">
        <v>5506</v>
      </c>
      <c r="M1631" s="51"/>
      <c r="N1631" s="132">
        <v>5506</v>
      </c>
      <c r="O1631" s="51">
        <v>5506</v>
      </c>
      <c r="P1631" s="51">
        <v>5506</v>
      </c>
      <c r="Q1631" s="51">
        <v>5506</v>
      </c>
      <c r="R1631" s="51">
        <v>5506</v>
      </c>
      <c r="S1631" s="51">
        <v>5506</v>
      </c>
      <c r="T1631" s="51">
        <v>5506</v>
      </c>
      <c r="U1631" s="10"/>
    </row>
    <row r="1632" spans="1:21" s="10" customFormat="1" ht="65.099999999999994" customHeight="1" x14ac:dyDescent="0.3">
      <c r="A1632" s="13">
        <f>IF(D1632="","",SUBTOTAL(3,D$7:$D1632))</f>
        <v>1622</v>
      </c>
      <c r="B1632" s="376"/>
      <c r="C1632" s="22" t="s">
        <v>820</v>
      </c>
      <c r="D1632" s="56" t="s">
        <v>700</v>
      </c>
      <c r="E1632" s="55" t="s">
        <v>821</v>
      </c>
      <c r="F1632" s="53" t="s">
        <v>822</v>
      </c>
      <c r="G1632" s="376" t="s">
        <v>1271</v>
      </c>
      <c r="H1632" s="373" t="s">
        <v>17</v>
      </c>
      <c r="I1632" s="373" t="s">
        <v>823</v>
      </c>
      <c r="J1632" s="389" t="s">
        <v>396</v>
      </c>
      <c r="K1632" s="53"/>
      <c r="L1632" s="51">
        <v>2030</v>
      </c>
      <c r="M1632" s="51">
        <v>2030</v>
      </c>
      <c r="N1632" s="132">
        <v>2030</v>
      </c>
      <c r="O1632" s="51">
        <v>2030</v>
      </c>
      <c r="P1632" s="51">
        <v>2030</v>
      </c>
      <c r="Q1632" s="51">
        <v>2030</v>
      </c>
      <c r="R1632" s="5">
        <v>2030</v>
      </c>
      <c r="S1632" s="51">
        <v>2030</v>
      </c>
      <c r="T1632" s="51">
        <v>2030</v>
      </c>
    </row>
    <row r="1633" spans="1:20" s="10" customFormat="1" ht="65.099999999999994" customHeight="1" x14ac:dyDescent="0.3">
      <c r="A1633" s="13">
        <f>IF(D1633="","",SUBTOTAL(3,D$7:$D1633))</f>
        <v>1623</v>
      </c>
      <c r="B1633" s="376"/>
      <c r="C1633" s="22" t="s">
        <v>824</v>
      </c>
      <c r="D1633" s="56" t="s">
        <v>700</v>
      </c>
      <c r="E1633" s="55" t="s">
        <v>825</v>
      </c>
      <c r="F1633" s="53" t="s">
        <v>822</v>
      </c>
      <c r="G1633" s="376"/>
      <c r="H1633" s="373"/>
      <c r="I1633" s="373"/>
      <c r="J1633" s="389"/>
      <c r="K1633" s="53"/>
      <c r="L1633" s="51">
        <v>5700</v>
      </c>
      <c r="M1633" s="51">
        <v>5700</v>
      </c>
      <c r="N1633" s="132">
        <v>5700</v>
      </c>
      <c r="O1633" s="51">
        <v>5700</v>
      </c>
      <c r="P1633" s="51">
        <v>5700</v>
      </c>
      <c r="Q1633" s="51">
        <v>5700</v>
      </c>
      <c r="R1633" s="5">
        <v>5700</v>
      </c>
      <c r="S1633" s="51">
        <v>5700</v>
      </c>
      <c r="T1633" s="51">
        <v>5700</v>
      </c>
    </row>
    <row r="1634" spans="1:20" s="10" customFormat="1" ht="65.099999999999994" customHeight="1" x14ac:dyDescent="0.3">
      <c r="A1634" s="13">
        <f>IF(D1634="","",SUBTOTAL(3,D$7:$D1634))</f>
        <v>1624</v>
      </c>
      <c r="B1634" s="376"/>
      <c r="C1634" s="22" t="s">
        <v>826</v>
      </c>
      <c r="D1634" s="56" t="s">
        <v>700</v>
      </c>
      <c r="E1634" s="373" t="s">
        <v>827</v>
      </c>
      <c r="F1634" s="53" t="s">
        <v>822</v>
      </c>
      <c r="G1634" s="376"/>
      <c r="H1634" s="373"/>
      <c r="I1634" s="373"/>
      <c r="J1634" s="389"/>
      <c r="K1634" s="53"/>
      <c r="L1634" s="51">
        <v>11800</v>
      </c>
      <c r="M1634" s="51">
        <v>11800</v>
      </c>
      <c r="N1634" s="132">
        <v>11800</v>
      </c>
      <c r="O1634" s="51">
        <v>11800</v>
      </c>
      <c r="P1634" s="51">
        <v>11800</v>
      </c>
      <c r="Q1634" s="51">
        <v>11800</v>
      </c>
      <c r="R1634" s="5">
        <v>11800</v>
      </c>
      <c r="S1634" s="51">
        <v>11800</v>
      </c>
      <c r="T1634" s="51">
        <v>11800</v>
      </c>
    </row>
    <row r="1635" spans="1:20" s="10" customFormat="1" ht="65.099999999999994" customHeight="1" x14ac:dyDescent="0.3">
      <c r="A1635" s="13">
        <f>IF(D1635="","",SUBTOTAL(3,D$7:$D1635))</f>
        <v>1625</v>
      </c>
      <c r="B1635" s="376"/>
      <c r="C1635" s="22" t="s">
        <v>828</v>
      </c>
      <c r="D1635" s="56" t="s">
        <v>700</v>
      </c>
      <c r="E1635" s="373"/>
      <c r="F1635" s="53" t="s">
        <v>822</v>
      </c>
      <c r="G1635" s="376"/>
      <c r="H1635" s="373"/>
      <c r="I1635" s="373"/>
      <c r="J1635" s="389"/>
      <c r="K1635" s="53"/>
      <c r="L1635" s="51">
        <v>19000</v>
      </c>
      <c r="M1635" s="51">
        <v>19000</v>
      </c>
      <c r="N1635" s="132">
        <v>19000</v>
      </c>
      <c r="O1635" s="51">
        <v>19000</v>
      </c>
      <c r="P1635" s="51">
        <v>19000</v>
      </c>
      <c r="Q1635" s="51">
        <v>19000</v>
      </c>
      <c r="R1635" s="5">
        <v>19000</v>
      </c>
      <c r="S1635" s="51">
        <v>19000</v>
      </c>
      <c r="T1635" s="51">
        <v>19000</v>
      </c>
    </row>
    <row r="1636" spans="1:20" s="10" customFormat="1" ht="65.099999999999994" customHeight="1" x14ac:dyDescent="0.3">
      <c r="A1636" s="13">
        <f>IF(D1636="","",SUBTOTAL(3,D$7:$D1636))</f>
        <v>1626</v>
      </c>
      <c r="B1636" s="376"/>
      <c r="C1636" s="22" t="s">
        <v>829</v>
      </c>
      <c r="D1636" s="56" t="s">
        <v>700</v>
      </c>
      <c r="E1636" s="373" t="s">
        <v>830</v>
      </c>
      <c r="F1636" s="53" t="s">
        <v>822</v>
      </c>
      <c r="G1636" s="376"/>
      <c r="H1636" s="373"/>
      <c r="I1636" s="373"/>
      <c r="J1636" s="389"/>
      <c r="K1636" s="53"/>
      <c r="L1636" s="51">
        <v>5400</v>
      </c>
      <c r="M1636" s="51">
        <v>5400</v>
      </c>
      <c r="N1636" s="132">
        <v>5400</v>
      </c>
      <c r="O1636" s="51">
        <v>5400</v>
      </c>
      <c r="P1636" s="51">
        <v>5400</v>
      </c>
      <c r="Q1636" s="51">
        <v>5400</v>
      </c>
      <c r="R1636" s="5">
        <v>5400</v>
      </c>
      <c r="S1636" s="51">
        <v>5400</v>
      </c>
      <c r="T1636" s="51">
        <v>5400</v>
      </c>
    </row>
    <row r="1637" spans="1:20" s="10" customFormat="1" ht="65.099999999999994" customHeight="1" x14ac:dyDescent="0.3">
      <c r="A1637" s="13">
        <f>IF(D1637="","",SUBTOTAL(3,D$7:$D1637))</f>
        <v>1627</v>
      </c>
      <c r="B1637" s="376"/>
      <c r="C1637" s="22" t="s">
        <v>831</v>
      </c>
      <c r="D1637" s="56" t="s">
        <v>700</v>
      </c>
      <c r="E1637" s="373"/>
      <c r="F1637" s="53" t="s">
        <v>822</v>
      </c>
      <c r="G1637" s="376"/>
      <c r="H1637" s="373"/>
      <c r="I1637" s="373"/>
      <c r="J1637" s="389"/>
      <c r="K1637" s="53"/>
      <c r="L1637" s="51">
        <v>8800</v>
      </c>
      <c r="M1637" s="51">
        <v>8800</v>
      </c>
      <c r="N1637" s="132">
        <v>8800</v>
      </c>
      <c r="O1637" s="51">
        <v>8800</v>
      </c>
      <c r="P1637" s="51">
        <v>8800</v>
      </c>
      <c r="Q1637" s="51">
        <v>8800</v>
      </c>
      <c r="R1637" s="5">
        <v>8800</v>
      </c>
      <c r="S1637" s="51">
        <v>8800</v>
      </c>
      <c r="T1637" s="51">
        <v>8800</v>
      </c>
    </row>
    <row r="1638" spans="1:20" s="10" customFormat="1" ht="65.099999999999994" customHeight="1" x14ac:dyDescent="0.3">
      <c r="A1638" s="13">
        <f>IF(D1638="","",SUBTOTAL(3,D$7:$D1638))</f>
        <v>1628</v>
      </c>
      <c r="B1638" s="376"/>
      <c r="C1638" s="22" t="s">
        <v>832</v>
      </c>
      <c r="D1638" s="56" t="s">
        <v>700</v>
      </c>
      <c r="E1638" s="373"/>
      <c r="F1638" s="53" t="s">
        <v>822</v>
      </c>
      <c r="G1638" s="376"/>
      <c r="H1638" s="373"/>
      <c r="I1638" s="373"/>
      <c r="J1638" s="389"/>
      <c r="K1638" s="53"/>
      <c r="L1638" s="51">
        <v>13400</v>
      </c>
      <c r="M1638" s="51">
        <v>13400</v>
      </c>
      <c r="N1638" s="132">
        <v>13400</v>
      </c>
      <c r="O1638" s="51">
        <v>13400</v>
      </c>
      <c r="P1638" s="51">
        <v>13400</v>
      </c>
      <c r="Q1638" s="51">
        <v>13400</v>
      </c>
      <c r="R1638" s="5">
        <v>13400</v>
      </c>
      <c r="S1638" s="51">
        <v>13400</v>
      </c>
      <c r="T1638" s="51">
        <v>13400</v>
      </c>
    </row>
    <row r="1639" spans="1:20" s="10" customFormat="1" ht="65.099999999999994" customHeight="1" x14ac:dyDescent="0.3">
      <c r="A1639" s="13">
        <f>IF(D1639="","",SUBTOTAL(3,D$7:$D1639))</f>
        <v>1629</v>
      </c>
      <c r="B1639" s="376"/>
      <c r="C1639" s="22" t="s">
        <v>833</v>
      </c>
      <c r="D1639" s="56" t="s">
        <v>700</v>
      </c>
      <c r="E1639" s="373"/>
      <c r="F1639" s="53" t="s">
        <v>822</v>
      </c>
      <c r="G1639" s="376"/>
      <c r="H1639" s="373"/>
      <c r="I1639" s="373"/>
      <c r="J1639" s="389"/>
      <c r="K1639" s="53"/>
      <c r="L1639" s="51">
        <v>19600</v>
      </c>
      <c r="M1639" s="51">
        <v>19600</v>
      </c>
      <c r="N1639" s="132">
        <v>19600</v>
      </c>
      <c r="O1639" s="51">
        <v>19600</v>
      </c>
      <c r="P1639" s="51">
        <v>19600</v>
      </c>
      <c r="Q1639" s="51">
        <v>19600</v>
      </c>
      <c r="R1639" s="5">
        <v>19600</v>
      </c>
      <c r="S1639" s="51">
        <v>19600</v>
      </c>
      <c r="T1639" s="51">
        <v>19600</v>
      </c>
    </row>
    <row r="1640" spans="1:20" s="10" customFormat="1" ht="65.099999999999994" customHeight="1" x14ac:dyDescent="0.3">
      <c r="A1640" s="13">
        <f>IF(D1640="","",SUBTOTAL(3,D$7:$D1640))</f>
        <v>1630</v>
      </c>
      <c r="B1640" s="376"/>
      <c r="C1640" s="22" t="s">
        <v>834</v>
      </c>
      <c r="D1640" s="56" t="s">
        <v>700</v>
      </c>
      <c r="E1640" s="373"/>
      <c r="F1640" s="388" t="s">
        <v>1272</v>
      </c>
      <c r="G1640" s="376"/>
      <c r="H1640" s="373"/>
      <c r="I1640" s="373"/>
      <c r="J1640" s="389"/>
      <c r="K1640" s="53"/>
      <c r="L1640" s="51">
        <v>49400</v>
      </c>
      <c r="M1640" s="51">
        <v>49400</v>
      </c>
      <c r="N1640" s="132">
        <v>49400</v>
      </c>
      <c r="O1640" s="51">
        <v>49400</v>
      </c>
      <c r="P1640" s="51">
        <v>49400</v>
      </c>
      <c r="Q1640" s="51">
        <v>49400</v>
      </c>
      <c r="R1640" s="5">
        <v>49400</v>
      </c>
      <c r="S1640" s="51">
        <v>49400</v>
      </c>
      <c r="T1640" s="51">
        <v>49400</v>
      </c>
    </row>
    <row r="1641" spans="1:20" s="10" customFormat="1" ht="65.099999999999994" customHeight="1" x14ac:dyDescent="0.3">
      <c r="A1641" s="13">
        <f>IF(D1641="","",SUBTOTAL(3,D$7:$D1641))</f>
        <v>1631</v>
      </c>
      <c r="B1641" s="376"/>
      <c r="C1641" s="22" t="s">
        <v>836</v>
      </c>
      <c r="D1641" s="56" t="s">
        <v>700</v>
      </c>
      <c r="E1641" s="373" t="s">
        <v>835</v>
      </c>
      <c r="F1641" s="388"/>
      <c r="G1641" s="376"/>
      <c r="H1641" s="373"/>
      <c r="I1641" s="373"/>
      <c r="J1641" s="389"/>
      <c r="K1641" s="53"/>
      <c r="L1641" s="51">
        <v>25400</v>
      </c>
      <c r="M1641" s="51">
        <v>25400</v>
      </c>
      <c r="N1641" s="132">
        <v>25400</v>
      </c>
      <c r="O1641" s="51">
        <v>25400</v>
      </c>
      <c r="P1641" s="51">
        <v>25400</v>
      </c>
      <c r="Q1641" s="51">
        <v>25400</v>
      </c>
      <c r="R1641" s="5">
        <v>25400</v>
      </c>
      <c r="S1641" s="51">
        <v>25400</v>
      </c>
      <c r="T1641" s="51">
        <v>25400</v>
      </c>
    </row>
    <row r="1642" spans="1:20" s="10" customFormat="1" ht="65.099999999999994" customHeight="1" x14ac:dyDescent="0.3">
      <c r="A1642" s="13">
        <f>IF(D1642="","",SUBTOTAL(3,D$7:$D1642))</f>
        <v>1632</v>
      </c>
      <c r="B1642" s="376"/>
      <c r="C1642" s="22" t="s">
        <v>837</v>
      </c>
      <c r="D1642" s="56" t="s">
        <v>700</v>
      </c>
      <c r="E1642" s="373"/>
      <c r="F1642" s="388"/>
      <c r="G1642" s="376"/>
      <c r="H1642" s="373"/>
      <c r="I1642" s="373"/>
      <c r="J1642" s="389"/>
      <c r="K1642" s="53"/>
      <c r="L1642" s="51">
        <v>36900</v>
      </c>
      <c r="M1642" s="51">
        <v>36900</v>
      </c>
      <c r="N1642" s="132">
        <v>36900</v>
      </c>
      <c r="O1642" s="51">
        <v>36900</v>
      </c>
      <c r="P1642" s="51">
        <v>36900</v>
      </c>
      <c r="Q1642" s="51">
        <v>36900</v>
      </c>
      <c r="R1642" s="5">
        <v>36900</v>
      </c>
      <c r="S1642" s="51">
        <v>36900</v>
      </c>
      <c r="T1642" s="51">
        <v>36900</v>
      </c>
    </row>
    <row r="1643" spans="1:20" s="10" customFormat="1" ht="65.099999999999994" customHeight="1" x14ac:dyDescent="0.3">
      <c r="A1643" s="13">
        <f>IF(D1643="","",SUBTOTAL(3,D$7:$D1643))</f>
        <v>1633</v>
      </c>
      <c r="B1643" s="376"/>
      <c r="C1643" s="22" t="s">
        <v>838</v>
      </c>
      <c r="D1643" s="56" t="s">
        <v>700</v>
      </c>
      <c r="E1643" s="373"/>
      <c r="F1643" s="388"/>
      <c r="G1643" s="376"/>
      <c r="H1643" s="373"/>
      <c r="I1643" s="373"/>
      <c r="J1643" s="389"/>
      <c r="K1643" s="53"/>
      <c r="L1643" s="51">
        <v>50900</v>
      </c>
      <c r="M1643" s="51">
        <v>50900</v>
      </c>
      <c r="N1643" s="132">
        <v>50900</v>
      </c>
      <c r="O1643" s="51">
        <v>50900</v>
      </c>
      <c r="P1643" s="51">
        <v>50900</v>
      </c>
      <c r="Q1643" s="51">
        <v>50900</v>
      </c>
      <c r="R1643" s="5">
        <v>50900</v>
      </c>
      <c r="S1643" s="51">
        <v>50900</v>
      </c>
      <c r="T1643" s="51">
        <v>50900</v>
      </c>
    </row>
    <row r="1644" spans="1:20" s="10" customFormat="1" ht="65.099999999999994" customHeight="1" x14ac:dyDescent="0.3">
      <c r="A1644" s="13">
        <f>IF(D1644="","",SUBTOTAL(3,D$7:$D1644))</f>
        <v>1634</v>
      </c>
      <c r="B1644" s="376"/>
      <c r="C1644" s="22" t="s">
        <v>839</v>
      </c>
      <c r="D1644" s="56" t="s">
        <v>700</v>
      </c>
      <c r="E1644" s="373"/>
      <c r="F1644" s="388"/>
      <c r="G1644" s="376"/>
      <c r="H1644" s="373"/>
      <c r="I1644" s="373"/>
      <c r="J1644" s="389"/>
      <c r="K1644" s="53"/>
      <c r="L1644" s="51">
        <v>64900</v>
      </c>
      <c r="M1644" s="51">
        <v>64900</v>
      </c>
      <c r="N1644" s="132">
        <v>64900</v>
      </c>
      <c r="O1644" s="51">
        <v>64900</v>
      </c>
      <c r="P1644" s="51">
        <v>64900</v>
      </c>
      <c r="Q1644" s="51">
        <v>64900</v>
      </c>
      <c r="R1644" s="5">
        <v>64900</v>
      </c>
      <c r="S1644" s="51">
        <v>64900</v>
      </c>
      <c r="T1644" s="51">
        <v>64900</v>
      </c>
    </row>
    <row r="1645" spans="1:20" s="10" customFormat="1" ht="65.099999999999994" customHeight="1" x14ac:dyDescent="0.3">
      <c r="A1645" s="13">
        <f>IF(D1645="","",SUBTOTAL(3,D$7:$D1645))</f>
        <v>1635</v>
      </c>
      <c r="B1645" s="376"/>
      <c r="C1645" s="22" t="s">
        <v>840</v>
      </c>
      <c r="D1645" s="56" t="s">
        <v>700</v>
      </c>
      <c r="E1645" s="373"/>
      <c r="F1645" s="388"/>
      <c r="G1645" s="376"/>
      <c r="H1645" s="373"/>
      <c r="I1645" s="373"/>
      <c r="J1645" s="389"/>
      <c r="K1645" s="53"/>
      <c r="L1645" s="51">
        <v>93000</v>
      </c>
      <c r="M1645" s="51">
        <v>93000</v>
      </c>
      <c r="N1645" s="132">
        <v>93000</v>
      </c>
      <c r="O1645" s="51">
        <v>93000</v>
      </c>
      <c r="P1645" s="51">
        <v>93000</v>
      </c>
      <c r="Q1645" s="51">
        <v>93000</v>
      </c>
      <c r="R1645" s="5">
        <v>93000</v>
      </c>
      <c r="S1645" s="51">
        <v>93000</v>
      </c>
      <c r="T1645" s="51">
        <v>93000</v>
      </c>
    </row>
    <row r="1646" spans="1:20" s="10" customFormat="1" ht="65.099999999999994" customHeight="1" x14ac:dyDescent="0.3">
      <c r="A1646" s="13">
        <f>IF(D1646="","",SUBTOTAL(3,D$7:$D1646))</f>
        <v>1636</v>
      </c>
      <c r="B1646" s="376"/>
      <c r="C1646" s="22" t="s">
        <v>841</v>
      </c>
      <c r="D1646" s="56" t="s">
        <v>700</v>
      </c>
      <c r="E1646" s="373"/>
      <c r="F1646" s="388"/>
      <c r="G1646" s="376"/>
      <c r="H1646" s="373"/>
      <c r="I1646" s="373"/>
      <c r="J1646" s="389"/>
      <c r="K1646" s="53"/>
      <c r="L1646" s="51">
        <v>148800</v>
      </c>
      <c r="M1646" s="51">
        <v>148800</v>
      </c>
      <c r="N1646" s="132">
        <v>148800</v>
      </c>
      <c r="O1646" s="51">
        <v>148800</v>
      </c>
      <c r="P1646" s="51">
        <v>148800</v>
      </c>
      <c r="Q1646" s="51">
        <v>148800</v>
      </c>
      <c r="R1646" s="5">
        <v>148800</v>
      </c>
      <c r="S1646" s="51">
        <v>148800</v>
      </c>
      <c r="T1646" s="51">
        <v>148800</v>
      </c>
    </row>
    <row r="1647" spans="1:20" s="10" customFormat="1" ht="65.099999999999994" customHeight="1" x14ac:dyDescent="0.3">
      <c r="A1647" s="13">
        <f>IF(D1647="","",SUBTOTAL(3,D$7:$D1647))</f>
        <v>1637</v>
      </c>
      <c r="B1647" s="376"/>
      <c r="C1647" s="22" t="s">
        <v>843</v>
      </c>
      <c r="D1647" s="56" t="s">
        <v>700</v>
      </c>
      <c r="E1647" s="373" t="s">
        <v>842</v>
      </c>
      <c r="F1647" s="388"/>
      <c r="G1647" s="376"/>
      <c r="H1647" s="373"/>
      <c r="I1647" s="373"/>
      <c r="J1647" s="389"/>
      <c r="K1647" s="53"/>
      <c r="L1647" s="51">
        <v>212800</v>
      </c>
      <c r="M1647" s="51">
        <v>212800</v>
      </c>
      <c r="N1647" s="132">
        <v>212800</v>
      </c>
      <c r="O1647" s="51">
        <v>212800</v>
      </c>
      <c r="P1647" s="51">
        <v>212800</v>
      </c>
      <c r="Q1647" s="51">
        <v>212800</v>
      </c>
      <c r="R1647" s="5">
        <v>212800</v>
      </c>
      <c r="S1647" s="51">
        <v>212800</v>
      </c>
      <c r="T1647" s="51">
        <v>212800</v>
      </c>
    </row>
    <row r="1648" spans="1:20" s="10" customFormat="1" ht="65.099999999999994" customHeight="1" x14ac:dyDescent="0.3">
      <c r="A1648" s="13">
        <f>IF(D1648="","",SUBTOTAL(3,D$7:$D1648))</f>
        <v>1638</v>
      </c>
      <c r="B1648" s="376"/>
      <c r="C1648" s="22" t="s">
        <v>844</v>
      </c>
      <c r="D1648" s="56" t="s">
        <v>700</v>
      </c>
      <c r="E1648" s="373"/>
      <c r="F1648" s="388"/>
      <c r="G1648" s="376"/>
      <c r="H1648" s="373"/>
      <c r="I1648" s="373"/>
      <c r="J1648" s="389"/>
      <c r="K1648" s="53"/>
      <c r="L1648" s="51">
        <v>313500</v>
      </c>
      <c r="M1648" s="51">
        <v>313500</v>
      </c>
      <c r="N1648" s="132">
        <v>313500</v>
      </c>
      <c r="O1648" s="51">
        <v>313500</v>
      </c>
      <c r="P1648" s="51">
        <v>313500</v>
      </c>
      <c r="Q1648" s="51">
        <v>313500</v>
      </c>
      <c r="R1648" s="5">
        <v>313500</v>
      </c>
      <c r="S1648" s="51">
        <v>313500</v>
      </c>
      <c r="T1648" s="51">
        <v>313500</v>
      </c>
    </row>
    <row r="1649" spans="1:20" s="10" customFormat="1" ht="65.099999999999994" customHeight="1" x14ac:dyDescent="0.3">
      <c r="A1649" s="13">
        <f>IF(D1649="","",SUBTOTAL(3,D$7:$D1649))</f>
        <v>1639</v>
      </c>
      <c r="B1649" s="376"/>
      <c r="C1649" s="22" t="s">
        <v>845</v>
      </c>
      <c r="D1649" s="56" t="s">
        <v>700</v>
      </c>
      <c r="E1649" s="373"/>
      <c r="F1649" s="388"/>
      <c r="G1649" s="376"/>
      <c r="H1649" s="373"/>
      <c r="I1649" s="373"/>
      <c r="J1649" s="389"/>
      <c r="K1649" s="53"/>
      <c r="L1649" s="51">
        <v>557200</v>
      </c>
      <c r="M1649" s="51">
        <v>557200</v>
      </c>
      <c r="N1649" s="132">
        <v>557200</v>
      </c>
      <c r="O1649" s="51">
        <v>557200</v>
      </c>
      <c r="P1649" s="51">
        <v>557200</v>
      </c>
      <c r="Q1649" s="51">
        <v>557200</v>
      </c>
      <c r="R1649" s="5">
        <v>557200</v>
      </c>
      <c r="S1649" s="51">
        <v>557200</v>
      </c>
      <c r="T1649" s="51">
        <v>557200</v>
      </c>
    </row>
    <row r="1650" spans="1:20" s="10" customFormat="1" ht="65.099999999999994" customHeight="1" x14ac:dyDescent="0.3">
      <c r="A1650" s="13">
        <f>IF(D1650="","",SUBTOTAL(3,D$7:$D1650))</f>
        <v>1640</v>
      </c>
      <c r="B1650" s="376"/>
      <c r="C1650" s="22" t="s">
        <v>846</v>
      </c>
      <c r="D1650" s="56" t="s">
        <v>700</v>
      </c>
      <c r="E1650" s="373"/>
      <c r="F1650" s="388"/>
      <c r="G1650" s="376"/>
      <c r="H1650" s="373"/>
      <c r="I1650" s="373"/>
      <c r="J1650" s="389"/>
      <c r="K1650" s="53"/>
      <c r="L1650" s="51">
        <v>820100</v>
      </c>
      <c r="M1650" s="51">
        <v>820100</v>
      </c>
      <c r="N1650" s="132">
        <v>820100</v>
      </c>
      <c r="O1650" s="51">
        <v>820100</v>
      </c>
      <c r="P1650" s="51">
        <v>820100</v>
      </c>
      <c r="Q1650" s="51">
        <v>820100</v>
      </c>
      <c r="R1650" s="5">
        <v>820100</v>
      </c>
      <c r="S1650" s="51">
        <v>820100</v>
      </c>
      <c r="T1650" s="51">
        <v>820100</v>
      </c>
    </row>
    <row r="1651" spans="1:20" s="10" customFormat="1" ht="65.099999999999994" customHeight="1" x14ac:dyDescent="0.3">
      <c r="A1651" s="13">
        <f>IF(D1651="","",SUBTOTAL(3,D$7:$D1651))</f>
        <v>1641</v>
      </c>
      <c r="B1651" s="376"/>
      <c r="C1651" s="22" t="s">
        <v>847</v>
      </c>
      <c r="D1651" s="56" t="s">
        <v>700</v>
      </c>
      <c r="E1651" s="373"/>
      <c r="F1651" s="388"/>
      <c r="G1651" s="376"/>
      <c r="H1651" s="373"/>
      <c r="I1651" s="373"/>
      <c r="J1651" s="389"/>
      <c r="K1651" s="53"/>
      <c r="L1651" s="51">
        <v>237200</v>
      </c>
      <c r="M1651" s="51">
        <v>237200</v>
      </c>
      <c r="N1651" s="132">
        <v>237200</v>
      </c>
      <c r="O1651" s="51">
        <v>237200</v>
      </c>
      <c r="P1651" s="51">
        <v>237200</v>
      </c>
      <c r="Q1651" s="51">
        <v>237200</v>
      </c>
      <c r="R1651" s="5">
        <v>237200</v>
      </c>
      <c r="S1651" s="51">
        <v>237200</v>
      </c>
      <c r="T1651" s="51">
        <v>237200</v>
      </c>
    </row>
    <row r="1652" spans="1:20" s="10" customFormat="1" ht="65.099999999999994" customHeight="1" x14ac:dyDescent="0.3">
      <c r="A1652" s="13">
        <f>IF(D1652="","",SUBTOTAL(3,D$7:$D1652))</f>
        <v>1642</v>
      </c>
      <c r="B1652" s="376"/>
      <c r="C1652" s="22" t="s">
        <v>848</v>
      </c>
      <c r="D1652" s="56" t="s">
        <v>700</v>
      </c>
      <c r="E1652" s="373"/>
      <c r="F1652" s="388"/>
      <c r="G1652" s="376"/>
      <c r="H1652" s="373"/>
      <c r="I1652" s="373"/>
      <c r="J1652" s="389"/>
      <c r="K1652" s="53"/>
      <c r="L1652" s="51">
        <v>339600</v>
      </c>
      <c r="M1652" s="51">
        <v>339600</v>
      </c>
      <c r="N1652" s="132">
        <v>339600</v>
      </c>
      <c r="O1652" s="51">
        <v>339600</v>
      </c>
      <c r="P1652" s="51">
        <v>339600</v>
      </c>
      <c r="Q1652" s="51">
        <v>339600</v>
      </c>
      <c r="R1652" s="5">
        <v>339600</v>
      </c>
      <c r="S1652" s="51">
        <v>339600</v>
      </c>
      <c r="T1652" s="51">
        <v>339600</v>
      </c>
    </row>
    <row r="1653" spans="1:20" s="10" customFormat="1" ht="65.099999999999994" customHeight="1" x14ac:dyDescent="0.3">
      <c r="A1653" s="13">
        <f>IF(D1653="","",SUBTOTAL(3,D$7:$D1653))</f>
        <v>1643</v>
      </c>
      <c r="B1653" s="376"/>
      <c r="C1653" s="22" t="s">
        <v>849</v>
      </c>
      <c r="D1653" s="56" t="s">
        <v>700</v>
      </c>
      <c r="E1653" s="373"/>
      <c r="F1653" s="388"/>
      <c r="G1653" s="376"/>
      <c r="H1653" s="373"/>
      <c r="I1653" s="373"/>
      <c r="J1653" s="389"/>
      <c r="K1653" s="53"/>
      <c r="L1653" s="51">
        <v>549900</v>
      </c>
      <c r="M1653" s="51">
        <v>549900</v>
      </c>
      <c r="N1653" s="132">
        <v>549900</v>
      </c>
      <c r="O1653" s="51">
        <v>549900</v>
      </c>
      <c r="P1653" s="51">
        <v>549900</v>
      </c>
      <c r="Q1653" s="51">
        <v>549900</v>
      </c>
      <c r="R1653" s="5">
        <v>549900</v>
      </c>
      <c r="S1653" s="51">
        <v>549900</v>
      </c>
      <c r="T1653" s="51">
        <v>549900</v>
      </c>
    </row>
    <row r="1654" spans="1:20" s="10" customFormat="1" ht="65.099999999999994" customHeight="1" x14ac:dyDescent="0.3">
      <c r="A1654" s="13">
        <f>IF(D1654="","",SUBTOTAL(3,D$7:$D1654))</f>
        <v>1644</v>
      </c>
      <c r="B1654" s="376"/>
      <c r="C1654" s="22" t="s">
        <v>850</v>
      </c>
      <c r="D1654" s="56" t="s">
        <v>700</v>
      </c>
      <c r="E1654" s="373" t="s">
        <v>842</v>
      </c>
      <c r="F1654" s="388"/>
      <c r="G1654" s="376"/>
      <c r="H1654" s="373"/>
      <c r="I1654" s="373"/>
      <c r="J1654" s="389"/>
      <c r="K1654" s="53"/>
      <c r="L1654" s="51">
        <v>39500</v>
      </c>
      <c r="M1654" s="51">
        <v>39500</v>
      </c>
      <c r="N1654" s="132">
        <v>39500</v>
      </c>
      <c r="O1654" s="51">
        <v>39500</v>
      </c>
      <c r="P1654" s="51">
        <v>39500</v>
      </c>
      <c r="Q1654" s="51">
        <v>39500</v>
      </c>
      <c r="R1654" s="5">
        <v>39500</v>
      </c>
      <c r="S1654" s="51">
        <v>39500</v>
      </c>
      <c r="T1654" s="51">
        <v>39500</v>
      </c>
    </row>
    <row r="1655" spans="1:20" s="10" customFormat="1" ht="65.099999999999994" customHeight="1" x14ac:dyDescent="0.3">
      <c r="A1655" s="13">
        <f>IF(D1655="","",SUBTOTAL(3,D$7:$D1655))</f>
        <v>1645</v>
      </c>
      <c r="B1655" s="376"/>
      <c r="C1655" s="22" t="s">
        <v>851</v>
      </c>
      <c r="D1655" s="56" t="s">
        <v>700</v>
      </c>
      <c r="E1655" s="373"/>
      <c r="F1655" s="388"/>
      <c r="G1655" s="376"/>
      <c r="H1655" s="373"/>
      <c r="I1655" s="373"/>
      <c r="J1655" s="389"/>
      <c r="K1655" s="53"/>
      <c r="L1655" s="51">
        <v>53700</v>
      </c>
      <c r="M1655" s="51">
        <v>53700</v>
      </c>
      <c r="N1655" s="132">
        <v>53700</v>
      </c>
      <c r="O1655" s="51">
        <v>53700</v>
      </c>
      <c r="P1655" s="51">
        <v>53700</v>
      </c>
      <c r="Q1655" s="51">
        <v>53700</v>
      </c>
      <c r="R1655" s="5">
        <v>53700</v>
      </c>
      <c r="S1655" s="51">
        <v>53700</v>
      </c>
      <c r="T1655" s="51">
        <v>53700</v>
      </c>
    </row>
    <row r="1656" spans="1:20" s="10" customFormat="1" ht="65.099999999999994" customHeight="1" x14ac:dyDescent="0.3">
      <c r="A1656" s="13">
        <f>IF(D1656="","",SUBTOTAL(3,D$7:$D1656))</f>
        <v>1646</v>
      </c>
      <c r="B1656" s="376"/>
      <c r="C1656" s="22" t="s">
        <v>852</v>
      </c>
      <c r="D1656" s="56" t="s">
        <v>700</v>
      </c>
      <c r="E1656" s="373"/>
      <c r="F1656" s="388"/>
      <c r="G1656" s="376"/>
      <c r="H1656" s="373"/>
      <c r="I1656" s="373"/>
      <c r="J1656" s="389"/>
      <c r="K1656" s="53"/>
      <c r="L1656" s="51">
        <v>82400</v>
      </c>
      <c r="M1656" s="51">
        <v>82400</v>
      </c>
      <c r="N1656" s="132">
        <v>82400</v>
      </c>
      <c r="O1656" s="51">
        <v>82400</v>
      </c>
      <c r="P1656" s="51">
        <v>82400</v>
      </c>
      <c r="Q1656" s="51">
        <v>82400</v>
      </c>
      <c r="R1656" s="5">
        <v>82400</v>
      </c>
      <c r="S1656" s="51">
        <v>82400</v>
      </c>
      <c r="T1656" s="51">
        <v>82400</v>
      </c>
    </row>
    <row r="1657" spans="1:20" s="10" customFormat="1" ht="65.099999999999994" customHeight="1" x14ac:dyDescent="0.3">
      <c r="A1657" s="13">
        <f>IF(D1657="","",SUBTOTAL(3,D$7:$D1657))</f>
        <v>1647</v>
      </c>
      <c r="B1657" s="376"/>
      <c r="C1657" s="22" t="s">
        <v>853</v>
      </c>
      <c r="D1657" s="56" t="s">
        <v>700</v>
      </c>
      <c r="E1657" s="373"/>
      <c r="F1657" s="388"/>
      <c r="G1657" s="376"/>
      <c r="H1657" s="373"/>
      <c r="I1657" s="373"/>
      <c r="J1657" s="389"/>
      <c r="K1657" s="53"/>
      <c r="L1657" s="51">
        <v>149700</v>
      </c>
      <c r="M1657" s="51">
        <v>149700</v>
      </c>
      <c r="N1657" s="132">
        <v>149700</v>
      </c>
      <c r="O1657" s="51">
        <v>149700</v>
      </c>
      <c r="P1657" s="51">
        <v>149700</v>
      </c>
      <c r="Q1657" s="51">
        <v>149700</v>
      </c>
      <c r="R1657" s="5">
        <v>149700</v>
      </c>
      <c r="S1657" s="51">
        <v>149700</v>
      </c>
      <c r="T1657" s="51">
        <v>149700</v>
      </c>
    </row>
    <row r="1658" spans="1:20" s="10" customFormat="1" ht="65.099999999999994" customHeight="1" x14ac:dyDescent="0.3">
      <c r="A1658" s="13">
        <f>IF(D1658="","",SUBTOTAL(3,D$7:$D1658))</f>
        <v>1648</v>
      </c>
      <c r="B1658" s="376"/>
      <c r="C1658" s="22" t="s">
        <v>854</v>
      </c>
      <c r="D1658" s="56" t="s">
        <v>700</v>
      </c>
      <c r="E1658" s="373"/>
      <c r="F1658" s="388"/>
      <c r="G1658" s="376"/>
      <c r="H1658" s="373"/>
      <c r="I1658" s="373"/>
      <c r="J1658" s="389"/>
      <c r="K1658" s="53"/>
      <c r="L1658" s="51">
        <v>225400</v>
      </c>
      <c r="M1658" s="51">
        <v>225400</v>
      </c>
      <c r="N1658" s="132">
        <v>225400</v>
      </c>
      <c r="O1658" s="51">
        <v>225400</v>
      </c>
      <c r="P1658" s="51">
        <v>225400</v>
      </c>
      <c r="Q1658" s="51">
        <v>225400</v>
      </c>
      <c r="R1658" s="5">
        <v>225400</v>
      </c>
      <c r="S1658" s="51">
        <v>225400</v>
      </c>
      <c r="T1658" s="51">
        <v>225400</v>
      </c>
    </row>
    <row r="1659" spans="1:20" s="10" customFormat="1" ht="65.099999999999994" customHeight="1" x14ac:dyDescent="0.3">
      <c r="A1659" s="13">
        <f>IF(D1659="","",SUBTOTAL(3,D$7:$D1659))</f>
        <v>1649</v>
      </c>
      <c r="B1659" s="376"/>
      <c r="C1659" s="22" t="s">
        <v>855</v>
      </c>
      <c r="D1659" s="56" t="s">
        <v>700</v>
      </c>
      <c r="E1659" s="373"/>
      <c r="F1659" s="388"/>
      <c r="G1659" s="376"/>
      <c r="H1659" s="373"/>
      <c r="I1659" s="373"/>
      <c r="J1659" s="389"/>
      <c r="K1659" s="53"/>
      <c r="L1659" s="51">
        <v>352700</v>
      </c>
      <c r="M1659" s="51">
        <v>352700</v>
      </c>
      <c r="N1659" s="132">
        <v>352700</v>
      </c>
      <c r="O1659" s="51">
        <v>352700</v>
      </c>
      <c r="P1659" s="51">
        <v>352700</v>
      </c>
      <c r="Q1659" s="51">
        <v>352700</v>
      </c>
      <c r="R1659" s="5">
        <v>352700</v>
      </c>
      <c r="S1659" s="51">
        <v>352700</v>
      </c>
      <c r="T1659" s="51">
        <v>352700</v>
      </c>
    </row>
    <row r="1660" spans="1:20" s="10" customFormat="1" ht="65.099999999999994" customHeight="1" x14ac:dyDescent="0.3">
      <c r="A1660" s="13">
        <f>IF(D1660="","",SUBTOTAL(3,D$7:$D1660))</f>
        <v>1650</v>
      </c>
      <c r="B1660" s="376"/>
      <c r="C1660" s="22" t="s">
        <v>856</v>
      </c>
      <c r="D1660" s="56" t="s">
        <v>700</v>
      </c>
      <c r="E1660" s="373"/>
      <c r="F1660" s="388"/>
      <c r="G1660" s="376"/>
      <c r="H1660" s="373"/>
      <c r="I1660" s="373"/>
      <c r="J1660" s="389"/>
      <c r="K1660" s="53"/>
      <c r="L1660" s="51">
        <v>630900</v>
      </c>
      <c r="M1660" s="51">
        <v>630900</v>
      </c>
      <c r="N1660" s="132">
        <v>630900</v>
      </c>
      <c r="O1660" s="51">
        <v>630900</v>
      </c>
      <c r="P1660" s="51">
        <v>630900</v>
      </c>
      <c r="Q1660" s="51">
        <v>630900</v>
      </c>
      <c r="R1660" s="5">
        <v>630900</v>
      </c>
      <c r="S1660" s="51">
        <v>630900</v>
      </c>
      <c r="T1660" s="51">
        <v>630900</v>
      </c>
    </row>
    <row r="1661" spans="1:20" s="10" customFormat="1" ht="65.099999999999994" customHeight="1" x14ac:dyDescent="0.3">
      <c r="A1661" s="13">
        <f>IF(D1661="","",SUBTOTAL(3,D$7:$D1661))</f>
        <v>1651</v>
      </c>
      <c r="B1661" s="376"/>
      <c r="C1661" s="22" t="s">
        <v>857</v>
      </c>
      <c r="D1661" s="56" t="s">
        <v>700</v>
      </c>
      <c r="E1661" s="373"/>
      <c r="F1661" s="388"/>
      <c r="G1661" s="376"/>
      <c r="H1661" s="373"/>
      <c r="I1661" s="373"/>
      <c r="J1661" s="389"/>
      <c r="K1661" s="53"/>
      <c r="L1661" s="51">
        <v>916000</v>
      </c>
      <c r="M1661" s="51">
        <v>916000</v>
      </c>
      <c r="N1661" s="132">
        <v>916000</v>
      </c>
      <c r="O1661" s="51">
        <v>916000</v>
      </c>
      <c r="P1661" s="51">
        <v>916000</v>
      </c>
      <c r="Q1661" s="51">
        <v>916000</v>
      </c>
      <c r="R1661" s="5">
        <v>916000</v>
      </c>
      <c r="S1661" s="51">
        <v>916000</v>
      </c>
      <c r="T1661" s="51">
        <v>916000</v>
      </c>
    </row>
    <row r="1662" spans="1:20" s="10" customFormat="1" ht="65.099999999999994" customHeight="1" x14ac:dyDescent="0.3">
      <c r="A1662" s="13">
        <f>IF(D1662="","",SUBTOTAL(3,D$7:$D1662))</f>
        <v>1652</v>
      </c>
      <c r="B1662" s="376"/>
      <c r="C1662" s="22" t="s">
        <v>858</v>
      </c>
      <c r="D1662" s="56" t="s">
        <v>700</v>
      </c>
      <c r="E1662" s="373"/>
      <c r="F1662" s="388"/>
      <c r="G1662" s="376"/>
      <c r="H1662" s="373"/>
      <c r="I1662" s="373"/>
      <c r="J1662" s="389"/>
      <c r="K1662" s="53"/>
      <c r="L1662" s="51">
        <v>88800</v>
      </c>
      <c r="M1662" s="51">
        <v>88800</v>
      </c>
      <c r="N1662" s="132">
        <v>88800</v>
      </c>
      <c r="O1662" s="51">
        <v>88800</v>
      </c>
      <c r="P1662" s="51">
        <v>88800</v>
      </c>
      <c r="Q1662" s="51">
        <v>88800</v>
      </c>
      <c r="R1662" s="5">
        <v>88800</v>
      </c>
      <c r="S1662" s="51">
        <v>88800</v>
      </c>
      <c r="T1662" s="51">
        <v>88800</v>
      </c>
    </row>
    <row r="1663" spans="1:20" s="10" customFormat="1" ht="65.099999999999994" customHeight="1" x14ac:dyDescent="0.3">
      <c r="A1663" s="13">
        <f>IF(D1663="","",SUBTOTAL(3,D$7:$D1663))</f>
        <v>1653</v>
      </c>
      <c r="B1663" s="376"/>
      <c r="C1663" s="22" t="s">
        <v>859</v>
      </c>
      <c r="D1663" s="56" t="s">
        <v>700</v>
      </c>
      <c r="E1663" s="373"/>
      <c r="F1663" s="388"/>
      <c r="G1663" s="376"/>
      <c r="H1663" s="373"/>
      <c r="I1663" s="373"/>
      <c r="J1663" s="389"/>
      <c r="K1663" s="53"/>
      <c r="L1663" s="51">
        <v>211200</v>
      </c>
      <c r="M1663" s="51">
        <v>211200</v>
      </c>
      <c r="N1663" s="132">
        <v>211200</v>
      </c>
      <c r="O1663" s="51">
        <v>211200</v>
      </c>
      <c r="P1663" s="51">
        <v>211200</v>
      </c>
      <c r="Q1663" s="51">
        <v>211200</v>
      </c>
      <c r="R1663" s="5">
        <v>211200</v>
      </c>
      <c r="S1663" s="51">
        <v>211200</v>
      </c>
      <c r="T1663" s="51">
        <v>211200</v>
      </c>
    </row>
    <row r="1664" spans="1:20" s="10" customFormat="1" ht="65.099999999999994" customHeight="1" x14ac:dyDescent="0.3">
      <c r="A1664" s="13">
        <f>IF(D1664="","",SUBTOTAL(3,D$7:$D1664))</f>
        <v>1654</v>
      </c>
      <c r="B1664" s="376"/>
      <c r="C1664" s="22" t="s">
        <v>860</v>
      </c>
      <c r="D1664" s="56" t="s">
        <v>700</v>
      </c>
      <c r="E1664" s="373"/>
      <c r="F1664" s="388"/>
      <c r="G1664" s="376"/>
      <c r="H1664" s="373"/>
      <c r="I1664" s="373"/>
      <c r="J1664" s="389"/>
      <c r="K1664" s="53"/>
      <c r="L1664" s="51">
        <v>314400</v>
      </c>
      <c r="M1664" s="51">
        <v>314400</v>
      </c>
      <c r="N1664" s="132">
        <v>314400</v>
      </c>
      <c r="O1664" s="51">
        <v>314400</v>
      </c>
      <c r="P1664" s="51">
        <v>314400</v>
      </c>
      <c r="Q1664" s="51">
        <v>314400</v>
      </c>
      <c r="R1664" s="5">
        <v>314400</v>
      </c>
      <c r="S1664" s="51">
        <v>314400</v>
      </c>
      <c r="T1664" s="51">
        <v>314400</v>
      </c>
    </row>
    <row r="1665" spans="1:20" s="10" customFormat="1" ht="65.099999999999994" customHeight="1" x14ac:dyDescent="0.3">
      <c r="A1665" s="13">
        <f>IF(D1665="","",SUBTOTAL(3,D$7:$D1665))</f>
        <v>1655</v>
      </c>
      <c r="B1665" s="376"/>
      <c r="C1665" s="22" t="s">
        <v>861</v>
      </c>
      <c r="D1665" s="56" t="s">
        <v>700</v>
      </c>
      <c r="E1665" s="373"/>
      <c r="F1665" s="388"/>
      <c r="G1665" s="376"/>
      <c r="H1665" s="373"/>
      <c r="I1665" s="373"/>
      <c r="J1665" s="389"/>
      <c r="K1665" s="53"/>
      <c r="L1665" s="51">
        <v>406200</v>
      </c>
      <c r="M1665" s="51">
        <v>406200</v>
      </c>
      <c r="N1665" s="132">
        <v>406200</v>
      </c>
      <c r="O1665" s="51">
        <v>406200</v>
      </c>
      <c r="P1665" s="51">
        <v>406200</v>
      </c>
      <c r="Q1665" s="51">
        <v>406200</v>
      </c>
      <c r="R1665" s="5">
        <v>406200</v>
      </c>
      <c r="S1665" s="51">
        <v>406200</v>
      </c>
      <c r="T1665" s="51">
        <v>406200</v>
      </c>
    </row>
    <row r="1666" spans="1:20" s="10" customFormat="1" ht="65.099999999999994" customHeight="1" x14ac:dyDescent="0.3">
      <c r="A1666" s="13">
        <f>IF(D1666="","",SUBTOTAL(3,D$7:$D1666))</f>
        <v>1656</v>
      </c>
      <c r="B1666" s="376"/>
      <c r="C1666" s="22" t="s">
        <v>862</v>
      </c>
      <c r="D1666" s="56" t="s">
        <v>700</v>
      </c>
      <c r="E1666" s="373"/>
      <c r="F1666" s="388"/>
      <c r="G1666" s="376"/>
      <c r="H1666" s="373"/>
      <c r="I1666" s="373"/>
      <c r="J1666" s="389"/>
      <c r="K1666" s="53"/>
      <c r="L1666" s="51">
        <v>561200</v>
      </c>
      <c r="M1666" s="51">
        <v>561200</v>
      </c>
      <c r="N1666" s="132">
        <v>561200</v>
      </c>
      <c r="O1666" s="51">
        <v>561200</v>
      </c>
      <c r="P1666" s="51">
        <v>561200</v>
      </c>
      <c r="Q1666" s="51">
        <v>561200</v>
      </c>
      <c r="R1666" s="5">
        <v>561200</v>
      </c>
      <c r="S1666" s="51">
        <v>561200</v>
      </c>
      <c r="T1666" s="51">
        <v>561200</v>
      </c>
    </row>
    <row r="1667" spans="1:20" s="10" customFormat="1" ht="65.099999999999994" customHeight="1" x14ac:dyDescent="0.3">
      <c r="A1667" s="13">
        <f>IF(D1667="","",SUBTOTAL(3,D$7:$D1667))</f>
        <v>1657</v>
      </c>
      <c r="B1667" s="376"/>
      <c r="C1667" s="22" t="s">
        <v>863</v>
      </c>
      <c r="D1667" s="56" t="s">
        <v>700</v>
      </c>
      <c r="E1667" s="373"/>
      <c r="F1667" s="388"/>
      <c r="G1667" s="376"/>
      <c r="H1667" s="373"/>
      <c r="I1667" s="373"/>
      <c r="J1667" s="389"/>
      <c r="K1667" s="53"/>
      <c r="L1667" s="51">
        <v>827500</v>
      </c>
      <c r="M1667" s="51">
        <v>827500</v>
      </c>
      <c r="N1667" s="132">
        <v>827500</v>
      </c>
      <c r="O1667" s="51">
        <v>827500</v>
      </c>
      <c r="P1667" s="51">
        <v>827500</v>
      </c>
      <c r="Q1667" s="51">
        <v>827500</v>
      </c>
      <c r="R1667" s="5">
        <v>827500</v>
      </c>
      <c r="S1667" s="51">
        <v>827500</v>
      </c>
      <c r="T1667" s="51">
        <v>827500</v>
      </c>
    </row>
    <row r="1668" spans="1:20" s="10" customFormat="1" ht="65.099999999999994" customHeight="1" x14ac:dyDescent="0.3">
      <c r="A1668" s="13">
        <f>IF(D1668="","",SUBTOTAL(3,D$7:$D1668))</f>
        <v>1658</v>
      </c>
      <c r="B1668" s="376"/>
      <c r="C1668" s="22" t="s">
        <v>864</v>
      </c>
      <c r="D1668" s="56" t="s">
        <v>700</v>
      </c>
      <c r="E1668" s="373"/>
      <c r="F1668" s="388"/>
      <c r="G1668" s="376"/>
      <c r="H1668" s="373"/>
      <c r="I1668" s="373"/>
      <c r="J1668" s="389"/>
      <c r="K1668" s="53"/>
      <c r="L1668" s="51">
        <v>1146200</v>
      </c>
      <c r="M1668" s="51">
        <v>1146200</v>
      </c>
      <c r="N1668" s="132">
        <v>1146200</v>
      </c>
      <c r="O1668" s="51">
        <v>1146200</v>
      </c>
      <c r="P1668" s="51">
        <v>1146200</v>
      </c>
      <c r="Q1668" s="51">
        <v>1146200</v>
      </c>
      <c r="R1668" s="5">
        <v>1146200</v>
      </c>
      <c r="S1668" s="51">
        <v>1146200</v>
      </c>
      <c r="T1668" s="51">
        <v>1146200</v>
      </c>
    </row>
    <row r="1669" spans="1:20" s="10" customFormat="1" ht="65.099999999999994" customHeight="1" x14ac:dyDescent="0.3">
      <c r="A1669" s="13">
        <f>IF(D1669="","",SUBTOTAL(3,D$7:$D1669))</f>
        <v>1659</v>
      </c>
      <c r="B1669" s="376"/>
      <c r="C1669" s="22" t="s">
        <v>865</v>
      </c>
      <c r="D1669" s="56" t="s">
        <v>700</v>
      </c>
      <c r="E1669" s="373"/>
      <c r="F1669" s="388"/>
      <c r="G1669" s="376"/>
      <c r="H1669" s="373"/>
      <c r="I1669" s="373"/>
      <c r="J1669" s="389"/>
      <c r="K1669" s="53"/>
      <c r="L1669" s="51">
        <v>170400</v>
      </c>
      <c r="M1669" s="51">
        <v>170400</v>
      </c>
      <c r="N1669" s="132">
        <v>170400</v>
      </c>
      <c r="O1669" s="51">
        <v>170400</v>
      </c>
      <c r="P1669" s="51">
        <v>170400</v>
      </c>
      <c r="Q1669" s="51">
        <v>170400</v>
      </c>
      <c r="R1669" s="5">
        <v>170400</v>
      </c>
      <c r="S1669" s="51">
        <v>170400</v>
      </c>
      <c r="T1669" s="51">
        <v>170400</v>
      </c>
    </row>
    <row r="1670" spans="1:20" s="10" customFormat="1" ht="65.099999999999994" customHeight="1" x14ac:dyDescent="0.3">
      <c r="A1670" s="13">
        <f>IF(D1670="","",SUBTOTAL(3,D$7:$D1670))</f>
        <v>1660</v>
      </c>
      <c r="B1670" s="376"/>
      <c r="C1670" s="22" t="s">
        <v>866</v>
      </c>
      <c r="D1670" s="56" t="s">
        <v>700</v>
      </c>
      <c r="E1670" s="373"/>
      <c r="F1670" s="388"/>
      <c r="G1670" s="376"/>
      <c r="H1670" s="373"/>
      <c r="I1670" s="373"/>
      <c r="J1670" s="389"/>
      <c r="K1670" s="53"/>
      <c r="L1670" s="51">
        <v>247700</v>
      </c>
      <c r="M1670" s="51">
        <v>247700</v>
      </c>
      <c r="N1670" s="132">
        <v>247700</v>
      </c>
      <c r="O1670" s="51">
        <v>247700</v>
      </c>
      <c r="P1670" s="51">
        <v>247700</v>
      </c>
      <c r="Q1670" s="51">
        <v>247700</v>
      </c>
      <c r="R1670" s="5">
        <v>247700</v>
      </c>
      <c r="S1670" s="51">
        <v>247700</v>
      </c>
      <c r="T1670" s="51">
        <v>247700</v>
      </c>
    </row>
    <row r="1671" spans="1:20" s="10" customFormat="1" ht="65.099999999999994" customHeight="1" x14ac:dyDescent="0.3">
      <c r="A1671" s="13">
        <f>IF(D1671="","",SUBTOTAL(3,D$7:$D1671))</f>
        <v>1661</v>
      </c>
      <c r="B1671" s="376"/>
      <c r="C1671" s="22" t="s">
        <v>867</v>
      </c>
      <c r="D1671" s="56" t="s">
        <v>700</v>
      </c>
      <c r="E1671" s="373"/>
      <c r="F1671" s="388"/>
      <c r="G1671" s="376"/>
      <c r="H1671" s="373"/>
      <c r="I1671" s="373"/>
      <c r="J1671" s="389"/>
      <c r="K1671" s="53"/>
      <c r="L1671" s="51">
        <v>666800</v>
      </c>
      <c r="M1671" s="51">
        <v>666800</v>
      </c>
      <c r="N1671" s="132">
        <v>666800</v>
      </c>
      <c r="O1671" s="51">
        <v>666800</v>
      </c>
      <c r="P1671" s="51">
        <v>666800</v>
      </c>
      <c r="Q1671" s="51">
        <v>666800</v>
      </c>
      <c r="R1671" s="5">
        <v>666800</v>
      </c>
      <c r="S1671" s="51">
        <v>666800</v>
      </c>
      <c r="T1671" s="51">
        <v>666800</v>
      </c>
    </row>
    <row r="1672" spans="1:20" s="10" customFormat="1" ht="65.099999999999994" customHeight="1" x14ac:dyDescent="0.3">
      <c r="A1672" s="13">
        <f>IF(D1672="","",SUBTOTAL(3,D$7:$D1672))</f>
        <v>1662</v>
      </c>
      <c r="B1672" s="376"/>
      <c r="C1672" s="22" t="s">
        <v>868</v>
      </c>
      <c r="D1672" s="56" t="s">
        <v>700</v>
      </c>
      <c r="E1672" s="373"/>
      <c r="F1672" s="388"/>
      <c r="G1672" s="376"/>
      <c r="H1672" s="373"/>
      <c r="I1672" s="373"/>
      <c r="J1672" s="389"/>
      <c r="K1672" s="53"/>
      <c r="L1672" s="51">
        <v>934500</v>
      </c>
      <c r="M1672" s="51">
        <v>934500</v>
      </c>
      <c r="N1672" s="132">
        <v>934500</v>
      </c>
      <c r="O1672" s="51">
        <v>934500</v>
      </c>
      <c r="P1672" s="51">
        <v>934500</v>
      </c>
      <c r="Q1672" s="51">
        <v>934500</v>
      </c>
      <c r="R1672" s="5">
        <v>934500</v>
      </c>
      <c r="S1672" s="51">
        <v>934500</v>
      </c>
      <c r="T1672" s="51">
        <v>934500</v>
      </c>
    </row>
    <row r="1673" spans="1:20" s="10" customFormat="1" ht="65.099999999999994" customHeight="1" x14ac:dyDescent="0.3">
      <c r="A1673" s="13">
        <f>IF(D1673="","",SUBTOTAL(3,D$7:$D1673))</f>
        <v>1663</v>
      </c>
      <c r="B1673" s="376"/>
      <c r="C1673" s="22" t="s">
        <v>869</v>
      </c>
      <c r="D1673" s="56" t="s">
        <v>700</v>
      </c>
      <c r="E1673" s="373"/>
      <c r="F1673" s="388"/>
      <c r="G1673" s="376"/>
      <c r="H1673" s="373"/>
      <c r="I1673" s="373"/>
      <c r="J1673" s="389"/>
      <c r="K1673" s="53"/>
      <c r="L1673" s="51">
        <v>233700</v>
      </c>
      <c r="M1673" s="51">
        <v>233700</v>
      </c>
      <c r="N1673" s="132">
        <v>233700</v>
      </c>
      <c r="O1673" s="51">
        <v>233700</v>
      </c>
      <c r="P1673" s="51">
        <v>233700</v>
      </c>
      <c r="Q1673" s="51">
        <v>233700</v>
      </c>
      <c r="R1673" s="5">
        <v>233700</v>
      </c>
      <c r="S1673" s="51">
        <v>233700</v>
      </c>
      <c r="T1673" s="51">
        <v>233700</v>
      </c>
    </row>
    <row r="1674" spans="1:20" s="10" customFormat="1" ht="65.099999999999994" customHeight="1" x14ac:dyDescent="0.3">
      <c r="A1674" s="13">
        <f>IF(D1674="","",SUBTOTAL(3,D$7:$D1674))</f>
        <v>1664</v>
      </c>
      <c r="B1674" s="376"/>
      <c r="C1674" s="22" t="s">
        <v>870</v>
      </c>
      <c r="D1674" s="56" t="s">
        <v>700</v>
      </c>
      <c r="E1674" s="373"/>
      <c r="F1674" s="388"/>
      <c r="G1674" s="376"/>
      <c r="H1674" s="373"/>
      <c r="I1674" s="373"/>
      <c r="J1674" s="389"/>
      <c r="K1674" s="53"/>
      <c r="L1674" s="51">
        <v>593800</v>
      </c>
      <c r="M1674" s="51">
        <v>593800</v>
      </c>
      <c r="N1674" s="132">
        <v>593800</v>
      </c>
      <c r="O1674" s="51">
        <v>593800</v>
      </c>
      <c r="P1674" s="51">
        <v>593800</v>
      </c>
      <c r="Q1674" s="51">
        <v>593800</v>
      </c>
      <c r="R1674" s="5">
        <v>593800</v>
      </c>
      <c r="S1674" s="51">
        <v>593800</v>
      </c>
      <c r="T1674" s="51">
        <v>593800</v>
      </c>
    </row>
    <row r="1675" spans="1:20" s="10" customFormat="1" ht="65.099999999999994" customHeight="1" x14ac:dyDescent="0.3">
      <c r="A1675" s="13">
        <f>IF(D1675="","",SUBTOTAL(3,D$7:$D1675))</f>
        <v>1665</v>
      </c>
      <c r="B1675" s="376"/>
      <c r="C1675" s="22" t="s">
        <v>871</v>
      </c>
      <c r="D1675" s="56" t="s">
        <v>700</v>
      </c>
      <c r="E1675" s="373"/>
      <c r="F1675" s="388"/>
      <c r="G1675" s="376"/>
      <c r="H1675" s="373"/>
      <c r="I1675" s="373"/>
      <c r="J1675" s="389"/>
      <c r="K1675" s="53"/>
      <c r="L1675" s="51">
        <v>866700</v>
      </c>
      <c r="M1675" s="51">
        <v>866700</v>
      </c>
      <c r="N1675" s="132">
        <v>866700</v>
      </c>
      <c r="O1675" s="51">
        <v>866700</v>
      </c>
      <c r="P1675" s="51">
        <v>866700</v>
      </c>
      <c r="Q1675" s="51">
        <v>866700</v>
      </c>
      <c r="R1675" s="5">
        <v>866700</v>
      </c>
      <c r="S1675" s="51">
        <v>866700</v>
      </c>
      <c r="T1675" s="51">
        <v>866700</v>
      </c>
    </row>
    <row r="1676" spans="1:20" s="10" customFormat="1" ht="65.099999999999994" customHeight="1" x14ac:dyDescent="0.3">
      <c r="A1676" s="13">
        <f>IF(D1676="","",SUBTOTAL(3,D$7:$D1676))</f>
        <v>1666</v>
      </c>
      <c r="B1676" s="376"/>
      <c r="C1676" s="22" t="s">
        <v>872</v>
      </c>
      <c r="D1676" s="56" t="s">
        <v>700</v>
      </c>
      <c r="E1676" s="373"/>
      <c r="F1676" s="388"/>
      <c r="G1676" s="376"/>
      <c r="H1676" s="373"/>
      <c r="I1676" s="373"/>
      <c r="J1676" s="389"/>
      <c r="K1676" s="53"/>
      <c r="L1676" s="51">
        <v>1221800</v>
      </c>
      <c r="M1676" s="51">
        <v>1221800</v>
      </c>
      <c r="N1676" s="132">
        <v>1221800</v>
      </c>
      <c r="O1676" s="51">
        <v>1221800</v>
      </c>
      <c r="P1676" s="51">
        <v>1221800</v>
      </c>
      <c r="Q1676" s="51">
        <v>1221800</v>
      </c>
      <c r="R1676" s="5">
        <v>1221800</v>
      </c>
      <c r="S1676" s="51">
        <v>1221800</v>
      </c>
      <c r="T1676" s="51">
        <v>1221800</v>
      </c>
    </row>
    <row r="1677" spans="1:20" s="10" customFormat="1" ht="65.099999999999994" customHeight="1" x14ac:dyDescent="0.3">
      <c r="A1677" s="13">
        <f>IF(D1677="","",SUBTOTAL(3,D$7:$D1677))</f>
        <v>1667</v>
      </c>
      <c r="B1677" s="376"/>
      <c r="C1677" s="22" t="s">
        <v>873</v>
      </c>
      <c r="D1677" s="56" t="s">
        <v>700</v>
      </c>
      <c r="E1677" s="373"/>
      <c r="F1677" s="388"/>
      <c r="G1677" s="376"/>
      <c r="H1677" s="373"/>
      <c r="I1677" s="373"/>
      <c r="J1677" s="389"/>
      <c r="K1677" s="53"/>
      <c r="L1677" s="51">
        <v>1893600</v>
      </c>
      <c r="M1677" s="51">
        <v>1893600</v>
      </c>
      <c r="N1677" s="132">
        <v>1893600</v>
      </c>
      <c r="O1677" s="51">
        <v>1893600</v>
      </c>
      <c r="P1677" s="51">
        <v>1893600</v>
      </c>
      <c r="Q1677" s="51">
        <v>1893600</v>
      </c>
      <c r="R1677" s="5">
        <v>1893600</v>
      </c>
      <c r="S1677" s="51">
        <v>1893600</v>
      </c>
      <c r="T1677" s="51">
        <v>1893600</v>
      </c>
    </row>
    <row r="1678" spans="1:20" s="10" customFormat="1" ht="65.099999999999994" customHeight="1" x14ac:dyDescent="0.3">
      <c r="A1678" s="13">
        <f>IF(D1678="","",SUBTOTAL(3,D$7:$D1678))</f>
        <v>1668</v>
      </c>
      <c r="B1678" s="376"/>
      <c r="C1678" s="22" t="s">
        <v>874</v>
      </c>
      <c r="D1678" s="56" t="s">
        <v>700</v>
      </c>
      <c r="E1678" s="373"/>
      <c r="F1678" s="388"/>
      <c r="G1678" s="376"/>
      <c r="H1678" s="373"/>
      <c r="I1678" s="373"/>
      <c r="J1678" s="389"/>
      <c r="K1678" s="53"/>
      <c r="L1678" s="51">
        <v>2204600</v>
      </c>
      <c r="M1678" s="51">
        <v>2204600</v>
      </c>
      <c r="N1678" s="132">
        <v>2204600</v>
      </c>
      <c r="O1678" s="51">
        <v>2204600</v>
      </c>
      <c r="P1678" s="51">
        <v>2204600</v>
      </c>
      <c r="Q1678" s="51">
        <v>2204600</v>
      </c>
      <c r="R1678" s="5">
        <v>2204600</v>
      </c>
      <c r="S1678" s="51">
        <v>2204600</v>
      </c>
      <c r="T1678" s="51">
        <v>2204600</v>
      </c>
    </row>
    <row r="1679" spans="1:20" s="10" customFormat="1" ht="65.099999999999994" customHeight="1" x14ac:dyDescent="0.3">
      <c r="A1679" s="13">
        <f>IF(D1679="","",SUBTOTAL(3,D$7:$D1679))</f>
        <v>1669</v>
      </c>
      <c r="B1679" s="376"/>
      <c r="C1679" s="22" t="s">
        <v>875</v>
      </c>
      <c r="D1679" s="56" t="s">
        <v>700</v>
      </c>
      <c r="E1679" s="373" t="s">
        <v>876</v>
      </c>
      <c r="F1679" s="388"/>
      <c r="G1679" s="376"/>
      <c r="H1679" s="373"/>
      <c r="I1679" s="373"/>
      <c r="J1679" s="389"/>
      <c r="K1679" s="53"/>
      <c r="L1679" s="51">
        <v>30200</v>
      </c>
      <c r="M1679" s="51">
        <v>30200</v>
      </c>
      <c r="N1679" s="132">
        <v>30200</v>
      </c>
      <c r="O1679" s="51">
        <v>30200</v>
      </c>
      <c r="P1679" s="51">
        <v>30200</v>
      </c>
      <c r="Q1679" s="51">
        <v>30200</v>
      </c>
      <c r="R1679" s="5">
        <v>30200</v>
      </c>
      <c r="S1679" s="51">
        <v>30200</v>
      </c>
      <c r="T1679" s="51">
        <v>30200</v>
      </c>
    </row>
    <row r="1680" spans="1:20" s="10" customFormat="1" ht="65.099999999999994" customHeight="1" x14ac:dyDescent="0.3">
      <c r="A1680" s="13">
        <f>IF(D1680="","",SUBTOTAL(3,D$7:$D1680))</f>
        <v>1670</v>
      </c>
      <c r="B1680" s="376"/>
      <c r="C1680" s="22" t="s">
        <v>877</v>
      </c>
      <c r="D1680" s="56" t="s">
        <v>700</v>
      </c>
      <c r="E1680" s="373"/>
      <c r="F1680" s="388"/>
      <c r="G1680" s="376"/>
      <c r="H1680" s="373"/>
      <c r="I1680" s="373"/>
      <c r="J1680" s="389"/>
      <c r="K1680" s="53"/>
      <c r="L1680" s="51">
        <v>150700</v>
      </c>
      <c r="M1680" s="51">
        <v>150700</v>
      </c>
      <c r="N1680" s="132">
        <v>150700</v>
      </c>
      <c r="O1680" s="51">
        <v>150700</v>
      </c>
      <c r="P1680" s="51">
        <v>150700</v>
      </c>
      <c r="Q1680" s="51">
        <v>150700</v>
      </c>
      <c r="R1680" s="5">
        <v>150700</v>
      </c>
      <c r="S1680" s="51">
        <v>150700</v>
      </c>
      <c r="T1680" s="51">
        <v>150700</v>
      </c>
    </row>
    <row r="1681" spans="1:20" s="10" customFormat="1" ht="65.099999999999994" customHeight="1" x14ac:dyDescent="0.3">
      <c r="A1681" s="13">
        <f>IF(D1681="","",SUBTOTAL(3,D$7:$D1681))</f>
        <v>1671</v>
      </c>
      <c r="B1681" s="376"/>
      <c r="C1681" s="22" t="s">
        <v>878</v>
      </c>
      <c r="D1681" s="56" t="s">
        <v>700</v>
      </c>
      <c r="E1681" s="373"/>
      <c r="F1681" s="388"/>
      <c r="G1681" s="376"/>
      <c r="H1681" s="373"/>
      <c r="I1681" s="373"/>
      <c r="J1681" s="389"/>
      <c r="K1681" s="53"/>
      <c r="L1681" s="51">
        <v>31400</v>
      </c>
      <c r="M1681" s="51">
        <v>31400</v>
      </c>
      <c r="N1681" s="132">
        <v>31400</v>
      </c>
      <c r="O1681" s="51">
        <v>31400</v>
      </c>
      <c r="P1681" s="51">
        <v>31400</v>
      </c>
      <c r="Q1681" s="51">
        <v>31400</v>
      </c>
      <c r="R1681" s="5">
        <v>31400</v>
      </c>
      <c r="S1681" s="51">
        <v>31400</v>
      </c>
      <c r="T1681" s="51">
        <v>31400</v>
      </c>
    </row>
    <row r="1682" spans="1:20" s="10" customFormat="1" ht="65.099999999999994" customHeight="1" x14ac:dyDescent="0.3">
      <c r="A1682" s="13">
        <f>IF(D1682="","",SUBTOTAL(3,D$7:$D1682))</f>
        <v>1672</v>
      </c>
      <c r="B1682" s="376"/>
      <c r="C1682" s="22" t="s">
        <v>879</v>
      </c>
      <c r="D1682" s="56" t="s">
        <v>700</v>
      </c>
      <c r="E1682" s="373"/>
      <c r="F1682" s="388"/>
      <c r="G1682" s="376"/>
      <c r="H1682" s="373"/>
      <c r="I1682" s="373"/>
      <c r="J1682" s="389"/>
      <c r="K1682" s="53"/>
      <c r="L1682" s="51">
        <v>78100</v>
      </c>
      <c r="M1682" s="51">
        <v>78100</v>
      </c>
      <c r="N1682" s="132">
        <v>78100</v>
      </c>
      <c r="O1682" s="51">
        <v>78100</v>
      </c>
      <c r="P1682" s="51">
        <v>78100</v>
      </c>
      <c r="Q1682" s="51">
        <v>78100</v>
      </c>
      <c r="R1682" s="5">
        <v>78100</v>
      </c>
      <c r="S1682" s="51">
        <v>78100</v>
      </c>
      <c r="T1682" s="51">
        <v>78100</v>
      </c>
    </row>
    <row r="1683" spans="1:20" s="10" customFormat="1" ht="65.099999999999994" customHeight="1" x14ac:dyDescent="0.3">
      <c r="A1683" s="13">
        <f>IF(D1683="","",SUBTOTAL(3,D$7:$D1683))</f>
        <v>1673</v>
      </c>
      <c r="B1683" s="376"/>
      <c r="C1683" s="22" t="s">
        <v>880</v>
      </c>
      <c r="D1683" s="56" t="s">
        <v>700</v>
      </c>
      <c r="E1683" s="373" t="s">
        <v>881</v>
      </c>
      <c r="F1683" s="388"/>
      <c r="G1683" s="376"/>
      <c r="H1683" s="373"/>
      <c r="I1683" s="373"/>
      <c r="J1683" s="389"/>
      <c r="K1683" s="53"/>
      <c r="L1683" s="51">
        <v>14000</v>
      </c>
      <c r="M1683" s="51">
        <v>14000</v>
      </c>
      <c r="N1683" s="132">
        <v>14000</v>
      </c>
      <c r="O1683" s="51">
        <v>14000</v>
      </c>
      <c r="P1683" s="51">
        <v>14000</v>
      </c>
      <c r="Q1683" s="51">
        <v>14000</v>
      </c>
      <c r="R1683" s="5">
        <v>14000</v>
      </c>
      <c r="S1683" s="51">
        <v>14000</v>
      </c>
      <c r="T1683" s="51">
        <v>14000</v>
      </c>
    </row>
    <row r="1684" spans="1:20" s="10" customFormat="1" ht="65.099999999999994" customHeight="1" x14ac:dyDescent="0.3">
      <c r="A1684" s="13">
        <f>IF(D1684="","",SUBTOTAL(3,D$7:$D1684))</f>
        <v>1674</v>
      </c>
      <c r="B1684" s="376"/>
      <c r="C1684" s="22" t="s">
        <v>882</v>
      </c>
      <c r="D1684" s="56" t="s">
        <v>700</v>
      </c>
      <c r="E1684" s="373"/>
      <c r="F1684" s="388"/>
      <c r="G1684" s="376"/>
      <c r="H1684" s="373"/>
      <c r="I1684" s="373"/>
      <c r="J1684" s="389"/>
      <c r="K1684" s="53"/>
      <c r="L1684" s="51">
        <v>20600</v>
      </c>
      <c r="M1684" s="51">
        <v>20600</v>
      </c>
      <c r="N1684" s="132">
        <v>20600</v>
      </c>
      <c r="O1684" s="51">
        <v>20600</v>
      </c>
      <c r="P1684" s="51">
        <v>20600</v>
      </c>
      <c r="Q1684" s="51">
        <v>20600</v>
      </c>
      <c r="R1684" s="5">
        <v>20600</v>
      </c>
      <c r="S1684" s="51">
        <v>20600</v>
      </c>
      <c r="T1684" s="51">
        <v>20600</v>
      </c>
    </row>
    <row r="1685" spans="1:20" s="10" customFormat="1" ht="65.099999999999994" customHeight="1" x14ac:dyDescent="0.3">
      <c r="A1685" s="13">
        <f>IF(D1685="","",SUBTOTAL(3,D$7:$D1685))</f>
        <v>1675</v>
      </c>
      <c r="B1685" s="376"/>
      <c r="C1685" s="22" t="s">
        <v>883</v>
      </c>
      <c r="D1685" s="56" t="s">
        <v>700</v>
      </c>
      <c r="E1685" s="373"/>
      <c r="F1685" s="388"/>
      <c r="G1685" s="376"/>
      <c r="H1685" s="373"/>
      <c r="I1685" s="373"/>
      <c r="J1685" s="389"/>
      <c r="K1685" s="53"/>
      <c r="L1685" s="51">
        <v>21000</v>
      </c>
      <c r="M1685" s="51">
        <v>21000</v>
      </c>
      <c r="N1685" s="132">
        <v>21000</v>
      </c>
      <c r="O1685" s="51">
        <v>21000</v>
      </c>
      <c r="P1685" s="51">
        <v>21000</v>
      </c>
      <c r="Q1685" s="51">
        <v>21000</v>
      </c>
      <c r="R1685" s="5">
        <v>21000</v>
      </c>
      <c r="S1685" s="51">
        <v>21000</v>
      </c>
      <c r="T1685" s="51">
        <v>21000</v>
      </c>
    </row>
    <row r="1686" spans="1:20" s="10" customFormat="1" ht="65.099999999999994" customHeight="1" x14ac:dyDescent="0.3">
      <c r="A1686" s="13">
        <f>IF(D1686="","",SUBTOTAL(3,D$7:$D1686))</f>
        <v>1676</v>
      </c>
      <c r="B1686" s="376"/>
      <c r="C1686" s="22" t="s">
        <v>884</v>
      </c>
      <c r="D1686" s="56" t="s">
        <v>700</v>
      </c>
      <c r="E1686" s="373"/>
      <c r="F1686" s="388"/>
      <c r="G1686" s="376"/>
      <c r="H1686" s="373"/>
      <c r="I1686" s="373"/>
      <c r="J1686" s="389"/>
      <c r="K1686" s="53"/>
      <c r="L1686" s="51">
        <v>30900</v>
      </c>
      <c r="M1686" s="51">
        <v>30900</v>
      </c>
      <c r="N1686" s="132">
        <v>30900</v>
      </c>
      <c r="O1686" s="51">
        <v>30900</v>
      </c>
      <c r="P1686" s="51">
        <v>30900</v>
      </c>
      <c r="Q1686" s="51">
        <v>30900</v>
      </c>
      <c r="R1686" s="5">
        <v>30900</v>
      </c>
      <c r="S1686" s="51">
        <v>30900</v>
      </c>
      <c r="T1686" s="51">
        <v>30900</v>
      </c>
    </row>
    <row r="1687" spans="1:20" s="10" customFormat="1" ht="65.099999999999994" customHeight="1" x14ac:dyDescent="0.3">
      <c r="A1687" s="13">
        <f>IF(D1687="","",SUBTOTAL(3,D$7:$D1687))</f>
        <v>1677</v>
      </c>
      <c r="B1687" s="376"/>
      <c r="C1687" s="22" t="s">
        <v>885</v>
      </c>
      <c r="D1687" s="56" t="s">
        <v>700</v>
      </c>
      <c r="E1687" s="373"/>
      <c r="F1687" s="388"/>
      <c r="G1687" s="376"/>
      <c r="H1687" s="373"/>
      <c r="I1687" s="373"/>
      <c r="J1687" s="389"/>
      <c r="K1687" s="53"/>
      <c r="L1687" s="51">
        <v>28100</v>
      </c>
      <c r="M1687" s="51">
        <v>28100</v>
      </c>
      <c r="N1687" s="132">
        <v>28100</v>
      </c>
      <c r="O1687" s="51">
        <v>28100</v>
      </c>
      <c r="P1687" s="51">
        <v>28100</v>
      </c>
      <c r="Q1687" s="51">
        <v>28100</v>
      </c>
      <c r="R1687" s="5">
        <v>28100</v>
      </c>
      <c r="S1687" s="51">
        <v>28100</v>
      </c>
      <c r="T1687" s="51">
        <v>28100</v>
      </c>
    </row>
    <row r="1688" spans="1:20" s="10" customFormat="1" ht="65.099999999999994" customHeight="1" x14ac:dyDescent="0.3">
      <c r="A1688" s="13">
        <f>IF(D1688="","",SUBTOTAL(3,D$7:$D1688))</f>
        <v>1678</v>
      </c>
      <c r="B1688" s="376"/>
      <c r="C1688" s="22" t="s">
        <v>886</v>
      </c>
      <c r="D1688" s="56" t="s">
        <v>700</v>
      </c>
      <c r="E1688" s="373"/>
      <c r="F1688" s="388"/>
      <c r="G1688" s="376"/>
      <c r="H1688" s="373"/>
      <c r="I1688" s="373"/>
      <c r="J1688" s="389"/>
      <c r="K1688" s="53"/>
      <c r="L1688" s="51">
        <v>41200</v>
      </c>
      <c r="M1688" s="51">
        <v>41200</v>
      </c>
      <c r="N1688" s="132">
        <v>41200</v>
      </c>
      <c r="O1688" s="51">
        <v>41200</v>
      </c>
      <c r="P1688" s="51">
        <v>41200</v>
      </c>
      <c r="Q1688" s="51">
        <v>41200</v>
      </c>
      <c r="R1688" s="5">
        <v>41200</v>
      </c>
      <c r="S1688" s="51">
        <v>41200</v>
      </c>
      <c r="T1688" s="51">
        <v>41200</v>
      </c>
    </row>
    <row r="1689" spans="1:20" s="10" customFormat="1" ht="65.099999999999994" customHeight="1" x14ac:dyDescent="0.3">
      <c r="A1689" s="13">
        <f>IF(D1689="","",SUBTOTAL(3,D$7:$D1689))</f>
        <v>1679</v>
      </c>
      <c r="B1689" s="376"/>
      <c r="C1689" s="22" t="s">
        <v>887</v>
      </c>
      <c r="D1689" s="56" t="s">
        <v>700</v>
      </c>
      <c r="E1689" s="373"/>
      <c r="F1689" s="388"/>
      <c r="G1689" s="376"/>
      <c r="H1689" s="373"/>
      <c r="I1689" s="373"/>
      <c r="J1689" s="389"/>
      <c r="K1689" s="53"/>
      <c r="L1689" s="51">
        <v>54000</v>
      </c>
      <c r="M1689" s="51">
        <v>54000</v>
      </c>
      <c r="N1689" s="132">
        <v>54000</v>
      </c>
      <c r="O1689" s="51">
        <v>54000</v>
      </c>
      <c r="P1689" s="51">
        <v>54000</v>
      </c>
      <c r="Q1689" s="51">
        <v>54000</v>
      </c>
      <c r="R1689" s="5">
        <v>54000</v>
      </c>
      <c r="S1689" s="51">
        <v>54000</v>
      </c>
      <c r="T1689" s="51">
        <v>54000</v>
      </c>
    </row>
    <row r="1690" spans="1:20" s="10" customFormat="1" ht="65.099999999999994" customHeight="1" x14ac:dyDescent="0.3">
      <c r="A1690" s="13">
        <f>IF(D1690="","",SUBTOTAL(3,D$7:$D1690))</f>
        <v>1680</v>
      </c>
      <c r="B1690" s="376"/>
      <c r="C1690" s="22" t="s">
        <v>888</v>
      </c>
      <c r="D1690" s="56" t="s">
        <v>700</v>
      </c>
      <c r="E1690" s="373"/>
      <c r="F1690" s="388"/>
      <c r="G1690" s="376"/>
      <c r="H1690" s="373"/>
      <c r="I1690" s="373"/>
      <c r="J1690" s="389"/>
      <c r="K1690" s="53"/>
      <c r="L1690" s="51">
        <v>75700</v>
      </c>
      <c r="M1690" s="51">
        <v>75700</v>
      </c>
      <c r="N1690" s="132">
        <v>75700</v>
      </c>
      <c r="O1690" s="51">
        <v>75700</v>
      </c>
      <c r="P1690" s="51">
        <v>75700</v>
      </c>
      <c r="Q1690" s="51">
        <v>75700</v>
      </c>
      <c r="R1690" s="5">
        <v>75700</v>
      </c>
      <c r="S1690" s="51">
        <v>75700</v>
      </c>
      <c r="T1690" s="51">
        <v>75700</v>
      </c>
    </row>
    <row r="1691" spans="1:20" s="10" customFormat="1" ht="65.099999999999994" customHeight="1" x14ac:dyDescent="0.3">
      <c r="A1691" s="13">
        <f>IF(D1691="","",SUBTOTAL(3,D$7:$D1691))</f>
        <v>1681</v>
      </c>
      <c r="B1691" s="376"/>
      <c r="C1691" s="22" t="s">
        <v>889</v>
      </c>
      <c r="D1691" s="56" t="s">
        <v>700</v>
      </c>
      <c r="E1691" s="373"/>
      <c r="F1691" s="388"/>
      <c r="G1691" s="376"/>
      <c r="H1691" s="373"/>
      <c r="I1691" s="373"/>
      <c r="J1691" s="389"/>
      <c r="K1691" s="53"/>
      <c r="L1691" s="51">
        <v>101000</v>
      </c>
      <c r="M1691" s="51">
        <v>101000</v>
      </c>
      <c r="N1691" s="132">
        <v>101000</v>
      </c>
      <c r="O1691" s="51">
        <v>101000</v>
      </c>
      <c r="P1691" s="51">
        <v>101000</v>
      </c>
      <c r="Q1691" s="51">
        <v>101000</v>
      </c>
      <c r="R1691" s="5">
        <v>101000</v>
      </c>
      <c r="S1691" s="51">
        <v>101000</v>
      </c>
      <c r="T1691" s="51">
        <v>101000</v>
      </c>
    </row>
    <row r="1692" spans="1:20" s="10" customFormat="1" ht="65.099999999999994" customHeight="1" x14ac:dyDescent="0.3">
      <c r="A1692" s="13">
        <f>IF(D1692="","",SUBTOTAL(3,D$7:$D1692))</f>
        <v>1682</v>
      </c>
      <c r="B1692" s="376"/>
      <c r="C1692" s="22" t="s">
        <v>890</v>
      </c>
      <c r="D1692" s="56" t="s">
        <v>700</v>
      </c>
      <c r="E1692" s="373"/>
      <c r="F1692" s="388"/>
      <c r="G1692" s="376"/>
      <c r="H1692" s="373"/>
      <c r="I1692" s="373"/>
      <c r="J1692" s="389"/>
      <c r="K1692" s="53"/>
      <c r="L1692" s="51">
        <v>136600</v>
      </c>
      <c r="M1692" s="51">
        <v>136600</v>
      </c>
      <c r="N1692" s="132">
        <v>136600</v>
      </c>
      <c r="O1692" s="51">
        <v>136600</v>
      </c>
      <c r="P1692" s="51">
        <v>136600</v>
      </c>
      <c r="Q1692" s="51">
        <v>136600</v>
      </c>
      <c r="R1692" s="5">
        <v>136600</v>
      </c>
      <c r="S1692" s="51">
        <v>136600</v>
      </c>
      <c r="T1692" s="51">
        <v>136600</v>
      </c>
    </row>
    <row r="1693" spans="1:20" s="10" customFormat="1" ht="65.099999999999994" customHeight="1" x14ac:dyDescent="0.3">
      <c r="A1693" s="13">
        <f>IF(D1693="","",SUBTOTAL(3,D$7:$D1693))</f>
        <v>1683</v>
      </c>
      <c r="B1693" s="376"/>
      <c r="C1693" s="22" t="s">
        <v>891</v>
      </c>
      <c r="D1693" s="56" t="s">
        <v>700</v>
      </c>
      <c r="E1693" s="373"/>
      <c r="F1693" s="388"/>
      <c r="G1693" s="376"/>
      <c r="H1693" s="373"/>
      <c r="I1693" s="373"/>
      <c r="J1693" s="389"/>
      <c r="K1693" s="53"/>
      <c r="L1693" s="51">
        <v>217200</v>
      </c>
      <c r="M1693" s="51">
        <v>217200</v>
      </c>
      <c r="N1693" s="132">
        <v>217200</v>
      </c>
      <c r="O1693" s="51">
        <v>217200</v>
      </c>
      <c r="P1693" s="51">
        <v>217200</v>
      </c>
      <c r="Q1693" s="51">
        <v>217200</v>
      </c>
      <c r="R1693" s="5">
        <v>217200</v>
      </c>
      <c r="S1693" s="51">
        <v>217200</v>
      </c>
      <c r="T1693" s="51">
        <v>217200</v>
      </c>
    </row>
    <row r="1694" spans="1:20" s="10" customFormat="1" ht="65.099999999999994" customHeight="1" x14ac:dyDescent="0.3">
      <c r="A1694" s="13">
        <f>IF(D1694="","",SUBTOTAL(3,D$7:$D1694))</f>
        <v>1684</v>
      </c>
      <c r="B1694" s="376"/>
      <c r="C1694" s="22" t="s">
        <v>892</v>
      </c>
      <c r="D1694" s="56" t="s">
        <v>700</v>
      </c>
      <c r="E1694" s="373" t="s">
        <v>842</v>
      </c>
      <c r="F1694" s="388"/>
      <c r="G1694" s="376"/>
      <c r="H1694" s="373"/>
      <c r="I1694" s="373"/>
      <c r="J1694" s="389"/>
      <c r="K1694" s="53"/>
      <c r="L1694" s="51">
        <v>32100</v>
      </c>
      <c r="M1694" s="51">
        <v>32100</v>
      </c>
      <c r="N1694" s="132">
        <v>32100</v>
      </c>
      <c r="O1694" s="51">
        <v>32100</v>
      </c>
      <c r="P1694" s="51">
        <v>32100</v>
      </c>
      <c r="Q1694" s="51">
        <v>32100</v>
      </c>
      <c r="R1694" s="5">
        <v>32100</v>
      </c>
      <c r="S1694" s="51">
        <v>32100</v>
      </c>
      <c r="T1694" s="51">
        <v>32100</v>
      </c>
    </row>
    <row r="1695" spans="1:20" s="10" customFormat="1" ht="65.099999999999994" customHeight="1" x14ac:dyDescent="0.3">
      <c r="A1695" s="13">
        <f>IF(D1695="","",SUBTOTAL(3,D$7:$D1695))</f>
        <v>1685</v>
      </c>
      <c r="B1695" s="376"/>
      <c r="C1695" s="22" t="s">
        <v>893</v>
      </c>
      <c r="D1695" s="56" t="s">
        <v>700</v>
      </c>
      <c r="E1695" s="373"/>
      <c r="F1695" s="388"/>
      <c r="G1695" s="376"/>
      <c r="H1695" s="373"/>
      <c r="I1695" s="373"/>
      <c r="J1695" s="389"/>
      <c r="K1695" s="53"/>
      <c r="L1695" s="51">
        <v>41300</v>
      </c>
      <c r="M1695" s="51">
        <v>41300</v>
      </c>
      <c r="N1695" s="132">
        <v>41300</v>
      </c>
      <c r="O1695" s="51">
        <v>41300</v>
      </c>
      <c r="P1695" s="51">
        <v>41300</v>
      </c>
      <c r="Q1695" s="51">
        <v>41300</v>
      </c>
      <c r="R1695" s="5">
        <v>41300</v>
      </c>
      <c r="S1695" s="51">
        <v>41300</v>
      </c>
      <c r="T1695" s="51">
        <v>41300</v>
      </c>
    </row>
    <row r="1696" spans="1:20" s="10" customFormat="1" ht="65.099999999999994" customHeight="1" x14ac:dyDescent="0.3">
      <c r="A1696" s="13">
        <f>IF(D1696="","",SUBTOTAL(3,D$7:$D1696))</f>
        <v>1686</v>
      </c>
      <c r="B1696" s="376"/>
      <c r="C1696" s="22" t="s">
        <v>894</v>
      </c>
      <c r="D1696" s="56" t="s">
        <v>700</v>
      </c>
      <c r="E1696" s="373"/>
      <c r="F1696" s="388"/>
      <c r="G1696" s="376"/>
      <c r="H1696" s="373"/>
      <c r="I1696" s="373"/>
      <c r="J1696" s="389"/>
      <c r="K1696" s="53"/>
      <c r="L1696" s="51">
        <v>54500</v>
      </c>
      <c r="M1696" s="51">
        <v>54500</v>
      </c>
      <c r="N1696" s="132">
        <v>54500</v>
      </c>
      <c r="O1696" s="51">
        <v>54500</v>
      </c>
      <c r="P1696" s="51">
        <v>54500</v>
      </c>
      <c r="Q1696" s="51">
        <v>54500</v>
      </c>
      <c r="R1696" s="5">
        <v>54500</v>
      </c>
      <c r="S1696" s="51">
        <v>54500</v>
      </c>
      <c r="T1696" s="51">
        <v>54500</v>
      </c>
    </row>
    <row r="1697" spans="1:20" s="10" customFormat="1" ht="65.099999999999994" customHeight="1" x14ac:dyDescent="0.3">
      <c r="A1697" s="13">
        <f>IF(D1697="","",SUBTOTAL(3,D$7:$D1697))</f>
        <v>1687</v>
      </c>
      <c r="B1697" s="376"/>
      <c r="C1697" s="22" t="s">
        <v>895</v>
      </c>
      <c r="D1697" s="56" t="s">
        <v>700</v>
      </c>
      <c r="E1697" s="373"/>
      <c r="F1697" s="388"/>
      <c r="G1697" s="376"/>
      <c r="H1697" s="373"/>
      <c r="I1697" s="373"/>
      <c r="J1697" s="389"/>
      <c r="K1697" s="53"/>
      <c r="L1697" s="51">
        <v>66300</v>
      </c>
      <c r="M1697" s="51">
        <v>66300</v>
      </c>
      <c r="N1697" s="132">
        <v>66300</v>
      </c>
      <c r="O1697" s="51">
        <v>66300</v>
      </c>
      <c r="P1697" s="51">
        <v>66300</v>
      </c>
      <c r="Q1697" s="51">
        <v>66300</v>
      </c>
      <c r="R1697" s="5">
        <v>66300</v>
      </c>
      <c r="S1697" s="51">
        <v>66300</v>
      </c>
      <c r="T1697" s="51">
        <v>66300</v>
      </c>
    </row>
    <row r="1698" spans="1:20" s="10" customFormat="1" ht="65.099999999999994" customHeight="1" x14ac:dyDescent="0.3">
      <c r="A1698" s="13">
        <f>IF(D1698="","",SUBTOTAL(3,D$7:$D1698))</f>
        <v>1688</v>
      </c>
      <c r="B1698" s="376"/>
      <c r="C1698" s="22" t="s">
        <v>896</v>
      </c>
      <c r="D1698" s="56" t="s">
        <v>700</v>
      </c>
      <c r="E1698" s="373"/>
      <c r="F1698" s="388"/>
      <c r="G1698" s="376"/>
      <c r="H1698" s="373"/>
      <c r="I1698" s="373"/>
      <c r="J1698" s="389"/>
      <c r="K1698" s="53"/>
      <c r="L1698" s="51">
        <v>134500</v>
      </c>
      <c r="M1698" s="51">
        <v>134500</v>
      </c>
      <c r="N1698" s="132">
        <v>134500</v>
      </c>
      <c r="O1698" s="51">
        <v>134500</v>
      </c>
      <c r="P1698" s="51">
        <v>134500</v>
      </c>
      <c r="Q1698" s="51">
        <v>134500</v>
      </c>
      <c r="R1698" s="5">
        <v>134500</v>
      </c>
      <c r="S1698" s="51">
        <v>134500</v>
      </c>
      <c r="T1698" s="51">
        <v>134500</v>
      </c>
    </row>
    <row r="1699" spans="1:20" s="10" customFormat="1" ht="65.099999999999994" customHeight="1" x14ac:dyDescent="0.3">
      <c r="A1699" s="13">
        <f>IF(D1699="","",SUBTOTAL(3,D$7:$D1699))</f>
        <v>1689</v>
      </c>
      <c r="B1699" s="376"/>
      <c r="C1699" s="22" t="s">
        <v>897</v>
      </c>
      <c r="D1699" s="56" t="s">
        <v>700</v>
      </c>
      <c r="E1699" s="373"/>
      <c r="F1699" s="388"/>
      <c r="G1699" s="376"/>
      <c r="H1699" s="373"/>
      <c r="I1699" s="373"/>
      <c r="J1699" s="389"/>
      <c r="K1699" s="53"/>
      <c r="L1699" s="51">
        <v>173100</v>
      </c>
      <c r="M1699" s="51">
        <v>173100</v>
      </c>
      <c r="N1699" s="132">
        <v>173100</v>
      </c>
      <c r="O1699" s="51">
        <v>173100</v>
      </c>
      <c r="P1699" s="51">
        <v>173100</v>
      </c>
      <c r="Q1699" s="51">
        <v>173100</v>
      </c>
      <c r="R1699" s="5">
        <v>173100</v>
      </c>
      <c r="S1699" s="51">
        <v>173100</v>
      </c>
      <c r="T1699" s="51">
        <v>173100</v>
      </c>
    </row>
    <row r="1700" spans="1:20" s="10" customFormat="1" ht="65.099999999999994" customHeight="1" x14ac:dyDescent="0.3">
      <c r="A1700" s="13">
        <f>IF(D1700="","",SUBTOTAL(3,D$7:$D1700))</f>
        <v>1690</v>
      </c>
      <c r="B1700" s="376"/>
      <c r="C1700" s="22" t="s">
        <v>898</v>
      </c>
      <c r="D1700" s="56" t="s">
        <v>700</v>
      </c>
      <c r="E1700" s="373" t="s">
        <v>899</v>
      </c>
      <c r="F1700" s="53" t="s">
        <v>822</v>
      </c>
      <c r="G1700" s="376"/>
      <c r="H1700" s="373"/>
      <c r="I1700" s="373"/>
      <c r="J1700" s="389"/>
      <c r="K1700" s="53"/>
      <c r="L1700" s="51">
        <v>10000</v>
      </c>
      <c r="M1700" s="51">
        <v>10000</v>
      </c>
      <c r="N1700" s="132">
        <v>10000</v>
      </c>
      <c r="O1700" s="51">
        <v>10000</v>
      </c>
      <c r="P1700" s="51">
        <v>10000</v>
      </c>
      <c r="Q1700" s="51">
        <v>10000</v>
      </c>
      <c r="R1700" s="5">
        <v>10000</v>
      </c>
      <c r="S1700" s="51">
        <v>10000</v>
      </c>
      <c r="T1700" s="51">
        <v>10000</v>
      </c>
    </row>
    <row r="1701" spans="1:20" s="10" customFormat="1" ht="65.099999999999994" customHeight="1" x14ac:dyDescent="0.3">
      <c r="A1701" s="13">
        <f>IF(D1701="","",SUBTOTAL(3,D$7:$D1701))</f>
        <v>1691</v>
      </c>
      <c r="B1701" s="376"/>
      <c r="C1701" s="22" t="s">
        <v>900</v>
      </c>
      <c r="D1701" s="56" t="s">
        <v>700</v>
      </c>
      <c r="E1701" s="373"/>
      <c r="F1701" s="53" t="s">
        <v>822</v>
      </c>
      <c r="G1701" s="376"/>
      <c r="H1701" s="373"/>
      <c r="I1701" s="373"/>
      <c r="J1701" s="389"/>
      <c r="K1701" s="53"/>
      <c r="L1701" s="51">
        <v>13400</v>
      </c>
      <c r="M1701" s="51">
        <v>13400</v>
      </c>
      <c r="N1701" s="132">
        <v>13400</v>
      </c>
      <c r="O1701" s="51">
        <v>13400</v>
      </c>
      <c r="P1701" s="51">
        <v>13400</v>
      </c>
      <c r="Q1701" s="51">
        <v>13400</v>
      </c>
      <c r="R1701" s="5">
        <v>13400</v>
      </c>
      <c r="S1701" s="51">
        <v>13400</v>
      </c>
      <c r="T1701" s="51">
        <v>13400</v>
      </c>
    </row>
    <row r="1702" spans="1:20" s="10" customFormat="1" ht="65.099999999999994" customHeight="1" x14ac:dyDescent="0.3">
      <c r="A1702" s="13">
        <f>IF(D1702="","",SUBTOTAL(3,D$7:$D1702))</f>
        <v>1692</v>
      </c>
      <c r="B1702" s="376"/>
      <c r="C1702" s="22" t="s">
        <v>901</v>
      </c>
      <c r="D1702" s="56" t="s">
        <v>700</v>
      </c>
      <c r="E1702" s="373" t="s">
        <v>899</v>
      </c>
      <c r="F1702" s="53" t="s">
        <v>822</v>
      </c>
      <c r="G1702" s="376"/>
      <c r="H1702" s="373"/>
      <c r="I1702" s="373"/>
      <c r="J1702" s="389"/>
      <c r="K1702" s="53"/>
      <c r="L1702" s="51">
        <v>19200</v>
      </c>
      <c r="M1702" s="51">
        <v>19200</v>
      </c>
      <c r="N1702" s="132">
        <v>19200</v>
      </c>
      <c r="O1702" s="51">
        <v>19200</v>
      </c>
      <c r="P1702" s="51">
        <v>19200</v>
      </c>
      <c r="Q1702" s="51">
        <v>19200</v>
      </c>
      <c r="R1702" s="5">
        <v>19200</v>
      </c>
      <c r="S1702" s="51">
        <v>19200</v>
      </c>
      <c r="T1702" s="51">
        <v>19200</v>
      </c>
    </row>
    <row r="1703" spans="1:20" s="10" customFormat="1" ht="65.099999999999994" customHeight="1" x14ac:dyDescent="0.3">
      <c r="A1703" s="13">
        <f>IF(D1703="","",SUBTOTAL(3,D$7:$D1703))</f>
        <v>1693</v>
      </c>
      <c r="B1703" s="376"/>
      <c r="C1703" s="22" t="s">
        <v>902</v>
      </c>
      <c r="D1703" s="56" t="s">
        <v>700</v>
      </c>
      <c r="E1703" s="373"/>
      <c r="F1703" s="53" t="s">
        <v>822</v>
      </c>
      <c r="G1703" s="376"/>
      <c r="H1703" s="373"/>
      <c r="I1703" s="373"/>
      <c r="J1703" s="389"/>
      <c r="K1703" s="53"/>
      <c r="L1703" s="51">
        <v>26000</v>
      </c>
      <c r="M1703" s="51">
        <v>26000</v>
      </c>
      <c r="N1703" s="132">
        <v>26000</v>
      </c>
      <c r="O1703" s="51">
        <v>26000</v>
      </c>
      <c r="P1703" s="51">
        <v>26000</v>
      </c>
      <c r="Q1703" s="51">
        <v>26000</v>
      </c>
      <c r="R1703" s="5">
        <v>26000</v>
      </c>
      <c r="S1703" s="51">
        <v>26000</v>
      </c>
      <c r="T1703" s="51">
        <v>26000</v>
      </c>
    </row>
    <row r="1704" spans="1:20" s="10" customFormat="1" ht="65.099999999999994" customHeight="1" x14ac:dyDescent="0.3">
      <c r="A1704" s="13">
        <f>IF(D1704="","",SUBTOTAL(3,D$7:$D1704))</f>
        <v>1694</v>
      </c>
      <c r="B1704" s="376"/>
      <c r="C1704" s="22" t="s">
        <v>903</v>
      </c>
      <c r="D1704" s="56" t="s">
        <v>700</v>
      </c>
      <c r="E1704" s="373" t="s">
        <v>906</v>
      </c>
      <c r="F1704" s="53" t="s">
        <v>822</v>
      </c>
      <c r="G1704" s="376"/>
      <c r="H1704" s="373"/>
      <c r="I1704" s="373"/>
      <c r="J1704" s="389"/>
      <c r="K1704" s="53"/>
      <c r="L1704" s="51">
        <v>37000</v>
      </c>
      <c r="M1704" s="51">
        <v>37000</v>
      </c>
      <c r="N1704" s="132">
        <v>37000</v>
      </c>
      <c r="O1704" s="51">
        <v>37000</v>
      </c>
      <c r="P1704" s="51">
        <v>37000</v>
      </c>
      <c r="Q1704" s="51">
        <v>37000</v>
      </c>
      <c r="R1704" s="5">
        <v>37000</v>
      </c>
      <c r="S1704" s="51">
        <v>37000</v>
      </c>
      <c r="T1704" s="51">
        <v>37000</v>
      </c>
    </row>
    <row r="1705" spans="1:20" s="10" customFormat="1" ht="65.099999999999994" customHeight="1" x14ac:dyDescent="0.3">
      <c r="A1705" s="13">
        <f>IF(D1705="","",SUBTOTAL(3,D$7:$D1705))</f>
        <v>1695</v>
      </c>
      <c r="B1705" s="376"/>
      <c r="C1705" s="22" t="s">
        <v>904</v>
      </c>
      <c r="D1705" s="56" t="s">
        <v>700</v>
      </c>
      <c r="E1705" s="373"/>
      <c r="F1705" s="53" t="s">
        <v>822</v>
      </c>
      <c r="G1705" s="376"/>
      <c r="H1705" s="373"/>
      <c r="I1705" s="373"/>
      <c r="J1705" s="389"/>
      <c r="K1705" s="53"/>
      <c r="L1705" s="51">
        <v>45900</v>
      </c>
      <c r="M1705" s="51">
        <v>45900</v>
      </c>
      <c r="N1705" s="132">
        <v>45900</v>
      </c>
      <c r="O1705" s="51">
        <v>45900</v>
      </c>
      <c r="P1705" s="51">
        <v>45900</v>
      </c>
      <c r="Q1705" s="51">
        <v>45900</v>
      </c>
      <c r="R1705" s="5">
        <v>45900</v>
      </c>
      <c r="S1705" s="51">
        <v>45900</v>
      </c>
      <c r="T1705" s="51">
        <v>45900</v>
      </c>
    </row>
    <row r="1706" spans="1:20" s="10" customFormat="1" ht="65.099999999999994" customHeight="1" x14ac:dyDescent="0.3">
      <c r="A1706" s="13">
        <f>IF(D1706="","",SUBTOTAL(3,D$7:$D1706))</f>
        <v>1696</v>
      </c>
      <c r="B1706" s="376"/>
      <c r="C1706" s="22" t="s">
        <v>905</v>
      </c>
      <c r="D1706" s="56" t="s">
        <v>700</v>
      </c>
      <c r="E1706" s="373" t="s">
        <v>906</v>
      </c>
      <c r="F1706" s="388" t="s">
        <v>1272</v>
      </c>
      <c r="G1706" s="376"/>
      <c r="H1706" s="373"/>
      <c r="I1706" s="373"/>
      <c r="J1706" s="389"/>
      <c r="K1706" s="53"/>
      <c r="L1706" s="51">
        <v>258900</v>
      </c>
      <c r="M1706" s="51">
        <v>258900</v>
      </c>
      <c r="N1706" s="132">
        <v>258900</v>
      </c>
      <c r="O1706" s="51">
        <v>258900</v>
      </c>
      <c r="P1706" s="51">
        <v>258900</v>
      </c>
      <c r="Q1706" s="51">
        <v>258900</v>
      </c>
      <c r="R1706" s="5">
        <v>258900</v>
      </c>
      <c r="S1706" s="51">
        <v>258900</v>
      </c>
      <c r="T1706" s="51">
        <v>258900</v>
      </c>
    </row>
    <row r="1707" spans="1:20" s="10" customFormat="1" ht="65.099999999999994" customHeight="1" x14ac:dyDescent="0.3">
      <c r="A1707" s="13">
        <f>IF(D1707="","",SUBTOTAL(3,D$7:$D1707))</f>
        <v>1697</v>
      </c>
      <c r="B1707" s="376"/>
      <c r="C1707" s="22" t="s">
        <v>907</v>
      </c>
      <c r="D1707" s="56" t="s">
        <v>700</v>
      </c>
      <c r="E1707" s="373"/>
      <c r="F1707" s="388"/>
      <c r="G1707" s="376"/>
      <c r="H1707" s="373"/>
      <c r="I1707" s="373"/>
      <c r="J1707" s="389"/>
      <c r="K1707" s="53"/>
      <c r="L1707" s="51">
        <v>387500</v>
      </c>
      <c r="M1707" s="51">
        <v>387500</v>
      </c>
      <c r="N1707" s="132">
        <v>387500</v>
      </c>
      <c r="O1707" s="51">
        <v>387500</v>
      </c>
      <c r="P1707" s="51">
        <v>387500</v>
      </c>
      <c r="Q1707" s="51">
        <v>387500</v>
      </c>
      <c r="R1707" s="5">
        <v>387500</v>
      </c>
      <c r="S1707" s="51">
        <v>387500</v>
      </c>
      <c r="T1707" s="51">
        <v>387500</v>
      </c>
    </row>
    <row r="1708" spans="1:20" s="10" customFormat="1" ht="65.099999999999994" customHeight="1" x14ac:dyDescent="0.3">
      <c r="A1708" s="13">
        <f>IF(D1708="","",SUBTOTAL(3,D$7:$D1708))</f>
        <v>1698</v>
      </c>
      <c r="B1708" s="376"/>
      <c r="C1708" s="22" t="s">
        <v>908</v>
      </c>
      <c r="D1708" s="56" t="s">
        <v>700</v>
      </c>
      <c r="E1708" s="373"/>
      <c r="F1708" s="388"/>
      <c r="G1708" s="376"/>
      <c r="H1708" s="373"/>
      <c r="I1708" s="373"/>
      <c r="J1708" s="389"/>
      <c r="K1708" s="53"/>
      <c r="L1708" s="51">
        <v>697200</v>
      </c>
      <c r="M1708" s="51">
        <v>697200</v>
      </c>
      <c r="N1708" s="132">
        <v>697200</v>
      </c>
      <c r="O1708" s="51">
        <v>697200</v>
      </c>
      <c r="P1708" s="51">
        <v>697200</v>
      </c>
      <c r="Q1708" s="51">
        <v>697200</v>
      </c>
      <c r="R1708" s="5">
        <v>697200</v>
      </c>
      <c r="S1708" s="51">
        <v>697200</v>
      </c>
      <c r="T1708" s="51">
        <v>697200</v>
      </c>
    </row>
    <row r="1709" spans="1:20" s="10" customFormat="1" ht="65.099999999999994" customHeight="1" x14ac:dyDescent="0.3">
      <c r="A1709" s="13">
        <f>IF(D1709="","",SUBTOTAL(3,D$7:$D1709))</f>
        <v>1699</v>
      </c>
      <c r="B1709" s="376"/>
      <c r="C1709" s="22" t="s">
        <v>909</v>
      </c>
      <c r="D1709" s="56" t="s">
        <v>700</v>
      </c>
      <c r="E1709" s="373"/>
      <c r="F1709" s="388"/>
      <c r="G1709" s="376"/>
      <c r="H1709" s="373"/>
      <c r="I1709" s="373"/>
      <c r="J1709" s="389"/>
      <c r="K1709" s="53"/>
      <c r="L1709" s="51">
        <v>246100</v>
      </c>
      <c r="M1709" s="51">
        <v>246100</v>
      </c>
      <c r="N1709" s="132">
        <v>246100</v>
      </c>
      <c r="O1709" s="51">
        <v>246100</v>
      </c>
      <c r="P1709" s="51">
        <v>246100</v>
      </c>
      <c r="Q1709" s="51">
        <v>246100</v>
      </c>
      <c r="R1709" s="5">
        <v>246100</v>
      </c>
      <c r="S1709" s="51">
        <v>246100</v>
      </c>
      <c r="T1709" s="51">
        <v>246100</v>
      </c>
    </row>
    <row r="1710" spans="1:20" s="10" customFormat="1" ht="65.099999999999994" customHeight="1" x14ac:dyDescent="0.3">
      <c r="A1710" s="13">
        <f>IF(D1710="","",SUBTOTAL(3,D$7:$D1710))</f>
        <v>1700</v>
      </c>
      <c r="B1710" s="376"/>
      <c r="C1710" s="22" t="s">
        <v>910</v>
      </c>
      <c r="D1710" s="56" t="s">
        <v>700</v>
      </c>
      <c r="E1710" s="373"/>
      <c r="F1710" s="388"/>
      <c r="G1710" s="376"/>
      <c r="H1710" s="373"/>
      <c r="I1710" s="373"/>
      <c r="J1710" s="389"/>
      <c r="K1710" s="53"/>
      <c r="L1710" s="51">
        <v>358000</v>
      </c>
      <c r="M1710" s="51">
        <v>358000</v>
      </c>
      <c r="N1710" s="132">
        <v>358000</v>
      </c>
      <c r="O1710" s="51">
        <v>358000</v>
      </c>
      <c r="P1710" s="51">
        <v>358000</v>
      </c>
      <c r="Q1710" s="51">
        <v>358000</v>
      </c>
      <c r="R1710" s="5">
        <v>358000</v>
      </c>
      <c r="S1710" s="51">
        <v>358000</v>
      </c>
      <c r="T1710" s="51">
        <v>358000</v>
      </c>
    </row>
    <row r="1711" spans="1:20" s="10" customFormat="1" ht="65.099999999999994" customHeight="1" x14ac:dyDescent="0.3">
      <c r="A1711" s="13">
        <f>IF(D1711="","",SUBTOTAL(3,D$7:$D1711))</f>
        <v>1701</v>
      </c>
      <c r="B1711" s="376"/>
      <c r="C1711" s="22" t="s">
        <v>911</v>
      </c>
      <c r="D1711" s="56" t="s">
        <v>700</v>
      </c>
      <c r="E1711" s="373"/>
      <c r="F1711" s="388"/>
      <c r="G1711" s="376"/>
      <c r="H1711" s="373"/>
      <c r="I1711" s="373"/>
      <c r="J1711" s="389"/>
      <c r="K1711" s="53"/>
      <c r="L1711" s="51">
        <v>627000</v>
      </c>
      <c r="M1711" s="51">
        <v>627000</v>
      </c>
      <c r="N1711" s="132">
        <v>627000</v>
      </c>
      <c r="O1711" s="51">
        <v>627000</v>
      </c>
      <c r="P1711" s="51">
        <v>627000</v>
      </c>
      <c r="Q1711" s="51">
        <v>627000</v>
      </c>
      <c r="R1711" s="5">
        <v>627000</v>
      </c>
      <c r="S1711" s="51">
        <v>627000</v>
      </c>
      <c r="T1711" s="51">
        <v>627000</v>
      </c>
    </row>
    <row r="1712" spans="1:20" s="10" customFormat="1" ht="65.099999999999994" customHeight="1" x14ac:dyDescent="0.3">
      <c r="A1712" s="13">
        <f>IF(D1712="","",SUBTOTAL(3,D$7:$D1712))</f>
        <v>1702</v>
      </c>
      <c r="B1712" s="376"/>
      <c r="C1712" s="22" t="s">
        <v>912</v>
      </c>
      <c r="D1712" s="56" t="s">
        <v>700</v>
      </c>
      <c r="E1712" s="373"/>
      <c r="F1712" s="388"/>
      <c r="G1712" s="376"/>
      <c r="H1712" s="373"/>
      <c r="I1712" s="373"/>
      <c r="J1712" s="389"/>
      <c r="K1712" s="53"/>
      <c r="L1712" s="51">
        <v>902200</v>
      </c>
      <c r="M1712" s="51">
        <v>902200</v>
      </c>
      <c r="N1712" s="132">
        <v>902200</v>
      </c>
      <c r="O1712" s="51">
        <v>902200</v>
      </c>
      <c r="P1712" s="51">
        <v>902200</v>
      </c>
      <c r="Q1712" s="51">
        <v>902200</v>
      </c>
      <c r="R1712" s="5">
        <v>902200</v>
      </c>
      <c r="S1712" s="51">
        <v>902200</v>
      </c>
      <c r="T1712" s="51">
        <v>902200</v>
      </c>
    </row>
    <row r="1713" spans="1:21" s="10" customFormat="1" ht="187.5" customHeight="1" x14ac:dyDescent="0.3">
      <c r="A1713" s="13">
        <f>IF(D1713="","",SUBTOTAL(3,D$7:$D1713))</f>
        <v>1703</v>
      </c>
      <c r="B1713" s="376"/>
      <c r="C1713" s="44" t="s">
        <v>2879</v>
      </c>
      <c r="D1713" s="56" t="s">
        <v>568</v>
      </c>
      <c r="E1713" s="373" t="s">
        <v>2875</v>
      </c>
      <c r="F1713" s="60" t="s">
        <v>2889</v>
      </c>
      <c r="G1713" s="376" t="s">
        <v>2876</v>
      </c>
      <c r="H1713" s="373" t="s">
        <v>17</v>
      </c>
      <c r="I1713" s="373" t="s">
        <v>2877</v>
      </c>
      <c r="J1713" s="389" t="s">
        <v>1861</v>
      </c>
      <c r="K1713" s="388" t="s">
        <v>2878</v>
      </c>
      <c r="L1713" s="51">
        <v>6390000</v>
      </c>
      <c r="M1713" s="51">
        <v>6390000</v>
      </c>
      <c r="N1713" s="132">
        <v>6390000</v>
      </c>
      <c r="O1713" s="51">
        <v>6390000</v>
      </c>
      <c r="P1713" s="51">
        <v>6390000</v>
      </c>
      <c r="Q1713" s="51">
        <v>6390000</v>
      </c>
      <c r="R1713" s="5">
        <v>6390000</v>
      </c>
      <c r="S1713" s="51">
        <v>6390000</v>
      </c>
      <c r="T1713" s="51">
        <v>6390000</v>
      </c>
    </row>
    <row r="1714" spans="1:21" s="10" customFormat="1" ht="187.5" customHeight="1" x14ac:dyDescent="0.3">
      <c r="A1714" s="13">
        <f>IF(D1714="","",SUBTOTAL(3,D$7:$D1714))</f>
        <v>1704</v>
      </c>
      <c r="B1714" s="376"/>
      <c r="C1714" s="44" t="s">
        <v>2880</v>
      </c>
      <c r="D1714" s="56" t="s">
        <v>568</v>
      </c>
      <c r="E1714" s="373"/>
      <c r="F1714" s="60" t="s">
        <v>2890</v>
      </c>
      <c r="G1714" s="376"/>
      <c r="H1714" s="373"/>
      <c r="I1714" s="373"/>
      <c r="J1714" s="389"/>
      <c r="K1714" s="388"/>
      <c r="L1714" s="51">
        <v>6654000</v>
      </c>
      <c r="M1714" s="51">
        <v>6654000</v>
      </c>
      <c r="N1714" s="132">
        <v>6654000</v>
      </c>
      <c r="O1714" s="51">
        <v>6654000</v>
      </c>
      <c r="P1714" s="51">
        <v>6654000</v>
      </c>
      <c r="Q1714" s="51">
        <v>6654000</v>
      </c>
      <c r="R1714" s="5">
        <v>6654000</v>
      </c>
      <c r="S1714" s="51">
        <v>6654000</v>
      </c>
      <c r="T1714" s="51">
        <v>6654000</v>
      </c>
    </row>
    <row r="1715" spans="1:21" s="10" customFormat="1" ht="187.5" customHeight="1" x14ac:dyDescent="0.3">
      <c r="A1715" s="13">
        <f>IF(D1715="","",SUBTOTAL(3,D$7:$D1715))</f>
        <v>1705</v>
      </c>
      <c r="B1715" s="376"/>
      <c r="C1715" s="44" t="s">
        <v>2881</v>
      </c>
      <c r="D1715" s="56" t="s">
        <v>568</v>
      </c>
      <c r="E1715" s="373"/>
      <c r="F1715" s="60" t="s">
        <v>2891</v>
      </c>
      <c r="G1715" s="376"/>
      <c r="H1715" s="373"/>
      <c r="I1715" s="373"/>
      <c r="J1715" s="389"/>
      <c r="K1715" s="388"/>
      <c r="L1715" s="51">
        <v>6819000</v>
      </c>
      <c r="M1715" s="51">
        <v>6819000</v>
      </c>
      <c r="N1715" s="132">
        <v>6819000</v>
      </c>
      <c r="O1715" s="51">
        <v>6819000</v>
      </c>
      <c r="P1715" s="51">
        <v>6819000</v>
      </c>
      <c r="Q1715" s="51">
        <v>6819000</v>
      </c>
      <c r="R1715" s="5">
        <v>6819000</v>
      </c>
      <c r="S1715" s="51">
        <v>6819000</v>
      </c>
      <c r="T1715" s="51">
        <v>6819000</v>
      </c>
    </row>
    <row r="1716" spans="1:21" s="10" customFormat="1" ht="187.5" customHeight="1" x14ac:dyDescent="0.3">
      <c r="A1716" s="13">
        <f>IF(D1716="","",SUBTOTAL(3,D$7:$D1716))</f>
        <v>1706</v>
      </c>
      <c r="B1716" s="376"/>
      <c r="C1716" s="44" t="s">
        <v>2882</v>
      </c>
      <c r="D1716" s="56" t="s">
        <v>568</v>
      </c>
      <c r="E1716" s="373"/>
      <c r="F1716" s="60" t="s">
        <v>2891</v>
      </c>
      <c r="G1716" s="376"/>
      <c r="H1716" s="373"/>
      <c r="I1716" s="373"/>
      <c r="J1716" s="389"/>
      <c r="K1716" s="388"/>
      <c r="L1716" s="51">
        <v>7828000</v>
      </c>
      <c r="M1716" s="51">
        <v>7828000</v>
      </c>
      <c r="N1716" s="132">
        <v>7828000</v>
      </c>
      <c r="O1716" s="51">
        <v>7828000</v>
      </c>
      <c r="P1716" s="51">
        <v>7828000</v>
      </c>
      <c r="Q1716" s="51">
        <v>7828000</v>
      </c>
      <c r="R1716" s="5">
        <v>7828000</v>
      </c>
      <c r="S1716" s="51">
        <v>7828000</v>
      </c>
      <c r="T1716" s="51">
        <v>7828000</v>
      </c>
    </row>
    <row r="1717" spans="1:21" s="10" customFormat="1" ht="187.5" customHeight="1" x14ac:dyDescent="0.3">
      <c r="A1717" s="13">
        <f>IF(D1717="","",SUBTOTAL(3,D$7:$D1717))</f>
        <v>1707</v>
      </c>
      <c r="B1717" s="376"/>
      <c r="C1717" s="44" t="s">
        <v>2883</v>
      </c>
      <c r="D1717" s="56" t="s">
        <v>568</v>
      </c>
      <c r="E1717" s="373"/>
      <c r="F1717" s="60" t="s">
        <v>2891</v>
      </c>
      <c r="G1717" s="376"/>
      <c r="H1717" s="373"/>
      <c r="I1717" s="373"/>
      <c r="J1717" s="389"/>
      <c r="K1717" s="388"/>
      <c r="L1717" s="51">
        <v>7973000</v>
      </c>
      <c r="M1717" s="51">
        <v>7973000</v>
      </c>
      <c r="N1717" s="132">
        <v>7973000</v>
      </c>
      <c r="O1717" s="51">
        <v>7973000</v>
      </c>
      <c r="P1717" s="51">
        <v>7973000</v>
      </c>
      <c r="Q1717" s="51">
        <v>7973000</v>
      </c>
      <c r="R1717" s="5">
        <v>7973000</v>
      </c>
      <c r="S1717" s="51">
        <v>7973000</v>
      </c>
      <c r="T1717" s="51">
        <v>7973000</v>
      </c>
    </row>
    <row r="1718" spans="1:21" s="10" customFormat="1" ht="187.5" customHeight="1" x14ac:dyDescent="0.3">
      <c r="A1718" s="13">
        <f>IF(D1718="","",SUBTOTAL(3,D$7:$D1718))</f>
        <v>1708</v>
      </c>
      <c r="B1718" s="376"/>
      <c r="C1718" s="44" t="s">
        <v>2884</v>
      </c>
      <c r="D1718" s="56" t="s">
        <v>568</v>
      </c>
      <c r="E1718" s="373"/>
      <c r="F1718" s="60" t="s">
        <v>2891</v>
      </c>
      <c r="G1718" s="376"/>
      <c r="H1718" s="373"/>
      <c r="I1718" s="373"/>
      <c r="J1718" s="389"/>
      <c r="K1718" s="388"/>
      <c r="L1718" s="51">
        <v>9402000</v>
      </c>
      <c r="M1718" s="51">
        <v>9402000</v>
      </c>
      <c r="N1718" s="132">
        <v>9402000</v>
      </c>
      <c r="O1718" s="51">
        <v>9402000</v>
      </c>
      <c r="P1718" s="51">
        <v>9402000</v>
      </c>
      <c r="Q1718" s="51">
        <v>9402000</v>
      </c>
      <c r="R1718" s="5">
        <v>9402000</v>
      </c>
      <c r="S1718" s="51">
        <v>9402000</v>
      </c>
      <c r="T1718" s="51">
        <v>9402000</v>
      </c>
    </row>
    <row r="1719" spans="1:21" s="10" customFormat="1" ht="187.5" customHeight="1" x14ac:dyDescent="0.3">
      <c r="A1719" s="13">
        <f>IF(D1719="","",SUBTOTAL(3,D$7:$D1719))</f>
        <v>1709</v>
      </c>
      <c r="B1719" s="376"/>
      <c r="C1719" s="44" t="s">
        <v>2885</v>
      </c>
      <c r="D1719" s="56" t="s">
        <v>568</v>
      </c>
      <c r="E1719" s="373"/>
      <c r="F1719" s="60" t="s">
        <v>2892</v>
      </c>
      <c r="G1719" s="376"/>
      <c r="H1719" s="373"/>
      <c r="I1719" s="373"/>
      <c r="J1719" s="389"/>
      <c r="K1719" s="388"/>
      <c r="L1719" s="51">
        <v>11693000</v>
      </c>
      <c r="M1719" s="51">
        <v>11693000</v>
      </c>
      <c r="N1719" s="132">
        <v>11693000</v>
      </c>
      <c r="O1719" s="51">
        <v>11693000</v>
      </c>
      <c r="P1719" s="51">
        <v>11693000</v>
      </c>
      <c r="Q1719" s="51">
        <v>11693000</v>
      </c>
      <c r="R1719" s="5">
        <v>11693000</v>
      </c>
      <c r="S1719" s="51">
        <v>11693000</v>
      </c>
      <c r="T1719" s="51">
        <v>11693000</v>
      </c>
    </row>
    <row r="1720" spans="1:21" s="45" customFormat="1" ht="144.75" customHeight="1" x14ac:dyDescent="0.4">
      <c r="A1720" s="13">
        <f>IF(D1720="","",SUBTOTAL(3,D$7:$D1720))</f>
        <v>1710</v>
      </c>
      <c r="B1720" s="376"/>
      <c r="C1720" s="60" t="s">
        <v>2894</v>
      </c>
      <c r="D1720" s="56" t="s">
        <v>568</v>
      </c>
      <c r="E1720" s="373"/>
      <c r="F1720" s="60" t="s">
        <v>2901</v>
      </c>
      <c r="G1720" s="376"/>
      <c r="H1720" s="373"/>
      <c r="I1720" s="373"/>
      <c r="J1720" s="389"/>
      <c r="K1720" s="388"/>
      <c r="L1720" s="51">
        <v>6860000</v>
      </c>
      <c r="M1720" s="51">
        <v>6860000</v>
      </c>
      <c r="N1720" s="132">
        <v>6860000</v>
      </c>
      <c r="O1720" s="51">
        <v>6860000</v>
      </c>
      <c r="P1720" s="51">
        <v>6860000</v>
      </c>
      <c r="Q1720" s="51">
        <v>6860000</v>
      </c>
      <c r="R1720" s="51">
        <v>6860000</v>
      </c>
      <c r="S1720" s="51">
        <v>6860000</v>
      </c>
      <c r="T1720" s="51">
        <v>6860000</v>
      </c>
      <c r="U1720" s="178"/>
    </row>
    <row r="1721" spans="1:21" s="45" customFormat="1" ht="144.75" customHeight="1" x14ac:dyDescent="0.4">
      <c r="A1721" s="13">
        <f>IF(D1721="","",SUBTOTAL(3,D$7:$D1721))</f>
        <v>1711</v>
      </c>
      <c r="B1721" s="376"/>
      <c r="C1721" s="60" t="s">
        <v>2895</v>
      </c>
      <c r="D1721" s="56" t="s">
        <v>568</v>
      </c>
      <c r="E1721" s="373"/>
      <c r="F1721" s="60" t="s">
        <v>2901</v>
      </c>
      <c r="G1721" s="376"/>
      <c r="H1721" s="373"/>
      <c r="I1721" s="373"/>
      <c r="J1721" s="389"/>
      <c r="K1721" s="388"/>
      <c r="L1721" s="51">
        <v>7560000</v>
      </c>
      <c r="M1721" s="51">
        <v>7560000</v>
      </c>
      <c r="N1721" s="132">
        <v>7560000</v>
      </c>
      <c r="O1721" s="51">
        <v>7560000</v>
      </c>
      <c r="P1721" s="51">
        <v>7560000</v>
      </c>
      <c r="Q1721" s="51">
        <v>7560000</v>
      </c>
      <c r="R1721" s="51">
        <v>7560000</v>
      </c>
      <c r="S1721" s="51">
        <v>7560000</v>
      </c>
      <c r="T1721" s="51">
        <v>7560000</v>
      </c>
      <c r="U1721" s="178"/>
    </row>
    <row r="1722" spans="1:21" s="45" customFormat="1" ht="144.75" customHeight="1" x14ac:dyDescent="0.4">
      <c r="A1722" s="13">
        <f>IF(D1722="","",SUBTOTAL(3,D$7:$D1722))</f>
        <v>1712</v>
      </c>
      <c r="B1722" s="376"/>
      <c r="C1722" s="60" t="s">
        <v>2896</v>
      </c>
      <c r="D1722" s="56" t="s">
        <v>568</v>
      </c>
      <c r="E1722" s="373"/>
      <c r="F1722" s="60" t="s">
        <v>2901</v>
      </c>
      <c r="G1722" s="376"/>
      <c r="H1722" s="373"/>
      <c r="I1722" s="373"/>
      <c r="J1722" s="389"/>
      <c r="K1722" s="388"/>
      <c r="L1722" s="51">
        <v>8260000</v>
      </c>
      <c r="M1722" s="51">
        <v>8260000</v>
      </c>
      <c r="N1722" s="132">
        <v>8260000</v>
      </c>
      <c r="O1722" s="51">
        <v>8260000</v>
      </c>
      <c r="P1722" s="51">
        <v>8260000</v>
      </c>
      <c r="Q1722" s="51">
        <v>8260000</v>
      </c>
      <c r="R1722" s="51">
        <v>8260000</v>
      </c>
      <c r="S1722" s="51">
        <v>8260000</v>
      </c>
      <c r="T1722" s="51">
        <v>8260000</v>
      </c>
      <c r="U1722" s="178"/>
    </row>
    <row r="1723" spans="1:21" s="45" customFormat="1" ht="144.75" customHeight="1" x14ac:dyDescent="0.4">
      <c r="A1723" s="13">
        <f>IF(D1723="","",SUBTOTAL(3,D$7:$D1723))</f>
        <v>1713</v>
      </c>
      <c r="B1723" s="376"/>
      <c r="C1723" s="60" t="s">
        <v>2897</v>
      </c>
      <c r="D1723" s="56" t="s">
        <v>568</v>
      </c>
      <c r="E1723" s="373"/>
      <c r="F1723" s="60" t="s">
        <v>2901</v>
      </c>
      <c r="G1723" s="376"/>
      <c r="H1723" s="373"/>
      <c r="I1723" s="373"/>
      <c r="J1723" s="389"/>
      <c r="K1723" s="388"/>
      <c r="L1723" s="51">
        <v>8960000</v>
      </c>
      <c r="M1723" s="51">
        <v>8960000</v>
      </c>
      <c r="N1723" s="132">
        <v>8960000</v>
      </c>
      <c r="O1723" s="51">
        <v>8960000</v>
      </c>
      <c r="P1723" s="51">
        <v>8960000</v>
      </c>
      <c r="Q1723" s="51">
        <v>8960000</v>
      </c>
      <c r="R1723" s="51">
        <v>8960000</v>
      </c>
      <c r="S1723" s="51">
        <v>8960000</v>
      </c>
      <c r="T1723" s="51">
        <v>8960000</v>
      </c>
      <c r="U1723" s="178"/>
    </row>
    <row r="1724" spans="1:21" s="45" customFormat="1" ht="144.75" customHeight="1" x14ac:dyDescent="0.4">
      <c r="A1724" s="13">
        <f>IF(D1724="","",SUBTOTAL(3,D$7:$D1724))</f>
        <v>1714</v>
      </c>
      <c r="B1724" s="376"/>
      <c r="C1724" s="60" t="s">
        <v>2898</v>
      </c>
      <c r="D1724" s="56" t="s">
        <v>568</v>
      </c>
      <c r="E1724" s="373"/>
      <c r="F1724" s="60" t="s">
        <v>2901</v>
      </c>
      <c r="G1724" s="376"/>
      <c r="H1724" s="373"/>
      <c r="I1724" s="373"/>
      <c r="J1724" s="389"/>
      <c r="K1724" s="388"/>
      <c r="L1724" s="51">
        <v>9660000</v>
      </c>
      <c r="M1724" s="51">
        <v>9660000</v>
      </c>
      <c r="N1724" s="132">
        <v>9660000</v>
      </c>
      <c r="O1724" s="51">
        <v>9660000</v>
      </c>
      <c r="P1724" s="51">
        <v>9660000</v>
      </c>
      <c r="Q1724" s="51">
        <v>9660000</v>
      </c>
      <c r="R1724" s="51">
        <v>9660000</v>
      </c>
      <c r="S1724" s="51">
        <v>9660000</v>
      </c>
      <c r="T1724" s="51">
        <v>9660000</v>
      </c>
      <c r="U1724" s="178"/>
    </row>
    <row r="1725" spans="1:21" s="45" customFormat="1" ht="144.75" customHeight="1" x14ac:dyDescent="0.4">
      <c r="A1725" s="13">
        <f>IF(D1725="","",SUBTOTAL(3,D$7:$D1725))</f>
        <v>1715</v>
      </c>
      <c r="B1725" s="376"/>
      <c r="C1725" s="60" t="s">
        <v>2899</v>
      </c>
      <c r="D1725" s="56" t="s">
        <v>568</v>
      </c>
      <c r="E1725" s="373"/>
      <c r="F1725" s="60" t="s">
        <v>2902</v>
      </c>
      <c r="G1725" s="376"/>
      <c r="H1725" s="373"/>
      <c r="I1725" s="373"/>
      <c r="J1725" s="389"/>
      <c r="K1725" s="388"/>
      <c r="L1725" s="51">
        <v>10360000</v>
      </c>
      <c r="M1725" s="51">
        <v>10360000</v>
      </c>
      <c r="N1725" s="132">
        <v>10360000</v>
      </c>
      <c r="O1725" s="51">
        <v>10360000</v>
      </c>
      <c r="P1725" s="51">
        <v>10360000</v>
      </c>
      <c r="Q1725" s="51">
        <v>10360000</v>
      </c>
      <c r="R1725" s="51">
        <v>10360000</v>
      </c>
      <c r="S1725" s="51">
        <v>10360000</v>
      </c>
      <c r="T1725" s="51">
        <v>10360000</v>
      </c>
      <c r="U1725" s="178"/>
    </row>
    <row r="1726" spans="1:21" s="45" customFormat="1" ht="144.75" customHeight="1" x14ac:dyDescent="0.4">
      <c r="A1726" s="13">
        <f>IF(D1726="","",SUBTOTAL(3,D$7:$D1726))</f>
        <v>1716</v>
      </c>
      <c r="B1726" s="376"/>
      <c r="C1726" s="60" t="s">
        <v>2900</v>
      </c>
      <c r="D1726" s="56" t="s">
        <v>568</v>
      </c>
      <c r="E1726" s="373"/>
      <c r="F1726" s="60" t="s">
        <v>2902</v>
      </c>
      <c r="G1726" s="376"/>
      <c r="H1726" s="373"/>
      <c r="I1726" s="373"/>
      <c r="J1726" s="389"/>
      <c r="K1726" s="388"/>
      <c r="L1726" s="51">
        <v>11060000</v>
      </c>
      <c r="M1726" s="51">
        <v>11060000</v>
      </c>
      <c r="N1726" s="132">
        <v>11060000</v>
      </c>
      <c r="O1726" s="51">
        <v>11060000</v>
      </c>
      <c r="P1726" s="51">
        <v>11060000</v>
      </c>
      <c r="Q1726" s="51">
        <v>11060000</v>
      </c>
      <c r="R1726" s="51">
        <v>11060000</v>
      </c>
      <c r="S1726" s="51">
        <v>11060000</v>
      </c>
      <c r="T1726" s="51">
        <v>11060000</v>
      </c>
      <c r="U1726" s="178"/>
    </row>
    <row r="1727" spans="1:21" s="10" customFormat="1" ht="187.5" customHeight="1" x14ac:dyDescent="0.3">
      <c r="A1727" s="13">
        <f>IF(D1727="","",SUBTOTAL(3,D$7:$D1727))</f>
        <v>1717</v>
      </c>
      <c r="B1727" s="376"/>
      <c r="C1727" s="22" t="s">
        <v>2886</v>
      </c>
      <c r="D1727" s="56" t="s">
        <v>568</v>
      </c>
      <c r="E1727" s="373"/>
      <c r="F1727" s="60" t="s">
        <v>2893</v>
      </c>
      <c r="G1727" s="376"/>
      <c r="H1727" s="373"/>
      <c r="I1727" s="373"/>
      <c r="J1727" s="389"/>
      <c r="K1727" s="388"/>
      <c r="L1727" s="51">
        <v>13500000</v>
      </c>
      <c r="M1727" s="51">
        <v>13500000</v>
      </c>
      <c r="N1727" s="132">
        <v>13500000</v>
      </c>
      <c r="O1727" s="51">
        <v>13500000</v>
      </c>
      <c r="P1727" s="51">
        <v>13500000</v>
      </c>
      <c r="Q1727" s="51">
        <v>13500000</v>
      </c>
      <c r="R1727" s="5">
        <v>13500000</v>
      </c>
      <c r="S1727" s="51">
        <v>13500000</v>
      </c>
      <c r="T1727" s="51">
        <v>13500000</v>
      </c>
    </row>
    <row r="1728" spans="1:21" s="10" customFormat="1" ht="187.5" customHeight="1" x14ac:dyDescent="0.3">
      <c r="A1728" s="13">
        <f>IF(D1728="","",SUBTOTAL(3,D$7:$D1728))</f>
        <v>1718</v>
      </c>
      <c r="B1728" s="376"/>
      <c r="C1728" s="22" t="s">
        <v>2887</v>
      </c>
      <c r="D1728" s="56" t="s">
        <v>568</v>
      </c>
      <c r="E1728" s="373"/>
      <c r="F1728" s="60" t="s">
        <v>2893</v>
      </c>
      <c r="G1728" s="376"/>
      <c r="H1728" s="373"/>
      <c r="I1728" s="373"/>
      <c r="J1728" s="389"/>
      <c r="K1728" s="388"/>
      <c r="L1728" s="51">
        <v>15430000</v>
      </c>
      <c r="M1728" s="51">
        <v>15430000</v>
      </c>
      <c r="N1728" s="132">
        <v>15430000</v>
      </c>
      <c r="O1728" s="51">
        <v>15430000</v>
      </c>
      <c r="P1728" s="51">
        <v>15430000</v>
      </c>
      <c r="Q1728" s="51">
        <v>15430000</v>
      </c>
      <c r="R1728" s="5">
        <v>15430000</v>
      </c>
      <c r="S1728" s="51">
        <v>15430000</v>
      </c>
      <c r="T1728" s="51">
        <v>15430000</v>
      </c>
    </row>
    <row r="1729" spans="1:20" s="10" customFormat="1" ht="187.5" customHeight="1" x14ac:dyDescent="0.3">
      <c r="A1729" s="13">
        <f>IF(D1729="","",SUBTOTAL(3,D$7:$D1729))</f>
        <v>1719</v>
      </c>
      <c r="B1729" s="376"/>
      <c r="C1729" s="22" t="s">
        <v>2888</v>
      </c>
      <c r="D1729" s="56" t="s">
        <v>568</v>
      </c>
      <c r="E1729" s="373"/>
      <c r="F1729" s="60" t="s">
        <v>2893</v>
      </c>
      <c r="G1729" s="376"/>
      <c r="H1729" s="373"/>
      <c r="I1729" s="373"/>
      <c r="J1729" s="389"/>
      <c r="K1729" s="388"/>
      <c r="L1729" s="51">
        <v>16800000</v>
      </c>
      <c r="M1729" s="51">
        <v>16800000</v>
      </c>
      <c r="N1729" s="132">
        <v>16800000</v>
      </c>
      <c r="O1729" s="51">
        <v>16800000</v>
      </c>
      <c r="P1729" s="51">
        <v>16800000</v>
      </c>
      <c r="Q1729" s="51">
        <v>16800000</v>
      </c>
      <c r="R1729" s="5">
        <v>16800000</v>
      </c>
      <c r="S1729" s="51">
        <v>16800000</v>
      </c>
      <c r="T1729" s="51">
        <v>16800000</v>
      </c>
    </row>
    <row r="1730" spans="1:20" s="10" customFormat="1" ht="172.5" customHeight="1" x14ac:dyDescent="0.3">
      <c r="A1730" s="13">
        <f>IF(D1730="","",SUBTOTAL(3,D$7:$D1730))</f>
        <v>1720</v>
      </c>
      <c r="B1730" s="376"/>
      <c r="C1730" s="22" t="s">
        <v>2194</v>
      </c>
      <c r="D1730" s="56" t="s">
        <v>568</v>
      </c>
      <c r="E1730" s="55" t="s">
        <v>2200</v>
      </c>
      <c r="F1730" s="39" t="s">
        <v>2205</v>
      </c>
      <c r="G1730" s="376" t="s">
        <v>2204</v>
      </c>
      <c r="H1730" s="373" t="s">
        <v>257</v>
      </c>
      <c r="I1730" s="55"/>
      <c r="J1730" s="56"/>
      <c r="K1730" s="53" t="s">
        <v>2206</v>
      </c>
      <c r="L1730" s="51">
        <v>5239500</v>
      </c>
      <c r="M1730" s="51">
        <v>5239500</v>
      </c>
      <c r="N1730" s="132">
        <v>5239500</v>
      </c>
      <c r="O1730" s="51">
        <v>5239500</v>
      </c>
      <c r="P1730" s="51">
        <v>5239500</v>
      </c>
      <c r="Q1730" s="51">
        <v>5239500</v>
      </c>
      <c r="R1730" s="5">
        <v>5239500</v>
      </c>
      <c r="S1730" s="51">
        <v>5239500</v>
      </c>
      <c r="T1730" s="51">
        <v>5239500</v>
      </c>
    </row>
    <row r="1731" spans="1:20" s="10" customFormat="1" ht="172.5" customHeight="1" x14ac:dyDescent="0.3">
      <c r="A1731" s="13">
        <f>IF(D1731="","",SUBTOTAL(3,D$7:$D1731))</f>
        <v>1721</v>
      </c>
      <c r="B1731" s="376"/>
      <c r="C1731" s="22" t="s">
        <v>2195</v>
      </c>
      <c r="D1731" s="56" t="s">
        <v>568</v>
      </c>
      <c r="E1731" s="55" t="s">
        <v>2201</v>
      </c>
      <c r="F1731" s="39" t="s">
        <v>2207</v>
      </c>
      <c r="G1731" s="376"/>
      <c r="H1731" s="373"/>
      <c r="I1731" s="55"/>
      <c r="J1731" s="56"/>
      <c r="K1731" s="53" t="s">
        <v>2206</v>
      </c>
      <c r="L1731" s="51">
        <v>7647975</v>
      </c>
      <c r="M1731" s="51">
        <v>7647975</v>
      </c>
      <c r="N1731" s="132">
        <v>7647975</v>
      </c>
      <c r="O1731" s="51">
        <v>7647975</v>
      </c>
      <c r="P1731" s="51">
        <v>7647975</v>
      </c>
      <c r="Q1731" s="51">
        <v>7647975</v>
      </c>
      <c r="R1731" s="5">
        <v>7647975</v>
      </c>
      <c r="S1731" s="51">
        <v>7647975</v>
      </c>
      <c r="T1731" s="51">
        <v>7647975</v>
      </c>
    </row>
    <row r="1732" spans="1:20" s="10" customFormat="1" ht="172.5" customHeight="1" x14ac:dyDescent="0.3">
      <c r="A1732" s="13">
        <f>IF(D1732="","",SUBTOTAL(3,D$7:$D1732))</f>
        <v>1722</v>
      </c>
      <c r="B1732" s="376"/>
      <c r="C1732" s="22" t="s">
        <v>2196</v>
      </c>
      <c r="D1732" s="56" t="s">
        <v>568</v>
      </c>
      <c r="E1732" s="55" t="s">
        <v>2202</v>
      </c>
      <c r="F1732" s="39" t="s">
        <v>2208</v>
      </c>
      <c r="G1732" s="376"/>
      <c r="H1732" s="373"/>
      <c r="I1732" s="55"/>
      <c r="J1732" s="56"/>
      <c r="K1732" s="53" t="s">
        <v>2209</v>
      </c>
      <c r="L1732" s="51">
        <v>10605000</v>
      </c>
      <c r="M1732" s="51">
        <v>10605000</v>
      </c>
      <c r="N1732" s="132">
        <v>10605000</v>
      </c>
      <c r="O1732" s="51">
        <v>10605000</v>
      </c>
      <c r="P1732" s="51">
        <v>10605000</v>
      </c>
      <c r="Q1732" s="51">
        <v>10605000</v>
      </c>
      <c r="R1732" s="5">
        <v>10605000</v>
      </c>
      <c r="S1732" s="51">
        <v>10605000</v>
      </c>
      <c r="T1732" s="51">
        <v>10605000</v>
      </c>
    </row>
    <row r="1733" spans="1:20" s="10" customFormat="1" ht="172.5" customHeight="1" x14ac:dyDescent="0.3">
      <c r="A1733" s="13">
        <f>IF(D1733="","",SUBTOTAL(3,D$7:$D1733))</f>
        <v>1723</v>
      </c>
      <c r="B1733" s="376"/>
      <c r="C1733" s="22" t="s">
        <v>2197</v>
      </c>
      <c r="D1733" s="56" t="s">
        <v>568</v>
      </c>
      <c r="E1733" s="55" t="s">
        <v>2202</v>
      </c>
      <c r="F1733" s="39" t="s">
        <v>2210</v>
      </c>
      <c r="G1733" s="376"/>
      <c r="H1733" s="373"/>
      <c r="I1733" s="55"/>
      <c r="J1733" s="56"/>
      <c r="K1733" s="53" t="s">
        <v>2209</v>
      </c>
      <c r="L1733" s="51">
        <v>24819000</v>
      </c>
      <c r="M1733" s="51">
        <v>24819000</v>
      </c>
      <c r="N1733" s="132">
        <v>24819000</v>
      </c>
      <c r="O1733" s="51">
        <v>24819000</v>
      </c>
      <c r="P1733" s="51">
        <v>24819000</v>
      </c>
      <c r="Q1733" s="51">
        <v>24819000</v>
      </c>
      <c r="R1733" s="5">
        <v>24819000</v>
      </c>
      <c r="S1733" s="51">
        <v>24819000</v>
      </c>
      <c r="T1733" s="51">
        <v>24819000</v>
      </c>
    </row>
    <row r="1734" spans="1:20" s="10" customFormat="1" ht="172.5" customHeight="1" x14ac:dyDescent="0.3">
      <c r="A1734" s="13">
        <f>IF(D1734="","",SUBTOTAL(3,D$7:$D1734))</f>
        <v>1724</v>
      </c>
      <c r="B1734" s="376"/>
      <c r="C1734" s="22" t="s">
        <v>2198</v>
      </c>
      <c r="D1734" s="56" t="s">
        <v>568</v>
      </c>
      <c r="E1734" s="55" t="s">
        <v>2203</v>
      </c>
      <c r="F1734" s="39" t="s">
        <v>2212</v>
      </c>
      <c r="G1734" s="376"/>
      <c r="H1734" s="373"/>
      <c r="I1734" s="55"/>
      <c r="J1734" s="56"/>
      <c r="K1734" s="53" t="s">
        <v>2209</v>
      </c>
      <c r="L1734" s="51">
        <v>17916000</v>
      </c>
      <c r="M1734" s="51">
        <v>17916000</v>
      </c>
      <c r="N1734" s="132">
        <v>17916000</v>
      </c>
      <c r="O1734" s="51">
        <v>17916000</v>
      </c>
      <c r="P1734" s="51">
        <v>17916000</v>
      </c>
      <c r="Q1734" s="51">
        <v>17916000</v>
      </c>
      <c r="R1734" s="5">
        <v>17916000</v>
      </c>
      <c r="S1734" s="51">
        <v>17916000</v>
      </c>
      <c r="T1734" s="51">
        <v>17916000</v>
      </c>
    </row>
    <row r="1735" spans="1:20" s="10" customFormat="1" ht="172.5" customHeight="1" x14ac:dyDescent="0.3">
      <c r="A1735" s="13">
        <f>IF(D1735="","",SUBTOTAL(3,D$7:$D1735))</f>
        <v>1725</v>
      </c>
      <c r="B1735" s="376"/>
      <c r="C1735" s="22" t="s">
        <v>2199</v>
      </c>
      <c r="D1735" s="56" t="s">
        <v>568</v>
      </c>
      <c r="E1735" s="55" t="s">
        <v>2203</v>
      </c>
      <c r="F1735" s="39" t="s">
        <v>2211</v>
      </c>
      <c r="G1735" s="376"/>
      <c r="H1735" s="373"/>
      <c r="I1735" s="55"/>
      <c r="J1735" s="56"/>
      <c r="K1735" s="53" t="s">
        <v>2209</v>
      </c>
      <c r="L1735" s="51">
        <v>23832000</v>
      </c>
      <c r="M1735" s="51">
        <v>23832000</v>
      </c>
      <c r="N1735" s="132">
        <v>23832000</v>
      </c>
      <c r="O1735" s="51">
        <v>23832000</v>
      </c>
      <c r="P1735" s="51">
        <v>23832000</v>
      </c>
      <c r="Q1735" s="51">
        <v>23832000</v>
      </c>
      <c r="R1735" s="5">
        <v>23832000</v>
      </c>
      <c r="S1735" s="51">
        <v>23832000</v>
      </c>
      <c r="T1735" s="51">
        <v>23832000</v>
      </c>
    </row>
    <row r="1736" spans="1:20" s="10" customFormat="1" ht="65.099999999999994" customHeight="1" x14ac:dyDescent="0.3">
      <c r="A1736" s="13">
        <f>IF(D1736="","",SUBTOTAL(3,D$7:$D1736))</f>
        <v>1726</v>
      </c>
      <c r="B1736" s="376" t="s">
        <v>938</v>
      </c>
      <c r="C1736" s="55" t="s">
        <v>913</v>
      </c>
      <c r="D1736" s="56" t="s">
        <v>914</v>
      </c>
      <c r="E1736" s="55" t="s">
        <v>915</v>
      </c>
      <c r="F1736" s="53" t="s">
        <v>916</v>
      </c>
      <c r="G1736" s="52" t="s">
        <v>917</v>
      </c>
      <c r="H1736" s="55" t="s">
        <v>918</v>
      </c>
      <c r="I1736" s="55" t="s">
        <v>919</v>
      </c>
      <c r="J1736" s="389" t="s">
        <v>2531</v>
      </c>
      <c r="K1736" s="388"/>
      <c r="L1736" s="51">
        <v>618000</v>
      </c>
      <c r="M1736" s="51">
        <v>618000</v>
      </c>
      <c r="N1736" s="132">
        <v>618000</v>
      </c>
      <c r="O1736" s="51">
        <v>618000</v>
      </c>
      <c r="P1736" s="51">
        <v>618000</v>
      </c>
      <c r="Q1736" s="51">
        <v>618000</v>
      </c>
      <c r="R1736" s="51">
        <v>618000</v>
      </c>
      <c r="S1736" s="51">
        <v>618000</v>
      </c>
      <c r="T1736" s="51">
        <v>618000</v>
      </c>
    </row>
    <row r="1737" spans="1:20" s="10" customFormat="1" ht="65.099999999999994" customHeight="1" x14ac:dyDescent="0.3">
      <c r="A1737" s="13">
        <f>IF(D1737="","",SUBTOTAL(3,D$7:$D1737))</f>
        <v>1727</v>
      </c>
      <c r="B1737" s="376"/>
      <c r="C1737" s="55" t="s">
        <v>920</v>
      </c>
      <c r="D1737" s="56" t="s">
        <v>914</v>
      </c>
      <c r="E1737" s="55" t="s">
        <v>921</v>
      </c>
      <c r="F1737" s="53"/>
      <c r="G1737" s="52" t="s">
        <v>922</v>
      </c>
      <c r="H1737" s="55" t="s">
        <v>923</v>
      </c>
      <c r="I1737" s="54" t="s">
        <v>44</v>
      </c>
      <c r="J1737" s="389"/>
      <c r="K1737" s="388"/>
      <c r="L1737" s="51">
        <v>685000</v>
      </c>
      <c r="M1737" s="51">
        <v>685000</v>
      </c>
      <c r="N1737" s="132">
        <v>685000</v>
      </c>
      <c r="O1737" s="51">
        <v>685000</v>
      </c>
      <c r="P1737" s="51">
        <v>685000</v>
      </c>
      <c r="Q1737" s="51">
        <v>685000</v>
      </c>
      <c r="R1737" s="51">
        <v>685000</v>
      </c>
      <c r="S1737" s="51">
        <v>685000</v>
      </c>
      <c r="T1737" s="51">
        <v>685000</v>
      </c>
    </row>
    <row r="1738" spans="1:20" s="10" customFormat="1" ht="101.25" customHeight="1" x14ac:dyDescent="0.3">
      <c r="A1738" s="13">
        <f>IF(D1738="","",SUBTOTAL(3,D$7:$D1738))</f>
        <v>1728</v>
      </c>
      <c r="B1738" s="376"/>
      <c r="C1738" s="55" t="s">
        <v>924</v>
      </c>
      <c r="D1738" s="56" t="s">
        <v>914</v>
      </c>
      <c r="E1738" s="55" t="s">
        <v>915</v>
      </c>
      <c r="F1738" s="53" t="s">
        <v>916</v>
      </c>
      <c r="G1738" s="376" t="s">
        <v>917</v>
      </c>
      <c r="H1738" s="55" t="s">
        <v>918</v>
      </c>
      <c r="I1738" s="54" t="s">
        <v>44</v>
      </c>
      <c r="J1738" s="389"/>
      <c r="K1738" s="388"/>
      <c r="L1738" s="51">
        <v>650000</v>
      </c>
      <c r="M1738" s="51">
        <v>650000</v>
      </c>
      <c r="N1738" s="132">
        <v>650000</v>
      </c>
      <c r="O1738" s="51">
        <v>650000</v>
      </c>
      <c r="P1738" s="51">
        <v>650000</v>
      </c>
      <c r="Q1738" s="51">
        <v>650000</v>
      </c>
      <c r="R1738" s="51">
        <v>650000</v>
      </c>
      <c r="S1738" s="51">
        <v>650000</v>
      </c>
      <c r="T1738" s="51">
        <v>650000</v>
      </c>
    </row>
    <row r="1739" spans="1:20" s="10" customFormat="1" ht="101.25" customHeight="1" x14ac:dyDescent="0.3">
      <c r="A1739" s="13">
        <f>IF(D1739="","",SUBTOTAL(3,D$7:$D1739))</f>
        <v>1729</v>
      </c>
      <c r="B1739" s="376"/>
      <c r="C1739" s="55" t="s">
        <v>925</v>
      </c>
      <c r="D1739" s="56" t="s">
        <v>914</v>
      </c>
      <c r="E1739" s="54" t="s">
        <v>44</v>
      </c>
      <c r="F1739" s="53" t="s">
        <v>926</v>
      </c>
      <c r="G1739" s="376"/>
      <c r="H1739" s="55" t="s">
        <v>918</v>
      </c>
      <c r="I1739" s="54" t="s">
        <v>44</v>
      </c>
      <c r="J1739" s="389"/>
      <c r="K1739" s="388"/>
      <c r="L1739" s="51">
        <v>1396800</v>
      </c>
      <c r="M1739" s="51">
        <v>1396800</v>
      </c>
      <c r="N1739" s="132">
        <v>1396800</v>
      </c>
      <c r="O1739" s="51">
        <v>1396800</v>
      </c>
      <c r="P1739" s="51">
        <v>1396800</v>
      </c>
      <c r="Q1739" s="51">
        <v>1396800</v>
      </c>
      <c r="R1739" s="51">
        <v>1396800</v>
      </c>
      <c r="S1739" s="51">
        <v>1396800</v>
      </c>
      <c r="T1739" s="51">
        <v>1396800</v>
      </c>
    </row>
    <row r="1740" spans="1:20" s="10" customFormat="1" ht="101.25" customHeight="1" x14ac:dyDescent="0.3">
      <c r="A1740" s="13">
        <f>IF(D1740="","",SUBTOTAL(3,D$7:$D1740))</f>
        <v>1730</v>
      </c>
      <c r="B1740" s="376"/>
      <c r="C1740" s="55" t="s">
        <v>925</v>
      </c>
      <c r="D1740" s="56" t="s">
        <v>914</v>
      </c>
      <c r="E1740" s="54" t="s">
        <v>44</v>
      </c>
      <c r="F1740" s="53" t="s">
        <v>927</v>
      </c>
      <c r="G1740" s="376"/>
      <c r="H1740" s="55" t="s">
        <v>918</v>
      </c>
      <c r="I1740" s="54" t="s">
        <v>44</v>
      </c>
      <c r="J1740" s="389"/>
      <c r="K1740" s="388"/>
      <c r="L1740" s="51">
        <v>3244800</v>
      </c>
      <c r="M1740" s="51">
        <v>3244800</v>
      </c>
      <c r="N1740" s="132">
        <v>3244800</v>
      </c>
      <c r="O1740" s="51">
        <v>3244800</v>
      </c>
      <c r="P1740" s="51">
        <v>3244800</v>
      </c>
      <c r="Q1740" s="51">
        <v>3244800</v>
      </c>
      <c r="R1740" s="51">
        <v>3244800</v>
      </c>
      <c r="S1740" s="51">
        <v>3244800</v>
      </c>
      <c r="T1740" s="51">
        <v>3244800</v>
      </c>
    </row>
    <row r="1741" spans="1:20" s="10" customFormat="1" ht="101.25" customHeight="1" x14ac:dyDescent="0.3">
      <c r="A1741" s="13">
        <f>IF(D1741="","",SUBTOTAL(3,D$7:$D1741))</f>
        <v>1731</v>
      </c>
      <c r="B1741" s="376"/>
      <c r="C1741" s="55" t="s">
        <v>925</v>
      </c>
      <c r="D1741" s="56" t="s">
        <v>914</v>
      </c>
      <c r="E1741" s="54" t="s">
        <v>44</v>
      </c>
      <c r="F1741" s="53" t="s">
        <v>928</v>
      </c>
      <c r="G1741" s="376"/>
      <c r="H1741" s="55" t="s">
        <v>918</v>
      </c>
      <c r="I1741" s="54" t="s">
        <v>44</v>
      </c>
      <c r="J1741" s="389"/>
      <c r="K1741" s="388"/>
      <c r="L1741" s="51">
        <v>3476400</v>
      </c>
      <c r="M1741" s="51">
        <v>3476400</v>
      </c>
      <c r="N1741" s="132">
        <v>3476400</v>
      </c>
      <c r="O1741" s="51">
        <v>3476400</v>
      </c>
      <c r="P1741" s="51">
        <v>3476400</v>
      </c>
      <c r="Q1741" s="51">
        <v>3476400</v>
      </c>
      <c r="R1741" s="51">
        <v>3476400</v>
      </c>
      <c r="S1741" s="51">
        <v>3476400</v>
      </c>
      <c r="T1741" s="51">
        <v>3476400</v>
      </c>
    </row>
    <row r="1742" spans="1:20" s="10" customFormat="1" ht="101.25" customHeight="1" x14ac:dyDescent="0.3">
      <c r="A1742" s="13">
        <f>IF(D1742="","",SUBTOTAL(3,D$7:$D1742))</f>
        <v>1732</v>
      </c>
      <c r="B1742" s="376"/>
      <c r="C1742" s="55" t="s">
        <v>925</v>
      </c>
      <c r="D1742" s="56" t="s">
        <v>914</v>
      </c>
      <c r="E1742" s="54" t="s">
        <v>44</v>
      </c>
      <c r="F1742" s="53" t="s">
        <v>929</v>
      </c>
      <c r="G1742" s="376"/>
      <c r="H1742" s="55" t="s">
        <v>918</v>
      </c>
      <c r="I1742" s="54" t="s">
        <v>44</v>
      </c>
      <c r="J1742" s="389"/>
      <c r="K1742" s="388"/>
      <c r="L1742" s="51">
        <v>5816400</v>
      </c>
      <c r="M1742" s="51">
        <v>5816400</v>
      </c>
      <c r="N1742" s="132">
        <v>5816400</v>
      </c>
      <c r="O1742" s="51">
        <v>5816400</v>
      </c>
      <c r="P1742" s="51">
        <v>5816400</v>
      </c>
      <c r="Q1742" s="51">
        <v>5816400</v>
      </c>
      <c r="R1742" s="51">
        <v>5816400</v>
      </c>
      <c r="S1742" s="51">
        <v>5816400</v>
      </c>
      <c r="T1742" s="51">
        <v>5816400</v>
      </c>
    </row>
    <row r="1743" spans="1:20" s="10" customFormat="1" ht="101.25" customHeight="1" x14ac:dyDescent="0.3">
      <c r="A1743" s="13">
        <f>IF(D1743="","",SUBTOTAL(3,D$7:$D1743))</f>
        <v>1733</v>
      </c>
      <c r="B1743" s="376"/>
      <c r="C1743" s="55" t="s">
        <v>925</v>
      </c>
      <c r="D1743" s="56" t="s">
        <v>914</v>
      </c>
      <c r="E1743" s="54" t="s">
        <v>44</v>
      </c>
      <c r="F1743" s="53" t="s">
        <v>930</v>
      </c>
      <c r="G1743" s="376"/>
      <c r="H1743" s="55" t="s">
        <v>918</v>
      </c>
      <c r="I1743" s="54" t="s">
        <v>44</v>
      </c>
      <c r="J1743" s="389"/>
      <c r="K1743" s="388"/>
      <c r="L1743" s="51">
        <v>7659600</v>
      </c>
      <c r="M1743" s="51">
        <v>7659600</v>
      </c>
      <c r="N1743" s="132">
        <v>7659600</v>
      </c>
      <c r="O1743" s="51">
        <v>7659600</v>
      </c>
      <c r="P1743" s="51">
        <v>7659600</v>
      </c>
      <c r="Q1743" s="51">
        <v>7659600</v>
      </c>
      <c r="R1743" s="51">
        <v>7659600</v>
      </c>
      <c r="S1743" s="51">
        <v>7659600</v>
      </c>
      <c r="T1743" s="51">
        <v>7659600</v>
      </c>
    </row>
    <row r="1744" spans="1:20" s="10" customFormat="1" ht="65.099999999999994" customHeight="1" x14ac:dyDescent="0.3">
      <c r="A1744" s="13">
        <f>IF(D1744="","",SUBTOTAL(3,D$7:$D1744))</f>
        <v>1734</v>
      </c>
      <c r="B1744" s="376"/>
      <c r="C1744" s="55" t="s">
        <v>931</v>
      </c>
      <c r="D1744" s="56" t="s">
        <v>914</v>
      </c>
      <c r="E1744" s="55" t="s">
        <v>915</v>
      </c>
      <c r="F1744" s="53" t="s">
        <v>930</v>
      </c>
      <c r="G1744" s="376"/>
      <c r="H1744" s="55" t="s">
        <v>932</v>
      </c>
      <c r="I1744" s="54" t="s">
        <v>44</v>
      </c>
      <c r="J1744" s="389"/>
      <c r="K1744" s="388"/>
      <c r="L1744" s="51">
        <v>12350000</v>
      </c>
      <c r="M1744" s="51">
        <v>12350000</v>
      </c>
      <c r="N1744" s="132">
        <v>12350000</v>
      </c>
      <c r="O1744" s="51">
        <v>12350000</v>
      </c>
      <c r="P1744" s="51">
        <v>12350000</v>
      </c>
      <c r="Q1744" s="51">
        <v>12350000</v>
      </c>
      <c r="R1744" s="51">
        <v>12350000</v>
      </c>
      <c r="S1744" s="51">
        <v>12350000</v>
      </c>
      <c r="T1744" s="51">
        <v>12350000</v>
      </c>
    </row>
    <row r="1745" spans="1:20" s="10" customFormat="1" ht="65.099999999999994" customHeight="1" x14ac:dyDescent="0.3">
      <c r="A1745" s="13">
        <f>IF(D1745="","",SUBTOTAL(3,D$7:$D1745))</f>
        <v>1735</v>
      </c>
      <c r="B1745" s="376"/>
      <c r="C1745" s="55" t="s">
        <v>931</v>
      </c>
      <c r="D1745" s="56" t="s">
        <v>914</v>
      </c>
      <c r="E1745" s="54" t="s">
        <v>44</v>
      </c>
      <c r="F1745" s="53" t="s">
        <v>933</v>
      </c>
      <c r="G1745" s="376"/>
      <c r="H1745" s="55" t="s">
        <v>932</v>
      </c>
      <c r="I1745" s="54" t="s">
        <v>44</v>
      </c>
      <c r="J1745" s="389"/>
      <c r="K1745" s="388"/>
      <c r="L1745" s="51">
        <v>12553000</v>
      </c>
      <c r="M1745" s="51">
        <v>12553000</v>
      </c>
      <c r="N1745" s="132">
        <v>12553000</v>
      </c>
      <c r="O1745" s="51">
        <v>12553000</v>
      </c>
      <c r="P1745" s="51">
        <v>12553000</v>
      </c>
      <c r="Q1745" s="51">
        <v>12553000</v>
      </c>
      <c r="R1745" s="51">
        <v>12553000</v>
      </c>
      <c r="S1745" s="51">
        <v>12553000</v>
      </c>
      <c r="T1745" s="51">
        <v>12553000</v>
      </c>
    </row>
    <row r="1746" spans="1:20" s="10" customFormat="1" ht="65.099999999999994" customHeight="1" x14ac:dyDescent="0.3">
      <c r="A1746" s="13">
        <f>IF(D1746="","",SUBTOTAL(3,D$7:$D1746))</f>
        <v>1736</v>
      </c>
      <c r="B1746" s="376"/>
      <c r="C1746" s="55" t="s">
        <v>931</v>
      </c>
      <c r="D1746" s="56" t="s">
        <v>914</v>
      </c>
      <c r="E1746" s="54" t="s">
        <v>44</v>
      </c>
      <c r="F1746" s="53" t="s">
        <v>934</v>
      </c>
      <c r="G1746" s="376"/>
      <c r="H1746" s="55" t="s">
        <v>932</v>
      </c>
      <c r="I1746" s="54" t="s">
        <v>44</v>
      </c>
      <c r="J1746" s="389"/>
      <c r="K1746" s="388"/>
      <c r="L1746" s="51">
        <v>15136000</v>
      </c>
      <c r="M1746" s="51">
        <v>15136000</v>
      </c>
      <c r="N1746" s="132">
        <v>15136000</v>
      </c>
      <c r="O1746" s="51">
        <v>15136000</v>
      </c>
      <c r="P1746" s="51">
        <v>15136000</v>
      </c>
      <c r="Q1746" s="51">
        <v>15136000</v>
      </c>
      <c r="R1746" s="51">
        <v>15136000</v>
      </c>
      <c r="S1746" s="51">
        <v>15136000</v>
      </c>
      <c r="T1746" s="51">
        <v>15136000</v>
      </c>
    </row>
    <row r="1747" spans="1:20" s="10" customFormat="1" ht="65.099999999999994" customHeight="1" x14ac:dyDescent="0.3">
      <c r="A1747" s="13">
        <f>IF(D1747="","",SUBTOTAL(3,D$7:$D1747))</f>
        <v>1737</v>
      </c>
      <c r="B1747" s="376"/>
      <c r="C1747" s="55" t="s">
        <v>931</v>
      </c>
      <c r="D1747" s="56" t="s">
        <v>914</v>
      </c>
      <c r="E1747" s="54" t="s">
        <v>44</v>
      </c>
      <c r="F1747" s="53" t="s">
        <v>935</v>
      </c>
      <c r="G1747" s="376"/>
      <c r="H1747" s="55" t="s">
        <v>932</v>
      </c>
      <c r="I1747" s="54" t="s">
        <v>44</v>
      </c>
      <c r="J1747" s="389"/>
      <c r="K1747" s="388"/>
      <c r="L1747" s="51">
        <v>18737500</v>
      </c>
      <c r="M1747" s="51">
        <v>18737500</v>
      </c>
      <c r="N1747" s="132">
        <v>18737500</v>
      </c>
      <c r="O1747" s="51">
        <v>18737500</v>
      </c>
      <c r="P1747" s="51">
        <v>18737500</v>
      </c>
      <c r="Q1747" s="51">
        <v>18737500</v>
      </c>
      <c r="R1747" s="51">
        <v>18737500</v>
      </c>
      <c r="S1747" s="51">
        <v>18737500</v>
      </c>
      <c r="T1747" s="51">
        <v>18737500</v>
      </c>
    </row>
    <row r="1748" spans="1:20" s="10" customFormat="1" ht="65.099999999999994" customHeight="1" x14ac:dyDescent="0.3">
      <c r="A1748" s="13">
        <f>IF(D1748="","",SUBTOTAL(3,D$7:$D1748))</f>
        <v>1738</v>
      </c>
      <c r="B1748" s="376"/>
      <c r="C1748" s="55" t="s">
        <v>931</v>
      </c>
      <c r="D1748" s="56" t="s">
        <v>914</v>
      </c>
      <c r="E1748" s="54" t="s">
        <v>44</v>
      </c>
      <c r="F1748" s="53" t="s">
        <v>936</v>
      </c>
      <c r="G1748" s="376"/>
      <c r="H1748" s="55" t="s">
        <v>932</v>
      </c>
      <c r="I1748" s="54" t="s">
        <v>44</v>
      </c>
      <c r="J1748" s="389"/>
      <c r="K1748" s="388"/>
      <c r="L1748" s="51">
        <v>26497000</v>
      </c>
      <c r="M1748" s="51">
        <v>26497000</v>
      </c>
      <c r="N1748" s="132">
        <v>26497000</v>
      </c>
      <c r="O1748" s="51">
        <v>26497000</v>
      </c>
      <c r="P1748" s="51">
        <v>26497000</v>
      </c>
      <c r="Q1748" s="51">
        <v>26497000</v>
      </c>
      <c r="R1748" s="51">
        <v>26497000</v>
      </c>
      <c r="S1748" s="51">
        <v>26497000</v>
      </c>
      <c r="T1748" s="51">
        <v>26497000</v>
      </c>
    </row>
    <row r="1749" spans="1:20" s="10" customFormat="1" ht="65.099999999999994" customHeight="1" x14ac:dyDescent="0.3">
      <c r="A1749" s="13">
        <f>IF(D1749="","",SUBTOTAL(3,D$7:$D1749))</f>
        <v>1739</v>
      </c>
      <c r="B1749" s="376"/>
      <c r="C1749" s="55" t="s">
        <v>931</v>
      </c>
      <c r="D1749" s="56" t="s">
        <v>914</v>
      </c>
      <c r="E1749" s="54" t="s">
        <v>44</v>
      </c>
      <c r="F1749" s="53" t="s">
        <v>937</v>
      </c>
      <c r="G1749" s="376"/>
      <c r="H1749" s="55" t="s">
        <v>932</v>
      </c>
      <c r="I1749" s="54" t="s">
        <v>44</v>
      </c>
      <c r="J1749" s="389"/>
      <c r="K1749" s="388"/>
      <c r="L1749" s="51">
        <v>31978000</v>
      </c>
      <c r="M1749" s="51">
        <v>31978000</v>
      </c>
      <c r="N1749" s="132">
        <v>31978000</v>
      </c>
      <c r="O1749" s="51">
        <v>31978000</v>
      </c>
      <c r="P1749" s="51">
        <v>31978000</v>
      </c>
      <c r="Q1749" s="51">
        <v>31978000</v>
      </c>
      <c r="R1749" s="51">
        <v>31978000</v>
      </c>
      <c r="S1749" s="51">
        <v>31978000</v>
      </c>
      <c r="T1749" s="51">
        <v>31978000</v>
      </c>
    </row>
    <row r="1750" spans="1:20" s="10" customFormat="1" ht="65.099999999999994" customHeight="1" x14ac:dyDescent="0.3">
      <c r="A1750" s="13">
        <f>IF(D1750="","",SUBTOTAL(3,D$7:$D1750))</f>
        <v>1740</v>
      </c>
      <c r="B1750" s="376"/>
      <c r="C1750" s="55" t="s">
        <v>939</v>
      </c>
      <c r="D1750" s="56" t="s">
        <v>570</v>
      </c>
      <c r="E1750" s="55" t="s">
        <v>940</v>
      </c>
      <c r="F1750" s="53" t="s">
        <v>941</v>
      </c>
      <c r="G1750" s="376" t="s">
        <v>942</v>
      </c>
      <c r="H1750" s="55" t="s">
        <v>17</v>
      </c>
      <c r="I1750" s="55"/>
      <c r="J1750" s="389" t="s">
        <v>2526</v>
      </c>
      <c r="K1750" s="388"/>
      <c r="L1750" s="51">
        <v>12500</v>
      </c>
      <c r="M1750" s="51">
        <v>12500</v>
      </c>
      <c r="N1750" s="132">
        <v>12500</v>
      </c>
      <c r="O1750" s="51">
        <v>12500</v>
      </c>
      <c r="P1750" s="51">
        <v>12500</v>
      </c>
      <c r="Q1750" s="51">
        <v>12500</v>
      </c>
      <c r="R1750" s="51">
        <v>12500</v>
      </c>
      <c r="S1750" s="51">
        <v>12500</v>
      </c>
      <c r="T1750" s="51">
        <v>12500</v>
      </c>
    </row>
    <row r="1751" spans="1:20" s="10" customFormat="1" ht="65.099999999999994" customHeight="1" x14ac:dyDescent="0.3">
      <c r="A1751" s="13">
        <f>IF(D1751="","",SUBTOTAL(3,D$7:$D1751))</f>
        <v>1741</v>
      </c>
      <c r="B1751" s="376"/>
      <c r="C1751" s="55" t="s">
        <v>939</v>
      </c>
      <c r="D1751" s="56" t="s">
        <v>570</v>
      </c>
      <c r="E1751" s="54" t="s">
        <v>44</v>
      </c>
      <c r="F1751" s="53" t="s">
        <v>943</v>
      </c>
      <c r="G1751" s="376"/>
      <c r="H1751" s="54" t="s">
        <v>44</v>
      </c>
      <c r="I1751" s="55"/>
      <c r="J1751" s="389"/>
      <c r="K1751" s="388"/>
      <c r="L1751" s="51">
        <v>16500</v>
      </c>
      <c r="M1751" s="51">
        <v>16500</v>
      </c>
      <c r="N1751" s="132">
        <v>16500</v>
      </c>
      <c r="O1751" s="51">
        <v>16500</v>
      </c>
      <c r="P1751" s="51">
        <v>16500</v>
      </c>
      <c r="Q1751" s="51">
        <v>16500</v>
      </c>
      <c r="R1751" s="51">
        <v>16500</v>
      </c>
      <c r="S1751" s="51">
        <v>16500</v>
      </c>
      <c r="T1751" s="51">
        <v>16500</v>
      </c>
    </row>
    <row r="1752" spans="1:20" s="10" customFormat="1" ht="65.099999999999994" customHeight="1" x14ac:dyDescent="0.3">
      <c r="A1752" s="13">
        <f>IF(D1752="","",SUBTOTAL(3,D$7:$D1752))</f>
        <v>1742</v>
      </c>
      <c r="B1752" s="376"/>
      <c r="C1752" s="55" t="s">
        <v>939</v>
      </c>
      <c r="D1752" s="56" t="s">
        <v>570</v>
      </c>
      <c r="E1752" s="54" t="s">
        <v>44</v>
      </c>
      <c r="F1752" s="53" t="s">
        <v>944</v>
      </c>
      <c r="G1752" s="376"/>
      <c r="H1752" s="54" t="s">
        <v>44</v>
      </c>
      <c r="I1752" s="55"/>
      <c r="J1752" s="389"/>
      <c r="K1752" s="388"/>
      <c r="L1752" s="51">
        <v>21000</v>
      </c>
      <c r="M1752" s="51">
        <v>21000</v>
      </c>
      <c r="N1752" s="132">
        <v>21000</v>
      </c>
      <c r="O1752" s="51">
        <v>21000</v>
      </c>
      <c r="P1752" s="51">
        <v>21000</v>
      </c>
      <c r="Q1752" s="51">
        <v>21000</v>
      </c>
      <c r="R1752" s="51">
        <v>21000</v>
      </c>
      <c r="S1752" s="51">
        <v>21000</v>
      </c>
      <c r="T1752" s="51">
        <v>21000</v>
      </c>
    </row>
    <row r="1753" spans="1:20" s="10" customFormat="1" ht="65.099999999999994" customHeight="1" x14ac:dyDescent="0.3">
      <c r="A1753" s="13">
        <f>IF(D1753="","",SUBTOTAL(3,D$7:$D1753))</f>
        <v>1743</v>
      </c>
      <c r="B1753" s="376"/>
      <c r="C1753" s="55" t="s">
        <v>939</v>
      </c>
      <c r="D1753" s="56" t="s">
        <v>570</v>
      </c>
      <c r="E1753" s="54" t="s">
        <v>44</v>
      </c>
      <c r="F1753" s="53" t="s">
        <v>945</v>
      </c>
      <c r="G1753" s="376"/>
      <c r="H1753" s="54" t="s">
        <v>44</v>
      </c>
      <c r="I1753" s="55"/>
      <c r="J1753" s="389"/>
      <c r="K1753" s="388"/>
      <c r="L1753" s="51">
        <v>27100</v>
      </c>
      <c r="M1753" s="51">
        <v>27100</v>
      </c>
      <c r="N1753" s="132">
        <v>27100</v>
      </c>
      <c r="O1753" s="51">
        <v>27100</v>
      </c>
      <c r="P1753" s="51">
        <v>27100</v>
      </c>
      <c r="Q1753" s="51">
        <v>27100</v>
      </c>
      <c r="R1753" s="51">
        <v>27100</v>
      </c>
      <c r="S1753" s="51">
        <v>27100</v>
      </c>
      <c r="T1753" s="51">
        <v>27100</v>
      </c>
    </row>
    <row r="1754" spans="1:20" s="10" customFormat="1" ht="65.099999999999994" customHeight="1" x14ac:dyDescent="0.3">
      <c r="A1754" s="13">
        <f>IF(D1754="","",SUBTOTAL(3,D$7:$D1754))</f>
        <v>1744</v>
      </c>
      <c r="B1754" s="376"/>
      <c r="C1754" s="55" t="s">
        <v>939</v>
      </c>
      <c r="D1754" s="56" t="s">
        <v>570</v>
      </c>
      <c r="E1754" s="54" t="s">
        <v>44</v>
      </c>
      <c r="F1754" s="53" t="s">
        <v>946</v>
      </c>
      <c r="G1754" s="376"/>
      <c r="H1754" s="54" t="s">
        <v>44</v>
      </c>
      <c r="I1754" s="55"/>
      <c r="J1754" s="389"/>
      <c r="K1754" s="388"/>
      <c r="L1754" s="51">
        <v>31500</v>
      </c>
      <c r="M1754" s="51">
        <v>31500</v>
      </c>
      <c r="N1754" s="132">
        <v>31500</v>
      </c>
      <c r="O1754" s="51">
        <v>31500</v>
      </c>
      <c r="P1754" s="51">
        <v>31500</v>
      </c>
      <c r="Q1754" s="51">
        <v>31500</v>
      </c>
      <c r="R1754" s="51">
        <v>31500</v>
      </c>
      <c r="S1754" s="51">
        <v>31500</v>
      </c>
      <c r="T1754" s="51">
        <v>31500</v>
      </c>
    </row>
    <row r="1755" spans="1:20" s="10" customFormat="1" ht="65.099999999999994" customHeight="1" x14ac:dyDescent="0.3">
      <c r="A1755" s="13">
        <f>IF(D1755="","",SUBTOTAL(3,D$7:$D1755))</f>
        <v>1745</v>
      </c>
      <c r="B1755" s="376"/>
      <c r="C1755" s="55" t="s">
        <v>939</v>
      </c>
      <c r="D1755" s="56" t="s">
        <v>570</v>
      </c>
      <c r="E1755" s="54" t="s">
        <v>44</v>
      </c>
      <c r="F1755" s="53" t="s">
        <v>947</v>
      </c>
      <c r="G1755" s="376"/>
      <c r="H1755" s="54" t="s">
        <v>44</v>
      </c>
      <c r="I1755" s="55"/>
      <c r="J1755" s="389"/>
      <c r="K1755" s="388"/>
      <c r="L1755" s="51">
        <v>39700</v>
      </c>
      <c r="M1755" s="51">
        <v>39700</v>
      </c>
      <c r="N1755" s="132">
        <v>39700</v>
      </c>
      <c r="O1755" s="51">
        <v>39700</v>
      </c>
      <c r="P1755" s="51">
        <v>39700</v>
      </c>
      <c r="Q1755" s="51">
        <v>39700</v>
      </c>
      <c r="R1755" s="51">
        <v>39700</v>
      </c>
      <c r="S1755" s="51">
        <v>39700</v>
      </c>
      <c r="T1755" s="51">
        <v>39700</v>
      </c>
    </row>
    <row r="1756" spans="1:20" s="10" customFormat="1" ht="65.099999999999994" customHeight="1" x14ac:dyDescent="0.3">
      <c r="A1756" s="13">
        <f>IF(D1756="","",SUBTOTAL(3,D$7:$D1756))</f>
        <v>1746</v>
      </c>
      <c r="B1756" s="376"/>
      <c r="C1756" s="55" t="s">
        <v>939</v>
      </c>
      <c r="D1756" s="56" t="s">
        <v>570</v>
      </c>
      <c r="E1756" s="54" t="s">
        <v>44</v>
      </c>
      <c r="F1756" s="53" t="s">
        <v>948</v>
      </c>
      <c r="G1756" s="376"/>
      <c r="H1756" s="54" t="s">
        <v>44</v>
      </c>
      <c r="I1756" s="55"/>
      <c r="J1756" s="389"/>
      <c r="K1756" s="388"/>
      <c r="L1756" s="51">
        <v>49300</v>
      </c>
      <c r="M1756" s="51">
        <v>49300</v>
      </c>
      <c r="N1756" s="132">
        <v>49300</v>
      </c>
      <c r="O1756" s="51">
        <v>49300</v>
      </c>
      <c r="P1756" s="51">
        <v>49300</v>
      </c>
      <c r="Q1756" s="51">
        <v>49300</v>
      </c>
      <c r="R1756" s="51">
        <v>49300</v>
      </c>
      <c r="S1756" s="51">
        <v>49300</v>
      </c>
      <c r="T1756" s="51">
        <v>49300</v>
      </c>
    </row>
    <row r="1757" spans="1:20" s="10" customFormat="1" ht="65.099999999999994" customHeight="1" x14ac:dyDescent="0.3">
      <c r="A1757" s="13">
        <f>IF(D1757="","",SUBTOTAL(3,D$7:$D1757))</f>
        <v>1747</v>
      </c>
      <c r="B1757" s="376"/>
      <c r="C1757" s="55" t="s">
        <v>939</v>
      </c>
      <c r="D1757" s="56" t="s">
        <v>570</v>
      </c>
      <c r="E1757" s="54" t="s">
        <v>44</v>
      </c>
      <c r="F1757" s="53" t="s">
        <v>949</v>
      </c>
      <c r="G1757" s="376"/>
      <c r="H1757" s="54" t="s">
        <v>44</v>
      </c>
      <c r="I1757" s="55"/>
      <c r="J1757" s="389"/>
      <c r="K1757" s="388"/>
      <c r="L1757" s="51">
        <v>59200</v>
      </c>
      <c r="M1757" s="51">
        <v>59200</v>
      </c>
      <c r="N1757" s="132">
        <v>59200</v>
      </c>
      <c r="O1757" s="51">
        <v>59200</v>
      </c>
      <c r="P1757" s="51">
        <v>59200</v>
      </c>
      <c r="Q1757" s="51">
        <v>59200</v>
      </c>
      <c r="R1757" s="51">
        <v>59200</v>
      </c>
      <c r="S1757" s="51">
        <v>59200</v>
      </c>
      <c r="T1757" s="51">
        <v>59200</v>
      </c>
    </row>
    <row r="1758" spans="1:20" s="10" customFormat="1" ht="65.099999999999994" customHeight="1" x14ac:dyDescent="0.3">
      <c r="A1758" s="13">
        <f>IF(D1758="","",SUBTOTAL(3,D$7:$D1758))</f>
        <v>1748</v>
      </c>
      <c r="B1758" s="376"/>
      <c r="C1758" s="55" t="s">
        <v>939</v>
      </c>
      <c r="D1758" s="56" t="s">
        <v>570</v>
      </c>
      <c r="E1758" s="54" t="s">
        <v>44</v>
      </c>
      <c r="F1758" s="53" t="s">
        <v>950</v>
      </c>
      <c r="G1758" s="376"/>
      <c r="H1758" s="54" t="s">
        <v>44</v>
      </c>
      <c r="I1758" s="55"/>
      <c r="J1758" s="389"/>
      <c r="K1758" s="388"/>
      <c r="L1758" s="51">
        <v>92800</v>
      </c>
      <c r="M1758" s="51">
        <v>92800</v>
      </c>
      <c r="N1758" s="132">
        <v>92800</v>
      </c>
      <c r="O1758" s="51">
        <v>92800</v>
      </c>
      <c r="P1758" s="51">
        <v>92800</v>
      </c>
      <c r="Q1758" s="51">
        <v>92800</v>
      </c>
      <c r="R1758" s="51">
        <v>92800</v>
      </c>
      <c r="S1758" s="51">
        <v>92800</v>
      </c>
      <c r="T1758" s="51">
        <v>92800</v>
      </c>
    </row>
    <row r="1759" spans="1:20" s="10" customFormat="1" ht="65.099999999999994" customHeight="1" x14ac:dyDescent="0.3">
      <c r="A1759" s="13">
        <f>IF(D1759="","",SUBTOTAL(3,D$7:$D1759))</f>
        <v>1749</v>
      </c>
      <c r="B1759" s="376"/>
      <c r="C1759" s="55" t="s">
        <v>939</v>
      </c>
      <c r="D1759" s="56" t="s">
        <v>570</v>
      </c>
      <c r="E1759" s="54" t="s">
        <v>44</v>
      </c>
      <c r="F1759" s="53" t="s">
        <v>951</v>
      </c>
      <c r="G1759" s="376"/>
      <c r="H1759" s="54" t="s">
        <v>44</v>
      </c>
      <c r="I1759" s="55"/>
      <c r="J1759" s="389"/>
      <c r="K1759" s="388"/>
      <c r="L1759" s="51">
        <v>80200</v>
      </c>
      <c r="M1759" s="51">
        <v>80200</v>
      </c>
      <c r="N1759" s="132">
        <v>80200</v>
      </c>
      <c r="O1759" s="51">
        <v>80200</v>
      </c>
      <c r="P1759" s="51">
        <v>80200</v>
      </c>
      <c r="Q1759" s="51">
        <v>80200</v>
      </c>
      <c r="R1759" s="51">
        <v>80200</v>
      </c>
      <c r="S1759" s="51">
        <v>80200</v>
      </c>
      <c r="T1759" s="51">
        <v>80200</v>
      </c>
    </row>
    <row r="1760" spans="1:20" s="10" customFormat="1" ht="65.099999999999994" customHeight="1" x14ac:dyDescent="0.3">
      <c r="A1760" s="13">
        <f>IF(D1760="","",SUBTOTAL(3,D$7:$D1760))</f>
        <v>1750</v>
      </c>
      <c r="B1760" s="376"/>
      <c r="C1760" s="55" t="s">
        <v>939</v>
      </c>
      <c r="D1760" s="56" t="s">
        <v>570</v>
      </c>
      <c r="E1760" s="54" t="s">
        <v>44</v>
      </c>
      <c r="F1760" s="53" t="s">
        <v>952</v>
      </c>
      <c r="G1760" s="376"/>
      <c r="H1760" s="54" t="s">
        <v>44</v>
      </c>
      <c r="I1760" s="55"/>
      <c r="J1760" s="389"/>
      <c r="K1760" s="388"/>
      <c r="L1760" s="51">
        <v>86400</v>
      </c>
      <c r="M1760" s="51">
        <v>86400</v>
      </c>
      <c r="N1760" s="132">
        <v>86400</v>
      </c>
      <c r="O1760" s="51">
        <v>86400</v>
      </c>
      <c r="P1760" s="51">
        <v>86400</v>
      </c>
      <c r="Q1760" s="51">
        <v>86400</v>
      </c>
      <c r="R1760" s="51">
        <v>86400</v>
      </c>
      <c r="S1760" s="51">
        <v>86400</v>
      </c>
      <c r="T1760" s="51">
        <v>86400</v>
      </c>
    </row>
    <row r="1761" spans="1:20" s="10" customFormat="1" ht="65.099999999999994" customHeight="1" x14ac:dyDescent="0.3">
      <c r="A1761" s="13">
        <f>IF(D1761="","",SUBTOTAL(3,D$7:$D1761))</f>
        <v>1751</v>
      </c>
      <c r="B1761" s="376"/>
      <c r="C1761" s="55" t="s">
        <v>939</v>
      </c>
      <c r="D1761" s="56" t="s">
        <v>570</v>
      </c>
      <c r="E1761" s="54" t="s">
        <v>44</v>
      </c>
      <c r="F1761" s="53" t="s">
        <v>953</v>
      </c>
      <c r="G1761" s="376"/>
      <c r="H1761" s="54" t="s">
        <v>44</v>
      </c>
      <c r="I1761" s="55"/>
      <c r="J1761" s="389"/>
      <c r="K1761" s="388"/>
      <c r="L1761" s="51">
        <v>110400</v>
      </c>
      <c r="M1761" s="51">
        <v>110400</v>
      </c>
      <c r="N1761" s="132">
        <v>110400</v>
      </c>
      <c r="O1761" s="51">
        <v>110400</v>
      </c>
      <c r="P1761" s="51">
        <v>110400</v>
      </c>
      <c r="Q1761" s="51">
        <v>110400</v>
      </c>
      <c r="R1761" s="51">
        <v>110400</v>
      </c>
      <c r="S1761" s="51">
        <v>110400</v>
      </c>
      <c r="T1761" s="51">
        <v>110400</v>
      </c>
    </row>
    <row r="1762" spans="1:20" s="10" customFormat="1" ht="65.099999999999994" customHeight="1" x14ac:dyDescent="0.3">
      <c r="A1762" s="13">
        <f>IF(D1762="","",SUBTOTAL(3,D$7:$D1762))</f>
        <v>1752</v>
      </c>
      <c r="B1762" s="376"/>
      <c r="C1762" s="55" t="s">
        <v>939</v>
      </c>
      <c r="D1762" s="56" t="s">
        <v>570</v>
      </c>
      <c r="E1762" s="54" t="s">
        <v>44</v>
      </c>
      <c r="F1762" s="53" t="s">
        <v>954</v>
      </c>
      <c r="G1762" s="376"/>
      <c r="H1762" s="54" t="s">
        <v>44</v>
      </c>
      <c r="I1762" s="55"/>
      <c r="J1762" s="389"/>
      <c r="K1762" s="388"/>
      <c r="L1762" s="51">
        <v>82600</v>
      </c>
      <c r="M1762" s="51">
        <v>82600</v>
      </c>
      <c r="N1762" s="132">
        <v>82600</v>
      </c>
      <c r="O1762" s="51">
        <v>82600</v>
      </c>
      <c r="P1762" s="51">
        <v>82600</v>
      </c>
      <c r="Q1762" s="51">
        <v>82600</v>
      </c>
      <c r="R1762" s="51">
        <v>82600</v>
      </c>
      <c r="S1762" s="51">
        <v>82600</v>
      </c>
      <c r="T1762" s="51">
        <v>82600</v>
      </c>
    </row>
    <row r="1763" spans="1:20" s="10" customFormat="1" ht="65.099999999999994" customHeight="1" x14ac:dyDescent="0.3">
      <c r="A1763" s="13">
        <f>IF(D1763="","",SUBTOTAL(3,D$7:$D1763))</f>
        <v>1753</v>
      </c>
      <c r="B1763" s="376"/>
      <c r="C1763" s="55" t="s">
        <v>939</v>
      </c>
      <c r="D1763" s="56" t="s">
        <v>570</v>
      </c>
      <c r="E1763" s="54" t="s">
        <v>44</v>
      </c>
      <c r="F1763" s="53" t="s">
        <v>955</v>
      </c>
      <c r="G1763" s="376"/>
      <c r="H1763" s="54" t="s">
        <v>44</v>
      </c>
      <c r="I1763" s="55"/>
      <c r="J1763" s="389"/>
      <c r="K1763" s="388"/>
      <c r="L1763" s="51">
        <v>85800</v>
      </c>
      <c r="M1763" s="51">
        <v>85800</v>
      </c>
      <c r="N1763" s="132">
        <v>85800</v>
      </c>
      <c r="O1763" s="51">
        <v>85800</v>
      </c>
      <c r="P1763" s="51">
        <v>85800</v>
      </c>
      <c r="Q1763" s="51">
        <v>85800</v>
      </c>
      <c r="R1763" s="51">
        <v>85800</v>
      </c>
      <c r="S1763" s="51">
        <v>85800</v>
      </c>
      <c r="T1763" s="51">
        <v>85800</v>
      </c>
    </row>
    <row r="1764" spans="1:20" s="10" customFormat="1" ht="65.099999999999994" customHeight="1" x14ac:dyDescent="0.3">
      <c r="A1764" s="13">
        <f>IF(D1764="","",SUBTOTAL(3,D$7:$D1764))</f>
        <v>1754</v>
      </c>
      <c r="B1764" s="376"/>
      <c r="C1764" s="55" t="s">
        <v>939</v>
      </c>
      <c r="D1764" s="56" t="s">
        <v>570</v>
      </c>
      <c r="E1764" s="54" t="s">
        <v>44</v>
      </c>
      <c r="F1764" s="53" t="s">
        <v>956</v>
      </c>
      <c r="G1764" s="376"/>
      <c r="H1764" s="54" t="s">
        <v>44</v>
      </c>
      <c r="I1764" s="55"/>
      <c r="J1764" s="389"/>
      <c r="K1764" s="388"/>
      <c r="L1764" s="51">
        <v>139400</v>
      </c>
      <c r="M1764" s="51">
        <v>139400</v>
      </c>
      <c r="N1764" s="132">
        <v>139400</v>
      </c>
      <c r="O1764" s="51">
        <v>139400</v>
      </c>
      <c r="P1764" s="51">
        <v>139400</v>
      </c>
      <c r="Q1764" s="51">
        <v>139400</v>
      </c>
      <c r="R1764" s="51">
        <v>139400</v>
      </c>
      <c r="S1764" s="51">
        <v>139400</v>
      </c>
      <c r="T1764" s="51">
        <v>139400</v>
      </c>
    </row>
    <row r="1765" spans="1:20" s="10" customFormat="1" ht="65.099999999999994" customHeight="1" x14ac:dyDescent="0.3">
      <c r="A1765" s="13">
        <f>IF(D1765="","",SUBTOTAL(3,D$7:$D1765))</f>
        <v>1755</v>
      </c>
      <c r="B1765" s="376"/>
      <c r="C1765" s="55" t="s">
        <v>939</v>
      </c>
      <c r="D1765" s="56" t="s">
        <v>570</v>
      </c>
      <c r="E1765" s="54" t="s">
        <v>44</v>
      </c>
      <c r="F1765" s="53" t="s">
        <v>957</v>
      </c>
      <c r="G1765" s="376"/>
      <c r="H1765" s="54" t="s">
        <v>44</v>
      </c>
      <c r="I1765" s="55"/>
      <c r="J1765" s="389"/>
      <c r="K1765" s="388"/>
      <c r="L1765" s="51">
        <v>177700</v>
      </c>
      <c r="M1765" s="51">
        <v>177700</v>
      </c>
      <c r="N1765" s="132">
        <v>177700</v>
      </c>
      <c r="O1765" s="51">
        <v>177700</v>
      </c>
      <c r="P1765" s="51">
        <v>177700</v>
      </c>
      <c r="Q1765" s="51">
        <v>177700</v>
      </c>
      <c r="R1765" s="51">
        <v>177700</v>
      </c>
      <c r="S1765" s="51">
        <v>177700</v>
      </c>
      <c r="T1765" s="51">
        <v>177700</v>
      </c>
    </row>
    <row r="1766" spans="1:20" s="10" customFormat="1" ht="65.099999999999994" customHeight="1" x14ac:dyDescent="0.3">
      <c r="A1766" s="13">
        <f>IF(D1766="","",SUBTOTAL(3,D$7:$D1766))</f>
        <v>1756</v>
      </c>
      <c r="B1766" s="376"/>
      <c r="C1766" s="55" t="s">
        <v>939</v>
      </c>
      <c r="D1766" s="56" t="s">
        <v>570</v>
      </c>
      <c r="E1766" s="54" t="s">
        <v>44</v>
      </c>
      <c r="F1766" s="53" t="s">
        <v>958</v>
      </c>
      <c r="G1766" s="376"/>
      <c r="H1766" s="54" t="s">
        <v>44</v>
      </c>
      <c r="I1766" s="55"/>
      <c r="J1766" s="389"/>
      <c r="K1766" s="388"/>
      <c r="L1766" s="51">
        <v>181300</v>
      </c>
      <c r="M1766" s="51">
        <v>181300</v>
      </c>
      <c r="N1766" s="132">
        <v>181300</v>
      </c>
      <c r="O1766" s="51">
        <v>181300</v>
      </c>
      <c r="P1766" s="51">
        <v>181300</v>
      </c>
      <c r="Q1766" s="51">
        <v>181300</v>
      </c>
      <c r="R1766" s="51">
        <v>181300</v>
      </c>
      <c r="S1766" s="51">
        <v>181300</v>
      </c>
      <c r="T1766" s="51">
        <v>181300</v>
      </c>
    </row>
    <row r="1767" spans="1:20" s="10" customFormat="1" ht="65.099999999999994" customHeight="1" x14ac:dyDescent="0.3">
      <c r="A1767" s="13">
        <f>IF(D1767="","",SUBTOTAL(3,D$7:$D1767))</f>
        <v>1757</v>
      </c>
      <c r="B1767" s="376"/>
      <c r="C1767" s="55" t="s">
        <v>939</v>
      </c>
      <c r="D1767" s="56" t="s">
        <v>570</v>
      </c>
      <c r="E1767" s="54" t="s">
        <v>44</v>
      </c>
      <c r="F1767" s="53" t="s">
        <v>959</v>
      </c>
      <c r="G1767" s="376"/>
      <c r="H1767" s="54" t="s">
        <v>44</v>
      </c>
      <c r="I1767" s="55"/>
      <c r="J1767" s="389"/>
      <c r="K1767" s="388"/>
      <c r="L1767" s="51">
        <v>233600</v>
      </c>
      <c r="M1767" s="51">
        <v>233600</v>
      </c>
      <c r="N1767" s="132">
        <v>233600</v>
      </c>
      <c r="O1767" s="51">
        <v>233600</v>
      </c>
      <c r="P1767" s="51">
        <v>233600</v>
      </c>
      <c r="Q1767" s="51">
        <v>233600</v>
      </c>
      <c r="R1767" s="51">
        <v>233600</v>
      </c>
      <c r="S1767" s="51">
        <v>233600</v>
      </c>
      <c r="T1767" s="51">
        <v>233600</v>
      </c>
    </row>
    <row r="1768" spans="1:20" s="10" customFormat="1" ht="65.099999999999994" customHeight="1" x14ac:dyDescent="0.3">
      <c r="A1768" s="13">
        <f>IF(D1768="","",SUBTOTAL(3,D$7:$D1768))</f>
        <v>1758</v>
      </c>
      <c r="B1768" s="376"/>
      <c r="C1768" s="55" t="s">
        <v>939</v>
      </c>
      <c r="D1768" s="56" t="s">
        <v>570</v>
      </c>
      <c r="E1768" s="54" t="s">
        <v>44</v>
      </c>
      <c r="F1768" s="53" t="s">
        <v>960</v>
      </c>
      <c r="G1768" s="376"/>
      <c r="H1768" s="54" t="s">
        <v>44</v>
      </c>
      <c r="I1768" s="55"/>
      <c r="J1768" s="389"/>
      <c r="K1768" s="388"/>
      <c r="L1768" s="51">
        <v>179100</v>
      </c>
      <c r="M1768" s="51">
        <v>179100</v>
      </c>
      <c r="N1768" s="132">
        <v>179100</v>
      </c>
      <c r="O1768" s="51">
        <v>179100</v>
      </c>
      <c r="P1768" s="51">
        <v>179100</v>
      </c>
      <c r="Q1768" s="51">
        <v>179100</v>
      </c>
      <c r="R1768" s="51">
        <v>179100</v>
      </c>
      <c r="S1768" s="51">
        <v>179100</v>
      </c>
      <c r="T1768" s="51">
        <v>179100</v>
      </c>
    </row>
    <row r="1769" spans="1:20" s="10" customFormat="1" ht="65.099999999999994" customHeight="1" x14ac:dyDescent="0.3">
      <c r="A1769" s="13">
        <f>IF(D1769="","",SUBTOTAL(3,D$7:$D1769))</f>
        <v>1759</v>
      </c>
      <c r="B1769" s="376"/>
      <c r="C1769" s="55" t="s">
        <v>939</v>
      </c>
      <c r="D1769" s="56" t="s">
        <v>570</v>
      </c>
      <c r="E1769" s="54" t="s">
        <v>44</v>
      </c>
      <c r="F1769" s="53" t="s">
        <v>961</v>
      </c>
      <c r="G1769" s="376"/>
      <c r="H1769" s="54" t="s">
        <v>44</v>
      </c>
      <c r="I1769" s="55"/>
      <c r="J1769" s="389"/>
      <c r="K1769" s="388"/>
      <c r="L1769" s="51">
        <v>258000</v>
      </c>
      <c r="M1769" s="51">
        <v>258000</v>
      </c>
      <c r="N1769" s="132">
        <v>258000</v>
      </c>
      <c r="O1769" s="51">
        <v>258000</v>
      </c>
      <c r="P1769" s="51">
        <v>258000</v>
      </c>
      <c r="Q1769" s="51">
        <v>258000</v>
      </c>
      <c r="R1769" s="51">
        <v>258000</v>
      </c>
      <c r="S1769" s="51">
        <v>258000</v>
      </c>
      <c r="T1769" s="51">
        <v>258000</v>
      </c>
    </row>
    <row r="1770" spans="1:20" s="10" customFormat="1" ht="65.099999999999994" customHeight="1" x14ac:dyDescent="0.3">
      <c r="A1770" s="13">
        <f>IF(D1770="","",SUBTOTAL(3,D$7:$D1770))</f>
        <v>1760</v>
      </c>
      <c r="B1770" s="376"/>
      <c r="C1770" s="55" t="s">
        <v>939</v>
      </c>
      <c r="D1770" s="56" t="s">
        <v>570</v>
      </c>
      <c r="E1770" s="54" t="s">
        <v>44</v>
      </c>
      <c r="F1770" s="53" t="s">
        <v>962</v>
      </c>
      <c r="G1770" s="376"/>
      <c r="H1770" s="54" t="s">
        <v>44</v>
      </c>
      <c r="I1770" s="55"/>
      <c r="J1770" s="389"/>
      <c r="K1770" s="388"/>
      <c r="L1770" s="51">
        <v>282200</v>
      </c>
      <c r="M1770" s="51">
        <v>282200</v>
      </c>
      <c r="N1770" s="132">
        <v>282200</v>
      </c>
      <c r="O1770" s="51">
        <v>282200</v>
      </c>
      <c r="P1770" s="51">
        <v>282200</v>
      </c>
      <c r="Q1770" s="51">
        <v>282200</v>
      </c>
      <c r="R1770" s="51">
        <v>282200</v>
      </c>
      <c r="S1770" s="51">
        <v>282200</v>
      </c>
      <c r="T1770" s="51">
        <v>282200</v>
      </c>
    </row>
    <row r="1771" spans="1:20" s="10" customFormat="1" ht="65.099999999999994" customHeight="1" x14ac:dyDescent="0.3">
      <c r="A1771" s="13">
        <f>IF(D1771="","",SUBTOTAL(3,D$7:$D1771))</f>
        <v>1761</v>
      </c>
      <c r="B1771" s="376"/>
      <c r="C1771" s="55" t="s">
        <v>939</v>
      </c>
      <c r="D1771" s="56" t="s">
        <v>570</v>
      </c>
      <c r="E1771" s="54" t="s">
        <v>44</v>
      </c>
      <c r="F1771" s="53" t="s">
        <v>963</v>
      </c>
      <c r="G1771" s="376"/>
      <c r="H1771" s="54" t="s">
        <v>44</v>
      </c>
      <c r="I1771" s="55"/>
      <c r="J1771" s="389"/>
      <c r="K1771" s="388"/>
      <c r="L1771" s="51">
        <v>363800</v>
      </c>
      <c r="M1771" s="51">
        <v>363800</v>
      </c>
      <c r="N1771" s="132">
        <v>363800</v>
      </c>
      <c r="O1771" s="51">
        <v>363800</v>
      </c>
      <c r="P1771" s="51">
        <v>363800</v>
      </c>
      <c r="Q1771" s="51">
        <v>363800</v>
      </c>
      <c r="R1771" s="51">
        <v>363800</v>
      </c>
      <c r="S1771" s="51">
        <v>363800</v>
      </c>
      <c r="T1771" s="51">
        <v>363800</v>
      </c>
    </row>
    <row r="1772" spans="1:20" s="10" customFormat="1" ht="65.099999999999994" customHeight="1" x14ac:dyDescent="0.3">
      <c r="A1772" s="13">
        <f>IF(D1772="","",SUBTOTAL(3,D$7:$D1772))</f>
        <v>1762</v>
      </c>
      <c r="B1772" s="376"/>
      <c r="C1772" s="55" t="s">
        <v>939</v>
      </c>
      <c r="D1772" s="56" t="s">
        <v>570</v>
      </c>
      <c r="E1772" s="54" t="s">
        <v>44</v>
      </c>
      <c r="F1772" s="53" t="s">
        <v>964</v>
      </c>
      <c r="G1772" s="376"/>
      <c r="H1772" s="54" t="s">
        <v>44</v>
      </c>
      <c r="I1772" s="55"/>
      <c r="J1772" s="389"/>
      <c r="K1772" s="388"/>
      <c r="L1772" s="51">
        <v>337500</v>
      </c>
      <c r="M1772" s="51">
        <v>337500</v>
      </c>
      <c r="N1772" s="132">
        <v>337500</v>
      </c>
      <c r="O1772" s="51">
        <v>337500</v>
      </c>
      <c r="P1772" s="51">
        <v>337500</v>
      </c>
      <c r="Q1772" s="51">
        <v>337500</v>
      </c>
      <c r="R1772" s="51">
        <v>337500</v>
      </c>
      <c r="S1772" s="51">
        <v>337500</v>
      </c>
      <c r="T1772" s="51">
        <v>337500</v>
      </c>
    </row>
    <row r="1773" spans="1:20" s="10" customFormat="1" ht="65.099999999999994" customHeight="1" x14ac:dyDescent="0.3">
      <c r="A1773" s="13">
        <f>IF(D1773="","",SUBTOTAL(3,D$7:$D1773))</f>
        <v>1763</v>
      </c>
      <c r="B1773" s="376"/>
      <c r="C1773" s="55" t="s">
        <v>939</v>
      </c>
      <c r="D1773" s="56" t="s">
        <v>570</v>
      </c>
      <c r="E1773" s="54" t="s">
        <v>44</v>
      </c>
      <c r="F1773" s="53" t="s">
        <v>965</v>
      </c>
      <c r="G1773" s="376"/>
      <c r="H1773" s="54" t="s">
        <v>44</v>
      </c>
      <c r="I1773" s="55"/>
      <c r="J1773" s="389"/>
      <c r="K1773" s="388"/>
      <c r="L1773" s="51">
        <v>421300</v>
      </c>
      <c r="M1773" s="51">
        <v>421300</v>
      </c>
      <c r="N1773" s="132">
        <v>421300</v>
      </c>
      <c r="O1773" s="51">
        <v>421300</v>
      </c>
      <c r="P1773" s="51">
        <v>421300</v>
      </c>
      <c r="Q1773" s="51">
        <v>421300</v>
      </c>
      <c r="R1773" s="51">
        <v>421300</v>
      </c>
      <c r="S1773" s="51">
        <v>421300</v>
      </c>
      <c r="T1773" s="51">
        <v>421300</v>
      </c>
    </row>
    <row r="1774" spans="1:20" s="10" customFormat="1" ht="65.099999999999994" customHeight="1" x14ac:dyDescent="0.3">
      <c r="A1774" s="13">
        <f>IF(D1774="","",SUBTOTAL(3,D$7:$D1774))</f>
        <v>1764</v>
      </c>
      <c r="B1774" s="376"/>
      <c r="C1774" s="55" t="s">
        <v>939</v>
      </c>
      <c r="D1774" s="56" t="s">
        <v>570</v>
      </c>
      <c r="E1774" s="54" t="s">
        <v>44</v>
      </c>
      <c r="F1774" s="53" t="s">
        <v>966</v>
      </c>
      <c r="G1774" s="376"/>
      <c r="H1774" s="54" t="s">
        <v>44</v>
      </c>
      <c r="I1774" s="55"/>
      <c r="J1774" s="389"/>
      <c r="K1774" s="388"/>
      <c r="L1774" s="51">
        <v>436100</v>
      </c>
      <c r="M1774" s="51">
        <v>436100</v>
      </c>
      <c r="N1774" s="132">
        <v>436100</v>
      </c>
      <c r="O1774" s="51">
        <v>436100</v>
      </c>
      <c r="P1774" s="51">
        <v>436100</v>
      </c>
      <c r="Q1774" s="51">
        <v>436100</v>
      </c>
      <c r="R1774" s="51">
        <v>436100</v>
      </c>
      <c r="S1774" s="51">
        <v>436100</v>
      </c>
      <c r="T1774" s="51">
        <v>436100</v>
      </c>
    </row>
    <row r="1775" spans="1:20" s="10" customFormat="1" ht="65.099999999999994" customHeight="1" x14ac:dyDescent="0.3">
      <c r="A1775" s="13">
        <f>IF(D1775="","",SUBTOTAL(3,D$7:$D1775))</f>
        <v>1765</v>
      </c>
      <c r="B1775" s="376"/>
      <c r="C1775" s="55" t="s">
        <v>939</v>
      </c>
      <c r="D1775" s="56" t="s">
        <v>570</v>
      </c>
      <c r="E1775" s="54" t="s">
        <v>44</v>
      </c>
      <c r="F1775" s="53" t="s">
        <v>967</v>
      </c>
      <c r="G1775" s="376"/>
      <c r="H1775" s="54" t="s">
        <v>44</v>
      </c>
      <c r="I1775" s="55"/>
      <c r="J1775" s="389"/>
      <c r="K1775" s="388"/>
      <c r="L1775" s="51">
        <v>616300</v>
      </c>
      <c r="M1775" s="51">
        <v>616300</v>
      </c>
      <c r="N1775" s="132">
        <v>616300</v>
      </c>
      <c r="O1775" s="51">
        <v>616300</v>
      </c>
      <c r="P1775" s="51">
        <v>616300</v>
      </c>
      <c r="Q1775" s="51">
        <v>616300</v>
      </c>
      <c r="R1775" s="51">
        <v>616300</v>
      </c>
      <c r="S1775" s="51">
        <v>616300</v>
      </c>
      <c r="T1775" s="51">
        <v>616300</v>
      </c>
    </row>
    <row r="1776" spans="1:20" s="10" customFormat="1" ht="65.099999999999994" customHeight="1" x14ac:dyDescent="0.3">
      <c r="A1776" s="13">
        <f>IF(D1776="","",SUBTOTAL(3,D$7:$D1776))</f>
        <v>1766</v>
      </c>
      <c r="B1776" s="376"/>
      <c r="C1776" s="55" t="s">
        <v>939</v>
      </c>
      <c r="D1776" s="56" t="s">
        <v>570</v>
      </c>
      <c r="E1776" s="54" t="s">
        <v>44</v>
      </c>
      <c r="F1776" s="53" t="s">
        <v>968</v>
      </c>
      <c r="G1776" s="376"/>
      <c r="H1776" s="54" t="s">
        <v>44</v>
      </c>
      <c r="I1776" s="55"/>
      <c r="J1776" s="389"/>
      <c r="K1776" s="388"/>
      <c r="L1776" s="51">
        <v>468800</v>
      </c>
      <c r="M1776" s="51">
        <v>468800</v>
      </c>
      <c r="N1776" s="132">
        <v>468800</v>
      </c>
      <c r="O1776" s="51">
        <v>468800</v>
      </c>
      <c r="P1776" s="51">
        <v>468800</v>
      </c>
      <c r="Q1776" s="51">
        <v>468800</v>
      </c>
      <c r="R1776" s="51">
        <v>468800</v>
      </c>
      <c r="S1776" s="51">
        <v>468800</v>
      </c>
      <c r="T1776" s="51">
        <v>468800</v>
      </c>
    </row>
    <row r="1777" spans="1:20" s="10" customFormat="1" ht="65.099999999999994" customHeight="1" x14ac:dyDescent="0.3">
      <c r="A1777" s="13">
        <f>IF(D1777="","",SUBTOTAL(3,D$7:$D1777))</f>
        <v>1767</v>
      </c>
      <c r="B1777" s="376"/>
      <c r="C1777" s="55" t="s">
        <v>939</v>
      </c>
      <c r="D1777" s="56" t="s">
        <v>570</v>
      </c>
      <c r="E1777" s="54" t="s">
        <v>44</v>
      </c>
      <c r="F1777" s="53" t="s">
        <v>969</v>
      </c>
      <c r="G1777" s="376"/>
      <c r="H1777" s="54" t="s">
        <v>44</v>
      </c>
      <c r="I1777" s="55"/>
      <c r="J1777" s="389"/>
      <c r="K1777" s="388"/>
      <c r="L1777" s="51">
        <v>690000</v>
      </c>
      <c r="M1777" s="51">
        <v>690000</v>
      </c>
      <c r="N1777" s="132">
        <v>690000</v>
      </c>
      <c r="O1777" s="51">
        <v>690000</v>
      </c>
      <c r="P1777" s="51">
        <v>690000</v>
      </c>
      <c r="Q1777" s="51">
        <v>690000</v>
      </c>
      <c r="R1777" s="51">
        <v>690000</v>
      </c>
      <c r="S1777" s="51">
        <v>690000</v>
      </c>
      <c r="T1777" s="51">
        <v>690000</v>
      </c>
    </row>
    <row r="1778" spans="1:20" s="10" customFormat="1" ht="65.099999999999994" customHeight="1" x14ac:dyDescent="0.3">
      <c r="A1778" s="13">
        <f>IF(D1778="","",SUBTOTAL(3,D$7:$D1778))</f>
        <v>1768</v>
      </c>
      <c r="B1778" s="376"/>
      <c r="C1778" s="55" t="s">
        <v>939</v>
      </c>
      <c r="D1778" s="56" t="s">
        <v>570</v>
      </c>
      <c r="E1778" s="54" t="s">
        <v>44</v>
      </c>
      <c r="F1778" s="53" t="s">
        <v>970</v>
      </c>
      <c r="G1778" s="376"/>
      <c r="H1778" s="54" t="s">
        <v>44</v>
      </c>
      <c r="I1778" s="55"/>
      <c r="J1778" s="389"/>
      <c r="K1778" s="388"/>
      <c r="L1778" s="51">
        <v>919200</v>
      </c>
      <c r="M1778" s="51">
        <v>919200</v>
      </c>
      <c r="N1778" s="132">
        <v>919200</v>
      </c>
      <c r="O1778" s="51">
        <v>919200</v>
      </c>
      <c r="P1778" s="51">
        <v>919200</v>
      </c>
      <c r="Q1778" s="51">
        <v>919200</v>
      </c>
      <c r="R1778" s="51">
        <v>919200</v>
      </c>
      <c r="S1778" s="51">
        <v>919200</v>
      </c>
      <c r="T1778" s="51">
        <v>919200</v>
      </c>
    </row>
    <row r="1779" spans="1:20" s="10" customFormat="1" ht="65.099999999999994" customHeight="1" x14ac:dyDescent="0.3">
      <c r="A1779" s="13">
        <f>IF(D1779="","",SUBTOTAL(3,D$7:$D1779))</f>
        <v>1769</v>
      </c>
      <c r="B1779" s="376"/>
      <c r="C1779" s="55" t="s">
        <v>971</v>
      </c>
      <c r="D1779" s="56" t="s">
        <v>972</v>
      </c>
      <c r="E1779" s="54" t="s">
        <v>44</v>
      </c>
      <c r="F1779" s="53" t="s">
        <v>973</v>
      </c>
      <c r="G1779" s="376"/>
      <c r="H1779" s="54" t="s">
        <v>44</v>
      </c>
      <c r="I1779" s="55"/>
      <c r="J1779" s="389"/>
      <c r="K1779" s="388"/>
      <c r="L1779" s="51">
        <v>2600</v>
      </c>
      <c r="M1779" s="51">
        <v>2600</v>
      </c>
      <c r="N1779" s="132">
        <v>2600</v>
      </c>
      <c r="O1779" s="51">
        <v>2600</v>
      </c>
      <c r="P1779" s="51">
        <v>2600</v>
      </c>
      <c r="Q1779" s="51">
        <v>2600</v>
      </c>
      <c r="R1779" s="51">
        <v>2600</v>
      </c>
      <c r="S1779" s="51">
        <v>2600</v>
      </c>
      <c r="T1779" s="51">
        <v>2600</v>
      </c>
    </row>
    <row r="1780" spans="1:20" s="10" customFormat="1" ht="65.099999999999994" customHeight="1" x14ac:dyDescent="0.3">
      <c r="A1780" s="13">
        <f>IF(D1780="","",SUBTOTAL(3,D$7:$D1780))</f>
        <v>1770</v>
      </c>
      <c r="B1780" s="376"/>
      <c r="C1780" s="55" t="s">
        <v>971</v>
      </c>
      <c r="D1780" s="56" t="s">
        <v>972</v>
      </c>
      <c r="E1780" s="54" t="s">
        <v>44</v>
      </c>
      <c r="F1780" s="53" t="s">
        <v>974</v>
      </c>
      <c r="G1780" s="376"/>
      <c r="H1780" s="54" t="s">
        <v>44</v>
      </c>
      <c r="I1780" s="55"/>
      <c r="J1780" s="389"/>
      <c r="K1780" s="388"/>
      <c r="L1780" s="51">
        <v>4100</v>
      </c>
      <c r="M1780" s="51">
        <v>4100</v>
      </c>
      <c r="N1780" s="132">
        <v>4100</v>
      </c>
      <c r="O1780" s="51">
        <v>4100</v>
      </c>
      <c r="P1780" s="51">
        <v>4100</v>
      </c>
      <c r="Q1780" s="51">
        <v>4100</v>
      </c>
      <c r="R1780" s="51">
        <v>4100</v>
      </c>
      <c r="S1780" s="51">
        <v>4100</v>
      </c>
      <c r="T1780" s="51">
        <v>4100</v>
      </c>
    </row>
    <row r="1781" spans="1:20" s="10" customFormat="1" ht="65.099999999999994" customHeight="1" x14ac:dyDescent="0.3">
      <c r="A1781" s="13">
        <f>IF(D1781="","",SUBTOTAL(3,D$7:$D1781))</f>
        <v>1771</v>
      </c>
      <c r="B1781" s="376"/>
      <c r="C1781" s="55" t="s">
        <v>971</v>
      </c>
      <c r="D1781" s="56" t="s">
        <v>972</v>
      </c>
      <c r="E1781" s="54" t="s">
        <v>44</v>
      </c>
      <c r="F1781" s="53" t="s">
        <v>975</v>
      </c>
      <c r="G1781" s="376"/>
      <c r="H1781" s="54" t="s">
        <v>44</v>
      </c>
      <c r="I1781" s="55"/>
      <c r="J1781" s="389"/>
      <c r="K1781" s="388"/>
      <c r="L1781" s="51">
        <v>5800</v>
      </c>
      <c r="M1781" s="51">
        <v>5800</v>
      </c>
      <c r="N1781" s="132">
        <v>5800</v>
      </c>
      <c r="O1781" s="51">
        <v>5800</v>
      </c>
      <c r="P1781" s="51">
        <v>5800</v>
      </c>
      <c r="Q1781" s="51">
        <v>5800</v>
      </c>
      <c r="R1781" s="51">
        <v>5800</v>
      </c>
      <c r="S1781" s="51">
        <v>5800</v>
      </c>
      <c r="T1781" s="51">
        <v>5800</v>
      </c>
    </row>
    <row r="1782" spans="1:20" s="10" customFormat="1" ht="65.099999999999994" customHeight="1" x14ac:dyDescent="0.3">
      <c r="A1782" s="13">
        <f>IF(D1782="","",SUBTOTAL(3,D$7:$D1782))</f>
        <v>1772</v>
      </c>
      <c r="B1782" s="376"/>
      <c r="C1782" s="55" t="s">
        <v>971</v>
      </c>
      <c r="D1782" s="56" t="s">
        <v>972</v>
      </c>
      <c r="E1782" s="54" t="s">
        <v>44</v>
      </c>
      <c r="F1782" s="53" t="s">
        <v>976</v>
      </c>
      <c r="G1782" s="376"/>
      <c r="H1782" s="54" t="s">
        <v>44</v>
      </c>
      <c r="I1782" s="55"/>
      <c r="J1782" s="389"/>
      <c r="K1782" s="388"/>
      <c r="L1782" s="51">
        <v>8700</v>
      </c>
      <c r="M1782" s="51">
        <v>8700</v>
      </c>
      <c r="N1782" s="132">
        <v>8700</v>
      </c>
      <c r="O1782" s="51">
        <v>8700</v>
      </c>
      <c r="P1782" s="51">
        <v>8700</v>
      </c>
      <c r="Q1782" s="51">
        <v>8700</v>
      </c>
      <c r="R1782" s="51">
        <v>8700</v>
      </c>
      <c r="S1782" s="51">
        <v>8700</v>
      </c>
      <c r="T1782" s="51">
        <v>8700</v>
      </c>
    </row>
    <row r="1783" spans="1:20" s="10" customFormat="1" ht="65.099999999999994" customHeight="1" x14ac:dyDescent="0.3">
      <c r="A1783" s="13">
        <f>IF(D1783="","",SUBTOTAL(3,D$7:$D1783))</f>
        <v>1773</v>
      </c>
      <c r="B1783" s="376"/>
      <c r="C1783" s="55" t="s">
        <v>971</v>
      </c>
      <c r="D1783" s="56" t="s">
        <v>972</v>
      </c>
      <c r="E1783" s="54" t="s">
        <v>44</v>
      </c>
      <c r="F1783" s="53" t="s">
        <v>977</v>
      </c>
      <c r="G1783" s="376"/>
      <c r="H1783" s="54" t="s">
        <v>44</v>
      </c>
      <c r="I1783" s="55"/>
      <c r="J1783" s="389"/>
      <c r="K1783" s="388"/>
      <c r="L1783" s="51">
        <v>13800</v>
      </c>
      <c r="M1783" s="51">
        <v>13800</v>
      </c>
      <c r="N1783" s="132">
        <v>13800</v>
      </c>
      <c r="O1783" s="51">
        <v>13800</v>
      </c>
      <c r="P1783" s="51">
        <v>13800</v>
      </c>
      <c r="Q1783" s="51">
        <v>13800</v>
      </c>
      <c r="R1783" s="51">
        <v>13800</v>
      </c>
      <c r="S1783" s="51">
        <v>13800</v>
      </c>
      <c r="T1783" s="51">
        <v>13800</v>
      </c>
    </row>
    <row r="1784" spans="1:20" s="10" customFormat="1" ht="65.099999999999994" customHeight="1" x14ac:dyDescent="0.3">
      <c r="A1784" s="13">
        <f>IF(D1784="","",SUBTOTAL(3,D$7:$D1784))</f>
        <v>1774</v>
      </c>
      <c r="B1784" s="376"/>
      <c r="C1784" s="55" t="s">
        <v>971</v>
      </c>
      <c r="D1784" s="56" t="s">
        <v>972</v>
      </c>
      <c r="E1784" s="54" t="s">
        <v>44</v>
      </c>
      <c r="F1784" s="53" t="s">
        <v>978</v>
      </c>
      <c r="G1784" s="376"/>
      <c r="H1784" s="54" t="s">
        <v>44</v>
      </c>
      <c r="I1784" s="55"/>
      <c r="J1784" s="389"/>
      <c r="K1784" s="388"/>
      <c r="L1784" s="51">
        <v>21900</v>
      </c>
      <c r="M1784" s="51">
        <v>21900</v>
      </c>
      <c r="N1784" s="132">
        <v>21900</v>
      </c>
      <c r="O1784" s="51">
        <v>21900</v>
      </c>
      <c r="P1784" s="51">
        <v>21900</v>
      </c>
      <c r="Q1784" s="51">
        <v>21900</v>
      </c>
      <c r="R1784" s="51">
        <v>21900</v>
      </c>
      <c r="S1784" s="51">
        <v>21900</v>
      </c>
      <c r="T1784" s="51">
        <v>21900</v>
      </c>
    </row>
    <row r="1785" spans="1:20" s="10" customFormat="1" ht="65.099999999999994" customHeight="1" x14ac:dyDescent="0.3">
      <c r="A1785" s="13">
        <f>IF(D1785="","",SUBTOTAL(3,D$7:$D1785))</f>
        <v>1775</v>
      </c>
      <c r="B1785" s="376"/>
      <c r="C1785" s="55" t="s">
        <v>971</v>
      </c>
      <c r="D1785" s="56" t="s">
        <v>972</v>
      </c>
      <c r="E1785" s="54" t="s">
        <v>44</v>
      </c>
      <c r="F1785" s="53" t="s">
        <v>979</v>
      </c>
      <c r="G1785" s="376"/>
      <c r="H1785" s="54" t="s">
        <v>44</v>
      </c>
      <c r="I1785" s="55"/>
      <c r="J1785" s="389"/>
      <c r="K1785" s="388"/>
      <c r="L1785" s="51">
        <v>42000</v>
      </c>
      <c r="M1785" s="51">
        <v>42000</v>
      </c>
      <c r="N1785" s="132">
        <v>42000</v>
      </c>
      <c r="O1785" s="51">
        <v>42000</v>
      </c>
      <c r="P1785" s="51">
        <v>42000</v>
      </c>
      <c r="Q1785" s="51">
        <v>42000</v>
      </c>
      <c r="R1785" s="51">
        <v>42000</v>
      </c>
      <c r="S1785" s="51">
        <v>42000</v>
      </c>
      <c r="T1785" s="51">
        <v>42000</v>
      </c>
    </row>
    <row r="1786" spans="1:20" s="10" customFormat="1" ht="65.099999999999994" customHeight="1" x14ac:dyDescent="0.3">
      <c r="A1786" s="13">
        <f>IF(D1786="","",SUBTOTAL(3,D$7:$D1786))</f>
        <v>1776</v>
      </c>
      <c r="B1786" s="376"/>
      <c r="C1786" s="55" t="s">
        <v>971</v>
      </c>
      <c r="D1786" s="56" t="s">
        <v>972</v>
      </c>
      <c r="E1786" s="54" t="s">
        <v>44</v>
      </c>
      <c r="F1786" s="53" t="s">
        <v>980</v>
      </c>
      <c r="G1786" s="376"/>
      <c r="H1786" s="54" t="s">
        <v>44</v>
      </c>
      <c r="I1786" s="55"/>
      <c r="J1786" s="389"/>
      <c r="K1786" s="388"/>
      <c r="L1786" s="51">
        <v>20600</v>
      </c>
      <c r="M1786" s="51">
        <v>20600</v>
      </c>
      <c r="N1786" s="132">
        <v>20600</v>
      </c>
      <c r="O1786" s="51">
        <v>20600</v>
      </c>
      <c r="P1786" s="51">
        <v>20600</v>
      </c>
      <c r="Q1786" s="51">
        <v>20600</v>
      </c>
      <c r="R1786" s="51">
        <v>20600</v>
      </c>
      <c r="S1786" s="51">
        <v>20600</v>
      </c>
      <c r="T1786" s="51">
        <v>20600</v>
      </c>
    </row>
    <row r="1787" spans="1:20" s="10" customFormat="1" ht="65.099999999999994" customHeight="1" x14ac:dyDescent="0.3">
      <c r="A1787" s="13">
        <f>IF(D1787="","",SUBTOTAL(3,D$7:$D1787))</f>
        <v>1777</v>
      </c>
      <c r="B1787" s="376"/>
      <c r="C1787" s="55" t="s">
        <v>971</v>
      </c>
      <c r="D1787" s="56" t="s">
        <v>972</v>
      </c>
      <c r="E1787" s="54" t="s">
        <v>44</v>
      </c>
      <c r="F1787" s="53" t="s">
        <v>981</v>
      </c>
      <c r="G1787" s="376"/>
      <c r="H1787" s="54" t="s">
        <v>44</v>
      </c>
      <c r="I1787" s="55"/>
      <c r="J1787" s="389"/>
      <c r="K1787" s="388"/>
      <c r="L1787" s="51">
        <v>54400</v>
      </c>
      <c r="M1787" s="51">
        <v>54400</v>
      </c>
      <c r="N1787" s="132">
        <v>54400</v>
      </c>
      <c r="O1787" s="51">
        <v>54400</v>
      </c>
      <c r="P1787" s="51">
        <v>54400</v>
      </c>
      <c r="Q1787" s="51">
        <v>54400</v>
      </c>
      <c r="R1787" s="51">
        <v>54400</v>
      </c>
      <c r="S1787" s="51">
        <v>54400</v>
      </c>
      <c r="T1787" s="51">
        <v>54400</v>
      </c>
    </row>
    <row r="1788" spans="1:20" s="10" customFormat="1" ht="65.099999999999994" customHeight="1" x14ac:dyDescent="0.3">
      <c r="A1788" s="13">
        <f>IF(D1788="","",SUBTOTAL(3,D$7:$D1788))</f>
        <v>1778</v>
      </c>
      <c r="B1788" s="376"/>
      <c r="C1788" s="55" t="s">
        <v>971</v>
      </c>
      <c r="D1788" s="56" t="s">
        <v>972</v>
      </c>
      <c r="E1788" s="54" t="s">
        <v>44</v>
      </c>
      <c r="F1788" s="53" t="s">
        <v>982</v>
      </c>
      <c r="G1788" s="376"/>
      <c r="H1788" s="54" t="s">
        <v>44</v>
      </c>
      <c r="I1788" s="55"/>
      <c r="J1788" s="389"/>
      <c r="K1788" s="388"/>
      <c r="L1788" s="51">
        <v>49900</v>
      </c>
      <c r="M1788" s="51">
        <v>49900</v>
      </c>
      <c r="N1788" s="132">
        <v>49900</v>
      </c>
      <c r="O1788" s="51">
        <v>49900</v>
      </c>
      <c r="P1788" s="51">
        <v>49900</v>
      </c>
      <c r="Q1788" s="51">
        <v>49900</v>
      </c>
      <c r="R1788" s="51">
        <v>49900</v>
      </c>
      <c r="S1788" s="51">
        <v>49900</v>
      </c>
      <c r="T1788" s="51">
        <v>49900</v>
      </c>
    </row>
    <row r="1789" spans="1:20" s="10" customFormat="1" ht="65.099999999999994" customHeight="1" x14ac:dyDescent="0.3">
      <c r="A1789" s="13">
        <f>IF(D1789="","",SUBTOTAL(3,D$7:$D1789))</f>
        <v>1779</v>
      </c>
      <c r="B1789" s="376"/>
      <c r="C1789" s="55" t="s">
        <v>971</v>
      </c>
      <c r="D1789" s="56" t="s">
        <v>972</v>
      </c>
      <c r="E1789" s="54" t="s">
        <v>44</v>
      </c>
      <c r="F1789" s="53" t="s">
        <v>983</v>
      </c>
      <c r="G1789" s="376"/>
      <c r="H1789" s="54" t="s">
        <v>44</v>
      </c>
      <c r="I1789" s="55"/>
      <c r="J1789" s="389"/>
      <c r="K1789" s="388"/>
      <c r="L1789" s="51">
        <v>87300</v>
      </c>
      <c r="M1789" s="51">
        <v>87300</v>
      </c>
      <c r="N1789" s="132">
        <v>87300</v>
      </c>
      <c r="O1789" s="51">
        <v>87300</v>
      </c>
      <c r="P1789" s="51">
        <v>87300</v>
      </c>
      <c r="Q1789" s="51">
        <v>87300</v>
      </c>
      <c r="R1789" s="51">
        <v>87300</v>
      </c>
      <c r="S1789" s="51">
        <v>87300</v>
      </c>
      <c r="T1789" s="51">
        <v>87300</v>
      </c>
    </row>
    <row r="1790" spans="1:20" s="10" customFormat="1" ht="65.099999999999994" customHeight="1" x14ac:dyDescent="0.3">
      <c r="A1790" s="13">
        <f>IF(D1790="","",SUBTOTAL(3,D$7:$D1790))</f>
        <v>1780</v>
      </c>
      <c r="B1790" s="376"/>
      <c r="C1790" s="55" t="s">
        <v>971</v>
      </c>
      <c r="D1790" s="56" t="s">
        <v>972</v>
      </c>
      <c r="E1790" s="54" t="s">
        <v>44</v>
      </c>
      <c r="F1790" s="53" t="s">
        <v>984</v>
      </c>
      <c r="G1790" s="376"/>
      <c r="H1790" s="54" t="s">
        <v>44</v>
      </c>
      <c r="I1790" s="55"/>
      <c r="J1790" s="389"/>
      <c r="K1790" s="388"/>
      <c r="L1790" s="51">
        <v>1900</v>
      </c>
      <c r="M1790" s="51">
        <v>1900</v>
      </c>
      <c r="N1790" s="132">
        <v>1900</v>
      </c>
      <c r="O1790" s="51">
        <v>1900</v>
      </c>
      <c r="P1790" s="51">
        <v>1900</v>
      </c>
      <c r="Q1790" s="51">
        <v>1900</v>
      </c>
      <c r="R1790" s="51">
        <v>1900</v>
      </c>
      <c r="S1790" s="51">
        <v>1900</v>
      </c>
      <c r="T1790" s="51">
        <v>1900</v>
      </c>
    </row>
    <row r="1791" spans="1:20" s="10" customFormat="1" ht="65.099999999999994" customHeight="1" x14ac:dyDescent="0.3">
      <c r="A1791" s="13">
        <f>IF(D1791="","",SUBTOTAL(3,D$7:$D1791))</f>
        <v>1781</v>
      </c>
      <c r="B1791" s="376"/>
      <c r="C1791" s="55" t="s">
        <v>971</v>
      </c>
      <c r="D1791" s="56" t="s">
        <v>972</v>
      </c>
      <c r="E1791" s="54" t="s">
        <v>44</v>
      </c>
      <c r="F1791" s="53" t="s">
        <v>985</v>
      </c>
      <c r="G1791" s="376"/>
      <c r="H1791" s="54" t="s">
        <v>44</v>
      </c>
      <c r="I1791" s="55"/>
      <c r="J1791" s="389"/>
      <c r="K1791" s="388"/>
      <c r="L1791" s="51">
        <v>2800</v>
      </c>
      <c r="M1791" s="51">
        <v>2800</v>
      </c>
      <c r="N1791" s="132">
        <v>2800</v>
      </c>
      <c r="O1791" s="51">
        <v>2800</v>
      </c>
      <c r="P1791" s="51">
        <v>2800</v>
      </c>
      <c r="Q1791" s="51">
        <v>2800</v>
      </c>
      <c r="R1791" s="51">
        <v>2800</v>
      </c>
      <c r="S1791" s="51">
        <v>2800</v>
      </c>
      <c r="T1791" s="51">
        <v>2800</v>
      </c>
    </row>
    <row r="1792" spans="1:20" s="10" customFormat="1" ht="65.099999999999994" customHeight="1" x14ac:dyDescent="0.3">
      <c r="A1792" s="13">
        <f>IF(D1792="","",SUBTOTAL(3,D$7:$D1792))</f>
        <v>1782</v>
      </c>
      <c r="B1792" s="376"/>
      <c r="C1792" s="55" t="s">
        <v>971</v>
      </c>
      <c r="D1792" s="56" t="s">
        <v>972</v>
      </c>
      <c r="E1792" s="54" t="s">
        <v>44</v>
      </c>
      <c r="F1792" s="53" t="s">
        <v>986</v>
      </c>
      <c r="G1792" s="376"/>
      <c r="H1792" s="54" t="s">
        <v>44</v>
      </c>
      <c r="I1792" s="55"/>
      <c r="J1792" s="389"/>
      <c r="K1792" s="388"/>
      <c r="L1792" s="51">
        <v>4600</v>
      </c>
      <c r="M1792" s="51">
        <v>4600</v>
      </c>
      <c r="N1792" s="132">
        <v>4600</v>
      </c>
      <c r="O1792" s="51">
        <v>4600</v>
      </c>
      <c r="P1792" s="51">
        <v>4600</v>
      </c>
      <c r="Q1792" s="51">
        <v>4600</v>
      </c>
      <c r="R1792" s="51">
        <v>4600</v>
      </c>
      <c r="S1792" s="51">
        <v>4600</v>
      </c>
      <c r="T1792" s="51">
        <v>4600</v>
      </c>
    </row>
    <row r="1793" spans="1:20" s="10" customFormat="1" ht="65.099999999999994" customHeight="1" x14ac:dyDescent="0.3">
      <c r="A1793" s="13">
        <f>IF(D1793="","",SUBTOTAL(3,D$7:$D1793))</f>
        <v>1783</v>
      </c>
      <c r="B1793" s="376"/>
      <c r="C1793" s="55" t="s">
        <v>971</v>
      </c>
      <c r="D1793" s="56" t="s">
        <v>972</v>
      </c>
      <c r="E1793" s="54" t="s">
        <v>44</v>
      </c>
      <c r="F1793" s="53" t="s">
        <v>987</v>
      </c>
      <c r="G1793" s="376"/>
      <c r="H1793" s="54" t="s">
        <v>44</v>
      </c>
      <c r="I1793" s="55"/>
      <c r="J1793" s="389"/>
      <c r="K1793" s="388"/>
      <c r="L1793" s="51">
        <v>6300</v>
      </c>
      <c r="M1793" s="51">
        <v>6300</v>
      </c>
      <c r="N1793" s="132">
        <v>6300</v>
      </c>
      <c r="O1793" s="51">
        <v>6300</v>
      </c>
      <c r="P1793" s="51">
        <v>6300</v>
      </c>
      <c r="Q1793" s="51">
        <v>6300</v>
      </c>
      <c r="R1793" s="51">
        <v>6300</v>
      </c>
      <c r="S1793" s="51">
        <v>6300</v>
      </c>
      <c r="T1793" s="51">
        <v>6300</v>
      </c>
    </row>
    <row r="1794" spans="1:20" s="10" customFormat="1" ht="65.099999999999994" customHeight="1" x14ac:dyDescent="0.3">
      <c r="A1794" s="13">
        <f>IF(D1794="","",SUBTOTAL(3,D$7:$D1794))</f>
        <v>1784</v>
      </c>
      <c r="B1794" s="376"/>
      <c r="C1794" s="55" t="s">
        <v>971</v>
      </c>
      <c r="D1794" s="56" t="s">
        <v>972</v>
      </c>
      <c r="E1794" s="54" t="s">
        <v>44</v>
      </c>
      <c r="F1794" s="53" t="s">
        <v>988</v>
      </c>
      <c r="G1794" s="376"/>
      <c r="H1794" s="54" t="s">
        <v>44</v>
      </c>
      <c r="I1794" s="55"/>
      <c r="J1794" s="389"/>
      <c r="K1794" s="388"/>
      <c r="L1794" s="51">
        <v>9600</v>
      </c>
      <c r="M1794" s="51">
        <v>9600</v>
      </c>
      <c r="N1794" s="132">
        <v>9600</v>
      </c>
      <c r="O1794" s="51">
        <v>9600</v>
      </c>
      <c r="P1794" s="51">
        <v>9600</v>
      </c>
      <c r="Q1794" s="51">
        <v>9600</v>
      </c>
      <c r="R1794" s="51">
        <v>9600</v>
      </c>
      <c r="S1794" s="51">
        <v>9600</v>
      </c>
      <c r="T1794" s="51">
        <v>9600</v>
      </c>
    </row>
    <row r="1795" spans="1:20" s="10" customFormat="1" ht="65.099999999999994" customHeight="1" x14ac:dyDescent="0.3">
      <c r="A1795" s="13">
        <f>IF(D1795="","",SUBTOTAL(3,D$7:$D1795))</f>
        <v>1785</v>
      </c>
      <c r="B1795" s="376"/>
      <c r="C1795" s="55" t="s">
        <v>971</v>
      </c>
      <c r="D1795" s="56" t="s">
        <v>972</v>
      </c>
      <c r="E1795" s="54" t="s">
        <v>44</v>
      </c>
      <c r="F1795" s="53" t="s">
        <v>989</v>
      </c>
      <c r="G1795" s="376"/>
      <c r="H1795" s="54" t="s">
        <v>44</v>
      </c>
      <c r="I1795" s="55"/>
      <c r="J1795" s="389"/>
      <c r="K1795" s="388"/>
      <c r="L1795" s="51">
        <v>14800</v>
      </c>
      <c r="M1795" s="51">
        <v>14800</v>
      </c>
      <c r="N1795" s="132">
        <v>14800</v>
      </c>
      <c r="O1795" s="51">
        <v>14800</v>
      </c>
      <c r="P1795" s="51">
        <v>14800</v>
      </c>
      <c r="Q1795" s="51">
        <v>14800</v>
      </c>
      <c r="R1795" s="51">
        <v>14800</v>
      </c>
      <c r="S1795" s="51">
        <v>14800</v>
      </c>
      <c r="T1795" s="51">
        <v>14800</v>
      </c>
    </row>
    <row r="1796" spans="1:20" s="10" customFormat="1" ht="65.099999999999994" customHeight="1" x14ac:dyDescent="0.3">
      <c r="A1796" s="13">
        <f>IF(D1796="","",SUBTOTAL(3,D$7:$D1796))</f>
        <v>1786</v>
      </c>
      <c r="B1796" s="376"/>
      <c r="C1796" s="55" t="s">
        <v>971</v>
      </c>
      <c r="D1796" s="56" t="s">
        <v>972</v>
      </c>
      <c r="E1796" s="54" t="s">
        <v>44</v>
      </c>
      <c r="F1796" s="53" t="s">
        <v>990</v>
      </c>
      <c r="G1796" s="376"/>
      <c r="H1796" s="54" t="s">
        <v>44</v>
      </c>
      <c r="I1796" s="55"/>
      <c r="J1796" s="389"/>
      <c r="K1796" s="388"/>
      <c r="L1796" s="51">
        <v>29000</v>
      </c>
      <c r="M1796" s="51">
        <v>29000</v>
      </c>
      <c r="N1796" s="132">
        <v>29000</v>
      </c>
      <c r="O1796" s="51">
        <v>29000</v>
      </c>
      <c r="P1796" s="51">
        <v>29000</v>
      </c>
      <c r="Q1796" s="51">
        <v>29000</v>
      </c>
      <c r="R1796" s="51">
        <v>29000</v>
      </c>
      <c r="S1796" s="51">
        <v>29000</v>
      </c>
      <c r="T1796" s="51">
        <v>29000</v>
      </c>
    </row>
    <row r="1797" spans="1:20" s="10" customFormat="1" ht="65.099999999999994" customHeight="1" x14ac:dyDescent="0.3">
      <c r="A1797" s="13">
        <f>IF(D1797="","",SUBTOTAL(3,D$7:$D1797))</f>
        <v>1787</v>
      </c>
      <c r="B1797" s="376"/>
      <c r="C1797" s="55" t="s">
        <v>971</v>
      </c>
      <c r="D1797" s="56" t="s">
        <v>972</v>
      </c>
      <c r="E1797" s="54" t="s">
        <v>44</v>
      </c>
      <c r="F1797" s="53" t="s">
        <v>991</v>
      </c>
      <c r="G1797" s="376"/>
      <c r="H1797" s="54" t="s">
        <v>44</v>
      </c>
      <c r="I1797" s="55"/>
      <c r="J1797" s="389"/>
      <c r="K1797" s="388"/>
      <c r="L1797" s="51">
        <v>10200</v>
      </c>
      <c r="M1797" s="51">
        <v>10200</v>
      </c>
      <c r="N1797" s="132">
        <v>10200</v>
      </c>
      <c r="O1797" s="51">
        <v>10200</v>
      </c>
      <c r="P1797" s="51">
        <v>10200</v>
      </c>
      <c r="Q1797" s="51">
        <v>10200</v>
      </c>
      <c r="R1797" s="51">
        <v>10200</v>
      </c>
      <c r="S1797" s="51">
        <v>10200</v>
      </c>
      <c r="T1797" s="51">
        <v>10200</v>
      </c>
    </row>
    <row r="1798" spans="1:20" s="10" customFormat="1" ht="65.099999999999994" customHeight="1" x14ac:dyDescent="0.3">
      <c r="A1798" s="13">
        <f>IF(D1798="","",SUBTOTAL(3,D$7:$D1798))</f>
        <v>1788</v>
      </c>
      <c r="B1798" s="376"/>
      <c r="C1798" s="55" t="s">
        <v>971</v>
      </c>
      <c r="D1798" s="56" t="s">
        <v>972</v>
      </c>
      <c r="E1798" s="54" t="s">
        <v>44</v>
      </c>
      <c r="F1798" s="53" t="s">
        <v>992</v>
      </c>
      <c r="G1798" s="376"/>
      <c r="H1798" s="54" t="s">
        <v>44</v>
      </c>
      <c r="I1798" s="55"/>
      <c r="J1798" s="389"/>
      <c r="K1798" s="388"/>
      <c r="L1798" s="51">
        <v>32000</v>
      </c>
      <c r="M1798" s="51">
        <v>32000</v>
      </c>
      <c r="N1798" s="132">
        <v>32000</v>
      </c>
      <c r="O1798" s="51">
        <v>32000</v>
      </c>
      <c r="P1798" s="51">
        <v>32000</v>
      </c>
      <c r="Q1798" s="51">
        <v>32000</v>
      </c>
      <c r="R1798" s="51">
        <v>32000</v>
      </c>
      <c r="S1798" s="51">
        <v>32000</v>
      </c>
      <c r="T1798" s="51">
        <v>32000</v>
      </c>
    </row>
    <row r="1799" spans="1:20" s="10" customFormat="1" ht="65.099999999999994" customHeight="1" x14ac:dyDescent="0.3">
      <c r="A1799" s="13">
        <f>IF(D1799="","",SUBTOTAL(3,D$7:$D1799))</f>
        <v>1789</v>
      </c>
      <c r="B1799" s="376"/>
      <c r="C1799" s="55" t="s">
        <v>971</v>
      </c>
      <c r="D1799" s="56" t="s">
        <v>972</v>
      </c>
      <c r="E1799" s="54" t="s">
        <v>44</v>
      </c>
      <c r="F1799" s="53" t="s">
        <v>993</v>
      </c>
      <c r="G1799" s="376"/>
      <c r="H1799" s="54" t="s">
        <v>44</v>
      </c>
      <c r="I1799" s="55"/>
      <c r="J1799" s="389"/>
      <c r="K1799" s="388"/>
      <c r="L1799" s="51">
        <v>16600</v>
      </c>
      <c r="M1799" s="51">
        <v>16600</v>
      </c>
      <c r="N1799" s="132">
        <v>16600</v>
      </c>
      <c r="O1799" s="51">
        <v>16600</v>
      </c>
      <c r="P1799" s="51">
        <v>16600</v>
      </c>
      <c r="Q1799" s="51">
        <v>16600</v>
      </c>
      <c r="R1799" s="51">
        <v>16600</v>
      </c>
      <c r="S1799" s="51">
        <v>16600</v>
      </c>
      <c r="T1799" s="51">
        <v>16600</v>
      </c>
    </row>
    <row r="1800" spans="1:20" s="10" customFormat="1" ht="65.099999999999994" customHeight="1" x14ac:dyDescent="0.3">
      <c r="A1800" s="13">
        <f>IF(D1800="","",SUBTOTAL(3,D$7:$D1800))</f>
        <v>1790</v>
      </c>
      <c r="B1800" s="376"/>
      <c r="C1800" s="55" t="s">
        <v>971</v>
      </c>
      <c r="D1800" s="56" t="s">
        <v>972</v>
      </c>
      <c r="E1800" s="54" t="s">
        <v>44</v>
      </c>
      <c r="F1800" s="53" t="s">
        <v>994</v>
      </c>
      <c r="G1800" s="376"/>
      <c r="H1800" s="54" t="s">
        <v>44</v>
      </c>
      <c r="I1800" s="55"/>
      <c r="J1800" s="389"/>
      <c r="K1800" s="388"/>
      <c r="L1800" s="51">
        <v>3400</v>
      </c>
      <c r="M1800" s="51">
        <v>3400</v>
      </c>
      <c r="N1800" s="132">
        <v>3400</v>
      </c>
      <c r="O1800" s="51">
        <v>3400</v>
      </c>
      <c r="P1800" s="51">
        <v>3400</v>
      </c>
      <c r="Q1800" s="51">
        <v>3400</v>
      </c>
      <c r="R1800" s="51">
        <v>3400</v>
      </c>
      <c r="S1800" s="51">
        <v>3400</v>
      </c>
      <c r="T1800" s="51">
        <v>3400</v>
      </c>
    </row>
    <row r="1801" spans="1:20" s="10" customFormat="1" ht="65.099999999999994" customHeight="1" x14ac:dyDescent="0.3">
      <c r="A1801" s="13">
        <f>IF(D1801="","",SUBTOTAL(3,D$7:$D1801))</f>
        <v>1791</v>
      </c>
      <c r="B1801" s="376"/>
      <c r="C1801" s="55" t="s">
        <v>971</v>
      </c>
      <c r="D1801" s="56" t="s">
        <v>972</v>
      </c>
      <c r="E1801" s="54" t="s">
        <v>44</v>
      </c>
      <c r="F1801" s="53" t="s">
        <v>995</v>
      </c>
      <c r="G1801" s="376"/>
      <c r="H1801" s="54" t="s">
        <v>44</v>
      </c>
      <c r="I1801" s="55"/>
      <c r="J1801" s="389"/>
      <c r="K1801" s="388"/>
      <c r="L1801" s="51">
        <v>5500</v>
      </c>
      <c r="M1801" s="51">
        <v>5500</v>
      </c>
      <c r="N1801" s="132">
        <v>5500</v>
      </c>
      <c r="O1801" s="51">
        <v>5500</v>
      </c>
      <c r="P1801" s="51">
        <v>5500</v>
      </c>
      <c r="Q1801" s="51">
        <v>5500</v>
      </c>
      <c r="R1801" s="51">
        <v>5500</v>
      </c>
      <c r="S1801" s="51">
        <v>5500</v>
      </c>
      <c r="T1801" s="51">
        <v>5500</v>
      </c>
    </row>
    <row r="1802" spans="1:20" s="10" customFormat="1" ht="65.099999999999994" customHeight="1" x14ac:dyDescent="0.3">
      <c r="A1802" s="13">
        <f>IF(D1802="","",SUBTOTAL(3,D$7:$D1802))</f>
        <v>1792</v>
      </c>
      <c r="B1802" s="376"/>
      <c r="C1802" s="55" t="s">
        <v>971</v>
      </c>
      <c r="D1802" s="56" t="s">
        <v>972</v>
      </c>
      <c r="E1802" s="54" t="s">
        <v>44</v>
      </c>
      <c r="F1802" s="53" t="s">
        <v>996</v>
      </c>
      <c r="G1802" s="376"/>
      <c r="H1802" s="54" t="s">
        <v>44</v>
      </c>
      <c r="I1802" s="55"/>
      <c r="J1802" s="389"/>
      <c r="K1802" s="388"/>
      <c r="L1802" s="51">
        <v>9000</v>
      </c>
      <c r="M1802" s="51">
        <v>9000</v>
      </c>
      <c r="N1802" s="132">
        <v>9000</v>
      </c>
      <c r="O1802" s="51">
        <v>9000</v>
      </c>
      <c r="P1802" s="51">
        <v>9000</v>
      </c>
      <c r="Q1802" s="51">
        <v>9000</v>
      </c>
      <c r="R1802" s="51">
        <v>9000</v>
      </c>
      <c r="S1802" s="51">
        <v>9000</v>
      </c>
      <c r="T1802" s="51">
        <v>9000</v>
      </c>
    </row>
    <row r="1803" spans="1:20" s="10" customFormat="1" ht="65.099999999999994" customHeight="1" x14ac:dyDescent="0.3">
      <c r="A1803" s="13">
        <f>IF(D1803="","",SUBTOTAL(3,D$7:$D1803))</f>
        <v>1793</v>
      </c>
      <c r="B1803" s="376"/>
      <c r="C1803" s="55" t="s">
        <v>971</v>
      </c>
      <c r="D1803" s="56" t="s">
        <v>972</v>
      </c>
      <c r="E1803" s="54" t="s">
        <v>44</v>
      </c>
      <c r="F1803" s="53" t="s">
        <v>997</v>
      </c>
      <c r="G1803" s="376"/>
      <c r="H1803" s="54" t="s">
        <v>44</v>
      </c>
      <c r="I1803" s="55"/>
      <c r="J1803" s="389"/>
      <c r="K1803" s="388"/>
      <c r="L1803" s="51">
        <v>11800</v>
      </c>
      <c r="M1803" s="51">
        <v>11800</v>
      </c>
      <c r="N1803" s="132">
        <v>11800</v>
      </c>
      <c r="O1803" s="51">
        <v>11800</v>
      </c>
      <c r="P1803" s="51">
        <v>11800</v>
      </c>
      <c r="Q1803" s="51">
        <v>11800</v>
      </c>
      <c r="R1803" s="51">
        <v>11800</v>
      </c>
      <c r="S1803" s="51">
        <v>11800</v>
      </c>
      <c r="T1803" s="51">
        <v>11800</v>
      </c>
    </row>
    <row r="1804" spans="1:20" s="10" customFormat="1" ht="65.099999999999994" customHeight="1" x14ac:dyDescent="0.3">
      <c r="A1804" s="13">
        <f>IF(D1804="","",SUBTOTAL(3,D$7:$D1804))</f>
        <v>1794</v>
      </c>
      <c r="B1804" s="376"/>
      <c r="C1804" s="55" t="s">
        <v>971</v>
      </c>
      <c r="D1804" s="56" t="s">
        <v>972</v>
      </c>
      <c r="E1804" s="54" t="s">
        <v>44</v>
      </c>
      <c r="F1804" s="53" t="s">
        <v>998</v>
      </c>
      <c r="G1804" s="376"/>
      <c r="H1804" s="54" t="s">
        <v>44</v>
      </c>
      <c r="I1804" s="55"/>
      <c r="J1804" s="389"/>
      <c r="K1804" s="388"/>
      <c r="L1804" s="51">
        <v>17500</v>
      </c>
      <c r="M1804" s="51">
        <v>17500</v>
      </c>
      <c r="N1804" s="132">
        <v>17500</v>
      </c>
      <c r="O1804" s="51">
        <v>17500</v>
      </c>
      <c r="P1804" s="51">
        <v>17500</v>
      </c>
      <c r="Q1804" s="51">
        <v>17500</v>
      </c>
      <c r="R1804" s="51">
        <v>17500</v>
      </c>
      <c r="S1804" s="51">
        <v>17500</v>
      </c>
      <c r="T1804" s="51">
        <v>17500</v>
      </c>
    </row>
    <row r="1805" spans="1:20" s="10" customFormat="1" ht="65.099999999999994" customHeight="1" x14ac:dyDescent="0.3">
      <c r="A1805" s="13">
        <f>IF(D1805="","",SUBTOTAL(3,D$7:$D1805))</f>
        <v>1795</v>
      </c>
      <c r="B1805" s="376"/>
      <c r="C1805" s="55" t="s">
        <v>971</v>
      </c>
      <c r="D1805" s="56" t="s">
        <v>972</v>
      </c>
      <c r="E1805" s="54" t="s">
        <v>44</v>
      </c>
      <c r="F1805" s="53" t="s">
        <v>999</v>
      </c>
      <c r="G1805" s="376"/>
      <c r="H1805" s="54" t="s">
        <v>44</v>
      </c>
      <c r="I1805" s="55"/>
      <c r="J1805" s="389"/>
      <c r="K1805" s="388"/>
      <c r="L1805" s="51">
        <v>29900</v>
      </c>
      <c r="M1805" s="51">
        <v>29900</v>
      </c>
      <c r="N1805" s="132">
        <v>29900</v>
      </c>
      <c r="O1805" s="51">
        <v>29900</v>
      </c>
      <c r="P1805" s="51">
        <v>29900</v>
      </c>
      <c r="Q1805" s="51">
        <v>29900</v>
      </c>
      <c r="R1805" s="51">
        <v>29900</v>
      </c>
      <c r="S1805" s="51">
        <v>29900</v>
      </c>
      <c r="T1805" s="51">
        <v>29900</v>
      </c>
    </row>
    <row r="1806" spans="1:20" s="10" customFormat="1" ht="65.099999999999994" customHeight="1" x14ac:dyDescent="0.3">
      <c r="A1806" s="13">
        <f>IF(D1806="","",SUBTOTAL(3,D$7:$D1806))</f>
        <v>1796</v>
      </c>
      <c r="B1806" s="376"/>
      <c r="C1806" s="55" t="s">
        <v>971</v>
      </c>
      <c r="D1806" s="56" t="s">
        <v>972</v>
      </c>
      <c r="E1806" s="54" t="s">
        <v>44</v>
      </c>
      <c r="F1806" s="53" t="s">
        <v>1000</v>
      </c>
      <c r="G1806" s="376"/>
      <c r="H1806" s="54" t="s">
        <v>44</v>
      </c>
      <c r="I1806" s="55"/>
      <c r="J1806" s="389"/>
      <c r="K1806" s="388"/>
      <c r="L1806" s="51">
        <v>56400</v>
      </c>
      <c r="M1806" s="51">
        <v>56400</v>
      </c>
      <c r="N1806" s="132">
        <v>56400</v>
      </c>
      <c r="O1806" s="51">
        <v>56400</v>
      </c>
      <c r="P1806" s="51">
        <v>56400</v>
      </c>
      <c r="Q1806" s="51">
        <v>56400</v>
      </c>
      <c r="R1806" s="51">
        <v>56400</v>
      </c>
      <c r="S1806" s="51">
        <v>56400</v>
      </c>
      <c r="T1806" s="51">
        <v>56400</v>
      </c>
    </row>
    <row r="1807" spans="1:20" s="10" customFormat="1" ht="65.099999999999994" customHeight="1" x14ac:dyDescent="0.3">
      <c r="A1807" s="13">
        <f>IF(D1807="","",SUBTOTAL(3,D$7:$D1807))</f>
        <v>1797</v>
      </c>
      <c r="B1807" s="376"/>
      <c r="C1807" s="55" t="s">
        <v>971</v>
      </c>
      <c r="D1807" s="56" t="s">
        <v>972</v>
      </c>
      <c r="E1807" s="54" t="s">
        <v>44</v>
      </c>
      <c r="F1807" s="53" t="s">
        <v>1001</v>
      </c>
      <c r="G1807" s="376"/>
      <c r="H1807" s="54" t="s">
        <v>44</v>
      </c>
      <c r="I1807" s="55"/>
      <c r="J1807" s="389"/>
      <c r="K1807" s="388"/>
      <c r="L1807" s="51">
        <v>30800</v>
      </c>
      <c r="M1807" s="51">
        <v>30800</v>
      </c>
      <c r="N1807" s="132">
        <v>30800</v>
      </c>
      <c r="O1807" s="51">
        <v>30800</v>
      </c>
      <c r="P1807" s="51">
        <v>30800</v>
      </c>
      <c r="Q1807" s="51">
        <v>30800</v>
      </c>
      <c r="R1807" s="51">
        <v>30800</v>
      </c>
      <c r="S1807" s="51">
        <v>30800</v>
      </c>
      <c r="T1807" s="51">
        <v>30800</v>
      </c>
    </row>
    <row r="1808" spans="1:20" s="10" customFormat="1" ht="65.099999999999994" customHeight="1" x14ac:dyDescent="0.3">
      <c r="A1808" s="13">
        <f>IF(D1808="","",SUBTOTAL(3,D$7:$D1808))</f>
        <v>1798</v>
      </c>
      <c r="B1808" s="376"/>
      <c r="C1808" s="55" t="s">
        <v>971</v>
      </c>
      <c r="D1808" s="56" t="s">
        <v>972</v>
      </c>
      <c r="E1808" s="54" t="s">
        <v>44</v>
      </c>
      <c r="F1808" s="53" t="s">
        <v>1002</v>
      </c>
      <c r="G1808" s="376"/>
      <c r="H1808" s="54" t="s">
        <v>44</v>
      </c>
      <c r="I1808" s="55"/>
      <c r="J1808" s="389"/>
      <c r="K1808" s="388"/>
      <c r="L1808" s="51">
        <v>75200</v>
      </c>
      <c r="M1808" s="51">
        <v>75200</v>
      </c>
      <c r="N1808" s="132">
        <v>75200</v>
      </c>
      <c r="O1808" s="51">
        <v>75200</v>
      </c>
      <c r="P1808" s="51">
        <v>75200</v>
      </c>
      <c r="Q1808" s="51">
        <v>75200</v>
      </c>
      <c r="R1808" s="51">
        <v>75200</v>
      </c>
      <c r="S1808" s="51">
        <v>75200</v>
      </c>
      <c r="T1808" s="51">
        <v>75200</v>
      </c>
    </row>
    <row r="1809" spans="1:20" s="10" customFormat="1" ht="65.099999999999994" customHeight="1" x14ac:dyDescent="0.3">
      <c r="A1809" s="13">
        <f>IF(D1809="","",SUBTOTAL(3,D$7:$D1809))</f>
        <v>1799</v>
      </c>
      <c r="B1809" s="376"/>
      <c r="C1809" s="55" t="s">
        <v>971</v>
      </c>
      <c r="D1809" s="56" t="s">
        <v>972</v>
      </c>
      <c r="E1809" s="54" t="s">
        <v>44</v>
      </c>
      <c r="F1809" s="53" t="s">
        <v>1003</v>
      </c>
      <c r="G1809" s="376"/>
      <c r="H1809" s="54" t="s">
        <v>44</v>
      </c>
      <c r="I1809" s="55"/>
      <c r="J1809" s="389"/>
      <c r="K1809" s="388"/>
      <c r="L1809" s="51">
        <v>55600</v>
      </c>
      <c r="M1809" s="51">
        <v>55600</v>
      </c>
      <c r="N1809" s="132">
        <v>55600</v>
      </c>
      <c r="O1809" s="51">
        <v>55600</v>
      </c>
      <c r="P1809" s="51">
        <v>55600</v>
      </c>
      <c r="Q1809" s="51">
        <v>55600</v>
      </c>
      <c r="R1809" s="51">
        <v>55600</v>
      </c>
      <c r="S1809" s="51">
        <v>55600</v>
      </c>
      <c r="T1809" s="51">
        <v>55600</v>
      </c>
    </row>
    <row r="1810" spans="1:20" s="10" customFormat="1" ht="65.099999999999994" customHeight="1" x14ac:dyDescent="0.3">
      <c r="A1810" s="13">
        <f>IF(D1810="","",SUBTOTAL(3,D$7:$D1810))</f>
        <v>1800</v>
      </c>
      <c r="B1810" s="376"/>
      <c r="C1810" s="55" t="s">
        <v>971</v>
      </c>
      <c r="D1810" s="56" t="s">
        <v>972</v>
      </c>
      <c r="E1810" s="54" t="s">
        <v>44</v>
      </c>
      <c r="F1810" s="53" t="s">
        <v>1004</v>
      </c>
      <c r="G1810" s="376"/>
      <c r="H1810" s="54" t="s">
        <v>44</v>
      </c>
      <c r="I1810" s="55"/>
      <c r="J1810" s="389"/>
      <c r="K1810" s="388"/>
      <c r="L1810" s="51">
        <v>123300</v>
      </c>
      <c r="M1810" s="51">
        <v>123300</v>
      </c>
      <c r="N1810" s="132">
        <v>123300</v>
      </c>
      <c r="O1810" s="51">
        <v>123300</v>
      </c>
      <c r="P1810" s="51">
        <v>123300</v>
      </c>
      <c r="Q1810" s="51">
        <v>123300</v>
      </c>
      <c r="R1810" s="51">
        <v>123300</v>
      </c>
      <c r="S1810" s="51">
        <v>123300</v>
      </c>
      <c r="T1810" s="51">
        <v>123300</v>
      </c>
    </row>
    <row r="1811" spans="1:20" s="10" customFormat="1" ht="65.099999999999994" customHeight="1" x14ac:dyDescent="0.3">
      <c r="A1811" s="13">
        <f>IF(D1811="","",SUBTOTAL(3,D$7:$D1811))</f>
        <v>1801</v>
      </c>
      <c r="B1811" s="376"/>
      <c r="C1811" s="55" t="s">
        <v>971</v>
      </c>
      <c r="D1811" s="56" t="s">
        <v>972</v>
      </c>
      <c r="E1811" s="54" t="s">
        <v>44</v>
      </c>
      <c r="F1811" s="53" t="s">
        <v>1005</v>
      </c>
      <c r="G1811" s="376"/>
      <c r="H1811" s="54" t="s">
        <v>44</v>
      </c>
      <c r="I1811" s="55"/>
      <c r="J1811" s="389"/>
      <c r="K1811" s="388"/>
      <c r="L1811" s="51">
        <v>1600</v>
      </c>
      <c r="M1811" s="51">
        <v>1600</v>
      </c>
      <c r="N1811" s="132">
        <v>1600</v>
      </c>
      <c r="O1811" s="51">
        <v>1600</v>
      </c>
      <c r="P1811" s="51">
        <v>1600</v>
      </c>
      <c r="Q1811" s="51">
        <v>1600</v>
      </c>
      <c r="R1811" s="51">
        <v>1600</v>
      </c>
      <c r="S1811" s="51">
        <v>1600</v>
      </c>
      <c r="T1811" s="51">
        <v>1600</v>
      </c>
    </row>
    <row r="1812" spans="1:20" s="10" customFormat="1" ht="65.099999999999994" customHeight="1" x14ac:dyDescent="0.3">
      <c r="A1812" s="13">
        <f>IF(D1812="","",SUBTOTAL(3,D$7:$D1812))</f>
        <v>1802</v>
      </c>
      <c r="B1812" s="376"/>
      <c r="C1812" s="55" t="s">
        <v>971</v>
      </c>
      <c r="D1812" s="56" t="s">
        <v>972</v>
      </c>
      <c r="E1812" s="54" t="s">
        <v>44</v>
      </c>
      <c r="F1812" s="53" t="s">
        <v>1006</v>
      </c>
      <c r="G1812" s="376"/>
      <c r="H1812" s="54" t="s">
        <v>44</v>
      </c>
      <c r="I1812" s="55"/>
      <c r="J1812" s="389"/>
      <c r="K1812" s="388"/>
      <c r="L1812" s="51">
        <v>1700</v>
      </c>
      <c r="M1812" s="51">
        <v>1700</v>
      </c>
      <c r="N1812" s="132">
        <v>1700</v>
      </c>
      <c r="O1812" s="51">
        <v>1700</v>
      </c>
      <c r="P1812" s="51">
        <v>1700</v>
      </c>
      <c r="Q1812" s="51">
        <v>1700</v>
      </c>
      <c r="R1812" s="51">
        <v>1700</v>
      </c>
      <c r="S1812" s="51">
        <v>1700</v>
      </c>
      <c r="T1812" s="51">
        <v>1700</v>
      </c>
    </row>
    <row r="1813" spans="1:20" s="10" customFormat="1" ht="65.099999999999994" customHeight="1" x14ac:dyDescent="0.3">
      <c r="A1813" s="13">
        <f>IF(D1813="","",SUBTOTAL(3,D$7:$D1813))</f>
        <v>1803</v>
      </c>
      <c r="B1813" s="376"/>
      <c r="C1813" s="55" t="s">
        <v>971</v>
      </c>
      <c r="D1813" s="56" t="s">
        <v>972</v>
      </c>
      <c r="E1813" s="54" t="s">
        <v>44</v>
      </c>
      <c r="F1813" s="53" t="s">
        <v>1007</v>
      </c>
      <c r="G1813" s="376"/>
      <c r="H1813" s="54" t="s">
        <v>44</v>
      </c>
      <c r="I1813" s="55"/>
      <c r="J1813" s="389"/>
      <c r="K1813" s="388"/>
      <c r="L1813" s="51">
        <v>3200</v>
      </c>
      <c r="M1813" s="51">
        <v>3200</v>
      </c>
      <c r="N1813" s="132">
        <v>3200</v>
      </c>
      <c r="O1813" s="51">
        <v>3200</v>
      </c>
      <c r="P1813" s="51">
        <v>3200</v>
      </c>
      <c r="Q1813" s="51">
        <v>3200</v>
      </c>
      <c r="R1813" s="51">
        <v>3200</v>
      </c>
      <c r="S1813" s="51">
        <v>3200</v>
      </c>
      <c r="T1813" s="51">
        <v>3200</v>
      </c>
    </row>
    <row r="1814" spans="1:20" s="10" customFormat="1" ht="65.099999999999994" customHeight="1" x14ac:dyDescent="0.3">
      <c r="A1814" s="13">
        <f>IF(D1814="","",SUBTOTAL(3,D$7:$D1814))</f>
        <v>1804</v>
      </c>
      <c r="B1814" s="376"/>
      <c r="C1814" s="55" t="s">
        <v>971</v>
      </c>
      <c r="D1814" s="56" t="s">
        <v>972</v>
      </c>
      <c r="E1814" s="54" t="s">
        <v>44</v>
      </c>
      <c r="F1814" s="53" t="s">
        <v>1008</v>
      </c>
      <c r="G1814" s="376"/>
      <c r="H1814" s="54" t="s">
        <v>44</v>
      </c>
      <c r="I1814" s="55"/>
      <c r="J1814" s="389"/>
      <c r="K1814" s="388"/>
      <c r="L1814" s="51">
        <v>4100</v>
      </c>
      <c r="M1814" s="51">
        <v>4100</v>
      </c>
      <c r="N1814" s="132">
        <v>4100</v>
      </c>
      <c r="O1814" s="51">
        <v>4100</v>
      </c>
      <c r="P1814" s="51">
        <v>4100</v>
      </c>
      <c r="Q1814" s="51">
        <v>4100</v>
      </c>
      <c r="R1814" s="51">
        <v>4100</v>
      </c>
      <c r="S1814" s="51">
        <v>4100</v>
      </c>
      <c r="T1814" s="51">
        <v>4100</v>
      </c>
    </row>
    <row r="1815" spans="1:20" s="10" customFormat="1" ht="65.099999999999994" customHeight="1" x14ac:dyDescent="0.3">
      <c r="A1815" s="13">
        <f>IF(D1815="","",SUBTOTAL(3,D$7:$D1815))</f>
        <v>1805</v>
      </c>
      <c r="B1815" s="376"/>
      <c r="C1815" s="55" t="s">
        <v>971</v>
      </c>
      <c r="D1815" s="56" t="s">
        <v>972</v>
      </c>
      <c r="E1815" s="54" t="s">
        <v>44</v>
      </c>
      <c r="F1815" s="53" t="s">
        <v>1009</v>
      </c>
      <c r="G1815" s="376"/>
      <c r="H1815" s="54" t="s">
        <v>44</v>
      </c>
      <c r="I1815" s="55"/>
      <c r="J1815" s="389"/>
      <c r="K1815" s="388"/>
      <c r="L1815" s="51">
        <v>6300</v>
      </c>
      <c r="M1815" s="51">
        <v>6300</v>
      </c>
      <c r="N1815" s="132">
        <v>6300</v>
      </c>
      <c r="O1815" s="51">
        <v>6300</v>
      </c>
      <c r="P1815" s="51">
        <v>6300</v>
      </c>
      <c r="Q1815" s="51">
        <v>6300</v>
      </c>
      <c r="R1815" s="51">
        <v>6300</v>
      </c>
      <c r="S1815" s="51">
        <v>6300</v>
      </c>
      <c r="T1815" s="51">
        <v>6300</v>
      </c>
    </row>
    <row r="1816" spans="1:20" s="10" customFormat="1" ht="65.099999999999994" customHeight="1" x14ac:dyDescent="0.3">
      <c r="A1816" s="13">
        <f>IF(D1816="","",SUBTOTAL(3,D$7:$D1816))</f>
        <v>1806</v>
      </c>
      <c r="B1816" s="376"/>
      <c r="C1816" s="55" t="s">
        <v>971</v>
      </c>
      <c r="D1816" s="56" t="s">
        <v>972</v>
      </c>
      <c r="E1816" s="54" t="s">
        <v>44</v>
      </c>
      <c r="F1816" s="53" t="s">
        <v>1010</v>
      </c>
      <c r="G1816" s="376"/>
      <c r="H1816" s="54" t="s">
        <v>44</v>
      </c>
      <c r="I1816" s="55"/>
      <c r="J1816" s="389"/>
      <c r="K1816" s="388"/>
      <c r="L1816" s="51">
        <v>10500</v>
      </c>
      <c r="M1816" s="51">
        <v>10500</v>
      </c>
      <c r="N1816" s="132">
        <v>10500</v>
      </c>
      <c r="O1816" s="51">
        <v>10500</v>
      </c>
      <c r="P1816" s="51">
        <v>10500</v>
      </c>
      <c r="Q1816" s="51">
        <v>10500</v>
      </c>
      <c r="R1816" s="51">
        <v>10500</v>
      </c>
      <c r="S1816" s="51">
        <v>10500</v>
      </c>
      <c r="T1816" s="51">
        <v>10500</v>
      </c>
    </row>
    <row r="1817" spans="1:20" s="10" customFormat="1" ht="65.099999999999994" customHeight="1" x14ac:dyDescent="0.3">
      <c r="A1817" s="13">
        <f>IF(D1817="","",SUBTOTAL(3,D$7:$D1817))</f>
        <v>1807</v>
      </c>
      <c r="B1817" s="376"/>
      <c r="C1817" s="55" t="s">
        <v>971</v>
      </c>
      <c r="D1817" s="56" t="s">
        <v>972</v>
      </c>
      <c r="E1817" s="54" t="s">
        <v>44</v>
      </c>
      <c r="F1817" s="53" t="s">
        <v>1011</v>
      </c>
      <c r="G1817" s="376"/>
      <c r="H1817" s="54" t="s">
        <v>44</v>
      </c>
      <c r="I1817" s="55"/>
      <c r="J1817" s="389"/>
      <c r="K1817" s="388"/>
      <c r="L1817" s="51">
        <v>8200</v>
      </c>
      <c r="M1817" s="51">
        <v>8200</v>
      </c>
      <c r="N1817" s="132">
        <v>8200</v>
      </c>
      <c r="O1817" s="51">
        <v>8200</v>
      </c>
      <c r="P1817" s="51">
        <v>8200</v>
      </c>
      <c r="Q1817" s="51">
        <v>8200</v>
      </c>
      <c r="R1817" s="51">
        <v>8200</v>
      </c>
      <c r="S1817" s="51">
        <v>8200</v>
      </c>
      <c r="T1817" s="51">
        <v>8200</v>
      </c>
    </row>
    <row r="1818" spans="1:20" s="10" customFormat="1" ht="65.099999999999994" customHeight="1" x14ac:dyDescent="0.3">
      <c r="A1818" s="13">
        <f>IF(D1818="","",SUBTOTAL(3,D$7:$D1818))</f>
        <v>1808</v>
      </c>
      <c r="B1818" s="376"/>
      <c r="C1818" s="55" t="s">
        <v>971</v>
      </c>
      <c r="D1818" s="56" t="s">
        <v>972</v>
      </c>
      <c r="E1818" s="54" t="s">
        <v>44</v>
      </c>
      <c r="F1818" s="53" t="s">
        <v>1013</v>
      </c>
      <c r="G1818" s="376"/>
      <c r="H1818" s="54" t="s">
        <v>44</v>
      </c>
      <c r="I1818" s="55"/>
      <c r="J1818" s="389"/>
      <c r="K1818" s="388"/>
      <c r="L1818" s="51">
        <v>3400</v>
      </c>
      <c r="M1818" s="51">
        <v>3400</v>
      </c>
      <c r="N1818" s="132">
        <v>3400</v>
      </c>
      <c r="O1818" s="51">
        <v>3400</v>
      </c>
      <c r="P1818" s="51">
        <v>3400</v>
      </c>
      <c r="Q1818" s="51">
        <v>3400</v>
      </c>
      <c r="R1818" s="51">
        <v>3400</v>
      </c>
      <c r="S1818" s="51">
        <v>3400</v>
      </c>
      <c r="T1818" s="51">
        <v>3400</v>
      </c>
    </row>
    <row r="1819" spans="1:20" s="10" customFormat="1" ht="65.099999999999994" customHeight="1" x14ac:dyDescent="0.3">
      <c r="A1819" s="13">
        <f>IF(D1819="","",SUBTOTAL(3,D$7:$D1819))</f>
        <v>1809</v>
      </c>
      <c r="B1819" s="376"/>
      <c r="C1819" s="55" t="s">
        <v>971</v>
      </c>
      <c r="D1819" s="56" t="s">
        <v>972</v>
      </c>
      <c r="E1819" s="54" t="s">
        <v>44</v>
      </c>
      <c r="F1819" s="53" t="s">
        <v>1014</v>
      </c>
      <c r="G1819" s="376"/>
      <c r="H1819" s="54" t="s">
        <v>44</v>
      </c>
      <c r="I1819" s="55"/>
      <c r="J1819" s="389"/>
      <c r="K1819" s="388"/>
      <c r="L1819" s="51">
        <v>4500</v>
      </c>
      <c r="M1819" s="51">
        <v>4500</v>
      </c>
      <c r="N1819" s="132">
        <v>4500</v>
      </c>
      <c r="O1819" s="51">
        <v>4500</v>
      </c>
      <c r="P1819" s="51">
        <v>4500</v>
      </c>
      <c r="Q1819" s="51">
        <v>4500</v>
      </c>
      <c r="R1819" s="51">
        <v>4500</v>
      </c>
      <c r="S1819" s="51">
        <v>4500</v>
      </c>
      <c r="T1819" s="51">
        <v>4500</v>
      </c>
    </row>
    <row r="1820" spans="1:20" s="10" customFormat="1" ht="65.099999999999994" customHeight="1" x14ac:dyDescent="0.3">
      <c r="A1820" s="13">
        <f>IF(D1820="","",SUBTOTAL(3,D$7:$D1820))</f>
        <v>1810</v>
      </c>
      <c r="B1820" s="376"/>
      <c r="C1820" s="55" t="s">
        <v>971</v>
      </c>
      <c r="D1820" s="56" t="s">
        <v>972</v>
      </c>
      <c r="E1820" s="54" t="s">
        <v>44</v>
      </c>
      <c r="F1820" s="53" t="s">
        <v>1015</v>
      </c>
      <c r="G1820" s="376"/>
      <c r="H1820" s="54" t="s">
        <v>44</v>
      </c>
      <c r="I1820" s="55"/>
      <c r="J1820" s="389"/>
      <c r="K1820" s="388"/>
      <c r="L1820" s="51">
        <v>10000</v>
      </c>
      <c r="M1820" s="51">
        <v>10000</v>
      </c>
      <c r="N1820" s="132">
        <v>10000</v>
      </c>
      <c r="O1820" s="51">
        <v>10000</v>
      </c>
      <c r="P1820" s="51">
        <v>10000</v>
      </c>
      <c r="Q1820" s="51">
        <v>10000</v>
      </c>
      <c r="R1820" s="51">
        <v>10000</v>
      </c>
      <c r="S1820" s="51">
        <v>10000</v>
      </c>
      <c r="T1820" s="51">
        <v>10000</v>
      </c>
    </row>
    <row r="1821" spans="1:20" s="10" customFormat="1" ht="65.099999999999994" customHeight="1" x14ac:dyDescent="0.3">
      <c r="A1821" s="13">
        <f>IF(D1821="","",SUBTOTAL(3,D$7:$D1821))</f>
        <v>1811</v>
      </c>
      <c r="B1821" s="376"/>
      <c r="C1821" s="55" t="s">
        <v>971</v>
      </c>
      <c r="D1821" s="56" t="s">
        <v>972</v>
      </c>
      <c r="E1821" s="54" t="s">
        <v>44</v>
      </c>
      <c r="F1821" s="53" t="s">
        <v>1016</v>
      </c>
      <c r="G1821" s="376"/>
      <c r="H1821" s="54" t="s">
        <v>44</v>
      </c>
      <c r="I1821" s="55"/>
      <c r="J1821" s="389"/>
      <c r="K1821" s="388"/>
      <c r="L1821" s="51">
        <v>25300</v>
      </c>
      <c r="M1821" s="51">
        <v>25300</v>
      </c>
      <c r="N1821" s="132">
        <v>25300</v>
      </c>
      <c r="O1821" s="51">
        <v>25300</v>
      </c>
      <c r="P1821" s="51">
        <v>25300</v>
      </c>
      <c r="Q1821" s="51">
        <v>25300</v>
      </c>
      <c r="R1821" s="51">
        <v>25300</v>
      </c>
      <c r="S1821" s="51">
        <v>25300</v>
      </c>
      <c r="T1821" s="51">
        <v>25300</v>
      </c>
    </row>
    <row r="1822" spans="1:20" s="10" customFormat="1" ht="65.099999999999994" customHeight="1" x14ac:dyDescent="0.3">
      <c r="A1822" s="13">
        <f>IF(D1822="","",SUBTOTAL(3,D$7:$D1822))</f>
        <v>1812</v>
      </c>
      <c r="B1822" s="376"/>
      <c r="C1822" s="55" t="s">
        <v>971</v>
      </c>
      <c r="D1822" s="56" t="s">
        <v>972</v>
      </c>
      <c r="E1822" s="54" t="s">
        <v>44</v>
      </c>
      <c r="F1822" s="53" t="s">
        <v>1017</v>
      </c>
      <c r="G1822" s="376"/>
      <c r="H1822" s="54" t="s">
        <v>44</v>
      </c>
      <c r="I1822" s="55"/>
      <c r="J1822" s="389"/>
      <c r="K1822" s="388"/>
      <c r="L1822" s="51">
        <v>45300</v>
      </c>
      <c r="M1822" s="51">
        <v>45300</v>
      </c>
      <c r="N1822" s="132">
        <v>45300</v>
      </c>
      <c r="O1822" s="51">
        <v>45300</v>
      </c>
      <c r="P1822" s="51">
        <v>45300</v>
      </c>
      <c r="Q1822" s="51">
        <v>45300</v>
      </c>
      <c r="R1822" s="51">
        <v>45300</v>
      </c>
      <c r="S1822" s="51">
        <v>45300</v>
      </c>
      <c r="T1822" s="51">
        <v>45300</v>
      </c>
    </row>
    <row r="1823" spans="1:20" s="10" customFormat="1" ht="65.099999999999994" customHeight="1" x14ac:dyDescent="0.3">
      <c r="A1823" s="13">
        <f>IF(D1823="","",SUBTOTAL(3,D$7:$D1823))</f>
        <v>1813</v>
      </c>
      <c r="B1823" s="376"/>
      <c r="C1823" s="55" t="s">
        <v>971</v>
      </c>
      <c r="D1823" s="56" t="s">
        <v>972</v>
      </c>
      <c r="E1823" s="54" t="s">
        <v>44</v>
      </c>
      <c r="F1823" s="53" t="s">
        <v>1018</v>
      </c>
      <c r="G1823" s="376"/>
      <c r="H1823" s="54" t="s">
        <v>44</v>
      </c>
      <c r="I1823" s="55"/>
      <c r="J1823" s="389"/>
      <c r="K1823" s="388"/>
      <c r="L1823" s="51">
        <v>49300</v>
      </c>
      <c r="M1823" s="51">
        <v>49300</v>
      </c>
      <c r="N1823" s="132">
        <v>49300</v>
      </c>
      <c r="O1823" s="51">
        <v>49300</v>
      </c>
      <c r="P1823" s="51">
        <v>49300</v>
      </c>
      <c r="Q1823" s="51">
        <v>49300</v>
      </c>
      <c r="R1823" s="51">
        <v>49300</v>
      </c>
      <c r="S1823" s="51">
        <v>49300</v>
      </c>
      <c r="T1823" s="51">
        <v>49300</v>
      </c>
    </row>
    <row r="1824" spans="1:20" s="10" customFormat="1" ht="65.099999999999994" customHeight="1" x14ac:dyDescent="0.3">
      <c r="A1824" s="13">
        <f>IF(D1824="","",SUBTOTAL(3,D$7:$D1824))</f>
        <v>1814</v>
      </c>
      <c r="B1824" s="376"/>
      <c r="C1824" s="55" t="s">
        <v>971</v>
      </c>
      <c r="D1824" s="56" t="s">
        <v>972</v>
      </c>
      <c r="E1824" s="54" t="s">
        <v>44</v>
      </c>
      <c r="F1824" s="53" t="s">
        <v>1019</v>
      </c>
      <c r="G1824" s="376"/>
      <c r="H1824" s="54" t="s">
        <v>44</v>
      </c>
      <c r="I1824" s="55"/>
      <c r="J1824" s="389"/>
      <c r="K1824" s="388"/>
      <c r="L1824" s="51">
        <v>74900</v>
      </c>
      <c r="M1824" s="51">
        <v>74900</v>
      </c>
      <c r="N1824" s="132">
        <v>74900</v>
      </c>
      <c r="O1824" s="51">
        <v>74900</v>
      </c>
      <c r="P1824" s="51">
        <v>74900</v>
      </c>
      <c r="Q1824" s="51">
        <v>74900</v>
      </c>
      <c r="R1824" s="51">
        <v>74900</v>
      </c>
      <c r="S1824" s="51">
        <v>74900</v>
      </c>
      <c r="T1824" s="51">
        <v>74900</v>
      </c>
    </row>
    <row r="1825" spans="1:20" s="10" customFormat="1" ht="65.099999999999994" customHeight="1" x14ac:dyDescent="0.3">
      <c r="A1825" s="13">
        <f>IF(D1825="","",SUBTOTAL(3,D$7:$D1825))</f>
        <v>1815</v>
      </c>
      <c r="B1825" s="376"/>
      <c r="C1825" s="55" t="s">
        <v>971</v>
      </c>
      <c r="D1825" s="56" t="s">
        <v>972</v>
      </c>
      <c r="E1825" s="54" t="s">
        <v>44</v>
      </c>
      <c r="F1825" s="53" t="s">
        <v>1020</v>
      </c>
      <c r="G1825" s="376"/>
      <c r="H1825" s="54" t="s">
        <v>44</v>
      </c>
      <c r="I1825" s="55"/>
      <c r="J1825" s="389"/>
      <c r="K1825" s="388"/>
      <c r="L1825" s="51">
        <v>43600</v>
      </c>
      <c r="M1825" s="51">
        <v>43600</v>
      </c>
      <c r="N1825" s="132">
        <v>43600</v>
      </c>
      <c r="O1825" s="51">
        <v>43600</v>
      </c>
      <c r="P1825" s="51">
        <v>43600</v>
      </c>
      <c r="Q1825" s="51">
        <v>43600</v>
      </c>
      <c r="R1825" s="51">
        <v>43600</v>
      </c>
      <c r="S1825" s="51">
        <v>43600</v>
      </c>
      <c r="T1825" s="51">
        <v>43600</v>
      </c>
    </row>
    <row r="1826" spans="1:20" s="10" customFormat="1" ht="65.099999999999994" customHeight="1" x14ac:dyDescent="0.3">
      <c r="A1826" s="13">
        <f>IF(D1826="","",SUBTOTAL(3,D$7:$D1826))</f>
        <v>1816</v>
      </c>
      <c r="B1826" s="376"/>
      <c r="C1826" s="55" t="s">
        <v>971</v>
      </c>
      <c r="D1826" s="56" t="s">
        <v>972</v>
      </c>
      <c r="E1826" s="54" t="s">
        <v>44</v>
      </c>
      <c r="F1826" s="53" t="s">
        <v>1022</v>
      </c>
      <c r="G1826" s="376"/>
      <c r="H1826" s="54" t="s">
        <v>44</v>
      </c>
      <c r="I1826" s="55"/>
      <c r="J1826" s="389"/>
      <c r="K1826" s="388"/>
      <c r="L1826" s="51">
        <v>102000</v>
      </c>
      <c r="M1826" s="51">
        <v>102000</v>
      </c>
      <c r="N1826" s="132">
        <v>102000</v>
      </c>
      <c r="O1826" s="51">
        <v>102000</v>
      </c>
      <c r="P1826" s="51">
        <v>102000</v>
      </c>
      <c r="Q1826" s="51">
        <v>102000</v>
      </c>
      <c r="R1826" s="51">
        <v>102000</v>
      </c>
      <c r="S1826" s="51">
        <v>102000</v>
      </c>
      <c r="T1826" s="51">
        <v>102000</v>
      </c>
    </row>
    <row r="1827" spans="1:20" s="10" customFormat="1" ht="65.099999999999994" customHeight="1" x14ac:dyDescent="0.3">
      <c r="A1827" s="13">
        <f>IF(D1827="","",SUBTOTAL(3,D$7:$D1827))</f>
        <v>1817</v>
      </c>
      <c r="B1827" s="376"/>
      <c r="C1827" s="55" t="s">
        <v>971</v>
      </c>
      <c r="D1827" s="56" t="s">
        <v>972</v>
      </c>
      <c r="E1827" s="54" t="s">
        <v>44</v>
      </c>
      <c r="F1827" s="53" t="s">
        <v>1024</v>
      </c>
      <c r="G1827" s="376"/>
      <c r="H1827" s="54" t="s">
        <v>44</v>
      </c>
      <c r="I1827" s="55"/>
      <c r="J1827" s="389"/>
      <c r="K1827" s="388"/>
      <c r="L1827" s="51">
        <v>35700</v>
      </c>
      <c r="M1827" s="51">
        <v>35700</v>
      </c>
      <c r="N1827" s="132">
        <v>35700</v>
      </c>
      <c r="O1827" s="51">
        <v>35700</v>
      </c>
      <c r="P1827" s="51">
        <v>35700</v>
      </c>
      <c r="Q1827" s="51">
        <v>35700</v>
      </c>
      <c r="R1827" s="51">
        <v>35700</v>
      </c>
      <c r="S1827" s="51">
        <v>35700</v>
      </c>
      <c r="T1827" s="51">
        <v>35700</v>
      </c>
    </row>
    <row r="1828" spans="1:20" s="10" customFormat="1" ht="65.099999999999994" customHeight="1" x14ac:dyDescent="0.3">
      <c r="A1828" s="13">
        <f>IF(D1828="","",SUBTOTAL(3,D$7:$D1828))</f>
        <v>1818</v>
      </c>
      <c r="B1828" s="376"/>
      <c r="C1828" s="55" t="s">
        <v>971</v>
      </c>
      <c r="D1828" s="56" t="s">
        <v>972</v>
      </c>
      <c r="E1828" s="54" t="s">
        <v>44</v>
      </c>
      <c r="F1828" s="53" t="s">
        <v>1025</v>
      </c>
      <c r="G1828" s="376"/>
      <c r="H1828" s="54" t="s">
        <v>44</v>
      </c>
      <c r="I1828" s="55"/>
      <c r="J1828" s="389"/>
      <c r="K1828" s="388"/>
      <c r="L1828" s="51">
        <v>64900</v>
      </c>
      <c r="M1828" s="51">
        <v>64900</v>
      </c>
      <c r="N1828" s="132">
        <v>64900</v>
      </c>
      <c r="O1828" s="51">
        <v>64900</v>
      </c>
      <c r="P1828" s="51">
        <v>64900</v>
      </c>
      <c r="Q1828" s="51">
        <v>64900</v>
      </c>
      <c r="R1828" s="51">
        <v>64900</v>
      </c>
      <c r="S1828" s="51">
        <v>64900</v>
      </c>
      <c r="T1828" s="51">
        <v>64900</v>
      </c>
    </row>
    <row r="1829" spans="1:20" s="10" customFormat="1" ht="65.099999999999994" customHeight="1" x14ac:dyDescent="0.3">
      <c r="A1829" s="13">
        <f>IF(D1829="","",SUBTOTAL(3,D$7:$D1829))</f>
        <v>1819</v>
      </c>
      <c r="B1829" s="376"/>
      <c r="C1829" s="55" t="s">
        <v>971</v>
      </c>
      <c r="D1829" s="56" t="s">
        <v>972</v>
      </c>
      <c r="E1829" s="54" t="s">
        <v>44</v>
      </c>
      <c r="F1829" s="53" t="s">
        <v>1026</v>
      </c>
      <c r="G1829" s="376"/>
      <c r="H1829" s="54" t="s">
        <v>44</v>
      </c>
      <c r="I1829" s="55"/>
      <c r="J1829" s="389"/>
      <c r="K1829" s="388"/>
      <c r="L1829" s="51">
        <v>121200</v>
      </c>
      <c r="M1829" s="51">
        <v>121200</v>
      </c>
      <c r="N1829" s="132">
        <v>121200</v>
      </c>
      <c r="O1829" s="51">
        <v>121200</v>
      </c>
      <c r="P1829" s="51">
        <v>121200</v>
      </c>
      <c r="Q1829" s="51">
        <v>121200</v>
      </c>
      <c r="R1829" s="51">
        <v>121200</v>
      </c>
      <c r="S1829" s="51">
        <v>121200</v>
      </c>
      <c r="T1829" s="51">
        <v>121200</v>
      </c>
    </row>
    <row r="1830" spans="1:20" s="10" customFormat="1" ht="65.099999999999994" customHeight="1" x14ac:dyDescent="0.3">
      <c r="A1830" s="13">
        <f>IF(D1830="","",SUBTOTAL(3,D$7:$D1830))</f>
        <v>1820</v>
      </c>
      <c r="B1830" s="376"/>
      <c r="C1830" s="55" t="s">
        <v>1027</v>
      </c>
      <c r="D1830" s="56" t="s">
        <v>570</v>
      </c>
      <c r="E1830" s="55" t="s">
        <v>1028</v>
      </c>
      <c r="F1830" s="53" t="s">
        <v>1029</v>
      </c>
      <c r="G1830" s="376"/>
      <c r="H1830" s="54" t="s">
        <v>44</v>
      </c>
      <c r="I1830" s="55"/>
      <c r="J1830" s="389"/>
      <c r="K1830" s="388"/>
      <c r="L1830" s="51">
        <v>12800</v>
      </c>
      <c r="M1830" s="51">
        <v>12800</v>
      </c>
      <c r="N1830" s="132">
        <v>12800</v>
      </c>
      <c r="O1830" s="51">
        <v>12800</v>
      </c>
      <c r="P1830" s="51">
        <v>12800</v>
      </c>
      <c r="Q1830" s="51">
        <v>12800</v>
      </c>
      <c r="R1830" s="51">
        <v>12800</v>
      </c>
      <c r="S1830" s="51">
        <v>12800</v>
      </c>
      <c r="T1830" s="51">
        <v>12800</v>
      </c>
    </row>
    <row r="1831" spans="1:20" s="10" customFormat="1" ht="65.099999999999994" customHeight="1" x14ac:dyDescent="0.3">
      <c r="A1831" s="13">
        <f>IF(D1831="","",SUBTOTAL(3,D$7:$D1831))</f>
        <v>1821</v>
      </c>
      <c r="B1831" s="376"/>
      <c r="C1831" s="55" t="s">
        <v>1027</v>
      </c>
      <c r="D1831" s="56" t="s">
        <v>570</v>
      </c>
      <c r="E1831" s="54" t="s">
        <v>44</v>
      </c>
      <c r="F1831" s="53" t="s">
        <v>1030</v>
      </c>
      <c r="G1831" s="376"/>
      <c r="H1831" s="54" t="s">
        <v>44</v>
      </c>
      <c r="I1831" s="55"/>
      <c r="J1831" s="389"/>
      <c r="K1831" s="388"/>
      <c r="L1831" s="51">
        <v>15800</v>
      </c>
      <c r="M1831" s="51">
        <v>15800</v>
      </c>
      <c r="N1831" s="132">
        <v>15800</v>
      </c>
      <c r="O1831" s="51">
        <v>15800</v>
      </c>
      <c r="P1831" s="51">
        <v>15800</v>
      </c>
      <c r="Q1831" s="51">
        <v>15800</v>
      </c>
      <c r="R1831" s="51">
        <v>15800</v>
      </c>
      <c r="S1831" s="51">
        <v>15800</v>
      </c>
      <c r="T1831" s="51">
        <v>15800</v>
      </c>
    </row>
    <row r="1832" spans="1:20" s="10" customFormat="1" ht="65.099999999999994" customHeight="1" x14ac:dyDescent="0.3">
      <c r="A1832" s="13">
        <f>IF(D1832="","",SUBTOTAL(3,D$7:$D1832))</f>
        <v>1822</v>
      </c>
      <c r="B1832" s="376"/>
      <c r="C1832" s="55" t="s">
        <v>1027</v>
      </c>
      <c r="D1832" s="56" t="s">
        <v>570</v>
      </c>
      <c r="E1832" s="54" t="s">
        <v>44</v>
      </c>
      <c r="F1832" s="53" t="s">
        <v>1031</v>
      </c>
      <c r="G1832" s="376"/>
      <c r="H1832" s="54" t="s">
        <v>44</v>
      </c>
      <c r="I1832" s="55"/>
      <c r="J1832" s="389"/>
      <c r="K1832" s="388"/>
      <c r="L1832" s="51">
        <v>22800</v>
      </c>
      <c r="M1832" s="51">
        <v>22800</v>
      </c>
      <c r="N1832" s="132">
        <v>22800</v>
      </c>
      <c r="O1832" s="51">
        <v>22800</v>
      </c>
      <c r="P1832" s="51">
        <v>22800</v>
      </c>
      <c r="Q1832" s="51">
        <v>22800</v>
      </c>
      <c r="R1832" s="51">
        <v>22800</v>
      </c>
      <c r="S1832" s="51">
        <v>22800</v>
      </c>
      <c r="T1832" s="51">
        <v>22800</v>
      </c>
    </row>
    <row r="1833" spans="1:20" s="10" customFormat="1" ht="65.099999999999994" customHeight="1" x14ac:dyDescent="0.3">
      <c r="A1833" s="13">
        <f>IF(D1833="","",SUBTOTAL(3,D$7:$D1833))</f>
        <v>1823</v>
      </c>
      <c r="B1833" s="376"/>
      <c r="C1833" s="55" t="s">
        <v>1027</v>
      </c>
      <c r="D1833" s="56" t="s">
        <v>570</v>
      </c>
      <c r="E1833" s="54" t="s">
        <v>44</v>
      </c>
      <c r="F1833" s="53" t="s">
        <v>1032</v>
      </c>
      <c r="G1833" s="376"/>
      <c r="H1833" s="54" t="s">
        <v>44</v>
      </c>
      <c r="I1833" s="55"/>
      <c r="J1833" s="389"/>
      <c r="K1833" s="388"/>
      <c r="L1833" s="51">
        <v>27700</v>
      </c>
      <c r="M1833" s="51">
        <v>27700</v>
      </c>
      <c r="N1833" s="132">
        <v>27700</v>
      </c>
      <c r="O1833" s="51">
        <v>27700</v>
      </c>
      <c r="P1833" s="51">
        <v>27700</v>
      </c>
      <c r="Q1833" s="51">
        <v>27700</v>
      </c>
      <c r="R1833" s="51">
        <v>27700</v>
      </c>
      <c r="S1833" s="51">
        <v>27700</v>
      </c>
      <c r="T1833" s="51">
        <v>27700</v>
      </c>
    </row>
    <row r="1834" spans="1:20" s="10" customFormat="1" ht="65.099999999999994" customHeight="1" x14ac:dyDescent="0.3">
      <c r="A1834" s="13">
        <f>IF(D1834="","",SUBTOTAL(3,D$7:$D1834))</f>
        <v>1824</v>
      </c>
      <c r="B1834" s="376"/>
      <c r="C1834" s="55" t="s">
        <v>1027</v>
      </c>
      <c r="D1834" s="56" t="s">
        <v>570</v>
      </c>
      <c r="E1834" s="54" t="s">
        <v>44</v>
      </c>
      <c r="F1834" s="53" t="s">
        <v>1033</v>
      </c>
      <c r="G1834" s="376"/>
      <c r="H1834" s="54" t="s">
        <v>44</v>
      </c>
      <c r="I1834" s="55"/>
      <c r="J1834" s="389"/>
      <c r="K1834" s="388"/>
      <c r="L1834" s="51">
        <v>29600</v>
      </c>
      <c r="M1834" s="51">
        <v>29600</v>
      </c>
      <c r="N1834" s="132">
        <v>29600</v>
      </c>
      <c r="O1834" s="51">
        <v>29600</v>
      </c>
      <c r="P1834" s="51">
        <v>29600</v>
      </c>
      <c r="Q1834" s="51">
        <v>29600</v>
      </c>
      <c r="R1834" s="51">
        <v>29600</v>
      </c>
      <c r="S1834" s="51">
        <v>29600</v>
      </c>
      <c r="T1834" s="51">
        <v>29600</v>
      </c>
    </row>
    <row r="1835" spans="1:20" s="10" customFormat="1" ht="65.099999999999994" customHeight="1" x14ac:dyDescent="0.3">
      <c r="A1835" s="13">
        <f>IF(D1835="","",SUBTOTAL(3,D$7:$D1835))</f>
        <v>1825</v>
      </c>
      <c r="B1835" s="376"/>
      <c r="C1835" s="55" t="s">
        <v>1027</v>
      </c>
      <c r="D1835" s="56" t="s">
        <v>570</v>
      </c>
      <c r="E1835" s="54" t="s">
        <v>44</v>
      </c>
      <c r="F1835" s="53" t="s">
        <v>1034</v>
      </c>
      <c r="G1835" s="376"/>
      <c r="H1835" s="54" t="s">
        <v>44</v>
      </c>
      <c r="I1835" s="55"/>
      <c r="J1835" s="389"/>
      <c r="K1835" s="388"/>
      <c r="L1835" s="51">
        <v>40800</v>
      </c>
      <c r="M1835" s="51">
        <v>40800</v>
      </c>
      <c r="N1835" s="132">
        <v>40800</v>
      </c>
      <c r="O1835" s="51">
        <v>40800</v>
      </c>
      <c r="P1835" s="51">
        <v>40800</v>
      </c>
      <c r="Q1835" s="51">
        <v>40800</v>
      </c>
      <c r="R1835" s="51">
        <v>40800</v>
      </c>
      <c r="S1835" s="51">
        <v>40800</v>
      </c>
      <c r="T1835" s="51">
        <v>40800</v>
      </c>
    </row>
    <row r="1836" spans="1:20" s="10" customFormat="1" ht="65.099999999999994" customHeight="1" x14ac:dyDescent="0.3">
      <c r="A1836" s="13">
        <f>IF(D1836="","",SUBTOTAL(3,D$7:$D1836))</f>
        <v>1826</v>
      </c>
      <c r="B1836" s="376"/>
      <c r="C1836" s="55" t="s">
        <v>1027</v>
      </c>
      <c r="D1836" s="56" t="s">
        <v>570</v>
      </c>
      <c r="E1836" s="54" t="s">
        <v>44</v>
      </c>
      <c r="F1836" s="53" t="s">
        <v>1035</v>
      </c>
      <c r="G1836" s="376"/>
      <c r="H1836" s="54" t="s">
        <v>44</v>
      </c>
      <c r="I1836" s="55"/>
      <c r="J1836" s="389"/>
      <c r="K1836" s="388"/>
      <c r="L1836" s="51">
        <v>39600</v>
      </c>
      <c r="M1836" s="51">
        <v>39600</v>
      </c>
      <c r="N1836" s="132">
        <v>39600</v>
      </c>
      <c r="O1836" s="51">
        <v>39600</v>
      </c>
      <c r="P1836" s="51">
        <v>39600</v>
      </c>
      <c r="Q1836" s="51">
        <v>39600</v>
      </c>
      <c r="R1836" s="51">
        <v>39600</v>
      </c>
      <c r="S1836" s="51">
        <v>39600</v>
      </c>
      <c r="T1836" s="51">
        <v>39600</v>
      </c>
    </row>
    <row r="1837" spans="1:20" s="10" customFormat="1" ht="65.099999999999994" customHeight="1" x14ac:dyDescent="0.3">
      <c r="A1837" s="13">
        <f>IF(D1837="","",SUBTOTAL(3,D$7:$D1837))</f>
        <v>1827</v>
      </c>
      <c r="B1837" s="376"/>
      <c r="C1837" s="55" t="s">
        <v>1027</v>
      </c>
      <c r="D1837" s="56" t="s">
        <v>570</v>
      </c>
      <c r="E1837" s="54" t="s">
        <v>44</v>
      </c>
      <c r="F1837" s="53" t="s">
        <v>1036</v>
      </c>
      <c r="G1837" s="376"/>
      <c r="H1837" s="54" t="s">
        <v>44</v>
      </c>
      <c r="I1837" s="55"/>
      <c r="J1837" s="389"/>
      <c r="K1837" s="388"/>
      <c r="L1837" s="51">
        <v>63000</v>
      </c>
      <c r="M1837" s="51">
        <v>63000</v>
      </c>
      <c r="N1837" s="132">
        <v>63000</v>
      </c>
      <c r="O1837" s="51">
        <v>63000</v>
      </c>
      <c r="P1837" s="51">
        <v>63000</v>
      </c>
      <c r="Q1837" s="51">
        <v>63000</v>
      </c>
      <c r="R1837" s="51">
        <v>63000</v>
      </c>
      <c r="S1837" s="51">
        <v>63000</v>
      </c>
      <c r="T1837" s="51">
        <v>63000</v>
      </c>
    </row>
    <row r="1838" spans="1:20" s="10" customFormat="1" ht="65.099999999999994" customHeight="1" x14ac:dyDescent="0.3">
      <c r="A1838" s="13">
        <f>IF(D1838="","",SUBTOTAL(3,D$7:$D1838))</f>
        <v>1828</v>
      </c>
      <c r="B1838" s="376"/>
      <c r="C1838" s="55" t="s">
        <v>1027</v>
      </c>
      <c r="D1838" s="56" t="s">
        <v>570</v>
      </c>
      <c r="E1838" s="54" t="s">
        <v>44</v>
      </c>
      <c r="F1838" s="53" t="s">
        <v>1037</v>
      </c>
      <c r="G1838" s="376"/>
      <c r="H1838" s="54" t="s">
        <v>44</v>
      </c>
      <c r="I1838" s="55"/>
      <c r="J1838" s="389"/>
      <c r="K1838" s="388"/>
      <c r="L1838" s="51">
        <v>58100</v>
      </c>
      <c r="M1838" s="51">
        <v>58100</v>
      </c>
      <c r="N1838" s="132">
        <v>58100</v>
      </c>
      <c r="O1838" s="51">
        <v>58100</v>
      </c>
      <c r="P1838" s="51">
        <v>58100</v>
      </c>
      <c r="Q1838" s="51">
        <v>58100</v>
      </c>
      <c r="R1838" s="51">
        <v>58100</v>
      </c>
      <c r="S1838" s="51">
        <v>58100</v>
      </c>
      <c r="T1838" s="51">
        <v>58100</v>
      </c>
    </row>
    <row r="1839" spans="1:20" s="10" customFormat="1" ht="65.099999999999994" customHeight="1" x14ac:dyDescent="0.3">
      <c r="A1839" s="13">
        <f>IF(D1839="","",SUBTOTAL(3,D$7:$D1839))</f>
        <v>1829</v>
      </c>
      <c r="B1839" s="376"/>
      <c r="C1839" s="55" t="s">
        <v>1027</v>
      </c>
      <c r="D1839" s="56" t="s">
        <v>570</v>
      </c>
      <c r="E1839" s="54" t="s">
        <v>44</v>
      </c>
      <c r="F1839" s="53" t="s">
        <v>1038</v>
      </c>
      <c r="G1839" s="376"/>
      <c r="H1839" s="54" t="s">
        <v>44</v>
      </c>
      <c r="I1839" s="55"/>
      <c r="J1839" s="389"/>
      <c r="K1839" s="388"/>
      <c r="L1839" s="51">
        <v>98000</v>
      </c>
      <c r="M1839" s="51">
        <v>98000</v>
      </c>
      <c r="N1839" s="132">
        <v>98000</v>
      </c>
      <c r="O1839" s="51">
        <v>98000</v>
      </c>
      <c r="P1839" s="51">
        <v>98000</v>
      </c>
      <c r="Q1839" s="51">
        <v>98000</v>
      </c>
      <c r="R1839" s="51">
        <v>98000</v>
      </c>
      <c r="S1839" s="51">
        <v>98000</v>
      </c>
      <c r="T1839" s="51">
        <v>98000</v>
      </c>
    </row>
    <row r="1840" spans="1:20" s="10" customFormat="1" ht="65.099999999999994" customHeight="1" x14ac:dyDescent="0.3">
      <c r="A1840" s="13">
        <f>IF(D1840="","",SUBTOTAL(3,D$7:$D1840))</f>
        <v>1830</v>
      </c>
      <c r="B1840" s="376"/>
      <c r="C1840" s="55" t="s">
        <v>1041</v>
      </c>
      <c r="D1840" s="56" t="s">
        <v>972</v>
      </c>
      <c r="E1840" s="54" t="s">
        <v>44</v>
      </c>
      <c r="F1840" s="53" t="s">
        <v>1042</v>
      </c>
      <c r="G1840" s="376"/>
      <c r="H1840" s="54" t="s">
        <v>44</v>
      </c>
      <c r="I1840" s="55"/>
      <c r="J1840" s="389"/>
      <c r="K1840" s="388"/>
      <c r="L1840" s="51">
        <v>1700</v>
      </c>
      <c r="M1840" s="51">
        <v>1700</v>
      </c>
      <c r="N1840" s="132">
        <v>1700</v>
      </c>
      <c r="O1840" s="51">
        <v>1700</v>
      </c>
      <c r="P1840" s="51">
        <v>1700</v>
      </c>
      <c r="Q1840" s="51">
        <v>1700</v>
      </c>
      <c r="R1840" s="51">
        <v>1700</v>
      </c>
      <c r="S1840" s="51">
        <v>1700</v>
      </c>
      <c r="T1840" s="51">
        <v>1700</v>
      </c>
    </row>
    <row r="1841" spans="1:20" s="10" customFormat="1" ht="65.099999999999994" customHeight="1" x14ac:dyDescent="0.3">
      <c r="A1841" s="13">
        <f>IF(D1841="","",SUBTOTAL(3,D$7:$D1841))</f>
        <v>1831</v>
      </c>
      <c r="B1841" s="376"/>
      <c r="C1841" s="55" t="s">
        <v>1041</v>
      </c>
      <c r="D1841" s="56" t="s">
        <v>972</v>
      </c>
      <c r="E1841" s="54" t="s">
        <v>44</v>
      </c>
      <c r="F1841" s="53" t="s">
        <v>1043</v>
      </c>
      <c r="G1841" s="376"/>
      <c r="H1841" s="54" t="s">
        <v>44</v>
      </c>
      <c r="I1841" s="55"/>
      <c r="J1841" s="389"/>
      <c r="K1841" s="388"/>
      <c r="L1841" s="51">
        <v>2900</v>
      </c>
      <c r="M1841" s="51">
        <v>2900</v>
      </c>
      <c r="N1841" s="132">
        <v>2900</v>
      </c>
      <c r="O1841" s="51">
        <v>2900</v>
      </c>
      <c r="P1841" s="51">
        <v>2900</v>
      </c>
      <c r="Q1841" s="51">
        <v>2900</v>
      </c>
      <c r="R1841" s="51">
        <v>2900</v>
      </c>
      <c r="S1841" s="51">
        <v>2900</v>
      </c>
      <c r="T1841" s="51">
        <v>2900</v>
      </c>
    </row>
    <row r="1842" spans="1:20" s="10" customFormat="1" ht="65.099999999999994" customHeight="1" x14ac:dyDescent="0.3">
      <c r="A1842" s="13">
        <f>IF(D1842="","",SUBTOTAL(3,D$7:$D1842))</f>
        <v>1832</v>
      </c>
      <c r="B1842" s="376"/>
      <c r="C1842" s="55" t="s">
        <v>1041</v>
      </c>
      <c r="D1842" s="56" t="s">
        <v>972</v>
      </c>
      <c r="E1842" s="54" t="s">
        <v>44</v>
      </c>
      <c r="F1842" s="53" t="s">
        <v>1044</v>
      </c>
      <c r="G1842" s="376"/>
      <c r="H1842" s="54" t="s">
        <v>44</v>
      </c>
      <c r="I1842" s="55"/>
      <c r="J1842" s="389"/>
      <c r="K1842" s="388"/>
      <c r="L1842" s="51">
        <v>20800</v>
      </c>
      <c r="M1842" s="51">
        <v>20800</v>
      </c>
      <c r="N1842" s="132">
        <v>20800</v>
      </c>
      <c r="O1842" s="51">
        <v>20800</v>
      </c>
      <c r="P1842" s="51">
        <v>20800</v>
      </c>
      <c r="Q1842" s="51">
        <v>20800</v>
      </c>
      <c r="R1842" s="51">
        <v>20800</v>
      </c>
      <c r="S1842" s="51">
        <v>20800</v>
      </c>
      <c r="T1842" s="51">
        <v>20800</v>
      </c>
    </row>
    <row r="1843" spans="1:20" s="10" customFormat="1" ht="65.099999999999994" customHeight="1" x14ac:dyDescent="0.3">
      <c r="A1843" s="13">
        <f>IF(D1843="","",SUBTOTAL(3,D$7:$D1843))</f>
        <v>1833</v>
      </c>
      <c r="B1843" s="376"/>
      <c r="C1843" s="55" t="s">
        <v>1041</v>
      </c>
      <c r="D1843" s="56" t="s">
        <v>972</v>
      </c>
      <c r="E1843" s="54" t="s">
        <v>44</v>
      </c>
      <c r="F1843" s="53" t="s">
        <v>1045</v>
      </c>
      <c r="G1843" s="376"/>
      <c r="H1843" s="54" t="s">
        <v>44</v>
      </c>
      <c r="I1843" s="55"/>
      <c r="J1843" s="389"/>
      <c r="K1843" s="388"/>
      <c r="L1843" s="51">
        <v>28600</v>
      </c>
      <c r="M1843" s="51">
        <v>28600</v>
      </c>
      <c r="N1843" s="132">
        <v>28600</v>
      </c>
      <c r="O1843" s="51">
        <v>28600</v>
      </c>
      <c r="P1843" s="51">
        <v>28600</v>
      </c>
      <c r="Q1843" s="51">
        <v>28600</v>
      </c>
      <c r="R1843" s="51">
        <v>28600</v>
      </c>
      <c r="S1843" s="51">
        <v>28600</v>
      </c>
      <c r="T1843" s="51">
        <v>28600</v>
      </c>
    </row>
    <row r="1844" spans="1:20" s="10" customFormat="1" ht="65.099999999999994" customHeight="1" x14ac:dyDescent="0.3">
      <c r="A1844" s="13">
        <f>IF(D1844="","",SUBTOTAL(3,D$7:$D1844))</f>
        <v>1834</v>
      </c>
      <c r="B1844" s="376"/>
      <c r="C1844" s="55" t="s">
        <v>1041</v>
      </c>
      <c r="D1844" s="56" t="s">
        <v>972</v>
      </c>
      <c r="E1844" s="54" t="s">
        <v>44</v>
      </c>
      <c r="F1844" s="53" t="s">
        <v>1046</v>
      </c>
      <c r="G1844" s="376"/>
      <c r="H1844" s="54" t="s">
        <v>44</v>
      </c>
      <c r="I1844" s="55"/>
      <c r="J1844" s="389"/>
      <c r="K1844" s="388"/>
      <c r="L1844" s="51">
        <v>25400</v>
      </c>
      <c r="M1844" s="51">
        <v>25400</v>
      </c>
      <c r="N1844" s="132">
        <v>25400</v>
      </c>
      <c r="O1844" s="51">
        <v>25400</v>
      </c>
      <c r="P1844" s="51">
        <v>25400</v>
      </c>
      <c r="Q1844" s="51">
        <v>25400</v>
      </c>
      <c r="R1844" s="51">
        <v>25400</v>
      </c>
      <c r="S1844" s="51">
        <v>25400</v>
      </c>
      <c r="T1844" s="51">
        <v>25400</v>
      </c>
    </row>
    <row r="1845" spans="1:20" s="10" customFormat="1" ht="65.099999999999994" customHeight="1" x14ac:dyDescent="0.3">
      <c r="A1845" s="13">
        <f>IF(D1845="","",SUBTOTAL(3,D$7:$D1845))</f>
        <v>1835</v>
      </c>
      <c r="B1845" s="376"/>
      <c r="C1845" s="55" t="s">
        <v>1041</v>
      </c>
      <c r="D1845" s="56" t="s">
        <v>972</v>
      </c>
      <c r="E1845" s="54" t="s">
        <v>44</v>
      </c>
      <c r="F1845" s="53" t="s">
        <v>1047</v>
      </c>
      <c r="G1845" s="376"/>
      <c r="H1845" s="54" t="s">
        <v>44</v>
      </c>
      <c r="I1845" s="55"/>
      <c r="J1845" s="389"/>
      <c r="K1845" s="388"/>
      <c r="L1845" s="51">
        <v>28400</v>
      </c>
      <c r="M1845" s="51">
        <v>28400</v>
      </c>
      <c r="N1845" s="132">
        <v>28400</v>
      </c>
      <c r="O1845" s="51">
        <v>28400</v>
      </c>
      <c r="P1845" s="51">
        <v>28400</v>
      </c>
      <c r="Q1845" s="51">
        <v>28400</v>
      </c>
      <c r="R1845" s="51">
        <v>28400</v>
      </c>
      <c r="S1845" s="51">
        <v>28400</v>
      </c>
      <c r="T1845" s="51">
        <v>28400</v>
      </c>
    </row>
    <row r="1846" spans="1:20" s="10" customFormat="1" ht="65.099999999999994" customHeight="1" x14ac:dyDescent="0.3">
      <c r="A1846" s="13">
        <f>IF(D1846="","",SUBTOTAL(3,D$7:$D1846))</f>
        <v>1836</v>
      </c>
      <c r="B1846" s="376"/>
      <c r="C1846" s="55" t="s">
        <v>1041</v>
      </c>
      <c r="D1846" s="56" t="s">
        <v>972</v>
      </c>
      <c r="E1846" s="54" t="s">
        <v>44</v>
      </c>
      <c r="F1846" s="53" t="s">
        <v>1048</v>
      </c>
      <c r="G1846" s="376"/>
      <c r="H1846" s="54" t="s">
        <v>44</v>
      </c>
      <c r="I1846" s="55"/>
      <c r="J1846" s="389"/>
      <c r="K1846" s="388"/>
      <c r="L1846" s="51">
        <v>26200</v>
      </c>
      <c r="M1846" s="51">
        <v>26200</v>
      </c>
      <c r="N1846" s="132">
        <v>26200</v>
      </c>
      <c r="O1846" s="51">
        <v>26200</v>
      </c>
      <c r="P1846" s="51">
        <v>26200</v>
      </c>
      <c r="Q1846" s="51">
        <v>26200</v>
      </c>
      <c r="R1846" s="51">
        <v>26200</v>
      </c>
      <c r="S1846" s="51">
        <v>26200</v>
      </c>
      <c r="T1846" s="51">
        <v>26200</v>
      </c>
    </row>
    <row r="1847" spans="1:20" s="10" customFormat="1" ht="65.099999999999994" customHeight="1" x14ac:dyDescent="0.3">
      <c r="A1847" s="13">
        <f>IF(D1847="","",SUBTOTAL(3,D$7:$D1847))</f>
        <v>1837</v>
      </c>
      <c r="B1847" s="376"/>
      <c r="C1847" s="55" t="s">
        <v>1041</v>
      </c>
      <c r="D1847" s="56" t="s">
        <v>972</v>
      </c>
      <c r="E1847" s="54" t="s">
        <v>44</v>
      </c>
      <c r="F1847" s="53" t="s">
        <v>1049</v>
      </c>
      <c r="G1847" s="376"/>
      <c r="H1847" s="54" t="s">
        <v>44</v>
      </c>
      <c r="I1847" s="55"/>
      <c r="J1847" s="389"/>
      <c r="K1847" s="388"/>
      <c r="L1847" s="51">
        <v>39400</v>
      </c>
      <c r="M1847" s="51">
        <v>39400</v>
      </c>
      <c r="N1847" s="132">
        <v>39400</v>
      </c>
      <c r="O1847" s="51">
        <v>39400</v>
      </c>
      <c r="P1847" s="51">
        <v>39400</v>
      </c>
      <c r="Q1847" s="51">
        <v>39400</v>
      </c>
      <c r="R1847" s="51">
        <v>39400</v>
      </c>
      <c r="S1847" s="51">
        <v>39400</v>
      </c>
      <c r="T1847" s="51">
        <v>39400</v>
      </c>
    </row>
    <row r="1848" spans="1:20" s="10" customFormat="1" ht="65.099999999999994" customHeight="1" x14ac:dyDescent="0.3">
      <c r="A1848" s="13">
        <f>IF(D1848="","",SUBTOTAL(3,D$7:$D1848))</f>
        <v>1838</v>
      </c>
      <c r="B1848" s="376"/>
      <c r="C1848" s="55" t="s">
        <v>1041</v>
      </c>
      <c r="D1848" s="56" t="s">
        <v>972</v>
      </c>
      <c r="E1848" s="54" t="s">
        <v>44</v>
      </c>
      <c r="F1848" s="53" t="s">
        <v>1050</v>
      </c>
      <c r="G1848" s="376"/>
      <c r="H1848" s="54" t="s">
        <v>44</v>
      </c>
      <c r="I1848" s="55"/>
      <c r="J1848" s="389"/>
      <c r="K1848" s="388"/>
      <c r="L1848" s="51">
        <v>30300</v>
      </c>
      <c r="M1848" s="51">
        <v>30300</v>
      </c>
      <c r="N1848" s="132">
        <v>30300</v>
      </c>
      <c r="O1848" s="51">
        <v>30300</v>
      </c>
      <c r="P1848" s="51">
        <v>30300</v>
      </c>
      <c r="Q1848" s="51">
        <v>30300</v>
      </c>
      <c r="R1848" s="51">
        <v>30300</v>
      </c>
      <c r="S1848" s="51">
        <v>30300</v>
      </c>
      <c r="T1848" s="51">
        <v>30300</v>
      </c>
    </row>
    <row r="1849" spans="1:20" s="10" customFormat="1" ht="65.099999999999994" customHeight="1" x14ac:dyDescent="0.3">
      <c r="A1849" s="13">
        <f>IF(D1849="","",SUBTOTAL(3,D$7:$D1849))</f>
        <v>1839</v>
      </c>
      <c r="B1849" s="376"/>
      <c r="C1849" s="55" t="s">
        <v>1041</v>
      </c>
      <c r="D1849" s="56" t="s">
        <v>972</v>
      </c>
      <c r="E1849" s="54" t="s">
        <v>44</v>
      </c>
      <c r="F1849" s="53" t="s">
        <v>1051</v>
      </c>
      <c r="G1849" s="376"/>
      <c r="H1849" s="54" t="s">
        <v>44</v>
      </c>
      <c r="I1849" s="55"/>
      <c r="J1849" s="389"/>
      <c r="K1849" s="388"/>
      <c r="L1849" s="51">
        <v>36600</v>
      </c>
      <c r="M1849" s="51">
        <v>36600</v>
      </c>
      <c r="N1849" s="132">
        <v>36600</v>
      </c>
      <c r="O1849" s="51">
        <v>36600</v>
      </c>
      <c r="P1849" s="51">
        <v>36600</v>
      </c>
      <c r="Q1849" s="51">
        <v>36600</v>
      </c>
      <c r="R1849" s="51">
        <v>36600</v>
      </c>
      <c r="S1849" s="51">
        <v>36600</v>
      </c>
      <c r="T1849" s="51">
        <v>36600</v>
      </c>
    </row>
    <row r="1850" spans="1:20" s="10" customFormat="1" ht="65.099999999999994" customHeight="1" x14ac:dyDescent="0.3">
      <c r="A1850" s="13">
        <f>IF(D1850="","",SUBTOTAL(3,D$7:$D1850))</f>
        <v>1840</v>
      </c>
      <c r="B1850" s="376"/>
      <c r="C1850" s="55" t="s">
        <v>1041</v>
      </c>
      <c r="D1850" s="56" t="s">
        <v>972</v>
      </c>
      <c r="E1850" s="54" t="s">
        <v>44</v>
      </c>
      <c r="F1850" s="53" t="s">
        <v>1052</v>
      </c>
      <c r="G1850" s="376"/>
      <c r="H1850" s="54" t="s">
        <v>44</v>
      </c>
      <c r="I1850" s="55"/>
      <c r="J1850" s="389"/>
      <c r="K1850" s="388"/>
      <c r="L1850" s="51">
        <v>3200</v>
      </c>
      <c r="M1850" s="51">
        <v>3200</v>
      </c>
      <c r="N1850" s="132">
        <v>3200</v>
      </c>
      <c r="O1850" s="51">
        <v>3200</v>
      </c>
      <c r="P1850" s="51">
        <v>3200</v>
      </c>
      <c r="Q1850" s="51">
        <v>3200</v>
      </c>
      <c r="R1850" s="51">
        <v>3200</v>
      </c>
      <c r="S1850" s="51">
        <v>3200</v>
      </c>
      <c r="T1850" s="51">
        <v>3200</v>
      </c>
    </row>
    <row r="1851" spans="1:20" s="10" customFormat="1" ht="65.099999999999994" customHeight="1" x14ac:dyDescent="0.3">
      <c r="A1851" s="13">
        <f>IF(D1851="","",SUBTOTAL(3,D$7:$D1851))</f>
        <v>1841</v>
      </c>
      <c r="B1851" s="376"/>
      <c r="C1851" s="55" t="s">
        <v>1041</v>
      </c>
      <c r="D1851" s="56" t="s">
        <v>972</v>
      </c>
      <c r="E1851" s="54" t="s">
        <v>44</v>
      </c>
      <c r="F1851" s="53" t="s">
        <v>1053</v>
      </c>
      <c r="G1851" s="376"/>
      <c r="H1851" s="54" t="s">
        <v>44</v>
      </c>
      <c r="I1851" s="55"/>
      <c r="J1851" s="389"/>
      <c r="K1851" s="388"/>
      <c r="L1851" s="51">
        <v>4200</v>
      </c>
      <c r="M1851" s="51">
        <v>4200</v>
      </c>
      <c r="N1851" s="132">
        <v>4200</v>
      </c>
      <c r="O1851" s="51">
        <v>4200</v>
      </c>
      <c r="P1851" s="51">
        <v>4200</v>
      </c>
      <c r="Q1851" s="51">
        <v>4200</v>
      </c>
      <c r="R1851" s="51">
        <v>4200</v>
      </c>
      <c r="S1851" s="51">
        <v>4200</v>
      </c>
      <c r="T1851" s="51">
        <v>4200</v>
      </c>
    </row>
    <row r="1852" spans="1:20" s="10" customFormat="1" ht="65.099999999999994" customHeight="1" x14ac:dyDescent="0.3">
      <c r="A1852" s="13">
        <f>IF(D1852="","",SUBTOTAL(3,D$7:$D1852))</f>
        <v>1842</v>
      </c>
      <c r="B1852" s="376"/>
      <c r="C1852" s="55" t="s">
        <v>1041</v>
      </c>
      <c r="D1852" s="56" t="s">
        <v>972</v>
      </c>
      <c r="E1852" s="54" t="s">
        <v>44</v>
      </c>
      <c r="F1852" s="53" t="s">
        <v>1054</v>
      </c>
      <c r="G1852" s="376"/>
      <c r="H1852" s="54" t="s">
        <v>44</v>
      </c>
      <c r="I1852" s="55"/>
      <c r="J1852" s="389"/>
      <c r="K1852" s="388"/>
      <c r="L1852" s="51">
        <v>23100</v>
      </c>
      <c r="M1852" s="51">
        <v>23100</v>
      </c>
      <c r="N1852" s="132">
        <v>23100</v>
      </c>
      <c r="O1852" s="51">
        <v>23100</v>
      </c>
      <c r="P1852" s="51">
        <v>23100</v>
      </c>
      <c r="Q1852" s="51">
        <v>23100</v>
      </c>
      <c r="R1852" s="51">
        <v>23100</v>
      </c>
      <c r="S1852" s="51">
        <v>23100</v>
      </c>
      <c r="T1852" s="51">
        <v>23100</v>
      </c>
    </row>
    <row r="1853" spans="1:20" s="10" customFormat="1" ht="65.099999999999994" customHeight="1" x14ac:dyDescent="0.3">
      <c r="A1853" s="13">
        <f>IF(D1853="","",SUBTOTAL(3,D$7:$D1853))</f>
        <v>1843</v>
      </c>
      <c r="B1853" s="376"/>
      <c r="C1853" s="55" t="s">
        <v>1041</v>
      </c>
      <c r="D1853" s="56" t="s">
        <v>972</v>
      </c>
      <c r="E1853" s="54" t="s">
        <v>44</v>
      </c>
      <c r="F1853" s="53" t="s">
        <v>1055</v>
      </c>
      <c r="G1853" s="376"/>
      <c r="H1853" s="54" t="s">
        <v>44</v>
      </c>
      <c r="I1853" s="55"/>
      <c r="J1853" s="389"/>
      <c r="K1853" s="388"/>
      <c r="L1853" s="51">
        <v>34600</v>
      </c>
      <c r="M1853" s="51">
        <v>34600</v>
      </c>
      <c r="N1853" s="132">
        <v>34600</v>
      </c>
      <c r="O1853" s="51">
        <v>34600</v>
      </c>
      <c r="P1853" s="51">
        <v>34600</v>
      </c>
      <c r="Q1853" s="51">
        <v>34600</v>
      </c>
      <c r="R1853" s="51">
        <v>34600</v>
      </c>
      <c r="S1853" s="51">
        <v>34600</v>
      </c>
      <c r="T1853" s="51">
        <v>34600</v>
      </c>
    </row>
    <row r="1854" spans="1:20" s="10" customFormat="1" ht="65.099999999999994" customHeight="1" x14ac:dyDescent="0.3">
      <c r="A1854" s="13">
        <f>IF(D1854="","",SUBTOTAL(3,D$7:$D1854))</f>
        <v>1844</v>
      </c>
      <c r="B1854" s="376"/>
      <c r="C1854" s="55" t="s">
        <v>1041</v>
      </c>
      <c r="D1854" s="56" t="s">
        <v>972</v>
      </c>
      <c r="E1854" s="54" t="s">
        <v>44</v>
      </c>
      <c r="F1854" s="53" t="s">
        <v>1056</v>
      </c>
      <c r="G1854" s="376"/>
      <c r="H1854" s="54" t="s">
        <v>44</v>
      </c>
      <c r="I1854" s="55"/>
      <c r="J1854" s="389"/>
      <c r="K1854" s="388"/>
      <c r="L1854" s="51">
        <v>26200</v>
      </c>
      <c r="M1854" s="51">
        <v>26200</v>
      </c>
      <c r="N1854" s="132">
        <v>26200</v>
      </c>
      <c r="O1854" s="51">
        <v>26200</v>
      </c>
      <c r="P1854" s="51">
        <v>26200</v>
      </c>
      <c r="Q1854" s="51">
        <v>26200</v>
      </c>
      <c r="R1854" s="51">
        <v>26200</v>
      </c>
      <c r="S1854" s="51">
        <v>26200</v>
      </c>
      <c r="T1854" s="51">
        <v>26200</v>
      </c>
    </row>
    <row r="1855" spans="1:20" s="10" customFormat="1" ht="65.099999999999994" customHeight="1" x14ac:dyDescent="0.3">
      <c r="A1855" s="13">
        <f>IF(D1855="","",SUBTOTAL(3,D$7:$D1855))</f>
        <v>1845</v>
      </c>
      <c r="B1855" s="376"/>
      <c r="C1855" s="55" t="s">
        <v>1041</v>
      </c>
      <c r="D1855" s="56" t="s">
        <v>972</v>
      </c>
      <c r="E1855" s="54" t="s">
        <v>44</v>
      </c>
      <c r="F1855" s="53" t="s">
        <v>1057</v>
      </c>
      <c r="G1855" s="376"/>
      <c r="H1855" s="54" t="s">
        <v>44</v>
      </c>
      <c r="I1855" s="55"/>
      <c r="J1855" s="389"/>
      <c r="K1855" s="388"/>
      <c r="L1855" s="51">
        <v>35300</v>
      </c>
      <c r="M1855" s="51">
        <v>35300</v>
      </c>
      <c r="N1855" s="132">
        <v>35300</v>
      </c>
      <c r="O1855" s="51">
        <v>35300</v>
      </c>
      <c r="P1855" s="51">
        <v>35300</v>
      </c>
      <c r="Q1855" s="51">
        <v>35300</v>
      </c>
      <c r="R1855" s="51">
        <v>35300</v>
      </c>
      <c r="S1855" s="51">
        <v>35300</v>
      </c>
      <c r="T1855" s="51">
        <v>35300</v>
      </c>
    </row>
    <row r="1856" spans="1:20" s="10" customFormat="1" ht="65.099999999999994" customHeight="1" x14ac:dyDescent="0.3">
      <c r="A1856" s="13">
        <f>IF(D1856="","",SUBTOTAL(3,D$7:$D1856))</f>
        <v>1846</v>
      </c>
      <c r="B1856" s="376"/>
      <c r="C1856" s="55" t="s">
        <v>1041</v>
      </c>
      <c r="D1856" s="56" t="s">
        <v>972</v>
      </c>
      <c r="E1856" s="54" t="s">
        <v>44</v>
      </c>
      <c r="F1856" s="53" t="s">
        <v>1058</v>
      </c>
      <c r="G1856" s="376"/>
      <c r="H1856" s="54" t="s">
        <v>44</v>
      </c>
      <c r="I1856" s="55"/>
      <c r="J1856" s="389"/>
      <c r="K1856" s="388"/>
      <c r="L1856" s="51">
        <v>32500</v>
      </c>
      <c r="M1856" s="51">
        <v>32500</v>
      </c>
      <c r="N1856" s="132">
        <v>32500</v>
      </c>
      <c r="O1856" s="51">
        <v>32500</v>
      </c>
      <c r="P1856" s="51">
        <v>32500</v>
      </c>
      <c r="Q1856" s="51">
        <v>32500</v>
      </c>
      <c r="R1856" s="51">
        <v>32500</v>
      </c>
      <c r="S1856" s="51">
        <v>32500</v>
      </c>
      <c r="T1856" s="51">
        <v>32500</v>
      </c>
    </row>
    <row r="1857" spans="1:20" s="10" customFormat="1" ht="65.099999999999994" customHeight="1" x14ac:dyDescent="0.3">
      <c r="A1857" s="13">
        <f>IF(D1857="","",SUBTOTAL(3,D$7:$D1857))</f>
        <v>1847</v>
      </c>
      <c r="B1857" s="376"/>
      <c r="C1857" s="55" t="s">
        <v>1041</v>
      </c>
      <c r="D1857" s="56" t="s">
        <v>972</v>
      </c>
      <c r="E1857" s="54" t="s">
        <v>44</v>
      </c>
      <c r="F1857" s="53" t="s">
        <v>1059</v>
      </c>
      <c r="G1857" s="376"/>
      <c r="H1857" s="54" t="s">
        <v>44</v>
      </c>
      <c r="I1857" s="55"/>
      <c r="J1857" s="389"/>
      <c r="K1857" s="388"/>
      <c r="L1857" s="51">
        <v>46700</v>
      </c>
      <c r="M1857" s="51">
        <v>46700</v>
      </c>
      <c r="N1857" s="132">
        <v>46700</v>
      </c>
      <c r="O1857" s="51">
        <v>46700</v>
      </c>
      <c r="P1857" s="51">
        <v>46700</v>
      </c>
      <c r="Q1857" s="51">
        <v>46700</v>
      </c>
      <c r="R1857" s="51">
        <v>46700</v>
      </c>
      <c r="S1857" s="51">
        <v>46700</v>
      </c>
      <c r="T1857" s="51">
        <v>46700</v>
      </c>
    </row>
    <row r="1858" spans="1:20" s="10" customFormat="1" ht="65.099999999999994" customHeight="1" x14ac:dyDescent="0.3">
      <c r="A1858" s="13">
        <f>IF(D1858="","",SUBTOTAL(3,D$7:$D1858))</f>
        <v>1848</v>
      </c>
      <c r="B1858" s="376"/>
      <c r="C1858" s="55" t="s">
        <v>1041</v>
      </c>
      <c r="D1858" s="56" t="s">
        <v>972</v>
      </c>
      <c r="E1858" s="54" t="s">
        <v>44</v>
      </c>
      <c r="F1858" s="53" t="s">
        <v>1060</v>
      </c>
      <c r="G1858" s="376"/>
      <c r="H1858" s="54" t="s">
        <v>44</v>
      </c>
      <c r="I1858" s="55"/>
      <c r="J1858" s="389"/>
      <c r="K1858" s="388"/>
      <c r="L1858" s="51">
        <v>36800</v>
      </c>
      <c r="M1858" s="51">
        <v>36800</v>
      </c>
      <c r="N1858" s="132">
        <v>36800</v>
      </c>
      <c r="O1858" s="51">
        <v>36800</v>
      </c>
      <c r="P1858" s="51">
        <v>36800</v>
      </c>
      <c r="Q1858" s="51">
        <v>36800</v>
      </c>
      <c r="R1858" s="51">
        <v>36800</v>
      </c>
      <c r="S1858" s="51">
        <v>36800</v>
      </c>
      <c r="T1858" s="51">
        <v>36800</v>
      </c>
    </row>
    <row r="1859" spans="1:20" s="10" customFormat="1" ht="65.099999999999994" customHeight="1" x14ac:dyDescent="0.3">
      <c r="A1859" s="13">
        <f>IF(D1859="","",SUBTOTAL(3,D$7:$D1859))</f>
        <v>1849</v>
      </c>
      <c r="B1859" s="376"/>
      <c r="C1859" s="55" t="s">
        <v>1041</v>
      </c>
      <c r="D1859" s="56" t="s">
        <v>972</v>
      </c>
      <c r="E1859" s="54" t="s">
        <v>44</v>
      </c>
      <c r="F1859" s="53" t="s">
        <v>1061</v>
      </c>
      <c r="G1859" s="376"/>
      <c r="H1859" s="54" t="s">
        <v>44</v>
      </c>
      <c r="I1859" s="55"/>
      <c r="J1859" s="389"/>
      <c r="K1859" s="388"/>
      <c r="L1859" s="51">
        <v>43400</v>
      </c>
      <c r="M1859" s="51">
        <v>43400</v>
      </c>
      <c r="N1859" s="132">
        <v>43400</v>
      </c>
      <c r="O1859" s="51">
        <v>43400</v>
      </c>
      <c r="P1859" s="51">
        <v>43400</v>
      </c>
      <c r="Q1859" s="51">
        <v>43400</v>
      </c>
      <c r="R1859" s="51">
        <v>43400</v>
      </c>
      <c r="S1859" s="51">
        <v>43400</v>
      </c>
      <c r="T1859" s="51">
        <v>43400</v>
      </c>
    </row>
    <row r="1860" spans="1:20" s="10" customFormat="1" ht="65.099999999999994" customHeight="1" x14ac:dyDescent="0.3">
      <c r="A1860" s="13">
        <f>IF(D1860="","",SUBTOTAL(3,D$7:$D1860))</f>
        <v>1850</v>
      </c>
      <c r="B1860" s="376"/>
      <c r="C1860" s="55" t="s">
        <v>1041</v>
      </c>
      <c r="D1860" s="56" t="s">
        <v>972</v>
      </c>
      <c r="E1860" s="54" t="s">
        <v>44</v>
      </c>
      <c r="F1860" s="53" t="s">
        <v>1062</v>
      </c>
      <c r="G1860" s="376"/>
      <c r="H1860" s="54" t="s">
        <v>44</v>
      </c>
      <c r="I1860" s="55"/>
      <c r="J1860" s="389"/>
      <c r="K1860" s="388"/>
      <c r="L1860" s="51">
        <v>3800</v>
      </c>
      <c r="M1860" s="51">
        <v>3800</v>
      </c>
      <c r="N1860" s="132">
        <v>3800</v>
      </c>
      <c r="O1860" s="51">
        <v>3800</v>
      </c>
      <c r="P1860" s="51">
        <v>3800</v>
      </c>
      <c r="Q1860" s="51">
        <v>3800</v>
      </c>
      <c r="R1860" s="51">
        <v>3800</v>
      </c>
      <c r="S1860" s="51">
        <v>3800</v>
      </c>
      <c r="T1860" s="51">
        <v>3800</v>
      </c>
    </row>
    <row r="1861" spans="1:20" s="10" customFormat="1" ht="65.099999999999994" customHeight="1" x14ac:dyDescent="0.3">
      <c r="A1861" s="13">
        <f>IF(D1861="","",SUBTOTAL(3,D$7:$D1861))</f>
        <v>1851</v>
      </c>
      <c r="B1861" s="376"/>
      <c r="C1861" s="55" t="s">
        <v>1041</v>
      </c>
      <c r="D1861" s="56" t="s">
        <v>972</v>
      </c>
      <c r="E1861" s="54" t="s">
        <v>44</v>
      </c>
      <c r="F1861" s="53" t="s">
        <v>1063</v>
      </c>
      <c r="G1861" s="376"/>
      <c r="H1861" s="54" t="s">
        <v>44</v>
      </c>
      <c r="I1861" s="55"/>
      <c r="J1861" s="389"/>
      <c r="K1861" s="388"/>
      <c r="L1861" s="51">
        <v>5800</v>
      </c>
      <c r="M1861" s="51">
        <v>5800</v>
      </c>
      <c r="N1861" s="132">
        <v>5800</v>
      </c>
      <c r="O1861" s="51">
        <v>5800</v>
      </c>
      <c r="P1861" s="51">
        <v>5800</v>
      </c>
      <c r="Q1861" s="51">
        <v>5800</v>
      </c>
      <c r="R1861" s="51">
        <v>5800</v>
      </c>
      <c r="S1861" s="51">
        <v>5800</v>
      </c>
      <c r="T1861" s="51">
        <v>5800</v>
      </c>
    </row>
    <row r="1862" spans="1:20" s="10" customFormat="1" ht="65.099999999999994" customHeight="1" x14ac:dyDescent="0.3">
      <c r="A1862" s="13">
        <f>IF(D1862="","",SUBTOTAL(3,D$7:$D1862))</f>
        <v>1852</v>
      </c>
      <c r="B1862" s="376"/>
      <c r="C1862" s="55" t="s">
        <v>1041</v>
      </c>
      <c r="D1862" s="56" t="s">
        <v>972</v>
      </c>
      <c r="E1862" s="54" t="s">
        <v>44</v>
      </c>
      <c r="F1862" s="53" t="s">
        <v>1064</v>
      </c>
      <c r="G1862" s="376"/>
      <c r="H1862" s="54" t="s">
        <v>44</v>
      </c>
      <c r="I1862" s="55"/>
      <c r="J1862" s="389"/>
      <c r="K1862" s="388"/>
      <c r="L1862" s="51">
        <v>23300</v>
      </c>
      <c r="M1862" s="51">
        <v>23300</v>
      </c>
      <c r="N1862" s="132">
        <v>23300</v>
      </c>
      <c r="O1862" s="51">
        <v>23300</v>
      </c>
      <c r="P1862" s="51">
        <v>23300</v>
      </c>
      <c r="Q1862" s="51">
        <v>23300</v>
      </c>
      <c r="R1862" s="51">
        <v>23300</v>
      </c>
      <c r="S1862" s="51">
        <v>23300</v>
      </c>
      <c r="T1862" s="51">
        <v>23300</v>
      </c>
    </row>
    <row r="1863" spans="1:20" s="10" customFormat="1" ht="65.099999999999994" customHeight="1" x14ac:dyDescent="0.3">
      <c r="A1863" s="13">
        <f>IF(D1863="","",SUBTOTAL(3,D$7:$D1863))</f>
        <v>1853</v>
      </c>
      <c r="B1863" s="376"/>
      <c r="C1863" s="55" t="s">
        <v>1041</v>
      </c>
      <c r="D1863" s="56" t="s">
        <v>972</v>
      </c>
      <c r="E1863" s="54" t="s">
        <v>44</v>
      </c>
      <c r="F1863" s="53" t="s">
        <v>1065</v>
      </c>
      <c r="G1863" s="376"/>
      <c r="H1863" s="54" t="s">
        <v>44</v>
      </c>
      <c r="I1863" s="55"/>
      <c r="J1863" s="389"/>
      <c r="K1863" s="388"/>
      <c r="L1863" s="51">
        <v>34100</v>
      </c>
      <c r="M1863" s="51">
        <v>34100</v>
      </c>
      <c r="N1863" s="132">
        <v>34100</v>
      </c>
      <c r="O1863" s="51">
        <v>34100</v>
      </c>
      <c r="P1863" s="51">
        <v>34100</v>
      </c>
      <c r="Q1863" s="51">
        <v>34100</v>
      </c>
      <c r="R1863" s="51">
        <v>34100</v>
      </c>
      <c r="S1863" s="51">
        <v>34100</v>
      </c>
      <c r="T1863" s="51">
        <v>34100</v>
      </c>
    </row>
    <row r="1864" spans="1:20" s="10" customFormat="1" ht="65.099999999999994" customHeight="1" x14ac:dyDescent="0.3">
      <c r="A1864" s="13">
        <f>IF(D1864="","",SUBTOTAL(3,D$7:$D1864))</f>
        <v>1854</v>
      </c>
      <c r="B1864" s="376"/>
      <c r="C1864" s="55" t="s">
        <v>1041</v>
      </c>
      <c r="D1864" s="56" t="s">
        <v>972</v>
      </c>
      <c r="E1864" s="54" t="s">
        <v>44</v>
      </c>
      <c r="F1864" s="53" t="s">
        <v>1066</v>
      </c>
      <c r="G1864" s="376"/>
      <c r="H1864" s="54" t="s">
        <v>44</v>
      </c>
      <c r="I1864" s="55"/>
      <c r="J1864" s="389"/>
      <c r="K1864" s="388"/>
      <c r="L1864" s="51">
        <v>24900</v>
      </c>
      <c r="M1864" s="51">
        <v>24900</v>
      </c>
      <c r="N1864" s="132">
        <v>24900</v>
      </c>
      <c r="O1864" s="51">
        <v>24900</v>
      </c>
      <c r="P1864" s="51">
        <v>24900</v>
      </c>
      <c r="Q1864" s="51">
        <v>24900</v>
      </c>
      <c r="R1864" s="51">
        <v>24900</v>
      </c>
      <c r="S1864" s="51">
        <v>24900</v>
      </c>
      <c r="T1864" s="51">
        <v>24900</v>
      </c>
    </row>
    <row r="1865" spans="1:20" s="10" customFormat="1" ht="65.099999999999994" customHeight="1" x14ac:dyDescent="0.3">
      <c r="A1865" s="13">
        <f>IF(D1865="","",SUBTOTAL(3,D$7:$D1865))</f>
        <v>1855</v>
      </c>
      <c r="B1865" s="376"/>
      <c r="C1865" s="55" t="s">
        <v>1041</v>
      </c>
      <c r="D1865" s="56" t="s">
        <v>972</v>
      </c>
      <c r="E1865" s="54" t="s">
        <v>44</v>
      </c>
      <c r="F1865" s="53" t="s">
        <v>1067</v>
      </c>
      <c r="G1865" s="376"/>
      <c r="H1865" s="54" t="s">
        <v>44</v>
      </c>
      <c r="I1865" s="55"/>
      <c r="J1865" s="389"/>
      <c r="K1865" s="388"/>
      <c r="L1865" s="51">
        <v>36300</v>
      </c>
      <c r="M1865" s="51">
        <v>36300</v>
      </c>
      <c r="N1865" s="132">
        <v>36300</v>
      </c>
      <c r="O1865" s="51">
        <v>36300</v>
      </c>
      <c r="P1865" s="51">
        <v>36300</v>
      </c>
      <c r="Q1865" s="51">
        <v>36300</v>
      </c>
      <c r="R1865" s="51">
        <v>36300</v>
      </c>
      <c r="S1865" s="51">
        <v>36300</v>
      </c>
      <c r="T1865" s="51">
        <v>36300</v>
      </c>
    </row>
    <row r="1866" spans="1:20" s="10" customFormat="1" ht="65.099999999999994" customHeight="1" x14ac:dyDescent="0.3">
      <c r="A1866" s="13">
        <f>IF(D1866="","",SUBTOTAL(3,D$7:$D1866))</f>
        <v>1856</v>
      </c>
      <c r="B1866" s="376"/>
      <c r="C1866" s="55" t="s">
        <v>1041</v>
      </c>
      <c r="D1866" s="56" t="s">
        <v>972</v>
      </c>
      <c r="E1866" s="54" t="s">
        <v>44</v>
      </c>
      <c r="F1866" s="53" t="s">
        <v>1068</v>
      </c>
      <c r="G1866" s="376"/>
      <c r="H1866" s="54" t="s">
        <v>44</v>
      </c>
      <c r="I1866" s="55"/>
      <c r="J1866" s="389"/>
      <c r="K1866" s="388"/>
      <c r="L1866" s="51">
        <v>28700</v>
      </c>
      <c r="M1866" s="51">
        <v>28700</v>
      </c>
      <c r="N1866" s="132">
        <v>28700</v>
      </c>
      <c r="O1866" s="51">
        <v>28700</v>
      </c>
      <c r="P1866" s="51">
        <v>28700</v>
      </c>
      <c r="Q1866" s="51">
        <v>28700</v>
      </c>
      <c r="R1866" s="51">
        <v>28700</v>
      </c>
      <c r="S1866" s="51">
        <v>28700</v>
      </c>
      <c r="T1866" s="51">
        <v>28700</v>
      </c>
    </row>
    <row r="1867" spans="1:20" s="10" customFormat="1" ht="65.099999999999994" customHeight="1" x14ac:dyDescent="0.3">
      <c r="A1867" s="13">
        <f>IF(D1867="","",SUBTOTAL(3,D$7:$D1867))</f>
        <v>1857</v>
      </c>
      <c r="B1867" s="376"/>
      <c r="C1867" s="55" t="s">
        <v>1041</v>
      </c>
      <c r="D1867" s="56" t="s">
        <v>972</v>
      </c>
      <c r="E1867" s="54" t="s">
        <v>44</v>
      </c>
      <c r="F1867" s="53" t="s">
        <v>1069</v>
      </c>
      <c r="G1867" s="376"/>
      <c r="H1867" s="54" t="s">
        <v>44</v>
      </c>
      <c r="I1867" s="55"/>
      <c r="J1867" s="389"/>
      <c r="K1867" s="388"/>
      <c r="L1867" s="51">
        <v>43300</v>
      </c>
      <c r="M1867" s="51">
        <v>43300</v>
      </c>
      <c r="N1867" s="132">
        <v>43300</v>
      </c>
      <c r="O1867" s="51">
        <v>43300</v>
      </c>
      <c r="P1867" s="51">
        <v>43300</v>
      </c>
      <c r="Q1867" s="51">
        <v>43300</v>
      </c>
      <c r="R1867" s="51">
        <v>43300</v>
      </c>
      <c r="S1867" s="51">
        <v>43300</v>
      </c>
      <c r="T1867" s="51">
        <v>43300</v>
      </c>
    </row>
    <row r="1868" spans="1:20" s="10" customFormat="1" ht="65.099999999999994" customHeight="1" x14ac:dyDescent="0.3">
      <c r="A1868" s="13">
        <f>IF(D1868="","",SUBTOTAL(3,D$7:$D1868))</f>
        <v>1858</v>
      </c>
      <c r="B1868" s="376"/>
      <c r="C1868" s="55" t="s">
        <v>1041</v>
      </c>
      <c r="D1868" s="56" t="s">
        <v>972</v>
      </c>
      <c r="E1868" s="54" t="s">
        <v>44</v>
      </c>
      <c r="F1868" s="53" t="s">
        <v>1070</v>
      </c>
      <c r="G1868" s="376"/>
      <c r="H1868" s="54" t="s">
        <v>44</v>
      </c>
      <c r="I1868" s="55"/>
      <c r="J1868" s="389"/>
      <c r="K1868" s="388"/>
      <c r="L1868" s="51">
        <v>31100</v>
      </c>
      <c r="M1868" s="51">
        <v>31100</v>
      </c>
      <c r="N1868" s="132">
        <v>31100</v>
      </c>
      <c r="O1868" s="51">
        <v>31100</v>
      </c>
      <c r="P1868" s="51">
        <v>31100</v>
      </c>
      <c r="Q1868" s="51">
        <v>31100</v>
      </c>
      <c r="R1868" s="51">
        <v>31100</v>
      </c>
      <c r="S1868" s="51">
        <v>31100</v>
      </c>
      <c r="T1868" s="51">
        <v>31100</v>
      </c>
    </row>
    <row r="1869" spans="1:20" s="10" customFormat="1" ht="65.099999999999994" customHeight="1" x14ac:dyDescent="0.3">
      <c r="A1869" s="13">
        <f>IF(D1869="","",SUBTOTAL(3,D$7:$D1869))</f>
        <v>1859</v>
      </c>
      <c r="B1869" s="376"/>
      <c r="C1869" s="55" t="s">
        <v>1041</v>
      </c>
      <c r="D1869" s="56" t="s">
        <v>972</v>
      </c>
      <c r="E1869" s="54" t="s">
        <v>44</v>
      </c>
      <c r="F1869" s="53" t="s">
        <v>1071</v>
      </c>
      <c r="G1869" s="376"/>
      <c r="H1869" s="54" t="s">
        <v>44</v>
      </c>
      <c r="I1869" s="55"/>
      <c r="J1869" s="389"/>
      <c r="K1869" s="388"/>
      <c r="L1869" s="51">
        <v>37700</v>
      </c>
      <c r="M1869" s="51">
        <v>37700</v>
      </c>
      <c r="N1869" s="132">
        <v>37700</v>
      </c>
      <c r="O1869" s="51">
        <v>37700</v>
      </c>
      <c r="P1869" s="51">
        <v>37700</v>
      </c>
      <c r="Q1869" s="51">
        <v>37700</v>
      </c>
      <c r="R1869" s="51">
        <v>37700</v>
      </c>
      <c r="S1869" s="51">
        <v>37700</v>
      </c>
      <c r="T1869" s="51">
        <v>37700</v>
      </c>
    </row>
    <row r="1870" spans="1:20" s="10" customFormat="1" ht="65.099999999999994" customHeight="1" x14ac:dyDescent="0.3">
      <c r="A1870" s="13">
        <f>IF(D1870="","",SUBTOTAL(3,D$7:$D1870))</f>
        <v>1860</v>
      </c>
      <c r="B1870" s="376"/>
      <c r="C1870" s="55" t="s">
        <v>1041</v>
      </c>
      <c r="D1870" s="56" t="s">
        <v>972</v>
      </c>
      <c r="E1870" s="54" t="s">
        <v>44</v>
      </c>
      <c r="F1870" s="53" t="s">
        <v>1072</v>
      </c>
      <c r="G1870" s="376"/>
      <c r="H1870" s="54" t="s">
        <v>44</v>
      </c>
      <c r="I1870" s="55"/>
      <c r="J1870" s="389"/>
      <c r="K1870" s="388"/>
      <c r="L1870" s="51">
        <v>1600</v>
      </c>
      <c r="M1870" s="51">
        <v>1600</v>
      </c>
      <c r="N1870" s="132">
        <v>1600</v>
      </c>
      <c r="O1870" s="51">
        <v>1600</v>
      </c>
      <c r="P1870" s="51">
        <v>1600</v>
      </c>
      <c r="Q1870" s="51">
        <v>1600</v>
      </c>
      <c r="R1870" s="51">
        <v>1600</v>
      </c>
      <c r="S1870" s="51">
        <v>1600</v>
      </c>
      <c r="T1870" s="51">
        <v>1600</v>
      </c>
    </row>
    <row r="1871" spans="1:20" s="10" customFormat="1" ht="65.099999999999994" customHeight="1" x14ac:dyDescent="0.3">
      <c r="A1871" s="13">
        <f>IF(D1871="","",SUBTOTAL(3,D$7:$D1871))</f>
        <v>1861</v>
      </c>
      <c r="B1871" s="376"/>
      <c r="C1871" s="55" t="s">
        <v>1041</v>
      </c>
      <c r="D1871" s="56" t="s">
        <v>972</v>
      </c>
      <c r="E1871" s="54" t="s">
        <v>44</v>
      </c>
      <c r="F1871" s="53" t="s">
        <v>1073</v>
      </c>
      <c r="G1871" s="376"/>
      <c r="H1871" s="54" t="s">
        <v>44</v>
      </c>
      <c r="I1871" s="55"/>
      <c r="J1871" s="389"/>
      <c r="K1871" s="388"/>
      <c r="L1871" s="51">
        <v>2800</v>
      </c>
      <c r="M1871" s="51">
        <v>2800</v>
      </c>
      <c r="N1871" s="132">
        <v>2800</v>
      </c>
      <c r="O1871" s="51">
        <v>2800</v>
      </c>
      <c r="P1871" s="51">
        <v>2800</v>
      </c>
      <c r="Q1871" s="51">
        <v>2800</v>
      </c>
      <c r="R1871" s="51">
        <v>2800</v>
      </c>
      <c r="S1871" s="51">
        <v>2800</v>
      </c>
      <c r="T1871" s="51">
        <v>2800</v>
      </c>
    </row>
    <row r="1872" spans="1:20" s="10" customFormat="1" ht="65.099999999999994" customHeight="1" x14ac:dyDescent="0.3">
      <c r="A1872" s="13">
        <f>IF(D1872="","",SUBTOTAL(3,D$7:$D1872))</f>
        <v>1862</v>
      </c>
      <c r="B1872" s="376"/>
      <c r="C1872" s="55" t="s">
        <v>1041</v>
      </c>
      <c r="D1872" s="56" t="s">
        <v>972</v>
      </c>
      <c r="E1872" s="54" t="s">
        <v>44</v>
      </c>
      <c r="F1872" s="53" t="s">
        <v>1074</v>
      </c>
      <c r="G1872" s="376"/>
      <c r="H1872" s="54" t="s">
        <v>44</v>
      </c>
      <c r="I1872" s="55"/>
      <c r="J1872" s="389"/>
      <c r="K1872" s="388"/>
      <c r="L1872" s="51">
        <v>109100</v>
      </c>
      <c r="M1872" s="51">
        <v>109100</v>
      </c>
      <c r="N1872" s="132">
        <v>109100</v>
      </c>
      <c r="O1872" s="51">
        <v>109100</v>
      </c>
      <c r="P1872" s="51">
        <v>109100</v>
      </c>
      <c r="Q1872" s="51">
        <v>109100</v>
      </c>
      <c r="R1872" s="51">
        <v>109100</v>
      </c>
      <c r="S1872" s="51">
        <v>109100</v>
      </c>
      <c r="T1872" s="51">
        <v>109100</v>
      </c>
    </row>
    <row r="1873" spans="1:20" s="10" customFormat="1" ht="65.099999999999994" customHeight="1" x14ac:dyDescent="0.3">
      <c r="A1873" s="13">
        <f>IF(D1873="","",SUBTOTAL(3,D$7:$D1873))</f>
        <v>1863</v>
      </c>
      <c r="B1873" s="376"/>
      <c r="C1873" s="55" t="s">
        <v>1041</v>
      </c>
      <c r="D1873" s="56" t="s">
        <v>972</v>
      </c>
      <c r="E1873" s="54" t="s">
        <v>44</v>
      </c>
      <c r="F1873" s="53" t="s">
        <v>1075</v>
      </c>
      <c r="G1873" s="376"/>
      <c r="H1873" s="54" t="s">
        <v>44</v>
      </c>
      <c r="I1873" s="55"/>
      <c r="J1873" s="389"/>
      <c r="K1873" s="388"/>
      <c r="L1873" s="51">
        <v>156000</v>
      </c>
      <c r="M1873" s="51">
        <v>156000</v>
      </c>
      <c r="N1873" s="132">
        <v>156000</v>
      </c>
      <c r="O1873" s="51">
        <v>156000</v>
      </c>
      <c r="P1873" s="51">
        <v>156000</v>
      </c>
      <c r="Q1873" s="51">
        <v>156000</v>
      </c>
      <c r="R1873" s="51">
        <v>156000</v>
      </c>
      <c r="S1873" s="51">
        <v>156000</v>
      </c>
      <c r="T1873" s="51">
        <v>156000</v>
      </c>
    </row>
    <row r="1874" spans="1:20" s="10" customFormat="1" ht="65.099999999999994" customHeight="1" x14ac:dyDescent="0.3">
      <c r="A1874" s="13">
        <f>IF(D1874="","",SUBTOTAL(3,D$7:$D1874))</f>
        <v>1864</v>
      </c>
      <c r="B1874" s="376"/>
      <c r="C1874" s="55" t="s">
        <v>1076</v>
      </c>
      <c r="D1874" s="56" t="s">
        <v>570</v>
      </c>
      <c r="E1874" s="55" t="s">
        <v>1077</v>
      </c>
      <c r="F1874" s="53" t="s">
        <v>1078</v>
      </c>
      <c r="G1874" s="376"/>
      <c r="H1874" s="54" t="s">
        <v>44</v>
      </c>
      <c r="I1874" s="55"/>
      <c r="J1874" s="389"/>
      <c r="K1874" s="388"/>
      <c r="L1874" s="51">
        <v>5700</v>
      </c>
      <c r="M1874" s="51">
        <v>5700</v>
      </c>
      <c r="N1874" s="132">
        <v>5700</v>
      </c>
      <c r="O1874" s="51">
        <v>5700</v>
      </c>
      <c r="P1874" s="51">
        <v>5700</v>
      </c>
      <c r="Q1874" s="51">
        <v>5700</v>
      </c>
      <c r="R1874" s="51">
        <v>5700</v>
      </c>
      <c r="S1874" s="51">
        <v>5700</v>
      </c>
      <c r="T1874" s="51">
        <v>5700</v>
      </c>
    </row>
    <row r="1875" spans="1:20" s="10" customFormat="1" ht="65.099999999999994" customHeight="1" x14ac:dyDescent="0.3">
      <c r="A1875" s="13">
        <f>IF(D1875="","",SUBTOTAL(3,D$7:$D1875))</f>
        <v>1865</v>
      </c>
      <c r="B1875" s="376"/>
      <c r="C1875" s="55" t="s">
        <v>1076</v>
      </c>
      <c r="D1875" s="56" t="s">
        <v>570</v>
      </c>
      <c r="E1875" s="54" t="s">
        <v>44</v>
      </c>
      <c r="F1875" s="53" t="s">
        <v>1079</v>
      </c>
      <c r="G1875" s="376"/>
      <c r="H1875" s="54" t="s">
        <v>44</v>
      </c>
      <c r="I1875" s="55"/>
      <c r="J1875" s="389"/>
      <c r="K1875" s="388"/>
      <c r="L1875" s="51">
        <v>6600</v>
      </c>
      <c r="M1875" s="51">
        <v>6600</v>
      </c>
      <c r="N1875" s="132">
        <v>6600</v>
      </c>
      <c r="O1875" s="51">
        <v>6600</v>
      </c>
      <c r="P1875" s="51">
        <v>6600</v>
      </c>
      <c r="Q1875" s="51">
        <v>6600</v>
      </c>
      <c r="R1875" s="51">
        <v>6600</v>
      </c>
      <c r="S1875" s="51">
        <v>6600</v>
      </c>
      <c r="T1875" s="51">
        <v>6600</v>
      </c>
    </row>
    <row r="1876" spans="1:20" s="10" customFormat="1" ht="65.099999999999994" customHeight="1" x14ac:dyDescent="0.3">
      <c r="A1876" s="13">
        <f>IF(D1876="","",SUBTOTAL(3,D$7:$D1876))</f>
        <v>1866</v>
      </c>
      <c r="B1876" s="376"/>
      <c r="C1876" s="55" t="s">
        <v>1076</v>
      </c>
      <c r="D1876" s="56" t="s">
        <v>570</v>
      </c>
      <c r="E1876" s="54" t="s">
        <v>44</v>
      </c>
      <c r="F1876" s="53" t="s">
        <v>1080</v>
      </c>
      <c r="G1876" s="376"/>
      <c r="H1876" s="54" t="s">
        <v>44</v>
      </c>
      <c r="I1876" s="55"/>
      <c r="J1876" s="389"/>
      <c r="K1876" s="388"/>
      <c r="L1876" s="51">
        <v>7200</v>
      </c>
      <c r="M1876" s="51">
        <v>7200</v>
      </c>
      <c r="N1876" s="132">
        <v>7200</v>
      </c>
      <c r="O1876" s="51">
        <v>7200</v>
      </c>
      <c r="P1876" s="51">
        <v>7200</v>
      </c>
      <c r="Q1876" s="51">
        <v>7200</v>
      </c>
      <c r="R1876" s="51">
        <v>7200</v>
      </c>
      <c r="S1876" s="51">
        <v>7200</v>
      </c>
      <c r="T1876" s="51">
        <v>7200</v>
      </c>
    </row>
    <row r="1877" spans="1:20" s="10" customFormat="1" ht="65.099999999999994" customHeight="1" x14ac:dyDescent="0.3">
      <c r="A1877" s="13">
        <f>IF(D1877="","",SUBTOTAL(3,D$7:$D1877))</f>
        <v>1867</v>
      </c>
      <c r="B1877" s="376"/>
      <c r="C1877" s="55" t="s">
        <v>1076</v>
      </c>
      <c r="D1877" s="56" t="s">
        <v>570</v>
      </c>
      <c r="E1877" s="54" t="s">
        <v>44</v>
      </c>
      <c r="F1877" s="53" t="s">
        <v>1081</v>
      </c>
      <c r="G1877" s="376"/>
      <c r="H1877" s="54" t="s">
        <v>44</v>
      </c>
      <c r="I1877" s="55"/>
      <c r="J1877" s="389"/>
      <c r="K1877" s="388"/>
      <c r="L1877" s="51">
        <v>8400</v>
      </c>
      <c r="M1877" s="51">
        <v>8400</v>
      </c>
      <c r="N1877" s="132">
        <v>8400</v>
      </c>
      <c r="O1877" s="51">
        <v>8400</v>
      </c>
      <c r="P1877" s="51">
        <v>8400</v>
      </c>
      <c r="Q1877" s="51">
        <v>8400</v>
      </c>
      <c r="R1877" s="51">
        <v>8400</v>
      </c>
      <c r="S1877" s="51">
        <v>8400</v>
      </c>
      <c r="T1877" s="51">
        <v>8400</v>
      </c>
    </row>
    <row r="1878" spans="1:20" s="10" customFormat="1" ht="65.099999999999994" customHeight="1" x14ac:dyDescent="0.3">
      <c r="A1878" s="13">
        <f>IF(D1878="","",SUBTOTAL(3,D$7:$D1878))</f>
        <v>1868</v>
      </c>
      <c r="B1878" s="376"/>
      <c r="C1878" s="55" t="s">
        <v>1076</v>
      </c>
      <c r="D1878" s="56" t="s">
        <v>570</v>
      </c>
      <c r="E1878" s="54" t="s">
        <v>44</v>
      </c>
      <c r="F1878" s="53" t="s">
        <v>1082</v>
      </c>
      <c r="G1878" s="376"/>
      <c r="H1878" s="54" t="s">
        <v>44</v>
      </c>
      <c r="I1878" s="55"/>
      <c r="J1878" s="389"/>
      <c r="K1878" s="388"/>
      <c r="L1878" s="51">
        <v>10500</v>
      </c>
      <c r="M1878" s="51">
        <v>10500</v>
      </c>
      <c r="N1878" s="132">
        <v>10500</v>
      </c>
      <c r="O1878" s="51">
        <v>10500</v>
      </c>
      <c r="P1878" s="51">
        <v>10500</v>
      </c>
      <c r="Q1878" s="51">
        <v>10500</v>
      </c>
      <c r="R1878" s="51">
        <v>10500</v>
      </c>
      <c r="S1878" s="51">
        <v>10500</v>
      </c>
      <c r="T1878" s="51">
        <v>10500</v>
      </c>
    </row>
    <row r="1879" spans="1:20" s="10" customFormat="1" ht="65.099999999999994" customHeight="1" x14ac:dyDescent="0.3">
      <c r="A1879" s="13">
        <f>IF(D1879="","",SUBTOTAL(3,D$7:$D1879))</f>
        <v>1869</v>
      </c>
      <c r="B1879" s="376"/>
      <c r="C1879" s="55" t="s">
        <v>1076</v>
      </c>
      <c r="D1879" s="56" t="s">
        <v>570</v>
      </c>
      <c r="E1879" s="54" t="s">
        <v>44</v>
      </c>
      <c r="F1879" s="53" t="s">
        <v>1083</v>
      </c>
      <c r="G1879" s="376"/>
      <c r="H1879" s="54" t="s">
        <v>44</v>
      </c>
      <c r="I1879" s="55"/>
      <c r="J1879" s="389"/>
      <c r="K1879" s="388"/>
      <c r="L1879" s="51">
        <v>11800</v>
      </c>
      <c r="M1879" s="51">
        <v>11800</v>
      </c>
      <c r="N1879" s="132">
        <v>11800</v>
      </c>
      <c r="O1879" s="51">
        <v>11800</v>
      </c>
      <c r="P1879" s="51">
        <v>11800</v>
      </c>
      <c r="Q1879" s="51">
        <v>11800</v>
      </c>
      <c r="R1879" s="51">
        <v>11800</v>
      </c>
      <c r="S1879" s="51">
        <v>11800</v>
      </c>
      <c r="T1879" s="51">
        <v>11800</v>
      </c>
    </row>
    <row r="1880" spans="1:20" s="10" customFormat="1" ht="65.099999999999994" customHeight="1" x14ac:dyDescent="0.3">
      <c r="A1880" s="13">
        <f>IF(D1880="","",SUBTOTAL(3,D$7:$D1880))</f>
        <v>1870</v>
      </c>
      <c r="B1880" s="376"/>
      <c r="C1880" s="55" t="s">
        <v>1076</v>
      </c>
      <c r="D1880" s="56" t="s">
        <v>570</v>
      </c>
      <c r="E1880" s="54" t="s">
        <v>44</v>
      </c>
      <c r="F1880" s="53" t="s">
        <v>1084</v>
      </c>
      <c r="G1880" s="376"/>
      <c r="H1880" s="54" t="s">
        <v>44</v>
      </c>
      <c r="I1880" s="55"/>
      <c r="J1880" s="389"/>
      <c r="K1880" s="388"/>
      <c r="L1880" s="51">
        <v>13800</v>
      </c>
      <c r="M1880" s="51">
        <v>13800</v>
      </c>
      <c r="N1880" s="132">
        <v>13800</v>
      </c>
      <c r="O1880" s="51">
        <v>13800</v>
      </c>
      <c r="P1880" s="51">
        <v>13800</v>
      </c>
      <c r="Q1880" s="51">
        <v>13800</v>
      </c>
      <c r="R1880" s="51">
        <v>13800</v>
      </c>
      <c r="S1880" s="51">
        <v>13800</v>
      </c>
      <c r="T1880" s="51">
        <v>13800</v>
      </c>
    </row>
    <row r="1881" spans="1:20" s="10" customFormat="1" ht="65.099999999999994" customHeight="1" x14ac:dyDescent="0.3">
      <c r="A1881" s="13">
        <f>IF(D1881="","",SUBTOTAL(3,D$7:$D1881))</f>
        <v>1871</v>
      </c>
      <c r="B1881" s="376"/>
      <c r="C1881" s="55" t="s">
        <v>1076</v>
      </c>
      <c r="D1881" s="56" t="s">
        <v>570</v>
      </c>
      <c r="E1881" s="54" t="s">
        <v>44</v>
      </c>
      <c r="F1881" s="53" t="s">
        <v>1085</v>
      </c>
      <c r="G1881" s="376"/>
      <c r="H1881" s="54" t="s">
        <v>44</v>
      </c>
      <c r="I1881" s="55"/>
      <c r="J1881" s="389"/>
      <c r="K1881" s="388"/>
      <c r="L1881" s="51">
        <v>17700</v>
      </c>
      <c r="M1881" s="51">
        <v>17700</v>
      </c>
      <c r="N1881" s="132">
        <v>17700</v>
      </c>
      <c r="O1881" s="51">
        <v>17700</v>
      </c>
      <c r="P1881" s="51">
        <v>17700</v>
      </c>
      <c r="Q1881" s="51">
        <v>17700</v>
      </c>
      <c r="R1881" s="51">
        <v>17700</v>
      </c>
      <c r="S1881" s="51">
        <v>17700</v>
      </c>
      <c r="T1881" s="51">
        <v>17700</v>
      </c>
    </row>
    <row r="1882" spans="1:20" s="10" customFormat="1" ht="65.099999999999994" customHeight="1" x14ac:dyDescent="0.3">
      <c r="A1882" s="13">
        <f>IF(D1882="","",SUBTOTAL(3,D$7:$D1882))</f>
        <v>1872</v>
      </c>
      <c r="B1882" s="376"/>
      <c r="C1882" s="55" t="s">
        <v>1076</v>
      </c>
      <c r="D1882" s="56" t="s">
        <v>570</v>
      </c>
      <c r="E1882" s="54" t="s">
        <v>44</v>
      </c>
      <c r="F1882" s="53" t="s">
        <v>1086</v>
      </c>
      <c r="G1882" s="376"/>
      <c r="H1882" s="54" t="s">
        <v>44</v>
      </c>
      <c r="I1882" s="55"/>
      <c r="J1882" s="389"/>
      <c r="K1882" s="388"/>
      <c r="L1882" s="51">
        <v>21300</v>
      </c>
      <c r="M1882" s="51">
        <v>21300</v>
      </c>
      <c r="N1882" s="132">
        <v>21300</v>
      </c>
      <c r="O1882" s="51">
        <v>21300</v>
      </c>
      <c r="P1882" s="51">
        <v>21300</v>
      </c>
      <c r="Q1882" s="51">
        <v>21300</v>
      </c>
      <c r="R1882" s="51">
        <v>21300</v>
      </c>
      <c r="S1882" s="51">
        <v>21300</v>
      </c>
      <c r="T1882" s="51">
        <v>21300</v>
      </c>
    </row>
    <row r="1883" spans="1:20" s="10" customFormat="1" ht="65.099999999999994" customHeight="1" x14ac:dyDescent="0.3">
      <c r="A1883" s="13">
        <f>IF(D1883="","",SUBTOTAL(3,D$7:$D1883))</f>
        <v>1873</v>
      </c>
      <c r="B1883" s="376"/>
      <c r="C1883" s="55" t="s">
        <v>1076</v>
      </c>
      <c r="D1883" s="56" t="s">
        <v>570</v>
      </c>
      <c r="E1883" s="54" t="s">
        <v>44</v>
      </c>
      <c r="F1883" s="53" t="s">
        <v>1087</v>
      </c>
      <c r="G1883" s="376"/>
      <c r="H1883" s="54" t="s">
        <v>44</v>
      </c>
      <c r="I1883" s="55"/>
      <c r="J1883" s="389"/>
      <c r="K1883" s="388"/>
      <c r="L1883" s="51">
        <v>27100</v>
      </c>
      <c r="M1883" s="51">
        <v>27100</v>
      </c>
      <c r="N1883" s="132">
        <v>27100</v>
      </c>
      <c r="O1883" s="51">
        <v>27100</v>
      </c>
      <c r="P1883" s="51">
        <v>27100</v>
      </c>
      <c r="Q1883" s="51">
        <v>27100</v>
      </c>
      <c r="R1883" s="51">
        <v>27100</v>
      </c>
      <c r="S1883" s="51">
        <v>27100</v>
      </c>
      <c r="T1883" s="51">
        <v>27100</v>
      </c>
    </row>
    <row r="1884" spans="1:20" s="10" customFormat="1" ht="65.099999999999994" customHeight="1" x14ac:dyDescent="0.3">
      <c r="A1884" s="13">
        <f>IF(D1884="","",SUBTOTAL(3,D$7:$D1884))</f>
        <v>1874</v>
      </c>
      <c r="B1884" s="376"/>
      <c r="C1884" s="55" t="s">
        <v>1076</v>
      </c>
      <c r="D1884" s="56" t="s">
        <v>570</v>
      </c>
      <c r="E1884" s="54" t="s">
        <v>44</v>
      </c>
      <c r="F1884" s="53" t="s">
        <v>1088</v>
      </c>
      <c r="G1884" s="376"/>
      <c r="H1884" s="54" t="s">
        <v>44</v>
      </c>
      <c r="I1884" s="55"/>
      <c r="J1884" s="389"/>
      <c r="K1884" s="388"/>
      <c r="L1884" s="51">
        <v>32800</v>
      </c>
      <c r="M1884" s="51">
        <v>32800</v>
      </c>
      <c r="N1884" s="132">
        <v>32800</v>
      </c>
      <c r="O1884" s="51">
        <v>32800</v>
      </c>
      <c r="P1884" s="51">
        <v>32800</v>
      </c>
      <c r="Q1884" s="51">
        <v>32800</v>
      </c>
      <c r="R1884" s="51">
        <v>32800</v>
      </c>
      <c r="S1884" s="51">
        <v>32800</v>
      </c>
      <c r="T1884" s="51">
        <v>32800</v>
      </c>
    </row>
    <row r="1885" spans="1:20" s="10" customFormat="1" ht="65.099999999999994" customHeight="1" x14ac:dyDescent="0.3">
      <c r="A1885" s="13">
        <f>IF(D1885="","",SUBTOTAL(3,D$7:$D1885))</f>
        <v>1875</v>
      </c>
      <c r="B1885" s="376"/>
      <c r="C1885" s="55" t="s">
        <v>1076</v>
      </c>
      <c r="D1885" s="56" t="s">
        <v>570</v>
      </c>
      <c r="E1885" s="54" t="s">
        <v>44</v>
      </c>
      <c r="F1885" s="53" t="s">
        <v>1089</v>
      </c>
      <c r="G1885" s="376"/>
      <c r="H1885" s="54" t="s">
        <v>44</v>
      </c>
      <c r="I1885" s="55"/>
      <c r="J1885" s="389"/>
      <c r="K1885" s="388"/>
      <c r="L1885" s="51">
        <v>35900</v>
      </c>
      <c r="M1885" s="51">
        <v>35900</v>
      </c>
      <c r="N1885" s="132">
        <v>35900</v>
      </c>
      <c r="O1885" s="51">
        <v>35900</v>
      </c>
      <c r="P1885" s="51">
        <v>35900</v>
      </c>
      <c r="Q1885" s="51">
        <v>35900</v>
      </c>
      <c r="R1885" s="51">
        <v>35900</v>
      </c>
      <c r="S1885" s="51">
        <v>35900</v>
      </c>
      <c r="T1885" s="51">
        <v>35900</v>
      </c>
    </row>
    <row r="1886" spans="1:20" s="10" customFormat="1" ht="65.099999999999994" customHeight="1" x14ac:dyDescent="0.3">
      <c r="A1886" s="13">
        <f>IF(D1886="","",SUBTOTAL(3,D$7:$D1886))</f>
        <v>1876</v>
      </c>
      <c r="B1886" s="376"/>
      <c r="C1886" s="55" t="s">
        <v>1076</v>
      </c>
      <c r="D1886" s="56" t="s">
        <v>570</v>
      </c>
      <c r="E1886" s="54" t="s">
        <v>44</v>
      </c>
      <c r="F1886" s="53" t="s">
        <v>1090</v>
      </c>
      <c r="G1886" s="376"/>
      <c r="H1886" s="54" t="s">
        <v>44</v>
      </c>
      <c r="I1886" s="55"/>
      <c r="J1886" s="389"/>
      <c r="K1886" s="388"/>
      <c r="L1886" s="51">
        <v>43100</v>
      </c>
      <c r="M1886" s="51">
        <v>43100</v>
      </c>
      <c r="N1886" s="132">
        <v>43100</v>
      </c>
      <c r="O1886" s="51">
        <v>43100</v>
      </c>
      <c r="P1886" s="51">
        <v>43100</v>
      </c>
      <c r="Q1886" s="51">
        <v>43100</v>
      </c>
      <c r="R1886" s="51">
        <v>43100</v>
      </c>
      <c r="S1886" s="51">
        <v>43100</v>
      </c>
      <c r="T1886" s="51">
        <v>43100</v>
      </c>
    </row>
    <row r="1887" spans="1:20" s="10" customFormat="1" ht="65.099999999999994" customHeight="1" x14ac:dyDescent="0.3">
      <c r="A1887" s="13">
        <f>IF(D1887="","",SUBTOTAL(3,D$7:$D1887))</f>
        <v>1877</v>
      </c>
      <c r="B1887" s="376"/>
      <c r="C1887" s="55" t="s">
        <v>1076</v>
      </c>
      <c r="D1887" s="56" t="s">
        <v>570</v>
      </c>
      <c r="E1887" s="54" t="s">
        <v>44</v>
      </c>
      <c r="F1887" s="53" t="s">
        <v>1091</v>
      </c>
      <c r="G1887" s="376"/>
      <c r="H1887" s="54" t="s">
        <v>44</v>
      </c>
      <c r="I1887" s="55"/>
      <c r="J1887" s="389"/>
      <c r="K1887" s="388"/>
      <c r="L1887" s="51">
        <v>50000</v>
      </c>
      <c r="M1887" s="51">
        <v>50000</v>
      </c>
      <c r="N1887" s="132">
        <v>50000</v>
      </c>
      <c r="O1887" s="51">
        <v>50000</v>
      </c>
      <c r="P1887" s="51">
        <v>50000</v>
      </c>
      <c r="Q1887" s="51">
        <v>50000</v>
      </c>
      <c r="R1887" s="51">
        <v>50000</v>
      </c>
      <c r="S1887" s="51">
        <v>50000</v>
      </c>
      <c r="T1887" s="51">
        <v>50000</v>
      </c>
    </row>
    <row r="1888" spans="1:20" s="10" customFormat="1" ht="65.099999999999994" customHeight="1" x14ac:dyDescent="0.3">
      <c r="A1888" s="13">
        <f>IF(D1888="","",SUBTOTAL(3,D$7:$D1888))</f>
        <v>1878</v>
      </c>
      <c r="B1888" s="376"/>
      <c r="C1888" s="55" t="s">
        <v>1076</v>
      </c>
      <c r="D1888" s="56" t="s">
        <v>570</v>
      </c>
      <c r="E1888" s="54" t="s">
        <v>44</v>
      </c>
      <c r="F1888" s="53" t="s">
        <v>1092</v>
      </c>
      <c r="G1888" s="376"/>
      <c r="H1888" s="54" t="s">
        <v>44</v>
      </c>
      <c r="I1888" s="55"/>
      <c r="J1888" s="389"/>
      <c r="K1888" s="388"/>
      <c r="L1888" s="51">
        <v>61100</v>
      </c>
      <c r="M1888" s="51">
        <v>61100</v>
      </c>
      <c r="N1888" s="132">
        <v>61100</v>
      </c>
      <c r="O1888" s="51">
        <v>61100</v>
      </c>
      <c r="P1888" s="51">
        <v>61100</v>
      </c>
      <c r="Q1888" s="51">
        <v>61100</v>
      </c>
      <c r="R1888" s="51">
        <v>61100</v>
      </c>
      <c r="S1888" s="51">
        <v>61100</v>
      </c>
      <c r="T1888" s="51">
        <v>61100</v>
      </c>
    </row>
    <row r="1889" spans="1:20" s="10" customFormat="1" ht="65.099999999999994" customHeight="1" x14ac:dyDescent="0.3">
      <c r="A1889" s="13">
        <f>IF(D1889="","",SUBTOTAL(3,D$7:$D1889))</f>
        <v>1879</v>
      </c>
      <c r="B1889" s="376"/>
      <c r="C1889" s="55" t="s">
        <v>1076</v>
      </c>
      <c r="D1889" s="56" t="s">
        <v>570</v>
      </c>
      <c r="E1889" s="54" t="s">
        <v>44</v>
      </c>
      <c r="F1889" s="53" t="s">
        <v>1093</v>
      </c>
      <c r="G1889" s="376"/>
      <c r="H1889" s="54" t="s">
        <v>44</v>
      </c>
      <c r="I1889" s="55"/>
      <c r="J1889" s="389"/>
      <c r="K1889" s="388"/>
      <c r="L1889" s="51">
        <v>72000</v>
      </c>
      <c r="M1889" s="51">
        <v>72000</v>
      </c>
      <c r="N1889" s="132">
        <v>72000</v>
      </c>
      <c r="O1889" s="51">
        <v>72000</v>
      </c>
      <c r="P1889" s="51">
        <v>72000</v>
      </c>
      <c r="Q1889" s="51">
        <v>72000</v>
      </c>
      <c r="R1889" s="51">
        <v>72000</v>
      </c>
      <c r="S1889" s="51">
        <v>72000</v>
      </c>
      <c r="T1889" s="51">
        <v>72000</v>
      </c>
    </row>
    <row r="1890" spans="1:20" s="10" customFormat="1" ht="65.099999999999994" customHeight="1" x14ac:dyDescent="0.3">
      <c r="A1890" s="13">
        <f>IF(D1890="","",SUBTOTAL(3,D$7:$D1890))</f>
        <v>1880</v>
      </c>
      <c r="B1890" s="376"/>
      <c r="C1890" s="55" t="s">
        <v>1076</v>
      </c>
      <c r="D1890" s="56" t="s">
        <v>570</v>
      </c>
      <c r="E1890" s="54" t="s">
        <v>44</v>
      </c>
      <c r="F1890" s="53" t="s">
        <v>1094</v>
      </c>
      <c r="G1890" s="376"/>
      <c r="H1890" s="54" t="s">
        <v>44</v>
      </c>
      <c r="I1890" s="55"/>
      <c r="J1890" s="389"/>
      <c r="K1890" s="388"/>
      <c r="L1890" s="51">
        <v>87300</v>
      </c>
      <c r="M1890" s="51">
        <v>87300</v>
      </c>
      <c r="N1890" s="132">
        <v>87300</v>
      </c>
      <c r="O1890" s="51">
        <v>87300</v>
      </c>
      <c r="P1890" s="51">
        <v>87300</v>
      </c>
      <c r="Q1890" s="51">
        <v>87300</v>
      </c>
      <c r="R1890" s="51">
        <v>87300</v>
      </c>
      <c r="S1890" s="51">
        <v>87300</v>
      </c>
      <c r="T1890" s="51">
        <v>87300</v>
      </c>
    </row>
    <row r="1891" spans="1:20" s="10" customFormat="1" ht="65.099999999999994" customHeight="1" x14ac:dyDescent="0.3">
      <c r="A1891" s="13">
        <f>IF(D1891="","",SUBTOTAL(3,D$7:$D1891))</f>
        <v>1881</v>
      </c>
      <c r="B1891" s="376"/>
      <c r="C1891" s="55" t="s">
        <v>1076</v>
      </c>
      <c r="D1891" s="56" t="s">
        <v>570</v>
      </c>
      <c r="E1891" s="54" t="s">
        <v>44</v>
      </c>
      <c r="F1891" s="53" t="s">
        <v>1095</v>
      </c>
      <c r="G1891" s="376"/>
      <c r="H1891" s="54" t="s">
        <v>44</v>
      </c>
      <c r="I1891" s="55"/>
      <c r="J1891" s="389"/>
      <c r="K1891" s="388"/>
      <c r="L1891" s="51">
        <v>107000</v>
      </c>
      <c r="M1891" s="51">
        <v>107000</v>
      </c>
      <c r="N1891" s="132">
        <v>107000</v>
      </c>
      <c r="O1891" s="51">
        <v>107000</v>
      </c>
      <c r="P1891" s="51">
        <v>107000</v>
      </c>
      <c r="Q1891" s="51">
        <v>107000</v>
      </c>
      <c r="R1891" s="51">
        <v>107000</v>
      </c>
      <c r="S1891" s="51">
        <v>107000</v>
      </c>
      <c r="T1891" s="51">
        <v>107000</v>
      </c>
    </row>
    <row r="1892" spans="1:20" s="10" customFormat="1" ht="65.099999999999994" customHeight="1" x14ac:dyDescent="0.3">
      <c r="A1892" s="13">
        <f>IF(D1892="","",SUBTOTAL(3,D$7:$D1892))</f>
        <v>1882</v>
      </c>
      <c r="B1892" s="376"/>
      <c r="C1892" s="55" t="s">
        <v>1076</v>
      </c>
      <c r="D1892" s="56" t="s">
        <v>570</v>
      </c>
      <c r="E1892" s="54" t="s">
        <v>44</v>
      </c>
      <c r="F1892" s="53" t="s">
        <v>1096</v>
      </c>
      <c r="G1892" s="376"/>
      <c r="H1892" s="54" t="s">
        <v>44</v>
      </c>
      <c r="I1892" s="55"/>
      <c r="J1892" s="389"/>
      <c r="K1892" s="388"/>
      <c r="L1892" s="51">
        <v>129400</v>
      </c>
      <c r="M1892" s="51">
        <v>129400</v>
      </c>
      <c r="N1892" s="132">
        <v>129400</v>
      </c>
      <c r="O1892" s="51">
        <v>129400</v>
      </c>
      <c r="P1892" s="51">
        <v>129400</v>
      </c>
      <c r="Q1892" s="51">
        <v>129400</v>
      </c>
      <c r="R1892" s="51">
        <v>129400</v>
      </c>
      <c r="S1892" s="51">
        <v>129400</v>
      </c>
      <c r="T1892" s="51">
        <v>129400</v>
      </c>
    </row>
    <row r="1893" spans="1:20" s="10" customFormat="1" ht="65.099999999999994" customHeight="1" x14ac:dyDescent="0.3">
      <c r="A1893" s="13">
        <f>IF(D1893="","",SUBTOTAL(3,D$7:$D1893))</f>
        <v>1883</v>
      </c>
      <c r="B1893" s="376"/>
      <c r="C1893" s="55" t="s">
        <v>1076</v>
      </c>
      <c r="D1893" s="56" t="s">
        <v>570</v>
      </c>
      <c r="E1893" s="54" t="s">
        <v>44</v>
      </c>
      <c r="F1893" s="53" t="s">
        <v>1097</v>
      </c>
      <c r="G1893" s="376"/>
      <c r="H1893" s="54" t="s">
        <v>44</v>
      </c>
      <c r="I1893" s="55"/>
      <c r="J1893" s="389"/>
      <c r="K1893" s="388"/>
      <c r="L1893" s="51">
        <v>136500</v>
      </c>
      <c r="M1893" s="51">
        <v>136500</v>
      </c>
      <c r="N1893" s="132">
        <v>136500</v>
      </c>
      <c r="O1893" s="51">
        <v>136500</v>
      </c>
      <c r="P1893" s="51">
        <v>136500</v>
      </c>
      <c r="Q1893" s="51">
        <v>136500</v>
      </c>
      <c r="R1893" s="51">
        <v>136500</v>
      </c>
      <c r="S1893" s="51">
        <v>136500</v>
      </c>
      <c r="T1893" s="51">
        <v>136500</v>
      </c>
    </row>
    <row r="1894" spans="1:20" s="10" customFormat="1" ht="65.099999999999994" customHeight="1" x14ac:dyDescent="0.3">
      <c r="A1894" s="13">
        <f>IF(D1894="","",SUBTOTAL(3,D$7:$D1894))</f>
        <v>1884</v>
      </c>
      <c r="B1894" s="376"/>
      <c r="C1894" s="55" t="s">
        <v>1076</v>
      </c>
      <c r="D1894" s="56" t="s">
        <v>570</v>
      </c>
      <c r="E1894" s="54" t="s">
        <v>44</v>
      </c>
      <c r="F1894" s="53" t="s">
        <v>1098</v>
      </c>
      <c r="G1894" s="376"/>
      <c r="H1894" s="54" t="s">
        <v>44</v>
      </c>
      <c r="I1894" s="55"/>
      <c r="J1894" s="389"/>
      <c r="K1894" s="388"/>
      <c r="L1894" s="51">
        <v>166700</v>
      </c>
      <c r="M1894" s="51">
        <v>166700</v>
      </c>
      <c r="N1894" s="132">
        <v>166700</v>
      </c>
      <c r="O1894" s="51">
        <v>166700</v>
      </c>
      <c r="P1894" s="51">
        <v>166700</v>
      </c>
      <c r="Q1894" s="51">
        <v>166700</v>
      </c>
      <c r="R1894" s="51">
        <v>166700</v>
      </c>
      <c r="S1894" s="51">
        <v>166700</v>
      </c>
      <c r="T1894" s="51">
        <v>166700</v>
      </c>
    </row>
    <row r="1895" spans="1:20" s="10" customFormat="1" ht="65.099999999999994" customHeight="1" x14ac:dyDescent="0.3">
      <c r="A1895" s="13">
        <f>IF(D1895="","",SUBTOTAL(3,D$7:$D1895))</f>
        <v>1885</v>
      </c>
      <c r="B1895" s="376"/>
      <c r="C1895" s="55" t="s">
        <v>1076</v>
      </c>
      <c r="D1895" s="56" t="s">
        <v>570</v>
      </c>
      <c r="E1895" s="54" t="s">
        <v>44</v>
      </c>
      <c r="F1895" s="53" t="s">
        <v>1099</v>
      </c>
      <c r="G1895" s="376"/>
      <c r="H1895" s="54" t="s">
        <v>44</v>
      </c>
      <c r="I1895" s="55"/>
      <c r="J1895" s="389"/>
      <c r="K1895" s="388"/>
      <c r="L1895" s="51">
        <v>171300</v>
      </c>
      <c r="M1895" s="51">
        <v>171300</v>
      </c>
      <c r="N1895" s="132">
        <v>171300</v>
      </c>
      <c r="O1895" s="51">
        <v>171300</v>
      </c>
      <c r="P1895" s="51">
        <v>171300</v>
      </c>
      <c r="Q1895" s="51">
        <v>171300</v>
      </c>
      <c r="R1895" s="51">
        <v>171300</v>
      </c>
      <c r="S1895" s="51">
        <v>171300</v>
      </c>
      <c r="T1895" s="51">
        <v>171300</v>
      </c>
    </row>
    <row r="1896" spans="1:20" s="10" customFormat="1" ht="65.099999999999994" customHeight="1" x14ac:dyDescent="0.3">
      <c r="A1896" s="13">
        <f>IF(D1896="","",SUBTOTAL(3,D$7:$D1896))</f>
        <v>1886</v>
      </c>
      <c r="B1896" s="376"/>
      <c r="C1896" s="55" t="s">
        <v>1076</v>
      </c>
      <c r="D1896" s="56" t="s">
        <v>570</v>
      </c>
      <c r="E1896" s="54" t="s">
        <v>44</v>
      </c>
      <c r="F1896" s="53" t="s">
        <v>1100</v>
      </c>
      <c r="G1896" s="376"/>
      <c r="H1896" s="54" t="s">
        <v>44</v>
      </c>
      <c r="I1896" s="55"/>
      <c r="J1896" s="389"/>
      <c r="K1896" s="388"/>
      <c r="L1896" s="51">
        <v>208800</v>
      </c>
      <c r="M1896" s="51">
        <v>208800</v>
      </c>
      <c r="N1896" s="132">
        <v>208800</v>
      </c>
      <c r="O1896" s="51">
        <v>208800</v>
      </c>
      <c r="P1896" s="51">
        <v>208800</v>
      </c>
      <c r="Q1896" s="51">
        <v>208800</v>
      </c>
      <c r="R1896" s="51">
        <v>208800</v>
      </c>
      <c r="S1896" s="51">
        <v>208800</v>
      </c>
      <c r="T1896" s="51">
        <v>208800</v>
      </c>
    </row>
    <row r="1897" spans="1:20" s="10" customFormat="1" ht="65.099999999999994" customHeight="1" x14ac:dyDescent="0.3">
      <c r="A1897" s="13">
        <f>IF(D1897="","",SUBTOTAL(3,D$7:$D1897))</f>
        <v>1887</v>
      </c>
      <c r="B1897" s="376"/>
      <c r="C1897" s="55" t="s">
        <v>1076</v>
      </c>
      <c r="D1897" s="56" t="s">
        <v>570</v>
      </c>
      <c r="E1897" s="54" t="s">
        <v>44</v>
      </c>
      <c r="F1897" s="53" t="s">
        <v>1101</v>
      </c>
      <c r="G1897" s="376"/>
      <c r="H1897" s="54" t="s">
        <v>44</v>
      </c>
      <c r="I1897" s="55"/>
      <c r="J1897" s="389"/>
      <c r="K1897" s="388"/>
      <c r="L1897" s="51">
        <v>223600</v>
      </c>
      <c r="M1897" s="51">
        <v>223600</v>
      </c>
      <c r="N1897" s="132">
        <v>223600</v>
      </c>
      <c r="O1897" s="51">
        <v>223600</v>
      </c>
      <c r="P1897" s="51">
        <v>223600</v>
      </c>
      <c r="Q1897" s="51">
        <v>223600</v>
      </c>
      <c r="R1897" s="51">
        <v>223600</v>
      </c>
      <c r="S1897" s="51">
        <v>223600</v>
      </c>
      <c r="T1897" s="51">
        <v>223600</v>
      </c>
    </row>
    <row r="1898" spans="1:20" s="10" customFormat="1" ht="65.099999999999994" customHeight="1" x14ac:dyDescent="0.3">
      <c r="A1898" s="13">
        <f>IF(D1898="","",SUBTOTAL(3,D$7:$D1898))</f>
        <v>1888</v>
      </c>
      <c r="B1898" s="376"/>
      <c r="C1898" s="55" t="s">
        <v>1076</v>
      </c>
      <c r="D1898" s="56" t="s">
        <v>570</v>
      </c>
      <c r="E1898" s="54" t="s">
        <v>44</v>
      </c>
      <c r="F1898" s="53" t="s">
        <v>1102</v>
      </c>
      <c r="G1898" s="376"/>
      <c r="H1898" s="54" t="s">
        <v>44</v>
      </c>
      <c r="I1898" s="55"/>
      <c r="J1898" s="389"/>
      <c r="K1898" s="388"/>
      <c r="L1898" s="51">
        <v>272500</v>
      </c>
      <c r="M1898" s="51">
        <v>272500</v>
      </c>
      <c r="N1898" s="132">
        <v>272500</v>
      </c>
      <c r="O1898" s="51">
        <v>272500</v>
      </c>
      <c r="P1898" s="51">
        <v>272500</v>
      </c>
      <c r="Q1898" s="51">
        <v>272500</v>
      </c>
      <c r="R1898" s="51">
        <v>272500</v>
      </c>
      <c r="S1898" s="51">
        <v>272500</v>
      </c>
      <c r="T1898" s="51">
        <v>272500</v>
      </c>
    </row>
    <row r="1899" spans="1:20" s="10" customFormat="1" ht="65.099999999999994" customHeight="1" x14ac:dyDescent="0.3">
      <c r="A1899" s="13">
        <f>IF(D1899="","",SUBTOTAL(3,D$7:$D1899))</f>
        <v>1889</v>
      </c>
      <c r="B1899" s="376"/>
      <c r="C1899" s="55" t="s">
        <v>1076</v>
      </c>
      <c r="D1899" s="56" t="s">
        <v>570</v>
      </c>
      <c r="E1899" s="54" t="s">
        <v>44</v>
      </c>
      <c r="F1899" s="53" t="s">
        <v>1103</v>
      </c>
      <c r="G1899" s="376"/>
      <c r="H1899" s="54" t="s">
        <v>44</v>
      </c>
      <c r="I1899" s="55"/>
      <c r="J1899" s="389"/>
      <c r="K1899" s="388"/>
      <c r="L1899" s="51">
        <v>348900</v>
      </c>
      <c r="M1899" s="51">
        <v>348900</v>
      </c>
      <c r="N1899" s="132">
        <v>348900</v>
      </c>
      <c r="O1899" s="51">
        <v>348900</v>
      </c>
      <c r="P1899" s="51">
        <v>348900</v>
      </c>
      <c r="Q1899" s="51">
        <v>348900</v>
      </c>
      <c r="R1899" s="51">
        <v>348900</v>
      </c>
      <c r="S1899" s="51">
        <v>348900</v>
      </c>
      <c r="T1899" s="51">
        <v>348900</v>
      </c>
    </row>
    <row r="1900" spans="1:20" s="10" customFormat="1" ht="65.099999999999994" customHeight="1" x14ac:dyDescent="0.3">
      <c r="A1900" s="13">
        <f>IF(D1900="","",SUBTOTAL(3,D$7:$D1900))</f>
        <v>1890</v>
      </c>
      <c r="B1900" s="376"/>
      <c r="C1900" s="55" t="s">
        <v>1076</v>
      </c>
      <c r="D1900" s="56" t="s">
        <v>570</v>
      </c>
      <c r="E1900" s="54" t="s">
        <v>44</v>
      </c>
      <c r="F1900" s="53" t="s">
        <v>1104</v>
      </c>
      <c r="G1900" s="376"/>
      <c r="H1900" s="54" t="s">
        <v>44</v>
      </c>
      <c r="I1900" s="55"/>
      <c r="J1900" s="389"/>
      <c r="K1900" s="388"/>
      <c r="L1900" s="51">
        <v>424200</v>
      </c>
      <c r="M1900" s="51">
        <v>424200</v>
      </c>
      <c r="N1900" s="132">
        <v>424200</v>
      </c>
      <c r="O1900" s="51">
        <v>424200</v>
      </c>
      <c r="P1900" s="51">
        <v>424200</v>
      </c>
      <c r="Q1900" s="51">
        <v>424200</v>
      </c>
      <c r="R1900" s="51">
        <v>424200</v>
      </c>
      <c r="S1900" s="51">
        <v>424200</v>
      </c>
      <c r="T1900" s="51">
        <v>424200</v>
      </c>
    </row>
    <row r="1901" spans="1:20" s="10" customFormat="1" ht="65.099999999999994" customHeight="1" x14ac:dyDescent="0.3">
      <c r="A1901" s="13">
        <f>IF(D1901="","",SUBTOTAL(3,D$7:$D1901))</f>
        <v>1891</v>
      </c>
      <c r="B1901" s="376"/>
      <c r="C1901" s="55" t="s">
        <v>1076</v>
      </c>
      <c r="D1901" s="56" t="s">
        <v>570</v>
      </c>
      <c r="E1901" s="54" t="s">
        <v>44</v>
      </c>
      <c r="F1901" s="53" t="s">
        <v>1105</v>
      </c>
      <c r="G1901" s="376"/>
      <c r="H1901" s="54" t="s">
        <v>44</v>
      </c>
      <c r="I1901" s="55"/>
      <c r="J1901" s="389"/>
      <c r="K1901" s="388"/>
      <c r="L1901" s="51">
        <v>440200</v>
      </c>
      <c r="M1901" s="51">
        <v>440200</v>
      </c>
      <c r="N1901" s="132">
        <v>440200</v>
      </c>
      <c r="O1901" s="51">
        <v>440200</v>
      </c>
      <c r="P1901" s="51">
        <v>440200</v>
      </c>
      <c r="Q1901" s="51">
        <v>440200</v>
      </c>
      <c r="R1901" s="51">
        <v>440200</v>
      </c>
      <c r="S1901" s="51">
        <v>440200</v>
      </c>
      <c r="T1901" s="51">
        <v>440200</v>
      </c>
    </row>
    <row r="1902" spans="1:20" s="10" customFormat="1" ht="65.099999999999994" customHeight="1" x14ac:dyDescent="0.3">
      <c r="A1902" s="13">
        <f>IF(D1902="","",SUBTOTAL(3,D$7:$D1902))</f>
        <v>1892</v>
      </c>
      <c r="B1902" s="376"/>
      <c r="C1902" s="55" t="s">
        <v>1076</v>
      </c>
      <c r="D1902" s="56" t="s">
        <v>570</v>
      </c>
      <c r="E1902" s="54" t="s">
        <v>44</v>
      </c>
      <c r="F1902" s="53" t="s">
        <v>1106</v>
      </c>
      <c r="G1902" s="376"/>
      <c r="H1902" s="54" t="s">
        <v>44</v>
      </c>
      <c r="I1902" s="55"/>
      <c r="J1902" s="389"/>
      <c r="K1902" s="388"/>
      <c r="L1902" s="51">
        <v>538600</v>
      </c>
      <c r="M1902" s="51">
        <v>538600</v>
      </c>
      <c r="N1902" s="132">
        <v>538600</v>
      </c>
      <c r="O1902" s="51">
        <v>538600</v>
      </c>
      <c r="P1902" s="51">
        <v>538600</v>
      </c>
      <c r="Q1902" s="51">
        <v>538600</v>
      </c>
      <c r="R1902" s="51">
        <v>538600</v>
      </c>
      <c r="S1902" s="51">
        <v>538600</v>
      </c>
      <c r="T1902" s="51">
        <v>538600</v>
      </c>
    </row>
    <row r="1903" spans="1:20" s="10" customFormat="1" ht="65.099999999999994" customHeight="1" x14ac:dyDescent="0.3">
      <c r="A1903" s="13">
        <f>IF(D1903="","",SUBTOTAL(3,D$7:$D1903))</f>
        <v>1893</v>
      </c>
      <c r="B1903" s="376"/>
      <c r="C1903" s="55" t="s">
        <v>1076</v>
      </c>
      <c r="D1903" s="56" t="s">
        <v>570</v>
      </c>
      <c r="E1903" s="54" t="s">
        <v>44</v>
      </c>
      <c r="F1903" s="53" t="s">
        <v>1107</v>
      </c>
      <c r="G1903" s="376"/>
      <c r="H1903" s="54" t="s">
        <v>44</v>
      </c>
      <c r="I1903" s="55"/>
      <c r="J1903" s="389"/>
      <c r="K1903" s="388"/>
      <c r="L1903" s="51">
        <v>542400</v>
      </c>
      <c r="M1903" s="51">
        <v>542400</v>
      </c>
      <c r="N1903" s="132">
        <v>542400</v>
      </c>
      <c r="O1903" s="51">
        <v>542400</v>
      </c>
      <c r="P1903" s="51">
        <v>542400</v>
      </c>
      <c r="Q1903" s="51">
        <v>542400</v>
      </c>
      <c r="R1903" s="51">
        <v>542400</v>
      </c>
      <c r="S1903" s="51">
        <v>542400</v>
      </c>
      <c r="T1903" s="51">
        <v>542400</v>
      </c>
    </row>
    <row r="1904" spans="1:20" s="10" customFormat="1" ht="65.099999999999994" customHeight="1" x14ac:dyDescent="0.3">
      <c r="A1904" s="13">
        <f>IF(D1904="","",SUBTOTAL(3,D$7:$D1904))</f>
        <v>1894</v>
      </c>
      <c r="B1904" s="376"/>
      <c r="C1904" s="55" t="s">
        <v>1076</v>
      </c>
      <c r="D1904" s="56" t="s">
        <v>570</v>
      </c>
      <c r="E1904" s="54" t="s">
        <v>44</v>
      </c>
      <c r="F1904" s="53" t="s">
        <v>1108</v>
      </c>
      <c r="G1904" s="376"/>
      <c r="H1904" s="54" t="s">
        <v>44</v>
      </c>
      <c r="I1904" s="55"/>
      <c r="J1904" s="389"/>
      <c r="K1904" s="388"/>
      <c r="L1904" s="51">
        <v>663400</v>
      </c>
      <c r="M1904" s="51">
        <v>663400</v>
      </c>
      <c r="N1904" s="132">
        <v>663400</v>
      </c>
      <c r="O1904" s="51">
        <v>663400</v>
      </c>
      <c r="P1904" s="51">
        <v>663400</v>
      </c>
      <c r="Q1904" s="51">
        <v>663400</v>
      </c>
      <c r="R1904" s="51">
        <v>663400</v>
      </c>
      <c r="S1904" s="51">
        <v>663400</v>
      </c>
      <c r="T1904" s="51">
        <v>663400</v>
      </c>
    </row>
    <row r="1905" spans="1:21" s="10" customFormat="1" ht="65.099999999999994" customHeight="1" x14ac:dyDescent="0.3">
      <c r="A1905" s="13">
        <f>IF(D1905="","",SUBTOTAL(3,D$7:$D1905))</f>
        <v>1895</v>
      </c>
      <c r="B1905" s="376"/>
      <c r="C1905" s="55" t="s">
        <v>1076</v>
      </c>
      <c r="D1905" s="56" t="s">
        <v>570</v>
      </c>
      <c r="E1905" s="54" t="s">
        <v>44</v>
      </c>
      <c r="F1905" s="53" t="s">
        <v>1109</v>
      </c>
      <c r="G1905" s="376"/>
      <c r="H1905" s="54" t="s">
        <v>44</v>
      </c>
      <c r="I1905" s="55"/>
      <c r="J1905" s="389"/>
      <c r="K1905" s="388"/>
      <c r="L1905" s="51">
        <v>677800</v>
      </c>
      <c r="M1905" s="51">
        <v>677800</v>
      </c>
      <c r="N1905" s="132">
        <v>677800</v>
      </c>
      <c r="O1905" s="51">
        <v>677800</v>
      </c>
      <c r="P1905" s="51">
        <v>677800</v>
      </c>
      <c r="Q1905" s="51">
        <v>677800</v>
      </c>
      <c r="R1905" s="51">
        <v>677800</v>
      </c>
      <c r="S1905" s="51">
        <v>677800</v>
      </c>
      <c r="T1905" s="51">
        <v>677800</v>
      </c>
    </row>
    <row r="1906" spans="1:21" s="10" customFormat="1" ht="65.099999999999994" customHeight="1" x14ac:dyDescent="0.3">
      <c r="A1906" s="13">
        <f>IF(D1906="","",SUBTOTAL(3,D$7:$D1906))</f>
        <v>1896</v>
      </c>
      <c r="B1906" s="376"/>
      <c r="C1906" s="55" t="s">
        <v>1076</v>
      </c>
      <c r="D1906" s="56" t="s">
        <v>570</v>
      </c>
      <c r="E1906" s="54" t="s">
        <v>44</v>
      </c>
      <c r="F1906" s="53" t="s">
        <v>1110</v>
      </c>
      <c r="G1906" s="376"/>
      <c r="H1906" s="54" t="s">
        <v>44</v>
      </c>
      <c r="I1906" s="55"/>
      <c r="J1906" s="389"/>
      <c r="K1906" s="388"/>
      <c r="L1906" s="51">
        <v>831400</v>
      </c>
      <c r="M1906" s="51">
        <v>831400</v>
      </c>
      <c r="N1906" s="132">
        <v>831400</v>
      </c>
      <c r="O1906" s="51">
        <v>831400</v>
      </c>
      <c r="P1906" s="51">
        <v>831400</v>
      </c>
      <c r="Q1906" s="51">
        <v>831400</v>
      </c>
      <c r="R1906" s="51">
        <v>831400</v>
      </c>
      <c r="S1906" s="51">
        <v>831400</v>
      </c>
      <c r="T1906" s="51">
        <v>831400</v>
      </c>
    </row>
    <row r="1907" spans="1:21" s="10" customFormat="1" ht="65.099999999999994" customHeight="1" x14ac:dyDescent="0.3">
      <c r="A1907" s="13">
        <f>IF(D1907="","",SUBTOTAL(3,D$7:$D1907))</f>
        <v>1897</v>
      </c>
      <c r="B1907" s="376"/>
      <c r="C1907" s="55" t="s">
        <v>1076</v>
      </c>
      <c r="D1907" s="56" t="s">
        <v>570</v>
      </c>
      <c r="E1907" s="54" t="s">
        <v>44</v>
      </c>
      <c r="F1907" s="53" t="s">
        <v>1111</v>
      </c>
      <c r="G1907" s="376"/>
      <c r="H1907" s="54" t="s">
        <v>44</v>
      </c>
      <c r="I1907" s="55"/>
      <c r="J1907" s="389"/>
      <c r="K1907" s="388"/>
      <c r="L1907" s="51">
        <v>862900</v>
      </c>
      <c r="M1907" s="51">
        <v>862900</v>
      </c>
      <c r="N1907" s="132">
        <v>862900</v>
      </c>
      <c r="O1907" s="51">
        <v>862900</v>
      </c>
      <c r="P1907" s="51">
        <v>862900</v>
      </c>
      <c r="Q1907" s="51">
        <v>862900</v>
      </c>
      <c r="R1907" s="51">
        <v>862900</v>
      </c>
      <c r="S1907" s="51">
        <v>862900</v>
      </c>
      <c r="T1907" s="51">
        <v>862900</v>
      </c>
    </row>
    <row r="1908" spans="1:21" s="10" customFormat="1" ht="65.099999999999994" customHeight="1" x14ac:dyDescent="0.3">
      <c r="A1908" s="13">
        <f>IF(D1908="","",SUBTOTAL(3,D$7:$D1908))</f>
        <v>1898</v>
      </c>
      <c r="B1908" s="376"/>
      <c r="C1908" s="55" t="s">
        <v>1076</v>
      </c>
      <c r="D1908" s="56" t="s">
        <v>570</v>
      </c>
      <c r="E1908" s="54" t="s">
        <v>44</v>
      </c>
      <c r="F1908" s="53" t="s">
        <v>1112</v>
      </c>
      <c r="G1908" s="376"/>
      <c r="H1908" s="54" t="s">
        <v>44</v>
      </c>
      <c r="I1908" s="55"/>
      <c r="J1908" s="389"/>
      <c r="K1908" s="388"/>
      <c r="L1908" s="51">
        <v>1053600</v>
      </c>
      <c r="M1908" s="51">
        <v>1053600</v>
      </c>
      <c r="N1908" s="132">
        <v>1053600</v>
      </c>
      <c r="O1908" s="51">
        <v>1053600</v>
      </c>
      <c r="P1908" s="51">
        <v>1053600</v>
      </c>
      <c r="Q1908" s="51">
        <v>1053600</v>
      </c>
      <c r="R1908" s="51">
        <v>1053600</v>
      </c>
      <c r="S1908" s="51">
        <v>1053600</v>
      </c>
      <c r="T1908" s="51">
        <v>1053600</v>
      </c>
    </row>
    <row r="1909" spans="1:21" s="10" customFormat="1" ht="65.099999999999994" customHeight="1" x14ac:dyDescent="0.3">
      <c r="A1909" s="13">
        <f>IF(D1909="","",SUBTOTAL(3,D$7:$D1909))</f>
        <v>1899</v>
      </c>
      <c r="B1909" s="376"/>
      <c r="C1909" s="55" t="s">
        <v>1113</v>
      </c>
      <c r="D1909" s="56" t="s">
        <v>570</v>
      </c>
      <c r="E1909" s="55" t="s">
        <v>1114</v>
      </c>
      <c r="F1909" s="53" t="s">
        <v>1115</v>
      </c>
      <c r="G1909" s="376"/>
      <c r="H1909" s="54" t="s">
        <v>44</v>
      </c>
      <c r="I1909" s="55"/>
      <c r="J1909" s="389"/>
      <c r="K1909" s="388"/>
      <c r="L1909" s="51">
        <v>4400</v>
      </c>
      <c r="M1909" s="51">
        <v>4400</v>
      </c>
      <c r="N1909" s="132">
        <v>4400</v>
      </c>
      <c r="O1909" s="51">
        <v>4400</v>
      </c>
      <c r="P1909" s="51">
        <v>4400</v>
      </c>
      <c r="Q1909" s="51">
        <v>4400</v>
      </c>
      <c r="R1909" s="51">
        <v>4400</v>
      </c>
      <c r="S1909" s="51">
        <v>4400</v>
      </c>
      <c r="T1909" s="51">
        <v>4400</v>
      </c>
    </row>
    <row r="1910" spans="1:21" s="10" customFormat="1" ht="65.099999999999994" customHeight="1" x14ac:dyDescent="0.3">
      <c r="A1910" s="13">
        <f>IF(D1910="","",SUBTOTAL(3,D$7:$D1910))</f>
        <v>1900</v>
      </c>
      <c r="B1910" s="376"/>
      <c r="C1910" s="55" t="s">
        <v>1113</v>
      </c>
      <c r="D1910" s="56" t="s">
        <v>570</v>
      </c>
      <c r="E1910" s="54" t="s">
        <v>44</v>
      </c>
      <c r="F1910" s="53" t="s">
        <v>1116</v>
      </c>
      <c r="G1910" s="376"/>
      <c r="H1910" s="54" t="s">
        <v>44</v>
      </c>
      <c r="I1910" s="55"/>
      <c r="J1910" s="389"/>
      <c r="K1910" s="388"/>
      <c r="L1910" s="51">
        <v>5000</v>
      </c>
      <c r="M1910" s="51">
        <v>5000</v>
      </c>
      <c r="N1910" s="132">
        <v>5000</v>
      </c>
      <c r="O1910" s="51">
        <v>5000</v>
      </c>
      <c r="P1910" s="51">
        <v>5000</v>
      </c>
      <c r="Q1910" s="51">
        <v>5000</v>
      </c>
      <c r="R1910" s="51">
        <v>5000</v>
      </c>
      <c r="S1910" s="51">
        <v>5000</v>
      </c>
      <c r="T1910" s="51">
        <v>5000</v>
      </c>
    </row>
    <row r="1911" spans="1:21" s="10" customFormat="1" ht="65.099999999999994" customHeight="1" x14ac:dyDescent="0.3">
      <c r="A1911" s="13">
        <f>IF(D1911="","",SUBTOTAL(3,D$7:$D1911))</f>
        <v>1901</v>
      </c>
      <c r="B1911" s="376"/>
      <c r="C1911" s="55" t="s">
        <v>1113</v>
      </c>
      <c r="D1911" s="56" t="s">
        <v>570</v>
      </c>
      <c r="E1911" s="54" t="s">
        <v>44</v>
      </c>
      <c r="F1911" s="53" t="s">
        <v>1117</v>
      </c>
      <c r="G1911" s="376"/>
      <c r="H1911" s="54" t="s">
        <v>44</v>
      </c>
      <c r="I1911" s="55"/>
      <c r="J1911" s="389"/>
      <c r="K1911" s="388"/>
      <c r="L1911" s="51">
        <v>6200</v>
      </c>
      <c r="M1911" s="51">
        <v>6200</v>
      </c>
      <c r="N1911" s="132">
        <v>6200</v>
      </c>
      <c r="O1911" s="51">
        <v>6200</v>
      </c>
      <c r="P1911" s="51">
        <v>6200</v>
      </c>
      <c r="Q1911" s="51">
        <v>6200</v>
      </c>
      <c r="R1911" s="51">
        <v>6200</v>
      </c>
      <c r="S1911" s="51">
        <v>6200</v>
      </c>
      <c r="T1911" s="51">
        <v>6200</v>
      </c>
    </row>
    <row r="1912" spans="1:21" s="10" customFormat="1" ht="65.099999999999994" customHeight="1" x14ac:dyDescent="0.3">
      <c r="A1912" s="13">
        <f>IF(D1912="","",SUBTOTAL(3,D$7:$D1912))</f>
        <v>1902</v>
      </c>
      <c r="B1912" s="376"/>
      <c r="C1912" s="55" t="s">
        <v>1113</v>
      </c>
      <c r="D1912" s="56" t="s">
        <v>570</v>
      </c>
      <c r="E1912" s="54" t="s">
        <v>44</v>
      </c>
      <c r="F1912" s="53" t="s">
        <v>1118</v>
      </c>
      <c r="G1912" s="376"/>
      <c r="H1912" s="54" t="s">
        <v>44</v>
      </c>
      <c r="I1912" s="55"/>
      <c r="J1912" s="389"/>
      <c r="K1912" s="388"/>
      <c r="L1912" s="51">
        <v>7100</v>
      </c>
      <c r="M1912" s="51">
        <v>7100</v>
      </c>
      <c r="N1912" s="132">
        <v>7100</v>
      </c>
      <c r="O1912" s="51">
        <v>7100</v>
      </c>
      <c r="P1912" s="51">
        <v>7100</v>
      </c>
      <c r="Q1912" s="51">
        <v>7100</v>
      </c>
      <c r="R1912" s="51">
        <v>7100</v>
      </c>
      <c r="S1912" s="51">
        <v>7100</v>
      </c>
      <c r="T1912" s="51">
        <v>7100</v>
      </c>
    </row>
    <row r="1913" spans="1:21" s="10" customFormat="1" ht="65.099999999999994" customHeight="1" x14ac:dyDescent="0.3">
      <c r="A1913" s="13">
        <f>IF(D1913="","",SUBTOTAL(3,D$7:$D1913))</f>
        <v>1903</v>
      </c>
      <c r="B1913" s="376"/>
      <c r="C1913" s="55" t="s">
        <v>1113</v>
      </c>
      <c r="D1913" s="56" t="s">
        <v>570</v>
      </c>
      <c r="E1913" s="54" t="s">
        <v>44</v>
      </c>
      <c r="F1913" s="53" t="s">
        <v>1119</v>
      </c>
      <c r="G1913" s="376"/>
      <c r="H1913" s="54" t="s">
        <v>44</v>
      </c>
      <c r="I1913" s="55"/>
      <c r="J1913" s="389"/>
      <c r="K1913" s="388"/>
      <c r="L1913" s="51">
        <v>8400</v>
      </c>
      <c r="M1913" s="51">
        <v>8400</v>
      </c>
      <c r="N1913" s="132">
        <v>8400</v>
      </c>
      <c r="O1913" s="51">
        <v>8400</v>
      </c>
      <c r="P1913" s="51">
        <v>8400</v>
      </c>
      <c r="Q1913" s="51">
        <v>8400</v>
      </c>
      <c r="R1913" s="51">
        <v>8400</v>
      </c>
      <c r="S1913" s="51">
        <v>8400</v>
      </c>
      <c r="T1913" s="51">
        <v>8400</v>
      </c>
    </row>
    <row r="1914" spans="1:21" s="10" customFormat="1" ht="65.099999999999994" customHeight="1" x14ac:dyDescent="0.3">
      <c r="A1914" s="13">
        <f>IF(D1914="","",SUBTOTAL(3,D$7:$D1914))</f>
        <v>1904</v>
      </c>
      <c r="B1914" s="376"/>
      <c r="C1914" s="55" t="s">
        <v>1113</v>
      </c>
      <c r="D1914" s="56" t="s">
        <v>570</v>
      </c>
      <c r="E1914" s="54" t="s">
        <v>44</v>
      </c>
      <c r="F1914" s="53" t="s">
        <v>1120</v>
      </c>
      <c r="G1914" s="376"/>
      <c r="H1914" s="54" t="s">
        <v>44</v>
      </c>
      <c r="I1914" s="55"/>
      <c r="J1914" s="389"/>
      <c r="K1914" s="388"/>
      <c r="L1914" s="51">
        <v>9700</v>
      </c>
      <c r="M1914" s="51">
        <v>9700</v>
      </c>
      <c r="N1914" s="132">
        <v>9700</v>
      </c>
      <c r="O1914" s="51">
        <v>9700</v>
      </c>
      <c r="P1914" s="51">
        <v>9700</v>
      </c>
      <c r="Q1914" s="51">
        <v>9700</v>
      </c>
      <c r="R1914" s="51">
        <v>9700</v>
      </c>
      <c r="S1914" s="51">
        <v>9700</v>
      </c>
      <c r="T1914" s="51">
        <v>9700</v>
      </c>
    </row>
    <row r="1915" spans="1:21" s="10" customFormat="1" ht="65.099999999999994" customHeight="1" x14ac:dyDescent="0.3">
      <c r="A1915" s="13">
        <f>IF(D1915="","",SUBTOTAL(3,D$7:$D1915))</f>
        <v>1905</v>
      </c>
      <c r="B1915" s="376"/>
      <c r="C1915" s="55" t="s">
        <v>1113</v>
      </c>
      <c r="D1915" s="56" t="s">
        <v>570</v>
      </c>
      <c r="E1915" s="54" t="s">
        <v>44</v>
      </c>
      <c r="F1915" s="53" t="s">
        <v>1121</v>
      </c>
      <c r="G1915" s="376"/>
      <c r="H1915" s="54" t="s">
        <v>44</v>
      </c>
      <c r="I1915" s="55"/>
      <c r="J1915" s="389"/>
      <c r="K1915" s="388"/>
      <c r="L1915" s="51">
        <v>17000</v>
      </c>
      <c r="M1915" s="51">
        <v>17000</v>
      </c>
      <c r="N1915" s="132">
        <v>17000</v>
      </c>
      <c r="O1915" s="51">
        <v>17000</v>
      </c>
      <c r="P1915" s="51">
        <v>17000</v>
      </c>
      <c r="Q1915" s="51">
        <v>17000</v>
      </c>
      <c r="R1915" s="51">
        <v>17000</v>
      </c>
      <c r="S1915" s="51">
        <v>17000</v>
      </c>
      <c r="T1915" s="51">
        <v>17000</v>
      </c>
    </row>
    <row r="1916" spans="1:21" s="10" customFormat="1" ht="65.099999999999994" customHeight="1" x14ac:dyDescent="0.3">
      <c r="A1916" s="13">
        <f>IF(D1916="","",SUBTOTAL(3,D$7:$D1916))</f>
        <v>1906</v>
      </c>
      <c r="B1916" s="376"/>
      <c r="C1916" s="55" t="s">
        <v>1113</v>
      </c>
      <c r="D1916" s="56" t="s">
        <v>570</v>
      </c>
      <c r="E1916" s="54" t="s">
        <v>44</v>
      </c>
      <c r="F1916" s="53" t="s">
        <v>1122</v>
      </c>
      <c r="G1916" s="376"/>
      <c r="H1916" s="54" t="s">
        <v>44</v>
      </c>
      <c r="I1916" s="55"/>
      <c r="J1916" s="389"/>
      <c r="K1916" s="388"/>
      <c r="L1916" s="51">
        <v>19600</v>
      </c>
      <c r="M1916" s="51">
        <v>19600</v>
      </c>
      <c r="N1916" s="132">
        <v>19600</v>
      </c>
      <c r="O1916" s="51">
        <v>19600</v>
      </c>
      <c r="P1916" s="51">
        <v>19600</v>
      </c>
      <c r="Q1916" s="51">
        <v>19600</v>
      </c>
      <c r="R1916" s="51">
        <v>19600</v>
      </c>
      <c r="S1916" s="51">
        <v>19600</v>
      </c>
      <c r="T1916" s="51">
        <v>19600</v>
      </c>
    </row>
    <row r="1917" spans="1:21" s="10" customFormat="1" ht="65.099999999999994" customHeight="1" x14ac:dyDescent="0.3">
      <c r="A1917" s="13">
        <f>IF(D1917="","",SUBTOTAL(3,D$7:$D1917))</f>
        <v>1907</v>
      </c>
      <c r="B1917" s="376"/>
      <c r="C1917" s="55" t="s">
        <v>1123</v>
      </c>
      <c r="D1917" s="56" t="s">
        <v>570</v>
      </c>
      <c r="E1917" s="54" t="s">
        <v>44</v>
      </c>
      <c r="F1917" s="53" t="s">
        <v>1126</v>
      </c>
      <c r="G1917" s="376"/>
      <c r="H1917" s="54" t="s">
        <v>44</v>
      </c>
      <c r="I1917" s="55"/>
      <c r="J1917" s="389"/>
      <c r="K1917" s="388"/>
      <c r="L1917" s="51">
        <v>2500</v>
      </c>
      <c r="M1917" s="51">
        <v>2500</v>
      </c>
      <c r="N1917" s="132">
        <v>2500</v>
      </c>
      <c r="O1917" s="51">
        <v>2500</v>
      </c>
      <c r="P1917" s="51">
        <v>2500</v>
      </c>
      <c r="Q1917" s="51">
        <v>2500</v>
      </c>
      <c r="R1917" s="51">
        <v>2500</v>
      </c>
      <c r="S1917" s="51">
        <v>2500</v>
      </c>
      <c r="T1917" s="51">
        <v>2500</v>
      </c>
    </row>
    <row r="1918" spans="1:21" s="10" customFormat="1" ht="65.099999999999994" customHeight="1" x14ac:dyDescent="0.3">
      <c r="A1918" s="13">
        <f>IF(D1918="","",SUBTOTAL(3,D$7:$D1918))</f>
        <v>1908</v>
      </c>
      <c r="B1918" s="376"/>
      <c r="C1918" s="55" t="s">
        <v>1123</v>
      </c>
      <c r="D1918" s="56" t="s">
        <v>570</v>
      </c>
      <c r="E1918" s="54" t="s">
        <v>44</v>
      </c>
      <c r="F1918" s="53" t="s">
        <v>1125</v>
      </c>
      <c r="G1918" s="376"/>
      <c r="H1918" s="54" t="s">
        <v>44</v>
      </c>
      <c r="I1918" s="55"/>
      <c r="J1918" s="389"/>
      <c r="K1918" s="388"/>
      <c r="L1918" s="51">
        <v>3000</v>
      </c>
      <c r="M1918" s="51">
        <v>3000</v>
      </c>
      <c r="N1918" s="132">
        <v>3000</v>
      </c>
      <c r="O1918" s="51">
        <v>3000</v>
      </c>
      <c r="P1918" s="51">
        <v>3000</v>
      </c>
      <c r="Q1918" s="51">
        <v>3000</v>
      </c>
      <c r="R1918" s="51">
        <v>3000</v>
      </c>
      <c r="S1918" s="51">
        <v>3000</v>
      </c>
      <c r="T1918" s="51">
        <v>3000</v>
      </c>
    </row>
    <row r="1919" spans="1:21" s="10" customFormat="1" ht="65.099999999999994" customHeight="1" x14ac:dyDescent="0.3">
      <c r="A1919" s="13">
        <f>IF(D1919="","",SUBTOTAL(3,D$7:$D1919))</f>
        <v>1909</v>
      </c>
      <c r="B1919" s="376"/>
      <c r="C1919" s="55" t="s">
        <v>1123</v>
      </c>
      <c r="D1919" s="56" t="s">
        <v>570</v>
      </c>
      <c r="E1919" s="54" t="s">
        <v>44</v>
      </c>
      <c r="F1919" s="53" t="s">
        <v>1124</v>
      </c>
      <c r="G1919" s="376"/>
      <c r="H1919" s="54" t="s">
        <v>44</v>
      </c>
      <c r="I1919" s="55"/>
      <c r="J1919" s="389"/>
      <c r="K1919" s="388"/>
      <c r="L1919" s="51">
        <v>4200</v>
      </c>
      <c r="M1919" s="51">
        <v>4200</v>
      </c>
      <c r="N1919" s="132">
        <v>4200</v>
      </c>
      <c r="O1919" s="51">
        <v>4200</v>
      </c>
      <c r="P1919" s="51">
        <v>4200</v>
      </c>
      <c r="Q1919" s="51">
        <v>4200</v>
      </c>
      <c r="R1919" s="51">
        <v>4200</v>
      </c>
      <c r="S1919" s="51">
        <v>4200</v>
      </c>
      <c r="T1919" s="51">
        <v>4200</v>
      </c>
    </row>
    <row r="1920" spans="1:21" s="10" customFormat="1" ht="65.099999999999994" customHeight="1" x14ac:dyDescent="0.3">
      <c r="A1920" s="13">
        <f>IF(D1920="","",SUBTOTAL(3,D$7:$D1920))</f>
        <v>1910</v>
      </c>
      <c r="B1920" s="376"/>
      <c r="C1920" s="55" t="s">
        <v>1076</v>
      </c>
      <c r="D1920" s="56" t="s">
        <v>570</v>
      </c>
      <c r="E1920" s="55" t="s">
        <v>1700</v>
      </c>
      <c r="F1920" s="53" t="s">
        <v>1701</v>
      </c>
      <c r="G1920" s="409" t="s">
        <v>1702</v>
      </c>
      <c r="H1920" s="186" t="s">
        <v>17</v>
      </c>
      <c r="I1920" s="410" t="s">
        <v>1842</v>
      </c>
      <c r="J1920" s="411" t="s">
        <v>2527</v>
      </c>
      <c r="K1920" s="88"/>
      <c r="L1920" s="93">
        <v>12240</v>
      </c>
      <c r="M1920" s="93">
        <v>12240</v>
      </c>
      <c r="N1920" s="132">
        <v>12240</v>
      </c>
      <c r="O1920" s="93">
        <v>12240</v>
      </c>
      <c r="P1920" s="93">
        <v>12240</v>
      </c>
      <c r="Q1920" s="93">
        <v>12240</v>
      </c>
      <c r="R1920" s="93">
        <v>12240</v>
      </c>
      <c r="S1920" s="93">
        <v>12240</v>
      </c>
      <c r="T1920" s="93">
        <v>12240</v>
      </c>
      <c r="U1920" s="10">
        <v>9790</v>
      </c>
    </row>
    <row r="1921" spans="1:21" s="10" customFormat="1" ht="65.099999999999994" customHeight="1" x14ac:dyDescent="0.3">
      <c r="A1921" s="13">
        <f>IF(D1921="","",SUBTOTAL(3,D$7:$D1921))</f>
        <v>1911</v>
      </c>
      <c r="B1921" s="376"/>
      <c r="C1921" s="55" t="s">
        <v>1076</v>
      </c>
      <c r="D1921" s="56" t="s">
        <v>570</v>
      </c>
      <c r="E1921" s="55" t="s">
        <v>1700</v>
      </c>
      <c r="F1921" s="53" t="s">
        <v>1703</v>
      </c>
      <c r="G1921" s="409"/>
      <c r="H1921" s="186" t="s">
        <v>44</v>
      </c>
      <c r="I1921" s="410"/>
      <c r="J1921" s="411"/>
      <c r="K1921" s="88"/>
      <c r="L1921" s="93">
        <v>14610</v>
      </c>
      <c r="M1921" s="93">
        <v>14610</v>
      </c>
      <c r="N1921" s="132">
        <v>14610</v>
      </c>
      <c r="O1921" s="93">
        <v>14610</v>
      </c>
      <c r="P1921" s="93">
        <v>14610</v>
      </c>
      <c r="Q1921" s="93">
        <v>14610</v>
      </c>
      <c r="R1921" s="93">
        <v>14610</v>
      </c>
      <c r="S1921" s="93">
        <v>14610</v>
      </c>
      <c r="T1921" s="93">
        <v>14610</v>
      </c>
      <c r="U1921" s="10">
        <v>11690</v>
      </c>
    </row>
    <row r="1922" spans="1:21" s="10" customFormat="1" ht="65.099999999999994" customHeight="1" x14ac:dyDescent="0.3">
      <c r="A1922" s="13">
        <f>IF(D1922="","",SUBTOTAL(3,D$7:$D1922))</f>
        <v>1912</v>
      </c>
      <c r="B1922" s="376"/>
      <c r="C1922" s="55" t="s">
        <v>1076</v>
      </c>
      <c r="D1922" s="56" t="s">
        <v>570</v>
      </c>
      <c r="E1922" s="55" t="s">
        <v>1700</v>
      </c>
      <c r="F1922" s="53" t="s">
        <v>1704</v>
      </c>
      <c r="G1922" s="409"/>
      <c r="H1922" s="186" t="s">
        <v>44</v>
      </c>
      <c r="I1922" s="410"/>
      <c r="J1922" s="411"/>
      <c r="K1922" s="88"/>
      <c r="L1922" s="93">
        <v>17110</v>
      </c>
      <c r="M1922" s="93">
        <v>17110</v>
      </c>
      <c r="N1922" s="132">
        <v>17110</v>
      </c>
      <c r="O1922" s="93">
        <v>17110</v>
      </c>
      <c r="P1922" s="93">
        <v>17110</v>
      </c>
      <c r="Q1922" s="93">
        <v>17110</v>
      </c>
      <c r="R1922" s="93">
        <v>17110</v>
      </c>
      <c r="S1922" s="93">
        <v>17110</v>
      </c>
      <c r="T1922" s="93">
        <v>17110</v>
      </c>
      <c r="U1922" s="10">
        <v>13690</v>
      </c>
    </row>
    <row r="1923" spans="1:21" s="10" customFormat="1" ht="65.099999999999994" customHeight="1" x14ac:dyDescent="0.3">
      <c r="A1923" s="13">
        <f>IF(D1923="","",SUBTOTAL(3,D$7:$D1923))</f>
        <v>1913</v>
      </c>
      <c r="B1923" s="376"/>
      <c r="C1923" s="55" t="s">
        <v>1076</v>
      </c>
      <c r="D1923" s="56" t="s">
        <v>570</v>
      </c>
      <c r="E1923" s="55" t="s">
        <v>1700</v>
      </c>
      <c r="F1923" s="53" t="s">
        <v>1705</v>
      </c>
      <c r="G1923" s="409"/>
      <c r="H1923" s="186" t="s">
        <v>44</v>
      </c>
      <c r="I1923" s="410"/>
      <c r="J1923" s="411"/>
      <c r="K1923" s="88"/>
      <c r="L1923" s="93">
        <v>16430</v>
      </c>
      <c r="M1923" s="93">
        <v>16430</v>
      </c>
      <c r="N1923" s="132">
        <v>16430</v>
      </c>
      <c r="O1923" s="93">
        <v>16430</v>
      </c>
      <c r="P1923" s="93">
        <v>16430</v>
      </c>
      <c r="Q1923" s="93">
        <v>16430</v>
      </c>
      <c r="R1923" s="93">
        <v>16430</v>
      </c>
      <c r="S1923" s="93">
        <v>16430</v>
      </c>
      <c r="T1923" s="93">
        <v>16430</v>
      </c>
      <c r="U1923" s="10">
        <v>13140</v>
      </c>
    </row>
    <row r="1924" spans="1:21" s="10" customFormat="1" ht="65.099999999999994" customHeight="1" x14ac:dyDescent="0.3">
      <c r="A1924" s="13">
        <f>IF(D1924="","",SUBTOTAL(3,D$7:$D1924))</f>
        <v>1914</v>
      </c>
      <c r="B1924" s="376"/>
      <c r="C1924" s="55" t="s">
        <v>1076</v>
      </c>
      <c r="D1924" s="56" t="s">
        <v>570</v>
      </c>
      <c r="E1924" s="55" t="s">
        <v>1700</v>
      </c>
      <c r="F1924" s="53" t="s">
        <v>1706</v>
      </c>
      <c r="G1924" s="409"/>
      <c r="H1924" s="186" t="s">
        <v>44</v>
      </c>
      <c r="I1924" s="410"/>
      <c r="J1924" s="411"/>
      <c r="K1924" s="88"/>
      <c r="L1924" s="93">
        <v>20050</v>
      </c>
      <c r="M1924" s="93">
        <v>20050</v>
      </c>
      <c r="N1924" s="132">
        <v>20050</v>
      </c>
      <c r="O1924" s="93">
        <v>20050</v>
      </c>
      <c r="P1924" s="93">
        <v>20050</v>
      </c>
      <c r="Q1924" s="93">
        <v>20050</v>
      </c>
      <c r="R1924" s="93">
        <v>20050</v>
      </c>
      <c r="S1924" s="93">
        <v>20050</v>
      </c>
      <c r="T1924" s="93">
        <v>20050</v>
      </c>
      <c r="U1924" s="10">
        <v>16040</v>
      </c>
    </row>
    <row r="1925" spans="1:21" s="10" customFormat="1" ht="65.099999999999994" customHeight="1" x14ac:dyDescent="0.3">
      <c r="A1925" s="13">
        <f>IF(D1925="","",SUBTOTAL(3,D$7:$D1925))</f>
        <v>1915</v>
      </c>
      <c r="B1925" s="376"/>
      <c r="C1925" s="55" t="s">
        <v>1076</v>
      </c>
      <c r="D1925" s="56" t="s">
        <v>570</v>
      </c>
      <c r="E1925" s="55" t="s">
        <v>1700</v>
      </c>
      <c r="F1925" s="53" t="s">
        <v>1707</v>
      </c>
      <c r="G1925" s="409"/>
      <c r="H1925" s="186" t="s">
        <v>44</v>
      </c>
      <c r="I1925" s="410"/>
      <c r="J1925" s="411"/>
      <c r="K1925" s="88"/>
      <c r="L1925" s="93">
        <v>23450</v>
      </c>
      <c r="M1925" s="93">
        <v>23450</v>
      </c>
      <c r="N1925" s="132">
        <v>23450</v>
      </c>
      <c r="O1925" s="93">
        <v>23450</v>
      </c>
      <c r="P1925" s="93">
        <v>23450</v>
      </c>
      <c r="Q1925" s="93">
        <v>23450</v>
      </c>
      <c r="R1925" s="93">
        <v>23450</v>
      </c>
      <c r="S1925" s="93">
        <v>23450</v>
      </c>
      <c r="T1925" s="93">
        <v>23450</v>
      </c>
      <c r="U1925" s="10">
        <v>18760</v>
      </c>
    </row>
    <row r="1926" spans="1:21" s="10" customFormat="1" ht="65.099999999999994" customHeight="1" x14ac:dyDescent="0.3">
      <c r="A1926" s="13">
        <f>IF(D1926="","",SUBTOTAL(3,D$7:$D1926))</f>
        <v>1916</v>
      </c>
      <c r="B1926" s="376"/>
      <c r="C1926" s="55" t="s">
        <v>1076</v>
      </c>
      <c r="D1926" s="56" t="s">
        <v>570</v>
      </c>
      <c r="E1926" s="55" t="s">
        <v>1700</v>
      </c>
      <c r="F1926" s="53" t="s">
        <v>1708</v>
      </c>
      <c r="G1926" s="409"/>
      <c r="H1926" s="186" t="s">
        <v>44</v>
      </c>
      <c r="I1926" s="410"/>
      <c r="J1926" s="411"/>
      <c r="K1926" s="88"/>
      <c r="L1926" s="93">
        <v>20740</v>
      </c>
      <c r="M1926" s="93">
        <v>20740</v>
      </c>
      <c r="N1926" s="132">
        <v>20740</v>
      </c>
      <c r="O1926" s="93">
        <v>20740</v>
      </c>
      <c r="P1926" s="93">
        <v>20740</v>
      </c>
      <c r="Q1926" s="93">
        <v>20740</v>
      </c>
      <c r="R1926" s="93">
        <v>20740</v>
      </c>
      <c r="S1926" s="93">
        <v>20740</v>
      </c>
      <c r="T1926" s="93">
        <v>20740</v>
      </c>
      <c r="U1926" s="10">
        <v>16590</v>
      </c>
    </row>
    <row r="1927" spans="1:21" s="10" customFormat="1" ht="65.099999999999994" customHeight="1" x14ac:dyDescent="0.3">
      <c r="A1927" s="13">
        <f>IF(D1927="","",SUBTOTAL(3,D$7:$D1927))</f>
        <v>1917</v>
      </c>
      <c r="B1927" s="376"/>
      <c r="C1927" s="55" t="s">
        <v>1076</v>
      </c>
      <c r="D1927" s="56" t="s">
        <v>570</v>
      </c>
      <c r="E1927" s="55" t="s">
        <v>1700</v>
      </c>
      <c r="F1927" s="53" t="s">
        <v>1709</v>
      </c>
      <c r="G1927" s="409"/>
      <c r="H1927" s="186" t="s">
        <v>44</v>
      </c>
      <c r="I1927" s="410"/>
      <c r="J1927" s="411"/>
      <c r="K1927" s="88"/>
      <c r="L1927" s="93">
        <v>25040</v>
      </c>
      <c r="M1927" s="93">
        <v>25040</v>
      </c>
      <c r="N1927" s="132">
        <v>25040</v>
      </c>
      <c r="O1927" s="93">
        <v>25040</v>
      </c>
      <c r="P1927" s="93">
        <v>25040</v>
      </c>
      <c r="Q1927" s="93">
        <v>25040</v>
      </c>
      <c r="R1927" s="93">
        <v>25040</v>
      </c>
      <c r="S1927" s="93">
        <v>25040</v>
      </c>
      <c r="T1927" s="93">
        <v>25040</v>
      </c>
      <c r="U1927" s="10">
        <v>20030</v>
      </c>
    </row>
    <row r="1928" spans="1:21" s="10" customFormat="1" ht="65.099999999999994" customHeight="1" x14ac:dyDescent="0.3">
      <c r="A1928" s="13">
        <f>IF(D1928="","",SUBTOTAL(3,D$7:$D1928))</f>
        <v>1918</v>
      </c>
      <c r="B1928" s="376"/>
      <c r="C1928" s="55" t="s">
        <v>1076</v>
      </c>
      <c r="D1928" s="56" t="s">
        <v>570</v>
      </c>
      <c r="E1928" s="55" t="s">
        <v>1700</v>
      </c>
      <c r="F1928" s="53" t="s">
        <v>1710</v>
      </c>
      <c r="G1928" s="409"/>
      <c r="H1928" s="186" t="s">
        <v>44</v>
      </c>
      <c r="I1928" s="410"/>
      <c r="J1928" s="411"/>
      <c r="K1928" s="88"/>
      <c r="L1928" s="93">
        <v>30250</v>
      </c>
      <c r="M1928" s="93">
        <v>30250</v>
      </c>
      <c r="N1928" s="132">
        <v>30250</v>
      </c>
      <c r="O1928" s="93">
        <v>30250</v>
      </c>
      <c r="P1928" s="93">
        <v>30250</v>
      </c>
      <c r="Q1928" s="93">
        <v>30250</v>
      </c>
      <c r="R1928" s="93">
        <v>30250</v>
      </c>
      <c r="S1928" s="93">
        <v>30250</v>
      </c>
      <c r="T1928" s="93">
        <v>30250</v>
      </c>
      <c r="U1928" s="10">
        <v>24200</v>
      </c>
    </row>
    <row r="1929" spans="1:21" s="10" customFormat="1" ht="65.099999999999994" customHeight="1" x14ac:dyDescent="0.3">
      <c r="A1929" s="13">
        <f>IF(D1929="","",SUBTOTAL(3,D$7:$D1929))</f>
        <v>1919</v>
      </c>
      <c r="B1929" s="376"/>
      <c r="C1929" s="55" t="s">
        <v>1076</v>
      </c>
      <c r="D1929" s="56" t="s">
        <v>570</v>
      </c>
      <c r="E1929" s="55" t="s">
        <v>1700</v>
      </c>
      <c r="F1929" s="53" t="s">
        <v>1711</v>
      </c>
      <c r="G1929" s="409"/>
      <c r="H1929" s="186" t="s">
        <v>44</v>
      </c>
      <c r="I1929" s="410"/>
      <c r="J1929" s="411"/>
      <c r="K1929" s="88"/>
      <c r="L1929" s="93">
        <v>36360</v>
      </c>
      <c r="M1929" s="93">
        <v>36360</v>
      </c>
      <c r="N1929" s="132">
        <v>36360</v>
      </c>
      <c r="O1929" s="93">
        <v>36360</v>
      </c>
      <c r="P1929" s="93">
        <v>36360</v>
      </c>
      <c r="Q1929" s="93">
        <v>36360</v>
      </c>
      <c r="R1929" s="93">
        <v>36360</v>
      </c>
      <c r="S1929" s="93">
        <v>36360</v>
      </c>
      <c r="T1929" s="93">
        <v>36360</v>
      </c>
      <c r="U1929" s="10">
        <v>29090</v>
      </c>
    </row>
    <row r="1930" spans="1:21" s="10" customFormat="1" ht="65.099999999999994" customHeight="1" x14ac:dyDescent="0.3">
      <c r="A1930" s="13">
        <f>IF(D1930="","",SUBTOTAL(3,D$7:$D1930))</f>
        <v>1920</v>
      </c>
      <c r="B1930" s="376"/>
      <c r="C1930" s="55" t="s">
        <v>1076</v>
      </c>
      <c r="D1930" s="56" t="s">
        <v>570</v>
      </c>
      <c r="E1930" s="55" t="s">
        <v>1700</v>
      </c>
      <c r="F1930" s="53" t="s">
        <v>1712</v>
      </c>
      <c r="G1930" s="409"/>
      <c r="H1930" s="186" t="s">
        <v>44</v>
      </c>
      <c r="I1930" s="410"/>
      <c r="J1930" s="411"/>
      <c r="K1930" s="88"/>
      <c r="L1930" s="93">
        <v>32180</v>
      </c>
      <c r="M1930" s="93">
        <v>32180</v>
      </c>
      <c r="N1930" s="132">
        <v>32180</v>
      </c>
      <c r="O1930" s="93">
        <v>32180</v>
      </c>
      <c r="P1930" s="93">
        <v>32180</v>
      </c>
      <c r="Q1930" s="93">
        <v>32180</v>
      </c>
      <c r="R1930" s="93">
        <v>32180</v>
      </c>
      <c r="S1930" s="93">
        <v>32180</v>
      </c>
      <c r="T1930" s="93">
        <v>32180</v>
      </c>
      <c r="U1930" s="10">
        <v>25740</v>
      </c>
    </row>
    <row r="1931" spans="1:21" s="10" customFormat="1" ht="65.099999999999994" customHeight="1" x14ac:dyDescent="0.3">
      <c r="A1931" s="13">
        <f>IF(D1931="","",SUBTOTAL(3,D$7:$D1931))</f>
        <v>1921</v>
      </c>
      <c r="B1931" s="376"/>
      <c r="C1931" s="55" t="s">
        <v>1076</v>
      </c>
      <c r="D1931" s="56" t="s">
        <v>570</v>
      </c>
      <c r="E1931" s="55" t="s">
        <v>1700</v>
      </c>
      <c r="F1931" s="53" t="s">
        <v>1713</v>
      </c>
      <c r="G1931" s="409"/>
      <c r="H1931" s="186" t="s">
        <v>44</v>
      </c>
      <c r="I1931" s="410"/>
      <c r="J1931" s="411"/>
      <c r="K1931" s="88"/>
      <c r="L1931" s="93">
        <v>38410</v>
      </c>
      <c r="M1931" s="93">
        <v>38410</v>
      </c>
      <c r="N1931" s="132">
        <v>38410</v>
      </c>
      <c r="O1931" s="93">
        <v>38410</v>
      </c>
      <c r="P1931" s="93">
        <v>38410</v>
      </c>
      <c r="Q1931" s="93">
        <v>38410</v>
      </c>
      <c r="R1931" s="93">
        <v>38410</v>
      </c>
      <c r="S1931" s="93">
        <v>38410</v>
      </c>
      <c r="T1931" s="93">
        <v>38410</v>
      </c>
      <c r="U1931" s="10">
        <v>30730</v>
      </c>
    </row>
    <row r="1932" spans="1:21" s="10" customFormat="1" ht="65.099999999999994" customHeight="1" x14ac:dyDescent="0.3">
      <c r="A1932" s="13">
        <f>IF(D1932="","",SUBTOTAL(3,D$7:$D1932))</f>
        <v>1922</v>
      </c>
      <c r="B1932" s="376"/>
      <c r="C1932" s="55" t="s">
        <v>1076</v>
      </c>
      <c r="D1932" s="56" t="s">
        <v>570</v>
      </c>
      <c r="E1932" s="55" t="s">
        <v>1700</v>
      </c>
      <c r="F1932" s="53" t="s">
        <v>1714</v>
      </c>
      <c r="G1932" s="409"/>
      <c r="H1932" s="186" t="s">
        <v>44</v>
      </c>
      <c r="I1932" s="410"/>
      <c r="J1932" s="411"/>
      <c r="K1932" s="88"/>
      <c r="L1932" s="93">
        <v>46230</v>
      </c>
      <c r="M1932" s="93">
        <v>46230</v>
      </c>
      <c r="N1932" s="132">
        <v>46230</v>
      </c>
      <c r="O1932" s="93">
        <v>46230</v>
      </c>
      <c r="P1932" s="93">
        <v>46230</v>
      </c>
      <c r="Q1932" s="93">
        <v>46230</v>
      </c>
      <c r="R1932" s="93">
        <v>46230</v>
      </c>
      <c r="S1932" s="93">
        <v>46230</v>
      </c>
      <c r="T1932" s="93">
        <v>46230</v>
      </c>
      <c r="U1932" s="10">
        <v>36980</v>
      </c>
    </row>
    <row r="1933" spans="1:21" s="10" customFormat="1" ht="65.099999999999994" customHeight="1" x14ac:dyDescent="0.3">
      <c r="A1933" s="13">
        <f>IF(D1933="","",SUBTOTAL(3,D$7:$D1933))</f>
        <v>1923</v>
      </c>
      <c r="B1933" s="376"/>
      <c r="C1933" s="55" t="s">
        <v>1076</v>
      </c>
      <c r="D1933" s="56" t="s">
        <v>570</v>
      </c>
      <c r="E1933" s="55" t="s">
        <v>1700</v>
      </c>
      <c r="F1933" s="53" t="s">
        <v>1715</v>
      </c>
      <c r="G1933" s="409"/>
      <c r="H1933" s="186" t="s">
        <v>44</v>
      </c>
      <c r="I1933" s="410"/>
      <c r="J1933" s="411"/>
      <c r="K1933" s="88"/>
      <c r="L1933" s="93">
        <v>56430</v>
      </c>
      <c r="M1933" s="93">
        <v>56430</v>
      </c>
      <c r="N1933" s="132">
        <v>56430</v>
      </c>
      <c r="O1933" s="93">
        <v>56430</v>
      </c>
      <c r="P1933" s="93">
        <v>56430</v>
      </c>
      <c r="Q1933" s="93">
        <v>56430</v>
      </c>
      <c r="R1933" s="93">
        <v>56430</v>
      </c>
      <c r="S1933" s="93">
        <v>56430</v>
      </c>
      <c r="T1933" s="93">
        <v>56430</v>
      </c>
      <c r="U1933" s="10">
        <v>45140</v>
      </c>
    </row>
    <row r="1934" spans="1:21" s="10" customFormat="1" ht="65.099999999999994" customHeight="1" x14ac:dyDescent="0.3">
      <c r="A1934" s="13">
        <f>IF(D1934="","",SUBTOTAL(3,D$7:$D1934))</f>
        <v>1924</v>
      </c>
      <c r="B1934" s="376"/>
      <c r="C1934" s="55" t="s">
        <v>1076</v>
      </c>
      <c r="D1934" s="56" t="s">
        <v>570</v>
      </c>
      <c r="E1934" s="55" t="s">
        <v>1700</v>
      </c>
      <c r="F1934" s="53" t="s">
        <v>1716</v>
      </c>
      <c r="G1934" s="409"/>
      <c r="H1934" s="186" t="s">
        <v>44</v>
      </c>
      <c r="I1934" s="410"/>
      <c r="J1934" s="411"/>
      <c r="K1934" s="88"/>
      <c r="L1934" s="93">
        <v>66730</v>
      </c>
      <c r="M1934" s="93">
        <v>66730</v>
      </c>
      <c r="N1934" s="132">
        <v>66730</v>
      </c>
      <c r="O1934" s="93">
        <v>66730</v>
      </c>
      <c r="P1934" s="93">
        <v>66730</v>
      </c>
      <c r="Q1934" s="93">
        <v>66730</v>
      </c>
      <c r="R1934" s="93">
        <v>66730</v>
      </c>
      <c r="S1934" s="93">
        <v>66730</v>
      </c>
      <c r="T1934" s="93">
        <v>66730</v>
      </c>
      <c r="U1934" s="10">
        <v>53380</v>
      </c>
    </row>
    <row r="1935" spans="1:21" s="10" customFormat="1" ht="65.099999999999994" customHeight="1" x14ac:dyDescent="0.3">
      <c r="A1935" s="13">
        <f>IF(D1935="","",SUBTOTAL(3,D$7:$D1935))</f>
        <v>1925</v>
      </c>
      <c r="B1935" s="376"/>
      <c r="C1935" s="55" t="s">
        <v>1076</v>
      </c>
      <c r="D1935" s="56" t="s">
        <v>570</v>
      </c>
      <c r="E1935" s="55" t="s">
        <v>1700</v>
      </c>
      <c r="F1935" s="53" t="s">
        <v>1717</v>
      </c>
      <c r="G1935" s="409"/>
      <c r="H1935" s="186" t="s">
        <v>44</v>
      </c>
      <c r="I1935" s="410"/>
      <c r="J1935" s="411"/>
      <c r="K1935" s="88"/>
      <c r="L1935" s="93">
        <v>49960</v>
      </c>
      <c r="M1935" s="93">
        <v>49960</v>
      </c>
      <c r="N1935" s="132">
        <v>49960</v>
      </c>
      <c r="O1935" s="93">
        <v>49960</v>
      </c>
      <c r="P1935" s="93">
        <v>49960</v>
      </c>
      <c r="Q1935" s="93">
        <v>49960</v>
      </c>
      <c r="R1935" s="93">
        <v>49960</v>
      </c>
      <c r="S1935" s="93">
        <v>49960</v>
      </c>
      <c r="T1935" s="93">
        <v>49960</v>
      </c>
      <c r="U1935" s="10">
        <v>39970</v>
      </c>
    </row>
    <row r="1936" spans="1:21" s="10" customFormat="1" ht="65.099999999999994" customHeight="1" x14ac:dyDescent="0.3">
      <c r="A1936" s="13">
        <f>IF(D1936="","",SUBTOTAL(3,D$7:$D1936))</f>
        <v>1926</v>
      </c>
      <c r="B1936" s="376"/>
      <c r="C1936" s="55" t="s">
        <v>1076</v>
      </c>
      <c r="D1936" s="56" t="s">
        <v>570</v>
      </c>
      <c r="E1936" s="55" t="s">
        <v>1700</v>
      </c>
      <c r="F1936" s="53" t="s">
        <v>1718</v>
      </c>
      <c r="G1936" s="409"/>
      <c r="H1936" s="186" t="s">
        <v>44</v>
      </c>
      <c r="I1936" s="410"/>
      <c r="J1936" s="411"/>
      <c r="K1936" s="88"/>
      <c r="L1936" s="93">
        <v>61410</v>
      </c>
      <c r="M1936" s="93">
        <v>61410</v>
      </c>
      <c r="N1936" s="132">
        <v>61410</v>
      </c>
      <c r="O1936" s="93">
        <v>61410</v>
      </c>
      <c r="P1936" s="93">
        <v>61410</v>
      </c>
      <c r="Q1936" s="93">
        <v>61410</v>
      </c>
      <c r="R1936" s="93">
        <v>61410</v>
      </c>
      <c r="S1936" s="93">
        <v>61410</v>
      </c>
      <c r="T1936" s="93">
        <v>61410</v>
      </c>
      <c r="U1936" s="10">
        <v>49130</v>
      </c>
    </row>
    <row r="1937" spans="1:21" s="10" customFormat="1" ht="65.099999999999994" customHeight="1" x14ac:dyDescent="0.3">
      <c r="A1937" s="13">
        <f>IF(D1937="","",SUBTOTAL(3,D$7:$D1937))</f>
        <v>1927</v>
      </c>
      <c r="B1937" s="376"/>
      <c r="C1937" s="55" t="s">
        <v>1076</v>
      </c>
      <c r="D1937" s="56" t="s">
        <v>570</v>
      </c>
      <c r="E1937" s="55" t="s">
        <v>1700</v>
      </c>
      <c r="F1937" s="53" t="s">
        <v>1719</v>
      </c>
      <c r="G1937" s="409"/>
      <c r="H1937" s="186" t="s">
        <v>44</v>
      </c>
      <c r="I1937" s="410"/>
      <c r="J1937" s="411"/>
      <c r="K1937" s="88"/>
      <c r="L1937" s="93">
        <v>74440</v>
      </c>
      <c r="M1937" s="93">
        <v>74440</v>
      </c>
      <c r="N1937" s="132">
        <v>74440</v>
      </c>
      <c r="O1937" s="93">
        <v>74440</v>
      </c>
      <c r="P1937" s="93">
        <v>74440</v>
      </c>
      <c r="Q1937" s="93">
        <v>74440</v>
      </c>
      <c r="R1937" s="93">
        <v>74440</v>
      </c>
      <c r="S1937" s="93">
        <v>74440</v>
      </c>
      <c r="T1937" s="93">
        <v>74440</v>
      </c>
      <c r="U1937" s="10">
        <v>59550</v>
      </c>
    </row>
    <row r="1938" spans="1:21" s="10" customFormat="1" ht="65.099999999999994" customHeight="1" x14ac:dyDescent="0.3">
      <c r="A1938" s="13">
        <f>IF(D1938="","",SUBTOTAL(3,D$7:$D1938))</f>
        <v>1928</v>
      </c>
      <c r="B1938" s="376"/>
      <c r="C1938" s="55" t="s">
        <v>1076</v>
      </c>
      <c r="D1938" s="56" t="s">
        <v>570</v>
      </c>
      <c r="E1938" s="55" t="s">
        <v>1700</v>
      </c>
      <c r="F1938" s="53" t="s">
        <v>1720</v>
      </c>
      <c r="G1938" s="409"/>
      <c r="H1938" s="186" t="s">
        <v>44</v>
      </c>
      <c r="I1938" s="410"/>
      <c r="J1938" s="411"/>
      <c r="K1938" s="88"/>
      <c r="L1938" s="93">
        <v>88710</v>
      </c>
      <c r="M1938" s="93">
        <v>88710</v>
      </c>
      <c r="N1938" s="132">
        <v>88710</v>
      </c>
      <c r="O1938" s="93">
        <v>88710</v>
      </c>
      <c r="P1938" s="93">
        <v>88710</v>
      </c>
      <c r="Q1938" s="93">
        <v>88710</v>
      </c>
      <c r="R1938" s="93">
        <v>88710</v>
      </c>
      <c r="S1938" s="93">
        <v>88710</v>
      </c>
      <c r="T1938" s="93">
        <v>88710</v>
      </c>
      <c r="U1938" s="10">
        <v>70970</v>
      </c>
    </row>
    <row r="1939" spans="1:21" s="10" customFormat="1" ht="65.099999999999994" customHeight="1" x14ac:dyDescent="0.3">
      <c r="A1939" s="13">
        <f>IF(D1939="","",SUBTOTAL(3,D$7:$D1939))</f>
        <v>1929</v>
      </c>
      <c r="B1939" s="376"/>
      <c r="C1939" s="55" t="s">
        <v>1076</v>
      </c>
      <c r="D1939" s="56" t="s">
        <v>570</v>
      </c>
      <c r="E1939" s="55" t="s">
        <v>1700</v>
      </c>
      <c r="F1939" s="53" t="s">
        <v>1721</v>
      </c>
      <c r="G1939" s="409"/>
      <c r="H1939" s="186" t="s">
        <v>44</v>
      </c>
      <c r="I1939" s="410"/>
      <c r="J1939" s="411"/>
      <c r="K1939" s="88"/>
      <c r="L1939" s="93">
        <v>106280</v>
      </c>
      <c r="M1939" s="93">
        <v>106280</v>
      </c>
      <c r="N1939" s="132">
        <v>106280</v>
      </c>
      <c r="O1939" s="93">
        <v>106280</v>
      </c>
      <c r="P1939" s="93">
        <v>106280</v>
      </c>
      <c r="Q1939" s="93">
        <v>106280</v>
      </c>
      <c r="R1939" s="93">
        <v>106280</v>
      </c>
      <c r="S1939" s="93">
        <v>106280</v>
      </c>
      <c r="T1939" s="93">
        <v>106280</v>
      </c>
      <c r="U1939" s="10">
        <v>85020</v>
      </c>
    </row>
    <row r="1940" spans="1:21" s="10" customFormat="1" ht="65.099999999999994" customHeight="1" x14ac:dyDescent="0.3">
      <c r="A1940" s="13">
        <f>IF(D1940="","",SUBTOTAL(3,D$7:$D1940))</f>
        <v>1930</v>
      </c>
      <c r="B1940" s="376"/>
      <c r="C1940" s="55" t="s">
        <v>1076</v>
      </c>
      <c r="D1940" s="56" t="s">
        <v>570</v>
      </c>
      <c r="E1940" s="55" t="s">
        <v>1700</v>
      </c>
      <c r="F1940" s="53" t="s">
        <v>1722</v>
      </c>
      <c r="G1940" s="409"/>
      <c r="H1940" s="186" t="s">
        <v>44</v>
      </c>
      <c r="I1940" s="410"/>
      <c r="J1940" s="411"/>
      <c r="K1940" s="88"/>
      <c r="L1940" s="93">
        <v>71040</v>
      </c>
      <c r="M1940" s="93">
        <v>71040</v>
      </c>
      <c r="N1940" s="132">
        <v>71040</v>
      </c>
      <c r="O1940" s="93">
        <v>71040</v>
      </c>
      <c r="P1940" s="93">
        <v>71040</v>
      </c>
      <c r="Q1940" s="93">
        <v>71040</v>
      </c>
      <c r="R1940" s="93">
        <v>71040</v>
      </c>
      <c r="S1940" s="93">
        <v>71040</v>
      </c>
      <c r="T1940" s="93">
        <v>71040</v>
      </c>
      <c r="U1940" s="10">
        <v>56830</v>
      </c>
    </row>
    <row r="1941" spans="1:21" s="10" customFormat="1" ht="65.099999999999994" customHeight="1" x14ac:dyDescent="0.3">
      <c r="A1941" s="13">
        <f>IF(D1941="","",SUBTOTAL(3,D$7:$D1941))</f>
        <v>1931</v>
      </c>
      <c r="B1941" s="376"/>
      <c r="C1941" s="55" t="s">
        <v>1076</v>
      </c>
      <c r="D1941" s="56" t="s">
        <v>570</v>
      </c>
      <c r="E1941" s="55" t="s">
        <v>1700</v>
      </c>
      <c r="F1941" s="53" t="s">
        <v>1723</v>
      </c>
      <c r="G1941" s="409"/>
      <c r="H1941" s="186" t="s">
        <v>44</v>
      </c>
      <c r="I1941" s="410"/>
      <c r="J1941" s="411"/>
      <c r="K1941" s="88"/>
      <c r="L1941" s="93">
        <v>87580</v>
      </c>
      <c r="M1941" s="93">
        <v>87580</v>
      </c>
      <c r="N1941" s="132">
        <v>87580</v>
      </c>
      <c r="O1941" s="93">
        <v>87580</v>
      </c>
      <c r="P1941" s="93">
        <v>87580</v>
      </c>
      <c r="Q1941" s="93">
        <v>87580</v>
      </c>
      <c r="R1941" s="93">
        <v>87580</v>
      </c>
      <c r="S1941" s="93">
        <v>87580</v>
      </c>
      <c r="T1941" s="93">
        <v>87580</v>
      </c>
      <c r="U1941" s="10">
        <v>70060</v>
      </c>
    </row>
    <row r="1942" spans="1:21" s="10" customFormat="1" ht="65.099999999999994" customHeight="1" x14ac:dyDescent="0.3">
      <c r="A1942" s="13">
        <f>IF(D1942="","",SUBTOTAL(3,D$7:$D1942))</f>
        <v>1932</v>
      </c>
      <c r="B1942" s="376"/>
      <c r="C1942" s="55" t="s">
        <v>1076</v>
      </c>
      <c r="D1942" s="56" t="s">
        <v>570</v>
      </c>
      <c r="E1942" s="55" t="s">
        <v>1700</v>
      </c>
      <c r="F1942" s="53" t="s">
        <v>1724</v>
      </c>
      <c r="G1942" s="409"/>
      <c r="H1942" s="186" t="s">
        <v>44</v>
      </c>
      <c r="I1942" s="410"/>
      <c r="J1942" s="411"/>
      <c r="K1942" s="88"/>
      <c r="L1942" s="93">
        <v>105590</v>
      </c>
      <c r="M1942" s="93">
        <v>105590</v>
      </c>
      <c r="N1942" s="132">
        <v>105590</v>
      </c>
      <c r="O1942" s="93">
        <v>105590</v>
      </c>
      <c r="P1942" s="93">
        <v>105590</v>
      </c>
      <c r="Q1942" s="93">
        <v>105590</v>
      </c>
      <c r="R1942" s="93">
        <v>105590</v>
      </c>
      <c r="S1942" s="93">
        <v>105590</v>
      </c>
      <c r="T1942" s="93">
        <v>105590</v>
      </c>
      <c r="U1942" s="10">
        <v>84470</v>
      </c>
    </row>
    <row r="1943" spans="1:21" s="10" customFormat="1" ht="65.099999999999994" customHeight="1" x14ac:dyDescent="0.3">
      <c r="A1943" s="13">
        <f>IF(D1943="","",SUBTOTAL(3,D$7:$D1943))</f>
        <v>1933</v>
      </c>
      <c r="B1943" s="376"/>
      <c r="C1943" s="55" t="s">
        <v>1076</v>
      </c>
      <c r="D1943" s="56" t="s">
        <v>570</v>
      </c>
      <c r="E1943" s="55" t="s">
        <v>1700</v>
      </c>
      <c r="F1943" s="53" t="s">
        <v>1725</v>
      </c>
      <c r="G1943" s="409"/>
      <c r="H1943" s="186" t="s">
        <v>44</v>
      </c>
      <c r="I1943" s="410"/>
      <c r="J1943" s="411"/>
      <c r="K1943" s="88"/>
      <c r="L1943" s="93">
        <v>125990</v>
      </c>
      <c r="M1943" s="93">
        <v>125990</v>
      </c>
      <c r="N1943" s="132">
        <v>125990</v>
      </c>
      <c r="O1943" s="93">
        <v>125990</v>
      </c>
      <c r="P1943" s="93">
        <v>125990</v>
      </c>
      <c r="Q1943" s="93">
        <v>125990</v>
      </c>
      <c r="R1943" s="93">
        <v>125990</v>
      </c>
      <c r="S1943" s="93">
        <v>125990</v>
      </c>
      <c r="T1943" s="93">
        <v>125990</v>
      </c>
      <c r="U1943" s="10">
        <v>100790</v>
      </c>
    </row>
    <row r="1944" spans="1:21" s="10" customFormat="1" ht="65.099999999999994" customHeight="1" x14ac:dyDescent="0.3">
      <c r="A1944" s="13">
        <f>IF(D1944="","",SUBTOTAL(3,D$7:$D1944))</f>
        <v>1934</v>
      </c>
      <c r="B1944" s="376"/>
      <c r="C1944" s="55" t="s">
        <v>1076</v>
      </c>
      <c r="D1944" s="56" t="s">
        <v>570</v>
      </c>
      <c r="E1944" s="55" t="s">
        <v>1700</v>
      </c>
      <c r="F1944" s="53" t="s">
        <v>1726</v>
      </c>
      <c r="G1944" s="409"/>
      <c r="H1944" s="186" t="s">
        <v>44</v>
      </c>
      <c r="I1944" s="410"/>
      <c r="J1944" s="411"/>
      <c r="K1944" s="88"/>
      <c r="L1944" s="93">
        <v>150450</v>
      </c>
      <c r="M1944" s="93">
        <v>150450</v>
      </c>
      <c r="N1944" s="132">
        <v>150450</v>
      </c>
      <c r="O1944" s="93">
        <v>150450</v>
      </c>
      <c r="P1944" s="93">
        <v>150450</v>
      </c>
      <c r="Q1944" s="93">
        <v>150450</v>
      </c>
      <c r="R1944" s="93">
        <v>150450</v>
      </c>
      <c r="S1944" s="93">
        <v>150450</v>
      </c>
      <c r="T1944" s="93">
        <v>150450</v>
      </c>
      <c r="U1944" s="10">
        <v>120360</v>
      </c>
    </row>
    <row r="1945" spans="1:21" s="10" customFormat="1" ht="65.099999999999994" customHeight="1" x14ac:dyDescent="0.3">
      <c r="A1945" s="13">
        <f>IF(D1945="","",SUBTOTAL(3,D$7:$D1945))</f>
        <v>1935</v>
      </c>
      <c r="B1945" s="376"/>
      <c r="C1945" s="55" t="s">
        <v>1076</v>
      </c>
      <c r="D1945" s="56" t="s">
        <v>570</v>
      </c>
      <c r="E1945" s="55" t="s">
        <v>1700</v>
      </c>
      <c r="F1945" s="53" t="s">
        <v>1727</v>
      </c>
      <c r="G1945" s="409"/>
      <c r="H1945" s="186" t="s">
        <v>44</v>
      </c>
      <c r="I1945" s="410"/>
      <c r="J1945" s="411"/>
      <c r="K1945" s="88"/>
      <c r="L1945" s="93">
        <v>112160</v>
      </c>
      <c r="M1945" s="93">
        <v>112160</v>
      </c>
      <c r="N1945" s="132">
        <v>112160</v>
      </c>
      <c r="O1945" s="93">
        <v>112160</v>
      </c>
      <c r="P1945" s="93">
        <v>112160</v>
      </c>
      <c r="Q1945" s="93">
        <v>112160</v>
      </c>
      <c r="R1945" s="93">
        <v>112160</v>
      </c>
      <c r="S1945" s="93">
        <v>112160</v>
      </c>
      <c r="T1945" s="93">
        <v>112160</v>
      </c>
      <c r="U1945" s="10">
        <v>89730</v>
      </c>
    </row>
    <row r="1946" spans="1:21" s="10" customFormat="1" ht="65.099999999999994" customHeight="1" x14ac:dyDescent="0.3">
      <c r="A1946" s="13">
        <f>IF(D1946="","",SUBTOTAL(3,D$7:$D1946))</f>
        <v>1936</v>
      </c>
      <c r="B1946" s="376"/>
      <c r="C1946" s="55" t="s">
        <v>1076</v>
      </c>
      <c r="D1946" s="56" t="s">
        <v>570</v>
      </c>
      <c r="E1946" s="55" t="s">
        <v>1700</v>
      </c>
      <c r="F1946" s="53" t="s">
        <v>1728</v>
      </c>
      <c r="G1946" s="409"/>
      <c r="H1946" s="186" t="s">
        <v>44</v>
      </c>
      <c r="I1946" s="410"/>
      <c r="J1946" s="411"/>
      <c r="K1946" s="88"/>
      <c r="L1946" s="93">
        <v>124290</v>
      </c>
      <c r="M1946" s="93">
        <v>124290</v>
      </c>
      <c r="N1946" s="132">
        <v>124290</v>
      </c>
      <c r="O1946" s="93">
        <v>124290</v>
      </c>
      <c r="P1946" s="93">
        <v>124290</v>
      </c>
      <c r="Q1946" s="93">
        <v>124290</v>
      </c>
      <c r="R1946" s="93">
        <v>124290</v>
      </c>
      <c r="S1946" s="93">
        <v>124290</v>
      </c>
      <c r="T1946" s="93">
        <v>124290</v>
      </c>
      <c r="U1946" s="10">
        <v>99430</v>
      </c>
    </row>
    <row r="1947" spans="1:21" s="10" customFormat="1" ht="65.099999999999994" customHeight="1" x14ac:dyDescent="0.3">
      <c r="A1947" s="13">
        <f>IF(D1947="","",SUBTOTAL(3,D$7:$D1947))</f>
        <v>1937</v>
      </c>
      <c r="B1947" s="376"/>
      <c r="C1947" s="55" t="s">
        <v>1076</v>
      </c>
      <c r="D1947" s="56" t="s">
        <v>570</v>
      </c>
      <c r="E1947" s="55" t="s">
        <v>1700</v>
      </c>
      <c r="F1947" s="53" t="s">
        <v>1729</v>
      </c>
      <c r="G1947" s="409"/>
      <c r="H1947" s="186" t="s">
        <v>44</v>
      </c>
      <c r="I1947" s="410"/>
      <c r="J1947" s="411"/>
      <c r="K1947" s="88"/>
      <c r="L1947" s="93">
        <v>150230</v>
      </c>
      <c r="M1947" s="93">
        <v>150230</v>
      </c>
      <c r="N1947" s="132">
        <v>150230</v>
      </c>
      <c r="O1947" s="93">
        <v>150230</v>
      </c>
      <c r="P1947" s="93">
        <v>150230</v>
      </c>
      <c r="Q1947" s="93">
        <v>150230</v>
      </c>
      <c r="R1947" s="93">
        <v>150230</v>
      </c>
      <c r="S1947" s="93">
        <v>150230</v>
      </c>
      <c r="T1947" s="93">
        <v>150230</v>
      </c>
      <c r="U1947" s="10">
        <v>120180</v>
      </c>
    </row>
    <row r="1948" spans="1:21" s="10" customFormat="1" ht="65.099999999999994" customHeight="1" x14ac:dyDescent="0.3">
      <c r="A1948" s="13">
        <f>IF(D1948="","",SUBTOTAL(3,D$7:$D1948))</f>
        <v>1938</v>
      </c>
      <c r="B1948" s="376"/>
      <c r="C1948" s="55" t="s">
        <v>1076</v>
      </c>
      <c r="D1948" s="56" t="s">
        <v>570</v>
      </c>
      <c r="E1948" s="55" t="s">
        <v>1700</v>
      </c>
      <c r="F1948" s="53" t="s">
        <v>1730</v>
      </c>
      <c r="G1948" s="409"/>
      <c r="H1948" s="186" t="s">
        <v>44</v>
      </c>
      <c r="I1948" s="410"/>
      <c r="J1948" s="411"/>
      <c r="K1948" s="88"/>
      <c r="L1948" s="93">
        <v>180360</v>
      </c>
      <c r="M1948" s="93">
        <v>180360</v>
      </c>
      <c r="N1948" s="132">
        <v>180360</v>
      </c>
      <c r="O1948" s="93">
        <v>180360</v>
      </c>
      <c r="P1948" s="93">
        <v>180360</v>
      </c>
      <c r="Q1948" s="93">
        <v>180360</v>
      </c>
      <c r="R1948" s="93">
        <v>180360</v>
      </c>
      <c r="S1948" s="93">
        <v>180360</v>
      </c>
      <c r="T1948" s="93">
        <v>180360</v>
      </c>
      <c r="U1948" s="10">
        <v>144290</v>
      </c>
    </row>
    <row r="1949" spans="1:21" s="10" customFormat="1" ht="65.099999999999994" customHeight="1" x14ac:dyDescent="0.3">
      <c r="A1949" s="13">
        <f>IF(D1949="","",SUBTOTAL(3,D$7:$D1949))</f>
        <v>1939</v>
      </c>
      <c r="B1949" s="376"/>
      <c r="C1949" s="55" t="s">
        <v>1076</v>
      </c>
      <c r="D1949" s="56" t="s">
        <v>570</v>
      </c>
      <c r="E1949" s="55" t="s">
        <v>1700</v>
      </c>
      <c r="F1949" s="53" t="s">
        <v>1731</v>
      </c>
      <c r="G1949" s="409"/>
      <c r="H1949" s="186" t="s">
        <v>44</v>
      </c>
      <c r="I1949" s="410"/>
      <c r="J1949" s="411"/>
      <c r="K1949" s="88"/>
      <c r="L1949" s="93">
        <v>215940</v>
      </c>
      <c r="M1949" s="93">
        <v>215940</v>
      </c>
      <c r="N1949" s="132">
        <v>215940</v>
      </c>
      <c r="O1949" s="93">
        <v>215940</v>
      </c>
      <c r="P1949" s="93">
        <v>215940</v>
      </c>
      <c r="Q1949" s="93">
        <v>215940</v>
      </c>
      <c r="R1949" s="93">
        <v>215940</v>
      </c>
      <c r="S1949" s="93">
        <v>215940</v>
      </c>
      <c r="T1949" s="93">
        <v>215940</v>
      </c>
      <c r="U1949" s="10">
        <v>172750</v>
      </c>
    </row>
    <row r="1950" spans="1:21" s="10" customFormat="1" ht="65.099999999999994" customHeight="1" x14ac:dyDescent="0.3">
      <c r="A1950" s="13">
        <f>IF(D1950="","",SUBTOTAL(3,D$7:$D1950))</f>
        <v>1940</v>
      </c>
      <c r="B1950" s="376"/>
      <c r="C1950" s="55" t="s">
        <v>1076</v>
      </c>
      <c r="D1950" s="56" t="s">
        <v>570</v>
      </c>
      <c r="E1950" s="55" t="s">
        <v>1700</v>
      </c>
      <c r="F1950" s="53" t="s">
        <v>1732</v>
      </c>
      <c r="G1950" s="409"/>
      <c r="H1950" s="186" t="s">
        <v>44</v>
      </c>
      <c r="I1950" s="410"/>
      <c r="J1950" s="411"/>
      <c r="K1950" s="88"/>
      <c r="L1950" s="93">
        <v>121230</v>
      </c>
      <c r="M1950" s="93">
        <v>121230</v>
      </c>
      <c r="N1950" s="132">
        <v>121230</v>
      </c>
      <c r="O1950" s="93">
        <v>121230</v>
      </c>
      <c r="P1950" s="93">
        <v>121230</v>
      </c>
      <c r="Q1950" s="93">
        <v>121230</v>
      </c>
      <c r="R1950" s="93">
        <v>121230</v>
      </c>
      <c r="S1950" s="93">
        <v>121230</v>
      </c>
      <c r="T1950" s="93">
        <v>121230</v>
      </c>
      <c r="U1950" s="10">
        <v>96980</v>
      </c>
    </row>
    <row r="1951" spans="1:21" s="10" customFormat="1" ht="65.099999999999994" customHeight="1" x14ac:dyDescent="0.3">
      <c r="A1951" s="13">
        <f>IF(D1951="","",SUBTOTAL(3,D$7:$D1951))</f>
        <v>1941</v>
      </c>
      <c r="B1951" s="376"/>
      <c r="C1951" s="55" t="s">
        <v>1076</v>
      </c>
      <c r="D1951" s="56" t="s">
        <v>570</v>
      </c>
      <c r="E1951" s="55" t="s">
        <v>1700</v>
      </c>
      <c r="F1951" s="53" t="s">
        <v>1733</v>
      </c>
      <c r="G1951" s="409"/>
      <c r="H1951" s="186" t="s">
        <v>44</v>
      </c>
      <c r="I1951" s="410"/>
      <c r="J1951" s="411"/>
      <c r="K1951" s="88"/>
      <c r="L1951" s="93">
        <v>150580</v>
      </c>
      <c r="M1951" s="93">
        <v>150580</v>
      </c>
      <c r="N1951" s="132">
        <v>150580</v>
      </c>
      <c r="O1951" s="93">
        <v>150580</v>
      </c>
      <c r="P1951" s="93">
        <v>150580</v>
      </c>
      <c r="Q1951" s="93">
        <v>150580</v>
      </c>
      <c r="R1951" s="93">
        <v>150580</v>
      </c>
      <c r="S1951" s="93">
        <v>150580</v>
      </c>
      <c r="T1951" s="93">
        <v>150580</v>
      </c>
      <c r="U1951" s="10">
        <v>120460</v>
      </c>
    </row>
    <row r="1952" spans="1:21" s="10" customFormat="1" ht="65.099999999999994" customHeight="1" x14ac:dyDescent="0.3">
      <c r="A1952" s="13">
        <f>IF(D1952="","",SUBTOTAL(3,D$7:$D1952))</f>
        <v>1942</v>
      </c>
      <c r="B1952" s="376"/>
      <c r="C1952" s="55" t="s">
        <v>1076</v>
      </c>
      <c r="D1952" s="56" t="s">
        <v>570</v>
      </c>
      <c r="E1952" s="55" t="s">
        <v>1700</v>
      </c>
      <c r="F1952" s="53" t="s">
        <v>1734</v>
      </c>
      <c r="G1952" s="409"/>
      <c r="H1952" s="186" t="s">
        <v>44</v>
      </c>
      <c r="I1952" s="410"/>
      <c r="J1952" s="411"/>
      <c r="K1952" s="88"/>
      <c r="L1952" s="93">
        <v>188300</v>
      </c>
      <c r="M1952" s="93">
        <v>188300</v>
      </c>
      <c r="N1952" s="132">
        <v>188300</v>
      </c>
      <c r="O1952" s="93">
        <v>188300</v>
      </c>
      <c r="P1952" s="93">
        <v>188300</v>
      </c>
      <c r="Q1952" s="93">
        <v>188300</v>
      </c>
      <c r="R1952" s="93">
        <v>188300</v>
      </c>
      <c r="S1952" s="93">
        <v>188300</v>
      </c>
      <c r="T1952" s="93">
        <v>188300</v>
      </c>
      <c r="U1952" s="10">
        <v>150640</v>
      </c>
    </row>
    <row r="1953" spans="1:21" s="10" customFormat="1" ht="65.099999999999994" customHeight="1" x14ac:dyDescent="0.3">
      <c r="A1953" s="13">
        <f>IF(D1953="","",SUBTOTAL(3,D$7:$D1953))</f>
        <v>1943</v>
      </c>
      <c r="B1953" s="376"/>
      <c r="C1953" s="55" t="s">
        <v>1076</v>
      </c>
      <c r="D1953" s="56" t="s">
        <v>570</v>
      </c>
      <c r="E1953" s="55" t="s">
        <v>1700</v>
      </c>
      <c r="F1953" s="53" t="s">
        <v>1735</v>
      </c>
      <c r="G1953" s="409"/>
      <c r="H1953" s="186" t="s">
        <v>44</v>
      </c>
      <c r="I1953" s="410"/>
      <c r="J1953" s="411"/>
      <c r="K1953" s="88"/>
      <c r="L1953" s="93">
        <v>225000</v>
      </c>
      <c r="M1953" s="93">
        <v>225000</v>
      </c>
      <c r="N1953" s="132">
        <v>225000</v>
      </c>
      <c r="O1953" s="93">
        <v>225000</v>
      </c>
      <c r="P1953" s="93">
        <v>225000</v>
      </c>
      <c r="Q1953" s="93">
        <v>225000</v>
      </c>
      <c r="R1953" s="93">
        <v>225000</v>
      </c>
      <c r="S1953" s="93">
        <v>225000</v>
      </c>
      <c r="T1953" s="93">
        <v>225000</v>
      </c>
      <c r="U1953" s="10">
        <v>180000</v>
      </c>
    </row>
    <row r="1954" spans="1:21" s="10" customFormat="1" ht="65.099999999999994" customHeight="1" x14ac:dyDescent="0.3">
      <c r="A1954" s="13">
        <f>IF(D1954="","",SUBTOTAL(3,D$7:$D1954))</f>
        <v>1944</v>
      </c>
      <c r="B1954" s="376"/>
      <c r="C1954" s="55" t="s">
        <v>1076</v>
      </c>
      <c r="D1954" s="56" t="s">
        <v>570</v>
      </c>
      <c r="E1954" s="55" t="s">
        <v>1700</v>
      </c>
      <c r="F1954" s="53" t="s">
        <v>1736</v>
      </c>
      <c r="G1954" s="409"/>
      <c r="H1954" s="186" t="s">
        <v>44</v>
      </c>
      <c r="I1954" s="410"/>
      <c r="J1954" s="411"/>
      <c r="K1954" s="88"/>
      <c r="L1954" s="93">
        <v>271690</v>
      </c>
      <c r="M1954" s="93">
        <v>271690</v>
      </c>
      <c r="N1954" s="132">
        <v>271690</v>
      </c>
      <c r="O1954" s="93">
        <v>271690</v>
      </c>
      <c r="P1954" s="93">
        <v>271690</v>
      </c>
      <c r="Q1954" s="93">
        <v>271690</v>
      </c>
      <c r="R1954" s="93">
        <v>271690</v>
      </c>
      <c r="S1954" s="93">
        <v>271690</v>
      </c>
      <c r="T1954" s="93">
        <v>271690</v>
      </c>
      <c r="U1954" s="10">
        <v>217350</v>
      </c>
    </row>
    <row r="1955" spans="1:21" s="10" customFormat="1" ht="65.099999999999994" customHeight="1" x14ac:dyDescent="0.3">
      <c r="A1955" s="13">
        <f>IF(D1955="","",SUBTOTAL(3,D$7:$D1955))</f>
        <v>1945</v>
      </c>
      <c r="B1955" s="376"/>
      <c r="C1955" s="55" t="s">
        <v>1076</v>
      </c>
      <c r="D1955" s="56" t="s">
        <v>570</v>
      </c>
      <c r="E1955" s="55" t="s">
        <v>1700</v>
      </c>
      <c r="F1955" s="53" t="s">
        <v>1737</v>
      </c>
      <c r="G1955" s="409"/>
      <c r="H1955" s="186" t="s">
        <v>44</v>
      </c>
      <c r="I1955" s="410"/>
      <c r="J1955" s="411"/>
      <c r="K1955" s="88"/>
      <c r="L1955" s="93">
        <v>326980</v>
      </c>
      <c r="M1955" s="93">
        <v>326980</v>
      </c>
      <c r="N1955" s="132">
        <v>326980</v>
      </c>
      <c r="O1955" s="93">
        <v>326980</v>
      </c>
      <c r="P1955" s="93">
        <v>326980</v>
      </c>
      <c r="Q1955" s="93">
        <v>326980</v>
      </c>
      <c r="R1955" s="93">
        <v>326980</v>
      </c>
      <c r="S1955" s="93">
        <v>326980</v>
      </c>
      <c r="T1955" s="93">
        <v>326980</v>
      </c>
      <c r="U1955" s="10">
        <v>261580</v>
      </c>
    </row>
    <row r="1956" spans="1:21" s="10" customFormat="1" ht="65.099999999999994" customHeight="1" x14ac:dyDescent="0.3">
      <c r="A1956" s="13">
        <f>IF(D1956="","",SUBTOTAL(3,D$7:$D1956))</f>
        <v>1946</v>
      </c>
      <c r="B1956" s="376"/>
      <c r="C1956" s="55" t="s">
        <v>1076</v>
      </c>
      <c r="D1956" s="56" t="s">
        <v>570</v>
      </c>
      <c r="E1956" s="55" t="s">
        <v>1700</v>
      </c>
      <c r="F1956" s="53" t="s">
        <v>1738</v>
      </c>
      <c r="G1956" s="409"/>
      <c r="H1956" s="186" t="s">
        <v>44</v>
      </c>
      <c r="I1956" s="410"/>
      <c r="J1956" s="411"/>
      <c r="K1956" s="88"/>
      <c r="L1956" s="93">
        <v>156800</v>
      </c>
      <c r="M1956" s="93">
        <v>156800</v>
      </c>
      <c r="N1956" s="132">
        <v>156800</v>
      </c>
      <c r="O1956" s="93">
        <v>156800</v>
      </c>
      <c r="P1956" s="93">
        <v>156800</v>
      </c>
      <c r="Q1956" s="93">
        <v>156800</v>
      </c>
      <c r="R1956" s="93">
        <v>156800</v>
      </c>
      <c r="S1956" s="93">
        <v>156800</v>
      </c>
      <c r="T1956" s="93">
        <v>156800</v>
      </c>
      <c r="U1956" s="10">
        <v>125440</v>
      </c>
    </row>
    <row r="1957" spans="1:21" s="10" customFormat="1" ht="65.099999999999994" customHeight="1" x14ac:dyDescent="0.3">
      <c r="A1957" s="13">
        <f>IF(D1957="","",SUBTOTAL(3,D$7:$D1957))</f>
        <v>1947</v>
      </c>
      <c r="B1957" s="376"/>
      <c r="C1957" s="55" t="s">
        <v>1076</v>
      </c>
      <c r="D1957" s="56" t="s">
        <v>570</v>
      </c>
      <c r="E1957" s="55" t="s">
        <v>1700</v>
      </c>
      <c r="F1957" s="53" t="s">
        <v>1739</v>
      </c>
      <c r="G1957" s="409"/>
      <c r="H1957" s="186" t="s">
        <v>44</v>
      </c>
      <c r="I1957" s="410"/>
      <c r="J1957" s="411"/>
      <c r="K1957" s="88"/>
      <c r="L1957" s="93">
        <v>194410</v>
      </c>
      <c r="M1957" s="93">
        <v>194410</v>
      </c>
      <c r="N1957" s="132">
        <v>194410</v>
      </c>
      <c r="O1957" s="93">
        <v>194410</v>
      </c>
      <c r="P1957" s="93">
        <v>194410</v>
      </c>
      <c r="Q1957" s="93">
        <v>194410</v>
      </c>
      <c r="R1957" s="93">
        <v>194410</v>
      </c>
      <c r="S1957" s="93">
        <v>194410</v>
      </c>
      <c r="T1957" s="93">
        <v>194410</v>
      </c>
      <c r="U1957" s="10">
        <v>155530</v>
      </c>
    </row>
    <row r="1958" spans="1:21" s="10" customFormat="1" ht="65.099999999999994" customHeight="1" x14ac:dyDescent="0.3">
      <c r="A1958" s="13">
        <f>IF(D1958="","",SUBTOTAL(3,D$7:$D1958))</f>
        <v>1948</v>
      </c>
      <c r="B1958" s="376"/>
      <c r="C1958" s="55" t="s">
        <v>1076</v>
      </c>
      <c r="D1958" s="56" t="s">
        <v>570</v>
      </c>
      <c r="E1958" s="55" t="s">
        <v>1700</v>
      </c>
      <c r="F1958" s="53" t="s">
        <v>1740</v>
      </c>
      <c r="G1958" s="409"/>
      <c r="H1958" s="186" t="s">
        <v>44</v>
      </c>
      <c r="I1958" s="410"/>
      <c r="J1958" s="411"/>
      <c r="K1958" s="88"/>
      <c r="L1958" s="93">
        <v>237690</v>
      </c>
      <c r="M1958" s="93">
        <v>237690</v>
      </c>
      <c r="N1958" s="132">
        <v>237690</v>
      </c>
      <c r="O1958" s="93">
        <v>237690</v>
      </c>
      <c r="P1958" s="93">
        <v>237690</v>
      </c>
      <c r="Q1958" s="93">
        <v>237690</v>
      </c>
      <c r="R1958" s="93">
        <v>237690</v>
      </c>
      <c r="S1958" s="93">
        <v>237690</v>
      </c>
      <c r="T1958" s="93">
        <v>237690</v>
      </c>
      <c r="U1958" s="10">
        <v>190150</v>
      </c>
    </row>
    <row r="1959" spans="1:21" s="10" customFormat="1" ht="65.099999999999994" customHeight="1" x14ac:dyDescent="0.3">
      <c r="A1959" s="13">
        <f>IF(D1959="","",SUBTOTAL(3,D$7:$D1959))</f>
        <v>1949</v>
      </c>
      <c r="B1959" s="376"/>
      <c r="C1959" s="55" t="s">
        <v>1076</v>
      </c>
      <c r="D1959" s="56" t="s">
        <v>570</v>
      </c>
      <c r="E1959" s="55" t="s">
        <v>1700</v>
      </c>
      <c r="F1959" s="53" t="s">
        <v>1741</v>
      </c>
      <c r="G1959" s="409"/>
      <c r="H1959" s="186" t="s">
        <v>44</v>
      </c>
      <c r="I1959" s="410"/>
      <c r="J1959" s="411"/>
      <c r="K1959" s="88"/>
      <c r="L1959" s="93">
        <v>289700</v>
      </c>
      <c r="M1959" s="93">
        <v>289700</v>
      </c>
      <c r="N1959" s="132">
        <v>289700</v>
      </c>
      <c r="O1959" s="93">
        <v>289700</v>
      </c>
      <c r="P1959" s="93">
        <v>289700</v>
      </c>
      <c r="Q1959" s="93">
        <v>289700</v>
      </c>
      <c r="R1959" s="93">
        <v>289700</v>
      </c>
      <c r="S1959" s="93">
        <v>289700</v>
      </c>
      <c r="T1959" s="93">
        <v>289700</v>
      </c>
      <c r="U1959" s="10">
        <v>231760</v>
      </c>
    </row>
    <row r="1960" spans="1:21" s="10" customFormat="1" ht="65.099999999999994" customHeight="1" x14ac:dyDescent="0.3">
      <c r="A1960" s="13">
        <f>IF(D1960="","",SUBTOTAL(3,D$7:$D1960))</f>
        <v>1950</v>
      </c>
      <c r="B1960" s="376"/>
      <c r="C1960" s="55" t="s">
        <v>1076</v>
      </c>
      <c r="D1960" s="56" t="s">
        <v>570</v>
      </c>
      <c r="E1960" s="55" t="s">
        <v>1700</v>
      </c>
      <c r="F1960" s="53" t="s">
        <v>1742</v>
      </c>
      <c r="G1960" s="409"/>
      <c r="H1960" s="186" t="s">
        <v>44</v>
      </c>
      <c r="I1960" s="410"/>
      <c r="J1960" s="411"/>
      <c r="K1960" s="88"/>
      <c r="L1960" s="93">
        <v>351440</v>
      </c>
      <c r="M1960" s="93">
        <v>351440</v>
      </c>
      <c r="N1960" s="132">
        <v>351440</v>
      </c>
      <c r="O1960" s="93">
        <v>351440</v>
      </c>
      <c r="P1960" s="93">
        <v>351440</v>
      </c>
      <c r="Q1960" s="93">
        <v>351440</v>
      </c>
      <c r="R1960" s="93">
        <v>351440</v>
      </c>
      <c r="S1960" s="93">
        <v>351440</v>
      </c>
      <c r="T1960" s="93">
        <v>351440</v>
      </c>
      <c r="U1960" s="10">
        <v>281150</v>
      </c>
    </row>
    <row r="1961" spans="1:21" s="10" customFormat="1" ht="65.099999999999994" customHeight="1" x14ac:dyDescent="0.3">
      <c r="A1961" s="13">
        <f>IF(D1961="","",SUBTOTAL(3,D$7:$D1961))</f>
        <v>1951</v>
      </c>
      <c r="B1961" s="376"/>
      <c r="C1961" s="55" t="s">
        <v>1076</v>
      </c>
      <c r="D1961" s="56" t="s">
        <v>570</v>
      </c>
      <c r="E1961" s="55" t="s">
        <v>1700</v>
      </c>
      <c r="F1961" s="53" t="s">
        <v>1743</v>
      </c>
      <c r="G1961" s="409"/>
      <c r="H1961" s="186" t="s">
        <v>44</v>
      </c>
      <c r="I1961" s="410"/>
      <c r="J1961" s="411"/>
      <c r="K1961" s="88"/>
      <c r="L1961" s="93">
        <v>419080</v>
      </c>
      <c r="M1961" s="93">
        <v>419080</v>
      </c>
      <c r="N1961" s="132">
        <v>419080</v>
      </c>
      <c r="O1961" s="93">
        <v>419080</v>
      </c>
      <c r="P1961" s="93">
        <v>419080</v>
      </c>
      <c r="Q1961" s="93">
        <v>419080</v>
      </c>
      <c r="R1961" s="93">
        <v>419080</v>
      </c>
      <c r="S1961" s="93">
        <v>419080</v>
      </c>
      <c r="T1961" s="93">
        <v>419080</v>
      </c>
      <c r="U1961" s="10">
        <v>335260</v>
      </c>
    </row>
    <row r="1962" spans="1:21" s="10" customFormat="1" ht="65.099999999999994" customHeight="1" x14ac:dyDescent="0.3">
      <c r="A1962" s="13">
        <f>IF(D1962="","",SUBTOTAL(3,D$7:$D1962))</f>
        <v>1952</v>
      </c>
      <c r="B1962" s="376"/>
      <c r="C1962" s="55" t="s">
        <v>1076</v>
      </c>
      <c r="D1962" s="56" t="s">
        <v>570</v>
      </c>
      <c r="E1962" s="55" t="s">
        <v>1700</v>
      </c>
      <c r="F1962" s="53" t="s">
        <v>1744</v>
      </c>
      <c r="G1962" s="409"/>
      <c r="H1962" s="186" t="s">
        <v>44</v>
      </c>
      <c r="I1962" s="410"/>
      <c r="J1962" s="411"/>
      <c r="K1962" s="88"/>
      <c r="L1962" s="93">
        <v>196800</v>
      </c>
      <c r="M1962" s="93">
        <v>196800</v>
      </c>
      <c r="N1962" s="132">
        <v>196800</v>
      </c>
      <c r="O1962" s="93">
        <v>196800</v>
      </c>
      <c r="P1962" s="93">
        <v>196800</v>
      </c>
      <c r="Q1962" s="93">
        <v>196800</v>
      </c>
      <c r="R1962" s="93">
        <v>196800</v>
      </c>
      <c r="S1962" s="93">
        <v>196800</v>
      </c>
      <c r="T1962" s="93">
        <v>196800</v>
      </c>
      <c r="U1962" s="10">
        <v>157440</v>
      </c>
    </row>
    <row r="1963" spans="1:21" s="10" customFormat="1" ht="65.099999999999994" customHeight="1" x14ac:dyDescent="0.3">
      <c r="A1963" s="13">
        <f>IF(D1963="","",SUBTOTAL(3,D$7:$D1963))</f>
        <v>1953</v>
      </c>
      <c r="B1963" s="376"/>
      <c r="C1963" s="55" t="s">
        <v>1076</v>
      </c>
      <c r="D1963" s="56" t="s">
        <v>570</v>
      </c>
      <c r="E1963" s="55" t="s">
        <v>1700</v>
      </c>
      <c r="F1963" s="53" t="s">
        <v>1745</v>
      </c>
      <c r="G1963" s="409"/>
      <c r="H1963" s="186" t="s">
        <v>44</v>
      </c>
      <c r="I1963" s="410"/>
      <c r="J1963" s="411"/>
      <c r="K1963" s="88"/>
      <c r="L1963" s="93">
        <v>242110</v>
      </c>
      <c r="M1963" s="93">
        <v>242110</v>
      </c>
      <c r="N1963" s="132">
        <v>242110</v>
      </c>
      <c r="O1963" s="93">
        <v>242110</v>
      </c>
      <c r="P1963" s="93">
        <v>242110</v>
      </c>
      <c r="Q1963" s="93">
        <v>242110</v>
      </c>
      <c r="R1963" s="93">
        <v>242110</v>
      </c>
      <c r="S1963" s="93">
        <v>242110</v>
      </c>
      <c r="T1963" s="93">
        <v>242110</v>
      </c>
      <c r="U1963" s="10">
        <v>193690</v>
      </c>
    </row>
    <row r="1964" spans="1:21" s="10" customFormat="1" ht="65.099999999999994" customHeight="1" x14ac:dyDescent="0.3">
      <c r="A1964" s="13">
        <f>IF(D1964="","",SUBTOTAL(3,D$7:$D1964))</f>
        <v>1954</v>
      </c>
      <c r="B1964" s="376"/>
      <c r="C1964" s="55" t="s">
        <v>1076</v>
      </c>
      <c r="D1964" s="56" t="s">
        <v>570</v>
      </c>
      <c r="E1964" s="55" t="s">
        <v>1700</v>
      </c>
      <c r="F1964" s="53" t="s">
        <v>1746</v>
      </c>
      <c r="G1964" s="409"/>
      <c r="H1964" s="186" t="s">
        <v>44</v>
      </c>
      <c r="I1964" s="410"/>
      <c r="J1964" s="411"/>
      <c r="K1964" s="88"/>
      <c r="L1964" s="93">
        <v>296730</v>
      </c>
      <c r="M1964" s="93">
        <v>296730</v>
      </c>
      <c r="N1964" s="132">
        <v>296730</v>
      </c>
      <c r="O1964" s="93">
        <v>296730</v>
      </c>
      <c r="P1964" s="93">
        <v>296730</v>
      </c>
      <c r="Q1964" s="93">
        <v>296730</v>
      </c>
      <c r="R1964" s="93">
        <v>296730</v>
      </c>
      <c r="S1964" s="93">
        <v>296730</v>
      </c>
      <c r="T1964" s="93">
        <v>296730</v>
      </c>
      <c r="U1964" s="10">
        <v>237380</v>
      </c>
    </row>
    <row r="1965" spans="1:21" s="10" customFormat="1" ht="65.099999999999994" customHeight="1" x14ac:dyDescent="0.3">
      <c r="A1965" s="13">
        <f>IF(D1965="","",SUBTOTAL(3,D$7:$D1965))</f>
        <v>1955</v>
      </c>
      <c r="B1965" s="376"/>
      <c r="C1965" s="55" t="s">
        <v>1076</v>
      </c>
      <c r="D1965" s="56" t="s">
        <v>570</v>
      </c>
      <c r="E1965" s="55" t="s">
        <v>1700</v>
      </c>
      <c r="F1965" s="53" t="s">
        <v>1747</v>
      </c>
      <c r="G1965" s="409"/>
      <c r="H1965" s="186" t="s">
        <v>44</v>
      </c>
      <c r="I1965" s="410"/>
      <c r="J1965" s="411"/>
      <c r="K1965" s="88"/>
      <c r="L1965" s="93">
        <v>359380</v>
      </c>
      <c r="M1965" s="93">
        <v>359380</v>
      </c>
      <c r="N1965" s="132">
        <v>359380</v>
      </c>
      <c r="O1965" s="93">
        <v>359380</v>
      </c>
      <c r="P1965" s="93">
        <v>359380</v>
      </c>
      <c r="Q1965" s="93">
        <v>359380</v>
      </c>
      <c r="R1965" s="93">
        <v>359380</v>
      </c>
      <c r="S1965" s="93">
        <v>359380</v>
      </c>
      <c r="T1965" s="93">
        <v>359380</v>
      </c>
      <c r="U1965" s="10">
        <v>287500</v>
      </c>
    </row>
    <row r="1966" spans="1:21" s="10" customFormat="1" ht="65.099999999999994" customHeight="1" x14ac:dyDescent="0.3">
      <c r="A1966" s="13">
        <f>IF(D1966="","",SUBTOTAL(3,D$7:$D1966))</f>
        <v>1956</v>
      </c>
      <c r="B1966" s="376"/>
      <c r="C1966" s="55" t="s">
        <v>1076</v>
      </c>
      <c r="D1966" s="56" t="s">
        <v>570</v>
      </c>
      <c r="E1966" s="55" t="s">
        <v>1700</v>
      </c>
      <c r="F1966" s="53" t="s">
        <v>1748</v>
      </c>
      <c r="G1966" s="409"/>
      <c r="H1966" s="186" t="s">
        <v>44</v>
      </c>
      <c r="I1966" s="410"/>
      <c r="J1966" s="411"/>
      <c r="K1966" s="88"/>
      <c r="L1966" s="93">
        <v>435740</v>
      </c>
      <c r="M1966" s="93">
        <v>435740</v>
      </c>
      <c r="N1966" s="132">
        <v>435740</v>
      </c>
      <c r="O1966" s="93">
        <v>435740</v>
      </c>
      <c r="P1966" s="93">
        <v>435740</v>
      </c>
      <c r="Q1966" s="93">
        <v>435740</v>
      </c>
      <c r="R1966" s="93">
        <v>435740</v>
      </c>
      <c r="S1966" s="93">
        <v>435740</v>
      </c>
      <c r="T1966" s="93">
        <v>435740</v>
      </c>
      <c r="U1966" s="10">
        <v>348590</v>
      </c>
    </row>
    <row r="1967" spans="1:21" s="10" customFormat="1" ht="65.099999999999994" customHeight="1" x14ac:dyDescent="0.3">
      <c r="A1967" s="13">
        <f>IF(D1967="","",SUBTOTAL(3,D$7:$D1967))</f>
        <v>1957</v>
      </c>
      <c r="B1967" s="376"/>
      <c r="C1967" s="55" t="s">
        <v>1076</v>
      </c>
      <c r="D1967" s="56" t="s">
        <v>570</v>
      </c>
      <c r="E1967" s="55" t="s">
        <v>1700</v>
      </c>
      <c r="F1967" s="53" t="s">
        <v>1749</v>
      </c>
      <c r="G1967" s="409"/>
      <c r="H1967" s="186" t="s">
        <v>44</v>
      </c>
      <c r="I1967" s="410"/>
      <c r="J1967" s="411"/>
      <c r="K1967" s="88"/>
      <c r="L1967" s="93">
        <v>524100</v>
      </c>
      <c r="M1967" s="93">
        <v>524100</v>
      </c>
      <c r="N1967" s="132">
        <v>524100</v>
      </c>
      <c r="O1967" s="93">
        <v>524100</v>
      </c>
      <c r="P1967" s="93">
        <v>524100</v>
      </c>
      <c r="Q1967" s="93">
        <v>524100</v>
      </c>
      <c r="R1967" s="93">
        <v>524100</v>
      </c>
      <c r="S1967" s="93">
        <v>524100</v>
      </c>
      <c r="T1967" s="93">
        <v>524100</v>
      </c>
      <c r="U1967" s="10">
        <v>419280</v>
      </c>
    </row>
    <row r="1968" spans="1:21" s="10" customFormat="1" ht="65.099999999999994" customHeight="1" x14ac:dyDescent="0.3">
      <c r="A1968" s="13">
        <f>IF(D1968="","",SUBTOTAL(3,D$7:$D1968))</f>
        <v>1958</v>
      </c>
      <c r="B1968" s="376"/>
      <c r="C1968" s="55" t="s">
        <v>1076</v>
      </c>
      <c r="D1968" s="56" t="s">
        <v>570</v>
      </c>
      <c r="E1968" s="55" t="s">
        <v>1700</v>
      </c>
      <c r="F1968" s="53" t="s">
        <v>1750</v>
      </c>
      <c r="G1968" s="409"/>
      <c r="H1968" s="186" t="s">
        <v>44</v>
      </c>
      <c r="I1968" s="410"/>
      <c r="J1968" s="411"/>
      <c r="K1968" s="88"/>
      <c r="L1968" s="93">
        <v>257860</v>
      </c>
      <c r="M1968" s="93">
        <v>257860</v>
      </c>
      <c r="N1968" s="132">
        <v>257860</v>
      </c>
      <c r="O1968" s="93">
        <v>257860</v>
      </c>
      <c r="P1968" s="93">
        <v>257860</v>
      </c>
      <c r="Q1968" s="93">
        <v>257860</v>
      </c>
      <c r="R1968" s="93">
        <v>257860</v>
      </c>
      <c r="S1968" s="93">
        <v>257860</v>
      </c>
      <c r="T1968" s="93">
        <v>257860</v>
      </c>
      <c r="U1968" s="10">
        <v>206290</v>
      </c>
    </row>
    <row r="1969" spans="1:21" s="10" customFormat="1" ht="65.099999999999994" customHeight="1" x14ac:dyDescent="0.3">
      <c r="A1969" s="13">
        <f>IF(D1969="","",SUBTOTAL(3,D$7:$D1969))</f>
        <v>1959</v>
      </c>
      <c r="B1969" s="376"/>
      <c r="C1969" s="55" t="s">
        <v>1076</v>
      </c>
      <c r="D1969" s="56" t="s">
        <v>570</v>
      </c>
      <c r="E1969" s="55" t="s">
        <v>1700</v>
      </c>
      <c r="F1969" s="53" t="s">
        <v>1751</v>
      </c>
      <c r="G1969" s="409"/>
      <c r="H1969" s="186" t="s">
        <v>44</v>
      </c>
      <c r="I1969" s="410"/>
      <c r="J1969" s="411"/>
      <c r="K1969" s="88"/>
      <c r="L1969" s="93">
        <v>317910</v>
      </c>
      <c r="M1969" s="93">
        <v>317910</v>
      </c>
      <c r="N1969" s="132">
        <v>317910</v>
      </c>
      <c r="O1969" s="93">
        <v>317910</v>
      </c>
      <c r="P1969" s="93">
        <v>317910</v>
      </c>
      <c r="Q1969" s="93">
        <v>317910</v>
      </c>
      <c r="R1969" s="93">
        <v>317910</v>
      </c>
      <c r="S1969" s="93">
        <v>317910</v>
      </c>
      <c r="T1969" s="93">
        <v>317910</v>
      </c>
      <c r="U1969" s="10">
        <v>254330</v>
      </c>
    </row>
    <row r="1970" spans="1:21" s="10" customFormat="1" ht="65.099999999999994" customHeight="1" x14ac:dyDescent="0.3">
      <c r="A1970" s="13">
        <f>IF(D1970="","",SUBTOTAL(3,D$7:$D1970))</f>
        <v>1960</v>
      </c>
      <c r="B1970" s="376"/>
      <c r="C1970" s="55" t="s">
        <v>1076</v>
      </c>
      <c r="D1970" s="56" t="s">
        <v>570</v>
      </c>
      <c r="E1970" s="55" t="s">
        <v>1700</v>
      </c>
      <c r="F1970" s="53" t="s">
        <v>1752</v>
      </c>
      <c r="G1970" s="409"/>
      <c r="H1970" s="186" t="s">
        <v>44</v>
      </c>
      <c r="I1970" s="410"/>
      <c r="J1970" s="411"/>
      <c r="K1970" s="88"/>
      <c r="L1970" s="93">
        <v>389960</v>
      </c>
      <c r="M1970" s="93">
        <v>389960</v>
      </c>
      <c r="N1970" s="132">
        <v>389960</v>
      </c>
      <c r="O1970" s="93">
        <v>389960</v>
      </c>
      <c r="P1970" s="93">
        <v>389960</v>
      </c>
      <c r="Q1970" s="93">
        <v>389960</v>
      </c>
      <c r="R1970" s="93">
        <v>389960</v>
      </c>
      <c r="S1970" s="93">
        <v>389960</v>
      </c>
      <c r="T1970" s="93">
        <v>389960</v>
      </c>
      <c r="U1970" s="10">
        <v>311970</v>
      </c>
    </row>
    <row r="1971" spans="1:21" s="10" customFormat="1" ht="65.099999999999994" customHeight="1" x14ac:dyDescent="0.3">
      <c r="A1971" s="13">
        <f>IF(D1971="","",SUBTOTAL(3,D$7:$D1971))</f>
        <v>1961</v>
      </c>
      <c r="B1971" s="376"/>
      <c r="C1971" s="55" t="s">
        <v>1076</v>
      </c>
      <c r="D1971" s="56" t="s">
        <v>570</v>
      </c>
      <c r="E1971" s="55" t="s">
        <v>1700</v>
      </c>
      <c r="F1971" s="53" t="s">
        <v>1753</v>
      </c>
      <c r="G1971" s="409"/>
      <c r="H1971" s="186" t="s">
        <v>44</v>
      </c>
      <c r="I1971" s="410"/>
      <c r="J1971" s="411"/>
      <c r="K1971" s="88"/>
      <c r="L1971" s="93">
        <v>468930</v>
      </c>
      <c r="M1971" s="93">
        <v>468930</v>
      </c>
      <c r="N1971" s="132">
        <v>468930</v>
      </c>
      <c r="O1971" s="93">
        <v>468930</v>
      </c>
      <c r="P1971" s="93">
        <v>468930</v>
      </c>
      <c r="Q1971" s="93">
        <v>468930</v>
      </c>
      <c r="R1971" s="93">
        <v>468930</v>
      </c>
      <c r="S1971" s="93">
        <v>468930</v>
      </c>
      <c r="T1971" s="93">
        <v>468930</v>
      </c>
      <c r="U1971" s="10">
        <v>375140</v>
      </c>
    </row>
    <row r="1972" spans="1:21" s="10" customFormat="1" ht="65.099999999999994" customHeight="1" x14ac:dyDescent="0.3">
      <c r="A1972" s="13">
        <f>IF(D1972="","",SUBTOTAL(3,D$7:$D1972))</f>
        <v>1962</v>
      </c>
      <c r="B1972" s="376"/>
      <c r="C1972" s="55" t="s">
        <v>1076</v>
      </c>
      <c r="D1972" s="56" t="s">
        <v>570</v>
      </c>
      <c r="E1972" s="55" t="s">
        <v>1700</v>
      </c>
      <c r="F1972" s="53" t="s">
        <v>1754</v>
      </c>
      <c r="G1972" s="409"/>
      <c r="H1972" s="186" t="s">
        <v>44</v>
      </c>
      <c r="I1972" s="410"/>
      <c r="J1972" s="411"/>
      <c r="K1972" s="88"/>
      <c r="L1972" s="93">
        <v>576230</v>
      </c>
      <c r="M1972" s="93">
        <v>576230</v>
      </c>
      <c r="N1972" s="132">
        <v>576230</v>
      </c>
      <c r="O1972" s="93">
        <v>576230</v>
      </c>
      <c r="P1972" s="93">
        <v>576230</v>
      </c>
      <c r="Q1972" s="93">
        <v>576230</v>
      </c>
      <c r="R1972" s="93">
        <v>576230</v>
      </c>
      <c r="S1972" s="93">
        <v>576230</v>
      </c>
      <c r="T1972" s="93">
        <v>576230</v>
      </c>
      <c r="U1972" s="10">
        <v>460980</v>
      </c>
    </row>
    <row r="1973" spans="1:21" s="10" customFormat="1" ht="65.099999999999994" customHeight="1" x14ac:dyDescent="0.3">
      <c r="A1973" s="13">
        <f>IF(D1973="","",SUBTOTAL(3,D$7:$D1973))</f>
        <v>1963</v>
      </c>
      <c r="B1973" s="376"/>
      <c r="C1973" s="55" t="s">
        <v>1076</v>
      </c>
      <c r="D1973" s="56" t="s">
        <v>570</v>
      </c>
      <c r="E1973" s="55" t="s">
        <v>1700</v>
      </c>
      <c r="F1973" s="53" t="s">
        <v>1755</v>
      </c>
      <c r="G1973" s="409"/>
      <c r="H1973" s="186" t="s">
        <v>44</v>
      </c>
      <c r="I1973" s="410"/>
      <c r="J1973" s="411"/>
      <c r="K1973" s="88"/>
      <c r="L1973" s="93">
        <v>687480</v>
      </c>
      <c r="M1973" s="93">
        <v>687480</v>
      </c>
      <c r="N1973" s="132">
        <v>687480</v>
      </c>
      <c r="O1973" s="93">
        <v>687480</v>
      </c>
      <c r="P1973" s="93">
        <v>687480</v>
      </c>
      <c r="Q1973" s="93">
        <v>687480</v>
      </c>
      <c r="R1973" s="93">
        <v>687480</v>
      </c>
      <c r="S1973" s="93">
        <v>687480</v>
      </c>
      <c r="T1973" s="93">
        <v>687480</v>
      </c>
      <c r="U1973" s="10">
        <v>549980</v>
      </c>
    </row>
    <row r="1974" spans="1:21" s="10" customFormat="1" ht="65.099999999999994" customHeight="1" x14ac:dyDescent="0.3">
      <c r="A1974" s="13">
        <f>IF(D1974="","",SUBTOTAL(3,D$7:$D1974))</f>
        <v>1964</v>
      </c>
      <c r="B1974" s="376"/>
      <c r="C1974" s="55" t="s">
        <v>1076</v>
      </c>
      <c r="D1974" s="56" t="s">
        <v>570</v>
      </c>
      <c r="E1974" s="55" t="s">
        <v>1700</v>
      </c>
      <c r="F1974" s="53" t="s">
        <v>1756</v>
      </c>
      <c r="G1974" s="409"/>
      <c r="H1974" s="186" t="s">
        <v>44</v>
      </c>
      <c r="I1974" s="410"/>
      <c r="J1974" s="411"/>
      <c r="K1974" s="88"/>
      <c r="L1974" s="93">
        <v>322210</v>
      </c>
      <c r="M1974" s="93">
        <v>322210</v>
      </c>
      <c r="N1974" s="132">
        <v>322210</v>
      </c>
      <c r="O1974" s="93">
        <v>322210</v>
      </c>
      <c r="P1974" s="93">
        <v>322210</v>
      </c>
      <c r="Q1974" s="93">
        <v>322210</v>
      </c>
      <c r="R1974" s="93">
        <v>322210</v>
      </c>
      <c r="S1974" s="93">
        <v>322210</v>
      </c>
      <c r="T1974" s="93">
        <v>322210</v>
      </c>
      <c r="U1974" s="10">
        <v>257770</v>
      </c>
    </row>
    <row r="1975" spans="1:21" s="10" customFormat="1" ht="65.099999999999994" customHeight="1" x14ac:dyDescent="0.3">
      <c r="A1975" s="13">
        <f>IF(D1975="","",SUBTOTAL(3,D$7:$D1975))</f>
        <v>1965</v>
      </c>
      <c r="B1975" s="376"/>
      <c r="C1975" s="55" t="s">
        <v>1076</v>
      </c>
      <c r="D1975" s="56" t="s">
        <v>570</v>
      </c>
      <c r="E1975" s="55" t="s">
        <v>1700</v>
      </c>
      <c r="F1975" s="53" t="s">
        <v>1757</v>
      </c>
      <c r="G1975" s="409"/>
      <c r="H1975" s="186" t="s">
        <v>44</v>
      </c>
      <c r="I1975" s="410"/>
      <c r="J1975" s="411"/>
      <c r="K1975" s="88"/>
      <c r="L1975" s="93">
        <v>400280</v>
      </c>
      <c r="M1975" s="93">
        <v>400280</v>
      </c>
      <c r="N1975" s="132">
        <v>400280</v>
      </c>
      <c r="O1975" s="93">
        <v>400280</v>
      </c>
      <c r="P1975" s="93">
        <v>400280</v>
      </c>
      <c r="Q1975" s="93">
        <v>400280</v>
      </c>
      <c r="R1975" s="93">
        <v>400280</v>
      </c>
      <c r="S1975" s="93">
        <v>400280</v>
      </c>
      <c r="T1975" s="93">
        <v>400280</v>
      </c>
      <c r="U1975" s="10">
        <v>320220</v>
      </c>
    </row>
    <row r="1976" spans="1:21" s="10" customFormat="1" ht="65.099999999999994" customHeight="1" x14ac:dyDescent="0.3">
      <c r="A1976" s="13">
        <f>IF(D1976="","",SUBTOTAL(3,D$7:$D1976))</f>
        <v>1966</v>
      </c>
      <c r="B1976" s="376"/>
      <c r="C1976" s="55" t="s">
        <v>1076</v>
      </c>
      <c r="D1976" s="56" t="s">
        <v>570</v>
      </c>
      <c r="E1976" s="55" t="s">
        <v>1700</v>
      </c>
      <c r="F1976" s="53" t="s">
        <v>1758</v>
      </c>
      <c r="G1976" s="409"/>
      <c r="H1976" s="186" t="s">
        <v>44</v>
      </c>
      <c r="I1976" s="410"/>
      <c r="J1976" s="411"/>
      <c r="K1976" s="88"/>
      <c r="L1976" s="93">
        <v>490910</v>
      </c>
      <c r="M1976" s="93">
        <v>490910</v>
      </c>
      <c r="N1976" s="132">
        <v>490910</v>
      </c>
      <c r="O1976" s="93">
        <v>490910</v>
      </c>
      <c r="P1976" s="93">
        <v>490910</v>
      </c>
      <c r="Q1976" s="93">
        <v>490910</v>
      </c>
      <c r="R1976" s="93">
        <v>490910</v>
      </c>
      <c r="S1976" s="93">
        <v>490910</v>
      </c>
      <c r="T1976" s="93">
        <v>490910</v>
      </c>
      <c r="U1976" s="10">
        <v>392730</v>
      </c>
    </row>
    <row r="1977" spans="1:21" s="10" customFormat="1" ht="65.099999999999994" customHeight="1" x14ac:dyDescent="0.3">
      <c r="A1977" s="13">
        <f>IF(D1977="","",SUBTOTAL(3,D$7:$D1977))</f>
        <v>1967</v>
      </c>
      <c r="B1977" s="376"/>
      <c r="C1977" s="55" t="s">
        <v>1076</v>
      </c>
      <c r="D1977" s="56" t="s">
        <v>570</v>
      </c>
      <c r="E1977" s="55" t="s">
        <v>1700</v>
      </c>
      <c r="F1977" s="53" t="s">
        <v>1759</v>
      </c>
      <c r="G1977" s="409"/>
      <c r="H1977" s="186" t="s">
        <v>44</v>
      </c>
      <c r="I1977" s="410"/>
      <c r="J1977" s="411"/>
      <c r="K1977" s="88"/>
      <c r="L1977" s="93">
        <v>597860</v>
      </c>
      <c r="M1977" s="93">
        <v>597860</v>
      </c>
      <c r="N1977" s="132">
        <v>597860</v>
      </c>
      <c r="O1977" s="93">
        <v>597860</v>
      </c>
      <c r="P1977" s="93">
        <v>597860</v>
      </c>
      <c r="Q1977" s="93">
        <v>597860</v>
      </c>
      <c r="R1977" s="93">
        <v>597860</v>
      </c>
      <c r="S1977" s="93">
        <v>597860</v>
      </c>
      <c r="T1977" s="93">
        <v>597860</v>
      </c>
      <c r="U1977" s="10">
        <v>478290</v>
      </c>
    </row>
    <row r="1978" spans="1:21" s="10" customFormat="1" ht="65.099999999999994" customHeight="1" x14ac:dyDescent="0.3">
      <c r="A1978" s="13">
        <f>IF(D1978="","",SUBTOTAL(3,D$7:$D1978))</f>
        <v>1968</v>
      </c>
      <c r="B1978" s="376"/>
      <c r="C1978" s="55" t="s">
        <v>1076</v>
      </c>
      <c r="D1978" s="56" t="s">
        <v>570</v>
      </c>
      <c r="E1978" s="55" t="s">
        <v>1700</v>
      </c>
      <c r="F1978" s="53" t="s">
        <v>1760</v>
      </c>
      <c r="G1978" s="409"/>
      <c r="H1978" s="186" t="s">
        <v>44</v>
      </c>
      <c r="I1978" s="410"/>
      <c r="J1978" s="411"/>
      <c r="K1978" s="88"/>
      <c r="L1978" s="93">
        <v>724860</v>
      </c>
      <c r="M1978" s="93">
        <v>724860</v>
      </c>
      <c r="N1978" s="132">
        <v>724860</v>
      </c>
      <c r="O1978" s="93">
        <v>724860</v>
      </c>
      <c r="P1978" s="93">
        <v>724860</v>
      </c>
      <c r="Q1978" s="93">
        <v>724860</v>
      </c>
      <c r="R1978" s="93">
        <v>724860</v>
      </c>
      <c r="S1978" s="93">
        <v>724860</v>
      </c>
      <c r="T1978" s="93">
        <v>724860</v>
      </c>
      <c r="U1978" s="10">
        <v>579890</v>
      </c>
    </row>
    <row r="1979" spans="1:21" s="10" customFormat="1" ht="65.099999999999994" customHeight="1" x14ac:dyDescent="0.3">
      <c r="A1979" s="13">
        <f>IF(D1979="","",SUBTOTAL(3,D$7:$D1979))</f>
        <v>1969</v>
      </c>
      <c r="B1979" s="376"/>
      <c r="C1979" s="55" t="s">
        <v>1076</v>
      </c>
      <c r="D1979" s="56" t="s">
        <v>570</v>
      </c>
      <c r="E1979" s="55" t="s">
        <v>1700</v>
      </c>
      <c r="F1979" s="53" t="s">
        <v>1761</v>
      </c>
      <c r="G1979" s="409"/>
      <c r="H1979" s="186" t="s">
        <v>44</v>
      </c>
      <c r="I1979" s="410"/>
      <c r="J1979" s="411"/>
      <c r="K1979" s="88"/>
      <c r="L1979" s="93">
        <v>869200</v>
      </c>
      <c r="M1979" s="93">
        <v>869200</v>
      </c>
      <c r="N1979" s="132">
        <v>869200</v>
      </c>
      <c r="O1979" s="93">
        <v>869200</v>
      </c>
      <c r="P1979" s="93">
        <v>869200</v>
      </c>
      <c r="Q1979" s="93">
        <v>869200</v>
      </c>
      <c r="R1979" s="93">
        <v>869200</v>
      </c>
      <c r="S1979" s="93">
        <v>869200</v>
      </c>
      <c r="T1979" s="93">
        <v>869200</v>
      </c>
      <c r="U1979" s="10">
        <v>695360</v>
      </c>
    </row>
    <row r="1980" spans="1:21" s="10" customFormat="1" ht="65.099999999999994" customHeight="1" x14ac:dyDescent="0.3">
      <c r="A1980" s="13">
        <f>IF(D1980="","",SUBTOTAL(3,D$7:$D1980))</f>
        <v>1970</v>
      </c>
      <c r="B1980" s="376"/>
      <c r="C1980" s="55" t="s">
        <v>1076</v>
      </c>
      <c r="D1980" s="56" t="s">
        <v>570</v>
      </c>
      <c r="E1980" s="55" t="s">
        <v>1700</v>
      </c>
      <c r="F1980" s="53" t="s">
        <v>1762</v>
      </c>
      <c r="G1980" s="409"/>
      <c r="H1980" s="186" t="s">
        <v>44</v>
      </c>
      <c r="I1980" s="410"/>
      <c r="J1980" s="411"/>
      <c r="K1980" s="88"/>
      <c r="L1980" s="93">
        <v>400160</v>
      </c>
      <c r="M1980" s="93">
        <v>400160</v>
      </c>
      <c r="N1980" s="132">
        <v>400160</v>
      </c>
      <c r="O1980" s="93">
        <v>400160</v>
      </c>
      <c r="P1980" s="93">
        <v>400160</v>
      </c>
      <c r="Q1980" s="93">
        <v>400160</v>
      </c>
      <c r="R1980" s="93">
        <v>400160</v>
      </c>
      <c r="S1980" s="93">
        <v>400160</v>
      </c>
      <c r="T1980" s="93">
        <v>400160</v>
      </c>
      <c r="U1980" s="10">
        <v>320130</v>
      </c>
    </row>
    <row r="1981" spans="1:21" s="10" customFormat="1" ht="65.099999999999994" customHeight="1" x14ac:dyDescent="0.3">
      <c r="A1981" s="13">
        <f>IF(D1981="","",SUBTOTAL(3,D$7:$D1981))</f>
        <v>1971</v>
      </c>
      <c r="B1981" s="376"/>
      <c r="C1981" s="55" t="s">
        <v>1076</v>
      </c>
      <c r="D1981" s="56" t="s">
        <v>570</v>
      </c>
      <c r="E1981" s="55" t="s">
        <v>1700</v>
      </c>
      <c r="F1981" s="53" t="s">
        <v>1763</v>
      </c>
      <c r="G1981" s="409"/>
      <c r="H1981" s="186" t="s">
        <v>44</v>
      </c>
      <c r="I1981" s="410"/>
      <c r="J1981" s="411"/>
      <c r="K1981" s="88"/>
      <c r="L1981" s="93">
        <v>498610</v>
      </c>
      <c r="M1981" s="93">
        <v>498610</v>
      </c>
      <c r="N1981" s="132">
        <v>498610</v>
      </c>
      <c r="O1981" s="93">
        <v>498610</v>
      </c>
      <c r="P1981" s="93">
        <v>498610</v>
      </c>
      <c r="Q1981" s="93">
        <v>498610</v>
      </c>
      <c r="R1981" s="93">
        <v>498610</v>
      </c>
      <c r="S1981" s="93">
        <v>498610</v>
      </c>
      <c r="T1981" s="93">
        <v>498610</v>
      </c>
      <c r="U1981" s="10">
        <v>398890</v>
      </c>
    </row>
    <row r="1982" spans="1:21" s="10" customFormat="1" ht="65.099999999999994" customHeight="1" x14ac:dyDescent="0.3">
      <c r="A1982" s="13">
        <f>IF(D1982="","",SUBTOTAL(3,D$7:$D1982))</f>
        <v>1972</v>
      </c>
      <c r="B1982" s="376"/>
      <c r="C1982" s="55" t="s">
        <v>1076</v>
      </c>
      <c r="D1982" s="56" t="s">
        <v>570</v>
      </c>
      <c r="E1982" s="55" t="s">
        <v>1700</v>
      </c>
      <c r="F1982" s="53" t="s">
        <v>1764</v>
      </c>
      <c r="G1982" s="409"/>
      <c r="H1982" s="186" t="s">
        <v>44</v>
      </c>
      <c r="I1982" s="410"/>
      <c r="J1982" s="411"/>
      <c r="K1982" s="88"/>
      <c r="L1982" s="93">
        <v>615200</v>
      </c>
      <c r="M1982" s="93">
        <v>615200</v>
      </c>
      <c r="N1982" s="132">
        <v>615200</v>
      </c>
      <c r="O1982" s="93">
        <v>615200</v>
      </c>
      <c r="P1982" s="93">
        <v>615200</v>
      </c>
      <c r="Q1982" s="93">
        <v>615200</v>
      </c>
      <c r="R1982" s="93">
        <v>615200</v>
      </c>
      <c r="S1982" s="93">
        <v>615200</v>
      </c>
      <c r="T1982" s="93">
        <v>615200</v>
      </c>
      <c r="U1982" s="10">
        <v>492160</v>
      </c>
    </row>
    <row r="1983" spans="1:21" s="10" customFormat="1" ht="65.099999999999994" customHeight="1" x14ac:dyDescent="0.3">
      <c r="A1983" s="13">
        <f>IF(D1983="","",SUBTOTAL(3,D$7:$D1983))</f>
        <v>1973</v>
      </c>
      <c r="B1983" s="376"/>
      <c r="C1983" s="55" t="s">
        <v>1076</v>
      </c>
      <c r="D1983" s="56" t="s">
        <v>570</v>
      </c>
      <c r="E1983" s="55" t="s">
        <v>1700</v>
      </c>
      <c r="F1983" s="53" t="s">
        <v>1765</v>
      </c>
      <c r="G1983" s="409"/>
      <c r="H1983" s="186" t="s">
        <v>44</v>
      </c>
      <c r="I1983" s="410"/>
      <c r="J1983" s="411"/>
      <c r="K1983" s="88"/>
      <c r="L1983" s="93">
        <v>732560</v>
      </c>
      <c r="M1983" s="93">
        <v>732560</v>
      </c>
      <c r="N1983" s="132">
        <v>732560</v>
      </c>
      <c r="O1983" s="93">
        <v>732560</v>
      </c>
      <c r="P1983" s="93">
        <v>732560</v>
      </c>
      <c r="Q1983" s="93">
        <v>732560</v>
      </c>
      <c r="R1983" s="93">
        <v>732560</v>
      </c>
      <c r="S1983" s="93">
        <v>732560</v>
      </c>
      <c r="T1983" s="93">
        <v>732560</v>
      </c>
      <c r="U1983" s="10">
        <v>586050</v>
      </c>
    </row>
    <row r="1984" spans="1:21" s="10" customFormat="1" ht="65.099999999999994" customHeight="1" x14ac:dyDescent="0.3">
      <c r="A1984" s="13">
        <f>IF(D1984="","",SUBTOTAL(3,D$7:$D1984))</f>
        <v>1974</v>
      </c>
      <c r="B1984" s="376"/>
      <c r="C1984" s="55" t="s">
        <v>1076</v>
      </c>
      <c r="D1984" s="56" t="s">
        <v>570</v>
      </c>
      <c r="E1984" s="55" t="s">
        <v>1700</v>
      </c>
      <c r="F1984" s="53" t="s">
        <v>1766</v>
      </c>
      <c r="G1984" s="409"/>
      <c r="H1984" s="186" t="s">
        <v>44</v>
      </c>
      <c r="I1984" s="410"/>
      <c r="J1984" s="411"/>
      <c r="K1984" s="88"/>
      <c r="L1984" s="93">
        <v>906930</v>
      </c>
      <c r="M1984" s="93">
        <v>906930</v>
      </c>
      <c r="N1984" s="132">
        <v>906930</v>
      </c>
      <c r="O1984" s="93">
        <v>906930</v>
      </c>
      <c r="P1984" s="93">
        <v>906930</v>
      </c>
      <c r="Q1984" s="93">
        <v>906930</v>
      </c>
      <c r="R1984" s="93">
        <v>906930</v>
      </c>
      <c r="S1984" s="93">
        <v>906930</v>
      </c>
      <c r="T1984" s="93">
        <v>906930</v>
      </c>
      <c r="U1984" s="10">
        <v>725540</v>
      </c>
    </row>
    <row r="1985" spans="1:21" s="10" customFormat="1" ht="65.099999999999994" customHeight="1" x14ac:dyDescent="0.3">
      <c r="A1985" s="13">
        <f>IF(D1985="","",SUBTOTAL(3,D$7:$D1985))</f>
        <v>1975</v>
      </c>
      <c r="B1985" s="376"/>
      <c r="C1985" s="55" t="s">
        <v>1076</v>
      </c>
      <c r="D1985" s="56" t="s">
        <v>570</v>
      </c>
      <c r="E1985" s="55" t="s">
        <v>1700</v>
      </c>
      <c r="F1985" s="53" t="s">
        <v>1767</v>
      </c>
      <c r="G1985" s="409"/>
      <c r="H1985" s="186" t="s">
        <v>44</v>
      </c>
      <c r="I1985" s="410"/>
      <c r="J1985" s="411"/>
      <c r="K1985" s="88"/>
      <c r="L1985" s="93">
        <v>1081400</v>
      </c>
      <c r="M1985" s="93">
        <v>1081400</v>
      </c>
      <c r="N1985" s="132">
        <v>1081400</v>
      </c>
      <c r="O1985" s="93">
        <v>1081400</v>
      </c>
      <c r="P1985" s="93">
        <v>1081400</v>
      </c>
      <c r="Q1985" s="93">
        <v>1081400</v>
      </c>
      <c r="R1985" s="93">
        <v>1081400</v>
      </c>
      <c r="S1985" s="93">
        <v>1081400</v>
      </c>
      <c r="T1985" s="93">
        <v>1081400</v>
      </c>
      <c r="U1985" s="10">
        <v>865120</v>
      </c>
    </row>
    <row r="1986" spans="1:21" s="10" customFormat="1" ht="65.099999999999994" customHeight="1" x14ac:dyDescent="0.3">
      <c r="A1986" s="13">
        <f>IF(D1986="","",SUBTOTAL(3,D$7:$D1986))</f>
        <v>1976</v>
      </c>
      <c r="B1986" s="376"/>
      <c r="C1986" s="55" t="s">
        <v>1076</v>
      </c>
      <c r="D1986" s="56" t="s">
        <v>570</v>
      </c>
      <c r="E1986" s="55" t="s">
        <v>1700</v>
      </c>
      <c r="F1986" s="53" t="s">
        <v>1768</v>
      </c>
      <c r="G1986" s="409"/>
      <c r="H1986" s="186" t="s">
        <v>44</v>
      </c>
      <c r="I1986" s="410"/>
      <c r="J1986" s="411"/>
      <c r="K1986" s="88"/>
      <c r="L1986" s="93">
        <v>502010</v>
      </c>
      <c r="M1986" s="93">
        <v>502010</v>
      </c>
      <c r="N1986" s="132">
        <v>502010</v>
      </c>
      <c r="O1986" s="93">
        <v>502010</v>
      </c>
      <c r="P1986" s="93">
        <v>502010</v>
      </c>
      <c r="Q1986" s="93">
        <v>502010</v>
      </c>
      <c r="R1986" s="93">
        <v>502010</v>
      </c>
      <c r="S1986" s="93">
        <v>502010</v>
      </c>
      <c r="T1986" s="93">
        <v>502010</v>
      </c>
      <c r="U1986" s="10">
        <v>401610</v>
      </c>
    </row>
    <row r="1987" spans="1:21" s="10" customFormat="1" ht="65.099999999999994" customHeight="1" x14ac:dyDescent="0.3">
      <c r="A1987" s="13">
        <f>IF(D1987="","",SUBTOTAL(3,D$7:$D1987))</f>
        <v>1977</v>
      </c>
      <c r="B1987" s="376"/>
      <c r="C1987" s="55" t="s">
        <v>1076</v>
      </c>
      <c r="D1987" s="56" t="s">
        <v>570</v>
      </c>
      <c r="E1987" s="55" t="s">
        <v>1700</v>
      </c>
      <c r="F1987" s="53" t="s">
        <v>1769</v>
      </c>
      <c r="G1987" s="409"/>
      <c r="H1987" s="186" t="s">
        <v>44</v>
      </c>
      <c r="I1987" s="410"/>
      <c r="J1987" s="411"/>
      <c r="K1987" s="88"/>
      <c r="L1987" s="93">
        <v>627890</v>
      </c>
      <c r="M1987" s="93">
        <v>627890</v>
      </c>
      <c r="N1987" s="132">
        <v>627890</v>
      </c>
      <c r="O1987" s="93">
        <v>627890</v>
      </c>
      <c r="P1987" s="93">
        <v>627890</v>
      </c>
      <c r="Q1987" s="93">
        <v>627890</v>
      </c>
      <c r="R1987" s="93">
        <v>627890</v>
      </c>
      <c r="S1987" s="93">
        <v>627890</v>
      </c>
      <c r="T1987" s="93">
        <v>627890</v>
      </c>
      <c r="U1987" s="10">
        <v>502310</v>
      </c>
    </row>
    <row r="1988" spans="1:21" s="10" customFormat="1" ht="65.099999999999994" customHeight="1" x14ac:dyDescent="0.3">
      <c r="A1988" s="13">
        <f>IF(D1988="","",SUBTOTAL(3,D$7:$D1988))</f>
        <v>1978</v>
      </c>
      <c r="B1988" s="376"/>
      <c r="C1988" s="55" t="s">
        <v>1076</v>
      </c>
      <c r="D1988" s="56" t="s">
        <v>570</v>
      </c>
      <c r="E1988" s="55" t="s">
        <v>1700</v>
      </c>
      <c r="F1988" s="53" t="s">
        <v>1770</v>
      </c>
      <c r="G1988" s="409"/>
      <c r="H1988" s="186" t="s">
        <v>44</v>
      </c>
      <c r="I1988" s="410"/>
      <c r="J1988" s="411"/>
      <c r="K1988" s="88"/>
      <c r="L1988" s="93">
        <v>756140</v>
      </c>
      <c r="M1988" s="93">
        <v>756140</v>
      </c>
      <c r="N1988" s="132">
        <v>756140</v>
      </c>
      <c r="O1988" s="93">
        <v>756140</v>
      </c>
      <c r="P1988" s="93">
        <v>756140</v>
      </c>
      <c r="Q1988" s="93">
        <v>756140</v>
      </c>
      <c r="R1988" s="93">
        <v>756140</v>
      </c>
      <c r="S1988" s="93">
        <v>756140</v>
      </c>
      <c r="T1988" s="93">
        <v>756140</v>
      </c>
      <c r="U1988" s="10">
        <v>604910</v>
      </c>
    </row>
    <row r="1989" spans="1:21" s="10" customFormat="1" ht="65.099999999999994" customHeight="1" x14ac:dyDescent="0.3">
      <c r="A1989" s="13">
        <f>IF(D1989="","",SUBTOTAL(3,D$7:$D1989))</f>
        <v>1979</v>
      </c>
      <c r="B1989" s="376"/>
      <c r="C1989" s="55" t="s">
        <v>1076</v>
      </c>
      <c r="D1989" s="56" t="s">
        <v>570</v>
      </c>
      <c r="E1989" s="55" t="s">
        <v>1700</v>
      </c>
      <c r="F1989" s="53" t="s">
        <v>1771</v>
      </c>
      <c r="G1989" s="409"/>
      <c r="H1989" s="186" t="s">
        <v>44</v>
      </c>
      <c r="I1989" s="410"/>
      <c r="J1989" s="411"/>
      <c r="K1989" s="88"/>
      <c r="L1989" s="93">
        <v>926080</v>
      </c>
      <c r="M1989" s="93">
        <v>926080</v>
      </c>
      <c r="N1989" s="132">
        <v>926080</v>
      </c>
      <c r="O1989" s="93">
        <v>926080</v>
      </c>
      <c r="P1989" s="93">
        <v>926080</v>
      </c>
      <c r="Q1989" s="93">
        <v>926080</v>
      </c>
      <c r="R1989" s="93">
        <v>926080</v>
      </c>
      <c r="S1989" s="93">
        <v>926080</v>
      </c>
      <c r="T1989" s="93">
        <v>926080</v>
      </c>
      <c r="U1989" s="10">
        <v>740860</v>
      </c>
    </row>
    <row r="1990" spans="1:21" s="10" customFormat="1" ht="65.099999999999994" customHeight="1" x14ac:dyDescent="0.3">
      <c r="A1990" s="13">
        <f>IF(D1990="","",SUBTOTAL(3,D$7:$D1990))</f>
        <v>1980</v>
      </c>
      <c r="B1990" s="376"/>
      <c r="C1990" s="55" t="s">
        <v>1076</v>
      </c>
      <c r="D1990" s="56" t="s">
        <v>570</v>
      </c>
      <c r="E1990" s="55" t="s">
        <v>1700</v>
      </c>
      <c r="F1990" s="53" t="s">
        <v>1772</v>
      </c>
      <c r="G1990" s="409"/>
      <c r="H1990" s="186" t="s">
        <v>44</v>
      </c>
      <c r="I1990" s="410"/>
      <c r="J1990" s="411"/>
      <c r="K1990" s="88"/>
      <c r="L1990" s="93">
        <v>1108830</v>
      </c>
      <c r="M1990" s="93">
        <v>1108830</v>
      </c>
      <c r="N1990" s="132">
        <v>1108830</v>
      </c>
      <c r="O1990" s="93">
        <v>1108830</v>
      </c>
      <c r="P1990" s="93">
        <v>1108830</v>
      </c>
      <c r="Q1990" s="93">
        <v>1108830</v>
      </c>
      <c r="R1990" s="93">
        <v>1108830</v>
      </c>
      <c r="S1990" s="93">
        <v>1108830</v>
      </c>
      <c r="T1990" s="93">
        <v>1108830</v>
      </c>
      <c r="U1990" s="10">
        <v>887060</v>
      </c>
    </row>
    <row r="1991" spans="1:21" s="10" customFormat="1" ht="65.099999999999994" customHeight="1" x14ac:dyDescent="0.3">
      <c r="A1991" s="13">
        <f>IF(D1991="","",SUBTOTAL(3,D$7:$D1991))</f>
        <v>1981</v>
      </c>
      <c r="B1991" s="376"/>
      <c r="C1991" s="55" t="s">
        <v>1076</v>
      </c>
      <c r="D1991" s="56" t="s">
        <v>570</v>
      </c>
      <c r="E1991" s="55" t="s">
        <v>1700</v>
      </c>
      <c r="F1991" s="53" t="s">
        <v>1773</v>
      </c>
      <c r="G1991" s="409"/>
      <c r="H1991" s="186" t="s">
        <v>44</v>
      </c>
      <c r="I1991" s="410"/>
      <c r="J1991" s="411"/>
      <c r="K1991" s="88"/>
      <c r="L1991" s="93">
        <v>1337450</v>
      </c>
      <c r="M1991" s="93">
        <v>1337450</v>
      </c>
      <c r="N1991" s="132">
        <v>1337450</v>
      </c>
      <c r="O1991" s="93">
        <v>1337450</v>
      </c>
      <c r="P1991" s="93">
        <v>1337450</v>
      </c>
      <c r="Q1991" s="93">
        <v>1337450</v>
      </c>
      <c r="R1991" s="93">
        <v>1337450</v>
      </c>
      <c r="S1991" s="93">
        <v>1337450</v>
      </c>
      <c r="T1991" s="93">
        <v>1337450</v>
      </c>
      <c r="U1991" s="10">
        <v>1069960</v>
      </c>
    </row>
    <row r="1992" spans="1:21" s="10" customFormat="1" ht="65.099999999999994" customHeight="1" x14ac:dyDescent="0.3">
      <c r="A1992" s="13">
        <f>IF(D1992="","",SUBTOTAL(3,D$7:$D1992))</f>
        <v>1982</v>
      </c>
      <c r="B1992" s="376"/>
      <c r="C1992" s="55" t="s">
        <v>1076</v>
      </c>
      <c r="D1992" s="56" t="s">
        <v>570</v>
      </c>
      <c r="E1992" s="55" t="s">
        <v>1700</v>
      </c>
      <c r="F1992" s="53" t="s">
        <v>1774</v>
      </c>
      <c r="G1992" s="409"/>
      <c r="H1992" s="186" t="s">
        <v>44</v>
      </c>
      <c r="I1992" s="410"/>
      <c r="J1992" s="411"/>
      <c r="K1992" s="88"/>
      <c r="L1992" s="93">
        <v>621880</v>
      </c>
      <c r="M1992" s="93">
        <v>621880</v>
      </c>
      <c r="N1992" s="132">
        <v>621880</v>
      </c>
      <c r="O1992" s="93">
        <v>621880</v>
      </c>
      <c r="P1992" s="93">
        <v>621880</v>
      </c>
      <c r="Q1992" s="93">
        <v>621880</v>
      </c>
      <c r="R1992" s="93">
        <v>621880</v>
      </c>
      <c r="S1992" s="93">
        <v>621880</v>
      </c>
      <c r="T1992" s="93">
        <v>621880</v>
      </c>
      <c r="U1992" s="10">
        <v>497500</v>
      </c>
    </row>
    <row r="1993" spans="1:21" s="10" customFormat="1" ht="65.099999999999994" customHeight="1" x14ac:dyDescent="0.3">
      <c r="A1993" s="13">
        <f>IF(D1993="","",SUBTOTAL(3,D$7:$D1993))</f>
        <v>1983</v>
      </c>
      <c r="B1993" s="376"/>
      <c r="C1993" s="55" t="s">
        <v>1076</v>
      </c>
      <c r="D1993" s="56" t="s">
        <v>570</v>
      </c>
      <c r="E1993" s="55" t="s">
        <v>1700</v>
      </c>
      <c r="F1993" s="53" t="s">
        <v>1775</v>
      </c>
      <c r="G1993" s="409"/>
      <c r="H1993" s="186" t="s">
        <v>44</v>
      </c>
      <c r="I1993" s="410"/>
      <c r="J1993" s="411"/>
      <c r="K1993" s="88"/>
      <c r="L1993" s="93">
        <v>766210</v>
      </c>
      <c r="M1993" s="93">
        <v>766210</v>
      </c>
      <c r="N1993" s="132">
        <v>766210</v>
      </c>
      <c r="O1993" s="93">
        <v>766210</v>
      </c>
      <c r="P1993" s="93">
        <v>766210</v>
      </c>
      <c r="Q1993" s="93">
        <v>766210</v>
      </c>
      <c r="R1993" s="93">
        <v>766210</v>
      </c>
      <c r="S1993" s="93">
        <v>766210</v>
      </c>
      <c r="T1993" s="93">
        <v>766210</v>
      </c>
      <c r="U1993" s="10">
        <v>612970</v>
      </c>
    </row>
    <row r="1994" spans="1:21" s="10" customFormat="1" ht="65.099999999999994" customHeight="1" x14ac:dyDescent="0.3">
      <c r="A1994" s="13">
        <f>IF(D1994="","",SUBTOTAL(3,D$7:$D1994))</f>
        <v>1984</v>
      </c>
      <c r="B1994" s="376"/>
      <c r="C1994" s="55" t="s">
        <v>1076</v>
      </c>
      <c r="D1994" s="56" t="s">
        <v>570</v>
      </c>
      <c r="E1994" s="55" t="s">
        <v>1700</v>
      </c>
      <c r="F1994" s="53" t="s">
        <v>1776</v>
      </c>
      <c r="G1994" s="409"/>
      <c r="H1994" s="186" t="s">
        <v>44</v>
      </c>
      <c r="I1994" s="410"/>
      <c r="J1994" s="411"/>
      <c r="K1994" s="88"/>
      <c r="L1994" s="93">
        <v>936840</v>
      </c>
      <c r="M1994" s="93">
        <v>936840</v>
      </c>
      <c r="N1994" s="132">
        <v>936840</v>
      </c>
      <c r="O1994" s="93">
        <v>936840</v>
      </c>
      <c r="P1994" s="93">
        <v>936840</v>
      </c>
      <c r="Q1994" s="93">
        <v>936840</v>
      </c>
      <c r="R1994" s="93">
        <v>936840</v>
      </c>
      <c r="S1994" s="93">
        <v>936840</v>
      </c>
      <c r="T1994" s="93">
        <v>936840</v>
      </c>
      <c r="U1994" s="10">
        <v>749470</v>
      </c>
    </row>
    <row r="1995" spans="1:21" s="10" customFormat="1" ht="65.099999999999994" customHeight="1" x14ac:dyDescent="0.3">
      <c r="A1995" s="13">
        <f>IF(D1995="","",SUBTOTAL(3,D$7:$D1995))</f>
        <v>1985</v>
      </c>
      <c r="B1995" s="376"/>
      <c r="C1995" s="55" t="s">
        <v>1076</v>
      </c>
      <c r="D1995" s="56" t="s">
        <v>570</v>
      </c>
      <c r="E1995" s="55" t="s">
        <v>1700</v>
      </c>
      <c r="F1995" s="53" t="s">
        <v>1777</v>
      </c>
      <c r="G1995" s="409"/>
      <c r="H1995" s="186" t="s">
        <v>44</v>
      </c>
      <c r="I1995" s="410"/>
      <c r="J1995" s="411"/>
      <c r="K1995" s="88"/>
      <c r="L1995" s="93">
        <v>1151430</v>
      </c>
      <c r="M1995" s="93">
        <v>1151430</v>
      </c>
      <c r="N1995" s="132">
        <v>1151430</v>
      </c>
      <c r="O1995" s="93">
        <v>1151430</v>
      </c>
      <c r="P1995" s="93">
        <v>1151430</v>
      </c>
      <c r="Q1995" s="93">
        <v>1151430</v>
      </c>
      <c r="R1995" s="93">
        <v>1151430</v>
      </c>
      <c r="S1995" s="93">
        <v>1151430</v>
      </c>
      <c r="T1995" s="93">
        <v>1151430</v>
      </c>
      <c r="U1995" s="10">
        <v>921140</v>
      </c>
    </row>
    <row r="1996" spans="1:21" s="10" customFormat="1" ht="65.099999999999994" customHeight="1" x14ac:dyDescent="0.3">
      <c r="A1996" s="13">
        <f>IF(D1996="","",SUBTOTAL(3,D$7:$D1996))</f>
        <v>1986</v>
      </c>
      <c r="B1996" s="376"/>
      <c r="C1996" s="55" t="s">
        <v>1076</v>
      </c>
      <c r="D1996" s="56" t="s">
        <v>570</v>
      </c>
      <c r="E1996" s="55" t="s">
        <v>1700</v>
      </c>
      <c r="F1996" s="53" t="s">
        <v>1778</v>
      </c>
      <c r="G1996" s="409"/>
      <c r="H1996" s="186" t="s">
        <v>44</v>
      </c>
      <c r="I1996" s="410"/>
      <c r="J1996" s="411"/>
      <c r="K1996" s="88"/>
      <c r="L1996" s="93">
        <v>1379490</v>
      </c>
      <c r="M1996" s="93">
        <v>1379490</v>
      </c>
      <c r="N1996" s="132">
        <v>1379490</v>
      </c>
      <c r="O1996" s="93">
        <v>1379490</v>
      </c>
      <c r="P1996" s="93">
        <v>1379490</v>
      </c>
      <c r="Q1996" s="93">
        <v>1379490</v>
      </c>
      <c r="R1996" s="93">
        <v>1379490</v>
      </c>
      <c r="S1996" s="93">
        <v>1379490</v>
      </c>
      <c r="T1996" s="93">
        <v>1379490</v>
      </c>
      <c r="U1996" s="10">
        <v>1103590</v>
      </c>
    </row>
    <row r="1997" spans="1:21" s="10" customFormat="1" ht="65.099999999999994" customHeight="1" x14ac:dyDescent="0.3">
      <c r="A1997" s="13">
        <f>IF(D1997="","",SUBTOTAL(3,D$7:$D1997))</f>
        <v>1987</v>
      </c>
      <c r="B1997" s="376"/>
      <c r="C1997" s="55" t="s">
        <v>1076</v>
      </c>
      <c r="D1997" s="56" t="s">
        <v>570</v>
      </c>
      <c r="E1997" s="55" t="s">
        <v>1700</v>
      </c>
      <c r="F1997" s="53" t="s">
        <v>1779</v>
      </c>
      <c r="G1997" s="409"/>
      <c r="H1997" s="186" t="s">
        <v>44</v>
      </c>
      <c r="I1997" s="410"/>
      <c r="J1997" s="411"/>
      <c r="K1997" s="88"/>
      <c r="L1997" s="93">
        <v>1650490</v>
      </c>
      <c r="M1997" s="93">
        <v>1650490</v>
      </c>
      <c r="N1997" s="132">
        <v>1650490</v>
      </c>
      <c r="O1997" s="93">
        <v>1650490</v>
      </c>
      <c r="P1997" s="93">
        <v>1650490</v>
      </c>
      <c r="Q1997" s="93">
        <v>1650490</v>
      </c>
      <c r="R1997" s="93">
        <v>1650490</v>
      </c>
      <c r="S1997" s="93">
        <v>1650490</v>
      </c>
      <c r="T1997" s="93">
        <v>1650490</v>
      </c>
      <c r="U1997" s="10">
        <v>1320390</v>
      </c>
    </row>
    <row r="1998" spans="1:21" s="10" customFormat="1" ht="65.099999999999994" customHeight="1" x14ac:dyDescent="0.3">
      <c r="A1998" s="13">
        <f>IF(D1998="","",SUBTOTAL(3,D$7:$D1998))</f>
        <v>1988</v>
      </c>
      <c r="B1998" s="376"/>
      <c r="C1998" s="55" t="s">
        <v>1076</v>
      </c>
      <c r="D1998" s="56" t="s">
        <v>570</v>
      </c>
      <c r="E1998" s="55" t="s">
        <v>1700</v>
      </c>
      <c r="F1998" s="53" t="s">
        <v>1780</v>
      </c>
      <c r="G1998" s="409"/>
      <c r="H1998" s="186" t="s">
        <v>44</v>
      </c>
      <c r="I1998" s="410"/>
      <c r="J1998" s="411"/>
      <c r="K1998" s="88"/>
      <c r="L1998" s="93">
        <v>771200</v>
      </c>
      <c r="M1998" s="93">
        <v>771200</v>
      </c>
      <c r="N1998" s="132">
        <v>771200</v>
      </c>
      <c r="O1998" s="93">
        <v>771200</v>
      </c>
      <c r="P1998" s="93">
        <v>771200</v>
      </c>
      <c r="Q1998" s="93">
        <v>771200</v>
      </c>
      <c r="R1998" s="93">
        <v>771200</v>
      </c>
      <c r="S1998" s="93">
        <v>771200</v>
      </c>
      <c r="T1998" s="93">
        <v>771200</v>
      </c>
      <c r="U1998" s="10">
        <v>616960</v>
      </c>
    </row>
    <row r="1999" spans="1:21" s="10" customFormat="1" ht="65.099999999999994" customHeight="1" x14ac:dyDescent="0.3">
      <c r="A1999" s="13">
        <f>IF(D1999="","",SUBTOTAL(3,D$7:$D1999))</f>
        <v>1989</v>
      </c>
      <c r="B1999" s="376"/>
      <c r="C1999" s="55" t="s">
        <v>1076</v>
      </c>
      <c r="D1999" s="56" t="s">
        <v>570</v>
      </c>
      <c r="E1999" s="55" t="s">
        <v>1700</v>
      </c>
      <c r="F1999" s="53" t="s">
        <v>1781</v>
      </c>
      <c r="G1999" s="409"/>
      <c r="H1999" s="186" t="s">
        <v>44</v>
      </c>
      <c r="I1999" s="410"/>
      <c r="J1999" s="411"/>
      <c r="K1999" s="88"/>
      <c r="L1999" s="93">
        <v>977400</v>
      </c>
      <c r="M1999" s="93">
        <v>977400</v>
      </c>
      <c r="N1999" s="132">
        <v>977400</v>
      </c>
      <c r="O1999" s="93">
        <v>977400</v>
      </c>
      <c r="P1999" s="93">
        <v>977400</v>
      </c>
      <c r="Q1999" s="93">
        <v>977400</v>
      </c>
      <c r="R1999" s="93">
        <v>977400</v>
      </c>
      <c r="S1999" s="93">
        <v>977400</v>
      </c>
      <c r="T1999" s="93">
        <v>977400</v>
      </c>
      <c r="U1999" s="10">
        <v>781920</v>
      </c>
    </row>
    <row r="2000" spans="1:21" s="10" customFormat="1" ht="65.099999999999994" customHeight="1" x14ac:dyDescent="0.3">
      <c r="A2000" s="13">
        <f>IF(D2000="","",SUBTOTAL(3,D$7:$D2000))</f>
        <v>1990</v>
      </c>
      <c r="B2000" s="376"/>
      <c r="C2000" s="55" t="s">
        <v>1076</v>
      </c>
      <c r="D2000" s="56" t="s">
        <v>570</v>
      </c>
      <c r="E2000" s="55" t="s">
        <v>1700</v>
      </c>
      <c r="F2000" s="53" t="s">
        <v>1782</v>
      </c>
      <c r="G2000" s="409"/>
      <c r="H2000" s="186" t="s">
        <v>44</v>
      </c>
      <c r="I2000" s="410"/>
      <c r="J2000" s="411"/>
      <c r="K2000" s="88"/>
      <c r="L2000" s="93">
        <v>1167290</v>
      </c>
      <c r="M2000" s="93">
        <v>1167290</v>
      </c>
      <c r="N2000" s="132">
        <v>1167290</v>
      </c>
      <c r="O2000" s="93">
        <v>1167290</v>
      </c>
      <c r="P2000" s="93">
        <v>1167290</v>
      </c>
      <c r="Q2000" s="93">
        <v>1167290</v>
      </c>
      <c r="R2000" s="93">
        <v>1167290</v>
      </c>
      <c r="S2000" s="93">
        <v>1167290</v>
      </c>
      <c r="T2000" s="93">
        <v>1167290</v>
      </c>
      <c r="U2000" s="10">
        <v>933830</v>
      </c>
    </row>
    <row r="2001" spans="1:21" s="10" customFormat="1" ht="65.099999999999994" customHeight="1" x14ac:dyDescent="0.3">
      <c r="A2001" s="13">
        <f>IF(D2001="","",SUBTOTAL(3,D$7:$D2001))</f>
        <v>1991</v>
      </c>
      <c r="B2001" s="376"/>
      <c r="C2001" s="55" t="s">
        <v>1076</v>
      </c>
      <c r="D2001" s="56" t="s">
        <v>570</v>
      </c>
      <c r="E2001" s="55" t="s">
        <v>1700</v>
      </c>
      <c r="F2001" s="53" t="s">
        <v>1783</v>
      </c>
      <c r="G2001" s="409"/>
      <c r="H2001" s="186" t="s">
        <v>44</v>
      </c>
      <c r="I2001" s="410"/>
      <c r="J2001" s="411"/>
      <c r="K2001" s="88"/>
      <c r="L2001" s="93">
        <v>1443610</v>
      </c>
      <c r="M2001" s="93">
        <v>1443610</v>
      </c>
      <c r="N2001" s="132">
        <v>1443610</v>
      </c>
      <c r="O2001" s="93">
        <v>1443610</v>
      </c>
      <c r="P2001" s="93">
        <v>1443610</v>
      </c>
      <c r="Q2001" s="93">
        <v>1443610</v>
      </c>
      <c r="R2001" s="93">
        <v>1443610</v>
      </c>
      <c r="S2001" s="93">
        <v>1443610</v>
      </c>
      <c r="T2001" s="93">
        <v>1443610</v>
      </c>
      <c r="U2001" s="10">
        <v>1154890</v>
      </c>
    </row>
    <row r="2002" spans="1:21" s="10" customFormat="1" ht="65.099999999999994" customHeight="1" x14ac:dyDescent="0.3">
      <c r="A2002" s="13">
        <f>IF(D2002="","",SUBTOTAL(3,D$7:$D2002))</f>
        <v>1992</v>
      </c>
      <c r="B2002" s="376"/>
      <c r="C2002" s="55" t="s">
        <v>1076</v>
      </c>
      <c r="D2002" s="56" t="s">
        <v>570</v>
      </c>
      <c r="E2002" s="55" t="s">
        <v>1700</v>
      </c>
      <c r="F2002" s="53" t="s">
        <v>1784</v>
      </c>
      <c r="G2002" s="409"/>
      <c r="H2002" s="186" t="s">
        <v>44</v>
      </c>
      <c r="I2002" s="410"/>
      <c r="J2002" s="411"/>
      <c r="K2002" s="88"/>
      <c r="L2002" s="93">
        <v>1728890</v>
      </c>
      <c r="M2002" s="93">
        <v>1728890</v>
      </c>
      <c r="N2002" s="132">
        <v>1728890</v>
      </c>
      <c r="O2002" s="93">
        <v>1728890</v>
      </c>
      <c r="P2002" s="93">
        <v>1728890</v>
      </c>
      <c r="Q2002" s="93">
        <v>1728890</v>
      </c>
      <c r="R2002" s="93">
        <v>1728890</v>
      </c>
      <c r="S2002" s="93">
        <v>1728890</v>
      </c>
      <c r="T2002" s="93">
        <v>1728890</v>
      </c>
      <c r="U2002" s="10">
        <v>1383110</v>
      </c>
    </row>
    <row r="2003" spans="1:21" s="10" customFormat="1" ht="65.099999999999994" customHeight="1" x14ac:dyDescent="0.3">
      <c r="A2003" s="13">
        <f>IF(D2003="","",SUBTOTAL(3,D$7:$D2003))</f>
        <v>1993</v>
      </c>
      <c r="B2003" s="376"/>
      <c r="C2003" s="55" t="s">
        <v>1076</v>
      </c>
      <c r="D2003" s="56" t="s">
        <v>570</v>
      </c>
      <c r="E2003" s="55" t="s">
        <v>1700</v>
      </c>
      <c r="F2003" s="53" t="s">
        <v>1785</v>
      </c>
      <c r="G2003" s="409"/>
      <c r="H2003" s="186" t="s">
        <v>44</v>
      </c>
      <c r="I2003" s="410"/>
      <c r="J2003" s="411"/>
      <c r="K2003" s="88"/>
      <c r="L2003" s="93">
        <v>2067300</v>
      </c>
      <c r="M2003" s="93">
        <v>2067300</v>
      </c>
      <c r="N2003" s="132">
        <v>2067300</v>
      </c>
      <c r="O2003" s="93">
        <v>2067300</v>
      </c>
      <c r="P2003" s="93">
        <v>2067300</v>
      </c>
      <c r="Q2003" s="93">
        <v>2067300</v>
      </c>
      <c r="R2003" s="93">
        <v>2067300</v>
      </c>
      <c r="S2003" s="93">
        <v>2067300</v>
      </c>
      <c r="T2003" s="93">
        <v>2067300</v>
      </c>
      <c r="U2003" s="10">
        <v>1653840</v>
      </c>
    </row>
    <row r="2004" spans="1:21" s="10" customFormat="1" ht="65.099999999999994" customHeight="1" x14ac:dyDescent="0.3">
      <c r="A2004" s="13">
        <f>IF(D2004="","",SUBTOTAL(3,D$7:$D2004))</f>
        <v>1994</v>
      </c>
      <c r="B2004" s="376"/>
      <c r="C2004" s="55" t="s">
        <v>1076</v>
      </c>
      <c r="D2004" s="56" t="s">
        <v>570</v>
      </c>
      <c r="E2004" s="55" t="s">
        <v>1700</v>
      </c>
      <c r="F2004" s="53" t="s">
        <v>1786</v>
      </c>
      <c r="G2004" s="409"/>
      <c r="H2004" s="186" t="s">
        <v>44</v>
      </c>
      <c r="I2004" s="410"/>
      <c r="J2004" s="411"/>
      <c r="K2004" s="88"/>
      <c r="L2004" s="93">
        <v>983400</v>
      </c>
      <c r="M2004" s="93">
        <v>983400</v>
      </c>
      <c r="N2004" s="132">
        <v>983400</v>
      </c>
      <c r="O2004" s="93">
        <v>983400</v>
      </c>
      <c r="P2004" s="93">
        <v>983400</v>
      </c>
      <c r="Q2004" s="93">
        <v>983400</v>
      </c>
      <c r="R2004" s="93">
        <v>983400</v>
      </c>
      <c r="S2004" s="93">
        <v>983400</v>
      </c>
      <c r="T2004" s="93">
        <v>983400</v>
      </c>
      <c r="U2004" s="10">
        <v>786720</v>
      </c>
    </row>
    <row r="2005" spans="1:21" s="10" customFormat="1" ht="65.099999999999994" customHeight="1" x14ac:dyDescent="0.3">
      <c r="A2005" s="13">
        <f>IF(D2005="","",SUBTOTAL(3,D$7:$D2005))</f>
        <v>1995</v>
      </c>
      <c r="B2005" s="376"/>
      <c r="C2005" s="55" t="s">
        <v>1076</v>
      </c>
      <c r="D2005" s="56" t="s">
        <v>570</v>
      </c>
      <c r="E2005" s="55" t="s">
        <v>1700</v>
      </c>
      <c r="F2005" s="53" t="s">
        <v>1787</v>
      </c>
      <c r="G2005" s="409"/>
      <c r="H2005" s="186" t="s">
        <v>44</v>
      </c>
      <c r="I2005" s="410"/>
      <c r="J2005" s="411"/>
      <c r="K2005" s="88"/>
      <c r="L2005" s="93">
        <v>1224390</v>
      </c>
      <c r="M2005" s="93">
        <v>1224390</v>
      </c>
      <c r="N2005" s="132">
        <v>1224390</v>
      </c>
      <c r="O2005" s="93">
        <v>1224390</v>
      </c>
      <c r="P2005" s="93">
        <v>1224390</v>
      </c>
      <c r="Q2005" s="93">
        <v>1224390</v>
      </c>
      <c r="R2005" s="93">
        <v>1224390</v>
      </c>
      <c r="S2005" s="93">
        <v>1224390</v>
      </c>
      <c r="T2005" s="93">
        <v>1224390</v>
      </c>
      <c r="U2005" s="10">
        <v>979510</v>
      </c>
    </row>
    <row r="2006" spans="1:21" s="10" customFormat="1" ht="65.099999999999994" customHeight="1" x14ac:dyDescent="0.3">
      <c r="A2006" s="13">
        <f>IF(D2006="","",SUBTOTAL(3,D$7:$D2006))</f>
        <v>1996</v>
      </c>
      <c r="B2006" s="376"/>
      <c r="C2006" s="55" t="s">
        <v>1076</v>
      </c>
      <c r="D2006" s="56" t="s">
        <v>570</v>
      </c>
      <c r="E2006" s="55" t="s">
        <v>1700</v>
      </c>
      <c r="F2006" s="53" t="s">
        <v>1788</v>
      </c>
      <c r="G2006" s="409"/>
      <c r="H2006" s="186" t="s">
        <v>44</v>
      </c>
      <c r="I2006" s="410"/>
      <c r="J2006" s="411"/>
      <c r="K2006" s="88"/>
      <c r="L2006" s="93">
        <v>1486440</v>
      </c>
      <c r="M2006" s="93">
        <v>1486440</v>
      </c>
      <c r="N2006" s="132">
        <v>1486440</v>
      </c>
      <c r="O2006" s="93">
        <v>1486440</v>
      </c>
      <c r="P2006" s="93">
        <v>1486440</v>
      </c>
      <c r="Q2006" s="93">
        <v>1486440</v>
      </c>
      <c r="R2006" s="93">
        <v>1486440</v>
      </c>
      <c r="S2006" s="93">
        <v>1486440</v>
      </c>
      <c r="T2006" s="93">
        <v>1486440</v>
      </c>
      <c r="U2006" s="10">
        <v>1189150</v>
      </c>
    </row>
    <row r="2007" spans="1:21" s="10" customFormat="1" ht="65.099999999999994" customHeight="1" x14ac:dyDescent="0.3">
      <c r="A2007" s="13">
        <f>IF(D2007="","",SUBTOTAL(3,D$7:$D2007))</f>
        <v>1997</v>
      </c>
      <c r="B2007" s="376"/>
      <c r="C2007" s="55" t="s">
        <v>1076</v>
      </c>
      <c r="D2007" s="56" t="s">
        <v>570</v>
      </c>
      <c r="E2007" s="55" t="s">
        <v>1700</v>
      </c>
      <c r="F2007" s="53" t="s">
        <v>1789</v>
      </c>
      <c r="G2007" s="409"/>
      <c r="H2007" s="186" t="s">
        <v>44</v>
      </c>
      <c r="I2007" s="410"/>
      <c r="J2007" s="411"/>
      <c r="K2007" s="88"/>
      <c r="L2007" s="93">
        <v>1805590</v>
      </c>
      <c r="M2007" s="93">
        <v>1805590</v>
      </c>
      <c r="N2007" s="132">
        <v>1805590</v>
      </c>
      <c r="O2007" s="93">
        <v>1805590</v>
      </c>
      <c r="P2007" s="93">
        <v>1805590</v>
      </c>
      <c r="Q2007" s="93">
        <v>1805590</v>
      </c>
      <c r="R2007" s="93">
        <v>1805590</v>
      </c>
      <c r="S2007" s="93">
        <v>1805590</v>
      </c>
      <c r="T2007" s="93">
        <v>1805590</v>
      </c>
      <c r="U2007" s="10">
        <v>1444470</v>
      </c>
    </row>
    <row r="2008" spans="1:21" s="10" customFormat="1" ht="65.099999999999994" customHeight="1" x14ac:dyDescent="0.3">
      <c r="A2008" s="13">
        <f>IF(D2008="","",SUBTOTAL(3,D$7:$D2008))</f>
        <v>1998</v>
      </c>
      <c r="B2008" s="376"/>
      <c r="C2008" s="55" t="s">
        <v>1076</v>
      </c>
      <c r="D2008" s="56" t="s">
        <v>570</v>
      </c>
      <c r="E2008" s="55" t="s">
        <v>1700</v>
      </c>
      <c r="F2008" s="53" t="s">
        <v>1790</v>
      </c>
      <c r="G2008" s="409"/>
      <c r="H2008" s="186" t="s">
        <v>44</v>
      </c>
      <c r="I2008" s="410"/>
      <c r="J2008" s="411"/>
      <c r="K2008" s="88"/>
      <c r="L2008" s="93">
        <v>2188410</v>
      </c>
      <c r="M2008" s="93">
        <v>2188410</v>
      </c>
      <c r="N2008" s="132">
        <v>2188410</v>
      </c>
      <c r="O2008" s="93">
        <v>2188410</v>
      </c>
      <c r="P2008" s="93">
        <v>2188410</v>
      </c>
      <c r="Q2008" s="93">
        <v>2188410</v>
      </c>
      <c r="R2008" s="93">
        <v>2188410</v>
      </c>
      <c r="S2008" s="93">
        <v>2188410</v>
      </c>
      <c r="T2008" s="93">
        <v>2188410</v>
      </c>
      <c r="U2008" s="10">
        <v>1750730</v>
      </c>
    </row>
    <row r="2009" spans="1:21" s="10" customFormat="1" ht="65.099999999999994" customHeight="1" x14ac:dyDescent="0.3">
      <c r="A2009" s="13">
        <f>IF(D2009="","",SUBTOTAL(3,D$7:$D2009))</f>
        <v>1999</v>
      </c>
      <c r="B2009" s="376"/>
      <c r="C2009" s="55" t="s">
        <v>1076</v>
      </c>
      <c r="D2009" s="56" t="s">
        <v>570</v>
      </c>
      <c r="E2009" s="55" t="s">
        <v>1700</v>
      </c>
      <c r="F2009" s="53" t="s">
        <v>1791</v>
      </c>
      <c r="G2009" s="409"/>
      <c r="H2009" s="186" t="s">
        <v>44</v>
      </c>
      <c r="I2009" s="410"/>
      <c r="J2009" s="411"/>
      <c r="K2009" s="88"/>
      <c r="L2009" s="93">
        <v>2633550</v>
      </c>
      <c r="M2009" s="93">
        <v>2633550</v>
      </c>
      <c r="N2009" s="132">
        <v>2633550</v>
      </c>
      <c r="O2009" s="93">
        <v>2633550</v>
      </c>
      <c r="P2009" s="93">
        <v>2633550</v>
      </c>
      <c r="Q2009" s="93">
        <v>2633550</v>
      </c>
      <c r="R2009" s="93">
        <v>2633550</v>
      </c>
      <c r="S2009" s="93">
        <v>2633550</v>
      </c>
      <c r="T2009" s="93">
        <v>2633550</v>
      </c>
      <c r="U2009" s="10">
        <v>2106840</v>
      </c>
    </row>
    <row r="2010" spans="1:21" s="10" customFormat="1" ht="65.099999999999994" customHeight="1" x14ac:dyDescent="0.3">
      <c r="A2010" s="13">
        <f>IF(D2010="","",SUBTOTAL(3,D$7:$D2010))</f>
        <v>2000</v>
      </c>
      <c r="B2010" s="376"/>
      <c r="C2010" s="55" t="s">
        <v>1076</v>
      </c>
      <c r="D2010" s="56" t="s">
        <v>570</v>
      </c>
      <c r="E2010" s="55" t="s">
        <v>1700</v>
      </c>
      <c r="F2010" s="53" t="s">
        <v>1792</v>
      </c>
      <c r="G2010" s="409"/>
      <c r="H2010" s="186" t="s">
        <v>44</v>
      </c>
      <c r="I2010" s="410"/>
      <c r="J2010" s="411"/>
      <c r="K2010" s="88"/>
      <c r="L2010" s="93">
        <v>1249090</v>
      </c>
      <c r="M2010" s="93">
        <v>1249090</v>
      </c>
      <c r="N2010" s="132">
        <v>1249090</v>
      </c>
      <c r="O2010" s="93">
        <v>1249090</v>
      </c>
      <c r="P2010" s="93">
        <v>1249090</v>
      </c>
      <c r="Q2010" s="93">
        <v>1249090</v>
      </c>
      <c r="R2010" s="93">
        <v>1249090</v>
      </c>
      <c r="S2010" s="93">
        <v>1249090</v>
      </c>
      <c r="T2010" s="93">
        <v>1249090</v>
      </c>
      <c r="U2010" s="10">
        <v>999270</v>
      </c>
    </row>
    <row r="2011" spans="1:21" s="10" customFormat="1" ht="65.099999999999994" customHeight="1" x14ac:dyDescent="0.3">
      <c r="A2011" s="13">
        <f>IF(D2011="","",SUBTOTAL(3,D$7:$D2011))</f>
        <v>2001</v>
      </c>
      <c r="B2011" s="376"/>
      <c r="C2011" s="55" t="s">
        <v>1076</v>
      </c>
      <c r="D2011" s="56" t="s">
        <v>570</v>
      </c>
      <c r="E2011" s="55" t="s">
        <v>1700</v>
      </c>
      <c r="F2011" s="53" t="s">
        <v>1793</v>
      </c>
      <c r="G2011" s="409"/>
      <c r="H2011" s="186" t="s">
        <v>44</v>
      </c>
      <c r="I2011" s="410"/>
      <c r="J2011" s="411"/>
      <c r="K2011" s="88"/>
      <c r="L2011" s="93">
        <v>1539690</v>
      </c>
      <c r="M2011" s="93">
        <v>1539690</v>
      </c>
      <c r="N2011" s="132">
        <v>1539690</v>
      </c>
      <c r="O2011" s="93">
        <v>1539690</v>
      </c>
      <c r="P2011" s="93">
        <v>1539690</v>
      </c>
      <c r="Q2011" s="93">
        <v>1539690</v>
      </c>
      <c r="R2011" s="93">
        <v>1539690</v>
      </c>
      <c r="S2011" s="93">
        <v>1539690</v>
      </c>
      <c r="T2011" s="93">
        <v>1539690</v>
      </c>
      <c r="U2011" s="10">
        <v>1231750</v>
      </c>
    </row>
    <row r="2012" spans="1:21" s="10" customFormat="1" ht="65.099999999999994" customHeight="1" x14ac:dyDescent="0.3">
      <c r="A2012" s="13">
        <f>IF(D2012="","",SUBTOTAL(3,D$7:$D2012))</f>
        <v>2002</v>
      </c>
      <c r="B2012" s="376"/>
      <c r="C2012" s="55" t="s">
        <v>1076</v>
      </c>
      <c r="D2012" s="56" t="s">
        <v>570</v>
      </c>
      <c r="E2012" s="55" t="s">
        <v>1700</v>
      </c>
      <c r="F2012" s="53" t="s">
        <v>1794</v>
      </c>
      <c r="G2012" s="409"/>
      <c r="H2012" s="186" t="s">
        <v>44</v>
      </c>
      <c r="I2012" s="410"/>
      <c r="J2012" s="411"/>
      <c r="K2012" s="88"/>
      <c r="L2012" s="93">
        <v>1888980</v>
      </c>
      <c r="M2012" s="93">
        <v>1888980</v>
      </c>
      <c r="N2012" s="132">
        <v>1888980</v>
      </c>
      <c r="O2012" s="93">
        <v>1888980</v>
      </c>
      <c r="P2012" s="93">
        <v>1888980</v>
      </c>
      <c r="Q2012" s="93">
        <v>1888980</v>
      </c>
      <c r="R2012" s="93">
        <v>1888980</v>
      </c>
      <c r="S2012" s="93">
        <v>1888980</v>
      </c>
      <c r="T2012" s="93">
        <v>1888980</v>
      </c>
      <c r="U2012" s="10">
        <v>1511180</v>
      </c>
    </row>
    <row r="2013" spans="1:21" s="10" customFormat="1" ht="65.099999999999994" customHeight="1" x14ac:dyDescent="0.3">
      <c r="A2013" s="13">
        <f>IF(D2013="","",SUBTOTAL(3,D$7:$D2013))</f>
        <v>2003</v>
      </c>
      <c r="B2013" s="376"/>
      <c r="C2013" s="55" t="s">
        <v>1076</v>
      </c>
      <c r="D2013" s="56" t="s">
        <v>570</v>
      </c>
      <c r="E2013" s="55" t="s">
        <v>1700</v>
      </c>
      <c r="F2013" s="53" t="s">
        <v>1795</v>
      </c>
      <c r="G2013" s="409"/>
      <c r="H2013" s="186" t="s">
        <v>44</v>
      </c>
      <c r="I2013" s="410"/>
      <c r="J2013" s="411"/>
      <c r="K2013" s="88"/>
      <c r="L2013" s="93">
        <v>2290040</v>
      </c>
      <c r="M2013" s="93">
        <v>2290040</v>
      </c>
      <c r="N2013" s="132">
        <v>2290040</v>
      </c>
      <c r="O2013" s="93">
        <v>2290040</v>
      </c>
      <c r="P2013" s="93">
        <v>2290040</v>
      </c>
      <c r="Q2013" s="93">
        <v>2290040</v>
      </c>
      <c r="R2013" s="93">
        <v>2290040</v>
      </c>
      <c r="S2013" s="93">
        <v>2290040</v>
      </c>
      <c r="T2013" s="93">
        <v>2290040</v>
      </c>
      <c r="U2013" s="10">
        <v>1832030</v>
      </c>
    </row>
    <row r="2014" spans="1:21" s="10" customFormat="1" ht="65.099999999999994" customHeight="1" x14ac:dyDescent="0.3">
      <c r="A2014" s="13">
        <f>IF(D2014="","",SUBTOTAL(3,D$7:$D2014))</f>
        <v>2004</v>
      </c>
      <c r="B2014" s="376"/>
      <c r="C2014" s="55" t="s">
        <v>1076</v>
      </c>
      <c r="D2014" s="56" t="s">
        <v>570</v>
      </c>
      <c r="E2014" s="55" t="s">
        <v>1700</v>
      </c>
      <c r="F2014" s="53" t="s">
        <v>1796</v>
      </c>
      <c r="G2014" s="409"/>
      <c r="H2014" s="186" t="s">
        <v>44</v>
      </c>
      <c r="I2014" s="410"/>
      <c r="J2014" s="411"/>
      <c r="K2014" s="88"/>
      <c r="L2014" s="93">
        <v>2778240</v>
      </c>
      <c r="M2014" s="93">
        <v>2778240</v>
      </c>
      <c r="N2014" s="132">
        <v>2778240</v>
      </c>
      <c r="O2014" s="93">
        <v>2778240</v>
      </c>
      <c r="P2014" s="93">
        <v>2778240</v>
      </c>
      <c r="Q2014" s="93">
        <v>2778240</v>
      </c>
      <c r="R2014" s="93">
        <v>2778240</v>
      </c>
      <c r="S2014" s="93">
        <v>2778240</v>
      </c>
      <c r="T2014" s="93">
        <v>2778240</v>
      </c>
      <c r="U2014" s="10">
        <v>2222590</v>
      </c>
    </row>
    <row r="2015" spans="1:21" s="10" customFormat="1" ht="65.099999999999994" customHeight="1" x14ac:dyDescent="0.3">
      <c r="A2015" s="13">
        <f>IF(D2015="","",SUBTOTAL(3,D$7:$D2015))</f>
        <v>2005</v>
      </c>
      <c r="B2015" s="376"/>
      <c r="C2015" s="55" t="s">
        <v>1076</v>
      </c>
      <c r="D2015" s="56" t="s">
        <v>570</v>
      </c>
      <c r="E2015" s="55" t="s">
        <v>1700</v>
      </c>
      <c r="F2015" s="53" t="s">
        <v>1797</v>
      </c>
      <c r="G2015" s="409"/>
      <c r="H2015" s="186" t="s">
        <v>44</v>
      </c>
      <c r="I2015" s="410"/>
      <c r="J2015" s="411"/>
      <c r="K2015" s="88"/>
      <c r="L2015" s="93">
        <v>3340850</v>
      </c>
      <c r="M2015" s="93">
        <v>3340850</v>
      </c>
      <c r="N2015" s="132">
        <v>3340850</v>
      </c>
      <c r="O2015" s="93">
        <v>3340850</v>
      </c>
      <c r="P2015" s="93">
        <v>3340850</v>
      </c>
      <c r="Q2015" s="93">
        <v>3340850</v>
      </c>
      <c r="R2015" s="93">
        <v>3340850</v>
      </c>
      <c r="S2015" s="93">
        <v>3340850</v>
      </c>
      <c r="T2015" s="93">
        <v>3340850</v>
      </c>
      <c r="U2015" s="10">
        <v>2672680</v>
      </c>
    </row>
    <row r="2016" spans="1:21" s="10" customFormat="1" ht="65.099999999999994" customHeight="1" x14ac:dyDescent="0.3">
      <c r="A2016" s="13">
        <f>IF(D2016="","",SUBTOTAL(3,D$7:$D2016))</f>
        <v>2006</v>
      </c>
      <c r="B2016" s="376"/>
      <c r="C2016" s="55" t="s">
        <v>1076</v>
      </c>
      <c r="D2016" s="56" t="s">
        <v>570</v>
      </c>
      <c r="E2016" s="55" t="s">
        <v>1700</v>
      </c>
      <c r="F2016" s="53" t="s">
        <v>1798</v>
      </c>
      <c r="G2016" s="409"/>
      <c r="H2016" s="186" t="s">
        <v>44</v>
      </c>
      <c r="I2016" s="410"/>
      <c r="J2016" s="411"/>
      <c r="K2016" s="88"/>
      <c r="L2016" s="93">
        <v>1575830</v>
      </c>
      <c r="M2016" s="93">
        <v>1575830</v>
      </c>
      <c r="N2016" s="132">
        <v>1575830</v>
      </c>
      <c r="O2016" s="93">
        <v>1575830</v>
      </c>
      <c r="P2016" s="93">
        <v>1575830</v>
      </c>
      <c r="Q2016" s="93">
        <v>1575830</v>
      </c>
      <c r="R2016" s="93">
        <v>1575830</v>
      </c>
      <c r="S2016" s="93">
        <v>1575830</v>
      </c>
      <c r="T2016" s="93">
        <v>1575830</v>
      </c>
      <c r="U2016" s="10">
        <v>1260660</v>
      </c>
    </row>
    <row r="2017" spans="1:21" s="10" customFormat="1" ht="65.099999999999994" customHeight="1" x14ac:dyDescent="0.3">
      <c r="A2017" s="13">
        <f>IF(D2017="","",SUBTOTAL(3,D$7:$D2017))</f>
        <v>2007</v>
      </c>
      <c r="B2017" s="376"/>
      <c r="C2017" s="55" t="s">
        <v>1076</v>
      </c>
      <c r="D2017" s="56" t="s">
        <v>570</v>
      </c>
      <c r="E2017" s="55" t="s">
        <v>1700</v>
      </c>
      <c r="F2017" s="53" t="s">
        <v>1799</v>
      </c>
      <c r="G2017" s="409"/>
      <c r="H2017" s="186" t="s">
        <v>44</v>
      </c>
      <c r="I2017" s="410"/>
      <c r="J2017" s="411"/>
      <c r="K2017" s="88"/>
      <c r="L2017" s="93">
        <v>1974510</v>
      </c>
      <c r="M2017" s="93">
        <v>1974510</v>
      </c>
      <c r="N2017" s="132">
        <v>1974510</v>
      </c>
      <c r="O2017" s="93">
        <v>1974510</v>
      </c>
      <c r="P2017" s="93">
        <v>1974510</v>
      </c>
      <c r="Q2017" s="93">
        <v>1974510</v>
      </c>
      <c r="R2017" s="93">
        <v>1974510</v>
      </c>
      <c r="S2017" s="93">
        <v>1974510</v>
      </c>
      <c r="T2017" s="93">
        <v>1974510</v>
      </c>
      <c r="U2017" s="10">
        <v>1579610</v>
      </c>
    </row>
    <row r="2018" spans="1:21" s="10" customFormat="1" ht="65.099999999999994" customHeight="1" x14ac:dyDescent="0.3">
      <c r="A2018" s="13">
        <f>IF(D2018="","",SUBTOTAL(3,D$7:$D2018))</f>
        <v>2008</v>
      </c>
      <c r="B2018" s="376"/>
      <c r="C2018" s="55" t="s">
        <v>1076</v>
      </c>
      <c r="D2018" s="56" t="s">
        <v>570</v>
      </c>
      <c r="E2018" s="55" t="s">
        <v>1700</v>
      </c>
      <c r="F2018" s="53" t="s">
        <v>1800</v>
      </c>
      <c r="G2018" s="409"/>
      <c r="H2018" s="186" t="s">
        <v>44</v>
      </c>
      <c r="I2018" s="410"/>
      <c r="J2018" s="411"/>
      <c r="K2018" s="88"/>
      <c r="L2018" s="93">
        <v>2400280</v>
      </c>
      <c r="M2018" s="93">
        <v>2400280</v>
      </c>
      <c r="N2018" s="132">
        <v>2400280</v>
      </c>
      <c r="O2018" s="93">
        <v>2400280</v>
      </c>
      <c r="P2018" s="93">
        <v>2400280</v>
      </c>
      <c r="Q2018" s="93">
        <v>2400280</v>
      </c>
      <c r="R2018" s="93">
        <v>2400280</v>
      </c>
      <c r="S2018" s="93">
        <v>2400280</v>
      </c>
      <c r="T2018" s="93">
        <v>2400280</v>
      </c>
      <c r="U2018" s="10">
        <v>1920220</v>
      </c>
    </row>
    <row r="2019" spans="1:21" s="10" customFormat="1" ht="65.099999999999994" customHeight="1" x14ac:dyDescent="0.3">
      <c r="A2019" s="13">
        <f>IF(D2019="","",SUBTOTAL(3,D$7:$D2019))</f>
        <v>2009</v>
      </c>
      <c r="B2019" s="376"/>
      <c r="C2019" s="55" t="s">
        <v>1076</v>
      </c>
      <c r="D2019" s="56" t="s">
        <v>570</v>
      </c>
      <c r="E2019" s="55" t="s">
        <v>1700</v>
      </c>
      <c r="F2019" s="53" t="s">
        <v>1801</v>
      </c>
      <c r="G2019" s="409"/>
      <c r="H2019" s="186" t="s">
        <v>44</v>
      </c>
      <c r="I2019" s="410"/>
      <c r="J2019" s="411"/>
      <c r="K2019" s="88"/>
      <c r="L2019" s="93">
        <v>2899230</v>
      </c>
      <c r="M2019" s="93">
        <v>2899230</v>
      </c>
      <c r="N2019" s="132">
        <v>2899230</v>
      </c>
      <c r="O2019" s="93">
        <v>2899230</v>
      </c>
      <c r="P2019" s="93">
        <v>2899230</v>
      </c>
      <c r="Q2019" s="93">
        <v>2899230</v>
      </c>
      <c r="R2019" s="93">
        <v>2899230</v>
      </c>
      <c r="S2019" s="93">
        <v>2899230</v>
      </c>
      <c r="T2019" s="93">
        <v>2899230</v>
      </c>
      <c r="U2019" s="10">
        <v>2319380</v>
      </c>
    </row>
    <row r="2020" spans="1:21" s="10" customFormat="1" ht="65.099999999999994" customHeight="1" x14ac:dyDescent="0.3">
      <c r="A2020" s="13">
        <f>IF(D2020="","",SUBTOTAL(3,D$7:$D2020))</f>
        <v>2010</v>
      </c>
      <c r="B2020" s="376"/>
      <c r="C2020" s="55" t="s">
        <v>1076</v>
      </c>
      <c r="D2020" s="56" t="s">
        <v>570</v>
      </c>
      <c r="E2020" s="55" t="s">
        <v>1700</v>
      </c>
      <c r="F2020" s="53" t="s">
        <v>1802</v>
      </c>
      <c r="G2020" s="409"/>
      <c r="H2020" s="186" t="s">
        <v>44</v>
      </c>
      <c r="I2020" s="410"/>
      <c r="J2020" s="411"/>
      <c r="K2020" s="88"/>
      <c r="L2020" s="93">
        <v>3540600</v>
      </c>
      <c r="M2020" s="93">
        <v>3540600</v>
      </c>
      <c r="N2020" s="132">
        <v>3540600</v>
      </c>
      <c r="O2020" s="93">
        <v>3540600</v>
      </c>
      <c r="P2020" s="93">
        <v>3540600</v>
      </c>
      <c r="Q2020" s="93">
        <v>3540600</v>
      </c>
      <c r="R2020" s="93">
        <v>3540600</v>
      </c>
      <c r="S2020" s="93">
        <v>3540600</v>
      </c>
      <c r="T2020" s="93">
        <v>3540600</v>
      </c>
      <c r="U2020" s="10">
        <v>2832480</v>
      </c>
    </row>
    <row r="2021" spans="1:21" s="10" customFormat="1" ht="65.099999999999994" customHeight="1" x14ac:dyDescent="0.3">
      <c r="A2021" s="13">
        <f>IF(D2021="","",SUBTOTAL(3,D$7:$D2021))</f>
        <v>2011</v>
      </c>
      <c r="B2021" s="376"/>
      <c r="C2021" s="55" t="s">
        <v>1076</v>
      </c>
      <c r="D2021" s="56" t="s">
        <v>570</v>
      </c>
      <c r="E2021" s="55" t="s">
        <v>1700</v>
      </c>
      <c r="F2021" s="53" t="s">
        <v>1803</v>
      </c>
      <c r="G2021" s="409"/>
      <c r="H2021" s="186" t="s">
        <v>44</v>
      </c>
      <c r="I2021" s="410"/>
      <c r="J2021" s="411"/>
      <c r="K2021" s="88"/>
      <c r="L2021" s="93">
        <v>4254930</v>
      </c>
      <c r="M2021" s="93">
        <v>4254930</v>
      </c>
      <c r="N2021" s="132">
        <v>4254930</v>
      </c>
      <c r="O2021" s="93">
        <v>4254930</v>
      </c>
      <c r="P2021" s="93">
        <v>4254930</v>
      </c>
      <c r="Q2021" s="93">
        <v>4254930</v>
      </c>
      <c r="R2021" s="93">
        <v>4254930</v>
      </c>
      <c r="S2021" s="93">
        <v>4254930</v>
      </c>
      <c r="T2021" s="93">
        <v>4254930</v>
      </c>
      <c r="U2021" s="10">
        <v>3403940</v>
      </c>
    </row>
    <row r="2022" spans="1:21" s="10" customFormat="1" ht="65.099999999999994" customHeight="1" x14ac:dyDescent="0.3">
      <c r="A2022" s="13">
        <f>IF(D2022="","",SUBTOTAL(3,D$7:$D2022))</f>
        <v>2012</v>
      </c>
      <c r="B2022" s="376"/>
      <c r="C2022" s="55" t="s">
        <v>1076</v>
      </c>
      <c r="D2022" s="56" t="s">
        <v>570</v>
      </c>
      <c r="E2022" s="55" t="s">
        <v>1700</v>
      </c>
      <c r="F2022" s="53" t="s">
        <v>1804</v>
      </c>
      <c r="G2022" s="409"/>
      <c r="H2022" s="186" t="s">
        <v>44</v>
      </c>
      <c r="I2022" s="410"/>
      <c r="J2022" s="411"/>
      <c r="K2022" s="88"/>
      <c r="L2022" s="93">
        <v>2013830</v>
      </c>
      <c r="M2022" s="93">
        <v>2013830</v>
      </c>
      <c r="N2022" s="132">
        <v>2013830</v>
      </c>
      <c r="O2022" s="93">
        <v>2013830</v>
      </c>
      <c r="P2022" s="93">
        <v>2013830</v>
      </c>
      <c r="Q2022" s="93">
        <v>2013830</v>
      </c>
      <c r="R2022" s="93">
        <v>2013830</v>
      </c>
      <c r="S2022" s="93">
        <v>2013830</v>
      </c>
      <c r="T2022" s="93">
        <v>2013830</v>
      </c>
      <c r="U2022" s="10">
        <v>1611060</v>
      </c>
    </row>
    <row r="2023" spans="1:21" s="10" customFormat="1" ht="65.099999999999994" customHeight="1" x14ac:dyDescent="0.3">
      <c r="A2023" s="13">
        <f>IF(D2023="","",SUBTOTAL(3,D$7:$D2023))</f>
        <v>2013</v>
      </c>
      <c r="B2023" s="376"/>
      <c r="C2023" s="55" t="s">
        <v>1076</v>
      </c>
      <c r="D2023" s="56" t="s">
        <v>570</v>
      </c>
      <c r="E2023" s="55" t="s">
        <v>1700</v>
      </c>
      <c r="F2023" s="53" t="s">
        <v>1805</v>
      </c>
      <c r="G2023" s="409"/>
      <c r="H2023" s="186" t="s">
        <v>44</v>
      </c>
      <c r="I2023" s="410"/>
      <c r="J2023" s="411"/>
      <c r="K2023" s="88"/>
      <c r="L2023" s="93">
        <v>2478450</v>
      </c>
      <c r="M2023" s="93">
        <v>2478450</v>
      </c>
      <c r="N2023" s="132">
        <v>2478450</v>
      </c>
      <c r="O2023" s="93">
        <v>2478450</v>
      </c>
      <c r="P2023" s="93">
        <v>2478450</v>
      </c>
      <c r="Q2023" s="93">
        <v>2478450</v>
      </c>
      <c r="R2023" s="93">
        <v>2478450</v>
      </c>
      <c r="S2023" s="93">
        <v>2478450</v>
      </c>
      <c r="T2023" s="93">
        <v>2478450</v>
      </c>
      <c r="U2023" s="10">
        <v>1982760</v>
      </c>
    </row>
    <row r="2024" spans="1:21" s="10" customFormat="1" ht="65.099999999999994" customHeight="1" x14ac:dyDescent="0.3">
      <c r="A2024" s="13">
        <f>IF(D2024="","",SUBTOTAL(3,D$7:$D2024))</f>
        <v>2014</v>
      </c>
      <c r="B2024" s="376"/>
      <c r="C2024" s="55" t="s">
        <v>1076</v>
      </c>
      <c r="D2024" s="56" t="s">
        <v>570</v>
      </c>
      <c r="E2024" s="55" t="s">
        <v>1700</v>
      </c>
      <c r="F2024" s="53" t="s">
        <v>1806</v>
      </c>
      <c r="G2024" s="409"/>
      <c r="H2024" s="186" t="s">
        <v>44</v>
      </c>
      <c r="I2024" s="410"/>
      <c r="J2024" s="411"/>
      <c r="K2024" s="88"/>
      <c r="L2024" s="93">
        <v>3033040</v>
      </c>
      <c r="M2024" s="93">
        <v>3033040</v>
      </c>
      <c r="N2024" s="132">
        <v>3033040</v>
      </c>
      <c r="O2024" s="93">
        <v>3033040</v>
      </c>
      <c r="P2024" s="93">
        <v>3033040</v>
      </c>
      <c r="Q2024" s="93">
        <v>3033040</v>
      </c>
      <c r="R2024" s="93">
        <v>3033040</v>
      </c>
      <c r="S2024" s="93">
        <v>3033040</v>
      </c>
      <c r="T2024" s="93">
        <v>3033040</v>
      </c>
      <c r="U2024" s="10">
        <v>2426430</v>
      </c>
    </row>
    <row r="2025" spans="1:21" s="10" customFormat="1" ht="65.099999999999994" customHeight="1" x14ac:dyDescent="0.3">
      <c r="A2025" s="13">
        <f>IF(D2025="","",SUBTOTAL(3,D$7:$D2025))</f>
        <v>2015</v>
      </c>
      <c r="B2025" s="376"/>
      <c r="C2025" s="55" t="s">
        <v>1076</v>
      </c>
      <c r="D2025" s="56" t="s">
        <v>570</v>
      </c>
      <c r="E2025" s="55" t="s">
        <v>1700</v>
      </c>
      <c r="F2025" s="53" t="s">
        <v>1807</v>
      </c>
      <c r="G2025" s="409"/>
      <c r="H2025" s="186" t="s">
        <v>44</v>
      </c>
      <c r="I2025" s="410"/>
      <c r="J2025" s="411"/>
      <c r="K2025" s="88"/>
      <c r="L2025" s="93">
        <v>3665680</v>
      </c>
      <c r="M2025" s="93">
        <v>3665680</v>
      </c>
      <c r="N2025" s="132">
        <v>3665680</v>
      </c>
      <c r="O2025" s="93">
        <v>3665680</v>
      </c>
      <c r="P2025" s="93">
        <v>3665680</v>
      </c>
      <c r="Q2025" s="93">
        <v>3665680</v>
      </c>
      <c r="R2025" s="93">
        <v>3665680</v>
      </c>
      <c r="S2025" s="93">
        <v>3665680</v>
      </c>
      <c r="T2025" s="93">
        <v>3665680</v>
      </c>
      <c r="U2025" s="10">
        <v>2932540</v>
      </c>
    </row>
    <row r="2026" spans="1:21" s="10" customFormat="1" ht="65.099999999999994" customHeight="1" x14ac:dyDescent="0.3">
      <c r="A2026" s="13">
        <f>IF(D2026="","",SUBTOTAL(3,D$7:$D2026))</f>
        <v>2016</v>
      </c>
      <c r="B2026" s="376"/>
      <c r="C2026" s="55" t="s">
        <v>1076</v>
      </c>
      <c r="D2026" s="56" t="s">
        <v>570</v>
      </c>
      <c r="E2026" s="55" t="s">
        <v>1700</v>
      </c>
      <c r="F2026" s="53" t="s">
        <v>1808</v>
      </c>
      <c r="G2026" s="409"/>
      <c r="H2026" s="186" t="s">
        <v>44</v>
      </c>
      <c r="I2026" s="410"/>
      <c r="J2026" s="411"/>
      <c r="K2026" s="88"/>
      <c r="L2026" s="93">
        <v>4481400</v>
      </c>
      <c r="M2026" s="93">
        <v>4481400</v>
      </c>
      <c r="N2026" s="132">
        <v>4481400</v>
      </c>
      <c r="O2026" s="93">
        <v>4481400</v>
      </c>
      <c r="P2026" s="93">
        <v>4481400</v>
      </c>
      <c r="Q2026" s="93">
        <v>4481400</v>
      </c>
      <c r="R2026" s="93">
        <v>4481400</v>
      </c>
      <c r="S2026" s="93">
        <v>4481400</v>
      </c>
      <c r="T2026" s="93">
        <v>4481400</v>
      </c>
      <c r="U2026" s="10">
        <v>3585120</v>
      </c>
    </row>
    <row r="2027" spans="1:21" s="10" customFormat="1" ht="65.099999999999994" customHeight="1" x14ac:dyDescent="0.3">
      <c r="A2027" s="13">
        <f>IF(D2027="","",SUBTOTAL(3,D$7:$D2027))</f>
        <v>2017</v>
      </c>
      <c r="B2027" s="376"/>
      <c r="C2027" s="55" t="s">
        <v>1076</v>
      </c>
      <c r="D2027" s="56" t="s">
        <v>570</v>
      </c>
      <c r="E2027" s="55" t="s">
        <v>1700</v>
      </c>
      <c r="F2027" s="53" t="s">
        <v>1809</v>
      </c>
      <c r="G2027" s="409"/>
      <c r="H2027" s="186" t="s">
        <v>44</v>
      </c>
      <c r="I2027" s="410"/>
      <c r="J2027" s="411"/>
      <c r="K2027" s="88"/>
      <c r="L2027" s="93">
        <v>5378930</v>
      </c>
      <c r="M2027" s="93">
        <v>5378930</v>
      </c>
      <c r="N2027" s="132">
        <v>5378930</v>
      </c>
      <c r="O2027" s="93">
        <v>5378930</v>
      </c>
      <c r="P2027" s="93">
        <v>5378930</v>
      </c>
      <c r="Q2027" s="93">
        <v>5378930</v>
      </c>
      <c r="R2027" s="93">
        <v>5378930</v>
      </c>
      <c r="S2027" s="93">
        <v>5378930</v>
      </c>
      <c r="T2027" s="93">
        <v>5378930</v>
      </c>
      <c r="U2027" s="10">
        <v>4303140</v>
      </c>
    </row>
    <row r="2028" spans="1:21" s="10" customFormat="1" ht="65.099999999999994" customHeight="1" x14ac:dyDescent="0.3">
      <c r="A2028" s="13">
        <f>IF(D2028="","",SUBTOTAL(3,D$7:$D2028))</f>
        <v>2018</v>
      </c>
      <c r="B2028" s="376"/>
      <c r="C2028" s="55" t="s">
        <v>1076</v>
      </c>
      <c r="D2028" s="56" t="s">
        <v>570</v>
      </c>
      <c r="E2028" s="55" t="s">
        <v>1700</v>
      </c>
      <c r="F2028" s="53" t="s">
        <v>1810</v>
      </c>
      <c r="G2028" s="409"/>
      <c r="H2028" s="186" t="s">
        <v>44</v>
      </c>
      <c r="I2028" s="410"/>
      <c r="J2028" s="411"/>
      <c r="K2028" s="88"/>
      <c r="L2028" s="93">
        <v>2452510</v>
      </c>
      <c r="M2028" s="93">
        <v>2452510</v>
      </c>
      <c r="N2028" s="132">
        <v>2452510</v>
      </c>
      <c r="O2028" s="93">
        <v>2452510</v>
      </c>
      <c r="P2028" s="93">
        <v>2452510</v>
      </c>
      <c r="Q2028" s="93">
        <v>2452510</v>
      </c>
      <c r="R2028" s="93">
        <v>2452510</v>
      </c>
      <c r="S2028" s="93">
        <v>2452510</v>
      </c>
      <c r="T2028" s="93">
        <v>2452510</v>
      </c>
      <c r="U2028" s="10">
        <v>1962010</v>
      </c>
    </row>
    <row r="2029" spans="1:21" s="10" customFormat="1" ht="65.099999999999994" customHeight="1" x14ac:dyDescent="0.3">
      <c r="A2029" s="13">
        <f>IF(D2029="","",SUBTOTAL(3,D$7:$D2029))</f>
        <v>2019</v>
      </c>
      <c r="B2029" s="376"/>
      <c r="C2029" s="55" t="s">
        <v>1076</v>
      </c>
      <c r="D2029" s="56" t="s">
        <v>570</v>
      </c>
      <c r="E2029" s="55" t="s">
        <v>1700</v>
      </c>
      <c r="F2029" s="53" t="s">
        <v>1811</v>
      </c>
      <c r="G2029" s="409"/>
      <c r="H2029" s="186" t="s">
        <v>44</v>
      </c>
      <c r="I2029" s="410"/>
      <c r="J2029" s="411"/>
      <c r="K2029" s="88"/>
      <c r="L2029" s="93">
        <v>3074610</v>
      </c>
      <c r="M2029" s="93">
        <v>3074610</v>
      </c>
      <c r="N2029" s="132">
        <v>3074610</v>
      </c>
      <c r="O2029" s="93">
        <v>3074610</v>
      </c>
      <c r="P2029" s="93">
        <v>3074610</v>
      </c>
      <c r="Q2029" s="93">
        <v>3074610</v>
      </c>
      <c r="R2029" s="93">
        <v>3074610</v>
      </c>
      <c r="S2029" s="93">
        <v>3074610</v>
      </c>
      <c r="T2029" s="93">
        <v>3074610</v>
      </c>
      <c r="U2029" s="10">
        <v>2459690</v>
      </c>
    </row>
    <row r="2030" spans="1:21" s="10" customFormat="1" ht="65.099999999999994" customHeight="1" x14ac:dyDescent="0.3">
      <c r="A2030" s="13">
        <f>IF(D2030="","",SUBTOTAL(3,D$7:$D2030))</f>
        <v>2020</v>
      </c>
      <c r="B2030" s="376"/>
      <c r="C2030" s="55" t="s">
        <v>1076</v>
      </c>
      <c r="D2030" s="56" t="s">
        <v>570</v>
      </c>
      <c r="E2030" s="55" t="s">
        <v>1700</v>
      </c>
      <c r="F2030" s="53" t="s">
        <v>1812</v>
      </c>
      <c r="G2030" s="409"/>
      <c r="H2030" s="186" t="s">
        <v>44</v>
      </c>
      <c r="I2030" s="410"/>
      <c r="J2030" s="411"/>
      <c r="K2030" s="88"/>
      <c r="L2030" s="93">
        <v>3771730</v>
      </c>
      <c r="M2030" s="93">
        <v>3771730</v>
      </c>
      <c r="N2030" s="132">
        <v>3771730</v>
      </c>
      <c r="O2030" s="93">
        <v>3771730</v>
      </c>
      <c r="P2030" s="93">
        <v>3771730</v>
      </c>
      <c r="Q2030" s="93">
        <v>3771730</v>
      </c>
      <c r="R2030" s="93">
        <v>3771730</v>
      </c>
      <c r="S2030" s="93">
        <v>3771730</v>
      </c>
      <c r="T2030" s="93">
        <v>3771730</v>
      </c>
      <c r="U2030" s="10">
        <v>3017380</v>
      </c>
    </row>
    <row r="2031" spans="1:21" s="10" customFormat="1" ht="65.099999999999994" customHeight="1" x14ac:dyDescent="0.3">
      <c r="A2031" s="13">
        <f>IF(D2031="","",SUBTOTAL(3,D$7:$D2031))</f>
        <v>2021</v>
      </c>
      <c r="B2031" s="376"/>
      <c r="C2031" s="55" t="s">
        <v>1076</v>
      </c>
      <c r="D2031" s="56" t="s">
        <v>570</v>
      </c>
      <c r="E2031" s="55" t="s">
        <v>1700</v>
      </c>
      <c r="F2031" s="53" t="s">
        <v>1813</v>
      </c>
      <c r="G2031" s="409"/>
      <c r="H2031" s="186" t="s">
        <v>44</v>
      </c>
      <c r="I2031" s="410"/>
      <c r="J2031" s="411"/>
      <c r="K2031" s="88"/>
      <c r="L2031" s="93">
        <v>4561950</v>
      </c>
      <c r="M2031" s="93">
        <v>4561950</v>
      </c>
      <c r="N2031" s="132">
        <v>4561950</v>
      </c>
      <c r="O2031" s="93">
        <v>4561950</v>
      </c>
      <c r="P2031" s="93">
        <v>4561950</v>
      </c>
      <c r="Q2031" s="93">
        <v>4561950</v>
      </c>
      <c r="R2031" s="93">
        <v>4561950</v>
      </c>
      <c r="S2031" s="93">
        <v>4561950</v>
      </c>
      <c r="T2031" s="93">
        <v>4561950</v>
      </c>
      <c r="U2031" s="10">
        <v>3649560</v>
      </c>
    </row>
    <row r="2032" spans="1:21" s="10" customFormat="1" ht="65.099999999999994" customHeight="1" x14ac:dyDescent="0.3">
      <c r="A2032" s="13">
        <f>IF(D2032="","",SUBTOTAL(3,D$7:$D2032))</f>
        <v>2022</v>
      </c>
      <c r="B2032" s="376"/>
      <c r="C2032" s="55" t="s">
        <v>1076</v>
      </c>
      <c r="D2032" s="56" t="s">
        <v>570</v>
      </c>
      <c r="E2032" s="55" t="s">
        <v>1700</v>
      </c>
      <c r="F2032" s="53" t="s">
        <v>1814</v>
      </c>
      <c r="G2032" s="409"/>
      <c r="H2032" s="186" t="s">
        <v>44</v>
      </c>
      <c r="I2032" s="410"/>
      <c r="J2032" s="411"/>
      <c r="K2032" s="88"/>
      <c r="L2032" s="93">
        <v>5555210</v>
      </c>
      <c r="M2032" s="93">
        <v>5555210</v>
      </c>
      <c r="N2032" s="132">
        <v>5555210</v>
      </c>
      <c r="O2032" s="93">
        <v>5555210</v>
      </c>
      <c r="P2032" s="93">
        <v>5555210</v>
      </c>
      <c r="Q2032" s="93">
        <v>5555210</v>
      </c>
      <c r="R2032" s="93">
        <v>5555210</v>
      </c>
      <c r="S2032" s="93">
        <v>5555210</v>
      </c>
      <c r="T2032" s="93">
        <v>5555210</v>
      </c>
      <c r="U2032" s="10">
        <v>4444170</v>
      </c>
    </row>
    <row r="2033" spans="1:21" s="10" customFormat="1" ht="65.099999999999994" customHeight="1" x14ac:dyDescent="0.3">
      <c r="A2033" s="13">
        <f>IF(D2033="","",SUBTOTAL(3,D$7:$D2033))</f>
        <v>2023</v>
      </c>
      <c r="B2033" s="376"/>
      <c r="C2033" s="55" t="s">
        <v>1076</v>
      </c>
      <c r="D2033" s="56" t="s">
        <v>570</v>
      </c>
      <c r="E2033" s="55" t="s">
        <v>1700</v>
      </c>
      <c r="F2033" s="53" t="s">
        <v>1815</v>
      </c>
      <c r="G2033" s="409"/>
      <c r="H2033" s="186" t="s">
        <v>44</v>
      </c>
      <c r="I2033" s="410"/>
      <c r="J2033" s="411"/>
      <c r="K2033" s="88"/>
      <c r="L2033" s="93">
        <v>6653160</v>
      </c>
      <c r="M2033" s="93">
        <v>6653160</v>
      </c>
      <c r="N2033" s="132">
        <v>6653160</v>
      </c>
      <c r="O2033" s="93">
        <v>6653160</v>
      </c>
      <c r="P2033" s="93">
        <v>6653160</v>
      </c>
      <c r="Q2033" s="93">
        <v>6653160</v>
      </c>
      <c r="R2033" s="93">
        <v>6653160</v>
      </c>
      <c r="S2033" s="93">
        <v>6653160</v>
      </c>
      <c r="T2033" s="93">
        <v>6653160</v>
      </c>
      <c r="U2033" s="10">
        <v>5322530</v>
      </c>
    </row>
    <row r="2034" spans="1:21" s="10" customFormat="1" ht="65.099999999999994" customHeight="1" x14ac:dyDescent="0.3">
      <c r="A2034" s="13">
        <f>IF(D2034="","",SUBTOTAL(3,D$7:$D2034))</f>
        <v>2024</v>
      </c>
      <c r="B2034" s="376"/>
      <c r="C2034" s="55" t="s">
        <v>1076</v>
      </c>
      <c r="D2034" s="56" t="s">
        <v>570</v>
      </c>
      <c r="E2034" s="55" t="s">
        <v>1700</v>
      </c>
      <c r="F2034" s="53" t="s">
        <v>1816</v>
      </c>
      <c r="G2034" s="409"/>
      <c r="H2034" s="186" t="s">
        <v>44</v>
      </c>
      <c r="I2034" s="410"/>
      <c r="J2034" s="411"/>
      <c r="K2034" s="88"/>
      <c r="L2034" s="93">
        <v>3368280</v>
      </c>
      <c r="M2034" s="93">
        <v>3368280</v>
      </c>
      <c r="N2034" s="132">
        <v>3368280</v>
      </c>
      <c r="O2034" s="93">
        <v>3368280</v>
      </c>
      <c r="P2034" s="93">
        <v>3368280</v>
      </c>
      <c r="Q2034" s="93">
        <v>3368280</v>
      </c>
      <c r="R2034" s="93">
        <v>3368280</v>
      </c>
      <c r="S2034" s="93">
        <v>3368280</v>
      </c>
      <c r="T2034" s="93">
        <v>3368280</v>
      </c>
      <c r="U2034" s="10">
        <v>2694620</v>
      </c>
    </row>
    <row r="2035" spans="1:21" s="10" customFormat="1" ht="65.099999999999994" customHeight="1" x14ac:dyDescent="0.3">
      <c r="A2035" s="13">
        <f>IF(D2035="","",SUBTOTAL(3,D$7:$D2035))</f>
        <v>2025</v>
      </c>
      <c r="B2035" s="376"/>
      <c r="C2035" s="55" t="s">
        <v>1076</v>
      </c>
      <c r="D2035" s="56" t="s">
        <v>570</v>
      </c>
      <c r="E2035" s="55" t="s">
        <v>1700</v>
      </c>
      <c r="F2035" s="53" t="s">
        <v>1817</v>
      </c>
      <c r="G2035" s="409"/>
      <c r="H2035" s="186" t="s">
        <v>44</v>
      </c>
      <c r="I2035" s="410"/>
      <c r="J2035" s="411"/>
      <c r="K2035" s="88"/>
      <c r="L2035" s="93">
        <v>4153410</v>
      </c>
      <c r="M2035" s="93">
        <v>4153410</v>
      </c>
      <c r="N2035" s="132">
        <v>4153410</v>
      </c>
      <c r="O2035" s="93">
        <v>4153410</v>
      </c>
      <c r="P2035" s="93">
        <v>4153410</v>
      </c>
      <c r="Q2035" s="93">
        <v>4153410</v>
      </c>
      <c r="R2035" s="93">
        <v>4153410</v>
      </c>
      <c r="S2035" s="93">
        <v>4153410</v>
      </c>
      <c r="T2035" s="93">
        <v>4153410</v>
      </c>
      <c r="U2035" s="10">
        <v>3322730</v>
      </c>
    </row>
    <row r="2036" spans="1:21" s="10" customFormat="1" ht="65.099999999999994" customHeight="1" x14ac:dyDescent="0.3">
      <c r="A2036" s="13">
        <f>IF(D2036="","",SUBTOTAL(3,D$7:$D2036))</f>
        <v>2026</v>
      </c>
      <c r="B2036" s="376"/>
      <c r="C2036" s="55" t="s">
        <v>1076</v>
      </c>
      <c r="D2036" s="56" t="s">
        <v>570</v>
      </c>
      <c r="E2036" s="55" t="s">
        <v>1700</v>
      </c>
      <c r="F2036" s="53" t="s">
        <v>1818</v>
      </c>
      <c r="G2036" s="409"/>
      <c r="H2036" s="186" t="s">
        <v>44</v>
      </c>
      <c r="I2036" s="410"/>
      <c r="J2036" s="411"/>
      <c r="K2036" s="88"/>
      <c r="L2036" s="93">
        <v>5099430</v>
      </c>
      <c r="M2036" s="93">
        <v>5099430</v>
      </c>
      <c r="N2036" s="132">
        <v>5099430</v>
      </c>
      <c r="O2036" s="93">
        <v>5099430</v>
      </c>
      <c r="P2036" s="93">
        <v>5099430</v>
      </c>
      <c r="Q2036" s="93">
        <v>5099430</v>
      </c>
      <c r="R2036" s="93">
        <v>5099430</v>
      </c>
      <c r="S2036" s="93">
        <v>5099430</v>
      </c>
      <c r="T2036" s="93">
        <v>5099430</v>
      </c>
      <c r="U2036" s="10">
        <v>4079540</v>
      </c>
    </row>
    <row r="2037" spans="1:21" s="10" customFormat="1" ht="65.099999999999994" customHeight="1" x14ac:dyDescent="0.3">
      <c r="A2037" s="13">
        <f>IF(D2037="","",SUBTOTAL(3,D$7:$D2037))</f>
        <v>2027</v>
      </c>
      <c r="B2037" s="376"/>
      <c r="C2037" s="55" t="s">
        <v>1076</v>
      </c>
      <c r="D2037" s="56" t="s">
        <v>570</v>
      </c>
      <c r="E2037" s="55" t="s">
        <v>1700</v>
      </c>
      <c r="F2037" s="53" t="s">
        <v>1819</v>
      </c>
      <c r="G2037" s="409"/>
      <c r="H2037" s="186" t="s">
        <v>44</v>
      </c>
      <c r="I2037" s="410"/>
      <c r="J2037" s="411"/>
      <c r="K2037" s="88"/>
      <c r="L2037" s="93">
        <v>6224450</v>
      </c>
      <c r="M2037" s="93">
        <v>6224450</v>
      </c>
      <c r="N2037" s="132">
        <v>6224450</v>
      </c>
      <c r="O2037" s="93">
        <v>6224450</v>
      </c>
      <c r="P2037" s="93">
        <v>6224450</v>
      </c>
      <c r="Q2037" s="93">
        <v>6224450</v>
      </c>
      <c r="R2037" s="93">
        <v>6224450</v>
      </c>
      <c r="S2037" s="93">
        <v>6224450</v>
      </c>
      <c r="T2037" s="93">
        <v>6224450</v>
      </c>
      <c r="U2037" s="10">
        <v>4979560</v>
      </c>
    </row>
    <row r="2038" spans="1:21" s="10" customFormat="1" ht="65.099999999999994" customHeight="1" x14ac:dyDescent="0.3">
      <c r="A2038" s="13">
        <f>IF(D2038="","",SUBTOTAL(3,D$7:$D2038))</f>
        <v>2028</v>
      </c>
      <c r="B2038" s="376"/>
      <c r="C2038" s="55" t="s">
        <v>1076</v>
      </c>
      <c r="D2038" s="56" t="s">
        <v>570</v>
      </c>
      <c r="E2038" s="55" t="s">
        <v>1700</v>
      </c>
      <c r="F2038" s="53" t="s">
        <v>1820</v>
      </c>
      <c r="G2038" s="409"/>
      <c r="H2038" s="186" t="s">
        <v>44</v>
      </c>
      <c r="I2038" s="410"/>
      <c r="J2038" s="411"/>
      <c r="K2038" s="88"/>
      <c r="L2038" s="93">
        <v>7518290</v>
      </c>
      <c r="M2038" s="93">
        <v>7518290</v>
      </c>
      <c r="N2038" s="132">
        <v>7518290</v>
      </c>
      <c r="O2038" s="93">
        <v>7518290</v>
      </c>
      <c r="P2038" s="93">
        <v>7518290</v>
      </c>
      <c r="Q2038" s="93">
        <v>7518290</v>
      </c>
      <c r="R2038" s="93">
        <v>7518290</v>
      </c>
      <c r="S2038" s="93">
        <v>7518290</v>
      </c>
      <c r="T2038" s="93">
        <v>7518290</v>
      </c>
      <c r="U2038" s="10">
        <v>6014630</v>
      </c>
    </row>
    <row r="2039" spans="1:21" s="10" customFormat="1" ht="65.099999999999994" customHeight="1" x14ac:dyDescent="0.3">
      <c r="A2039" s="13">
        <f>IF(D2039="","",SUBTOTAL(3,D$7:$D2039))</f>
        <v>2029</v>
      </c>
      <c r="B2039" s="376"/>
      <c r="C2039" s="55" t="s">
        <v>1076</v>
      </c>
      <c r="D2039" s="56" t="s">
        <v>570</v>
      </c>
      <c r="E2039" s="55" t="s">
        <v>1700</v>
      </c>
      <c r="F2039" s="53" t="s">
        <v>1821</v>
      </c>
      <c r="G2039" s="409"/>
      <c r="H2039" s="186" t="s">
        <v>44</v>
      </c>
      <c r="I2039" s="410"/>
      <c r="J2039" s="411"/>
      <c r="K2039" s="88"/>
      <c r="L2039" s="93">
        <v>4267840</v>
      </c>
      <c r="M2039" s="93">
        <v>4267840</v>
      </c>
      <c r="N2039" s="132">
        <v>4267840</v>
      </c>
      <c r="O2039" s="93">
        <v>4267840</v>
      </c>
      <c r="P2039" s="93">
        <v>4267840</v>
      </c>
      <c r="Q2039" s="93">
        <v>4267840</v>
      </c>
      <c r="R2039" s="93">
        <v>4267840</v>
      </c>
      <c r="S2039" s="93">
        <v>4267840</v>
      </c>
      <c r="T2039" s="93">
        <v>4267840</v>
      </c>
      <c r="U2039" s="10">
        <v>3414270</v>
      </c>
    </row>
    <row r="2040" spans="1:21" s="10" customFormat="1" ht="65.099999999999994" customHeight="1" x14ac:dyDescent="0.3">
      <c r="A2040" s="13">
        <f>IF(D2040="","",SUBTOTAL(3,D$7:$D2040))</f>
        <v>2030</v>
      </c>
      <c r="B2040" s="376"/>
      <c r="C2040" s="55" t="s">
        <v>1076</v>
      </c>
      <c r="D2040" s="56" t="s">
        <v>570</v>
      </c>
      <c r="E2040" s="55" t="s">
        <v>1700</v>
      </c>
      <c r="F2040" s="53" t="s">
        <v>1822</v>
      </c>
      <c r="G2040" s="409"/>
      <c r="H2040" s="186" t="s">
        <v>44</v>
      </c>
      <c r="I2040" s="410"/>
      <c r="J2040" s="411"/>
      <c r="K2040" s="88"/>
      <c r="L2040" s="93">
        <v>5247850</v>
      </c>
      <c r="M2040" s="93">
        <v>5247850</v>
      </c>
      <c r="N2040" s="132">
        <v>5247850</v>
      </c>
      <c r="O2040" s="93">
        <v>5247850</v>
      </c>
      <c r="P2040" s="93">
        <v>5247850</v>
      </c>
      <c r="Q2040" s="93">
        <v>5247850</v>
      </c>
      <c r="R2040" s="93">
        <v>5247850</v>
      </c>
      <c r="S2040" s="93">
        <v>5247850</v>
      </c>
      <c r="T2040" s="93">
        <v>5247850</v>
      </c>
      <c r="U2040" s="10">
        <v>4198280</v>
      </c>
    </row>
    <row r="2041" spans="1:21" s="10" customFormat="1" ht="65.099999999999994" customHeight="1" x14ac:dyDescent="0.3">
      <c r="A2041" s="13">
        <f>IF(D2041="","",SUBTOTAL(3,D$7:$D2041))</f>
        <v>2031</v>
      </c>
      <c r="B2041" s="376"/>
      <c r="C2041" s="55" t="s">
        <v>1076</v>
      </c>
      <c r="D2041" s="56" t="s">
        <v>570</v>
      </c>
      <c r="E2041" s="55" t="s">
        <v>1700</v>
      </c>
      <c r="F2041" s="53" t="s">
        <v>1823</v>
      </c>
      <c r="G2041" s="409"/>
      <c r="H2041" s="186" t="s">
        <v>44</v>
      </c>
      <c r="I2041" s="410"/>
      <c r="J2041" s="411"/>
      <c r="K2041" s="88"/>
      <c r="L2041" s="93">
        <v>6458980</v>
      </c>
      <c r="M2041" s="93">
        <v>6458980</v>
      </c>
      <c r="N2041" s="132">
        <v>6458980</v>
      </c>
      <c r="O2041" s="93">
        <v>6458980</v>
      </c>
      <c r="P2041" s="93">
        <v>6458980</v>
      </c>
      <c r="Q2041" s="93">
        <v>6458980</v>
      </c>
      <c r="R2041" s="93">
        <v>6458980</v>
      </c>
      <c r="S2041" s="93">
        <v>6458980</v>
      </c>
      <c r="T2041" s="93">
        <v>6458980</v>
      </c>
      <c r="U2041" s="10">
        <v>5167180</v>
      </c>
    </row>
    <row r="2042" spans="1:21" s="10" customFormat="1" ht="65.099999999999994" customHeight="1" x14ac:dyDescent="0.3">
      <c r="A2042" s="13">
        <f>IF(D2042="","",SUBTOTAL(3,D$7:$D2042))</f>
        <v>2032</v>
      </c>
      <c r="B2042" s="376"/>
      <c r="C2042" s="55" t="s">
        <v>1076</v>
      </c>
      <c r="D2042" s="56" t="s">
        <v>570</v>
      </c>
      <c r="E2042" s="55" t="s">
        <v>1700</v>
      </c>
      <c r="F2042" s="53" t="s">
        <v>1824</v>
      </c>
      <c r="G2042" s="409"/>
      <c r="H2042" s="186" t="s">
        <v>44</v>
      </c>
      <c r="I2042" s="410"/>
      <c r="J2042" s="411"/>
      <c r="K2042" s="88"/>
      <c r="L2042" s="93">
        <v>7867240</v>
      </c>
      <c r="M2042" s="93">
        <v>7867240</v>
      </c>
      <c r="N2042" s="132">
        <v>7867240</v>
      </c>
      <c r="O2042" s="93">
        <v>7867240</v>
      </c>
      <c r="P2042" s="93">
        <v>7867240</v>
      </c>
      <c r="Q2042" s="93">
        <v>7867240</v>
      </c>
      <c r="R2042" s="93">
        <v>7867240</v>
      </c>
      <c r="S2042" s="93">
        <v>7867240</v>
      </c>
      <c r="T2042" s="93">
        <v>7867240</v>
      </c>
      <c r="U2042" s="10">
        <v>6293790</v>
      </c>
    </row>
    <row r="2043" spans="1:21" s="10" customFormat="1" ht="65.099999999999994" customHeight="1" x14ac:dyDescent="0.3">
      <c r="A2043" s="13">
        <f>IF(D2043="","",SUBTOTAL(3,D$7:$D2043))</f>
        <v>2033</v>
      </c>
      <c r="B2043" s="376"/>
      <c r="C2043" s="55" t="s">
        <v>1076</v>
      </c>
      <c r="D2043" s="56" t="s">
        <v>570</v>
      </c>
      <c r="E2043" s="55" t="s">
        <v>1700</v>
      </c>
      <c r="F2043" s="53" t="s">
        <v>1825</v>
      </c>
      <c r="G2043" s="409"/>
      <c r="H2043" s="186" t="s">
        <v>44</v>
      </c>
      <c r="I2043" s="410"/>
      <c r="J2043" s="411"/>
      <c r="K2043" s="88"/>
      <c r="L2043" s="93">
        <v>8932210</v>
      </c>
      <c r="M2043" s="93">
        <v>8932210</v>
      </c>
      <c r="N2043" s="132">
        <v>8932210</v>
      </c>
      <c r="O2043" s="93">
        <v>8932210</v>
      </c>
      <c r="P2043" s="93">
        <v>8932210</v>
      </c>
      <c r="Q2043" s="93">
        <v>8932210</v>
      </c>
      <c r="R2043" s="93">
        <v>8932210</v>
      </c>
      <c r="S2043" s="93">
        <v>8932210</v>
      </c>
      <c r="T2043" s="93">
        <v>8932210</v>
      </c>
      <c r="U2043" s="10">
        <v>7145770</v>
      </c>
    </row>
    <row r="2044" spans="1:21" s="10" customFormat="1" ht="65.099999999999994" customHeight="1" x14ac:dyDescent="0.3">
      <c r="A2044" s="13">
        <f>IF(D2044="","",SUBTOTAL(3,D$7:$D2044))</f>
        <v>2034</v>
      </c>
      <c r="B2044" s="376"/>
      <c r="C2044" s="55" t="s">
        <v>1076</v>
      </c>
      <c r="D2044" s="56" t="s">
        <v>570</v>
      </c>
      <c r="E2044" s="55" t="s">
        <v>1700</v>
      </c>
      <c r="F2044" s="53" t="s">
        <v>1826</v>
      </c>
      <c r="G2044" s="409"/>
      <c r="H2044" s="186" t="s">
        <v>44</v>
      </c>
      <c r="I2044" s="410"/>
      <c r="J2044" s="411"/>
      <c r="K2044" s="88"/>
      <c r="L2044" s="93">
        <v>5433650</v>
      </c>
      <c r="M2044" s="93">
        <v>5433650</v>
      </c>
      <c r="N2044" s="132">
        <v>5433650</v>
      </c>
      <c r="O2044" s="93">
        <v>5433650</v>
      </c>
      <c r="P2044" s="93">
        <v>5433650</v>
      </c>
      <c r="Q2044" s="93">
        <v>5433650</v>
      </c>
      <c r="R2044" s="93">
        <v>5433650</v>
      </c>
      <c r="S2044" s="93">
        <v>5433650</v>
      </c>
      <c r="T2044" s="93">
        <v>5433650</v>
      </c>
      <c r="U2044" s="10">
        <v>4346920</v>
      </c>
    </row>
    <row r="2045" spans="1:21" s="10" customFormat="1" ht="65.099999999999994" customHeight="1" x14ac:dyDescent="0.3">
      <c r="A2045" s="13">
        <f>IF(D2045="","",SUBTOTAL(3,D$7:$D2045))</f>
        <v>2035</v>
      </c>
      <c r="B2045" s="376"/>
      <c r="C2045" s="55" t="s">
        <v>1076</v>
      </c>
      <c r="D2045" s="56" t="s">
        <v>570</v>
      </c>
      <c r="E2045" s="55" t="s">
        <v>1700</v>
      </c>
      <c r="F2045" s="53" t="s">
        <v>1827</v>
      </c>
      <c r="G2045" s="409"/>
      <c r="H2045" s="186" t="s">
        <v>44</v>
      </c>
      <c r="I2045" s="410"/>
      <c r="J2045" s="411"/>
      <c r="K2045" s="88"/>
      <c r="L2045" s="93">
        <v>6691230</v>
      </c>
      <c r="M2045" s="93">
        <v>6691230</v>
      </c>
      <c r="N2045" s="132">
        <v>6691230</v>
      </c>
      <c r="O2045" s="93">
        <v>6691230</v>
      </c>
      <c r="P2045" s="93">
        <v>6691230</v>
      </c>
      <c r="Q2045" s="93">
        <v>6691230</v>
      </c>
      <c r="R2045" s="93">
        <v>6691230</v>
      </c>
      <c r="S2045" s="93">
        <v>6691230</v>
      </c>
      <c r="T2045" s="93">
        <v>6691230</v>
      </c>
      <c r="U2045" s="10">
        <v>5352980</v>
      </c>
    </row>
    <row r="2046" spans="1:21" s="10" customFormat="1" ht="65.099999999999994" customHeight="1" x14ac:dyDescent="0.3">
      <c r="A2046" s="13">
        <f>IF(D2046="","",SUBTOTAL(3,D$7:$D2046))</f>
        <v>2036</v>
      </c>
      <c r="B2046" s="376"/>
      <c r="C2046" s="55" t="s">
        <v>1076</v>
      </c>
      <c r="D2046" s="56" t="s">
        <v>570</v>
      </c>
      <c r="E2046" s="55" t="s">
        <v>1700</v>
      </c>
      <c r="F2046" s="53" t="s">
        <v>1828</v>
      </c>
      <c r="G2046" s="409"/>
      <c r="H2046" s="186" t="s">
        <v>44</v>
      </c>
      <c r="I2046" s="410"/>
      <c r="J2046" s="411"/>
      <c r="K2046" s="88"/>
      <c r="L2046" s="93">
        <v>8208250</v>
      </c>
      <c r="M2046" s="93">
        <v>8208250</v>
      </c>
      <c r="N2046" s="132">
        <v>8208250</v>
      </c>
      <c r="O2046" s="93">
        <v>8208250</v>
      </c>
      <c r="P2046" s="93">
        <v>8208250</v>
      </c>
      <c r="Q2046" s="93">
        <v>8208250</v>
      </c>
      <c r="R2046" s="93">
        <v>8208250</v>
      </c>
      <c r="S2046" s="93">
        <v>8208250</v>
      </c>
      <c r="T2046" s="93">
        <v>8208250</v>
      </c>
      <c r="U2046" s="10">
        <v>6566600</v>
      </c>
    </row>
    <row r="2047" spans="1:21" s="10" customFormat="1" ht="65.099999999999994" customHeight="1" x14ac:dyDescent="0.3">
      <c r="A2047" s="13">
        <f>IF(D2047="","",SUBTOTAL(3,D$7:$D2047))</f>
        <v>2037</v>
      </c>
      <c r="B2047" s="376"/>
      <c r="C2047" s="55" t="s">
        <v>1076</v>
      </c>
      <c r="D2047" s="56" t="s">
        <v>570</v>
      </c>
      <c r="E2047" s="55" t="s">
        <v>1700</v>
      </c>
      <c r="F2047" s="53" t="s">
        <v>1829</v>
      </c>
      <c r="G2047" s="409"/>
      <c r="H2047" s="186" t="s">
        <v>44</v>
      </c>
      <c r="I2047" s="410"/>
      <c r="J2047" s="411"/>
      <c r="K2047" s="88"/>
      <c r="L2047" s="93">
        <v>10009650</v>
      </c>
      <c r="M2047" s="93">
        <v>10009650</v>
      </c>
      <c r="N2047" s="132">
        <v>10009650</v>
      </c>
      <c r="O2047" s="93">
        <v>10009650</v>
      </c>
      <c r="P2047" s="93">
        <v>10009650</v>
      </c>
      <c r="Q2047" s="93">
        <v>10009650</v>
      </c>
      <c r="R2047" s="93">
        <v>10009650</v>
      </c>
      <c r="S2047" s="93">
        <v>10009650</v>
      </c>
      <c r="T2047" s="93">
        <v>10009650</v>
      </c>
      <c r="U2047" s="10">
        <v>8007720</v>
      </c>
    </row>
    <row r="2048" spans="1:21" s="10" customFormat="1" ht="65.099999999999994" customHeight="1" x14ac:dyDescent="0.3">
      <c r="A2048" s="13">
        <f>IF(D2048="","",SUBTOTAL(3,D$7:$D2048))</f>
        <v>2038</v>
      </c>
      <c r="B2048" s="376"/>
      <c r="C2048" s="55" t="s">
        <v>1076</v>
      </c>
      <c r="D2048" s="56" t="s">
        <v>570</v>
      </c>
      <c r="E2048" s="55" t="s">
        <v>1700</v>
      </c>
      <c r="F2048" s="53" t="s">
        <v>1830</v>
      </c>
      <c r="G2048" s="409"/>
      <c r="H2048" s="186" t="s">
        <v>44</v>
      </c>
      <c r="I2048" s="410"/>
      <c r="J2048" s="411"/>
      <c r="K2048" s="88"/>
      <c r="L2048" s="93">
        <v>12118090</v>
      </c>
      <c r="M2048" s="93">
        <v>12118090</v>
      </c>
      <c r="N2048" s="132">
        <v>12118090</v>
      </c>
      <c r="O2048" s="93">
        <v>12118090</v>
      </c>
      <c r="P2048" s="93">
        <v>12118090</v>
      </c>
      <c r="Q2048" s="93">
        <v>12118090</v>
      </c>
      <c r="R2048" s="93">
        <v>12118090</v>
      </c>
      <c r="S2048" s="93">
        <v>12118090</v>
      </c>
      <c r="T2048" s="93">
        <v>12118090</v>
      </c>
      <c r="U2048" s="10">
        <v>9694470</v>
      </c>
    </row>
    <row r="2049" spans="1:21" s="10" customFormat="1" ht="65.099999999999994" customHeight="1" x14ac:dyDescent="0.3">
      <c r="A2049" s="13">
        <f>IF(D2049="","",SUBTOTAL(3,D$7:$D2049))</f>
        <v>2039</v>
      </c>
      <c r="B2049" s="376"/>
      <c r="C2049" s="55" t="s">
        <v>1076</v>
      </c>
      <c r="D2049" s="56" t="s">
        <v>570</v>
      </c>
      <c r="E2049" s="55" t="s">
        <v>1700</v>
      </c>
      <c r="F2049" s="53" t="s">
        <v>1831</v>
      </c>
      <c r="G2049" s="409"/>
      <c r="H2049" s="186" t="s">
        <v>44</v>
      </c>
      <c r="I2049" s="410"/>
      <c r="J2049" s="411"/>
      <c r="K2049" s="88"/>
      <c r="L2049" s="93">
        <v>6881560</v>
      </c>
      <c r="M2049" s="93">
        <v>6881560</v>
      </c>
      <c r="N2049" s="132">
        <v>6881560</v>
      </c>
      <c r="O2049" s="93">
        <v>6881560</v>
      </c>
      <c r="P2049" s="93">
        <v>6881560</v>
      </c>
      <c r="Q2049" s="93">
        <v>6881560</v>
      </c>
      <c r="R2049" s="93">
        <v>6881560</v>
      </c>
      <c r="S2049" s="93">
        <v>6881560</v>
      </c>
      <c r="T2049" s="93">
        <v>6881560</v>
      </c>
      <c r="U2049" s="10">
        <v>5505250</v>
      </c>
    </row>
    <row r="2050" spans="1:21" s="10" customFormat="1" ht="65.099999999999994" customHeight="1" x14ac:dyDescent="0.3">
      <c r="A2050" s="13">
        <f>IF(D2050="","",SUBTOTAL(3,D$7:$D2050))</f>
        <v>2040</v>
      </c>
      <c r="B2050" s="376"/>
      <c r="C2050" s="55" t="s">
        <v>1076</v>
      </c>
      <c r="D2050" s="56" t="s">
        <v>570</v>
      </c>
      <c r="E2050" s="55" t="s">
        <v>1700</v>
      </c>
      <c r="F2050" s="53" t="s">
        <v>1832</v>
      </c>
      <c r="G2050" s="409"/>
      <c r="H2050" s="186" t="s">
        <v>44</v>
      </c>
      <c r="I2050" s="410"/>
      <c r="J2050" s="411"/>
      <c r="K2050" s="88"/>
      <c r="L2050" s="93">
        <v>8481300</v>
      </c>
      <c r="M2050" s="93">
        <v>8481300</v>
      </c>
      <c r="N2050" s="132">
        <v>8481300</v>
      </c>
      <c r="O2050" s="93">
        <v>8481300</v>
      </c>
      <c r="P2050" s="93">
        <v>8481300</v>
      </c>
      <c r="Q2050" s="93">
        <v>8481300</v>
      </c>
      <c r="R2050" s="93">
        <v>8481300</v>
      </c>
      <c r="S2050" s="93">
        <v>8481300</v>
      </c>
      <c r="T2050" s="93">
        <v>8481300</v>
      </c>
      <c r="U2050" s="10">
        <v>6785040</v>
      </c>
    </row>
    <row r="2051" spans="1:21" s="10" customFormat="1" ht="65.099999999999994" customHeight="1" x14ac:dyDescent="0.3">
      <c r="A2051" s="13">
        <f>IF(D2051="","",SUBTOTAL(3,D$7:$D2051))</f>
        <v>2041</v>
      </c>
      <c r="B2051" s="376"/>
      <c r="C2051" s="55" t="s">
        <v>1076</v>
      </c>
      <c r="D2051" s="56" t="s">
        <v>570</v>
      </c>
      <c r="E2051" s="55" t="s">
        <v>1700</v>
      </c>
      <c r="F2051" s="53" t="s">
        <v>1833</v>
      </c>
      <c r="G2051" s="409"/>
      <c r="H2051" s="186" t="s">
        <v>44</v>
      </c>
      <c r="I2051" s="410"/>
      <c r="J2051" s="411"/>
      <c r="K2051" s="88"/>
      <c r="L2051" s="93">
        <v>10408450</v>
      </c>
      <c r="M2051" s="93">
        <v>10408450</v>
      </c>
      <c r="N2051" s="132">
        <v>10408450</v>
      </c>
      <c r="O2051" s="93">
        <v>10408450</v>
      </c>
      <c r="P2051" s="93">
        <v>10408450</v>
      </c>
      <c r="Q2051" s="93">
        <v>10408450</v>
      </c>
      <c r="R2051" s="93">
        <v>10408450</v>
      </c>
      <c r="S2051" s="93">
        <v>10408450</v>
      </c>
      <c r="T2051" s="93">
        <v>10408450</v>
      </c>
      <c r="U2051" s="10">
        <v>8326760</v>
      </c>
    </row>
    <row r="2052" spans="1:21" s="10" customFormat="1" ht="65.099999999999994" customHeight="1" x14ac:dyDescent="0.3">
      <c r="A2052" s="13">
        <f>IF(D2052="","",SUBTOTAL(3,D$7:$D2052))</f>
        <v>2042</v>
      </c>
      <c r="B2052" s="376"/>
      <c r="C2052" s="55" t="s">
        <v>1076</v>
      </c>
      <c r="D2052" s="56" t="s">
        <v>570</v>
      </c>
      <c r="E2052" s="55" t="s">
        <v>1700</v>
      </c>
      <c r="F2052" s="53" t="s">
        <v>1834</v>
      </c>
      <c r="G2052" s="409"/>
      <c r="H2052" s="186" t="s">
        <v>44</v>
      </c>
      <c r="I2052" s="410"/>
      <c r="J2052" s="411"/>
      <c r="K2052" s="88"/>
      <c r="L2052" s="93">
        <v>12707250</v>
      </c>
      <c r="M2052" s="93">
        <v>12707250</v>
      </c>
      <c r="N2052" s="132">
        <v>12707250</v>
      </c>
      <c r="O2052" s="93">
        <v>12707250</v>
      </c>
      <c r="P2052" s="93">
        <v>12707250</v>
      </c>
      <c r="Q2052" s="93">
        <v>12707250</v>
      </c>
      <c r="R2052" s="93">
        <v>12707250</v>
      </c>
      <c r="S2052" s="93">
        <v>12707250</v>
      </c>
      <c r="T2052" s="93">
        <v>12707250</v>
      </c>
      <c r="U2052" s="10">
        <v>10165800</v>
      </c>
    </row>
    <row r="2053" spans="1:21" s="10" customFormat="1" ht="65.099999999999994" customHeight="1" x14ac:dyDescent="0.3">
      <c r="A2053" s="13">
        <f>IF(D2053="","",SUBTOTAL(3,D$7:$D2053))</f>
        <v>2043</v>
      </c>
      <c r="B2053" s="376"/>
      <c r="C2053" s="55" t="s">
        <v>1076</v>
      </c>
      <c r="D2053" s="56" t="s">
        <v>570</v>
      </c>
      <c r="E2053" s="55" t="s">
        <v>1700</v>
      </c>
      <c r="F2053" s="53" t="s">
        <v>1835</v>
      </c>
      <c r="G2053" s="409"/>
      <c r="H2053" s="186" t="s">
        <v>44</v>
      </c>
      <c r="I2053" s="410"/>
      <c r="J2053" s="411"/>
      <c r="K2053" s="88"/>
      <c r="L2053" s="93">
        <v>15383750</v>
      </c>
      <c r="M2053" s="93">
        <v>15383750</v>
      </c>
      <c r="N2053" s="132">
        <v>15383750</v>
      </c>
      <c r="O2053" s="93">
        <v>15383750</v>
      </c>
      <c r="P2053" s="93">
        <v>15383750</v>
      </c>
      <c r="Q2053" s="93">
        <v>15383750</v>
      </c>
      <c r="R2053" s="93">
        <v>15383750</v>
      </c>
      <c r="S2053" s="93">
        <v>15383750</v>
      </c>
      <c r="T2053" s="93">
        <v>15383750</v>
      </c>
      <c r="U2053" s="10">
        <v>12307000</v>
      </c>
    </row>
    <row r="2054" spans="1:21" s="10" customFormat="1" ht="65.099999999999994" customHeight="1" x14ac:dyDescent="0.3">
      <c r="A2054" s="13">
        <f>IF(D2054="","",SUBTOTAL(3,D$7:$D2054))</f>
        <v>2044</v>
      </c>
      <c r="B2054" s="376"/>
      <c r="C2054" s="55" t="s">
        <v>1076</v>
      </c>
      <c r="D2054" s="56" t="s">
        <v>570</v>
      </c>
      <c r="E2054" s="55" t="s">
        <v>1700</v>
      </c>
      <c r="F2054" s="53" t="s">
        <v>1836</v>
      </c>
      <c r="G2054" s="409"/>
      <c r="H2054" s="186" t="s">
        <v>44</v>
      </c>
      <c r="I2054" s="410"/>
      <c r="J2054" s="411"/>
      <c r="K2054" s="88"/>
      <c r="L2054" s="93">
        <v>8703360</v>
      </c>
      <c r="M2054" s="93">
        <v>8703360</v>
      </c>
      <c r="N2054" s="132">
        <v>8703360</v>
      </c>
      <c r="O2054" s="93">
        <v>8703360</v>
      </c>
      <c r="P2054" s="93">
        <v>8703360</v>
      </c>
      <c r="Q2054" s="93">
        <v>8703360</v>
      </c>
      <c r="R2054" s="93">
        <v>8703360</v>
      </c>
      <c r="S2054" s="93">
        <v>8703360</v>
      </c>
      <c r="T2054" s="93">
        <v>8703360</v>
      </c>
      <c r="U2054" s="10">
        <v>6962690</v>
      </c>
    </row>
    <row r="2055" spans="1:21" s="10" customFormat="1" ht="65.099999999999994" customHeight="1" x14ac:dyDescent="0.3">
      <c r="A2055" s="13">
        <f>IF(D2055="","",SUBTOTAL(3,D$7:$D2055))</f>
        <v>2045</v>
      </c>
      <c r="B2055" s="376"/>
      <c r="C2055" s="55" t="s">
        <v>1076</v>
      </c>
      <c r="D2055" s="56" t="s">
        <v>570</v>
      </c>
      <c r="E2055" s="55" t="s">
        <v>1700</v>
      </c>
      <c r="F2055" s="53" t="s">
        <v>1837</v>
      </c>
      <c r="G2055" s="409"/>
      <c r="H2055" s="186" t="s">
        <v>44</v>
      </c>
      <c r="I2055" s="410"/>
      <c r="J2055" s="411"/>
      <c r="K2055" s="88"/>
      <c r="L2055" s="93">
        <v>10731350</v>
      </c>
      <c r="M2055" s="93">
        <v>10731350</v>
      </c>
      <c r="N2055" s="132">
        <v>10731350</v>
      </c>
      <c r="O2055" s="93">
        <v>10731350</v>
      </c>
      <c r="P2055" s="93">
        <v>10731350</v>
      </c>
      <c r="Q2055" s="93">
        <v>10731350</v>
      </c>
      <c r="R2055" s="93">
        <v>10731350</v>
      </c>
      <c r="S2055" s="93">
        <v>10731350</v>
      </c>
      <c r="T2055" s="93">
        <v>10731350</v>
      </c>
      <c r="U2055" s="10">
        <v>8585080</v>
      </c>
    </row>
    <row r="2056" spans="1:21" s="10" customFormat="1" ht="65.099999999999994" customHeight="1" x14ac:dyDescent="0.3">
      <c r="A2056" s="13">
        <f>IF(D2056="","",SUBTOTAL(3,D$7:$D2056))</f>
        <v>2046</v>
      </c>
      <c r="B2056" s="376"/>
      <c r="C2056" s="55" t="s">
        <v>1076</v>
      </c>
      <c r="D2056" s="56" t="s">
        <v>570</v>
      </c>
      <c r="E2056" s="55" t="s">
        <v>1700</v>
      </c>
      <c r="F2056" s="53" t="s">
        <v>1838</v>
      </c>
      <c r="G2056" s="409"/>
      <c r="H2056" s="186" t="s">
        <v>44</v>
      </c>
      <c r="I2056" s="410"/>
      <c r="J2056" s="411"/>
      <c r="K2056" s="88"/>
      <c r="L2056" s="93">
        <v>13166060</v>
      </c>
      <c r="M2056" s="93">
        <v>13166060</v>
      </c>
      <c r="N2056" s="132">
        <v>13166060</v>
      </c>
      <c r="O2056" s="93">
        <v>13166060</v>
      </c>
      <c r="P2056" s="93">
        <v>13166060</v>
      </c>
      <c r="Q2056" s="93">
        <v>13166060</v>
      </c>
      <c r="R2056" s="93">
        <v>13166060</v>
      </c>
      <c r="S2056" s="93">
        <v>13166060</v>
      </c>
      <c r="T2056" s="93">
        <v>13166060</v>
      </c>
      <c r="U2056" s="10">
        <v>10532850</v>
      </c>
    </row>
    <row r="2057" spans="1:21" s="10" customFormat="1" ht="65.099999999999994" customHeight="1" x14ac:dyDescent="0.3">
      <c r="A2057" s="13">
        <f>IF(D2057="","",SUBTOTAL(3,D$7:$D2057))</f>
        <v>2047</v>
      </c>
      <c r="B2057" s="376"/>
      <c r="C2057" s="55" t="s">
        <v>1076</v>
      </c>
      <c r="D2057" s="56" t="s">
        <v>570</v>
      </c>
      <c r="E2057" s="55" t="s">
        <v>1700</v>
      </c>
      <c r="F2057" s="53" t="s">
        <v>1839</v>
      </c>
      <c r="G2057" s="409"/>
      <c r="H2057" s="186" t="s">
        <v>44</v>
      </c>
      <c r="I2057" s="410"/>
      <c r="J2057" s="411"/>
      <c r="K2057" s="88"/>
      <c r="L2057" s="93">
        <v>16085690</v>
      </c>
      <c r="M2057" s="93">
        <v>16085690</v>
      </c>
      <c r="N2057" s="132">
        <v>16085690</v>
      </c>
      <c r="O2057" s="93">
        <v>16085690</v>
      </c>
      <c r="P2057" s="93">
        <v>16085690</v>
      </c>
      <c r="Q2057" s="93">
        <v>16085690</v>
      </c>
      <c r="R2057" s="93">
        <v>16085690</v>
      </c>
      <c r="S2057" s="93">
        <v>16085690</v>
      </c>
      <c r="T2057" s="93">
        <v>16085690</v>
      </c>
      <c r="U2057" s="10">
        <v>12868550</v>
      </c>
    </row>
    <row r="2058" spans="1:21" s="10" customFormat="1" ht="65.099999999999994" customHeight="1" x14ac:dyDescent="0.3">
      <c r="A2058" s="13">
        <f>IF(D2058="","",SUBTOTAL(3,D$7:$D2058))</f>
        <v>2048</v>
      </c>
      <c r="B2058" s="376"/>
      <c r="C2058" s="55" t="s">
        <v>1076</v>
      </c>
      <c r="D2058" s="56" t="s">
        <v>570</v>
      </c>
      <c r="E2058" s="55" t="s">
        <v>1700</v>
      </c>
      <c r="F2058" s="53" t="s">
        <v>1840</v>
      </c>
      <c r="G2058" s="409"/>
      <c r="H2058" s="186" t="s">
        <v>44</v>
      </c>
      <c r="I2058" s="410"/>
      <c r="J2058" s="411"/>
      <c r="K2058" s="88"/>
      <c r="L2058" s="93">
        <v>10739280</v>
      </c>
      <c r="M2058" s="93">
        <v>10739280</v>
      </c>
      <c r="N2058" s="132">
        <v>10739280</v>
      </c>
      <c r="O2058" s="93">
        <v>10739280</v>
      </c>
      <c r="P2058" s="93">
        <v>10739280</v>
      </c>
      <c r="Q2058" s="93">
        <v>10739280</v>
      </c>
      <c r="R2058" s="93">
        <v>10739280</v>
      </c>
      <c r="S2058" s="93">
        <v>10739280</v>
      </c>
      <c r="T2058" s="93">
        <v>10739280</v>
      </c>
      <c r="U2058" s="10">
        <v>8591420</v>
      </c>
    </row>
    <row r="2059" spans="1:21" s="10" customFormat="1" ht="65.099999999999994" customHeight="1" x14ac:dyDescent="0.3">
      <c r="A2059" s="13">
        <f>IF(D2059="","",SUBTOTAL(3,D$7:$D2059))</f>
        <v>2049</v>
      </c>
      <c r="B2059" s="376"/>
      <c r="C2059" s="55" t="s">
        <v>1076</v>
      </c>
      <c r="D2059" s="56" t="s">
        <v>570</v>
      </c>
      <c r="E2059" s="55" t="s">
        <v>1700</v>
      </c>
      <c r="F2059" s="53" t="s">
        <v>1841</v>
      </c>
      <c r="G2059" s="409"/>
      <c r="H2059" s="186" t="s">
        <v>44</v>
      </c>
      <c r="I2059" s="410"/>
      <c r="J2059" s="411"/>
      <c r="K2059" s="88"/>
      <c r="L2059" s="93">
        <v>13258960</v>
      </c>
      <c r="M2059" s="93">
        <v>13258960</v>
      </c>
      <c r="N2059" s="132">
        <v>13258960</v>
      </c>
      <c r="O2059" s="93">
        <v>13258960</v>
      </c>
      <c r="P2059" s="93">
        <v>13258960</v>
      </c>
      <c r="Q2059" s="93">
        <v>13258960</v>
      </c>
      <c r="R2059" s="93">
        <v>13258960</v>
      </c>
      <c r="S2059" s="93">
        <v>13258960</v>
      </c>
      <c r="T2059" s="93">
        <v>13258960</v>
      </c>
      <c r="U2059" s="10">
        <v>10607170</v>
      </c>
    </row>
    <row r="2060" spans="1:21" s="10" customFormat="1" ht="65.099999999999994" customHeight="1" x14ac:dyDescent="0.3">
      <c r="A2060" s="13">
        <f>IF(D2060="","",SUBTOTAL(3,D$7:$D2060))</f>
        <v>2050</v>
      </c>
      <c r="B2060" s="376"/>
      <c r="C2060" s="55" t="s">
        <v>2311</v>
      </c>
      <c r="D2060" s="56" t="s">
        <v>2312</v>
      </c>
      <c r="E2060" s="55" t="s">
        <v>2313</v>
      </c>
      <c r="F2060" s="88" t="s">
        <v>2314</v>
      </c>
      <c r="G2060" s="376" t="s">
        <v>2315</v>
      </c>
      <c r="H2060" s="55" t="s">
        <v>17</v>
      </c>
      <c r="I2060" s="55"/>
      <c r="J2060" s="389" t="s">
        <v>2526</v>
      </c>
      <c r="K2060" s="388"/>
      <c r="L2060" s="51">
        <v>8909.4117647058792</v>
      </c>
      <c r="M2060" s="51">
        <v>8909.4117647058792</v>
      </c>
      <c r="N2060" s="132">
        <v>8909.4117647058792</v>
      </c>
      <c r="O2060" s="51">
        <v>8909.4117647058792</v>
      </c>
      <c r="P2060" s="51">
        <v>8909.4117647058792</v>
      </c>
      <c r="Q2060" s="51">
        <v>8909.4117647058792</v>
      </c>
      <c r="R2060" s="51">
        <v>8909.4117647058792</v>
      </c>
      <c r="S2060" s="51">
        <v>8909.4117647058792</v>
      </c>
      <c r="T2060" s="51">
        <v>8909.4117647058792</v>
      </c>
    </row>
    <row r="2061" spans="1:21" s="10" customFormat="1" ht="65.099999999999994" customHeight="1" x14ac:dyDescent="0.3">
      <c r="A2061" s="13">
        <f>IF(D2061="","",SUBTOTAL(3,D$7:$D2061))</f>
        <v>2051</v>
      </c>
      <c r="B2061" s="376"/>
      <c r="C2061" s="55" t="s">
        <v>2311</v>
      </c>
      <c r="D2061" s="56" t="s">
        <v>2312</v>
      </c>
      <c r="E2061" s="54" t="s">
        <v>44</v>
      </c>
      <c r="F2061" s="88" t="s">
        <v>2316</v>
      </c>
      <c r="G2061" s="376"/>
      <c r="H2061" s="54" t="s">
        <v>44</v>
      </c>
      <c r="I2061" s="55"/>
      <c r="J2061" s="389"/>
      <c r="K2061" s="388"/>
      <c r="L2061" s="51">
        <v>13090.588235294117</v>
      </c>
      <c r="M2061" s="51">
        <v>13090.588235294117</v>
      </c>
      <c r="N2061" s="132">
        <v>13090.588235294117</v>
      </c>
      <c r="O2061" s="51">
        <v>13090.588235294117</v>
      </c>
      <c r="P2061" s="51">
        <v>13090.588235294117</v>
      </c>
      <c r="Q2061" s="51">
        <v>13090.588235294117</v>
      </c>
      <c r="R2061" s="51">
        <v>13090.588235294117</v>
      </c>
      <c r="S2061" s="51">
        <v>13090.588235294117</v>
      </c>
      <c r="T2061" s="51">
        <v>13090.588235294117</v>
      </c>
    </row>
    <row r="2062" spans="1:21" s="10" customFormat="1" ht="65.099999999999994" customHeight="1" x14ac:dyDescent="0.3">
      <c r="A2062" s="13">
        <f>IF(D2062="","",SUBTOTAL(3,D$7:$D2062))</f>
        <v>2052</v>
      </c>
      <c r="B2062" s="376"/>
      <c r="C2062" s="55" t="s">
        <v>2311</v>
      </c>
      <c r="D2062" s="56" t="s">
        <v>2312</v>
      </c>
      <c r="E2062" s="54" t="s">
        <v>44</v>
      </c>
      <c r="F2062" s="88" t="s">
        <v>2317</v>
      </c>
      <c r="G2062" s="376"/>
      <c r="H2062" s="54" t="s">
        <v>44</v>
      </c>
      <c r="I2062" s="55"/>
      <c r="J2062" s="389"/>
      <c r="K2062" s="388"/>
      <c r="L2062" s="51">
        <v>11636.470588235294</v>
      </c>
      <c r="M2062" s="51">
        <v>11636.470588235294</v>
      </c>
      <c r="N2062" s="132">
        <v>11636.470588235294</v>
      </c>
      <c r="O2062" s="51">
        <v>11636.470588235294</v>
      </c>
      <c r="P2062" s="51">
        <v>11636.470588235294</v>
      </c>
      <c r="Q2062" s="51">
        <v>11636.470588235294</v>
      </c>
      <c r="R2062" s="51">
        <v>11636.470588235294</v>
      </c>
      <c r="S2062" s="51">
        <v>11636.470588235294</v>
      </c>
      <c r="T2062" s="51">
        <v>11636.470588235294</v>
      </c>
    </row>
    <row r="2063" spans="1:21" s="10" customFormat="1" ht="65.099999999999994" customHeight="1" x14ac:dyDescent="0.3">
      <c r="A2063" s="13">
        <f>IF(D2063="","",SUBTOTAL(3,D$7:$D2063))</f>
        <v>2053</v>
      </c>
      <c r="B2063" s="376"/>
      <c r="C2063" s="55" t="s">
        <v>2311</v>
      </c>
      <c r="D2063" s="56" t="s">
        <v>2312</v>
      </c>
      <c r="E2063" s="54" t="s">
        <v>44</v>
      </c>
      <c r="F2063" s="88" t="s">
        <v>2318</v>
      </c>
      <c r="G2063" s="376"/>
      <c r="H2063" s="54" t="s">
        <v>44</v>
      </c>
      <c r="I2063" s="55"/>
      <c r="J2063" s="389"/>
      <c r="K2063" s="388"/>
      <c r="L2063" s="51">
        <v>20090.588235294119</v>
      </c>
      <c r="M2063" s="51">
        <v>20090.588235294119</v>
      </c>
      <c r="N2063" s="132">
        <v>20090.588235294119</v>
      </c>
      <c r="O2063" s="51">
        <v>20090.588235294119</v>
      </c>
      <c r="P2063" s="51">
        <v>20090.588235294119</v>
      </c>
      <c r="Q2063" s="51">
        <v>20090.588235294119</v>
      </c>
      <c r="R2063" s="51">
        <v>20090.588235294119</v>
      </c>
      <c r="S2063" s="51">
        <v>20090.588235294119</v>
      </c>
      <c r="T2063" s="51">
        <v>20090.588235294119</v>
      </c>
    </row>
    <row r="2064" spans="1:21" s="10" customFormat="1" ht="65.099999999999994" customHeight="1" x14ac:dyDescent="0.3">
      <c r="A2064" s="13">
        <f>IF(D2064="","",SUBTOTAL(3,D$7:$D2064))</f>
        <v>2054</v>
      </c>
      <c r="B2064" s="376"/>
      <c r="C2064" s="55" t="s">
        <v>2311</v>
      </c>
      <c r="D2064" s="56" t="s">
        <v>2312</v>
      </c>
      <c r="E2064" s="54" t="s">
        <v>44</v>
      </c>
      <c r="F2064" s="88" t="s">
        <v>2319</v>
      </c>
      <c r="G2064" s="376"/>
      <c r="H2064" s="54" t="s">
        <v>44</v>
      </c>
      <c r="I2064" s="55"/>
      <c r="J2064" s="389"/>
      <c r="K2064" s="388"/>
      <c r="L2064" s="51">
        <v>16272.941176470589</v>
      </c>
      <c r="M2064" s="51">
        <v>16272.941176470589</v>
      </c>
      <c r="N2064" s="132">
        <v>16272.941176470589</v>
      </c>
      <c r="O2064" s="51">
        <v>16272.941176470589</v>
      </c>
      <c r="P2064" s="51">
        <v>16272.941176470589</v>
      </c>
      <c r="Q2064" s="51">
        <v>16272.941176470589</v>
      </c>
      <c r="R2064" s="51">
        <v>16272.941176470589</v>
      </c>
      <c r="S2064" s="51">
        <v>16272.941176470589</v>
      </c>
      <c r="T2064" s="51">
        <v>16272.941176470589</v>
      </c>
    </row>
    <row r="2065" spans="1:20" s="10" customFormat="1" ht="65.099999999999994" customHeight="1" x14ac:dyDescent="0.3">
      <c r="A2065" s="13">
        <f>IF(D2065="","",SUBTOTAL(3,D$7:$D2065))</f>
        <v>2055</v>
      </c>
      <c r="B2065" s="376"/>
      <c r="C2065" s="55" t="s">
        <v>2311</v>
      </c>
      <c r="D2065" s="56" t="s">
        <v>2312</v>
      </c>
      <c r="E2065" s="54" t="s">
        <v>44</v>
      </c>
      <c r="F2065" s="88" t="s">
        <v>2320</v>
      </c>
      <c r="G2065" s="376"/>
      <c r="H2065" s="54" t="s">
        <v>44</v>
      </c>
      <c r="I2065" s="55"/>
      <c r="J2065" s="389"/>
      <c r="K2065" s="388"/>
      <c r="L2065" s="51">
        <v>25636.470588235294</v>
      </c>
      <c r="M2065" s="51">
        <v>25636.470588235294</v>
      </c>
      <c r="N2065" s="132">
        <v>25636.470588235294</v>
      </c>
      <c r="O2065" s="51">
        <v>25636.470588235294</v>
      </c>
      <c r="P2065" s="51">
        <v>25636.470588235294</v>
      </c>
      <c r="Q2065" s="51">
        <v>25636.470588235294</v>
      </c>
      <c r="R2065" s="51">
        <v>25636.470588235294</v>
      </c>
      <c r="S2065" s="51">
        <v>25636.470588235294</v>
      </c>
      <c r="T2065" s="51">
        <v>25636.470588235294</v>
      </c>
    </row>
    <row r="2066" spans="1:20" s="10" customFormat="1" ht="65.099999999999994" customHeight="1" x14ac:dyDescent="0.3">
      <c r="A2066" s="13">
        <f>IF(D2066="","",SUBTOTAL(3,D$7:$D2066))</f>
        <v>2056</v>
      </c>
      <c r="B2066" s="376"/>
      <c r="C2066" s="55" t="s">
        <v>2311</v>
      </c>
      <c r="D2066" s="56" t="s">
        <v>2312</v>
      </c>
      <c r="E2066" s="54" t="s">
        <v>44</v>
      </c>
      <c r="F2066" s="88" t="s">
        <v>2321</v>
      </c>
      <c r="G2066" s="376"/>
      <c r="H2066" s="54" t="s">
        <v>44</v>
      </c>
      <c r="I2066" s="55"/>
      <c r="J2066" s="389"/>
      <c r="K2066" s="388"/>
      <c r="L2066" s="51">
        <v>23727.058823529413</v>
      </c>
      <c r="M2066" s="51">
        <v>23727.058823529413</v>
      </c>
      <c r="N2066" s="132">
        <v>23727.058823529413</v>
      </c>
      <c r="O2066" s="51">
        <v>23727.058823529413</v>
      </c>
      <c r="P2066" s="51">
        <v>23727.058823529413</v>
      </c>
      <c r="Q2066" s="51">
        <v>23727.058823529413</v>
      </c>
      <c r="R2066" s="51">
        <v>23727.058823529413</v>
      </c>
      <c r="S2066" s="51">
        <v>23727.058823529413</v>
      </c>
      <c r="T2066" s="51">
        <v>23727.058823529413</v>
      </c>
    </row>
    <row r="2067" spans="1:20" s="10" customFormat="1" ht="65.099999999999994" customHeight="1" x14ac:dyDescent="0.3">
      <c r="A2067" s="13">
        <f>IF(D2067="","",SUBTOTAL(3,D$7:$D2067))</f>
        <v>2057</v>
      </c>
      <c r="B2067" s="376"/>
      <c r="C2067" s="55" t="s">
        <v>2311</v>
      </c>
      <c r="D2067" s="56" t="s">
        <v>2312</v>
      </c>
      <c r="E2067" s="54" t="s">
        <v>44</v>
      </c>
      <c r="F2067" s="88" t="s">
        <v>2322</v>
      </c>
      <c r="G2067" s="376"/>
      <c r="H2067" s="54" t="s">
        <v>44</v>
      </c>
      <c r="I2067" s="55"/>
      <c r="J2067" s="389"/>
      <c r="K2067" s="388"/>
      <c r="L2067" s="51">
        <v>33363.529411764706</v>
      </c>
      <c r="M2067" s="51">
        <v>33363.529411764706</v>
      </c>
      <c r="N2067" s="132">
        <v>33363.529411764706</v>
      </c>
      <c r="O2067" s="51">
        <v>33363.529411764706</v>
      </c>
      <c r="P2067" s="51">
        <v>33363.529411764706</v>
      </c>
      <c r="Q2067" s="51">
        <v>33363.529411764706</v>
      </c>
      <c r="R2067" s="51">
        <v>33363.529411764706</v>
      </c>
      <c r="S2067" s="51">
        <v>33363.529411764706</v>
      </c>
      <c r="T2067" s="51">
        <v>33363.529411764706</v>
      </c>
    </row>
    <row r="2068" spans="1:20" s="10" customFormat="1" ht="65.099999999999994" customHeight="1" x14ac:dyDescent="0.3">
      <c r="A2068" s="13">
        <f>IF(D2068="","",SUBTOTAL(3,D$7:$D2068))</f>
        <v>2058</v>
      </c>
      <c r="B2068" s="376"/>
      <c r="C2068" s="55" t="s">
        <v>2311</v>
      </c>
      <c r="D2068" s="56" t="s">
        <v>2312</v>
      </c>
      <c r="E2068" s="54" t="s">
        <v>44</v>
      </c>
      <c r="F2068" s="88" t="s">
        <v>2323</v>
      </c>
      <c r="G2068" s="376"/>
      <c r="H2068" s="54" t="s">
        <v>44</v>
      </c>
      <c r="I2068" s="55"/>
      <c r="J2068" s="389"/>
      <c r="K2068" s="388"/>
      <c r="L2068" s="51">
        <v>26272.941176470587</v>
      </c>
      <c r="M2068" s="51">
        <v>26272.941176470587</v>
      </c>
      <c r="N2068" s="132">
        <v>26272.941176470587</v>
      </c>
      <c r="O2068" s="51">
        <v>26272.941176470587</v>
      </c>
      <c r="P2068" s="51">
        <v>26272.941176470587</v>
      </c>
      <c r="Q2068" s="51">
        <v>26272.941176470587</v>
      </c>
      <c r="R2068" s="51">
        <v>26272.941176470587</v>
      </c>
      <c r="S2068" s="51">
        <v>26272.941176470587</v>
      </c>
      <c r="T2068" s="51">
        <v>26272.941176470587</v>
      </c>
    </row>
    <row r="2069" spans="1:20" s="10" customFormat="1" ht="65.099999999999994" customHeight="1" x14ac:dyDescent="0.3">
      <c r="A2069" s="13">
        <f>IF(D2069="","",SUBTOTAL(3,D$7:$D2069))</f>
        <v>2059</v>
      </c>
      <c r="B2069" s="376"/>
      <c r="C2069" s="55" t="s">
        <v>2311</v>
      </c>
      <c r="D2069" s="56" t="s">
        <v>2312</v>
      </c>
      <c r="E2069" s="54" t="s">
        <v>44</v>
      </c>
      <c r="F2069" s="88" t="s">
        <v>2324</v>
      </c>
      <c r="G2069" s="376"/>
      <c r="H2069" s="54" t="s">
        <v>44</v>
      </c>
      <c r="I2069" s="55"/>
      <c r="J2069" s="389"/>
      <c r="K2069" s="388"/>
      <c r="L2069" s="51">
        <v>38636.470588235294</v>
      </c>
      <c r="M2069" s="51">
        <v>38636.470588235294</v>
      </c>
      <c r="N2069" s="132">
        <v>38636.470588235294</v>
      </c>
      <c r="O2069" s="51">
        <v>38636.470588235294</v>
      </c>
      <c r="P2069" s="51">
        <v>38636.470588235294</v>
      </c>
      <c r="Q2069" s="51">
        <v>38636.470588235294</v>
      </c>
      <c r="R2069" s="51">
        <v>38636.470588235294</v>
      </c>
      <c r="S2069" s="51">
        <v>38636.470588235294</v>
      </c>
      <c r="T2069" s="51">
        <v>38636.470588235294</v>
      </c>
    </row>
    <row r="2070" spans="1:20" s="10" customFormat="1" ht="65.099999999999994" customHeight="1" x14ac:dyDescent="0.3">
      <c r="A2070" s="13">
        <f>IF(D2070="","",SUBTOTAL(3,D$7:$D2070))</f>
        <v>2060</v>
      </c>
      <c r="B2070" s="376"/>
      <c r="C2070" s="55" t="s">
        <v>2311</v>
      </c>
      <c r="D2070" s="56" t="s">
        <v>2312</v>
      </c>
      <c r="E2070" s="54" t="s">
        <v>44</v>
      </c>
      <c r="F2070" s="88" t="s">
        <v>2325</v>
      </c>
      <c r="G2070" s="376"/>
      <c r="H2070" s="54" t="s">
        <v>44</v>
      </c>
      <c r="I2070" s="55"/>
      <c r="J2070" s="389"/>
      <c r="K2070" s="388"/>
      <c r="L2070" s="51">
        <v>37636.470588235294</v>
      </c>
      <c r="M2070" s="51">
        <v>37636.470588235294</v>
      </c>
      <c r="N2070" s="132">
        <v>37636.470588235294</v>
      </c>
      <c r="O2070" s="51">
        <v>37636.470588235294</v>
      </c>
      <c r="P2070" s="51">
        <v>37636.470588235294</v>
      </c>
      <c r="Q2070" s="51">
        <v>37636.470588235294</v>
      </c>
      <c r="R2070" s="51">
        <v>37636.470588235294</v>
      </c>
      <c r="S2070" s="51">
        <v>37636.470588235294</v>
      </c>
      <c r="T2070" s="51">
        <v>37636.470588235294</v>
      </c>
    </row>
    <row r="2071" spans="1:20" s="10" customFormat="1" ht="65.099999999999994" customHeight="1" x14ac:dyDescent="0.3">
      <c r="A2071" s="13">
        <f>IF(D2071="","",SUBTOTAL(3,D$7:$D2071))</f>
        <v>2061</v>
      </c>
      <c r="B2071" s="376"/>
      <c r="C2071" s="55" t="s">
        <v>2311</v>
      </c>
      <c r="D2071" s="56" t="s">
        <v>2312</v>
      </c>
      <c r="E2071" s="54" t="s">
        <v>44</v>
      </c>
      <c r="F2071" s="88" t="s">
        <v>2326</v>
      </c>
      <c r="G2071" s="376"/>
      <c r="H2071" s="54" t="s">
        <v>44</v>
      </c>
      <c r="I2071" s="55"/>
      <c r="J2071" s="389"/>
      <c r="K2071" s="388"/>
      <c r="L2071" s="51">
        <v>64636.470588235294</v>
      </c>
      <c r="M2071" s="51">
        <v>64636.470588235294</v>
      </c>
      <c r="N2071" s="132">
        <v>64636.470588235294</v>
      </c>
      <c r="O2071" s="51">
        <v>64636.470588235294</v>
      </c>
      <c r="P2071" s="51">
        <v>64636.470588235294</v>
      </c>
      <c r="Q2071" s="51">
        <v>64636.470588235294</v>
      </c>
      <c r="R2071" s="51">
        <v>64636.470588235294</v>
      </c>
      <c r="S2071" s="51">
        <v>64636.470588235294</v>
      </c>
      <c r="T2071" s="51">
        <v>64636.470588235294</v>
      </c>
    </row>
    <row r="2072" spans="1:20" s="10" customFormat="1" ht="65.099999999999994" customHeight="1" x14ac:dyDescent="0.3">
      <c r="A2072" s="13">
        <f>IF(D2072="","",SUBTOTAL(3,D$7:$D2072))</f>
        <v>2062</v>
      </c>
      <c r="B2072" s="376"/>
      <c r="C2072" s="55" t="s">
        <v>2311</v>
      </c>
      <c r="D2072" s="56" t="s">
        <v>2312</v>
      </c>
      <c r="E2072" s="54" t="s">
        <v>44</v>
      </c>
      <c r="F2072" s="88" t="s">
        <v>2327</v>
      </c>
      <c r="G2072" s="376"/>
      <c r="H2072" s="54" t="s">
        <v>44</v>
      </c>
      <c r="I2072" s="55"/>
      <c r="J2072" s="389"/>
      <c r="K2072" s="388"/>
      <c r="L2072" s="51">
        <v>73000</v>
      </c>
      <c r="M2072" s="51">
        <v>73000</v>
      </c>
      <c r="N2072" s="132">
        <v>73000</v>
      </c>
      <c r="O2072" s="51">
        <v>73000</v>
      </c>
      <c r="P2072" s="51">
        <v>73000</v>
      </c>
      <c r="Q2072" s="51">
        <v>73000</v>
      </c>
      <c r="R2072" s="51">
        <v>73000</v>
      </c>
      <c r="S2072" s="51">
        <v>73000</v>
      </c>
      <c r="T2072" s="51">
        <v>73000</v>
      </c>
    </row>
    <row r="2073" spans="1:20" s="10" customFormat="1" ht="65.099999999999994" customHeight="1" x14ac:dyDescent="0.3">
      <c r="A2073" s="13">
        <f>IF(D2073="","",SUBTOTAL(3,D$7:$D2073))</f>
        <v>2063</v>
      </c>
      <c r="B2073" s="376"/>
      <c r="C2073" s="55" t="s">
        <v>2311</v>
      </c>
      <c r="D2073" s="56" t="s">
        <v>2312</v>
      </c>
      <c r="E2073" s="54" t="s">
        <v>44</v>
      </c>
      <c r="F2073" s="88" t="s">
        <v>2328</v>
      </c>
      <c r="G2073" s="376"/>
      <c r="H2073" s="54" t="s">
        <v>44</v>
      </c>
      <c r="I2073" s="55"/>
      <c r="J2073" s="389"/>
      <c r="K2073" s="388"/>
      <c r="L2073" s="51">
        <v>91182.352941176476</v>
      </c>
      <c r="M2073" s="51">
        <v>91182.352941176476</v>
      </c>
      <c r="N2073" s="132">
        <v>91182.352941176476</v>
      </c>
      <c r="O2073" s="51">
        <v>91182.352941176476</v>
      </c>
      <c r="P2073" s="51">
        <v>91182.352941176476</v>
      </c>
      <c r="Q2073" s="51">
        <v>91182.352941176476</v>
      </c>
      <c r="R2073" s="51">
        <v>91182.352941176476</v>
      </c>
      <c r="S2073" s="51">
        <v>91182.352941176476</v>
      </c>
      <c r="T2073" s="51">
        <v>91182.352941176476</v>
      </c>
    </row>
    <row r="2074" spans="1:20" s="10" customFormat="1" ht="65.099999999999994" customHeight="1" x14ac:dyDescent="0.3">
      <c r="A2074" s="13">
        <f>IF(D2074="","",SUBTOTAL(3,D$7:$D2074))</f>
        <v>2064</v>
      </c>
      <c r="B2074" s="376"/>
      <c r="C2074" s="55" t="s">
        <v>2311</v>
      </c>
      <c r="D2074" s="56" t="s">
        <v>2312</v>
      </c>
      <c r="E2074" s="54" t="s">
        <v>44</v>
      </c>
      <c r="F2074" s="88" t="s">
        <v>2329</v>
      </c>
      <c r="G2074" s="376"/>
      <c r="H2074" s="54" t="s">
        <v>44</v>
      </c>
      <c r="I2074" s="55"/>
      <c r="J2074" s="389"/>
      <c r="K2074" s="388"/>
      <c r="L2074" s="51">
        <v>99544.705882352937</v>
      </c>
      <c r="M2074" s="51">
        <v>99544.705882352937</v>
      </c>
      <c r="N2074" s="132">
        <v>99544.705882352937</v>
      </c>
      <c r="O2074" s="51">
        <v>99544.705882352937</v>
      </c>
      <c r="P2074" s="51">
        <v>99544.705882352937</v>
      </c>
      <c r="Q2074" s="51">
        <v>99544.705882352937</v>
      </c>
      <c r="R2074" s="51">
        <v>99544.705882352937</v>
      </c>
      <c r="S2074" s="51">
        <v>99544.705882352937</v>
      </c>
      <c r="T2074" s="51">
        <v>99544.705882352937</v>
      </c>
    </row>
    <row r="2075" spans="1:20" s="10" customFormat="1" ht="65.099999999999994" customHeight="1" x14ac:dyDescent="0.3">
      <c r="A2075" s="13">
        <f>IF(D2075="","",SUBTOTAL(3,D$7:$D2075))</f>
        <v>2065</v>
      </c>
      <c r="B2075" s="376"/>
      <c r="C2075" s="55" t="s">
        <v>2311</v>
      </c>
      <c r="D2075" s="56" t="s">
        <v>2312</v>
      </c>
      <c r="E2075" s="54" t="s">
        <v>44</v>
      </c>
      <c r="F2075" s="88" t="s">
        <v>2330</v>
      </c>
      <c r="G2075" s="376"/>
      <c r="H2075" s="54" t="s">
        <v>44</v>
      </c>
      <c r="I2075" s="55"/>
      <c r="J2075" s="389"/>
      <c r="K2075" s="388"/>
      <c r="L2075" s="51">
        <v>117090.58823529413</v>
      </c>
      <c r="M2075" s="51">
        <v>117090.58823529413</v>
      </c>
      <c r="N2075" s="132">
        <v>117090.58823529413</v>
      </c>
      <c r="O2075" s="51">
        <v>117090.58823529413</v>
      </c>
      <c r="P2075" s="51">
        <v>117090.58823529413</v>
      </c>
      <c r="Q2075" s="51">
        <v>117090.58823529413</v>
      </c>
      <c r="R2075" s="51">
        <v>117090.58823529413</v>
      </c>
      <c r="S2075" s="51">
        <v>117090.58823529413</v>
      </c>
      <c r="T2075" s="51">
        <v>117090.58823529413</v>
      </c>
    </row>
    <row r="2076" spans="1:20" s="10" customFormat="1" ht="65.099999999999994" customHeight="1" x14ac:dyDescent="0.3">
      <c r="A2076" s="13">
        <f>IF(D2076="","",SUBTOTAL(3,D$7:$D2076))</f>
        <v>2066</v>
      </c>
      <c r="B2076" s="376"/>
      <c r="C2076" s="55" t="s">
        <v>2311</v>
      </c>
      <c r="D2076" s="56" t="s">
        <v>2312</v>
      </c>
      <c r="E2076" s="54" t="s">
        <v>44</v>
      </c>
      <c r="F2076" s="88" t="s">
        <v>2331</v>
      </c>
      <c r="G2076" s="376"/>
      <c r="H2076" s="54" t="s">
        <v>44</v>
      </c>
      <c r="I2076" s="55"/>
      <c r="J2076" s="389"/>
      <c r="K2076" s="388"/>
      <c r="L2076" s="51">
        <v>154182.35294117648</v>
      </c>
      <c r="M2076" s="51">
        <v>154182.35294117648</v>
      </c>
      <c r="N2076" s="132">
        <v>154182.35294117648</v>
      </c>
      <c r="O2076" s="51">
        <v>154182.35294117648</v>
      </c>
      <c r="P2076" s="51">
        <v>154182.35294117648</v>
      </c>
      <c r="Q2076" s="51">
        <v>154182.35294117648</v>
      </c>
      <c r="R2076" s="51">
        <v>154182.35294117648</v>
      </c>
      <c r="S2076" s="51">
        <v>154182.35294117648</v>
      </c>
      <c r="T2076" s="51">
        <v>154182.35294117648</v>
      </c>
    </row>
    <row r="2077" spans="1:20" s="10" customFormat="1" ht="65.099999999999994" customHeight="1" x14ac:dyDescent="0.3">
      <c r="A2077" s="13">
        <f>IF(D2077="","",SUBTOTAL(3,D$7:$D2077))</f>
        <v>2067</v>
      </c>
      <c r="B2077" s="376"/>
      <c r="C2077" s="55" t="s">
        <v>2311</v>
      </c>
      <c r="D2077" s="56" t="s">
        <v>2312</v>
      </c>
      <c r="E2077" s="54" t="s">
        <v>44</v>
      </c>
      <c r="F2077" s="88" t="s">
        <v>2332</v>
      </c>
      <c r="G2077" s="376"/>
      <c r="H2077" s="54" t="s">
        <v>44</v>
      </c>
      <c r="I2077" s="55"/>
      <c r="J2077" s="389"/>
      <c r="K2077" s="388"/>
      <c r="L2077" s="51">
        <v>229817.64705882352</v>
      </c>
      <c r="M2077" s="51">
        <v>229817.64705882352</v>
      </c>
      <c r="N2077" s="132">
        <v>229817.64705882352</v>
      </c>
      <c r="O2077" s="51">
        <v>229817.64705882352</v>
      </c>
      <c r="P2077" s="51">
        <v>229817.64705882352</v>
      </c>
      <c r="Q2077" s="51">
        <v>229817.64705882352</v>
      </c>
      <c r="R2077" s="51">
        <v>229817.64705882352</v>
      </c>
      <c r="S2077" s="51">
        <v>229817.64705882352</v>
      </c>
      <c r="T2077" s="51">
        <v>229817.64705882352</v>
      </c>
    </row>
    <row r="2078" spans="1:20" s="10" customFormat="1" ht="65.099999999999994" customHeight="1" x14ac:dyDescent="0.3">
      <c r="A2078" s="13">
        <f>IF(D2078="","",SUBTOTAL(3,D$7:$D2078))</f>
        <v>2068</v>
      </c>
      <c r="B2078" s="376"/>
      <c r="C2078" s="55" t="s">
        <v>2311</v>
      </c>
      <c r="D2078" s="56" t="s">
        <v>2312</v>
      </c>
      <c r="E2078" s="54" t="s">
        <v>44</v>
      </c>
      <c r="F2078" s="88" t="s">
        <v>2333</v>
      </c>
      <c r="G2078" s="376"/>
      <c r="H2078" s="54" t="s">
        <v>44</v>
      </c>
      <c r="I2078" s="55"/>
      <c r="J2078" s="389"/>
      <c r="K2078" s="388"/>
      <c r="L2078" s="51">
        <v>328090.5882352941</v>
      </c>
      <c r="M2078" s="51">
        <v>328090.5882352941</v>
      </c>
      <c r="N2078" s="132">
        <v>328090.5882352941</v>
      </c>
      <c r="O2078" s="51">
        <v>328090.5882352941</v>
      </c>
      <c r="P2078" s="51">
        <v>328090.5882352941</v>
      </c>
      <c r="Q2078" s="51">
        <v>328090.5882352941</v>
      </c>
      <c r="R2078" s="51">
        <v>328090.5882352941</v>
      </c>
      <c r="S2078" s="51">
        <v>328090.5882352941</v>
      </c>
      <c r="T2078" s="51">
        <v>328090.5882352941</v>
      </c>
    </row>
    <row r="2079" spans="1:20" s="10" customFormat="1" ht="65.099999999999994" customHeight="1" x14ac:dyDescent="0.3">
      <c r="A2079" s="13">
        <f>IF(D2079="","",SUBTOTAL(3,D$7:$D2079))</f>
        <v>2069</v>
      </c>
      <c r="B2079" s="376"/>
      <c r="C2079" s="55" t="s">
        <v>2311</v>
      </c>
      <c r="D2079" s="56" t="s">
        <v>2312</v>
      </c>
      <c r="E2079" s="54" t="s">
        <v>44</v>
      </c>
      <c r="F2079" s="88" t="s">
        <v>2334</v>
      </c>
      <c r="G2079" s="376"/>
      <c r="H2079" s="54" t="s">
        <v>44</v>
      </c>
      <c r="I2079" s="55"/>
      <c r="J2079" s="389"/>
      <c r="K2079" s="388"/>
      <c r="L2079" s="51">
        <v>411363.5294117647</v>
      </c>
      <c r="M2079" s="51">
        <v>411363.5294117647</v>
      </c>
      <c r="N2079" s="132">
        <v>411363.5294117647</v>
      </c>
      <c r="O2079" s="51">
        <v>411363.5294117647</v>
      </c>
      <c r="P2079" s="51">
        <v>411363.5294117647</v>
      </c>
      <c r="Q2079" s="51">
        <v>411363.5294117647</v>
      </c>
      <c r="R2079" s="51">
        <v>411363.5294117647</v>
      </c>
      <c r="S2079" s="51">
        <v>411363.5294117647</v>
      </c>
      <c r="T2079" s="51">
        <v>411363.5294117647</v>
      </c>
    </row>
    <row r="2080" spans="1:20" s="10" customFormat="1" ht="65.099999999999994" customHeight="1" x14ac:dyDescent="0.3">
      <c r="A2080" s="13">
        <f>IF(D2080="","",SUBTOTAL(3,D$7:$D2080))</f>
        <v>2070</v>
      </c>
      <c r="B2080" s="376"/>
      <c r="C2080" s="55" t="s">
        <v>2311</v>
      </c>
      <c r="D2080" s="56" t="s">
        <v>2312</v>
      </c>
      <c r="E2080" s="54" t="s">
        <v>44</v>
      </c>
      <c r="F2080" s="88" t="s">
        <v>2335</v>
      </c>
      <c r="G2080" s="376"/>
      <c r="H2080" s="54" t="s">
        <v>44</v>
      </c>
      <c r="I2080" s="55"/>
      <c r="J2080" s="389"/>
      <c r="K2080" s="388"/>
      <c r="L2080" s="51">
        <v>390727.0588235294</v>
      </c>
      <c r="M2080" s="51">
        <v>390727.0588235294</v>
      </c>
      <c r="N2080" s="132">
        <v>390727.0588235294</v>
      </c>
      <c r="O2080" s="51">
        <v>390727.0588235294</v>
      </c>
      <c r="P2080" s="51">
        <v>390727.0588235294</v>
      </c>
      <c r="Q2080" s="51">
        <v>390727.0588235294</v>
      </c>
      <c r="R2080" s="51">
        <v>390727.0588235294</v>
      </c>
      <c r="S2080" s="51">
        <v>390727.0588235294</v>
      </c>
      <c r="T2080" s="51">
        <v>390727.0588235294</v>
      </c>
    </row>
    <row r="2081" spans="1:20" s="10" customFormat="1" ht="65.099999999999994" customHeight="1" x14ac:dyDescent="0.3">
      <c r="A2081" s="13">
        <f>IF(D2081="","",SUBTOTAL(3,D$7:$D2081))</f>
        <v>2071</v>
      </c>
      <c r="B2081" s="376"/>
      <c r="C2081" s="55" t="s">
        <v>2311</v>
      </c>
      <c r="D2081" s="56" t="s">
        <v>2312</v>
      </c>
      <c r="E2081" s="54" t="s">
        <v>44</v>
      </c>
      <c r="F2081" s="88" t="s">
        <v>2336</v>
      </c>
      <c r="G2081" s="376"/>
      <c r="H2081" s="54" t="s">
        <v>44</v>
      </c>
      <c r="I2081" s="55"/>
      <c r="J2081" s="389"/>
      <c r="K2081" s="388"/>
      <c r="L2081" s="51">
        <v>509727.0588235294</v>
      </c>
      <c r="M2081" s="51">
        <v>509727.0588235294</v>
      </c>
      <c r="N2081" s="132">
        <v>509727.0588235294</v>
      </c>
      <c r="O2081" s="51">
        <v>509727.0588235294</v>
      </c>
      <c r="P2081" s="51">
        <v>509727.0588235294</v>
      </c>
      <c r="Q2081" s="51">
        <v>509727.0588235294</v>
      </c>
      <c r="R2081" s="51">
        <v>509727.0588235294</v>
      </c>
      <c r="S2081" s="51">
        <v>509727.0588235294</v>
      </c>
      <c r="T2081" s="51">
        <v>509727.0588235294</v>
      </c>
    </row>
    <row r="2082" spans="1:20" s="10" customFormat="1" ht="65.099999999999994" customHeight="1" x14ac:dyDescent="0.3">
      <c r="A2082" s="13">
        <f>IF(D2082="","",SUBTOTAL(3,D$7:$D2082))</f>
        <v>2072</v>
      </c>
      <c r="B2082" s="376"/>
      <c r="C2082" s="55" t="s">
        <v>2311</v>
      </c>
      <c r="D2082" s="56" t="s">
        <v>2312</v>
      </c>
      <c r="E2082" s="54" t="s">
        <v>44</v>
      </c>
      <c r="F2082" s="88" t="s">
        <v>2337</v>
      </c>
      <c r="G2082" s="376"/>
      <c r="H2082" s="54" t="s">
        <v>44</v>
      </c>
      <c r="I2082" s="55"/>
      <c r="J2082" s="389"/>
      <c r="K2082" s="388"/>
      <c r="L2082" s="51">
        <v>55500</v>
      </c>
      <c r="M2082" s="51">
        <v>55500</v>
      </c>
      <c r="N2082" s="132">
        <v>55500</v>
      </c>
      <c r="O2082" s="51">
        <v>55500</v>
      </c>
      <c r="P2082" s="51">
        <v>55500</v>
      </c>
      <c r="Q2082" s="51">
        <v>55500</v>
      </c>
      <c r="R2082" s="51">
        <v>55500</v>
      </c>
      <c r="S2082" s="51">
        <v>55500</v>
      </c>
      <c r="T2082" s="51">
        <v>55500</v>
      </c>
    </row>
    <row r="2083" spans="1:20" s="10" customFormat="1" ht="65.099999999999994" customHeight="1" x14ac:dyDescent="0.3">
      <c r="A2083" s="13">
        <f>IF(D2083="","",SUBTOTAL(3,D$7:$D2083))</f>
        <v>2073</v>
      </c>
      <c r="B2083" s="376"/>
      <c r="C2083" s="55" t="s">
        <v>2311</v>
      </c>
      <c r="D2083" s="56" t="s">
        <v>2312</v>
      </c>
      <c r="E2083" s="54" t="s">
        <v>44</v>
      </c>
      <c r="F2083" s="88" t="s">
        <v>2338</v>
      </c>
      <c r="G2083" s="376"/>
      <c r="H2083" s="54" t="s">
        <v>44</v>
      </c>
      <c r="I2083" s="55"/>
      <c r="J2083" s="389"/>
      <c r="K2083" s="388"/>
      <c r="L2083" s="51">
        <v>68800</v>
      </c>
      <c r="M2083" s="51">
        <v>68800</v>
      </c>
      <c r="N2083" s="132">
        <v>68800</v>
      </c>
      <c r="O2083" s="51">
        <v>68800</v>
      </c>
      <c r="P2083" s="51">
        <v>68800</v>
      </c>
      <c r="Q2083" s="51">
        <v>68800</v>
      </c>
      <c r="R2083" s="51">
        <v>68800</v>
      </c>
      <c r="S2083" s="51">
        <v>68800</v>
      </c>
      <c r="T2083" s="51">
        <v>68800</v>
      </c>
    </row>
    <row r="2084" spans="1:20" s="10" customFormat="1" ht="65.099999999999994" customHeight="1" x14ac:dyDescent="0.3">
      <c r="A2084" s="13">
        <f>IF(D2084="","",SUBTOTAL(3,D$7:$D2084))</f>
        <v>2074</v>
      </c>
      <c r="B2084" s="376"/>
      <c r="C2084" s="55" t="s">
        <v>2311</v>
      </c>
      <c r="D2084" s="56" t="s">
        <v>2312</v>
      </c>
      <c r="E2084" s="54" t="s">
        <v>44</v>
      </c>
      <c r="F2084" s="88" t="s">
        <v>2339</v>
      </c>
      <c r="G2084" s="376"/>
      <c r="H2084" s="54" t="s">
        <v>44</v>
      </c>
      <c r="I2084" s="55"/>
      <c r="J2084" s="389"/>
      <c r="K2084" s="388"/>
      <c r="L2084" s="51">
        <v>89100</v>
      </c>
      <c r="M2084" s="51">
        <v>89100</v>
      </c>
      <c r="N2084" s="132">
        <v>89100</v>
      </c>
      <c r="O2084" s="51">
        <v>89100</v>
      </c>
      <c r="P2084" s="51">
        <v>89100</v>
      </c>
      <c r="Q2084" s="51">
        <v>89100</v>
      </c>
      <c r="R2084" s="51">
        <v>89100</v>
      </c>
      <c r="S2084" s="51">
        <v>89100</v>
      </c>
      <c r="T2084" s="51">
        <v>89100</v>
      </c>
    </row>
    <row r="2085" spans="1:20" s="10" customFormat="1" ht="65.099999999999994" customHeight="1" x14ac:dyDescent="0.3">
      <c r="A2085" s="13">
        <f>IF(D2085="","",SUBTOTAL(3,D$7:$D2085))</f>
        <v>2075</v>
      </c>
      <c r="B2085" s="376"/>
      <c r="C2085" s="55" t="s">
        <v>2311</v>
      </c>
      <c r="D2085" s="56" t="s">
        <v>2312</v>
      </c>
      <c r="E2085" s="54" t="s">
        <v>44</v>
      </c>
      <c r="F2085" s="88" t="s">
        <v>2340</v>
      </c>
      <c r="G2085" s="376"/>
      <c r="H2085" s="54" t="s">
        <v>44</v>
      </c>
      <c r="I2085" s="55"/>
      <c r="J2085" s="389"/>
      <c r="K2085" s="388"/>
      <c r="L2085" s="51">
        <v>149400</v>
      </c>
      <c r="M2085" s="51">
        <v>149400</v>
      </c>
      <c r="N2085" s="132">
        <v>149400</v>
      </c>
      <c r="O2085" s="51">
        <v>149400</v>
      </c>
      <c r="P2085" s="51">
        <v>149400</v>
      </c>
      <c r="Q2085" s="51">
        <v>149400</v>
      </c>
      <c r="R2085" s="51">
        <v>149400</v>
      </c>
      <c r="S2085" s="51">
        <v>149400</v>
      </c>
      <c r="T2085" s="51">
        <v>149400</v>
      </c>
    </row>
    <row r="2086" spans="1:20" s="10" customFormat="1" ht="65.099999999999994" customHeight="1" x14ac:dyDescent="0.3">
      <c r="A2086" s="13">
        <f>IF(D2086="","",SUBTOTAL(3,D$7:$D2086))</f>
        <v>2076</v>
      </c>
      <c r="B2086" s="376"/>
      <c r="C2086" s="55" t="s">
        <v>2311</v>
      </c>
      <c r="D2086" s="56" t="s">
        <v>2312</v>
      </c>
      <c r="E2086" s="54" t="s">
        <v>44</v>
      </c>
      <c r="F2086" s="88" t="s">
        <v>2341</v>
      </c>
      <c r="G2086" s="376"/>
      <c r="H2086" s="54" t="s">
        <v>44</v>
      </c>
      <c r="I2086" s="55"/>
      <c r="J2086" s="389"/>
      <c r="K2086" s="388"/>
      <c r="L2086" s="51">
        <v>114700</v>
      </c>
      <c r="M2086" s="51">
        <v>114700</v>
      </c>
      <c r="N2086" s="132">
        <v>114700</v>
      </c>
      <c r="O2086" s="51">
        <v>114700</v>
      </c>
      <c r="P2086" s="51">
        <v>114700</v>
      </c>
      <c r="Q2086" s="51">
        <v>114700</v>
      </c>
      <c r="R2086" s="51">
        <v>114700</v>
      </c>
      <c r="S2086" s="51">
        <v>114700</v>
      </c>
      <c r="T2086" s="51">
        <v>114700</v>
      </c>
    </row>
    <row r="2087" spans="1:20" s="10" customFormat="1" ht="65.099999999999994" customHeight="1" x14ac:dyDescent="0.3">
      <c r="A2087" s="13">
        <f>IF(D2087="","",SUBTOTAL(3,D$7:$D2087))</f>
        <v>2077</v>
      </c>
      <c r="B2087" s="376"/>
      <c r="C2087" s="55" t="s">
        <v>2311</v>
      </c>
      <c r="D2087" s="56" t="s">
        <v>2312</v>
      </c>
      <c r="E2087" s="54" t="s">
        <v>44</v>
      </c>
      <c r="F2087" s="88" t="s">
        <v>2342</v>
      </c>
      <c r="G2087" s="376"/>
      <c r="H2087" s="54" t="s">
        <v>44</v>
      </c>
      <c r="I2087" s="55"/>
      <c r="J2087" s="389"/>
      <c r="K2087" s="388"/>
      <c r="L2087" s="51">
        <v>183300</v>
      </c>
      <c r="M2087" s="51">
        <v>183300</v>
      </c>
      <c r="N2087" s="132">
        <v>183300</v>
      </c>
      <c r="O2087" s="51">
        <v>183300</v>
      </c>
      <c r="P2087" s="51">
        <v>183300</v>
      </c>
      <c r="Q2087" s="51">
        <v>183300</v>
      </c>
      <c r="R2087" s="51">
        <v>183300</v>
      </c>
      <c r="S2087" s="51">
        <v>183300</v>
      </c>
      <c r="T2087" s="51">
        <v>183300</v>
      </c>
    </row>
    <row r="2088" spans="1:20" s="10" customFormat="1" ht="65.099999999999994" customHeight="1" x14ac:dyDescent="0.3">
      <c r="A2088" s="13">
        <f>IF(D2088="","",SUBTOTAL(3,D$7:$D2088))</f>
        <v>2078</v>
      </c>
      <c r="B2088" s="376"/>
      <c r="C2088" s="55" t="s">
        <v>2311</v>
      </c>
      <c r="D2088" s="56" t="s">
        <v>2312</v>
      </c>
      <c r="E2088" s="54" t="s">
        <v>44</v>
      </c>
      <c r="F2088" s="88" t="s">
        <v>2343</v>
      </c>
      <c r="G2088" s="376"/>
      <c r="H2088" s="54" t="s">
        <v>44</v>
      </c>
      <c r="I2088" s="55"/>
      <c r="J2088" s="389"/>
      <c r="K2088" s="388"/>
      <c r="L2088" s="51">
        <v>142600</v>
      </c>
      <c r="M2088" s="51">
        <v>142600</v>
      </c>
      <c r="N2088" s="132">
        <v>142600</v>
      </c>
      <c r="O2088" s="51">
        <v>142600</v>
      </c>
      <c r="P2088" s="51">
        <v>142600</v>
      </c>
      <c r="Q2088" s="51">
        <v>142600</v>
      </c>
      <c r="R2088" s="51">
        <v>142600</v>
      </c>
      <c r="S2088" s="51">
        <v>142600</v>
      </c>
      <c r="T2088" s="51">
        <v>142600</v>
      </c>
    </row>
    <row r="2089" spans="1:20" s="10" customFormat="1" ht="65.099999999999994" customHeight="1" x14ac:dyDescent="0.3">
      <c r="A2089" s="13">
        <f>IF(D2089="","",SUBTOTAL(3,D$7:$D2089))</f>
        <v>2079</v>
      </c>
      <c r="B2089" s="376"/>
      <c r="C2089" s="55" t="s">
        <v>2311</v>
      </c>
      <c r="D2089" s="56" t="s">
        <v>2312</v>
      </c>
      <c r="E2089" s="54" t="s">
        <v>44</v>
      </c>
      <c r="F2089" s="88" t="s">
        <v>2344</v>
      </c>
      <c r="G2089" s="376"/>
      <c r="H2089" s="54" t="s">
        <v>44</v>
      </c>
      <c r="I2089" s="55"/>
      <c r="J2089" s="389"/>
      <c r="K2089" s="388"/>
      <c r="L2089" s="51">
        <v>233500</v>
      </c>
      <c r="M2089" s="51">
        <v>233500</v>
      </c>
      <c r="N2089" s="132">
        <v>233500</v>
      </c>
      <c r="O2089" s="51">
        <v>233500</v>
      </c>
      <c r="P2089" s="51">
        <v>233500</v>
      </c>
      <c r="Q2089" s="51">
        <v>233500</v>
      </c>
      <c r="R2089" s="51">
        <v>233500</v>
      </c>
      <c r="S2089" s="51">
        <v>233500</v>
      </c>
      <c r="T2089" s="51">
        <v>233500</v>
      </c>
    </row>
    <row r="2090" spans="1:20" s="10" customFormat="1" ht="65.099999999999994" customHeight="1" x14ac:dyDescent="0.3">
      <c r="A2090" s="13">
        <f>IF(D2090="","",SUBTOTAL(3,D$7:$D2090))</f>
        <v>2080</v>
      </c>
      <c r="B2090" s="376"/>
      <c r="C2090" s="55" t="s">
        <v>2311</v>
      </c>
      <c r="D2090" s="56" t="s">
        <v>2312</v>
      </c>
      <c r="E2090" s="54" t="s">
        <v>44</v>
      </c>
      <c r="F2090" s="88" t="s">
        <v>2345</v>
      </c>
      <c r="G2090" s="376"/>
      <c r="H2090" s="54" t="s">
        <v>44</v>
      </c>
      <c r="I2090" s="55"/>
      <c r="J2090" s="389"/>
      <c r="K2090" s="388"/>
      <c r="L2090" s="51">
        <v>184700</v>
      </c>
      <c r="M2090" s="51">
        <v>184700</v>
      </c>
      <c r="N2090" s="132">
        <v>184700</v>
      </c>
      <c r="O2090" s="51">
        <v>184700</v>
      </c>
      <c r="P2090" s="51">
        <v>184700</v>
      </c>
      <c r="Q2090" s="51">
        <v>184700</v>
      </c>
      <c r="R2090" s="51">
        <v>184700</v>
      </c>
      <c r="S2090" s="51">
        <v>184700</v>
      </c>
      <c r="T2090" s="51">
        <v>184700</v>
      </c>
    </row>
    <row r="2091" spans="1:20" s="10" customFormat="1" ht="65.099999999999994" customHeight="1" x14ac:dyDescent="0.3">
      <c r="A2091" s="13">
        <f>IF(D2091="","",SUBTOTAL(3,D$7:$D2091))</f>
        <v>2081</v>
      </c>
      <c r="B2091" s="376"/>
      <c r="C2091" s="55" t="s">
        <v>2311</v>
      </c>
      <c r="D2091" s="56" t="s">
        <v>2312</v>
      </c>
      <c r="E2091" s="54" t="s">
        <v>44</v>
      </c>
      <c r="F2091" s="88" t="s">
        <v>2346</v>
      </c>
      <c r="G2091" s="376"/>
      <c r="H2091" s="54" t="s">
        <v>44</v>
      </c>
      <c r="I2091" s="55"/>
      <c r="J2091" s="389"/>
      <c r="K2091" s="388"/>
      <c r="L2091" s="51">
        <v>303100</v>
      </c>
      <c r="M2091" s="51">
        <v>303100</v>
      </c>
      <c r="N2091" s="132">
        <v>303100</v>
      </c>
      <c r="O2091" s="51">
        <v>303100</v>
      </c>
      <c r="P2091" s="51">
        <v>303100</v>
      </c>
      <c r="Q2091" s="51">
        <v>303100</v>
      </c>
      <c r="R2091" s="51">
        <v>303100</v>
      </c>
      <c r="S2091" s="51">
        <v>303100</v>
      </c>
      <c r="T2091" s="51">
        <v>303100</v>
      </c>
    </row>
    <row r="2092" spans="1:20" s="10" customFormat="1" ht="65.099999999999994" customHeight="1" x14ac:dyDescent="0.3">
      <c r="A2092" s="13">
        <f>IF(D2092="","",SUBTOTAL(3,D$7:$D2092))</f>
        <v>2082</v>
      </c>
      <c r="B2092" s="376"/>
      <c r="C2092" s="55" t="s">
        <v>2311</v>
      </c>
      <c r="D2092" s="56" t="s">
        <v>2312</v>
      </c>
      <c r="E2092" s="54" t="s">
        <v>44</v>
      </c>
      <c r="F2092" s="88" t="s">
        <v>2347</v>
      </c>
      <c r="G2092" s="376"/>
      <c r="H2092" s="54" t="s">
        <v>44</v>
      </c>
      <c r="I2092" s="55"/>
      <c r="J2092" s="389"/>
      <c r="K2092" s="388"/>
      <c r="L2092" s="51">
        <v>233400</v>
      </c>
      <c r="M2092" s="51">
        <v>233400</v>
      </c>
      <c r="N2092" s="132">
        <v>233400</v>
      </c>
      <c r="O2092" s="51">
        <v>233400</v>
      </c>
      <c r="P2092" s="51">
        <v>233400</v>
      </c>
      <c r="Q2092" s="51">
        <v>233400</v>
      </c>
      <c r="R2092" s="51">
        <v>233400</v>
      </c>
      <c r="S2092" s="51">
        <v>233400</v>
      </c>
      <c r="T2092" s="51">
        <v>233400</v>
      </c>
    </row>
    <row r="2093" spans="1:20" s="10" customFormat="1" ht="65.099999999999994" customHeight="1" x14ac:dyDescent="0.3">
      <c r="A2093" s="13">
        <f>IF(D2093="","",SUBTOTAL(3,D$7:$D2093))</f>
        <v>2083</v>
      </c>
      <c r="B2093" s="376"/>
      <c r="C2093" s="55" t="s">
        <v>2311</v>
      </c>
      <c r="D2093" s="56" t="s">
        <v>2312</v>
      </c>
      <c r="E2093" s="54" t="s">
        <v>44</v>
      </c>
      <c r="F2093" s="88" t="s">
        <v>2348</v>
      </c>
      <c r="G2093" s="376"/>
      <c r="H2093" s="54" t="s">
        <v>44</v>
      </c>
      <c r="I2093" s="55"/>
      <c r="J2093" s="389"/>
      <c r="K2093" s="388"/>
      <c r="L2093" s="51">
        <v>289800</v>
      </c>
      <c r="M2093" s="51">
        <v>289800</v>
      </c>
      <c r="N2093" s="132">
        <v>289800</v>
      </c>
      <c r="O2093" s="51">
        <v>289800</v>
      </c>
      <c r="P2093" s="51">
        <v>289800</v>
      </c>
      <c r="Q2093" s="51">
        <v>289800</v>
      </c>
      <c r="R2093" s="51">
        <v>289800</v>
      </c>
      <c r="S2093" s="51">
        <v>289800</v>
      </c>
      <c r="T2093" s="51">
        <v>289800</v>
      </c>
    </row>
    <row r="2094" spans="1:20" s="10" customFormat="1" ht="65.099999999999994" customHeight="1" x14ac:dyDescent="0.3">
      <c r="A2094" s="13">
        <f>IF(D2094="","",SUBTOTAL(3,D$7:$D2094))</f>
        <v>2084</v>
      </c>
      <c r="B2094" s="376"/>
      <c r="C2094" s="55" t="s">
        <v>2311</v>
      </c>
      <c r="D2094" s="56" t="s">
        <v>2312</v>
      </c>
      <c r="E2094" s="54" t="s">
        <v>44</v>
      </c>
      <c r="F2094" s="88" t="s">
        <v>2349</v>
      </c>
      <c r="G2094" s="376"/>
      <c r="H2094" s="54" t="s">
        <v>44</v>
      </c>
      <c r="I2094" s="55"/>
      <c r="J2094" s="389"/>
      <c r="K2094" s="388"/>
      <c r="L2094" s="51">
        <v>473900</v>
      </c>
      <c r="M2094" s="51">
        <v>473900</v>
      </c>
      <c r="N2094" s="132">
        <v>473900</v>
      </c>
      <c r="O2094" s="51">
        <v>473900</v>
      </c>
      <c r="P2094" s="51">
        <v>473900</v>
      </c>
      <c r="Q2094" s="51">
        <v>473900</v>
      </c>
      <c r="R2094" s="51">
        <v>473900</v>
      </c>
      <c r="S2094" s="51">
        <v>473900</v>
      </c>
      <c r="T2094" s="51">
        <v>473900</v>
      </c>
    </row>
    <row r="2095" spans="1:20" s="10" customFormat="1" ht="65.099999999999994" customHeight="1" x14ac:dyDescent="0.3">
      <c r="A2095" s="13">
        <f>IF(D2095="","",SUBTOTAL(3,D$7:$D2095))</f>
        <v>2085</v>
      </c>
      <c r="B2095" s="376"/>
      <c r="C2095" s="55" t="s">
        <v>2311</v>
      </c>
      <c r="D2095" s="56" t="s">
        <v>2312</v>
      </c>
      <c r="E2095" s="54" t="s">
        <v>44</v>
      </c>
      <c r="F2095" s="88" t="s">
        <v>2350</v>
      </c>
      <c r="G2095" s="376"/>
      <c r="H2095" s="54" t="s">
        <v>44</v>
      </c>
      <c r="I2095" s="55"/>
      <c r="J2095" s="389"/>
      <c r="K2095" s="388"/>
      <c r="L2095" s="51">
        <v>360100</v>
      </c>
      <c r="M2095" s="51">
        <v>360100</v>
      </c>
      <c r="N2095" s="132">
        <v>360100</v>
      </c>
      <c r="O2095" s="51">
        <v>360100</v>
      </c>
      <c r="P2095" s="51">
        <v>360100</v>
      </c>
      <c r="Q2095" s="51">
        <v>360100</v>
      </c>
      <c r="R2095" s="51">
        <v>360100</v>
      </c>
      <c r="S2095" s="51">
        <v>360100</v>
      </c>
      <c r="T2095" s="51">
        <v>360100</v>
      </c>
    </row>
    <row r="2096" spans="1:20" s="10" customFormat="1" ht="65.099999999999994" customHeight="1" x14ac:dyDescent="0.3">
      <c r="A2096" s="13">
        <f>IF(D2096="","",SUBTOTAL(3,D$7:$D2096))</f>
        <v>2086</v>
      </c>
      <c r="B2096" s="376"/>
      <c r="C2096" s="55" t="s">
        <v>2311</v>
      </c>
      <c r="D2096" s="56" t="s">
        <v>2312</v>
      </c>
      <c r="E2096" s="54" t="s">
        <v>44</v>
      </c>
      <c r="F2096" s="88" t="s">
        <v>2351</v>
      </c>
      <c r="G2096" s="376"/>
      <c r="H2096" s="54" t="s">
        <v>44</v>
      </c>
      <c r="I2096" s="55"/>
      <c r="J2096" s="389"/>
      <c r="K2096" s="388"/>
      <c r="L2096" s="51">
        <v>599800</v>
      </c>
      <c r="M2096" s="51">
        <v>599800</v>
      </c>
      <c r="N2096" s="132">
        <v>599800</v>
      </c>
      <c r="O2096" s="51">
        <v>599800</v>
      </c>
      <c r="P2096" s="51">
        <v>599800</v>
      </c>
      <c r="Q2096" s="51">
        <v>599800</v>
      </c>
      <c r="R2096" s="51">
        <v>599800</v>
      </c>
      <c r="S2096" s="51">
        <v>599800</v>
      </c>
      <c r="T2096" s="51">
        <v>599800</v>
      </c>
    </row>
    <row r="2097" spans="1:20" s="10" customFormat="1" ht="65.099999999999994" customHeight="1" x14ac:dyDescent="0.3">
      <c r="A2097" s="13">
        <f>IF(D2097="","",SUBTOTAL(3,D$7:$D2097))</f>
        <v>2087</v>
      </c>
      <c r="B2097" s="376"/>
      <c r="C2097" s="55" t="s">
        <v>2311</v>
      </c>
      <c r="D2097" s="56" t="s">
        <v>2312</v>
      </c>
      <c r="E2097" s="54" t="s">
        <v>44</v>
      </c>
      <c r="F2097" s="88" t="s">
        <v>2352</v>
      </c>
      <c r="G2097" s="376"/>
      <c r="H2097" s="54" t="s">
        <v>44</v>
      </c>
      <c r="I2097" s="55"/>
      <c r="J2097" s="389"/>
      <c r="K2097" s="388"/>
      <c r="L2097" s="51">
        <v>399600</v>
      </c>
      <c r="M2097" s="51">
        <v>399600</v>
      </c>
      <c r="N2097" s="132">
        <v>399600</v>
      </c>
      <c r="O2097" s="51">
        <v>399600</v>
      </c>
      <c r="P2097" s="51">
        <v>399600</v>
      </c>
      <c r="Q2097" s="51">
        <v>399600</v>
      </c>
      <c r="R2097" s="51">
        <v>399600</v>
      </c>
      <c r="S2097" s="51">
        <v>399600</v>
      </c>
      <c r="T2097" s="51">
        <v>399600</v>
      </c>
    </row>
    <row r="2098" spans="1:20" s="10" customFormat="1" ht="65.099999999999994" customHeight="1" x14ac:dyDescent="0.3">
      <c r="A2098" s="13">
        <f>IF(D2098="","",SUBTOTAL(3,D$7:$D2098))</f>
        <v>2088</v>
      </c>
      <c r="B2098" s="376"/>
      <c r="C2098" s="55" t="s">
        <v>2311</v>
      </c>
      <c r="D2098" s="56" t="s">
        <v>2312</v>
      </c>
      <c r="E2098" s="54" t="s">
        <v>44</v>
      </c>
      <c r="F2098" s="88" t="s">
        <v>2353</v>
      </c>
      <c r="G2098" s="376"/>
      <c r="H2098" s="54" t="s">
        <v>44</v>
      </c>
      <c r="I2098" s="55"/>
      <c r="J2098" s="389"/>
      <c r="K2098" s="388"/>
      <c r="L2098" s="51">
        <v>761900</v>
      </c>
      <c r="M2098" s="51">
        <v>761900</v>
      </c>
      <c r="N2098" s="132">
        <v>761900</v>
      </c>
      <c r="O2098" s="51">
        <v>761900</v>
      </c>
      <c r="P2098" s="51">
        <v>761900</v>
      </c>
      <c r="Q2098" s="51">
        <v>761900</v>
      </c>
      <c r="R2098" s="51">
        <v>761900</v>
      </c>
      <c r="S2098" s="51">
        <v>761900</v>
      </c>
      <c r="T2098" s="51">
        <v>761900</v>
      </c>
    </row>
    <row r="2099" spans="1:20" s="10" customFormat="1" ht="65.099999999999994" customHeight="1" x14ac:dyDescent="0.3">
      <c r="A2099" s="13">
        <f>IF(D2099="","",SUBTOTAL(3,D$7:$D2099))</f>
        <v>2089</v>
      </c>
      <c r="B2099" s="376"/>
      <c r="C2099" s="55" t="s">
        <v>2311</v>
      </c>
      <c r="D2099" s="56" t="s">
        <v>2312</v>
      </c>
      <c r="E2099" s="54" t="s">
        <v>44</v>
      </c>
      <c r="F2099" s="88" t="s">
        <v>2354</v>
      </c>
      <c r="G2099" s="376"/>
      <c r="H2099" s="54" t="s">
        <v>44</v>
      </c>
      <c r="I2099" s="55"/>
      <c r="J2099" s="389"/>
      <c r="K2099" s="388"/>
      <c r="L2099" s="51">
        <v>559800</v>
      </c>
      <c r="M2099" s="51">
        <v>559800</v>
      </c>
      <c r="N2099" s="132">
        <v>559800</v>
      </c>
      <c r="O2099" s="51">
        <v>559800</v>
      </c>
      <c r="P2099" s="51">
        <v>559800</v>
      </c>
      <c r="Q2099" s="51">
        <v>559800</v>
      </c>
      <c r="R2099" s="51">
        <v>559800</v>
      </c>
      <c r="S2099" s="51">
        <v>559800</v>
      </c>
      <c r="T2099" s="51">
        <v>559800</v>
      </c>
    </row>
    <row r="2100" spans="1:20" s="10" customFormat="1" ht="65.099999999999994" customHeight="1" x14ac:dyDescent="0.3">
      <c r="A2100" s="13">
        <f>IF(D2100="","",SUBTOTAL(3,D$7:$D2100))</f>
        <v>2090</v>
      </c>
      <c r="B2100" s="376"/>
      <c r="C2100" s="55" t="s">
        <v>2311</v>
      </c>
      <c r="D2100" s="56" t="s">
        <v>2312</v>
      </c>
      <c r="E2100" s="54" t="s">
        <v>44</v>
      </c>
      <c r="F2100" s="88" t="s">
        <v>2355</v>
      </c>
      <c r="G2100" s="376"/>
      <c r="H2100" s="54" t="s">
        <v>44</v>
      </c>
      <c r="I2100" s="55"/>
      <c r="J2100" s="389"/>
      <c r="K2100" s="388"/>
      <c r="L2100" s="51">
        <v>715400</v>
      </c>
      <c r="M2100" s="51">
        <v>715400</v>
      </c>
      <c r="N2100" s="132">
        <v>715400</v>
      </c>
      <c r="O2100" s="51">
        <v>715400</v>
      </c>
      <c r="P2100" s="51">
        <v>715400</v>
      </c>
      <c r="Q2100" s="51">
        <v>715400</v>
      </c>
      <c r="R2100" s="51">
        <v>715400</v>
      </c>
      <c r="S2100" s="51">
        <v>715400</v>
      </c>
      <c r="T2100" s="51">
        <v>715400</v>
      </c>
    </row>
    <row r="2101" spans="1:20" s="10" customFormat="1" ht="65.099999999999994" customHeight="1" x14ac:dyDescent="0.3">
      <c r="A2101" s="13">
        <f>IF(D2101="","",SUBTOTAL(3,D$7:$D2101))</f>
        <v>2091</v>
      </c>
      <c r="B2101" s="376"/>
      <c r="C2101" s="55" t="s">
        <v>2311</v>
      </c>
      <c r="D2101" s="56" t="s">
        <v>2312</v>
      </c>
      <c r="E2101" s="54" t="s">
        <v>44</v>
      </c>
      <c r="F2101" s="88" t="s">
        <v>2356</v>
      </c>
      <c r="G2101" s="376"/>
      <c r="H2101" s="54" t="s">
        <v>44</v>
      </c>
      <c r="I2101" s="55"/>
      <c r="J2101" s="389"/>
      <c r="K2101" s="388"/>
      <c r="L2101" s="51">
        <v>898900</v>
      </c>
      <c r="M2101" s="51">
        <v>898900</v>
      </c>
      <c r="N2101" s="132">
        <v>898900</v>
      </c>
      <c r="O2101" s="51">
        <v>898900</v>
      </c>
      <c r="P2101" s="51">
        <v>898900</v>
      </c>
      <c r="Q2101" s="51">
        <v>898900</v>
      </c>
      <c r="R2101" s="51">
        <v>898900</v>
      </c>
      <c r="S2101" s="51">
        <v>898900</v>
      </c>
      <c r="T2101" s="51">
        <v>898900</v>
      </c>
    </row>
    <row r="2102" spans="1:20" s="10" customFormat="1" ht="65.099999999999994" customHeight="1" x14ac:dyDescent="0.3">
      <c r="A2102" s="13">
        <f>IF(D2102="","",SUBTOTAL(3,D$7:$D2102))</f>
        <v>2092</v>
      </c>
      <c r="B2102" s="376"/>
      <c r="C2102" s="55" t="s">
        <v>2311</v>
      </c>
      <c r="D2102" s="56" t="s">
        <v>2312</v>
      </c>
      <c r="E2102" s="54" t="s">
        <v>44</v>
      </c>
      <c r="F2102" s="88" t="s">
        <v>2357</v>
      </c>
      <c r="G2102" s="376"/>
      <c r="H2102" s="54" t="s">
        <v>44</v>
      </c>
      <c r="I2102" s="55"/>
      <c r="J2102" s="389"/>
      <c r="K2102" s="388"/>
      <c r="L2102" s="51">
        <v>926900</v>
      </c>
      <c r="M2102" s="51">
        <v>926900</v>
      </c>
      <c r="N2102" s="132">
        <v>926900</v>
      </c>
      <c r="O2102" s="51">
        <v>926900</v>
      </c>
      <c r="P2102" s="51">
        <v>926900</v>
      </c>
      <c r="Q2102" s="51">
        <v>926900</v>
      </c>
      <c r="R2102" s="51">
        <v>926900</v>
      </c>
      <c r="S2102" s="51">
        <v>926900</v>
      </c>
      <c r="T2102" s="51">
        <v>926900</v>
      </c>
    </row>
    <row r="2103" spans="1:20" s="10" customFormat="1" ht="65.099999999999994" customHeight="1" x14ac:dyDescent="0.3">
      <c r="A2103" s="13">
        <f>IF(D2103="","",SUBTOTAL(3,D$7:$D2103))</f>
        <v>2093</v>
      </c>
      <c r="B2103" s="376"/>
      <c r="C2103" s="55" t="s">
        <v>2311</v>
      </c>
      <c r="D2103" s="56" t="s">
        <v>2312</v>
      </c>
      <c r="E2103" s="54" t="s">
        <v>44</v>
      </c>
      <c r="F2103" s="88" t="s">
        <v>2358</v>
      </c>
      <c r="G2103" s="376"/>
      <c r="H2103" s="54" t="s">
        <v>44</v>
      </c>
      <c r="I2103" s="55"/>
      <c r="J2103" s="389"/>
      <c r="K2103" s="388"/>
      <c r="L2103" s="51">
        <v>1202800</v>
      </c>
      <c r="M2103" s="51">
        <v>1202800</v>
      </c>
      <c r="N2103" s="132">
        <v>1202800</v>
      </c>
      <c r="O2103" s="51">
        <v>1202800</v>
      </c>
      <c r="P2103" s="51">
        <v>1202800</v>
      </c>
      <c r="Q2103" s="51">
        <v>1202800</v>
      </c>
      <c r="R2103" s="51">
        <v>1202800</v>
      </c>
      <c r="S2103" s="51">
        <v>1202800</v>
      </c>
      <c r="T2103" s="51">
        <v>1202800</v>
      </c>
    </row>
    <row r="2104" spans="1:20" s="10" customFormat="1" ht="65.099999999999994" customHeight="1" x14ac:dyDescent="0.3">
      <c r="A2104" s="13">
        <f>IF(D2104="","",SUBTOTAL(3,D$7:$D2104))</f>
        <v>2094</v>
      </c>
      <c r="B2104" s="376"/>
      <c r="C2104" s="55" t="s">
        <v>2311</v>
      </c>
      <c r="D2104" s="56" t="s">
        <v>2312</v>
      </c>
      <c r="E2104" s="54" t="s">
        <v>44</v>
      </c>
      <c r="F2104" s="88" t="s">
        <v>2359</v>
      </c>
      <c r="G2104" s="376"/>
      <c r="H2104" s="54" t="s">
        <v>44</v>
      </c>
      <c r="I2104" s="55"/>
      <c r="J2104" s="389"/>
      <c r="K2104" s="388"/>
      <c r="L2104" s="51">
        <v>1177400</v>
      </c>
      <c r="M2104" s="51">
        <v>1177400</v>
      </c>
      <c r="N2104" s="132">
        <v>1177400</v>
      </c>
      <c r="O2104" s="51">
        <v>1177400</v>
      </c>
      <c r="P2104" s="51">
        <v>1177400</v>
      </c>
      <c r="Q2104" s="51">
        <v>1177400</v>
      </c>
      <c r="R2104" s="51">
        <v>1177400</v>
      </c>
      <c r="S2104" s="51">
        <v>1177400</v>
      </c>
      <c r="T2104" s="51">
        <v>1177400</v>
      </c>
    </row>
    <row r="2105" spans="1:20" s="10" customFormat="1" ht="65.099999999999994" customHeight="1" x14ac:dyDescent="0.3">
      <c r="A2105" s="13">
        <f>IF(D2105="","",SUBTOTAL(3,D$7:$D2105))</f>
        <v>2095</v>
      </c>
      <c r="B2105" s="376"/>
      <c r="C2105" s="55" t="s">
        <v>2311</v>
      </c>
      <c r="D2105" s="56" t="s">
        <v>2312</v>
      </c>
      <c r="E2105" s="54" t="s">
        <v>44</v>
      </c>
      <c r="F2105" s="88" t="s">
        <v>2360</v>
      </c>
      <c r="G2105" s="376"/>
      <c r="H2105" s="54" t="s">
        <v>44</v>
      </c>
      <c r="I2105" s="55"/>
      <c r="J2105" s="389"/>
      <c r="K2105" s="388"/>
      <c r="L2105" s="51">
        <v>1524400</v>
      </c>
      <c r="M2105" s="51">
        <v>1524400</v>
      </c>
      <c r="N2105" s="132">
        <v>1524400</v>
      </c>
      <c r="O2105" s="51">
        <v>1524400</v>
      </c>
      <c r="P2105" s="51">
        <v>1524400</v>
      </c>
      <c r="Q2105" s="51">
        <v>1524400</v>
      </c>
      <c r="R2105" s="51">
        <v>1524400</v>
      </c>
      <c r="S2105" s="51">
        <v>1524400</v>
      </c>
      <c r="T2105" s="51">
        <v>1524400</v>
      </c>
    </row>
    <row r="2106" spans="1:20" s="10" customFormat="1" ht="65.099999999999994" customHeight="1" x14ac:dyDescent="0.3">
      <c r="A2106" s="13">
        <f>IF(D2106="","",SUBTOTAL(3,D$7:$D2106))</f>
        <v>2096</v>
      </c>
      <c r="B2106" s="376"/>
      <c r="C2106" s="55" t="s">
        <v>2311</v>
      </c>
      <c r="D2106" s="56" t="s">
        <v>2312</v>
      </c>
      <c r="E2106" s="54" t="s">
        <v>44</v>
      </c>
      <c r="F2106" s="88" t="s">
        <v>2361</v>
      </c>
      <c r="G2106" s="376"/>
      <c r="H2106" s="54" t="s">
        <v>44</v>
      </c>
      <c r="I2106" s="55"/>
      <c r="J2106" s="389"/>
      <c r="K2106" s="388"/>
      <c r="L2106" s="51">
        <v>1493100</v>
      </c>
      <c r="M2106" s="51">
        <v>1493100</v>
      </c>
      <c r="N2106" s="132">
        <v>1493100</v>
      </c>
      <c r="O2106" s="51">
        <v>1493100</v>
      </c>
      <c r="P2106" s="51">
        <v>1493100</v>
      </c>
      <c r="Q2106" s="51">
        <v>1493100</v>
      </c>
      <c r="R2106" s="51">
        <v>1493100</v>
      </c>
      <c r="S2106" s="51">
        <v>1493100</v>
      </c>
      <c r="T2106" s="51">
        <v>1493100</v>
      </c>
    </row>
    <row r="2107" spans="1:20" s="10" customFormat="1" ht="65.099999999999994" customHeight="1" x14ac:dyDescent="0.3">
      <c r="A2107" s="13">
        <f>IF(D2107="","",SUBTOTAL(3,D$7:$D2107))</f>
        <v>2097</v>
      </c>
      <c r="B2107" s="376"/>
      <c r="C2107" s="55" t="s">
        <v>2311</v>
      </c>
      <c r="D2107" s="56" t="s">
        <v>2312</v>
      </c>
      <c r="E2107" s="54" t="s">
        <v>44</v>
      </c>
      <c r="F2107" s="88" t="s">
        <v>2362</v>
      </c>
      <c r="G2107" s="376"/>
      <c r="H2107" s="54" t="s">
        <v>44</v>
      </c>
      <c r="I2107" s="55"/>
      <c r="J2107" s="389"/>
      <c r="K2107" s="388"/>
      <c r="L2107" s="51">
        <v>1928000</v>
      </c>
      <c r="M2107" s="51">
        <v>1928000</v>
      </c>
      <c r="N2107" s="132">
        <v>1928000</v>
      </c>
      <c r="O2107" s="51">
        <v>1928000</v>
      </c>
      <c r="P2107" s="51">
        <v>1928000</v>
      </c>
      <c r="Q2107" s="51">
        <v>1928000</v>
      </c>
      <c r="R2107" s="51">
        <v>1928000</v>
      </c>
      <c r="S2107" s="51">
        <v>1928000</v>
      </c>
      <c r="T2107" s="51">
        <v>1928000</v>
      </c>
    </row>
    <row r="2108" spans="1:20" s="10" customFormat="1" ht="65.099999999999994" customHeight="1" x14ac:dyDescent="0.3">
      <c r="A2108" s="13">
        <f>IF(D2108="","",SUBTOTAL(3,D$7:$D2108))</f>
        <v>2098</v>
      </c>
      <c r="B2108" s="376"/>
      <c r="C2108" s="55" t="s">
        <v>2311</v>
      </c>
      <c r="D2108" s="56" t="s">
        <v>2312</v>
      </c>
      <c r="E2108" s="54" t="s">
        <v>44</v>
      </c>
      <c r="F2108" s="88" t="s">
        <v>2363</v>
      </c>
      <c r="G2108" s="376"/>
      <c r="H2108" s="54" t="s">
        <v>44</v>
      </c>
      <c r="I2108" s="55"/>
      <c r="J2108" s="389"/>
      <c r="K2108" s="388"/>
      <c r="L2108" s="51">
        <v>1583300</v>
      </c>
      <c r="M2108" s="51">
        <v>1583300</v>
      </c>
      <c r="N2108" s="132">
        <v>1583300</v>
      </c>
      <c r="O2108" s="51">
        <v>1583300</v>
      </c>
      <c r="P2108" s="51">
        <v>1583300</v>
      </c>
      <c r="Q2108" s="51">
        <v>1583300</v>
      </c>
      <c r="R2108" s="51">
        <v>1583300</v>
      </c>
      <c r="S2108" s="51">
        <v>1583300</v>
      </c>
      <c r="T2108" s="51">
        <v>1583300</v>
      </c>
    </row>
    <row r="2109" spans="1:20" s="10" customFormat="1" ht="65.099999999999994" customHeight="1" x14ac:dyDescent="0.3">
      <c r="A2109" s="13">
        <f>IF(D2109="","",SUBTOTAL(3,D$7:$D2109))</f>
        <v>2099</v>
      </c>
      <c r="B2109" s="376"/>
      <c r="C2109" s="55" t="s">
        <v>2311</v>
      </c>
      <c r="D2109" s="56" t="s">
        <v>2312</v>
      </c>
      <c r="E2109" s="54" t="s">
        <v>44</v>
      </c>
      <c r="F2109" s="88" t="s">
        <v>2364</v>
      </c>
      <c r="G2109" s="376"/>
      <c r="H2109" s="54" t="s">
        <v>44</v>
      </c>
      <c r="I2109" s="55"/>
      <c r="J2109" s="389"/>
      <c r="K2109" s="388"/>
      <c r="L2109" s="51">
        <v>2427500</v>
      </c>
      <c r="M2109" s="51">
        <v>2427500</v>
      </c>
      <c r="N2109" s="132">
        <v>2427500</v>
      </c>
      <c r="O2109" s="51">
        <v>2427500</v>
      </c>
      <c r="P2109" s="51">
        <v>2427500</v>
      </c>
      <c r="Q2109" s="51">
        <v>2427500</v>
      </c>
      <c r="R2109" s="51">
        <v>2427500</v>
      </c>
      <c r="S2109" s="51">
        <v>2427500</v>
      </c>
      <c r="T2109" s="51">
        <v>2427500</v>
      </c>
    </row>
    <row r="2110" spans="1:20" s="10" customFormat="1" ht="65.099999999999994" customHeight="1" x14ac:dyDescent="0.3">
      <c r="A2110" s="13">
        <f>IF(D2110="","",SUBTOTAL(3,D$7:$D2110))</f>
        <v>2100</v>
      </c>
      <c r="B2110" s="376"/>
      <c r="C2110" s="55" t="s">
        <v>2365</v>
      </c>
      <c r="D2110" s="56" t="s">
        <v>2312</v>
      </c>
      <c r="E2110" s="55" t="s">
        <v>2366</v>
      </c>
      <c r="F2110" s="88" t="s">
        <v>2367</v>
      </c>
      <c r="G2110" s="376"/>
      <c r="H2110" s="54" t="s">
        <v>44</v>
      </c>
      <c r="I2110" s="55"/>
      <c r="J2110" s="389"/>
      <c r="K2110" s="388"/>
      <c r="L2110" s="51">
        <v>22181.666666666668</v>
      </c>
      <c r="M2110" s="51">
        <v>22181.666666666668</v>
      </c>
      <c r="N2110" s="132">
        <v>22181.666666666668</v>
      </c>
      <c r="O2110" s="51">
        <v>22181.666666666668</v>
      </c>
      <c r="P2110" s="51">
        <v>22181.666666666668</v>
      </c>
      <c r="Q2110" s="51">
        <v>22181.666666666668</v>
      </c>
      <c r="R2110" s="51">
        <v>22181.666666666668</v>
      </c>
      <c r="S2110" s="51">
        <v>22181.666666666668</v>
      </c>
      <c r="T2110" s="51">
        <v>22181.666666666668</v>
      </c>
    </row>
    <row r="2111" spans="1:20" s="10" customFormat="1" ht="65.099999999999994" customHeight="1" x14ac:dyDescent="0.3">
      <c r="A2111" s="13">
        <f>IF(D2111="","",SUBTOTAL(3,D$7:$D2111))</f>
        <v>2101</v>
      </c>
      <c r="B2111" s="376"/>
      <c r="C2111" s="55" t="s">
        <v>2365</v>
      </c>
      <c r="D2111" s="56" t="s">
        <v>2312</v>
      </c>
      <c r="E2111" s="54" t="s">
        <v>44</v>
      </c>
      <c r="F2111" s="88" t="s">
        <v>2368</v>
      </c>
      <c r="G2111" s="376"/>
      <c r="H2111" s="54" t="s">
        <v>44</v>
      </c>
      <c r="I2111" s="55"/>
      <c r="J2111" s="389"/>
      <c r="K2111" s="388"/>
      <c r="L2111" s="51">
        <v>27455</v>
      </c>
      <c r="M2111" s="51">
        <v>27455</v>
      </c>
      <c r="N2111" s="132">
        <v>27455</v>
      </c>
      <c r="O2111" s="51">
        <v>27455</v>
      </c>
      <c r="P2111" s="51">
        <v>27455</v>
      </c>
      <c r="Q2111" s="51">
        <v>27455</v>
      </c>
      <c r="R2111" s="51">
        <v>27455</v>
      </c>
      <c r="S2111" s="51">
        <v>27455</v>
      </c>
      <c r="T2111" s="51">
        <v>27455</v>
      </c>
    </row>
    <row r="2112" spans="1:20" s="10" customFormat="1" ht="65.099999999999994" customHeight="1" x14ac:dyDescent="0.3">
      <c r="A2112" s="13">
        <f>IF(D2112="","",SUBTOTAL(3,D$7:$D2112))</f>
        <v>2102</v>
      </c>
      <c r="B2112" s="376"/>
      <c r="C2112" s="55" t="s">
        <v>2365</v>
      </c>
      <c r="D2112" s="56" t="s">
        <v>2312</v>
      </c>
      <c r="E2112" s="54" t="s">
        <v>44</v>
      </c>
      <c r="F2112" s="88" t="s">
        <v>2369</v>
      </c>
      <c r="G2112" s="376"/>
      <c r="H2112" s="54" t="s">
        <v>44</v>
      </c>
      <c r="I2112" s="55"/>
      <c r="J2112" s="389"/>
      <c r="K2112" s="388"/>
      <c r="L2112" s="51">
        <v>39636.666666666672</v>
      </c>
      <c r="M2112" s="51">
        <v>39636.666666666672</v>
      </c>
      <c r="N2112" s="132">
        <v>39636.666666666672</v>
      </c>
      <c r="O2112" s="51">
        <v>39636.666666666672</v>
      </c>
      <c r="P2112" s="51">
        <v>39636.666666666672</v>
      </c>
      <c r="Q2112" s="51">
        <v>39636.666666666672</v>
      </c>
      <c r="R2112" s="51">
        <v>39636.666666666672</v>
      </c>
      <c r="S2112" s="51">
        <v>39636.666666666672</v>
      </c>
      <c r="T2112" s="51">
        <v>39636.666666666672</v>
      </c>
    </row>
    <row r="2113" spans="1:20" s="10" customFormat="1" ht="65.099999999999994" customHeight="1" x14ac:dyDescent="0.3">
      <c r="A2113" s="13">
        <f>IF(D2113="","",SUBTOTAL(3,D$7:$D2113))</f>
        <v>2103</v>
      </c>
      <c r="B2113" s="376"/>
      <c r="C2113" s="55" t="s">
        <v>2365</v>
      </c>
      <c r="D2113" s="56" t="s">
        <v>2312</v>
      </c>
      <c r="E2113" s="54" t="s">
        <v>44</v>
      </c>
      <c r="F2113" s="88" t="s">
        <v>2370</v>
      </c>
      <c r="G2113" s="376"/>
      <c r="H2113" s="54" t="s">
        <v>44</v>
      </c>
      <c r="I2113" s="55"/>
      <c r="J2113" s="389"/>
      <c r="K2113" s="388"/>
      <c r="L2113" s="51">
        <v>45636.666666666672</v>
      </c>
      <c r="M2113" s="51">
        <v>45636.666666666672</v>
      </c>
      <c r="N2113" s="132">
        <v>45636.666666666672</v>
      </c>
      <c r="O2113" s="51">
        <v>45636.666666666672</v>
      </c>
      <c r="P2113" s="51">
        <v>45636.666666666672</v>
      </c>
      <c r="Q2113" s="51">
        <v>45636.666666666672</v>
      </c>
      <c r="R2113" s="51">
        <v>45636.666666666672</v>
      </c>
      <c r="S2113" s="51">
        <v>45636.666666666672</v>
      </c>
      <c r="T2113" s="51">
        <v>45636.666666666672</v>
      </c>
    </row>
    <row r="2114" spans="1:20" s="10" customFormat="1" ht="65.099999999999994" customHeight="1" x14ac:dyDescent="0.3">
      <c r="A2114" s="13">
        <f>IF(D2114="","",SUBTOTAL(3,D$7:$D2114))</f>
        <v>2104</v>
      </c>
      <c r="B2114" s="376"/>
      <c r="C2114" s="55" t="s">
        <v>2365</v>
      </c>
      <c r="D2114" s="56" t="s">
        <v>2312</v>
      </c>
      <c r="E2114" s="54" t="s">
        <v>44</v>
      </c>
      <c r="F2114" s="88" t="s">
        <v>2371</v>
      </c>
      <c r="G2114" s="376"/>
      <c r="H2114" s="54" t="s">
        <v>44</v>
      </c>
      <c r="I2114" s="55"/>
      <c r="J2114" s="389"/>
      <c r="K2114" s="388"/>
      <c r="L2114" s="51">
        <v>48181.666666666672</v>
      </c>
      <c r="M2114" s="51">
        <v>48181.666666666672</v>
      </c>
      <c r="N2114" s="132">
        <v>48181.666666666672</v>
      </c>
      <c r="O2114" s="51">
        <v>48181.666666666672</v>
      </c>
      <c r="P2114" s="51">
        <v>48181.666666666672</v>
      </c>
      <c r="Q2114" s="51">
        <v>48181.666666666672</v>
      </c>
      <c r="R2114" s="51">
        <v>48181.666666666672</v>
      </c>
      <c r="S2114" s="51">
        <v>48181.666666666672</v>
      </c>
      <c r="T2114" s="51">
        <v>48181.666666666672</v>
      </c>
    </row>
    <row r="2115" spans="1:20" s="10" customFormat="1" ht="65.099999999999994" customHeight="1" x14ac:dyDescent="0.3">
      <c r="A2115" s="13">
        <f>IF(D2115="","",SUBTOTAL(3,D$7:$D2115))</f>
        <v>2105</v>
      </c>
      <c r="B2115" s="376"/>
      <c r="C2115" s="55" t="s">
        <v>2365</v>
      </c>
      <c r="D2115" s="56" t="s">
        <v>2312</v>
      </c>
      <c r="E2115" s="54" t="s">
        <v>44</v>
      </c>
      <c r="F2115" s="88" t="s">
        <v>2372</v>
      </c>
      <c r="G2115" s="376"/>
      <c r="H2115" s="54" t="s">
        <v>44</v>
      </c>
      <c r="I2115" s="55"/>
      <c r="J2115" s="389"/>
      <c r="K2115" s="388"/>
      <c r="L2115" s="51">
        <v>51363.333333333336</v>
      </c>
      <c r="M2115" s="51">
        <v>51363.333333333336</v>
      </c>
      <c r="N2115" s="132">
        <v>51363.333333333336</v>
      </c>
      <c r="O2115" s="51">
        <v>51363.333333333336</v>
      </c>
      <c r="P2115" s="51">
        <v>51363.333333333336</v>
      </c>
      <c r="Q2115" s="51">
        <v>51363.333333333336</v>
      </c>
      <c r="R2115" s="51">
        <v>51363.333333333336</v>
      </c>
      <c r="S2115" s="51">
        <v>51363.333333333336</v>
      </c>
      <c r="T2115" s="51">
        <v>51363.333333333336</v>
      </c>
    </row>
    <row r="2116" spans="1:20" s="10" customFormat="1" ht="65.099999999999994" customHeight="1" x14ac:dyDescent="0.3">
      <c r="A2116" s="13">
        <f>IF(D2116="","",SUBTOTAL(3,D$7:$D2116))</f>
        <v>2106</v>
      </c>
      <c r="B2116" s="376"/>
      <c r="C2116" s="55" t="s">
        <v>2365</v>
      </c>
      <c r="D2116" s="56" t="s">
        <v>2312</v>
      </c>
      <c r="E2116" s="54" t="s">
        <v>44</v>
      </c>
      <c r="F2116" s="88" t="s">
        <v>2373</v>
      </c>
      <c r="G2116" s="376"/>
      <c r="H2116" s="54" t="s">
        <v>44</v>
      </c>
      <c r="I2116" s="55"/>
      <c r="J2116" s="389"/>
      <c r="K2116" s="388"/>
      <c r="L2116" s="51">
        <v>61726.666666666672</v>
      </c>
      <c r="M2116" s="51">
        <v>61726.666666666672</v>
      </c>
      <c r="N2116" s="132">
        <v>61726.666666666672</v>
      </c>
      <c r="O2116" s="51">
        <v>61726.666666666672</v>
      </c>
      <c r="P2116" s="51">
        <v>61726.666666666672</v>
      </c>
      <c r="Q2116" s="51">
        <v>61726.666666666672</v>
      </c>
      <c r="R2116" s="51">
        <v>61726.666666666672</v>
      </c>
      <c r="S2116" s="51">
        <v>61726.666666666672</v>
      </c>
      <c r="T2116" s="51">
        <v>61726.666666666672</v>
      </c>
    </row>
    <row r="2117" spans="1:20" s="10" customFormat="1" ht="65.099999999999994" customHeight="1" x14ac:dyDescent="0.3">
      <c r="A2117" s="13">
        <f>IF(D2117="","",SUBTOTAL(3,D$7:$D2117))</f>
        <v>2107</v>
      </c>
      <c r="B2117" s="376"/>
      <c r="C2117" s="55" t="s">
        <v>2365</v>
      </c>
      <c r="D2117" s="56" t="s">
        <v>2312</v>
      </c>
      <c r="E2117" s="54" t="s">
        <v>44</v>
      </c>
      <c r="F2117" s="88" t="s">
        <v>2374</v>
      </c>
      <c r="G2117" s="376"/>
      <c r="H2117" s="54" t="s">
        <v>44</v>
      </c>
      <c r="I2117" s="55"/>
      <c r="J2117" s="389"/>
      <c r="K2117" s="388"/>
      <c r="L2117" s="51">
        <v>70908.333333333343</v>
      </c>
      <c r="M2117" s="51">
        <v>70908.333333333343</v>
      </c>
      <c r="N2117" s="132">
        <v>70908.333333333343</v>
      </c>
      <c r="O2117" s="51">
        <v>70908.333333333343</v>
      </c>
      <c r="P2117" s="51">
        <v>70908.333333333343</v>
      </c>
      <c r="Q2117" s="51">
        <v>70908.333333333343</v>
      </c>
      <c r="R2117" s="51">
        <v>70908.333333333343</v>
      </c>
      <c r="S2117" s="51">
        <v>70908.333333333343</v>
      </c>
      <c r="T2117" s="51">
        <v>70908.333333333343</v>
      </c>
    </row>
    <row r="2118" spans="1:20" s="10" customFormat="1" ht="65.099999999999994" customHeight="1" x14ac:dyDescent="0.3">
      <c r="A2118" s="13">
        <f>IF(D2118="","",SUBTOTAL(3,D$7:$D2118))</f>
        <v>2108</v>
      </c>
      <c r="B2118" s="376"/>
      <c r="C2118" s="55" t="s">
        <v>2365</v>
      </c>
      <c r="D2118" s="56" t="s">
        <v>2312</v>
      </c>
      <c r="E2118" s="54" t="s">
        <v>44</v>
      </c>
      <c r="F2118" s="88" t="s">
        <v>2375</v>
      </c>
      <c r="G2118" s="376"/>
      <c r="H2118" s="54" t="s">
        <v>44</v>
      </c>
      <c r="I2118" s="55"/>
      <c r="J2118" s="389"/>
      <c r="K2118" s="388"/>
      <c r="L2118" s="51">
        <v>68908.333333333343</v>
      </c>
      <c r="M2118" s="51">
        <v>68908.333333333343</v>
      </c>
      <c r="N2118" s="132">
        <v>68908.333333333343</v>
      </c>
      <c r="O2118" s="51">
        <v>68908.333333333343</v>
      </c>
      <c r="P2118" s="51">
        <v>68908.333333333343</v>
      </c>
      <c r="Q2118" s="51">
        <v>68908.333333333343</v>
      </c>
      <c r="R2118" s="51">
        <v>68908.333333333343</v>
      </c>
      <c r="S2118" s="51">
        <v>68908.333333333343</v>
      </c>
      <c r="T2118" s="51">
        <v>68908.333333333343</v>
      </c>
    </row>
    <row r="2119" spans="1:20" s="10" customFormat="1" ht="65.099999999999994" customHeight="1" x14ac:dyDescent="0.3">
      <c r="A2119" s="13">
        <f>IF(D2119="","",SUBTOTAL(3,D$7:$D2119))</f>
        <v>2109</v>
      </c>
      <c r="B2119" s="376"/>
      <c r="C2119" s="55" t="s">
        <v>2365</v>
      </c>
      <c r="D2119" s="56" t="s">
        <v>2312</v>
      </c>
      <c r="E2119" s="54" t="s">
        <v>44</v>
      </c>
      <c r="F2119" s="88" t="s">
        <v>2376</v>
      </c>
      <c r="G2119" s="376"/>
      <c r="H2119" s="54" t="s">
        <v>44</v>
      </c>
      <c r="I2119" s="55"/>
      <c r="J2119" s="389"/>
      <c r="K2119" s="388"/>
      <c r="L2119" s="51">
        <v>83636.666666666672</v>
      </c>
      <c r="M2119" s="51">
        <v>83636.666666666672</v>
      </c>
      <c r="N2119" s="132">
        <v>83636.666666666672</v>
      </c>
      <c r="O2119" s="51">
        <v>83636.666666666672</v>
      </c>
      <c r="P2119" s="51">
        <v>83636.666666666672</v>
      </c>
      <c r="Q2119" s="51">
        <v>83636.666666666672</v>
      </c>
      <c r="R2119" s="51">
        <v>83636.666666666672</v>
      </c>
      <c r="S2119" s="51">
        <v>83636.666666666672</v>
      </c>
      <c r="T2119" s="51">
        <v>83636.666666666672</v>
      </c>
    </row>
    <row r="2120" spans="1:20" s="10" customFormat="1" ht="65.099999999999994" customHeight="1" x14ac:dyDescent="0.3">
      <c r="A2120" s="13">
        <f>IF(D2120="","",SUBTOTAL(3,D$7:$D2120))</f>
        <v>2110</v>
      </c>
      <c r="B2120" s="376"/>
      <c r="C2120" s="55" t="s">
        <v>2365</v>
      </c>
      <c r="D2120" s="56" t="s">
        <v>2312</v>
      </c>
      <c r="E2120" s="54" t="s">
        <v>44</v>
      </c>
      <c r="F2120" s="88" t="s">
        <v>2377</v>
      </c>
      <c r="G2120" s="376"/>
      <c r="H2120" s="54" t="s">
        <v>44</v>
      </c>
      <c r="I2120" s="55"/>
      <c r="J2120" s="389"/>
      <c r="K2120" s="388"/>
      <c r="L2120" s="51">
        <v>109726.66666666667</v>
      </c>
      <c r="M2120" s="51">
        <v>109726.66666666667</v>
      </c>
      <c r="N2120" s="132">
        <v>109726.66666666667</v>
      </c>
      <c r="O2120" s="51">
        <v>109726.66666666667</v>
      </c>
      <c r="P2120" s="51">
        <v>109726.66666666667</v>
      </c>
      <c r="Q2120" s="51">
        <v>109726.66666666667</v>
      </c>
      <c r="R2120" s="51">
        <v>109726.66666666667</v>
      </c>
      <c r="S2120" s="51">
        <v>109726.66666666667</v>
      </c>
      <c r="T2120" s="51">
        <v>109726.66666666667</v>
      </c>
    </row>
    <row r="2121" spans="1:20" s="10" customFormat="1" ht="65.099999999999994" customHeight="1" x14ac:dyDescent="0.3">
      <c r="A2121" s="13">
        <f>IF(D2121="","",SUBTOTAL(3,D$7:$D2121))</f>
        <v>2111</v>
      </c>
      <c r="B2121" s="376"/>
      <c r="C2121" s="55" t="s">
        <v>2365</v>
      </c>
      <c r="D2121" s="56" t="s">
        <v>2312</v>
      </c>
      <c r="E2121" s="54" t="s">
        <v>44</v>
      </c>
      <c r="F2121" s="88" t="s">
        <v>2378</v>
      </c>
      <c r="G2121" s="376"/>
      <c r="H2121" s="54" t="s">
        <v>44</v>
      </c>
      <c r="I2121" s="55"/>
      <c r="J2121" s="389"/>
      <c r="K2121" s="388"/>
      <c r="L2121" s="51">
        <v>101000</v>
      </c>
      <c r="M2121" s="51">
        <v>101000</v>
      </c>
      <c r="N2121" s="132">
        <v>101000</v>
      </c>
      <c r="O2121" s="51">
        <v>101000</v>
      </c>
      <c r="P2121" s="51">
        <v>101000</v>
      </c>
      <c r="Q2121" s="51">
        <v>101000</v>
      </c>
      <c r="R2121" s="51">
        <v>101000</v>
      </c>
      <c r="S2121" s="51">
        <v>101000</v>
      </c>
      <c r="T2121" s="51">
        <v>101000</v>
      </c>
    </row>
    <row r="2122" spans="1:20" s="10" customFormat="1" ht="65.099999999999994" customHeight="1" x14ac:dyDescent="0.3">
      <c r="A2122" s="13">
        <f>IF(D2122="","",SUBTOTAL(3,D$7:$D2122))</f>
        <v>2112</v>
      </c>
      <c r="B2122" s="376"/>
      <c r="C2122" s="55" t="s">
        <v>2365</v>
      </c>
      <c r="D2122" s="56" t="s">
        <v>2312</v>
      </c>
      <c r="E2122" s="54" t="s">
        <v>44</v>
      </c>
      <c r="F2122" s="88" t="s">
        <v>2379</v>
      </c>
      <c r="G2122" s="376"/>
      <c r="H2122" s="54" t="s">
        <v>44</v>
      </c>
      <c r="I2122" s="55"/>
      <c r="J2122" s="389"/>
      <c r="K2122" s="388"/>
      <c r="L2122" s="51">
        <v>133000</v>
      </c>
      <c r="M2122" s="51">
        <v>133000</v>
      </c>
      <c r="N2122" s="132">
        <v>133000</v>
      </c>
      <c r="O2122" s="51">
        <v>133000</v>
      </c>
      <c r="P2122" s="51">
        <v>133000</v>
      </c>
      <c r="Q2122" s="51">
        <v>133000</v>
      </c>
      <c r="R2122" s="51">
        <v>133000</v>
      </c>
      <c r="S2122" s="51">
        <v>133000</v>
      </c>
      <c r="T2122" s="51">
        <v>133000</v>
      </c>
    </row>
    <row r="2123" spans="1:20" s="10" customFormat="1" ht="65.099999999999994" customHeight="1" x14ac:dyDescent="0.3">
      <c r="A2123" s="13">
        <f>IF(D2123="","",SUBTOTAL(3,D$7:$D2123))</f>
        <v>2113</v>
      </c>
      <c r="B2123" s="376"/>
      <c r="C2123" s="55" t="s">
        <v>2365</v>
      </c>
      <c r="D2123" s="56" t="s">
        <v>2312</v>
      </c>
      <c r="E2123" s="54" t="s">
        <v>44</v>
      </c>
      <c r="F2123" s="88" t="s">
        <v>2380</v>
      </c>
      <c r="G2123" s="376"/>
      <c r="H2123" s="54" t="s">
        <v>44</v>
      </c>
      <c r="I2123" s="55"/>
      <c r="J2123" s="389"/>
      <c r="K2123" s="388"/>
      <c r="L2123" s="51">
        <v>170545</v>
      </c>
      <c r="M2123" s="51">
        <v>170545</v>
      </c>
      <c r="N2123" s="132">
        <v>170545</v>
      </c>
      <c r="O2123" s="51">
        <v>170545</v>
      </c>
      <c r="P2123" s="51">
        <v>170545</v>
      </c>
      <c r="Q2123" s="51">
        <v>170545</v>
      </c>
      <c r="R2123" s="51">
        <v>170545</v>
      </c>
      <c r="S2123" s="51">
        <v>170545</v>
      </c>
      <c r="T2123" s="51">
        <v>170545</v>
      </c>
    </row>
    <row r="2124" spans="1:20" s="10" customFormat="1" ht="65.099999999999994" customHeight="1" x14ac:dyDescent="0.3">
      <c r="A2124" s="13">
        <f>IF(D2124="","",SUBTOTAL(3,D$7:$D2124))</f>
        <v>2114</v>
      </c>
      <c r="B2124" s="376"/>
      <c r="C2124" s="55" t="s">
        <v>2365</v>
      </c>
      <c r="D2124" s="56" t="s">
        <v>2312</v>
      </c>
      <c r="E2124" s="54" t="s">
        <v>44</v>
      </c>
      <c r="F2124" s="88" t="s">
        <v>2381</v>
      </c>
      <c r="G2124" s="376"/>
      <c r="H2124" s="54" t="s">
        <v>44</v>
      </c>
      <c r="I2124" s="55"/>
      <c r="J2124" s="389"/>
      <c r="K2124" s="388"/>
      <c r="L2124" s="51">
        <v>160545</v>
      </c>
      <c r="M2124" s="51">
        <v>160545</v>
      </c>
      <c r="N2124" s="132">
        <v>160545</v>
      </c>
      <c r="O2124" s="51">
        <v>160545</v>
      </c>
      <c r="P2124" s="51">
        <v>160545</v>
      </c>
      <c r="Q2124" s="51">
        <v>160545</v>
      </c>
      <c r="R2124" s="51">
        <v>160545</v>
      </c>
      <c r="S2124" s="51">
        <v>160545</v>
      </c>
      <c r="T2124" s="51">
        <v>160545</v>
      </c>
    </row>
    <row r="2125" spans="1:20" s="10" customFormat="1" ht="65.099999999999994" customHeight="1" x14ac:dyDescent="0.3">
      <c r="A2125" s="13">
        <f>IF(D2125="","",SUBTOTAL(3,D$7:$D2125))</f>
        <v>2115</v>
      </c>
      <c r="B2125" s="376"/>
      <c r="C2125" s="55" t="s">
        <v>2365</v>
      </c>
      <c r="D2125" s="56" t="s">
        <v>2312</v>
      </c>
      <c r="E2125" s="54" t="s">
        <v>44</v>
      </c>
      <c r="F2125" s="88" t="s">
        <v>2382</v>
      </c>
      <c r="G2125" s="376"/>
      <c r="H2125" s="54" t="s">
        <v>44</v>
      </c>
      <c r="I2125" s="55"/>
      <c r="J2125" s="389"/>
      <c r="K2125" s="388"/>
      <c r="L2125" s="51">
        <v>268818.33333333337</v>
      </c>
      <c r="M2125" s="51">
        <v>268818.33333333337</v>
      </c>
      <c r="N2125" s="132">
        <v>268818.33333333337</v>
      </c>
      <c r="O2125" s="51">
        <v>268818.33333333337</v>
      </c>
      <c r="P2125" s="51">
        <v>268818.33333333337</v>
      </c>
      <c r="Q2125" s="51">
        <v>268818.33333333337</v>
      </c>
      <c r="R2125" s="51">
        <v>268818.33333333337</v>
      </c>
      <c r="S2125" s="51">
        <v>268818.33333333337</v>
      </c>
      <c r="T2125" s="51">
        <v>268818.33333333337</v>
      </c>
    </row>
    <row r="2126" spans="1:20" s="10" customFormat="1" ht="65.099999999999994" customHeight="1" x14ac:dyDescent="0.3">
      <c r="A2126" s="13">
        <f>IF(D2126="","",SUBTOTAL(3,D$7:$D2126))</f>
        <v>2116</v>
      </c>
      <c r="B2126" s="376"/>
      <c r="C2126" s="55" t="s">
        <v>2365</v>
      </c>
      <c r="D2126" s="56" t="s">
        <v>2312</v>
      </c>
      <c r="E2126" s="54" t="s">
        <v>44</v>
      </c>
      <c r="F2126" s="88" t="s">
        <v>2383</v>
      </c>
      <c r="G2126" s="376"/>
      <c r="H2126" s="54" t="s">
        <v>44</v>
      </c>
      <c r="I2126" s="55"/>
      <c r="J2126" s="389"/>
      <c r="K2126" s="388"/>
      <c r="L2126" s="51">
        <v>223273.33333333334</v>
      </c>
      <c r="M2126" s="51">
        <v>223273.33333333334</v>
      </c>
      <c r="N2126" s="132">
        <v>223273.33333333334</v>
      </c>
      <c r="O2126" s="51">
        <v>223273.33333333334</v>
      </c>
      <c r="P2126" s="51">
        <v>223273.33333333334</v>
      </c>
      <c r="Q2126" s="51">
        <v>223273.33333333334</v>
      </c>
      <c r="R2126" s="51">
        <v>223273.33333333334</v>
      </c>
      <c r="S2126" s="51">
        <v>223273.33333333334</v>
      </c>
      <c r="T2126" s="51">
        <v>223273.33333333334</v>
      </c>
    </row>
    <row r="2127" spans="1:20" s="10" customFormat="1" ht="65.099999999999994" customHeight="1" x14ac:dyDescent="0.3">
      <c r="A2127" s="13">
        <f>IF(D2127="","",SUBTOTAL(3,D$7:$D2127))</f>
        <v>2117</v>
      </c>
      <c r="B2127" s="376"/>
      <c r="C2127" s="55" t="s">
        <v>2365</v>
      </c>
      <c r="D2127" s="56" t="s">
        <v>2312</v>
      </c>
      <c r="E2127" s="54" t="s">
        <v>44</v>
      </c>
      <c r="F2127" s="88" t="s">
        <v>2384</v>
      </c>
      <c r="G2127" s="376"/>
      <c r="H2127" s="54" t="s">
        <v>44</v>
      </c>
      <c r="I2127" s="55"/>
      <c r="J2127" s="389"/>
      <c r="K2127" s="388"/>
      <c r="L2127" s="51">
        <v>285000</v>
      </c>
      <c r="M2127" s="51">
        <v>285000</v>
      </c>
      <c r="N2127" s="132">
        <v>285000</v>
      </c>
      <c r="O2127" s="51">
        <v>285000</v>
      </c>
      <c r="P2127" s="51">
        <v>285000</v>
      </c>
      <c r="Q2127" s="51">
        <v>285000</v>
      </c>
      <c r="R2127" s="51">
        <v>285000</v>
      </c>
      <c r="S2127" s="51">
        <v>285000</v>
      </c>
      <c r="T2127" s="51">
        <v>285000</v>
      </c>
    </row>
    <row r="2128" spans="1:20" s="10" customFormat="1" ht="65.099999999999994" customHeight="1" x14ac:dyDescent="0.3">
      <c r="A2128" s="13">
        <f>IF(D2128="","",SUBTOTAL(3,D$7:$D2128))</f>
        <v>2118</v>
      </c>
      <c r="B2128" s="376"/>
      <c r="C2128" s="55" t="s">
        <v>2365</v>
      </c>
      <c r="D2128" s="56" t="s">
        <v>2312</v>
      </c>
      <c r="E2128" s="54" t="s">
        <v>44</v>
      </c>
      <c r="F2128" s="88" t="s">
        <v>2385</v>
      </c>
      <c r="G2128" s="376"/>
      <c r="H2128" s="54" t="s">
        <v>44</v>
      </c>
      <c r="I2128" s="55"/>
      <c r="J2128" s="389"/>
      <c r="K2128" s="388"/>
      <c r="L2128" s="51">
        <v>325818.33333333337</v>
      </c>
      <c r="M2128" s="51">
        <v>325818.33333333337</v>
      </c>
      <c r="N2128" s="132">
        <v>325818.33333333337</v>
      </c>
      <c r="O2128" s="51">
        <v>325818.33333333337</v>
      </c>
      <c r="P2128" s="51">
        <v>325818.33333333337</v>
      </c>
      <c r="Q2128" s="51">
        <v>325818.33333333337</v>
      </c>
      <c r="R2128" s="51">
        <v>325818.33333333337</v>
      </c>
      <c r="S2128" s="51">
        <v>325818.33333333337</v>
      </c>
      <c r="T2128" s="51">
        <v>325818.33333333337</v>
      </c>
    </row>
    <row r="2129" spans="1:20" s="10" customFormat="1" ht="65.099999999999994" customHeight="1" x14ac:dyDescent="0.3">
      <c r="A2129" s="13">
        <f>IF(D2129="","",SUBTOTAL(3,D$7:$D2129))</f>
        <v>2119</v>
      </c>
      <c r="B2129" s="376"/>
      <c r="C2129" s="55" t="s">
        <v>2365</v>
      </c>
      <c r="D2129" s="56" t="s">
        <v>2312</v>
      </c>
      <c r="E2129" s="54" t="s">
        <v>44</v>
      </c>
      <c r="F2129" s="88" t="s">
        <v>2386</v>
      </c>
      <c r="G2129" s="376"/>
      <c r="H2129" s="54" t="s">
        <v>44</v>
      </c>
      <c r="I2129" s="55"/>
      <c r="J2129" s="389"/>
      <c r="K2129" s="388"/>
      <c r="L2129" s="51">
        <v>521545</v>
      </c>
      <c r="M2129" s="51">
        <v>521545</v>
      </c>
      <c r="N2129" s="132">
        <v>521545</v>
      </c>
      <c r="O2129" s="51">
        <v>521545</v>
      </c>
      <c r="P2129" s="51">
        <v>521545</v>
      </c>
      <c r="Q2129" s="51">
        <v>521545</v>
      </c>
      <c r="R2129" s="51">
        <v>521545</v>
      </c>
      <c r="S2129" s="51">
        <v>521545</v>
      </c>
      <c r="T2129" s="51">
        <v>521545</v>
      </c>
    </row>
    <row r="2130" spans="1:20" s="10" customFormat="1" ht="65.099999999999994" customHeight="1" x14ac:dyDescent="0.3">
      <c r="A2130" s="13">
        <f>IF(D2130="","",SUBTOTAL(3,D$7:$D2130))</f>
        <v>2120</v>
      </c>
      <c r="B2130" s="376"/>
      <c r="C2130" s="55" t="s">
        <v>2365</v>
      </c>
      <c r="D2130" s="56" t="s">
        <v>2312</v>
      </c>
      <c r="E2130" s="54" t="s">
        <v>44</v>
      </c>
      <c r="F2130" s="88" t="s">
        <v>2387</v>
      </c>
      <c r="G2130" s="376"/>
      <c r="H2130" s="54" t="s">
        <v>44</v>
      </c>
      <c r="I2130" s="55"/>
      <c r="J2130" s="389"/>
      <c r="K2130" s="388"/>
      <c r="L2130" s="51">
        <v>646000</v>
      </c>
      <c r="M2130" s="51">
        <v>646000</v>
      </c>
      <c r="N2130" s="132">
        <v>646000</v>
      </c>
      <c r="O2130" s="51">
        <v>646000</v>
      </c>
      <c r="P2130" s="51">
        <v>646000</v>
      </c>
      <c r="Q2130" s="51">
        <v>646000</v>
      </c>
      <c r="R2130" s="51">
        <v>646000</v>
      </c>
      <c r="S2130" s="51">
        <v>646000</v>
      </c>
      <c r="T2130" s="51">
        <v>646000</v>
      </c>
    </row>
    <row r="2131" spans="1:20" s="10" customFormat="1" ht="65.099999999999994" customHeight="1" x14ac:dyDescent="0.3">
      <c r="A2131" s="13">
        <f>IF(D2131="","",SUBTOTAL(3,D$7:$D2131))</f>
        <v>2121</v>
      </c>
      <c r="B2131" s="376"/>
      <c r="C2131" s="55" t="s">
        <v>2365</v>
      </c>
      <c r="D2131" s="56" t="s">
        <v>2312</v>
      </c>
      <c r="E2131" s="54" t="s">
        <v>44</v>
      </c>
      <c r="F2131" s="88" t="s">
        <v>2388</v>
      </c>
      <c r="G2131" s="376"/>
      <c r="H2131" s="54" t="s">
        <v>44</v>
      </c>
      <c r="I2131" s="55"/>
      <c r="J2131" s="389"/>
      <c r="K2131" s="388"/>
      <c r="L2131" s="51">
        <v>797091.66666666674</v>
      </c>
      <c r="M2131" s="51">
        <v>797091.66666666674</v>
      </c>
      <c r="N2131" s="132">
        <v>797091.66666666674</v>
      </c>
      <c r="O2131" s="51">
        <v>797091.66666666674</v>
      </c>
      <c r="P2131" s="51">
        <v>797091.66666666674</v>
      </c>
      <c r="Q2131" s="51">
        <v>797091.66666666674</v>
      </c>
      <c r="R2131" s="51">
        <v>797091.66666666674</v>
      </c>
      <c r="S2131" s="51">
        <v>797091.66666666674</v>
      </c>
      <c r="T2131" s="51">
        <v>797091.66666666674</v>
      </c>
    </row>
    <row r="2132" spans="1:20" s="10" customFormat="1" ht="65.099999999999994" customHeight="1" x14ac:dyDescent="0.3">
      <c r="A2132" s="13">
        <f>IF(D2132="","",SUBTOTAL(3,D$7:$D2132))</f>
        <v>2122</v>
      </c>
      <c r="B2132" s="376"/>
      <c r="C2132" s="55" t="s">
        <v>2365</v>
      </c>
      <c r="D2132" s="56" t="s">
        <v>2312</v>
      </c>
      <c r="E2132" s="54" t="s">
        <v>44</v>
      </c>
      <c r="F2132" s="88" t="s">
        <v>2389</v>
      </c>
      <c r="G2132" s="376"/>
      <c r="H2132" s="54" t="s">
        <v>44</v>
      </c>
      <c r="I2132" s="55"/>
      <c r="J2132" s="389"/>
      <c r="K2132" s="388"/>
      <c r="L2132" s="51">
        <v>1087726.6666666667</v>
      </c>
      <c r="M2132" s="51">
        <v>1087726.6666666667</v>
      </c>
      <c r="N2132" s="132">
        <v>1087726.6666666667</v>
      </c>
      <c r="O2132" s="51">
        <v>1087726.6666666667</v>
      </c>
      <c r="P2132" s="51">
        <v>1087726.6666666667</v>
      </c>
      <c r="Q2132" s="51">
        <v>1087726.6666666667</v>
      </c>
      <c r="R2132" s="51">
        <v>1087726.6666666667</v>
      </c>
      <c r="S2132" s="51">
        <v>1087726.6666666667</v>
      </c>
      <c r="T2132" s="51">
        <v>1087726.6666666667</v>
      </c>
    </row>
    <row r="2133" spans="1:20" s="10" customFormat="1" ht="65.099999999999994" customHeight="1" x14ac:dyDescent="0.3">
      <c r="A2133" s="13">
        <f>IF(D2133="","",SUBTOTAL(3,D$7:$D2133))</f>
        <v>2123</v>
      </c>
      <c r="B2133" s="376"/>
      <c r="C2133" s="55" t="s">
        <v>2365</v>
      </c>
      <c r="D2133" s="56" t="s">
        <v>2312</v>
      </c>
      <c r="E2133" s="54" t="s">
        <v>44</v>
      </c>
      <c r="F2133" s="88" t="s">
        <v>2390</v>
      </c>
      <c r="G2133" s="376"/>
      <c r="H2133" s="54" t="s">
        <v>44</v>
      </c>
      <c r="I2133" s="55"/>
      <c r="J2133" s="389"/>
      <c r="K2133" s="388"/>
      <c r="L2133" s="51">
        <v>1713818.3333333335</v>
      </c>
      <c r="M2133" s="51">
        <v>1713818.3333333335</v>
      </c>
      <c r="N2133" s="132">
        <v>1713818.3333333335</v>
      </c>
      <c r="O2133" s="51">
        <v>1713818.3333333335</v>
      </c>
      <c r="P2133" s="51">
        <v>1713818.3333333335</v>
      </c>
      <c r="Q2133" s="51">
        <v>1713818.3333333335</v>
      </c>
      <c r="R2133" s="51">
        <v>1713818.3333333335</v>
      </c>
      <c r="S2133" s="51">
        <v>1713818.3333333335</v>
      </c>
      <c r="T2133" s="51">
        <v>1713818.3333333335</v>
      </c>
    </row>
    <row r="2134" spans="1:20" s="10" customFormat="1" ht="65.099999999999994" customHeight="1" x14ac:dyDescent="0.3">
      <c r="A2134" s="13">
        <f>IF(D2134="","",SUBTOTAL(3,D$7:$D2134))</f>
        <v>2124</v>
      </c>
      <c r="B2134" s="376"/>
      <c r="C2134" s="55" t="s">
        <v>2365</v>
      </c>
      <c r="D2134" s="56" t="s">
        <v>2312</v>
      </c>
      <c r="E2134" s="54" t="s">
        <v>44</v>
      </c>
      <c r="F2134" s="88" t="s">
        <v>2391</v>
      </c>
      <c r="G2134" s="376"/>
      <c r="H2134" s="54" t="s">
        <v>44</v>
      </c>
      <c r="I2134" s="55"/>
      <c r="J2134" s="389"/>
      <c r="K2134" s="388"/>
      <c r="L2134" s="51">
        <v>2079545</v>
      </c>
      <c r="M2134" s="51">
        <v>2079545</v>
      </c>
      <c r="N2134" s="132">
        <v>2079545</v>
      </c>
      <c r="O2134" s="51">
        <v>2079545</v>
      </c>
      <c r="P2134" s="51">
        <v>2079545</v>
      </c>
      <c r="Q2134" s="51">
        <v>2079545</v>
      </c>
      <c r="R2134" s="51">
        <v>2079545</v>
      </c>
      <c r="S2134" s="51">
        <v>2079545</v>
      </c>
      <c r="T2134" s="51">
        <v>2079545</v>
      </c>
    </row>
    <row r="2135" spans="1:20" s="10" customFormat="1" ht="65.099999999999994" customHeight="1" x14ac:dyDescent="0.3">
      <c r="A2135" s="13">
        <f>IF(D2135="","",SUBTOTAL(3,D$7:$D2135))</f>
        <v>2125</v>
      </c>
      <c r="B2135" s="376"/>
      <c r="C2135" s="55" t="s">
        <v>2392</v>
      </c>
      <c r="D2135" s="56" t="s">
        <v>2312</v>
      </c>
      <c r="E2135" s="55" t="s">
        <v>2393</v>
      </c>
      <c r="F2135" s="88" t="s">
        <v>2394</v>
      </c>
      <c r="G2135" s="376"/>
      <c r="H2135" s="54" t="s">
        <v>44</v>
      </c>
      <c r="I2135" s="55"/>
      <c r="J2135" s="389"/>
      <c r="K2135" s="388"/>
      <c r="L2135" s="51">
        <v>7726.9230769230762</v>
      </c>
      <c r="M2135" s="51">
        <v>7726.9230769230762</v>
      </c>
      <c r="N2135" s="132">
        <v>7726.9230769230762</v>
      </c>
      <c r="O2135" s="51">
        <v>7726.9230769230762</v>
      </c>
      <c r="P2135" s="51">
        <v>7726.9230769230762</v>
      </c>
      <c r="Q2135" s="51">
        <v>7726.9230769230762</v>
      </c>
      <c r="R2135" s="51">
        <v>7726.9230769230762</v>
      </c>
      <c r="S2135" s="51">
        <v>7726.9230769230762</v>
      </c>
      <c r="T2135" s="51">
        <v>7726.9230769230762</v>
      </c>
    </row>
    <row r="2136" spans="1:20" s="10" customFormat="1" ht="65.099999999999994" customHeight="1" x14ac:dyDescent="0.3">
      <c r="A2136" s="13">
        <f>IF(D2136="","",SUBTOTAL(3,D$7:$D2136))</f>
        <v>2126</v>
      </c>
      <c r="B2136" s="376"/>
      <c r="C2136" s="55" t="s">
        <v>2392</v>
      </c>
      <c r="D2136" s="56" t="s">
        <v>2312</v>
      </c>
      <c r="E2136" s="54" t="s">
        <v>44</v>
      </c>
      <c r="F2136" s="88" t="s">
        <v>2395</v>
      </c>
      <c r="G2136" s="376"/>
      <c r="H2136" s="54" t="s">
        <v>44</v>
      </c>
      <c r="I2136" s="55"/>
      <c r="J2136" s="389"/>
      <c r="K2136" s="388"/>
      <c r="L2136" s="51">
        <v>9091.0256410256407</v>
      </c>
      <c r="M2136" s="51">
        <v>9091.0256410256407</v>
      </c>
      <c r="N2136" s="132">
        <v>9091.0256410256407</v>
      </c>
      <c r="O2136" s="51">
        <v>9091.0256410256407</v>
      </c>
      <c r="P2136" s="51">
        <v>9091.0256410256407</v>
      </c>
      <c r="Q2136" s="51">
        <v>9091.0256410256407</v>
      </c>
      <c r="R2136" s="51">
        <v>9091.0256410256407</v>
      </c>
      <c r="S2136" s="51">
        <v>9091.0256410256407</v>
      </c>
      <c r="T2136" s="51">
        <v>9091.0256410256407</v>
      </c>
    </row>
    <row r="2137" spans="1:20" s="10" customFormat="1" ht="65.099999999999994" customHeight="1" x14ac:dyDescent="0.3">
      <c r="A2137" s="13">
        <f>IF(D2137="","",SUBTOTAL(3,D$7:$D2137))</f>
        <v>2127</v>
      </c>
      <c r="B2137" s="376"/>
      <c r="C2137" s="55" t="s">
        <v>2392</v>
      </c>
      <c r="D2137" s="56" t="s">
        <v>2312</v>
      </c>
      <c r="E2137" s="54" t="s">
        <v>44</v>
      </c>
      <c r="F2137" s="88" t="s">
        <v>2396</v>
      </c>
      <c r="G2137" s="376"/>
      <c r="H2137" s="54" t="s">
        <v>44</v>
      </c>
      <c r="I2137" s="55"/>
      <c r="J2137" s="389"/>
      <c r="K2137" s="388"/>
      <c r="L2137" s="51">
        <v>9817.9487179487169</v>
      </c>
      <c r="M2137" s="51">
        <v>9817.9487179487169</v>
      </c>
      <c r="N2137" s="132">
        <v>9817.9487179487169</v>
      </c>
      <c r="O2137" s="51">
        <v>9817.9487179487169</v>
      </c>
      <c r="P2137" s="51">
        <v>9817.9487179487169</v>
      </c>
      <c r="Q2137" s="51">
        <v>9817.9487179487169</v>
      </c>
      <c r="R2137" s="51">
        <v>9817.9487179487169</v>
      </c>
      <c r="S2137" s="51">
        <v>9817.9487179487169</v>
      </c>
      <c r="T2137" s="51">
        <v>9817.9487179487169</v>
      </c>
    </row>
    <row r="2138" spans="1:20" s="10" customFormat="1" ht="65.099999999999994" customHeight="1" x14ac:dyDescent="0.3">
      <c r="A2138" s="13">
        <f>IF(D2138="","",SUBTOTAL(3,D$7:$D2138))</f>
        <v>2128</v>
      </c>
      <c r="B2138" s="376"/>
      <c r="C2138" s="55" t="s">
        <v>2392</v>
      </c>
      <c r="D2138" s="56" t="s">
        <v>2312</v>
      </c>
      <c r="E2138" s="54" t="s">
        <v>44</v>
      </c>
      <c r="F2138" s="88" t="s">
        <v>2397</v>
      </c>
      <c r="G2138" s="376"/>
      <c r="H2138" s="54" t="s">
        <v>44</v>
      </c>
      <c r="I2138" s="55"/>
      <c r="J2138" s="389"/>
      <c r="K2138" s="388"/>
      <c r="L2138" s="51">
        <v>11726.923076923076</v>
      </c>
      <c r="M2138" s="51">
        <v>11726.923076923076</v>
      </c>
      <c r="N2138" s="132">
        <v>11726.923076923076</v>
      </c>
      <c r="O2138" s="51">
        <v>11726.923076923076</v>
      </c>
      <c r="P2138" s="51">
        <v>11726.923076923076</v>
      </c>
      <c r="Q2138" s="51">
        <v>11726.923076923076</v>
      </c>
      <c r="R2138" s="51">
        <v>11726.923076923076</v>
      </c>
      <c r="S2138" s="51">
        <v>11726.923076923076</v>
      </c>
      <c r="T2138" s="51">
        <v>11726.923076923076</v>
      </c>
    </row>
    <row r="2139" spans="1:20" s="10" customFormat="1" ht="65.099999999999994" customHeight="1" x14ac:dyDescent="0.3">
      <c r="A2139" s="13">
        <f>IF(D2139="","",SUBTOTAL(3,D$7:$D2139))</f>
        <v>2129</v>
      </c>
      <c r="B2139" s="376"/>
      <c r="C2139" s="55" t="s">
        <v>2392</v>
      </c>
      <c r="D2139" s="56" t="s">
        <v>2312</v>
      </c>
      <c r="E2139" s="54" t="s">
        <v>44</v>
      </c>
      <c r="F2139" s="88" t="s">
        <v>2398</v>
      </c>
      <c r="G2139" s="376"/>
      <c r="H2139" s="54" t="s">
        <v>44</v>
      </c>
      <c r="I2139" s="55"/>
      <c r="J2139" s="389"/>
      <c r="K2139" s="388"/>
      <c r="L2139" s="51">
        <v>13726.923076923076</v>
      </c>
      <c r="M2139" s="51">
        <v>13726.923076923076</v>
      </c>
      <c r="N2139" s="132">
        <v>13726.923076923076</v>
      </c>
      <c r="O2139" s="51">
        <v>13726.923076923076</v>
      </c>
      <c r="P2139" s="51">
        <v>13726.923076923076</v>
      </c>
      <c r="Q2139" s="51">
        <v>13726.923076923076</v>
      </c>
      <c r="R2139" s="51">
        <v>13726.923076923076</v>
      </c>
      <c r="S2139" s="51">
        <v>13726.923076923076</v>
      </c>
      <c r="T2139" s="51">
        <v>13726.923076923076</v>
      </c>
    </row>
    <row r="2140" spans="1:20" s="10" customFormat="1" ht="65.099999999999994" customHeight="1" x14ac:dyDescent="0.3">
      <c r="A2140" s="13">
        <f>IF(D2140="","",SUBTOTAL(3,D$7:$D2140))</f>
        <v>2130</v>
      </c>
      <c r="B2140" s="376"/>
      <c r="C2140" s="55" t="s">
        <v>2392</v>
      </c>
      <c r="D2140" s="56" t="s">
        <v>2312</v>
      </c>
      <c r="E2140" s="54" t="s">
        <v>44</v>
      </c>
      <c r="F2140" s="88" t="s">
        <v>2399</v>
      </c>
      <c r="G2140" s="376"/>
      <c r="H2140" s="54" t="s">
        <v>44</v>
      </c>
      <c r="I2140" s="55"/>
      <c r="J2140" s="389"/>
      <c r="K2140" s="388"/>
      <c r="L2140" s="51">
        <v>13182.051282051281</v>
      </c>
      <c r="M2140" s="51">
        <v>13182.051282051281</v>
      </c>
      <c r="N2140" s="132">
        <v>13182.051282051281</v>
      </c>
      <c r="O2140" s="51">
        <v>13182.051282051281</v>
      </c>
      <c r="P2140" s="51">
        <v>13182.051282051281</v>
      </c>
      <c r="Q2140" s="51">
        <v>13182.051282051281</v>
      </c>
      <c r="R2140" s="51">
        <v>13182.051282051281</v>
      </c>
      <c r="S2140" s="51">
        <v>13182.051282051281</v>
      </c>
      <c r="T2140" s="51">
        <v>13182.051282051281</v>
      </c>
    </row>
    <row r="2141" spans="1:20" s="10" customFormat="1" ht="65.099999999999994" customHeight="1" x14ac:dyDescent="0.3">
      <c r="A2141" s="13">
        <f>IF(D2141="","",SUBTOTAL(3,D$7:$D2141))</f>
        <v>2131</v>
      </c>
      <c r="B2141" s="376"/>
      <c r="C2141" s="55" t="s">
        <v>2392</v>
      </c>
      <c r="D2141" s="56" t="s">
        <v>2312</v>
      </c>
      <c r="E2141" s="54" t="s">
        <v>44</v>
      </c>
      <c r="F2141" s="88" t="s">
        <v>2400</v>
      </c>
      <c r="G2141" s="376"/>
      <c r="H2141" s="54" t="s">
        <v>44</v>
      </c>
      <c r="I2141" s="55"/>
      <c r="J2141" s="389"/>
      <c r="K2141" s="388"/>
      <c r="L2141" s="51">
        <v>16091.025641025641</v>
      </c>
      <c r="M2141" s="51">
        <v>16091.025641025641</v>
      </c>
      <c r="N2141" s="132">
        <v>16091.025641025641</v>
      </c>
      <c r="O2141" s="51">
        <v>16091.025641025641</v>
      </c>
      <c r="P2141" s="51">
        <v>16091.025641025641</v>
      </c>
      <c r="Q2141" s="51">
        <v>16091.025641025641</v>
      </c>
      <c r="R2141" s="51">
        <v>16091.025641025641</v>
      </c>
      <c r="S2141" s="51">
        <v>16091.025641025641</v>
      </c>
      <c r="T2141" s="51">
        <v>16091.025641025641</v>
      </c>
    </row>
    <row r="2142" spans="1:20" s="10" customFormat="1" ht="65.099999999999994" customHeight="1" x14ac:dyDescent="0.3">
      <c r="A2142" s="13">
        <f>IF(D2142="","",SUBTOTAL(3,D$7:$D2142))</f>
        <v>2132</v>
      </c>
      <c r="B2142" s="376"/>
      <c r="C2142" s="55" t="s">
        <v>2392</v>
      </c>
      <c r="D2142" s="56" t="s">
        <v>2312</v>
      </c>
      <c r="E2142" s="54" t="s">
        <v>44</v>
      </c>
      <c r="F2142" s="88" t="s">
        <v>2401</v>
      </c>
      <c r="G2142" s="376"/>
      <c r="H2142" s="54" t="s">
        <v>44</v>
      </c>
      <c r="I2142" s="55"/>
      <c r="J2142" s="389"/>
      <c r="K2142" s="388"/>
      <c r="L2142" s="51">
        <v>18817.948717948719</v>
      </c>
      <c r="M2142" s="51">
        <v>18817.948717948719</v>
      </c>
      <c r="N2142" s="132">
        <v>18817.948717948719</v>
      </c>
      <c r="O2142" s="51">
        <v>18817.948717948719</v>
      </c>
      <c r="P2142" s="51">
        <v>18817.948717948719</v>
      </c>
      <c r="Q2142" s="51">
        <v>18817.948717948719</v>
      </c>
      <c r="R2142" s="51">
        <v>18817.948717948719</v>
      </c>
      <c r="S2142" s="51">
        <v>18817.948717948719</v>
      </c>
      <c r="T2142" s="51">
        <v>18817.948717948719</v>
      </c>
    </row>
    <row r="2143" spans="1:20" s="10" customFormat="1" ht="65.099999999999994" customHeight="1" x14ac:dyDescent="0.3">
      <c r="A2143" s="13">
        <f>IF(D2143="","",SUBTOTAL(3,D$7:$D2143))</f>
        <v>2133</v>
      </c>
      <c r="B2143" s="376"/>
      <c r="C2143" s="55" t="s">
        <v>2392</v>
      </c>
      <c r="D2143" s="56" t="s">
        <v>2312</v>
      </c>
      <c r="E2143" s="54" t="s">
        <v>44</v>
      </c>
      <c r="F2143" s="88" t="s">
        <v>2402</v>
      </c>
      <c r="G2143" s="376"/>
      <c r="H2143" s="54" t="s">
        <v>44</v>
      </c>
      <c r="I2143" s="55"/>
      <c r="J2143" s="389"/>
      <c r="K2143" s="388"/>
      <c r="L2143" s="51">
        <v>20091.025641025641</v>
      </c>
      <c r="M2143" s="51">
        <v>20091.025641025641</v>
      </c>
      <c r="N2143" s="132">
        <v>20091.025641025641</v>
      </c>
      <c r="O2143" s="51">
        <v>20091.025641025641</v>
      </c>
      <c r="P2143" s="51">
        <v>20091.025641025641</v>
      </c>
      <c r="Q2143" s="51">
        <v>20091.025641025641</v>
      </c>
      <c r="R2143" s="51">
        <v>20091.025641025641</v>
      </c>
      <c r="S2143" s="51">
        <v>20091.025641025641</v>
      </c>
      <c r="T2143" s="51">
        <v>20091.025641025641</v>
      </c>
    </row>
    <row r="2144" spans="1:20" s="10" customFormat="1" ht="65.099999999999994" customHeight="1" x14ac:dyDescent="0.3">
      <c r="A2144" s="13">
        <f>IF(D2144="","",SUBTOTAL(3,D$7:$D2144))</f>
        <v>2134</v>
      </c>
      <c r="B2144" s="376"/>
      <c r="C2144" s="55" t="s">
        <v>2392</v>
      </c>
      <c r="D2144" s="56" t="s">
        <v>2312</v>
      </c>
      <c r="E2144" s="54" t="s">
        <v>44</v>
      </c>
      <c r="F2144" s="88" t="s">
        <v>2403</v>
      </c>
      <c r="G2144" s="376"/>
      <c r="H2144" s="54" t="s">
        <v>44</v>
      </c>
      <c r="I2144" s="55"/>
      <c r="J2144" s="389"/>
      <c r="K2144" s="388"/>
      <c r="L2144" s="51">
        <v>24273.076923076922</v>
      </c>
      <c r="M2144" s="51">
        <v>24273.076923076922</v>
      </c>
      <c r="N2144" s="132">
        <v>24273.076923076922</v>
      </c>
      <c r="O2144" s="51">
        <v>24273.076923076922</v>
      </c>
      <c r="P2144" s="51">
        <v>24273.076923076922</v>
      </c>
      <c r="Q2144" s="51">
        <v>24273.076923076922</v>
      </c>
      <c r="R2144" s="51">
        <v>24273.076923076922</v>
      </c>
      <c r="S2144" s="51">
        <v>24273.076923076922</v>
      </c>
      <c r="T2144" s="51">
        <v>24273.076923076922</v>
      </c>
    </row>
    <row r="2145" spans="1:20" s="10" customFormat="1" ht="65.099999999999994" customHeight="1" x14ac:dyDescent="0.3">
      <c r="A2145" s="13">
        <f>IF(D2145="","",SUBTOTAL(3,D$7:$D2145))</f>
        <v>2135</v>
      </c>
      <c r="B2145" s="376"/>
      <c r="C2145" s="55" t="s">
        <v>2392</v>
      </c>
      <c r="D2145" s="56" t="s">
        <v>2312</v>
      </c>
      <c r="E2145" s="54" t="s">
        <v>44</v>
      </c>
      <c r="F2145" s="88" t="s">
        <v>2404</v>
      </c>
      <c r="G2145" s="376"/>
      <c r="H2145" s="54" t="s">
        <v>44</v>
      </c>
      <c r="I2145" s="55"/>
      <c r="J2145" s="389"/>
      <c r="K2145" s="388"/>
      <c r="L2145" s="51">
        <v>25817.948717948719</v>
      </c>
      <c r="M2145" s="51">
        <v>25817.948717948719</v>
      </c>
      <c r="N2145" s="132">
        <v>25817.948717948719</v>
      </c>
      <c r="O2145" s="51">
        <v>25817.948717948719</v>
      </c>
      <c r="P2145" s="51">
        <v>25817.948717948719</v>
      </c>
      <c r="Q2145" s="51">
        <v>25817.948717948719</v>
      </c>
      <c r="R2145" s="51">
        <v>25817.948717948719</v>
      </c>
      <c r="S2145" s="51">
        <v>25817.948717948719</v>
      </c>
      <c r="T2145" s="51">
        <v>25817.948717948719</v>
      </c>
    </row>
    <row r="2146" spans="1:20" s="10" customFormat="1" ht="65.099999999999994" customHeight="1" x14ac:dyDescent="0.3">
      <c r="A2146" s="13">
        <f>IF(D2146="","",SUBTOTAL(3,D$7:$D2146))</f>
        <v>2136</v>
      </c>
      <c r="B2146" s="376"/>
      <c r="C2146" s="55" t="s">
        <v>2392</v>
      </c>
      <c r="D2146" s="56" t="s">
        <v>2312</v>
      </c>
      <c r="E2146" s="54" t="s">
        <v>44</v>
      </c>
      <c r="F2146" s="88" t="s">
        <v>2405</v>
      </c>
      <c r="G2146" s="376"/>
      <c r="H2146" s="54" t="s">
        <v>44</v>
      </c>
      <c r="I2146" s="55"/>
      <c r="J2146" s="389"/>
      <c r="K2146" s="388"/>
      <c r="L2146" s="51">
        <v>30817.948717948719</v>
      </c>
      <c r="M2146" s="51">
        <v>30817.948717948719</v>
      </c>
      <c r="N2146" s="132">
        <v>30817.948717948719</v>
      </c>
      <c r="O2146" s="51">
        <v>30817.948717948719</v>
      </c>
      <c r="P2146" s="51">
        <v>30817.948717948719</v>
      </c>
      <c r="Q2146" s="51">
        <v>30817.948717948719</v>
      </c>
      <c r="R2146" s="51">
        <v>30817.948717948719</v>
      </c>
      <c r="S2146" s="51">
        <v>30817.948717948719</v>
      </c>
      <c r="T2146" s="51">
        <v>30817.948717948719</v>
      </c>
    </row>
    <row r="2147" spans="1:20" s="10" customFormat="1" ht="65.099999999999994" customHeight="1" x14ac:dyDescent="0.3">
      <c r="A2147" s="13">
        <f>IF(D2147="","",SUBTOTAL(3,D$7:$D2147))</f>
        <v>2137</v>
      </c>
      <c r="B2147" s="376"/>
      <c r="C2147" s="55" t="s">
        <v>2392</v>
      </c>
      <c r="D2147" s="56" t="s">
        <v>2312</v>
      </c>
      <c r="E2147" s="54" t="s">
        <v>44</v>
      </c>
      <c r="F2147" s="88" t="s">
        <v>2406</v>
      </c>
      <c r="G2147" s="376"/>
      <c r="H2147" s="54" t="s">
        <v>44</v>
      </c>
      <c r="I2147" s="55"/>
      <c r="J2147" s="389"/>
      <c r="K2147" s="388"/>
      <c r="L2147" s="51">
        <v>37091.025641025641</v>
      </c>
      <c r="M2147" s="51">
        <v>37091.025641025641</v>
      </c>
      <c r="N2147" s="132">
        <v>37091.025641025641</v>
      </c>
      <c r="O2147" s="51">
        <v>37091.025641025641</v>
      </c>
      <c r="P2147" s="51">
        <v>37091.025641025641</v>
      </c>
      <c r="Q2147" s="51">
        <v>37091.025641025641</v>
      </c>
      <c r="R2147" s="51">
        <v>37091.025641025641</v>
      </c>
      <c r="S2147" s="51">
        <v>37091.025641025641</v>
      </c>
      <c r="T2147" s="51">
        <v>37091.025641025641</v>
      </c>
    </row>
    <row r="2148" spans="1:20" s="10" customFormat="1" ht="65.099999999999994" customHeight="1" x14ac:dyDescent="0.3">
      <c r="A2148" s="13">
        <f>IF(D2148="","",SUBTOTAL(3,D$7:$D2148))</f>
        <v>2138</v>
      </c>
      <c r="B2148" s="376"/>
      <c r="C2148" s="55" t="s">
        <v>2392</v>
      </c>
      <c r="D2148" s="56" t="s">
        <v>2312</v>
      </c>
      <c r="E2148" s="54" t="s">
        <v>44</v>
      </c>
      <c r="F2148" s="88" t="s">
        <v>2407</v>
      </c>
      <c r="G2148" s="376"/>
      <c r="H2148" s="54" t="s">
        <v>44</v>
      </c>
      <c r="I2148" s="55"/>
      <c r="J2148" s="389"/>
      <c r="K2148" s="388"/>
      <c r="L2148" s="51">
        <v>40091.025641025641</v>
      </c>
      <c r="M2148" s="51">
        <v>40091.025641025641</v>
      </c>
      <c r="N2148" s="132">
        <v>40091.025641025641</v>
      </c>
      <c r="O2148" s="51">
        <v>40091.025641025641</v>
      </c>
      <c r="P2148" s="51">
        <v>40091.025641025641</v>
      </c>
      <c r="Q2148" s="51">
        <v>40091.025641025641</v>
      </c>
      <c r="R2148" s="51">
        <v>40091.025641025641</v>
      </c>
      <c r="S2148" s="51">
        <v>40091.025641025641</v>
      </c>
      <c r="T2148" s="51">
        <v>40091.025641025641</v>
      </c>
    </row>
    <row r="2149" spans="1:20" s="10" customFormat="1" ht="65.099999999999994" customHeight="1" x14ac:dyDescent="0.3">
      <c r="A2149" s="13">
        <f>IF(D2149="","",SUBTOTAL(3,D$7:$D2149))</f>
        <v>2139</v>
      </c>
      <c r="B2149" s="376"/>
      <c r="C2149" s="55" t="s">
        <v>2392</v>
      </c>
      <c r="D2149" s="56" t="s">
        <v>2312</v>
      </c>
      <c r="E2149" s="54" t="s">
        <v>44</v>
      </c>
      <c r="F2149" s="88" t="s">
        <v>2408</v>
      </c>
      <c r="G2149" s="376"/>
      <c r="H2149" s="54" t="s">
        <v>44</v>
      </c>
      <c r="I2149" s="55"/>
      <c r="J2149" s="389"/>
      <c r="K2149" s="388"/>
      <c r="L2149" s="51">
        <v>49273.076923076922</v>
      </c>
      <c r="M2149" s="51">
        <v>49273.076923076922</v>
      </c>
      <c r="N2149" s="132">
        <v>49273.076923076922</v>
      </c>
      <c r="O2149" s="51">
        <v>49273.076923076922</v>
      </c>
      <c r="P2149" s="51">
        <v>49273.076923076922</v>
      </c>
      <c r="Q2149" s="51">
        <v>49273.076923076922</v>
      </c>
      <c r="R2149" s="51">
        <v>49273.076923076922</v>
      </c>
      <c r="S2149" s="51">
        <v>49273.076923076922</v>
      </c>
      <c r="T2149" s="51">
        <v>49273.076923076922</v>
      </c>
    </row>
    <row r="2150" spans="1:20" s="10" customFormat="1" ht="65.099999999999994" customHeight="1" x14ac:dyDescent="0.3">
      <c r="A2150" s="13">
        <f>IF(D2150="","",SUBTOTAL(3,D$7:$D2150))</f>
        <v>2140</v>
      </c>
      <c r="B2150" s="376"/>
      <c r="C2150" s="55" t="s">
        <v>2392</v>
      </c>
      <c r="D2150" s="56" t="s">
        <v>2312</v>
      </c>
      <c r="E2150" s="54" t="s">
        <v>44</v>
      </c>
      <c r="F2150" s="88" t="s">
        <v>2409</v>
      </c>
      <c r="G2150" s="376"/>
      <c r="H2150" s="54" t="s">
        <v>44</v>
      </c>
      <c r="I2150" s="55"/>
      <c r="J2150" s="389"/>
      <c r="K2150" s="388"/>
      <c r="L2150" s="51">
        <v>59726.923076923078</v>
      </c>
      <c r="M2150" s="51">
        <v>59726.923076923078</v>
      </c>
      <c r="N2150" s="132">
        <v>59726.923076923078</v>
      </c>
      <c r="O2150" s="51">
        <v>59726.923076923078</v>
      </c>
      <c r="P2150" s="51">
        <v>59726.923076923078</v>
      </c>
      <c r="Q2150" s="51">
        <v>59726.923076923078</v>
      </c>
      <c r="R2150" s="51">
        <v>59726.923076923078</v>
      </c>
      <c r="S2150" s="51">
        <v>59726.923076923078</v>
      </c>
      <c r="T2150" s="51">
        <v>59726.923076923078</v>
      </c>
    </row>
    <row r="2151" spans="1:20" s="10" customFormat="1" ht="65.099999999999994" customHeight="1" x14ac:dyDescent="0.3">
      <c r="A2151" s="13">
        <f>IF(D2151="","",SUBTOTAL(3,D$7:$D2151))</f>
        <v>2141</v>
      </c>
      <c r="B2151" s="376"/>
      <c r="C2151" s="55" t="s">
        <v>2392</v>
      </c>
      <c r="D2151" s="56" t="s">
        <v>2312</v>
      </c>
      <c r="E2151" s="54" t="s">
        <v>44</v>
      </c>
      <c r="F2151" s="88" t="s">
        <v>2410</v>
      </c>
      <c r="G2151" s="376"/>
      <c r="H2151" s="54" t="s">
        <v>44</v>
      </c>
      <c r="I2151" s="55"/>
      <c r="J2151" s="389"/>
      <c r="K2151" s="388"/>
      <c r="L2151" s="51">
        <v>71182.051282051281</v>
      </c>
      <c r="M2151" s="51">
        <v>71182.051282051281</v>
      </c>
      <c r="N2151" s="132">
        <v>71182.051282051281</v>
      </c>
      <c r="O2151" s="51">
        <v>71182.051282051281</v>
      </c>
      <c r="P2151" s="51">
        <v>71182.051282051281</v>
      </c>
      <c r="Q2151" s="51">
        <v>71182.051282051281</v>
      </c>
      <c r="R2151" s="51">
        <v>71182.051282051281</v>
      </c>
      <c r="S2151" s="51">
        <v>71182.051282051281</v>
      </c>
      <c r="T2151" s="51">
        <v>71182.051282051281</v>
      </c>
    </row>
    <row r="2152" spans="1:20" s="10" customFormat="1" ht="65.099999999999994" customHeight="1" x14ac:dyDescent="0.3">
      <c r="A2152" s="13">
        <f>IF(D2152="","",SUBTOTAL(3,D$7:$D2152))</f>
        <v>2142</v>
      </c>
      <c r="B2152" s="376"/>
      <c r="C2152" s="55" t="s">
        <v>2392</v>
      </c>
      <c r="D2152" s="56" t="s">
        <v>2312</v>
      </c>
      <c r="E2152" s="54" t="s">
        <v>44</v>
      </c>
      <c r="F2152" s="88" t="s">
        <v>2411</v>
      </c>
      <c r="G2152" s="376"/>
      <c r="H2152" s="54" t="s">
        <v>44</v>
      </c>
      <c r="I2152" s="55"/>
      <c r="J2152" s="389"/>
      <c r="K2152" s="388"/>
      <c r="L2152" s="51">
        <v>57000</v>
      </c>
      <c r="M2152" s="51">
        <v>57000</v>
      </c>
      <c r="N2152" s="132">
        <v>57000</v>
      </c>
      <c r="O2152" s="51">
        <v>57000</v>
      </c>
      <c r="P2152" s="51">
        <v>57000</v>
      </c>
      <c r="Q2152" s="51">
        <v>57000</v>
      </c>
      <c r="R2152" s="51">
        <v>57000</v>
      </c>
      <c r="S2152" s="51">
        <v>57000</v>
      </c>
      <c r="T2152" s="51">
        <v>57000</v>
      </c>
    </row>
    <row r="2153" spans="1:20" s="10" customFormat="1" ht="65.099999999999994" customHeight="1" x14ac:dyDescent="0.3">
      <c r="A2153" s="13">
        <f>IF(D2153="","",SUBTOTAL(3,D$7:$D2153))</f>
        <v>2143</v>
      </c>
      <c r="B2153" s="376"/>
      <c r="C2153" s="55" t="s">
        <v>2392</v>
      </c>
      <c r="D2153" s="56" t="s">
        <v>2312</v>
      </c>
      <c r="E2153" s="54" t="s">
        <v>44</v>
      </c>
      <c r="F2153" s="88" t="s">
        <v>2412</v>
      </c>
      <c r="G2153" s="376"/>
      <c r="H2153" s="54" t="s">
        <v>44</v>
      </c>
      <c r="I2153" s="55"/>
      <c r="J2153" s="389"/>
      <c r="K2153" s="388"/>
      <c r="L2153" s="51">
        <v>70273.076923076922</v>
      </c>
      <c r="M2153" s="51">
        <v>70273.076923076922</v>
      </c>
      <c r="N2153" s="132">
        <v>70273.076923076922</v>
      </c>
      <c r="O2153" s="51">
        <v>70273.076923076922</v>
      </c>
      <c r="P2153" s="51">
        <v>70273.076923076922</v>
      </c>
      <c r="Q2153" s="51">
        <v>70273.076923076922</v>
      </c>
      <c r="R2153" s="51">
        <v>70273.076923076922</v>
      </c>
      <c r="S2153" s="51">
        <v>70273.076923076922</v>
      </c>
      <c r="T2153" s="51">
        <v>70273.076923076922</v>
      </c>
    </row>
    <row r="2154" spans="1:20" s="10" customFormat="1" ht="65.099999999999994" customHeight="1" x14ac:dyDescent="0.3">
      <c r="A2154" s="13">
        <f>IF(D2154="","",SUBTOTAL(3,D$7:$D2154))</f>
        <v>2144</v>
      </c>
      <c r="B2154" s="376"/>
      <c r="C2154" s="55" t="s">
        <v>2392</v>
      </c>
      <c r="D2154" s="56" t="s">
        <v>2312</v>
      </c>
      <c r="E2154" s="54" t="s">
        <v>44</v>
      </c>
      <c r="F2154" s="88" t="s">
        <v>2413</v>
      </c>
      <c r="G2154" s="376"/>
      <c r="H2154" s="54" t="s">
        <v>44</v>
      </c>
      <c r="I2154" s="55"/>
      <c r="J2154" s="389"/>
      <c r="K2154" s="388"/>
      <c r="L2154" s="51">
        <v>84726.923076923078</v>
      </c>
      <c r="M2154" s="51">
        <v>84726.923076923078</v>
      </c>
      <c r="N2154" s="132">
        <v>84726.923076923078</v>
      </c>
      <c r="O2154" s="51">
        <v>84726.923076923078</v>
      </c>
      <c r="P2154" s="51">
        <v>84726.923076923078</v>
      </c>
      <c r="Q2154" s="51">
        <v>84726.923076923078</v>
      </c>
      <c r="R2154" s="51">
        <v>84726.923076923078</v>
      </c>
      <c r="S2154" s="51">
        <v>84726.923076923078</v>
      </c>
      <c r="T2154" s="51">
        <v>84726.923076923078</v>
      </c>
    </row>
    <row r="2155" spans="1:20" s="10" customFormat="1" ht="65.099999999999994" customHeight="1" x14ac:dyDescent="0.3">
      <c r="A2155" s="13">
        <f>IF(D2155="","",SUBTOTAL(3,D$7:$D2155))</f>
        <v>2145</v>
      </c>
      <c r="B2155" s="376"/>
      <c r="C2155" s="55" t="s">
        <v>2392</v>
      </c>
      <c r="D2155" s="56" t="s">
        <v>2312</v>
      </c>
      <c r="E2155" s="54" t="s">
        <v>44</v>
      </c>
      <c r="F2155" s="88" t="s">
        <v>2414</v>
      </c>
      <c r="G2155" s="376"/>
      <c r="H2155" s="54" t="s">
        <v>44</v>
      </c>
      <c r="I2155" s="55"/>
      <c r="J2155" s="389"/>
      <c r="K2155" s="388"/>
      <c r="L2155" s="51">
        <v>84726.923076923078</v>
      </c>
      <c r="M2155" s="51">
        <v>84726.923076923078</v>
      </c>
      <c r="N2155" s="132">
        <v>84726.923076923078</v>
      </c>
      <c r="O2155" s="51">
        <v>84726.923076923078</v>
      </c>
      <c r="P2155" s="51">
        <v>84726.923076923078</v>
      </c>
      <c r="Q2155" s="51">
        <v>84726.923076923078</v>
      </c>
      <c r="R2155" s="51">
        <v>84726.923076923078</v>
      </c>
      <c r="S2155" s="51">
        <v>84726.923076923078</v>
      </c>
      <c r="T2155" s="51">
        <v>84726.923076923078</v>
      </c>
    </row>
    <row r="2156" spans="1:20" s="10" customFormat="1" ht="65.099999999999994" customHeight="1" x14ac:dyDescent="0.3">
      <c r="A2156" s="13">
        <f>IF(D2156="","",SUBTOTAL(3,D$7:$D2156))</f>
        <v>2146</v>
      </c>
      <c r="B2156" s="376"/>
      <c r="C2156" s="55" t="s">
        <v>2392</v>
      </c>
      <c r="D2156" s="56" t="s">
        <v>2312</v>
      </c>
      <c r="E2156" s="54" t="s">
        <v>44</v>
      </c>
      <c r="F2156" s="88" t="s">
        <v>2415</v>
      </c>
      <c r="G2156" s="376"/>
      <c r="H2156" s="54" t="s">
        <v>44</v>
      </c>
      <c r="I2156" s="55"/>
      <c r="J2156" s="389"/>
      <c r="K2156" s="388"/>
      <c r="L2156" s="51">
        <v>101091.02564102564</v>
      </c>
      <c r="M2156" s="51">
        <v>101091.02564102564</v>
      </c>
      <c r="N2156" s="132">
        <v>101091.02564102564</v>
      </c>
      <c r="O2156" s="51">
        <v>101091.02564102564</v>
      </c>
      <c r="P2156" s="51">
        <v>101091.02564102564</v>
      </c>
      <c r="Q2156" s="51">
        <v>101091.02564102564</v>
      </c>
      <c r="R2156" s="51">
        <v>101091.02564102564</v>
      </c>
      <c r="S2156" s="51">
        <v>101091.02564102564</v>
      </c>
      <c r="T2156" s="51">
        <v>101091.02564102564</v>
      </c>
    </row>
    <row r="2157" spans="1:20" s="10" customFormat="1" ht="65.099999999999994" customHeight="1" x14ac:dyDescent="0.3">
      <c r="A2157" s="13">
        <f>IF(D2157="","",SUBTOTAL(3,D$7:$D2157))</f>
        <v>2147</v>
      </c>
      <c r="B2157" s="376"/>
      <c r="C2157" s="55" t="s">
        <v>2392</v>
      </c>
      <c r="D2157" s="56" t="s">
        <v>2312</v>
      </c>
      <c r="E2157" s="54" t="s">
        <v>44</v>
      </c>
      <c r="F2157" s="88" t="s">
        <v>2416</v>
      </c>
      <c r="G2157" s="376"/>
      <c r="H2157" s="54" t="s">
        <v>44</v>
      </c>
      <c r="I2157" s="55"/>
      <c r="J2157" s="389"/>
      <c r="K2157" s="388"/>
      <c r="L2157" s="51">
        <v>99726.923076923078</v>
      </c>
      <c r="M2157" s="51">
        <v>99726.923076923078</v>
      </c>
      <c r="N2157" s="132">
        <v>99726.923076923078</v>
      </c>
      <c r="O2157" s="51">
        <v>99726.923076923078</v>
      </c>
      <c r="P2157" s="51">
        <v>99726.923076923078</v>
      </c>
      <c r="Q2157" s="51">
        <v>99726.923076923078</v>
      </c>
      <c r="R2157" s="51">
        <v>99726.923076923078</v>
      </c>
      <c r="S2157" s="51">
        <v>99726.923076923078</v>
      </c>
      <c r="T2157" s="51">
        <v>99726.923076923078</v>
      </c>
    </row>
    <row r="2158" spans="1:20" s="10" customFormat="1" ht="65.099999999999994" customHeight="1" x14ac:dyDescent="0.3">
      <c r="A2158" s="13">
        <f>IF(D2158="","",SUBTOTAL(3,D$7:$D2158))</f>
        <v>2148</v>
      </c>
      <c r="B2158" s="376"/>
      <c r="C2158" s="55" t="s">
        <v>2392</v>
      </c>
      <c r="D2158" s="56" t="s">
        <v>2312</v>
      </c>
      <c r="E2158" s="54" t="s">
        <v>44</v>
      </c>
      <c r="F2158" s="88" t="s">
        <v>2417</v>
      </c>
      <c r="G2158" s="376"/>
      <c r="H2158" s="54" t="s">
        <v>44</v>
      </c>
      <c r="I2158" s="55"/>
      <c r="J2158" s="389"/>
      <c r="K2158" s="388"/>
      <c r="L2158" s="51">
        <v>120544.8717948718</v>
      </c>
      <c r="M2158" s="51">
        <v>120544.8717948718</v>
      </c>
      <c r="N2158" s="132">
        <v>120544.8717948718</v>
      </c>
      <c r="O2158" s="51">
        <v>120544.8717948718</v>
      </c>
      <c r="P2158" s="51">
        <v>120544.8717948718</v>
      </c>
      <c r="Q2158" s="51">
        <v>120544.8717948718</v>
      </c>
      <c r="R2158" s="51">
        <v>120544.8717948718</v>
      </c>
      <c r="S2158" s="51">
        <v>120544.8717948718</v>
      </c>
      <c r="T2158" s="51">
        <v>120544.8717948718</v>
      </c>
    </row>
    <row r="2159" spans="1:20" s="10" customFormat="1" ht="65.099999999999994" customHeight="1" x14ac:dyDescent="0.3">
      <c r="A2159" s="13">
        <f>IF(D2159="","",SUBTOTAL(3,D$7:$D2159))</f>
        <v>2149</v>
      </c>
      <c r="B2159" s="376"/>
      <c r="C2159" s="55" t="s">
        <v>2392</v>
      </c>
      <c r="D2159" s="56" t="s">
        <v>2312</v>
      </c>
      <c r="E2159" s="54" t="s">
        <v>44</v>
      </c>
      <c r="F2159" s="88" t="s">
        <v>2418</v>
      </c>
      <c r="G2159" s="376"/>
      <c r="H2159" s="54" t="s">
        <v>44</v>
      </c>
      <c r="I2159" s="55"/>
      <c r="J2159" s="389"/>
      <c r="K2159" s="388"/>
      <c r="L2159" s="51">
        <v>144726.92307692306</v>
      </c>
      <c r="M2159" s="51">
        <v>144726.92307692306</v>
      </c>
      <c r="N2159" s="132">
        <v>144726.92307692306</v>
      </c>
      <c r="O2159" s="51">
        <v>144726.92307692306</v>
      </c>
      <c r="P2159" s="51">
        <v>144726.92307692306</v>
      </c>
      <c r="Q2159" s="51">
        <v>144726.92307692306</v>
      </c>
      <c r="R2159" s="51">
        <v>144726.92307692306</v>
      </c>
      <c r="S2159" s="51">
        <v>144726.92307692306</v>
      </c>
      <c r="T2159" s="51">
        <v>144726.92307692306</v>
      </c>
    </row>
    <row r="2160" spans="1:20" s="10" customFormat="1" ht="65.099999999999994" customHeight="1" x14ac:dyDescent="0.3">
      <c r="A2160" s="13">
        <f>IF(D2160="","",SUBTOTAL(3,D$7:$D2160))</f>
        <v>2150</v>
      </c>
      <c r="B2160" s="376"/>
      <c r="C2160" s="55" t="s">
        <v>2392</v>
      </c>
      <c r="D2160" s="56" t="s">
        <v>2312</v>
      </c>
      <c r="E2160" s="54" t="s">
        <v>44</v>
      </c>
      <c r="F2160" s="88" t="s">
        <v>2419</v>
      </c>
      <c r="G2160" s="376"/>
      <c r="H2160" s="54" t="s">
        <v>44</v>
      </c>
      <c r="I2160" s="55"/>
      <c r="J2160" s="389"/>
      <c r="K2160" s="388"/>
      <c r="L2160" s="51">
        <v>97273.076923076922</v>
      </c>
      <c r="M2160" s="51">
        <v>97273.076923076922</v>
      </c>
      <c r="N2160" s="132">
        <v>97273.076923076922</v>
      </c>
      <c r="O2160" s="51">
        <v>97273.076923076922</v>
      </c>
      <c r="P2160" s="51">
        <v>97273.076923076922</v>
      </c>
      <c r="Q2160" s="51">
        <v>97273.076923076922</v>
      </c>
      <c r="R2160" s="51">
        <v>97273.076923076922</v>
      </c>
      <c r="S2160" s="51">
        <v>97273.076923076922</v>
      </c>
      <c r="T2160" s="51">
        <v>97273.076923076922</v>
      </c>
    </row>
    <row r="2161" spans="1:20" s="10" customFormat="1" ht="65.099999999999994" customHeight="1" x14ac:dyDescent="0.3">
      <c r="A2161" s="13">
        <f>IF(D2161="","",SUBTOTAL(3,D$7:$D2161))</f>
        <v>2151</v>
      </c>
      <c r="B2161" s="376"/>
      <c r="C2161" s="55" t="s">
        <v>2392</v>
      </c>
      <c r="D2161" s="56" t="s">
        <v>2312</v>
      </c>
      <c r="E2161" s="54" t="s">
        <v>44</v>
      </c>
      <c r="F2161" s="88" t="s">
        <v>2420</v>
      </c>
      <c r="G2161" s="376"/>
      <c r="H2161" s="54" t="s">
        <v>44</v>
      </c>
      <c r="I2161" s="55"/>
      <c r="J2161" s="389"/>
      <c r="K2161" s="388"/>
      <c r="L2161" s="51">
        <v>120817.94871794872</v>
      </c>
      <c r="M2161" s="51">
        <v>120817.94871794872</v>
      </c>
      <c r="N2161" s="132">
        <v>120817.94871794872</v>
      </c>
      <c r="O2161" s="51">
        <v>120817.94871794872</v>
      </c>
      <c r="P2161" s="51">
        <v>120817.94871794872</v>
      </c>
      <c r="Q2161" s="51">
        <v>120817.94871794872</v>
      </c>
      <c r="R2161" s="51">
        <v>120817.94871794872</v>
      </c>
      <c r="S2161" s="51">
        <v>120817.94871794872</v>
      </c>
      <c r="T2161" s="51">
        <v>120817.94871794872</v>
      </c>
    </row>
    <row r="2162" spans="1:20" s="10" customFormat="1" ht="65.099999999999994" customHeight="1" x14ac:dyDescent="0.3">
      <c r="A2162" s="13">
        <f>IF(D2162="","",SUBTOTAL(3,D$7:$D2162))</f>
        <v>2152</v>
      </c>
      <c r="B2162" s="376"/>
      <c r="C2162" s="55" t="s">
        <v>2392</v>
      </c>
      <c r="D2162" s="56" t="s">
        <v>2312</v>
      </c>
      <c r="E2162" s="54" t="s">
        <v>44</v>
      </c>
      <c r="F2162" s="88" t="s">
        <v>2421</v>
      </c>
      <c r="G2162" s="376"/>
      <c r="H2162" s="54" t="s">
        <v>44</v>
      </c>
      <c r="I2162" s="55"/>
      <c r="J2162" s="389"/>
      <c r="K2162" s="388"/>
      <c r="L2162" s="51">
        <v>151091.02564102563</v>
      </c>
      <c r="M2162" s="51">
        <v>151091.02564102563</v>
      </c>
      <c r="N2162" s="132">
        <v>151091.02564102563</v>
      </c>
      <c r="O2162" s="51">
        <v>151091.02564102563</v>
      </c>
      <c r="P2162" s="51">
        <v>151091.02564102563</v>
      </c>
      <c r="Q2162" s="51">
        <v>151091.02564102563</v>
      </c>
      <c r="R2162" s="51">
        <v>151091.02564102563</v>
      </c>
      <c r="S2162" s="51">
        <v>151091.02564102563</v>
      </c>
      <c r="T2162" s="51">
        <v>151091.02564102563</v>
      </c>
    </row>
    <row r="2163" spans="1:20" s="10" customFormat="1" ht="65.099999999999994" customHeight="1" x14ac:dyDescent="0.3">
      <c r="A2163" s="13">
        <f>IF(D2163="","",SUBTOTAL(3,D$7:$D2163))</f>
        <v>2153</v>
      </c>
      <c r="B2163" s="376"/>
      <c r="C2163" s="55" t="s">
        <v>2392</v>
      </c>
      <c r="D2163" s="56" t="s">
        <v>2312</v>
      </c>
      <c r="E2163" s="54" t="s">
        <v>44</v>
      </c>
      <c r="F2163" s="88" t="s">
        <v>2422</v>
      </c>
      <c r="G2163" s="376"/>
      <c r="H2163" s="54" t="s">
        <v>44</v>
      </c>
      <c r="I2163" s="55"/>
      <c r="J2163" s="389"/>
      <c r="K2163" s="388"/>
      <c r="L2163" s="51">
        <v>125817.94871794872</v>
      </c>
      <c r="M2163" s="51">
        <v>125817.94871794872</v>
      </c>
      <c r="N2163" s="132">
        <v>125817.94871794872</v>
      </c>
      <c r="O2163" s="51">
        <v>125817.94871794872</v>
      </c>
      <c r="P2163" s="51">
        <v>125817.94871794872</v>
      </c>
      <c r="Q2163" s="51">
        <v>125817.94871794872</v>
      </c>
      <c r="R2163" s="51">
        <v>125817.94871794872</v>
      </c>
      <c r="S2163" s="51">
        <v>125817.94871794872</v>
      </c>
      <c r="T2163" s="51">
        <v>125817.94871794872</v>
      </c>
    </row>
    <row r="2164" spans="1:20" s="10" customFormat="1" ht="65.099999999999994" customHeight="1" x14ac:dyDescent="0.3">
      <c r="A2164" s="13">
        <f>IF(D2164="","",SUBTOTAL(3,D$7:$D2164))</f>
        <v>2154</v>
      </c>
      <c r="B2164" s="376"/>
      <c r="C2164" s="55" t="s">
        <v>2392</v>
      </c>
      <c r="D2164" s="56" t="s">
        <v>2312</v>
      </c>
      <c r="E2164" s="54" t="s">
        <v>44</v>
      </c>
      <c r="F2164" s="88" t="s">
        <v>2423</v>
      </c>
      <c r="G2164" s="376"/>
      <c r="H2164" s="54" t="s">
        <v>44</v>
      </c>
      <c r="I2164" s="55"/>
      <c r="J2164" s="389"/>
      <c r="K2164" s="388"/>
      <c r="L2164" s="51">
        <v>156000</v>
      </c>
      <c r="M2164" s="51">
        <v>156000</v>
      </c>
      <c r="N2164" s="132">
        <v>156000</v>
      </c>
      <c r="O2164" s="51">
        <v>156000</v>
      </c>
      <c r="P2164" s="51">
        <v>156000</v>
      </c>
      <c r="Q2164" s="51">
        <v>156000</v>
      </c>
      <c r="R2164" s="51">
        <v>156000</v>
      </c>
      <c r="S2164" s="51">
        <v>156000</v>
      </c>
      <c r="T2164" s="51">
        <v>156000</v>
      </c>
    </row>
    <row r="2165" spans="1:20" s="10" customFormat="1" ht="65.099999999999994" customHeight="1" x14ac:dyDescent="0.3">
      <c r="A2165" s="13">
        <f>IF(D2165="","",SUBTOTAL(3,D$7:$D2165))</f>
        <v>2155</v>
      </c>
      <c r="B2165" s="376"/>
      <c r="C2165" s="55" t="s">
        <v>2392</v>
      </c>
      <c r="D2165" s="56" t="s">
        <v>2312</v>
      </c>
      <c r="E2165" s="54" t="s">
        <v>44</v>
      </c>
      <c r="F2165" s="88" t="s">
        <v>2424</v>
      </c>
      <c r="G2165" s="376"/>
      <c r="H2165" s="54" t="s">
        <v>44</v>
      </c>
      <c r="I2165" s="55"/>
      <c r="J2165" s="389"/>
      <c r="K2165" s="388"/>
      <c r="L2165" s="51">
        <v>190726.92307692306</v>
      </c>
      <c r="M2165" s="51">
        <v>190726.92307692306</v>
      </c>
      <c r="N2165" s="132">
        <v>190726.92307692306</v>
      </c>
      <c r="O2165" s="51">
        <v>190726.92307692306</v>
      </c>
      <c r="P2165" s="51">
        <v>190726.92307692306</v>
      </c>
      <c r="Q2165" s="51">
        <v>190726.92307692306</v>
      </c>
      <c r="R2165" s="51">
        <v>190726.92307692306</v>
      </c>
      <c r="S2165" s="51">
        <v>190726.92307692306</v>
      </c>
      <c r="T2165" s="51">
        <v>190726.92307692306</v>
      </c>
    </row>
    <row r="2166" spans="1:20" s="10" customFormat="1" ht="65.099999999999994" customHeight="1" x14ac:dyDescent="0.3">
      <c r="A2166" s="13">
        <f>IF(D2166="","",SUBTOTAL(3,D$7:$D2166))</f>
        <v>2156</v>
      </c>
      <c r="B2166" s="376"/>
      <c r="C2166" s="55" t="s">
        <v>2392</v>
      </c>
      <c r="D2166" s="56" t="s">
        <v>2312</v>
      </c>
      <c r="E2166" s="54" t="s">
        <v>44</v>
      </c>
      <c r="F2166" s="88" t="s">
        <v>2425</v>
      </c>
      <c r="G2166" s="376"/>
      <c r="H2166" s="54" t="s">
        <v>44</v>
      </c>
      <c r="I2166" s="55"/>
      <c r="J2166" s="389"/>
      <c r="K2166" s="388"/>
      <c r="L2166" s="51">
        <v>194273.07692307691</v>
      </c>
      <c r="M2166" s="51">
        <v>194273.07692307691</v>
      </c>
      <c r="N2166" s="132">
        <v>194273.07692307691</v>
      </c>
      <c r="O2166" s="51">
        <v>194273.07692307691</v>
      </c>
      <c r="P2166" s="51">
        <v>194273.07692307691</v>
      </c>
      <c r="Q2166" s="51">
        <v>194273.07692307691</v>
      </c>
      <c r="R2166" s="51">
        <v>194273.07692307691</v>
      </c>
      <c r="S2166" s="51">
        <v>194273.07692307691</v>
      </c>
      <c r="T2166" s="51">
        <v>194273.07692307691</v>
      </c>
    </row>
    <row r="2167" spans="1:20" s="10" customFormat="1" ht="65.099999999999994" customHeight="1" x14ac:dyDescent="0.3">
      <c r="A2167" s="13">
        <f>IF(D2167="","",SUBTOTAL(3,D$7:$D2167))</f>
        <v>2157</v>
      </c>
      <c r="B2167" s="376"/>
      <c r="C2167" s="55" t="s">
        <v>2392</v>
      </c>
      <c r="D2167" s="56" t="s">
        <v>2312</v>
      </c>
      <c r="E2167" s="54" t="s">
        <v>44</v>
      </c>
      <c r="F2167" s="88" t="s">
        <v>2426</v>
      </c>
      <c r="G2167" s="376"/>
      <c r="H2167" s="54" t="s">
        <v>44</v>
      </c>
      <c r="I2167" s="55"/>
      <c r="J2167" s="389"/>
      <c r="K2167" s="388"/>
      <c r="L2167" s="51">
        <v>238091.02564102563</v>
      </c>
      <c r="M2167" s="51">
        <v>238091.02564102563</v>
      </c>
      <c r="N2167" s="132">
        <v>238091.02564102563</v>
      </c>
      <c r="O2167" s="51">
        <v>238091.02564102563</v>
      </c>
      <c r="P2167" s="51">
        <v>238091.02564102563</v>
      </c>
      <c r="Q2167" s="51">
        <v>238091.02564102563</v>
      </c>
      <c r="R2167" s="51">
        <v>238091.02564102563</v>
      </c>
      <c r="S2167" s="51">
        <v>238091.02564102563</v>
      </c>
      <c r="T2167" s="51">
        <v>238091.02564102563</v>
      </c>
    </row>
    <row r="2168" spans="1:20" s="10" customFormat="1" ht="65.099999999999994" customHeight="1" x14ac:dyDescent="0.3">
      <c r="A2168" s="13">
        <f>IF(D2168="","",SUBTOTAL(3,D$7:$D2168))</f>
        <v>2158</v>
      </c>
      <c r="B2168" s="376"/>
      <c r="C2168" s="55" t="s">
        <v>2392</v>
      </c>
      <c r="D2168" s="56" t="s">
        <v>2312</v>
      </c>
      <c r="E2168" s="54" t="s">
        <v>44</v>
      </c>
      <c r="F2168" s="88" t="s">
        <v>2427</v>
      </c>
      <c r="G2168" s="376"/>
      <c r="H2168" s="54" t="s">
        <v>44</v>
      </c>
      <c r="I2168" s="55"/>
      <c r="J2168" s="389"/>
      <c r="K2168" s="388"/>
      <c r="L2168" s="51">
        <v>288364.10256410256</v>
      </c>
      <c r="M2168" s="51">
        <v>288364.10256410256</v>
      </c>
      <c r="N2168" s="132">
        <v>288364.10256410256</v>
      </c>
      <c r="O2168" s="51">
        <v>288364.10256410256</v>
      </c>
      <c r="P2168" s="51">
        <v>288364.10256410256</v>
      </c>
      <c r="Q2168" s="51">
        <v>288364.10256410256</v>
      </c>
      <c r="R2168" s="51">
        <v>288364.10256410256</v>
      </c>
      <c r="S2168" s="51">
        <v>288364.10256410256</v>
      </c>
      <c r="T2168" s="51">
        <v>288364.10256410256</v>
      </c>
    </row>
    <row r="2169" spans="1:20" s="10" customFormat="1" ht="65.099999999999994" customHeight="1" x14ac:dyDescent="0.3">
      <c r="A2169" s="13">
        <f>IF(D2169="","",SUBTOTAL(3,D$7:$D2169))</f>
        <v>2159</v>
      </c>
      <c r="B2169" s="376"/>
      <c r="C2169" s="55" t="s">
        <v>2392</v>
      </c>
      <c r="D2169" s="56" t="s">
        <v>2312</v>
      </c>
      <c r="E2169" s="54" t="s">
        <v>44</v>
      </c>
      <c r="F2169" s="88" t="s">
        <v>2428</v>
      </c>
      <c r="G2169" s="376"/>
      <c r="H2169" s="54" t="s">
        <v>44</v>
      </c>
      <c r="I2169" s="55"/>
      <c r="J2169" s="389"/>
      <c r="K2169" s="388"/>
      <c r="L2169" s="51">
        <v>255091.02564102563</v>
      </c>
      <c r="M2169" s="51">
        <v>255091.02564102563</v>
      </c>
      <c r="N2169" s="132">
        <v>255091.02564102563</v>
      </c>
      <c r="O2169" s="51">
        <v>255091.02564102563</v>
      </c>
      <c r="P2169" s="51">
        <v>255091.02564102563</v>
      </c>
      <c r="Q2169" s="51">
        <v>255091.02564102563</v>
      </c>
      <c r="R2169" s="51">
        <v>255091.02564102563</v>
      </c>
      <c r="S2169" s="51">
        <v>255091.02564102563</v>
      </c>
      <c r="T2169" s="51">
        <v>255091.02564102563</v>
      </c>
    </row>
    <row r="2170" spans="1:20" s="10" customFormat="1" ht="65.099999999999994" customHeight="1" x14ac:dyDescent="0.3">
      <c r="A2170" s="13">
        <f>IF(D2170="","",SUBTOTAL(3,D$7:$D2170))</f>
        <v>2160</v>
      </c>
      <c r="B2170" s="376"/>
      <c r="C2170" s="55" t="s">
        <v>2392</v>
      </c>
      <c r="D2170" s="56" t="s">
        <v>2312</v>
      </c>
      <c r="E2170" s="54" t="s">
        <v>44</v>
      </c>
      <c r="F2170" s="88" t="s">
        <v>2429</v>
      </c>
      <c r="G2170" s="376"/>
      <c r="H2170" s="54" t="s">
        <v>44</v>
      </c>
      <c r="I2170" s="55"/>
      <c r="J2170" s="389"/>
      <c r="K2170" s="388"/>
      <c r="L2170" s="51">
        <v>312908.97435897437</v>
      </c>
      <c r="M2170" s="51">
        <v>312908.97435897437</v>
      </c>
      <c r="N2170" s="132">
        <v>312908.97435897437</v>
      </c>
      <c r="O2170" s="51">
        <v>312908.97435897437</v>
      </c>
      <c r="P2170" s="51">
        <v>312908.97435897437</v>
      </c>
      <c r="Q2170" s="51">
        <v>312908.97435897437</v>
      </c>
      <c r="R2170" s="51">
        <v>312908.97435897437</v>
      </c>
      <c r="S2170" s="51">
        <v>312908.97435897437</v>
      </c>
      <c r="T2170" s="51">
        <v>312908.97435897437</v>
      </c>
    </row>
    <row r="2171" spans="1:20" s="10" customFormat="1" ht="65.099999999999994" customHeight="1" x14ac:dyDescent="0.3">
      <c r="A2171" s="13">
        <f>IF(D2171="","",SUBTOTAL(3,D$7:$D2171))</f>
        <v>2161</v>
      </c>
      <c r="B2171" s="376"/>
      <c r="C2171" s="55" t="s">
        <v>2392</v>
      </c>
      <c r="D2171" s="56" t="s">
        <v>2312</v>
      </c>
      <c r="E2171" s="54" t="s">
        <v>44</v>
      </c>
      <c r="F2171" s="88" t="s">
        <v>2430</v>
      </c>
      <c r="G2171" s="376"/>
      <c r="H2171" s="54" t="s">
        <v>44</v>
      </c>
      <c r="I2171" s="55"/>
      <c r="J2171" s="389"/>
      <c r="K2171" s="388"/>
      <c r="L2171" s="51">
        <v>376273.07692307694</v>
      </c>
      <c r="M2171" s="51">
        <v>376273.07692307694</v>
      </c>
      <c r="N2171" s="132">
        <v>376273.07692307694</v>
      </c>
      <c r="O2171" s="51">
        <v>376273.07692307694</v>
      </c>
      <c r="P2171" s="51">
        <v>376273.07692307694</v>
      </c>
      <c r="Q2171" s="51">
        <v>376273.07692307694</v>
      </c>
      <c r="R2171" s="51">
        <v>376273.07692307694</v>
      </c>
      <c r="S2171" s="51">
        <v>376273.07692307694</v>
      </c>
      <c r="T2171" s="51">
        <v>376273.07692307694</v>
      </c>
    </row>
    <row r="2172" spans="1:20" s="10" customFormat="1" ht="65.099999999999994" customHeight="1" x14ac:dyDescent="0.3">
      <c r="A2172" s="13">
        <f>IF(D2172="","",SUBTOTAL(3,D$7:$D2172))</f>
        <v>2162</v>
      </c>
      <c r="B2172" s="376"/>
      <c r="C2172" s="55" t="s">
        <v>2392</v>
      </c>
      <c r="D2172" s="56" t="s">
        <v>2312</v>
      </c>
      <c r="E2172" s="54" t="s">
        <v>44</v>
      </c>
      <c r="F2172" s="88" t="s">
        <v>2431</v>
      </c>
      <c r="G2172" s="376"/>
      <c r="H2172" s="54" t="s">
        <v>44</v>
      </c>
      <c r="I2172" s="55"/>
      <c r="J2172" s="389"/>
      <c r="K2172" s="388"/>
      <c r="L2172" s="51">
        <v>393908.97435897437</v>
      </c>
      <c r="M2172" s="51">
        <v>393908.97435897437</v>
      </c>
      <c r="N2172" s="132">
        <v>393908.97435897437</v>
      </c>
      <c r="O2172" s="51">
        <v>393908.97435897437</v>
      </c>
      <c r="P2172" s="51">
        <v>393908.97435897437</v>
      </c>
      <c r="Q2172" s="51">
        <v>393908.97435897437</v>
      </c>
      <c r="R2172" s="51">
        <v>393908.97435897437</v>
      </c>
      <c r="S2172" s="51">
        <v>393908.97435897437</v>
      </c>
      <c r="T2172" s="51">
        <v>393908.97435897437</v>
      </c>
    </row>
    <row r="2173" spans="1:20" s="10" customFormat="1" ht="65.099999999999994" customHeight="1" x14ac:dyDescent="0.3">
      <c r="A2173" s="13">
        <f>IF(D2173="","",SUBTOTAL(3,D$7:$D2173))</f>
        <v>2163</v>
      </c>
      <c r="B2173" s="376"/>
      <c r="C2173" s="55" t="s">
        <v>2392</v>
      </c>
      <c r="D2173" s="56" t="s">
        <v>2312</v>
      </c>
      <c r="E2173" s="54" t="s">
        <v>44</v>
      </c>
      <c r="F2173" s="88" t="s">
        <v>2432</v>
      </c>
      <c r="G2173" s="376"/>
      <c r="H2173" s="54" t="s">
        <v>44</v>
      </c>
      <c r="I2173" s="55"/>
      <c r="J2173" s="389"/>
      <c r="K2173" s="388"/>
      <c r="L2173" s="51">
        <v>479726.92307692306</v>
      </c>
      <c r="M2173" s="51">
        <v>479726.92307692306</v>
      </c>
      <c r="N2173" s="132">
        <v>479726.92307692306</v>
      </c>
      <c r="O2173" s="51">
        <v>479726.92307692306</v>
      </c>
      <c r="P2173" s="51">
        <v>479726.92307692306</v>
      </c>
      <c r="Q2173" s="51">
        <v>479726.92307692306</v>
      </c>
      <c r="R2173" s="51">
        <v>479726.92307692306</v>
      </c>
      <c r="S2173" s="51">
        <v>479726.92307692306</v>
      </c>
      <c r="T2173" s="51">
        <v>479726.92307692306</v>
      </c>
    </row>
    <row r="2174" spans="1:20" s="10" customFormat="1" ht="65.099999999999994" customHeight="1" x14ac:dyDescent="0.3">
      <c r="A2174" s="13">
        <f>IF(D2174="","",SUBTOTAL(3,D$7:$D2174))</f>
        <v>2164</v>
      </c>
      <c r="B2174" s="376"/>
      <c r="C2174" s="55" t="s">
        <v>2392</v>
      </c>
      <c r="D2174" s="56" t="s">
        <v>2312</v>
      </c>
      <c r="E2174" s="54" t="s">
        <v>44</v>
      </c>
      <c r="F2174" s="88" t="s">
        <v>2433</v>
      </c>
      <c r="G2174" s="376"/>
      <c r="H2174" s="54" t="s">
        <v>44</v>
      </c>
      <c r="I2174" s="55"/>
      <c r="J2174" s="389"/>
      <c r="K2174" s="388"/>
      <c r="L2174" s="51">
        <v>321091.02564102563</v>
      </c>
      <c r="M2174" s="51">
        <v>321091.02564102563</v>
      </c>
      <c r="N2174" s="132">
        <v>321091.02564102563</v>
      </c>
      <c r="O2174" s="51">
        <v>321091.02564102563</v>
      </c>
      <c r="P2174" s="51">
        <v>321091.02564102563</v>
      </c>
      <c r="Q2174" s="51">
        <v>321091.02564102563</v>
      </c>
      <c r="R2174" s="51">
        <v>321091.02564102563</v>
      </c>
      <c r="S2174" s="51">
        <v>321091.02564102563</v>
      </c>
      <c r="T2174" s="51">
        <v>321091.02564102563</v>
      </c>
    </row>
    <row r="2175" spans="1:20" s="10" customFormat="1" ht="65.099999999999994" customHeight="1" x14ac:dyDescent="0.3">
      <c r="A2175" s="13">
        <f>IF(D2175="","",SUBTOTAL(3,D$7:$D2175))</f>
        <v>2165</v>
      </c>
      <c r="B2175" s="376"/>
      <c r="C2175" s="55" t="s">
        <v>2392</v>
      </c>
      <c r="D2175" s="56" t="s">
        <v>2312</v>
      </c>
      <c r="E2175" s="54" t="s">
        <v>44</v>
      </c>
      <c r="F2175" s="88" t="s">
        <v>2434</v>
      </c>
      <c r="G2175" s="376"/>
      <c r="H2175" s="54" t="s">
        <v>44</v>
      </c>
      <c r="I2175" s="55"/>
      <c r="J2175" s="389"/>
      <c r="K2175" s="388"/>
      <c r="L2175" s="51">
        <v>493635.89743589744</v>
      </c>
      <c r="M2175" s="51">
        <v>493635.89743589744</v>
      </c>
      <c r="N2175" s="132">
        <v>493635.89743589744</v>
      </c>
      <c r="O2175" s="51">
        <v>493635.89743589744</v>
      </c>
      <c r="P2175" s="51">
        <v>493635.89743589744</v>
      </c>
      <c r="Q2175" s="51">
        <v>493635.89743589744</v>
      </c>
      <c r="R2175" s="51">
        <v>493635.89743589744</v>
      </c>
      <c r="S2175" s="51">
        <v>493635.89743589744</v>
      </c>
      <c r="T2175" s="51">
        <v>493635.89743589744</v>
      </c>
    </row>
    <row r="2176" spans="1:20" s="10" customFormat="1" ht="65.099999999999994" customHeight="1" x14ac:dyDescent="0.3">
      <c r="A2176" s="13">
        <f>IF(D2176="","",SUBTOTAL(3,D$7:$D2176))</f>
        <v>2166</v>
      </c>
      <c r="B2176" s="376"/>
      <c r="C2176" s="55" t="s">
        <v>2392</v>
      </c>
      <c r="D2176" s="56" t="s">
        <v>2312</v>
      </c>
      <c r="E2176" s="54" t="s">
        <v>44</v>
      </c>
      <c r="F2176" s="88" t="s">
        <v>2435</v>
      </c>
      <c r="G2176" s="376"/>
      <c r="H2176" s="54" t="s">
        <v>44</v>
      </c>
      <c r="I2176" s="55"/>
      <c r="J2176" s="389"/>
      <c r="K2176" s="388"/>
      <c r="L2176" s="51">
        <v>587817.94871794875</v>
      </c>
      <c r="M2176" s="51">
        <v>587817.94871794875</v>
      </c>
      <c r="N2176" s="132">
        <v>587817.94871794875</v>
      </c>
      <c r="O2176" s="51">
        <v>587817.94871794875</v>
      </c>
      <c r="P2176" s="51">
        <v>587817.94871794875</v>
      </c>
      <c r="Q2176" s="51">
        <v>587817.94871794875</v>
      </c>
      <c r="R2176" s="51">
        <v>587817.94871794875</v>
      </c>
      <c r="S2176" s="51">
        <v>587817.94871794875</v>
      </c>
      <c r="T2176" s="51">
        <v>587817.94871794875</v>
      </c>
    </row>
    <row r="2177" spans="1:20" s="10" customFormat="1" ht="65.099999999999994" customHeight="1" x14ac:dyDescent="0.3">
      <c r="A2177" s="13">
        <f>IF(D2177="","",SUBTOTAL(3,D$7:$D2177))</f>
        <v>2167</v>
      </c>
      <c r="B2177" s="376"/>
      <c r="C2177" s="55" t="s">
        <v>2392</v>
      </c>
      <c r="D2177" s="56" t="s">
        <v>2312</v>
      </c>
      <c r="E2177" s="54" t="s">
        <v>44</v>
      </c>
      <c r="F2177" s="88" t="s">
        <v>2436</v>
      </c>
      <c r="G2177" s="376"/>
      <c r="H2177" s="54" t="s">
        <v>44</v>
      </c>
      <c r="I2177" s="55"/>
      <c r="J2177" s="389"/>
      <c r="K2177" s="388"/>
      <c r="L2177" s="51">
        <v>402817.94871794869</v>
      </c>
      <c r="M2177" s="51">
        <v>402817.94871794869</v>
      </c>
      <c r="N2177" s="132">
        <v>402817.94871794869</v>
      </c>
      <c r="O2177" s="51">
        <v>402817.94871794869</v>
      </c>
      <c r="P2177" s="51">
        <v>402817.94871794869</v>
      </c>
      <c r="Q2177" s="51">
        <v>402817.94871794869</v>
      </c>
      <c r="R2177" s="51">
        <v>402817.94871794869</v>
      </c>
      <c r="S2177" s="51">
        <v>402817.94871794869</v>
      </c>
      <c r="T2177" s="51">
        <v>402817.94871794869</v>
      </c>
    </row>
    <row r="2178" spans="1:20" s="10" customFormat="1" ht="65.099999999999994" customHeight="1" x14ac:dyDescent="0.3">
      <c r="A2178" s="13">
        <f>IF(D2178="","",SUBTOTAL(3,D$7:$D2178))</f>
        <v>2168</v>
      </c>
      <c r="B2178" s="376"/>
      <c r="C2178" s="55" t="s">
        <v>2392</v>
      </c>
      <c r="D2178" s="56" t="s">
        <v>2312</v>
      </c>
      <c r="E2178" s="54" t="s">
        <v>44</v>
      </c>
      <c r="F2178" s="88" t="s">
        <v>2437</v>
      </c>
      <c r="G2178" s="376"/>
      <c r="H2178" s="54" t="s">
        <v>44</v>
      </c>
      <c r="I2178" s="55"/>
      <c r="J2178" s="389"/>
      <c r="K2178" s="388"/>
      <c r="L2178" s="51">
        <v>606726.92307692301</v>
      </c>
      <c r="M2178" s="51">
        <v>606726.92307692301</v>
      </c>
      <c r="N2178" s="132">
        <v>606726.92307692301</v>
      </c>
      <c r="O2178" s="51">
        <v>606726.92307692301</v>
      </c>
      <c r="P2178" s="51">
        <v>606726.92307692301</v>
      </c>
      <c r="Q2178" s="51">
        <v>606726.92307692301</v>
      </c>
      <c r="R2178" s="51">
        <v>606726.92307692301</v>
      </c>
      <c r="S2178" s="51">
        <v>606726.92307692301</v>
      </c>
      <c r="T2178" s="51">
        <v>606726.92307692301</v>
      </c>
    </row>
    <row r="2179" spans="1:20" s="10" customFormat="1" ht="65.099999999999994" customHeight="1" x14ac:dyDescent="0.3">
      <c r="A2179" s="13">
        <f>IF(D2179="","",SUBTOTAL(3,D$7:$D2179))</f>
        <v>2169</v>
      </c>
      <c r="B2179" s="376"/>
      <c r="C2179" s="55" t="s">
        <v>2392</v>
      </c>
      <c r="D2179" s="56" t="s">
        <v>2312</v>
      </c>
      <c r="E2179" s="54" t="s">
        <v>44</v>
      </c>
      <c r="F2179" s="88" t="s">
        <v>2438</v>
      </c>
      <c r="G2179" s="376"/>
      <c r="H2179" s="54" t="s">
        <v>44</v>
      </c>
      <c r="I2179" s="55"/>
      <c r="J2179" s="389"/>
      <c r="K2179" s="388"/>
      <c r="L2179" s="51">
        <v>743091.02564102563</v>
      </c>
      <c r="M2179" s="51">
        <v>743091.02564102563</v>
      </c>
      <c r="N2179" s="132">
        <v>743091.02564102563</v>
      </c>
      <c r="O2179" s="51">
        <v>743091.02564102563</v>
      </c>
      <c r="P2179" s="51">
        <v>743091.02564102563</v>
      </c>
      <c r="Q2179" s="51">
        <v>743091.02564102563</v>
      </c>
      <c r="R2179" s="51">
        <v>743091.02564102563</v>
      </c>
      <c r="S2179" s="51">
        <v>743091.02564102563</v>
      </c>
      <c r="T2179" s="51">
        <v>743091.02564102563</v>
      </c>
    </row>
    <row r="2180" spans="1:20" s="10" customFormat="1" ht="65.099999999999994" customHeight="1" x14ac:dyDescent="0.3">
      <c r="A2180" s="13">
        <f>IF(D2180="","",SUBTOTAL(3,D$7:$D2180))</f>
        <v>2170</v>
      </c>
      <c r="B2180" s="376"/>
      <c r="C2180" s="55" t="s">
        <v>2392</v>
      </c>
      <c r="D2180" s="56" t="s">
        <v>2312</v>
      </c>
      <c r="E2180" s="54" t="s">
        <v>44</v>
      </c>
      <c r="F2180" s="88" t="s">
        <v>2439</v>
      </c>
      <c r="G2180" s="376"/>
      <c r="H2180" s="54" t="s">
        <v>44</v>
      </c>
      <c r="I2180" s="55"/>
      <c r="J2180" s="389"/>
      <c r="K2180" s="388"/>
      <c r="L2180" s="51">
        <v>499000</v>
      </c>
      <c r="M2180" s="51">
        <v>499000</v>
      </c>
      <c r="N2180" s="132">
        <v>499000</v>
      </c>
      <c r="O2180" s="51">
        <v>499000</v>
      </c>
      <c r="P2180" s="51">
        <v>499000</v>
      </c>
      <c r="Q2180" s="51">
        <v>499000</v>
      </c>
      <c r="R2180" s="51">
        <v>499000</v>
      </c>
      <c r="S2180" s="51">
        <v>499000</v>
      </c>
      <c r="T2180" s="51">
        <v>499000</v>
      </c>
    </row>
    <row r="2181" spans="1:20" s="10" customFormat="1" ht="65.099999999999994" customHeight="1" x14ac:dyDescent="0.3">
      <c r="A2181" s="13">
        <f>IF(D2181="","",SUBTOTAL(3,D$7:$D2181))</f>
        <v>2171</v>
      </c>
      <c r="B2181" s="376"/>
      <c r="C2181" s="55" t="s">
        <v>2392</v>
      </c>
      <c r="D2181" s="56" t="s">
        <v>2312</v>
      </c>
      <c r="E2181" s="54" t="s">
        <v>44</v>
      </c>
      <c r="F2181" s="88" t="s">
        <v>2440</v>
      </c>
      <c r="G2181" s="376"/>
      <c r="H2181" s="54" t="s">
        <v>44</v>
      </c>
      <c r="I2181" s="55"/>
      <c r="J2181" s="389"/>
      <c r="K2181" s="388"/>
      <c r="L2181" s="51">
        <v>751726.92307692301</v>
      </c>
      <c r="M2181" s="51">
        <v>751726.92307692301</v>
      </c>
      <c r="N2181" s="132">
        <v>751726.92307692301</v>
      </c>
      <c r="O2181" s="51">
        <v>751726.92307692301</v>
      </c>
      <c r="P2181" s="51">
        <v>751726.92307692301</v>
      </c>
      <c r="Q2181" s="51">
        <v>751726.92307692301</v>
      </c>
      <c r="R2181" s="51">
        <v>751726.92307692301</v>
      </c>
      <c r="S2181" s="51">
        <v>751726.92307692301</v>
      </c>
      <c r="T2181" s="51">
        <v>751726.92307692301</v>
      </c>
    </row>
    <row r="2182" spans="1:20" s="10" customFormat="1" ht="65.099999999999994" customHeight="1" x14ac:dyDescent="0.3">
      <c r="A2182" s="13">
        <f>IF(D2182="","",SUBTOTAL(3,D$7:$D2182))</f>
        <v>2172</v>
      </c>
      <c r="B2182" s="376"/>
      <c r="C2182" s="55" t="s">
        <v>2392</v>
      </c>
      <c r="D2182" s="56" t="s">
        <v>2312</v>
      </c>
      <c r="E2182" s="54" t="s">
        <v>44</v>
      </c>
      <c r="F2182" s="88" t="s">
        <v>2441</v>
      </c>
      <c r="G2182" s="376"/>
      <c r="H2182" s="54" t="s">
        <v>44</v>
      </c>
      <c r="I2182" s="55"/>
      <c r="J2182" s="389"/>
      <c r="K2182" s="388"/>
      <c r="L2182" s="51">
        <v>923908.97435897437</v>
      </c>
      <c r="M2182" s="51">
        <v>923908.97435897437</v>
      </c>
      <c r="N2182" s="132">
        <v>923908.97435897437</v>
      </c>
      <c r="O2182" s="51">
        <v>923908.97435897437</v>
      </c>
      <c r="P2182" s="51">
        <v>923908.97435897437</v>
      </c>
      <c r="Q2182" s="51">
        <v>923908.97435897437</v>
      </c>
      <c r="R2182" s="51">
        <v>923908.97435897437</v>
      </c>
      <c r="S2182" s="51">
        <v>923908.97435897437</v>
      </c>
      <c r="T2182" s="51">
        <v>923908.97435897437</v>
      </c>
    </row>
    <row r="2183" spans="1:20" s="10" customFormat="1" ht="65.099999999999994" customHeight="1" x14ac:dyDescent="0.3">
      <c r="A2183" s="13">
        <f>IF(D2183="","",SUBTOTAL(3,D$7:$D2183))</f>
        <v>2173</v>
      </c>
      <c r="B2183" s="376"/>
      <c r="C2183" s="55" t="s">
        <v>2392</v>
      </c>
      <c r="D2183" s="56" t="s">
        <v>2312</v>
      </c>
      <c r="E2183" s="54" t="s">
        <v>44</v>
      </c>
      <c r="F2183" s="88" t="s">
        <v>2442</v>
      </c>
      <c r="G2183" s="376"/>
      <c r="H2183" s="54" t="s">
        <v>44</v>
      </c>
      <c r="I2183" s="55"/>
      <c r="J2183" s="389"/>
      <c r="K2183" s="388"/>
      <c r="L2183" s="51">
        <v>618817.94871794875</v>
      </c>
      <c r="M2183" s="51">
        <v>618817.94871794875</v>
      </c>
      <c r="N2183" s="132">
        <v>618817.94871794875</v>
      </c>
      <c r="O2183" s="51">
        <v>618817.94871794875</v>
      </c>
      <c r="P2183" s="51">
        <v>618817.94871794875</v>
      </c>
      <c r="Q2183" s="51">
        <v>618817.94871794875</v>
      </c>
      <c r="R2183" s="51">
        <v>618817.94871794875</v>
      </c>
      <c r="S2183" s="51">
        <v>618817.94871794875</v>
      </c>
      <c r="T2183" s="51">
        <v>618817.94871794875</v>
      </c>
    </row>
    <row r="2184" spans="1:20" s="10" customFormat="1" ht="65.099999999999994" customHeight="1" x14ac:dyDescent="0.3">
      <c r="A2184" s="13">
        <f>IF(D2184="","",SUBTOTAL(3,D$7:$D2184))</f>
        <v>2174</v>
      </c>
      <c r="B2184" s="376"/>
      <c r="C2184" s="55" t="s">
        <v>2392</v>
      </c>
      <c r="D2184" s="56" t="s">
        <v>2312</v>
      </c>
      <c r="E2184" s="54" t="s">
        <v>44</v>
      </c>
      <c r="F2184" s="88" t="s">
        <v>2443</v>
      </c>
      <c r="G2184" s="376"/>
      <c r="H2184" s="54" t="s">
        <v>44</v>
      </c>
      <c r="I2184" s="55"/>
      <c r="J2184" s="389"/>
      <c r="K2184" s="388"/>
      <c r="L2184" s="51">
        <v>936635.89743589738</v>
      </c>
      <c r="M2184" s="51">
        <v>936635.89743589738</v>
      </c>
      <c r="N2184" s="132">
        <v>936635.89743589738</v>
      </c>
      <c r="O2184" s="51">
        <v>936635.89743589738</v>
      </c>
      <c r="P2184" s="51">
        <v>936635.89743589738</v>
      </c>
      <c r="Q2184" s="51">
        <v>936635.89743589738</v>
      </c>
      <c r="R2184" s="51">
        <v>936635.89743589738</v>
      </c>
      <c r="S2184" s="51">
        <v>936635.89743589738</v>
      </c>
      <c r="T2184" s="51">
        <v>936635.89743589738</v>
      </c>
    </row>
    <row r="2185" spans="1:20" s="10" customFormat="1" ht="65.099999999999994" customHeight="1" x14ac:dyDescent="0.3">
      <c r="A2185" s="13">
        <f>IF(D2185="","",SUBTOTAL(3,D$7:$D2185))</f>
        <v>2175</v>
      </c>
      <c r="B2185" s="376"/>
      <c r="C2185" s="55" t="s">
        <v>2392</v>
      </c>
      <c r="D2185" s="56" t="s">
        <v>2312</v>
      </c>
      <c r="E2185" s="54" t="s">
        <v>44</v>
      </c>
      <c r="F2185" s="88" t="s">
        <v>2444</v>
      </c>
      <c r="G2185" s="376"/>
      <c r="H2185" s="54" t="s">
        <v>44</v>
      </c>
      <c r="I2185" s="55"/>
      <c r="J2185" s="389"/>
      <c r="K2185" s="388"/>
      <c r="L2185" s="51">
        <v>1158364.1025641025</v>
      </c>
      <c r="M2185" s="51">
        <v>1158364.1025641025</v>
      </c>
      <c r="N2185" s="132">
        <v>1158364.1025641025</v>
      </c>
      <c r="O2185" s="51">
        <v>1158364.1025641025</v>
      </c>
      <c r="P2185" s="51">
        <v>1158364.1025641025</v>
      </c>
      <c r="Q2185" s="51">
        <v>1158364.1025641025</v>
      </c>
      <c r="R2185" s="51">
        <v>1158364.1025641025</v>
      </c>
      <c r="S2185" s="51">
        <v>1158364.1025641025</v>
      </c>
      <c r="T2185" s="51">
        <v>1158364.1025641025</v>
      </c>
    </row>
    <row r="2186" spans="1:20" s="10" customFormat="1" ht="65.099999999999994" customHeight="1" x14ac:dyDescent="0.3">
      <c r="A2186" s="13">
        <f>IF(D2186="","",SUBTOTAL(3,D$7:$D2186))</f>
        <v>2176</v>
      </c>
      <c r="B2186" s="376"/>
      <c r="C2186" s="55" t="s">
        <v>2392</v>
      </c>
      <c r="D2186" s="56" t="s">
        <v>2312</v>
      </c>
      <c r="E2186" s="54" t="s">
        <v>44</v>
      </c>
      <c r="F2186" s="88" t="s">
        <v>2445</v>
      </c>
      <c r="G2186" s="376"/>
      <c r="H2186" s="54" t="s">
        <v>44</v>
      </c>
      <c r="I2186" s="55"/>
      <c r="J2186" s="389"/>
      <c r="K2186" s="388"/>
      <c r="L2186" s="51">
        <v>1387273.0769230768</v>
      </c>
      <c r="M2186" s="51">
        <v>1387273.0769230768</v>
      </c>
      <c r="N2186" s="132">
        <v>1387273.0769230768</v>
      </c>
      <c r="O2186" s="51">
        <v>1387273.0769230768</v>
      </c>
      <c r="P2186" s="51">
        <v>1387273.0769230768</v>
      </c>
      <c r="Q2186" s="51">
        <v>1387273.0769230768</v>
      </c>
      <c r="R2186" s="51">
        <v>1387273.0769230768</v>
      </c>
      <c r="S2186" s="51">
        <v>1387273.0769230768</v>
      </c>
      <c r="T2186" s="51">
        <v>1387273.0769230768</v>
      </c>
    </row>
    <row r="2187" spans="1:20" s="10" customFormat="1" ht="65.099999999999994" customHeight="1" x14ac:dyDescent="0.3">
      <c r="A2187" s="13">
        <f>IF(D2187="","",SUBTOTAL(3,D$7:$D2187))</f>
        <v>2177</v>
      </c>
      <c r="B2187" s="376"/>
      <c r="C2187" s="55" t="s">
        <v>2392</v>
      </c>
      <c r="D2187" s="56" t="s">
        <v>2312</v>
      </c>
      <c r="E2187" s="54" t="s">
        <v>44</v>
      </c>
      <c r="F2187" s="88" t="s">
        <v>2446</v>
      </c>
      <c r="G2187" s="376"/>
      <c r="H2187" s="54" t="s">
        <v>44</v>
      </c>
      <c r="I2187" s="55"/>
      <c r="J2187" s="389"/>
      <c r="K2187" s="388"/>
      <c r="L2187" s="51">
        <v>789091.02564102563</v>
      </c>
      <c r="M2187" s="51">
        <v>789091.02564102563</v>
      </c>
      <c r="N2187" s="132">
        <v>789091.02564102563</v>
      </c>
      <c r="O2187" s="51">
        <v>789091.02564102563</v>
      </c>
      <c r="P2187" s="51">
        <v>789091.02564102563</v>
      </c>
      <c r="Q2187" s="51">
        <v>789091.02564102563</v>
      </c>
      <c r="R2187" s="51">
        <v>789091.02564102563</v>
      </c>
      <c r="S2187" s="51">
        <v>789091.02564102563</v>
      </c>
      <c r="T2187" s="51">
        <v>789091.02564102563</v>
      </c>
    </row>
    <row r="2188" spans="1:20" s="10" customFormat="1" ht="65.099999999999994" customHeight="1" x14ac:dyDescent="0.3">
      <c r="A2188" s="13">
        <f>IF(D2188="","",SUBTOTAL(3,D$7:$D2188))</f>
        <v>2178</v>
      </c>
      <c r="B2188" s="376"/>
      <c r="C2188" s="55" t="s">
        <v>2392</v>
      </c>
      <c r="D2188" s="56" t="s">
        <v>2312</v>
      </c>
      <c r="E2188" s="54" t="s">
        <v>44</v>
      </c>
      <c r="F2188" s="88" t="s">
        <v>2447</v>
      </c>
      <c r="G2188" s="376"/>
      <c r="H2188" s="54" t="s">
        <v>44</v>
      </c>
      <c r="I2188" s="55"/>
      <c r="J2188" s="389"/>
      <c r="K2188" s="388"/>
      <c r="L2188" s="51">
        <v>1192726.923076923</v>
      </c>
      <c r="M2188" s="51">
        <v>1192726.923076923</v>
      </c>
      <c r="N2188" s="132">
        <v>1192726.923076923</v>
      </c>
      <c r="O2188" s="51">
        <v>1192726.923076923</v>
      </c>
      <c r="P2188" s="51">
        <v>1192726.923076923</v>
      </c>
      <c r="Q2188" s="51">
        <v>1192726.923076923</v>
      </c>
      <c r="R2188" s="51">
        <v>1192726.923076923</v>
      </c>
      <c r="S2188" s="51">
        <v>1192726.923076923</v>
      </c>
      <c r="T2188" s="51">
        <v>1192726.923076923</v>
      </c>
    </row>
    <row r="2189" spans="1:20" s="10" customFormat="1" ht="65.099999999999994" customHeight="1" x14ac:dyDescent="0.3">
      <c r="A2189" s="13">
        <f>IF(D2189="","",SUBTOTAL(3,D$7:$D2189))</f>
        <v>2179</v>
      </c>
      <c r="B2189" s="376"/>
      <c r="C2189" s="55" t="s">
        <v>2392</v>
      </c>
      <c r="D2189" s="56" t="s">
        <v>2312</v>
      </c>
      <c r="E2189" s="54" t="s">
        <v>44</v>
      </c>
      <c r="F2189" s="88" t="s">
        <v>2448</v>
      </c>
      <c r="G2189" s="376"/>
      <c r="H2189" s="54" t="s">
        <v>44</v>
      </c>
      <c r="I2189" s="55"/>
      <c r="J2189" s="389"/>
      <c r="K2189" s="388"/>
      <c r="L2189" s="51">
        <v>1448817.9487179487</v>
      </c>
      <c r="M2189" s="51">
        <v>1448817.9487179487</v>
      </c>
      <c r="N2189" s="132">
        <v>1448817.9487179487</v>
      </c>
      <c r="O2189" s="51">
        <v>1448817.9487179487</v>
      </c>
      <c r="P2189" s="51">
        <v>1448817.9487179487</v>
      </c>
      <c r="Q2189" s="51">
        <v>1448817.9487179487</v>
      </c>
      <c r="R2189" s="51">
        <v>1448817.9487179487</v>
      </c>
      <c r="S2189" s="51">
        <v>1448817.9487179487</v>
      </c>
      <c r="T2189" s="51">
        <v>1448817.9487179487</v>
      </c>
    </row>
    <row r="2190" spans="1:20" s="10" customFormat="1" ht="65.099999999999994" customHeight="1" x14ac:dyDescent="0.3">
      <c r="A2190" s="13">
        <f>IF(D2190="","",SUBTOTAL(3,D$7:$D2190))</f>
        <v>2180</v>
      </c>
      <c r="B2190" s="376"/>
      <c r="C2190" s="55" t="s">
        <v>2392</v>
      </c>
      <c r="D2190" s="56" t="s">
        <v>2312</v>
      </c>
      <c r="E2190" s="54" t="s">
        <v>44</v>
      </c>
      <c r="F2190" s="88" t="s">
        <v>2449</v>
      </c>
      <c r="G2190" s="376"/>
      <c r="H2190" s="54" t="s">
        <v>44</v>
      </c>
      <c r="I2190" s="55"/>
      <c r="J2190" s="389"/>
      <c r="K2190" s="388"/>
      <c r="L2190" s="51">
        <v>1002273.0769230769</v>
      </c>
      <c r="M2190" s="51">
        <v>1002273.0769230769</v>
      </c>
      <c r="N2190" s="132">
        <v>1002273.0769230769</v>
      </c>
      <c r="O2190" s="51">
        <v>1002273.0769230769</v>
      </c>
      <c r="P2190" s="51">
        <v>1002273.0769230769</v>
      </c>
      <c r="Q2190" s="51">
        <v>1002273.0769230769</v>
      </c>
      <c r="R2190" s="51">
        <v>1002273.0769230769</v>
      </c>
      <c r="S2190" s="51">
        <v>1002273.0769230769</v>
      </c>
      <c r="T2190" s="51">
        <v>1002273.0769230769</v>
      </c>
    </row>
    <row r="2191" spans="1:20" s="10" customFormat="1" ht="65.099999999999994" customHeight="1" x14ac:dyDescent="0.3">
      <c r="A2191" s="13">
        <f>IF(D2191="","",SUBTOTAL(3,D$7:$D2191))</f>
        <v>2181</v>
      </c>
      <c r="B2191" s="376"/>
      <c r="C2191" s="55" t="s">
        <v>2392</v>
      </c>
      <c r="D2191" s="56" t="s">
        <v>2312</v>
      </c>
      <c r="E2191" s="54" t="s">
        <v>44</v>
      </c>
      <c r="F2191" s="88" t="s">
        <v>2450</v>
      </c>
      <c r="G2191" s="376"/>
      <c r="H2191" s="54" t="s">
        <v>44</v>
      </c>
      <c r="I2191" s="55"/>
      <c r="J2191" s="389"/>
      <c r="K2191" s="388"/>
      <c r="L2191" s="51">
        <v>1515726.923076923</v>
      </c>
      <c r="M2191" s="51">
        <v>1515726.923076923</v>
      </c>
      <c r="N2191" s="132">
        <v>1515726.923076923</v>
      </c>
      <c r="O2191" s="51">
        <v>1515726.923076923</v>
      </c>
      <c r="P2191" s="51">
        <v>1515726.923076923</v>
      </c>
      <c r="Q2191" s="51">
        <v>1515726.923076923</v>
      </c>
      <c r="R2191" s="51">
        <v>1515726.923076923</v>
      </c>
      <c r="S2191" s="51">
        <v>1515726.923076923</v>
      </c>
      <c r="T2191" s="51">
        <v>1515726.923076923</v>
      </c>
    </row>
    <row r="2192" spans="1:20" s="10" customFormat="1" ht="65.099999999999994" customHeight="1" x14ac:dyDescent="0.3">
      <c r="A2192" s="13">
        <f>IF(D2192="","",SUBTOTAL(3,D$7:$D2192))</f>
        <v>2182</v>
      </c>
      <c r="B2192" s="376"/>
      <c r="C2192" s="55" t="s">
        <v>2392</v>
      </c>
      <c r="D2192" s="56" t="s">
        <v>2312</v>
      </c>
      <c r="E2192" s="54" t="s">
        <v>44</v>
      </c>
      <c r="F2192" s="88" t="s">
        <v>2451</v>
      </c>
      <c r="G2192" s="376"/>
      <c r="H2192" s="54" t="s">
        <v>44</v>
      </c>
      <c r="I2192" s="55"/>
      <c r="J2192" s="389"/>
      <c r="K2192" s="388"/>
      <c r="L2192" s="51">
        <v>1837544.8717948718</v>
      </c>
      <c r="M2192" s="51">
        <v>1837544.8717948718</v>
      </c>
      <c r="N2192" s="132">
        <v>1837544.8717948718</v>
      </c>
      <c r="O2192" s="51">
        <v>1837544.8717948718</v>
      </c>
      <c r="P2192" s="51">
        <v>1837544.8717948718</v>
      </c>
      <c r="Q2192" s="51">
        <v>1837544.8717948718</v>
      </c>
      <c r="R2192" s="51">
        <v>1837544.8717948718</v>
      </c>
      <c r="S2192" s="51">
        <v>1837544.8717948718</v>
      </c>
      <c r="T2192" s="51">
        <v>1837544.8717948718</v>
      </c>
    </row>
    <row r="2193" spans="1:20" s="10" customFormat="1" ht="65.099999999999994" customHeight="1" x14ac:dyDescent="0.3">
      <c r="A2193" s="13">
        <f>IF(D2193="","",SUBTOTAL(3,D$7:$D2193))</f>
        <v>2183</v>
      </c>
      <c r="B2193" s="376"/>
      <c r="C2193" s="55" t="s">
        <v>2392</v>
      </c>
      <c r="D2193" s="56" t="s">
        <v>2312</v>
      </c>
      <c r="E2193" s="54" t="s">
        <v>44</v>
      </c>
      <c r="F2193" s="88" t="s">
        <v>2452</v>
      </c>
      <c r="G2193" s="376"/>
      <c r="H2193" s="54" t="s">
        <v>44</v>
      </c>
      <c r="I2193" s="55"/>
      <c r="J2193" s="389"/>
      <c r="K2193" s="388"/>
      <c r="L2193" s="51">
        <v>1264455.1282051282</v>
      </c>
      <c r="M2193" s="51">
        <v>1264455.1282051282</v>
      </c>
      <c r="N2193" s="132">
        <v>1264455.1282051282</v>
      </c>
      <c r="O2193" s="51">
        <v>1264455.1282051282</v>
      </c>
      <c r="P2193" s="51">
        <v>1264455.1282051282</v>
      </c>
      <c r="Q2193" s="51">
        <v>1264455.1282051282</v>
      </c>
      <c r="R2193" s="51">
        <v>1264455.1282051282</v>
      </c>
      <c r="S2193" s="51">
        <v>1264455.1282051282</v>
      </c>
      <c r="T2193" s="51">
        <v>1264455.1282051282</v>
      </c>
    </row>
    <row r="2194" spans="1:20" s="10" customFormat="1" ht="65.099999999999994" customHeight="1" x14ac:dyDescent="0.3">
      <c r="A2194" s="13">
        <f>IF(D2194="","",SUBTOTAL(3,D$7:$D2194))</f>
        <v>2184</v>
      </c>
      <c r="B2194" s="376"/>
      <c r="C2194" s="55" t="s">
        <v>2392</v>
      </c>
      <c r="D2194" s="56" t="s">
        <v>2312</v>
      </c>
      <c r="E2194" s="54" t="s">
        <v>44</v>
      </c>
      <c r="F2194" s="88" t="s">
        <v>2453</v>
      </c>
      <c r="G2194" s="376"/>
      <c r="H2194" s="54" t="s">
        <v>44</v>
      </c>
      <c r="I2194" s="55"/>
      <c r="J2194" s="389"/>
      <c r="K2194" s="388"/>
      <c r="L2194" s="51">
        <v>1926000</v>
      </c>
      <c r="M2194" s="51">
        <v>1926000</v>
      </c>
      <c r="N2194" s="132">
        <v>1926000</v>
      </c>
      <c r="O2194" s="51">
        <v>1926000</v>
      </c>
      <c r="P2194" s="51">
        <v>1926000</v>
      </c>
      <c r="Q2194" s="51">
        <v>1926000</v>
      </c>
      <c r="R2194" s="51">
        <v>1926000</v>
      </c>
      <c r="S2194" s="51">
        <v>1926000</v>
      </c>
      <c r="T2194" s="51">
        <v>1926000</v>
      </c>
    </row>
    <row r="2195" spans="1:20" s="10" customFormat="1" ht="65.099999999999994" customHeight="1" x14ac:dyDescent="0.3">
      <c r="A2195" s="13">
        <f>IF(D2195="","",SUBTOTAL(3,D$7:$D2195))</f>
        <v>2185</v>
      </c>
      <c r="B2195" s="376"/>
      <c r="C2195" s="55" t="s">
        <v>2392</v>
      </c>
      <c r="D2195" s="56" t="s">
        <v>2312</v>
      </c>
      <c r="E2195" s="54" t="s">
        <v>44</v>
      </c>
      <c r="F2195" s="88" t="s">
        <v>2454</v>
      </c>
      <c r="G2195" s="376"/>
      <c r="H2195" s="54" t="s">
        <v>44</v>
      </c>
      <c r="I2195" s="55"/>
      <c r="J2195" s="389"/>
      <c r="K2195" s="388"/>
      <c r="L2195" s="51">
        <v>2326364.1025641025</v>
      </c>
      <c r="M2195" s="51">
        <v>2326364.1025641025</v>
      </c>
      <c r="N2195" s="132">
        <v>2326364.1025641025</v>
      </c>
      <c r="O2195" s="51">
        <v>2326364.1025641025</v>
      </c>
      <c r="P2195" s="51">
        <v>2326364.1025641025</v>
      </c>
      <c r="Q2195" s="51">
        <v>2326364.1025641025</v>
      </c>
      <c r="R2195" s="51">
        <v>2326364.1025641025</v>
      </c>
      <c r="S2195" s="51">
        <v>2326364.1025641025</v>
      </c>
      <c r="T2195" s="51">
        <v>2326364.1025641025</v>
      </c>
    </row>
    <row r="2196" spans="1:20" s="10" customFormat="1" ht="65.099999999999994" customHeight="1" x14ac:dyDescent="0.3">
      <c r="A2196" s="13">
        <f>IF(D2196="","",SUBTOTAL(3,D$7:$D2196))</f>
        <v>2186</v>
      </c>
      <c r="B2196" s="376"/>
      <c r="C2196" s="55" t="s">
        <v>2392</v>
      </c>
      <c r="D2196" s="56" t="s">
        <v>2312</v>
      </c>
      <c r="E2196" s="54" t="s">
        <v>44</v>
      </c>
      <c r="F2196" s="88" t="s">
        <v>2455</v>
      </c>
      <c r="G2196" s="376"/>
      <c r="H2196" s="54" t="s">
        <v>44</v>
      </c>
      <c r="I2196" s="55"/>
      <c r="J2196" s="389"/>
      <c r="K2196" s="388"/>
      <c r="L2196" s="51">
        <v>1615908.9743589743</v>
      </c>
      <c r="M2196" s="51">
        <v>1615908.9743589743</v>
      </c>
      <c r="N2196" s="132">
        <v>1615908.9743589743</v>
      </c>
      <c r="O2196" s="51">
        <v>1615908.9743589743</v>
      </c>
      <c r="P2196" s="51">
        <v>1615908.9743589743</v>
      </c>
      <c r="Q2196" s="51">
        <v>1615908.9743589743</v>
      </c>
      <c r="R2196" s="51">
        <v>1615908.9743589743</v>
      </c>
      <c r="S2196" s="51">
        <v>1615908.9743589743</v>
      </c>
      <c r="T2196" s="51">
        <v>1615908.9743589743</v>
      </c>
    </row>
    <row r="2197" spans="1:20" s="10" customFormat="1" ht="65.099999999999994" customHeight="1" x14ac:dyDescent="0.3">
      <c r="A2197" s="13">
        <f>IF(D2197="","",SUBTOTAL(3,D$7:$D2197))</f>
        <v>2187</v>
      </c>
      <c r="B2197" s="376"/>
      <c r="C2197" s="55" t="s">
        <v>2392</v>
      </c>
      <c r="D2197" s="56" t="s">
        <v>2312</v>
      </c>
      <c r="E2197" s="54" t="s">
        <v>44</v>
      </c>
      <c r="F2197" s="88" t="s">
        <v>2456</v>
      </c>
      <c r="G2197" s="376"/>
      <c r="H2197" s="54" t="s">
        <v>44</v>
      </c>
      <c r="I2197" s="55"/>
      <c r="J2197" s="389"/>
      <c r="K2197" s="388"/>
      <c r="L2197" s="51">
        <v>2433726.923076923</v>
      </c>
      <c r="M2197" s="51">
        <v>2433726.923076923</v>
      </c>
      <c r="N2197" s="132">
        <v>2433726.923076923</v>
      </c>
      <c r="O2197" s="51">
        <v>2433726.923076923</v>
      </c>
      <c r="P2197" s="51">
        <v>2433726.923076923</v>
      </c>
      <c r="Q2197" s="51">
        <v>2433726.923076923</v>
      </c>
      <c r="R2197" s="51">
        <v>2433726.923076923</v>
      </c>
      <c r="S2197" s="51">
        <v>2433726.923076923</v>
      </c>
      <c r="T2197" s="51">
        <v>2433726.923076923</v>
      </c>
    </row>
    <row r="2198" spans="1:20" s="10" customFormat="1" ht="65.099999999999994" customHeight="1" x14ac:dyDescent="0.3">
      <c r="A2198" s="13">
        <f>IF(D2198="","",SUBTOTAL(3,D$7:$D2198))</f>
        <v>2188</v>
      </c>
      <c r="B2198" s="376"/>
      <c r="C2198" s="55" t="s">
        <v>2392</v>
      </c>
      <c r="D2198" s="56" t="s">
        <v>2312</v>
      </c>
      <c r="E2198" s="54" t="s">
        <v>44</v>
      </c>
      <c r="F2198" s="88" t="s">
        <v>2457</v>
      </c>
      <c r="G2198" s="376"/>
      <c r="H2198" s="54" t="s">
        <v>44</v>
      </c>
      <c r="I2198" s="55"/>
      <c r="J2198" s="389"/>
      <c r="K2198" s="388"/>
      <c r="L2198" s="51">
        <v>2941364.1025641025</v>
      </c>
      <c r="M2198" s="51">
        <v>2941364.1025641025</v>
      </c>
      <c r="N2198" s="132">
        <v>2941364.1025641025</v>
      </c>
      <c r="O2198" s="51">
        <v>2941364.1025641025</v>
      </c>
      <c r="P2198" s="51">
        <v>2941364.1025641025</v>
      </c>
      <c r="Q2198" s="51">
        <v>2941364.1025641025</v>
      </c>
      <c r="R2198" s="51">
        <v>2941364.1025641025</v>
      </c>
      <c r="S2198" s="51">
        <v>2941364.1025641025</v>
      </c>
      <c r="T2198" s="51">
        <v>2941364.1025641025</v>
      </c>
    </row>
    <row r="2199" spans="1:20" s="10" customFormat="1" ht="65.099999999999994" customHeight="1" x14ac:dyDescent="0.3">
      <c r="A2199" s="13">
        <f>IF(D2199="","",SUBTOTAL(3,D$7:$D2199))</f>
        <v>2189</v>
      </c>
      <c r="B2199" s="376"/>
      <c r="C2199" s="55" t="s">
        <v>2392</v>
      </c>
      <c r="D2199" s="56" t="s">
        <v>2312</v>
      </c>
      <c r="E2199" s="54" t="s">
        <v>44</v>
      </c>
      <c r="F2199" s="88" t="s">
        <v>2458</v>
      </c>
      <c r="G2199" s="376"/>
      <c r="H2199" s="54" t="s">
        <v>44</v>
      </c>
      <c r="I2199" s="55"/>
      <c r="J2199" s="389"/>
      <c r="K2199" s="388"/>
      <c r="L2199" s="51">
        <v>1967908.9743589743</v>
      </c>
      <c r="M2199" s="51">
        <v>1967908.9743589743</v>
      </c>
      <c r="N2199" s="132">
        <v>1967908.9743589743</v>
      </c>
      <c r="O2199" s="51">
        <v>1967908.9743589743</v>
      </c>
      <c r="P2199" s="51">
        <v>1967908.9743589743</v>
      </c>
      <c r="Q2199" s="51">
        <v>1967908.9743589743</v>
      </c>
      <c r="R2199" s="51">
        <v>1967908.9743589743</v>
      </c>
      <c r="S2199" s="51">
        <v>1967908.9743589743</v>
      </c>
      <c r="T2199" s="51">
        <v>1967908.9743589743</v>
      </c>
    </row>
    <row r="2200" spans="1:20" s="10" customFormat="1" ht="65.099999999999994" customHeight="1" x14ac:dyDescent="0.3">
      <c r="A2200" s="13">
        <f>IF(D2200="","",SUBTOTAL(3,D$7:$D2200))</f>
        <v>2190</v>
      </c>
      <c r="B2200" s="376"/>
      <c r="C2200" s="55" t="s">
        <v>2392</v>
      </c>
      <c r="D2200" s="56" t="s">
        <v>2312</v>
      </c>
      <c r="E2200" s="54" t="s">
        <v>44</v>
      </c>
      <c r="F2200" s="88" t="s">
        <v>2459</v>
      </c>
      <c r="G2200" s="376"/>
      <c r="H2200" s="54" t="s">
        <v>44</v>
      </c>
      <c r="I2200" s="55"/>
      <c r="J2200" s="389"/>
      <c r="K2200" s="388"/>
      <c r="L2200" s="51">
        <v>3026455.128205128</v>
      </c>
      <c r="M2200" s="51">
        <v>3026455.128205128</v>
      </c>
      <c r="N2200" s="132">
        <v>3026455.128205128</v>
      </c>
      <c r="O2200" s="51">
        <v>3026455.128205128</v>
      </c>
      <c r="P2200" s="51">
        <v>3026455.128205128</v>
      </c>
      <c r="Q2200" s="51">
        <v>3026455.128205128</v>
      </c>
      <c r="R2200" s="51">
        <v>3026455.128205128</v>
      </c>
      <c r="S2200" s="51">
        <v>3026455.128205128</v>
      </c>
      <c r="T2200" s="51">
        <v>3026455.128205128</v>
      </c>
    </row>
    <row r="2201" spans="1:20" s="10" customFormat="1" ht="65.099999999999994" customHeight="1" x14ac:dyDescent="0.3">
      <c r="A2201" s="13">
        <f>IF(D2201="","",SUBTOTAL(3,D$7:$D2201))</f>
        <v>2191</v>
      </c>
      <c r="B2201" s="376"/>
      <c r="C2201" s="55" t="s">
        <v>2392</v>
      </c>
      <c r="D2201" s="56" t="s">
        <v>2312</v>
      </c>
      <c r="E2201" s="54" t="s">
        <v>44</v>
      </c>
      <c r="F2201" s="88" t="s">
        <v>2460</v>
      </c>
      <c r="G2201" s="376"/>
      <c r="H2201" s="54" t="s">
        <v>44</v>
      </c>
      <c r="I2201" s="55"/>
      <c r="J2201" s="389"/>
      <c r="K2201" s="388"/>
      <c r="L2201" s="51">
        <v>3660544.8717948715</v>
      </c>
      <c r="M2201" s="51">
        <v>3660544.8717948715</v>
      </c>
      <c r="N2201" s="132">
        <v>3660544.8717948715</v>
      </c>
      <c r="O2201" s="51">
        <v>3660544.8717948715</v>
      </c>
      <c r="P2201" s="51">
        <v>3660544.8717948715</v>
      </c>
      <c r="Q2201" s="51">
        <v>3660544.8717948715</v>
      </c>
      <c r="R2201" s="51">
        <v>3660544.8717948715</v>
      </c>
      <c r="S2201" s="51">
        <v>3660544.8717948715</v>
      </c>
      <c r="T2201" s="51">
        <v>3660544.8717948715</v>
      </c>
    </row>
    <row r="2202" spans="1:20" s="10" customFormat="1" ht="65.099999999999994" customHeight="1" x14ac:dyDescent="0.3">
      <c r="A2202" s="13">
        <f>IF(D2202="","",SUBTOTAL(3,D$7:$D2202))</f>
        <v>2192</v>
      </c>
      <c r="B2202" s="376"/>
      <c r="C2202" s="55" t="s">
        <v>2461</v>
      </c>
      <c r="D2202" s="56" t="s">
        <v>2312</v>
      </c>
      <c r="E2202" s="55"/>
      <c r="F2202" s="88" t="s">
        <v>2462</v>
      </c>
      <c r="G2202" s="376"/>
      <c r="H2202" s="54" t="s">
        <v>44</v>
      </c>
      <c r="I2202" s="55"/>
      <c r="J2202" s="389"/>
      <c r="K2202" s="388"/>
      <c r="L2202" s="51">
        <v>21400</v>
      </c>
      <c r="M2202" s="51">
        <v>21400</v>
      </c>
      <c r="N2202" s="132">
        <v>21400</v>
      </c>
      <c r="O2202" s="51">
        <v>21400</v>
      </c>
      <c r="P2202" s="51">
        <v>21400</v>
      </c>
      <c r="Q2202" s="51">
        <v>21400</v>
      </c>
      <c r="R2202" s="51">
        <v>21400</v>
      </c>
      <c r="S2202" s="51">
        <v>21400</v>
      </c>
      <c r="T2202" s="51">
        <v>21400</v>
      </c>
    </row>
    <row r="2203" spans="1:20" s="10" customFormat="1" ht="65.099999999999994" customHeight="1" x14ac:dyDescent="0.3">
      <c r="A2203" s="13">
        <f>IF(D2203="","",SUBTOTAL(3,D$7:$D2203))</f>
        <v>2193</v>
      </c>
      <c r="B2203" s="376"/>
      <c r="C2203" s="55" t="s">
        <v>2461</v>
      </c>
      <c r="D2203" s="56" t="s">
        <v>2312</v>
      </c>
      <c r="E2203" s="55"/>
      <c r="F2203" s="88" t="s">
        <v>2463</v>
      </c>
      <c r="G2203" s="376"/>
      <c r="H2203" s="54" t="s">
        <v>44</v>
      </c>
      <c r="I2203" s="55"/>
      <c r="J2203" s="389"/>
      <c r="K2203" s="388"/>
      <c r="L2203" s="51">
        <v>42500</v>
      </c>
      <c r="M2203" s="51">
        <v>42500</v>
      </c>
      <c r="N2203" s="132">
        <v>42500</v>
      </c>
      <c r="O2203" s="51">
        <v>42500</v>
      </c>
      <c r="P2203" s="51">
        <v>42500</v>
      </c>
      <c r="Q2203" s="51">
        <v>42500</v>
      </c>
      <c r="R2203" s="51">
        <v>42500</v>
      </c>
      <c r="S2203" s="51">
        <v>42500</v>
      </c>
      <c r="T2203" s="51">
        <v>42500</v>
      </c>
    </row>
    <row r="2204" spans="1:20" s="10" customFormat="1" ht="65.099999999999994" customHeight="1" x14ac:dyDescent="0.3">
      <c r="A2204" s="13">
        <f>IF(D2204="","",SUBTOTAL(3,D$7:$D2204))</f>
        <v>2194</v>
      </c>
      <c r="B2204" s="376"/>
      <c r="C2204" s="55" t="s">
        <v>2461</v>
      </c>
      <c r="D2204" s="56" t="s">
        <v>2312</v>
      </c>
      <c r="E2204" s="55"/>
      <c r="F2204" s="88" t="s">
        <v>2464</v>
      </c>
      <c r="G2204" s="376"/>
      <c r="H2204" s="54" t="s">
        <v>44</v>
      </c>
      <c r="I2204" s="55"/>
      <c r="J2204" s="389"/>
      <c r="K2204" s="388"/>
      <c r="L2204" s="51">
        <v>55300</v>
      </c>
      <c r="M2204" s="51">
        <v>55300</v>
      </c>
      <c r="N2204" s="132">
        <v>55300</v>
      </c>
      <c r="O2204" s="51">
        <v>55300</v>
      </c>
      <c r="P2204" s="51">
        <v>55300</v>
      </c>
      <c r="Q2204" s="51">
        <v>55300</v>
      </c>
      <c r="R2204" s="51">
        <v>55300</v>
      </c>
      <c r="S2204" s="51">
        <v>55300</v>
      </c>
      <c r="T2204" s="51">
        <v>55300</v>
      </c>
    </row>
    <row r="2205" spans="1:20" s="10" customFormat="1" ht="65.099999999999994" customHeight="1" x14ac:dyDescent="0.3">
      <c r="A2205" s="13">
        <f>IF(D2205="","",SUBTOTAL(3,D$7:$D2205))</f>
        <v>2195</v>
      </c>
      <c r="B2205" s="376"/>
      <c r="C2205" s="55" t="s">
        <v>2461</v>
      </c>
      <c r="D2205" s="56" t="s">
        <v>2312</v>
      </c>
      <c r="E2205" s="55"/>
      <c r="F2205" s="88" t="s">
        <v>2465</v>
      </c>
      <c r="G2205" s="376"/>
      <c r="H2205" s="54" t="s">
        <v>44</v>
      </c>
      <c r="I2205" s="55"/>
      <c r="J2205" s="389"/>
      <c r="K2205" s="388"/>
      <c r="L2205" s="51">
        <v>78100</v>
      </c>
      <c r="M2205" s="51">
        <v>78100</v>
      </c>
      <c r="N2205" s="132">
        <v>78100</v>
      </c>
      <c r="O2205" s="51">
        <v>78100</v>
      </c>
      <c r="P2205" s="51">
        <v>78100</v>
      </c>
      <c r="Q2205" s="51">
        <v>78100</v>
      </c>
      <c r="R2205" s="51">
        <v>78100</v>
      </c>
      <c r="S2205" s="51">
        <v>78100</v>
      </c>
      <c r="T2205" s="51">
        <v>78100</v>
      </c>
    </row>
    <row r="2206" spans="1:20" s="10" customFormat="1" ht="65.099999999999994" customHeight="1" x14ac:dyDescent="0.3">
      <c r="A2206" s="13">
        <f>IF(D2206="","",SUBTOTAL(3,D$7:$D2206))</f>
        <v>2196</v>
      </c>
      <c r="B2206" s="376"/>
      <c r="C2206" s="55" t="s">
        <v>2461</v>
      </c>
      <c r="D2206" s="56" t="s">
        <v>2312</v>
      </c>
      <c r="E2206" s="55"/>
      <c r="F2206" s="88" t="s">
        <v>2466</v>
      </c>
      <c r="G2206" s="376"/>
      <c r="H2206" s="54" t="s">
        <v>44</v>
      </c>
      <c r="I2206" s="55"/>
      <c r="J2206" s="389"/>
      <c r="K2206" s="388"/>
      <c r="L2206" s="51">
        <v>165800</v>
      </c>
      <c r="M2206" s="51">
        <v>165800</v>
      </c>
      <c r="N2206" s="132">
        <v>165800</v>
      </c>
      <c r="O2206" s="51">
        <v>165800</v>
      </c>
      <c r="P2206" s="51">
        <v>165800</v>
      </c>
      <c r="Q2206" s="51">
        <v>165800</v>
      </c>
      <c r="R2206" s="51">
        <v>165800</v>
      </c>
      <c r="S2206" s="51">
        <v>165800</v>
      </c>
      <c r="T2206" s="51">
        <v>165800</v>
      </c>
    </row>
    <row r="2207" spans="1:20" s="10" customFormat="1" ht="65.099999999999994" customHeight="1" x14ac:dyDescent="0.3">
      <c r="A2207" s="13">
        <f>IF(D2207="","",SUBTOTAL(3,D$7:$D2207))</f>
        <v>2197</v>
      </c>
      <c r="B2207" s="376"/>
      <c r="C2207" s="55" t="s">
        <v>2461</v>
      </c>
      <c r="D2207" s="56" t="s">
        <v>2312</v>
      </c>
      <c r="E2207" s="55"/>
      <c r="F2207" s="88" t="s">
        <v>2467</v>
      </c>
      <c r="G2207" s="376"/>
      <c r="H2207" s="54" t="s">
        <v>44</v>
      </c>
      <c r="I2207" s="55"/>
      <c r="J2207" s="389"/>
      <c r="K2207" s="388"/>
      <c r="L2207" s="51">
        <v>295500</v>
      </c>
      <c r="M2207" s="51">
        <v>295500</v>
      </c>
      <c r="N2207" s="132">
        <v>295500</v>
      </c>
      <c r="O2207" s="51">
        <v>295500</v>
      </c>
      <c r="P2207" s="51">
        <v>295500</v>
      </c>
      <c r="Q2207" s="51">
        <v>295500</v>
      </c>
      <c r="R2207" s="51">
        <v>295500</v>
      </c>
      <c r="S2207" s="51">
        <v>295500</v>
      </c>
      <c r="T2207" s="51">
        <v>295500</v>
      </c>
    </row>
    <row r="2208" spans="1:20" s="10" customFormat="1" ht="65.099999999999994" customHeight="1" x14ac:dyDescent="0.3">
      <c r="A2208" s="13">
        <f>IF(D2208="","",SUBTOTAL(3,D$7:$D2208))</f>
        <v>2198</v>
      </c>
      <c r="B2208" s="376"/>
      <c r="C2208" s="55" t="s">
        <v>2468</v>
      </c>
      <c r="D2208" s="56" t="s">
        <v>2312</v>
      </c>
      <c r="E2208" s="55"/>
      <c r="F2208" s="88" t="s">
        <v>2469</v>
      </c>
      <c r="G2208" s="376"/>
      <c r="H2208" s="54" t="s">
        <v>44</v>
      </c>
      <c r="I2208" s="55"/>
      <c r="J2208" s="389"/>
      <c r="K2208" s="388"/>
      <c r="L2208" s="51">
        <v>316000</v>
      </c>
      <c r="M2208" s="51">
        <v>316000</v>
      </c>
      <c r="N2208" s="132">
        <v>316000</v>
      </c>
      <c r="O2208" s="51">
        <v>316000</v>
      </c>
      <c r="P2208" s="51">
        <v>316000</v>
      </c>
      <c r="Q2208" s="51">
        <v>316000</v>
      </c>
      <c r="R2208" s="51">
        <v>316000</v>
      </c>
      <c r="S2208" s="51">
        <v>316000</v>
      </c>
      <c r="T2208" s="51">
        <v>316000</v>
      </c>
    </row>
    <row r="2209" spans="1:20" s="10" customFormat="1" ht="65.099999999999994" customHeight="1" x14ac:dyDescent="0.3">
      <c r="A2209" s="13">
        <f>IF(D2209="","",SUBTOTAL(3,D$7:$D2209))</f>
        <v>2199</v>
      </c>
      <c r="B2209" s="376"/>
      <c r="C2209" s="55" t="s">
        <v>2468</v>
      </c>
      <c r="D2209" s="56" t="s">
        <v>2312</v>
      </c>
      <c r="E2209" s="55"/>
      <c r="F2209" s="88" t="s">
        <v>2470</v>
      </c>
      <c r="G2209" s="376"/>
      <c r="H2209" s="54" t="s">
        <v>44</v>
      </c>
      <c r="I2209" s="55"/>
      <c r="J2209" s="389"/>
      <c r="K2209" s="388"/>
      <c r="L2209" s="51">
        <v>354000</v>
      </c>
      <c r="M2209" s="51">
        <v>354000</v>
      </c>
      <c r="N2209" s="132">
        <v>354000</v>
      </c>
      <c r="O2209" s="51">
        <v>354000</v>
      </c>
      <c r="P2209" s="51">
        <v>354000</v>
      </c>
      <c r="Q2209" s="51">
        <v>354000</v>
      </c>
      <c r="R2209" s="51">
        <v>354000</v>
      </c>
      <c r="S2209" s="51">
        <v>354000</v>
      </c>
      <c r="T2209" s="51">
        <v>354000</v>
      </c>
    </row>
    <row r="2210" spans="1:20" s="10" customFormat="1" ht="65.099999999999994" customHeight="1" x14ac:dyDescent="0.3">
      <c r="A2210" s="13">
        <f>IF(D2210="","",SUBTOTAL(3,D$7:$D2210))</f>
        <v>2200</v>
      </c>
      <c r="B2210" s="376"/>
      <c r="C2210" s="55" t="s">
        <v>2468</v>
      </c>
      <c r="D2210" s="56" t="s">
        <v>2312</v>
      </c>
      <c r="E2210" s="55"/>
      <c r="F2210" s="88" t="s">
        <v>2471</v>
      </c>
      <c r="G2210" s="376"/>
      <c r="H2210" s="54" t="s">
        <v>44</v>
      </c>
      <c r="I2210" s="55"/>
      <c r="J2210" s="389"/>
      <c r="K2210" s="388"/>
      <c r="L2210" s="51">
        <v>455000</v>
      </c>
      <c r="M2210" s="51">
        <v>455000</v>
      </c>
      <c r="N2210" s="132">
        <v>455000</v>
      </c>
      <c r="O2210" s="51">
        <v>455000</v>
      </c>
      <c r="P2210" s="51">
        <v>455000</v>
      </c>
      <c r="Q2210" s="51">
        <v>455000</v>
      </c>
      <c r="R2210" s="51">
        <v>455000</v>
      </c>
      <c r="S2210" s="51">
        <v>455000</v>
      </c>
      <c r="T2210" s="51">
        <v>455000</v>
      </c>
    </row>
    <row r="2211" spans="1:20" s="10" customFormat="1" ht="65.099999999999994" customHeight="1" x14ac:dyDescent="0.3">
      <c r="A2211" s="13">
        <f>IF(D2211="","",SUBTOTAL(3,D$7:$D2211))</f>
        <v>2201</v>
      </c>
      <c r="B2211" s="376"/>
      <c r="C2211" s="55" t="s">
        <v>2468</v>
      </c>
      <c r="D2211" s="56" t="s">
        <v>2312</v>
      </c>
      <c r="E2211" s="55"/>
      <c r="F2211" s="88" t="s">
        <v>2472</v>
      </c>
      <c r="G2211" s="376"/>
      <c r="H2211" s="54" t="s">
        <v>44</v>
      </c>
      <c r="I2211" s="55"/>
      <c r="J2211" s="389"/>
      <c r="K2211" s="388"/>
      <c r="L2211" s="51">
        <v>510000</v>
      </c>
      <c r="M2211" s="51">
        <v>510000</v>
      </c>
      <c r="N2211" s="132">
        <v>510000</v>
      </c>
      <c r="O2211" s="51">
        <v>510000</v>
      </c>
      <c r="P2211" s="51">
        <v>510000</v>
      </c>
      <c r="Q2211" s="51">
        <v>510000</v>
      </c>
      <c r="R2211" s="51">
        <v>510000</v>
      </c>
      <c r="S2211" s="51">
        <v>510000</v>
      </c>
      <c r="T2211" s="51">
        <v>510000</v>
      </c>
    </row>
    <row r="2212" spans="1:20" s="10" customFormat="1" ht="65.099999999999994" customHeight="1" x14ac:dyDescent="0.3">
      <c r="A2212" s="13">
        <f>IF(D2212="","",SUBTOTAL(3,D$7:$D2212))</f>
        <v>2202</v>
      </c>
      <c r="B2212" s="376"/>
      <c r="C2212" s="55" t="s">
        <v>2468</v>
      </c>
      <c r="D2212" s="56" t="s">
        <v>2312</v>
      </c>
      <c r="E2212" s="55"/>
      <c r="F2212" s="88" t="s">
        <v>2473</v>
      </c>
      <c r="G2212" s="376"/>
      <c r="H2212" s="54" t="s">
        <v>44</v>
      </c>
      <c r="I2212" s="55"/>
      <c r="J2212" s="389"/>
      <c r="K2212" s="388"/>
      <c r="L2212" s="51">
        <v>600000</v>
      </c>
      <c r="M2212" s="51">
        <v>600000</v>
      </c>
      <c r="N2212" s="132">
        <v>600000</v>
      </c>
      <c r="O2212" s="51">
        <v>600000</v>
      </c>
      <c r="P2212" s="51">
        <v>600000</v>
      </c>
      <c r="Q2212" s="51">
        <v>600000</v>
      </c>
      <c r="R2212" s="51">
        <v>600000</v>
      </c>
      <c r="S2212" s="51">
        <v>600000</v>
      </c>
      <c r="T2212" s="51">
        <v>600000</v>
      </c>
    </row>
    <row r="2213" spans="1:20" s="10" customFormat="1" ht="65.099999999999994" customHeight="1" x14ac:dyDescent="0.3">
      <c r="A2213" s="13">
        <f>IF(D2213="","",SUBTOTAL(3,D$7:$D2213))</f>
        <v>2203</v>
      </c>
      <c r="B2213" s="376"/>
      <c r="C2213" s="55" t="s">
        <v>2468</v>
      </c>
      <c r="D2213" s="56" t="s">
        <v>2312</v>
      </c>
      <c r="E2213" s="55"/>
      <c r="F2213" s="88" t="s">
        <v>2474</v>
      </c>
      <c r="G2213" s="376"/>
      <c r="H2213" s="54" t="s">
        <v>44</v>
      </c>
      <c r="I2213" s="55"/>
      <c r="J2213" s="389"/>
      <c r="K2213" s="388"/>
      <c r="L2213" s="51">
        <v>672000</v>
      </c>
      <c r="M2213" s="51">
        <v>672000</v>
      </c>
      <c r="N2213" s="132">
        <v>672000</v>
      </c>
      <c r="O2213" s="51">
        <v>672000</v>
      </c>
      <c r="P2213" s="51">
        <v>672000</v>
      </c>
      <c r="Q2213" s="51">
        <v>672000</v>
      </c>
      <c r="R2213" s="51">
        <v>672000</v>
      </c>
      <c r="S2213" s="51">
        <v>672000</v>
      </c>
      <c r="T2213" s="51">
        <v>672000</v>
      </c>
    </row>
    <row r="2214" spans="1:20" s="10" customFormat="1" ht="65.099999999999994" customHeight="1" x14ac:dyDescent="0.3">
      <c r="A2214" s="13">
        <f>IF(D2214="","",SUBTOTAL(3,D$7:$D2214))</f>
        <v>2204</v>
      </c>
      <c r="B2214" s="376"/>
      <c r="C2214" s="55" t="s">
        <v>2468</v>
      </c>
      <c r="D2214" s="56" t="s">
        <v>2312</v>
      </c>
      <c r="E2214" s="55"/>
      <c r="F2214" s="88" t="s">
        <v>2475</v>
      </c>
      <c r="G2214" s="376"/>
      <c r="H2214" s="54" t="s">
        <v>44</v>
      </c>
      <c r="I2214" s="55"/>
      <c r="J2214" s="389"/>
      <c r="K2214" s="388"/>
      <c r="L2214" s="51">
        <v>645000</v>
      </c>
      <c r="M2214" s="51">
        <v>645000</v>
      </c>
      <c r="N2214" s="132">
        <v>645000</v>
      </c>
      <c r="O2214" s="51">
        <v>645000</v>
      </c>
      <c r="P2214" s="51">
        <v>645000</v>
      </c>
      <c r="Q2214" s="51">
        <v>645000</v>
      </c>
      <c r="R2214" s="51">
        <v>645000</v>
      </c>
      <c r="S2214" s="51">
        <v>645000</v>
      </c>
      <c r="T2214" s="51">
        <v>645000</v>
      </c>
    </row>
    <row r="2215" spans="1:20" s="10" customFormat="1" ht="65.099999999999994" customHeight="1" x14ac:dyDescent="0.3">
      <c r="A2215" s="13">
        <f>IF(D2215="","",SUBTOTAL(3,D$7:$D2215))</f>
        <v>2205</v>
      </c>
      <c r="B2215" s="376"/>
      <c r="C2215" s="55" t="s">
        <v>2468</v>
      </c>
      <c r="D2215" s="56" t="s">
        <v>2312</v>
      </c>
      <c r="E2215" s="55"/>
      <c r="F2215" s="88" t="s">
        <v>2476</v>
      </c>
      <c r="G2215" s="376"/>
      <c r="H2215" s="54" t="s">
        <v>44</v>
      </c>
      <c r="I2215" s="55"/>
      <c r="J2215" s="389"/>
      <c r="K2215" s="388"/>
      <c r="L2215" s="51">
        <v>800000</v>
      </c>
      <c r="M2215" s="51">
        <v>800000</v>
      </c>
      <c r="N2215" s="132">
        <v>800000</v>
      </c>
      <c r="O2215" s="51">
        <v>800000</v>
      </c>
      <c r="P2215" s="51">
        <v>800000</v>
      </c>
      <c r="Q2215" s="51">
        <v>800000</v>
      </c>
      <c r="R2215" s="51">
        <v>800000</v>
      </c>
      <c r="S2215" s="51">
        <v>800000</v>
      </c>
      <c r="T2215" s="51">
        <v>800000</v>
      </c>
    </row>
    <row r="2216" spans="1:20" s="10" customFormat="1" ht="65.099999999999994" customHeight="1" x14ac:dyDescent="0.3">
      <c r="A2216" s="13">
        <f>IF(D2216="","",SUBTOTAL(3,D$7:$D2216))</f>
        <v>2206</v>
      </c>
      <c r="B2216" s="376"/>
      <c r="C2216" s="55" t="s">
        <v>2468</v>
      </c>
      <c r="D2216" s="56" t="s">
        <v>2312</v>
      </c>
      <c r="E2216" s="55"/>
      <c r="F2216" s="88" t="s">
        <v>2477</v>
      </c>
      <c r="G2216" s="376"/>
      <c r="H2216" s="54" t="s">
        <v>44</v>
      </c>
      <c r="I2216" s="55"/>
      <c r="J2216" s="389"/>
      <c r="K2216" s="388"/>
      <c r="L2216" s="51">
        <v>1110000</v>
      </c>
      <c r="M2216" s="51">
        <v>1110000</v>
      </c>
      <c r="N2216" s="132">
        <v>1110000</v>
      </c>
      <c r="O2216" s="51">
        <v>1110000</v>
      </c>
      <c r="P2216" s="51">
        <v>1110000</v>
      </c>
      <c r="Q2216" s="51">
        <v>1110000</v>
      </c>
      <c r="R2216" s="51">
        <v>1110000</v>
      </c>
      <c r="S2216" s="51">
        <v>1110000</v>
      </c>
      <c r="T2216" s="51">
        <v>1110000</v>
      </c>
    </row>
    <row r="2217" spans="1:20" s="10" customFormat="1" ht="65.099999999999994" customHeight="1" x14ac:dyDescent="0.3">
      <c r="A2217" s="13">
        <f>IF(D2217="","",SUBTOTAL(3,D$7:$D2217))</f>
        <v>2207</v>
      </c>
      <c r="B2217" s="376"/>
      <c r="C2217" s="55" t="s">
        <v>2468</v>
      </c>
      <c r="D2217" s="56" t="s">
        <v>2312</v>
      </c>
      <c r="E2217" s="55"/>
      <c r="F2217" s="88" t="s">
        <v>2478</v>
      </c>
      <c r="G2217" s="376"/>
      <c r="H2217" s="54" t="s">
        <v>44</v>
      </c>
      <c r="I2217" s="55"/>
      <c r="J2217" s="389"/>
      <c r="K2217" s="388"/>
      <c r="L2217" s="51">
        <v>1463000</v>
      </c>
      <c r="M2217" s="51">
        <v>1463000</v>
      </c>
      <c r="N2217" s="132">
        <v>1463000</v>
      </c>
      <c r="O2217" s="51">
        <v>1463000</v>
      </c>
      <c r="P2217" s="51">
        <v>1463000</v>
      </c>
      <c r="Q2217" s="51">
        <v>1463000</v>
      </c>
      <c r="R2217" s="51">
        <v>1463000</v>
      </c>
      <c r="S2217" s="51">
        <v>1463000</v>
      </c>
      <c r="T2217" s="51">
        <v>1463000</v>
      </c>
    </row>
    <row r="2218" spans="1:20" s="10" customFormat="1" ht="65.099999999999994" customHeight="1" x14ac:dyDescent="0.3">
      <c r="A2218" s="13">
        <f>IF(D2218="","",SUBTOTAL(3,D$7:$D2218))</f>
        <v>2208</v>
      </c>
      <c r="B2218" s="376"/>
      <c r="C2218" s="55" t="s">
        <v>2468</v>
      </c>
      <c r="D2218" s="56" t="s">
        <v>2312</v>
      </c>
      <c r="E2218" s="55"/>
      <c r="F2218" s="88" t="s">
        <v>2479</v>
      </c>
      <c r="G2218" s="376"/>
      <c r="H2218" s="54" t="s">
        <v>44</v>
      </c>
      <c r="I2218" s="55"/>
      <c r="J2218" s="389"/>
      <c r="K2218" s="388"/>
      <c r="L2218" s="51">
        <v>1660000</v>
      </c>
      <c r="M2218" s="51">
        <v>1660000</v>
      </c>
      <c r="N2218" s="132">
        <v>1660000</v>
      </c>
      <c r="O2218" s="51">
        <v>1660000</v>
      </c>
      <c r="P2218" s="51">
        <v>1660000</v>
      </c>
      <c r="Q2218" s="51">
        <v>1660000</v>
      </c>
      <c r="R2218" s="51">
        <v>1660000</v>
      </c>
      <c r="S2218" s="51">
        <v>1660000</v>
      </c>
      <c r="T2218" s="51">
        <v>1660000</v>
      </c>
    </row>
    <row r="2219" spans="1:20" s="10" customFormat="1" ht="65.099999999999994" customHeight="1" x14ac:dyDescent="0.3">
      <c r="A2219" s="13">
        <f>IF(D2219="","",SUBTOTAL(3,D$7:$D2219))</f>
        <v>2209</v>
      </c>
      <c r="B2219" s="376"/>
      <c r="C2219" s="55" t="s">
        <v>2468</v>
      </c>
      <c r="D2219" s="56" t="s">
        <v>2312</v>
      </c>
      <c r="E2219" s="55"/>
      <c r="F2219" s="88" t="s">
        <v>2480</v>
      </c>
      <c r="G2219" s="376"/>
      <c r="H2219" s="54" t="s">
        <v>44</v>
      </c>
      <c r="I2219" s="55"/>
      <c r="J2219" s="389"/>
      <c r="K2219" s="388"/>
      <c r="L2219" s="51">
        <v>2400000</v>
      </c>
      <c r="M2219" s="51">
        <v>2400000</v>
      </c>
      <c r="N2219" s="132">
        <v>2400000</v>
      </c>
      <c r="O2219" s="51">
        <v>2400000</v>
      </c>
      <c r="P2219" s="51">
        <v>2400000</v>
      </c>
      <c r="Q2219" s="51">
        <v>2400000</v>
      </c>
      <c r="R2219" s="51">
        <v>2400000</v>
      </c>
      <c r="S2219" s="51">
        <v>2400000</v>
      </c>
      <c r="T2219" s="51">
        <v>2400000</v>
      </c>
    </row>
    <row r="2220" spans="1:20" s="10" customFormat="1" ht="65.099999999999994" customHeight="1" x14ac:dyDescent="0.3">
      <c r="A2220" s="13">
        <f>IF(D2220="","",SUBTOTAL(3,D$7:$D2220))</f>
        <v>2210</v>
      </c>
      <c r="B2220" s="376"/>
      <c r="C2220" s="55" t="s">
        <v>2468</v>
      </c>
      <c r="D2220" s="56" t="s">
        <v>2312</v>
      </c>
      <c r="E2220" s="55"/>
      <c r="F2220" s="88" t="s">
        <v>2481</v>
      </c>
      <c r="G2220" s="376"/>
      <c r="H2220" s="54" t="s">
        <v>44</v>
      </c>
      <c r="I2220" s="55"/>
      <c r="J2220" s="389"/>
      <c r="K2220" s="388"/>
      <c r="L2220" s="51">
        <v>2488000</v>
      </c>
      <c r="M2220" s="51">
        <v>2488000</v>
      </c>
      <c r="N2220" s="132">
        <v>2488000</v>
      </c>
      <c r="O2220" s="51">
        <v>2488000</v>
      </c>
      <c r="P2220" s="51">
        <v>2488000</v>
      </c>
      <c r="Q2220" s="51">
        <v>2488000</v>
      </c>
      <c r="R2220" s="51">
        <v>2488000</v>
      </c>
      <c r="S2220" s="51">
        <v>2488000</v>
      </c>
      <c r="T2220" s="51">
        <v>2488000</v>
      </c>
    </row>
    <row r="2221" spans="1:20" s="10" customFormat="1" ht="65.099999999999994" customHeight="1" x14ac:dyDescent="0.3">
      <c r="A2221" s="13">
        <f>IF(D2221="","",SUBTOTAL(3,D$7:$D2221))</f>
        <v>2211</v>
      </c>
      <c r="B2221" s="376"/>
      <c r="C2221" s="55" t="s">
        <v>2468</v>
      </c>
      <c r="D2221" s="56" t="s">
        <v>2312</v>
      </c>
      <c r="E2221" s="55"/>
      <c r="F2221" s="88" t="s">
        <v>2482</v>
      </c>
      <c r="G2221" s="376"/>
      <c r="H2221" s="54" t="s">
        <v>44</v>
      </c>
      <c r="I2221" s="55"/>
      <c r="J2221" s="389"/>
      <c r="K2221" s="388"/>
      <c r="L2221" s="51">
        <v>3012000</v>
      </c>
      <c r="M2221" s="51">
        <v>3012000</v>
      </c>
      <c r="N2221" s="132">
        <v>3012000</v>
      </c>
      <c r="O2221" s="51">
        <v>3012000</v>
      </c>
      <c r="P2221" s="51">
        <v>3012000</v>
      </c>
      <c r="Q2221" s="51">
        <v>3012000</v>
      </c>
      <c r="R2221" s="51">
        <v>3012000</v>
      </c>
      <c r="S2221" s="51">
        <v>3012000</v>
      </c>
      <c r="T2221" s="51">
        <v>3012000</v>
      </c>
    </row>
    <row r="2222" spans="1:20" s="10" customFormat="1" ht="65.099999999999994" customHeight="1" x14ac:dyDescent="0.3">
      <c r="A2222" s="13">
        <f>IF(D2222="","",SUBTOTAL(3,D$7:$D2222))</f>
        <v>2212</v>
      </c>
      <c r="B2222" s="376"/>
      <c r="C2222" s="55" t="s">
        <v>2468</v>
      </c>
      <c r="D2222" s="56" t="s">
        <v>2312</v>
      </c>
      <c r="E2222" s="55"/>
      <c r="F2222" s="88" t="s">
        <v>2483</v>
      </c>
      <c r="G2222" s="376"/>
      <c r="H2222" s="54" t="s">
        <v>44</v>
      </c>
      <c r="I2222" s="55"/>
      <c r="J2222" s="389"/>
      <c r="K2222" s="388"/>
      <c r="L2222" s="51">
        <v>4232000</v>
      </c>
      <c r="M2222" s="51">
        <v>4232000</v>
      </c>
      <c r="N2222" s="132">
        <v>4232000</v>
      </c>
      <c r="O2222" s="51">
        <v>4232000</v>
      </c>
      <c r="P2222" s="51">
        <v>4232000</v>
      </c>
      <c r="Q2222" s="51">
        <v>4232000</v>
      </c>
      <c r="R2222" s="51">
        <v>4232000</v>
      </c>
      <c r="S2222" s="51">
        <v>4232000</v>
      </c>
      <c r="T2222" s="51">
        <v>4232000</v>
      </c>
    </row>
    <row r="2223" spans="1:20" s="10" customFormat="1" ht="65.099999999999994" customHeight="1" x14ac:dyDescent="0.3">
      <c r="A2223" s="13">
        <f>IF(D2223="","",SUBTOTAL(3,D$7:$D2223))</f>
        <v>2213</v>
      </c>
      <c r="B2223" s="376"/>
      <c r="C2223" s="55" t="s">
        <v>2468</v>
      </c>
      <c r="D2223" s="56" t="s">
        <v>2312</v>
      </c>
      <c r="E2223" s="55"/>
      <c r="F2223" s="88" t="s">
        <v>2484</v>
      </c>
      <c r="G2223" s="376"/>
      <c r="H2223" s="54" t="s">
        <v>44</v>
      </c>
      <c r="I2223" s="55"/>
      <c r="J2223" s="389"/>
      <c r="K2223" s="388"/>
      <c r="L2223" s="51">
        <v>5594000</v>
      </c>
      <c r="M2223" s="51">
        <v>5594000</v>
      </c>
      <c r="N2223" s="132">
        <v>5594000</v>
      </c>
      <c r="O2223" s="51">
        <v>5594000</v>
      </c>
      <c r="P2223" s="51">
        <v>5594000</v>
      </c>
      <c r="Q2223" s="51">
        <v>5594000</v>
      </c>
      <c r="R2223" s="51">
        <v>5594000</v>
      </c>
      <c r="S2223" s="51">
        <v>5594000</v>
      </c>
      <c r="T2223" s="51">
        <v>5594000</v>
      </c>
    </row>
    <row r="2224" spans="1:20" s="10" customFormat="1" ht="65.099999999999994" customHeight="1" x14ac:dyDescent="0.3">
      <c r="A2224" s="13">
        <f>IF(D2224="","",SUBTOTAL(3,D$7:$D2224))</f>
        <v>2214</v>
      </c>
      <c r="B2224" s="376"/>
      <c r="C2224" s="55" t="s">
        <v>3422</v>
      </c>
      <c r="D2224" s="56" t="s">
        <v>972</v>
      </c>
      <c r="E2224" s="55"/>
      <c r="F2224" s="53" t="s">
        <v>3423</v>
      </c>
      <c r="G2224" s="376" t="s">
        <v>3523</v>
      </c>
      <c r="H2224" s="54" t="s">
        <v>17</v>
      </c>
      <c r="I2224" s="373" t="s">
        <v>3525</v>
      </c>
      <c r="J2224" s="389" t="s">
        <v>1264</v>
      </c>
      <c r="K2224" s="53"/>
      <c r="L2224" s="51">
        <v>8046296.2962962957</v>
      </c>
      <c r="M2224" s="51">
        <v>8046296.2962962957</v>
      </c>
      <c r="N2224" s="132">
        <v>8046296.2962962957</v>
      </c>
      <c r="O2224" s="51">
        <v>8046296.2962962957</v>
      </c>
      <c r="P2224" s="51">
        <v>8046296.2962962957</v>
      </c>
      <c r="Q2224" s="51">
        <v>8046296.2962962957</v>
      </c>
      <c r="R2224" s="51">
        <v>8046296.2962962957</v>
      </c>
      <c r="S2224" s="51">
        <v>8046296.2962962957</v>
      </c>
      <c r="T2224" s="51">
        <v>8046296.2962962957</v>
      </c>
    </row>
    <row r="2225" spans="1:20" s="10" customFormat="1" ht="65.099999999999994" customHeight="1" x14ac:dyDescent="0.3">
      <c r="A2225" s="13">
        <f>IF(D2225="","",SUBTOTAL(3,D$7:$D2225))</f>
        <v>2215</v>
      </c>
      <c r="B2225" s="376"/>
      <c r="C2225" s="55" t="s">
        <v>3424</v>
      </c>
      <c r="D2225" s="56" t="s">
        <v>972</v>
      </c>
      <c r="E2225" s="55"/>
      <c r="F2225" s="53" t="s">
        <v>3425</v>
      </c>
      <c r="G2225" s="376"/>
      <c r="H2225" s="54" t="s">
        <v>17</v>
      </c>
      <c r="I2225" s="373"/>
      <c r="J2225" s="389"/>
      <c r="K2225" s="53"/>
      <c r="L2225" s="51">
        <v>7324074.0740740737</v>
      </c>
      <c r="M2225" s="51">
        <v>7324074.0740740737</v>
      </c>
      <c r="N2225" s="132">
        <v>7324074.0740740737</v>
      </c>
      <c r="O2225" s="51">
        <v>7324074.0740740737</v>
      </c>
      <c r="P2225" s="51">
        <v>7324074.0740740737</v>
      </c>
      <c r="Q2225" s="51">
        <v>7324074.0740740737</v>
      </c>
      <c r="R2225" s="51">
        <v>7324074.0740740737</v>
      </c>
      <c r="S2225" s="51">
        <v>7324074.0740740737</v>
      </c>
      <c r="T2225" s="51">
        <v>7324074.0740740737</v>
      </c>
    </row>
    <row r="2226" spans="1:20" s="10" customFormat="1" ht="65.099999999999994" customHeight="1" x14ac:dyDescent="0.3">
      <c r="A2226" s="13">
        <f>IF(D2226="","",SUBTOTAL(3,D$7:$D2226))</f>
        <v>2216</v>
      </c>
      <c r="B2226" s="376"/>
      <c r="C2226" s="55" t="s">
        <v>3426</v>
      </c>
      <c r="D2226" s="56" t="s">
        <v>209</v>
      </c>
      <c r="E2226" s="55"/>
      <c r="F2226" s="53" t="s">
        <v>3427</v>
      </c>
      <c r="G2226" s="376"/>
      <c r="H2226" s="54" t="s">
        <v>17</v>
      </c>
      <c r="I2226" s="373"/>
      <c r="J2226" s="389"/>
      <c r="K2226" s="53"/>
      <c r="L2226" s="51">
        <v>6185185.1851851847</v>
      </c>
      <c r="M2226" s="51">
        <v>6185185.1851851847</v>
      </c>
      <c r="N2226" s="132">
        <v>6185185.1851851847</v>
      </c>
      <c r="O2226" s="51">
        <v>6185185.1851851847</v>
      </c>
      <c r="P2226" s="51">
        <v>6185185.1851851847</v>
      </c>
      <c r="Q2226" s="51">
        <v>6185185.1851851847</v>
      </c>
      <c r="R2226" s="51">
        <v>6185185.1851851847</v>
      </c>
      <c r="S2226" s="51">
        <v>6185185.1851851847</v>
      </c>
      <c r="T2226" s="51">
        <v>6185185.1851851847</v>
      </c>
    </row>
    <row r="2227" spans="1:20" s="10" customFormat="1" ht="65.099999999999994" customHeight="1" x14ac:dyDescent="0.3">
      <c r="A2227" s="13">
        <f>IF(D2227="","",SUBTOTAL(3,D$7:$D2227))</f>
        <v>2217</v>
      </c>
      <c r="B2227" s="376"/>
      <c r="C2227" s="55" t="s">
        <v>3428</v>
      </c>
      <c r="D2227" s="56" t="s">
        <v>209</v>
      </c>
      <c r="E2227" s="55"/>
      <c r="F2227" s="53" t="s">
        <v>3429</v>
      </c>
      <c r="G2227" s="376"/>
      <c r="H2227" s="54" t="s">
        <v>17</v>
      </c>
      <c r="I2227" s="373"/>
      <c r="J2227" s="389"/>
      <c r="K2227" s="53"/>
      <c r="L2227" s="51">
        <v>4555555.555555555</v>
      </c>
      <c r="M2227" s="51">
        <v>4555555.555555555</v>
      </c>
      <c r="N2227" s="132">
        <v>4555555.555555555</v>
      </c>
      <c r="O2227" s="51">
        <v>4555555.555555555</v>
      </c>
      <c r="P2227" s="51">
        <v>4555555.555555555</v>
      </c>
      <c r="Q2227" s="51">
        <v>4555555.555555555</v>
      </c>
      <c r="R2227" s="51">
        <v>4555555.555555555</v>
      </c>
      <c r="S2227" s="51">
        <v>4555555.555555555</v>
      </c>
      <c r="T2227" s="51">
        <v>4555555.555555555</v>
      </c>
    </row>
    <row r="2228" spans="1:20" s="10" customFormat="1" ht="65.099999999999994" customHeight="1" x14ac:dyDescent="0.3">
      <c r="A2228" s="13">
        <f>IF(D2228="","",SUBTOTAL(3,D$7:$D2228))</f>
        <v>2218</v>
      </c>
      <c r="B2228" s="376"/>
      <c r="C2228" s="55" t="s">
        <v>3430</v>
      </c>
      <c r="D2228" s="56" t="s">
        <v>209</v>
      </c>
      <c r="E2228" s="55"/>
      <c r="F2228" s="53" t="s">
        <v>3431</v>
      </c>
      <c r="G2228" s="376"/>
      <c r="H2228" s="54" t="s">
        <v>17</v>
      </c>
      <c r="I2228" s="373"/>
      <c r="J2228" s="389"/>
      <c r="K2228" s="53"/>
      <c r="L2228" s="51">
        <v>3888888.8888888885</v>
      </c>
      <c r="M2228" s="51">
        <v>3888888.8888888885</v>
      </c>
      <c r="N2228" s="132">
        <v>3888888.8888888885</v>
      </c>
      <c r="O2228" s="51">
        <v>3888888.8888888885</v>
      </c>
      <c r="P2228" s="51">
        <v>3888888.8888888885</v>
      </c>
      <c r="Q2228" s="51">
        <v>3888888.8888888885</v>
      </c>
      <c r="R2228" s="51">
        <v>3888888.8888888885</v>
      </c>
      <c r="S2228" s="51">
        <v>3888888.8888888885</v>
      </c>
      <c r="T2228" s="51">
        <v>3888888.8888888885</v>
      </c>
    </row>
    <row r="2229" spans="1:20" s="10" customFormat="1" ht="65.099999999999994" customHeight="1" x14ac:dyDescent="0.3">
      <c r="A2229" s="13">
        <f>IF(D2229="","",SUBTOTAL(3,D$7:$D2229))</f>
        <v>2219</v>
      </c>
      <c r="B2229" s="376"/>
      <c r="C2229" s="55" t="s">
        <v>3432</v>
      </c>
      <c r="D2229" s="56" t="s">
        <v>209</v>
      </c>
      <c r="E2229" s="55"/>
      <c r="F2229" s="53" t="s">
        <v>3433</v>
      </c>
      <c r="G2229" s="376"/>
      <c r="H2229" s="54" t="s">
        <v>17</v>
      </c>
      <c r="I2229" s="373"/>
      <c r="J2229" s="389"/>
      <c r="K2229" s="53"/>
      <c r="L2229" s="51">
        <v>4222222.222222222</v>
      </c>
      <c r="M2229" s="51">
        <v>4222222.222222222</v>
      </c>
      <c r="N2229" s="132">
        <v>4222222.222222222</v>
      </c>
      <c r="O2229" s="51">
        <v>4222222.222222222</v>
      </c>
      <c r="P2229" s="51">
        <v>4222222.222222222</v>
      </c>
      <c r="Q2229" s="51">
        <v>4222222.222222222</v>
      </c>
      <c r="R2229" s="51">
        <v>4222222.222222222</v>
      </c>
      <c r="S2229" s="51">
        <v>4222222.222222222</v>
      </c>
      <c r="T2229" s="51">
        <v>4222222.222222222</v>
      </c>
    </row>
    <row r="2230" spans="1:20" s="10" customFormat="1" ht="65.099999999999994" customHeight="1" x14ac:dyDescent="0.3">
      <c r="A2230" s="13">
        <f>IF(D2230="","",SUBTOTAL(3,D$7:$D2230))</f>
        <v>2220</v>
      </c>
      <c r="B2230" s="376"/>
      <c r="C2230" s="55" t="s">
        <v>3434</v>
      </c>
      <c r="D2230" s="56" t="s">
        <v>209</v>
      </c>
      <c r="E2230" s="55"/>
      <c r="F2230" s="53" t="s">
        <v>3433</v>
      </c>
      <c r="G2230" s="376"/>
      <c r="H2230" s="54" t="s">
        <v>17</v>
      </c>
      <c r="I2230" s="373"/>
      <c r="J2230" s="389"/>
      <c r="K2230" s="53"/>
      <c r="L2230" s="51">
        <v>4083333.333333333</v>
      </c>
      <c r="M2230" s="51">
        <v>4083333.333333333</v>
      </c>
      <c r="N2230" s="132">
        <v>4083333.333333333</v>
      </c>
      <c r="O2230" s="51">
        <v>4083333.333333333</v>
      </c>
      <c r="P2230" s="51">
        <v>4083333.333333333</v>
      </c>
      <c r="Q2230" s="51">
        <v>4083333.333333333</v>
      </c>
      <c r="R2230" s="51">
        <v>4083333.333333333</v>
      </c>
      <c r="S2230" s="51">
        <v>4083333.333333333</v>
      </c>
      <c r="T2230" s="51">
        <v>4083333.333333333</v>
      </c>
    </row>
    <row r="2231" spans="1:20" s="10" customFormat="1" ht="65.099999999999994" customHeight="1" x14ac:dyDescent="0.3">
      <c r="A2231" s="13">
        <f>IF(D2231="","",SUBTOTAL(3,D$7:$D2231))</f>
        <v>2221</v>
      </c>
      <c r="B2231" s="376"/>
      <c r="C2231" s="55" t="s">
        <v>3435</v>
      </c>
      <c r="D2231" s="56" t="s">
        <v>209</v>
      </c>
      <c r="E2231" s="55"/>
      <c r="F2231" s="53" t="s">
        <v>3436</v>
      </c>
      <c r="G2231" s="376"/>
      <c r="H2231" s="54" t="s">
        <v>17</v>
      </c>
      <c r="I2231" s="373"/>
      <c r="J2231" s="389"/>
      <c r="K2231" s="53"/>
      <c r="L2231" s="51">
        <v>3722222.222222222</v>
      </c>
      <c r="M2231" s="51">
        <v>3722222.222222222</v>
      </c>
      <c r="N2231" s="132">
        <v>3722222.222222222</v>
      </c>
      <c r="O2231" s="51">
        <v>3722222.222222222</v>
      </c>
      <c r="P2231" s="51">
        <v>3722222.222222222</v>
      </c>
      <c r="Q2231" s="51">
        <v>3722222.222222222</v>
      </c>
      <c r="R2231" s="51">
        <v>3722222.222222222</v>
      </c>
      <c r="S2231" s="51">
        <v>3722222.222222222</v>
      </c>
      <c r="T2231" s="51">
        <v>3722222.222222222</v>
      </c>
    </row>
    <row r="2232" spans="1:20" s="10" customFormat="1" ht="65.099999999999994" customHeight="1" x14ac:dyDescent="0.3">
      <c r="A2232" s="13">
        <f>IF(D2232="","",SUBTOTAL(3,D$7:$D2232))</f>
        <v>2222</v>
      </c>
      <c r="B2232" s="376"/>
      <c r="C2232" s="55" t="s">
        <v>3437</v>
      </c>
      <c r="D2232" s="56" t="s">
        <v>209</v>
      </c>
      <c r="E2232" s="55"/>
      <c r="F2232" s="53" t="s">
        <v>3438</v>
      </c>
      <c r="G2232" s="376"/>
      <c r="H2232" s="54" t="s">
        <v>17</v>
      </c>
      <c r="I2232" s="373"/>
      <c r="J2232" s="389"/>
      <c r="K2232" s="53"/>
      <c r="L2232" s="51">
        <v>3509259.2592592589</v>
      </c>
      <c r="M2232" s="51">
        <v>3509259.2592592589</v>
      </c>
      <c r="N2232" s="132">
        <v>3509259.2592592589</v>
      </c>
      <c r="O2232" s="51">
        <v>3509259.2592592589</v>
      </c>
      <c r="P2232" s="51">
        <v>3509259.2592592589</v>
      </c>
      <c r="Q2232" s="51">
        <v>3509259.2592592589</v>
      </c>
      <c r="R2232" s="51">
        <v>3509259.2592592589</v>
      </c>
      <c r="S2232" s="51">
        <v>3509259.2592592589</v>
      </c>
      <c r="T2232" s="51">
        <v>3509259.2592592589</v>
      </c>
    </row>
    <row r="2233" spans="1:20" s="10" customFormat="1" ht="65.099999999999994" customHeight="1" x14ac:dyDescent="0.3">
      <c r="A2233" s="13">
        <f>IF(D2233="","",SUBTOTAL(3,D$7:$D2233))</f>
        <v>2223</v>
      </c>
      <c r="B2233" s="376"/>
      <c r="C2233" s="55" t="s">
        <v>3439</v>
      </c>
      <c r="D2233" s="56" t="s">
        <v>209</v>
      </c>
      <c r="E2233" s="55"/>
      <c r="F2233" s="53" t="s">
        <v>3440</v>
      </c>
      <c r="G2233" s="376"/>
      <c r="H2233" s="54" t="s">
        <v>17</v>
      </c>
      <c r="I2233" s="373"/>
      <c r="J2233" s="389"/>
      <c r="K2233" s="53"/>
      <c r="L2233" s="51">
        <v>2787037.0370370368</v>
      </c>
      <c r="M2233" s="51">
        <v>2787037.0370370368</v>
      </c>
      <c r="N2233" s="132">
        <v>2787037.0370370368</v>
      </c>
      <c r="O2233" s="51">
        <v>2787037.0370370368</v>
      </c>
      <c r="P2233" s="51">
        <v>2787037.0370370368</v>
      </c>
      <c r="Q2233" s="51">
        <v>2787037.0370370368</v>
      </c>
      <c r="R2233" s="51">
        <v>2787037.0370370368</v>
      </c>
      <c r="S2233" s="51">
        <v>2787037.0370370368</v>
      </c>
      <c r="T2233" s="51">
        <v>2787037.0370370368</v>
      </c>
    </row>
    <row r="2234" spans="1:20" s="10" customFormat="1" ht="65.099999999999994" customHeight="1" x14ac:dyDescent="0.3">
      <c r="A2234" s="13">
        <f>IF(D2234="","",SUBTOTAL(3,D$7:$D2234))</f>
        <v>2224</v>
      </c>
      <c r="B2234" s="376"/>
      <c r="C2234" s="55" t="s">
        <v>3441</v>
      </c>
      <c r="D2234" s="56" t="s">
        <v>209</v>
      </c>
      <c r="E2234" s="55"/>
      <c r="F2234" s="53" t="s">
        <v>3442</v>
      </c>
      <c r="G2234" s="376"/>
      <c r="H2234" s="54" t="s">
        <v>17</v>
      </c>
      <c r="I2234" s="373"/>
      <c r="J2234" s="389"/>
      <c r="K2234" s="53"/>
      <c r="L2234" s="51">
        <v>2527777.7777777775</v>
      </c>
      <c r="M2234" s="51">
        <v>2527777.7777777775</v>
      </c>
      <c r="N2234" s="132">
        <v>2527777.7777777775</v>
      </c>
      <c r="O2234" s="51">
        <v>2527777.7777777775</v>
      </c>
      <c r="P2234" s="51">
        <v>2527777.7777777775</v>
      </c>
      <c r="Q2234" s="51">
        <v>2527777.7777777775</v>
      </c>
      <c r="R2234" s="51">
        <v>2527777.7777777775</v>
      </c>
      <c r="S2234" s="51">
        <v>2527777.7777777775</v>
      </c>
      <c r="T2234" s="51">
        <v>2527777.7777777775</v>
      </c>
    </row>
    <row r="2235" spans="1:20" s="10" customFormat="1" ht="65.099999999999994" customHeight="1" x14ac:dyDescent="0.3">
      <c r="A2235" s="13"/>
      <c r="B2235" s="376"/>
      <c r="C2235" s="55" t="s">
        <v>3443</v>
      </c>
      <c r="D2235" s="56"/>
      <c r="E2235" s="55"/>
      <c r="F2235" s="53"/>
      <c r="G2235" s="376"/>
      <c r="H2235" s="54"/>
      <c r="I2235" s="373"/>
      <c r="J2235" s="389"/>
      <c r="K2235" s="53"/>
      <c r="L2235" s="51"/>
      <c r="M2235" s="51"/>
      <c r="N2235" s="132"/>
      <c r="O2235" s="51"/>
      <c r="P2235" s="51"/>
      <c r="Q2235" s="51"/>
      <c r="R2235" s="51"/>
      <c r="S2235" s="51"/>
      <c r="T2235" s="51"/>
    </row>
    <row r="2236" spans="1:20" s="10" customFormat="1" ht="65.099999999999994" customHeight="1" x14ac:dyDescent="0.3">
      <c r="A2236" s="13">
        <f>IF(D2236="","",SUBTOTAL(3,D$7:$D2236))</f>
        <v>2225</v>
      </c>
      <c r="B2236" s="376"/>
      <c r="C2236" s="55" t="s">
        <v>3444</v>
      </c>
      <c r="D2236" s="56" t="s">
        <v>209</v>
      </c>
      <c r="E2236" s="55"/>
      <c r="F2236" s="53" t="s">
        <v>3445</v>
      </c>
      <c r="G2236" s="376"/>
      <c r="H2236" s="54" t="s">
        <v>17</v>
      </c>
      <c r="I2236" s="373"/>
      <c r="J2236" s="389"/>
      <c r="K2236" s="53"/>
      <c r="L2236" s="51">
        <v>1675925.9259259258</v>
      </c>
      <c r="M2236" s="51">
        <v>1675925.9259259258</v>
      </c>
      <c r="N2236" s="132">
        <v>1675925.9259259258</v>
      </c>
      <c r="O2236" s="51">
        <v>1675925.9259259258</v>
      </c>
      <c r="P2236" s="51">
        <v>1675925.9259259258</v>
      </c>
      <c r="Q2236" s="51">
        <v>1675925.9259259258</v>
      </c>
      <c r="R2236" s="51">
        <v>1675925.9259259258</v>
      </c>
      <c r="S2236" s="51">
        <v>1675925.9259259258</v>
      </c>
      <c r="T2236" s="51">
        <v>1675925.9259259258</v>
      </c>
    </row>
    <row r="2237" spans="1:20" s="10" customFormat="1" ht="65.099999999999994" customHeight="1" x14ac:dyDescent="0.3">
      <c r="A2237" s="13">
        <f>IF(D2237="","",SUBTOTAL(3,D$7:$D2237))</f>
        <v>2226</v>
      </c>
      <c r="B2237" s="376"/>
      <c r="C2237" s="55" t="s">
        <v>3446</v>
      </c>
      <c r="D2237" s="56" t="s">
        <v>972</v>
      </c>
      <c r="E2237" s="55"/>
      <c r="F2237" s="53" t="s">
        <v>3447</v>
      </c>
      <c r="G2237" s="376"/>
      <c r="H2237" s="54" t="s">
        <v>17</v>
      </c>
      <c r="I2237" s="373"/>
      <c r="J2237" s="389"/>
      <c r="K2237" s="53"/>
      <c r="L2237" s="51">
        <v>1916666.6666666665</v>
      </c>
      <c r="M2237" s="51">
        <v>1916666.6666666665</v>
      </c>
      <c r="N2237" s="132">
        <v>1916666.6666666665</v>
      </c>
      <c r="O2237" s="51">
        <v>1916666.6666666665</v>
      </c>
      <c r="P2237" s="51">
        <v>1916666.6666666665</v>
      </c>
      <c r="Q2237" s="51">
        <v>1916666.6666666665</v>
      </c>
      <c r="R2237" s="51">
        <v>1916666.6666666665</v>
      </c>
      <c r="S2237" s="51">
        <v>1916666.6666666665</v>
      </c>
      <c r="T2237" s="51">
        <v>1916666.6666666665</v>
      </c>
    </row>
    <row r="2238" spans="1:20" s="10" customFormat="1" ht="65.099999999999994" customHeight="1" x14ac:dyDescent="0.3">
      <c r="A2238" s="13">
        <f>IF(D2238="","",SUBTOTAL(3,D$7:$D2238))</f>
        <v>2227</v>
      </c>
      <c r="B2238" s="376"/>
      <c r="C2238" s="55" t="s">
        <v>3448</v>
      </c>
      <c r="D2238" s="56" t="s">
        <v>972</v>
      </c>
      <c r="E2238" s="55"/>
      <c r="F2238" s="53" t="s">
        <v>3449</v>
      </c>
      <c r="G2238" s="376"/>
      <c r="H2238" s="54" t="s">
        <v>17</v>
      </c>
      <c r="I2238" s="373"/>
      <c r="J2238" s="389"/>
      <c r="K2238" s="53"/>
      <c r="L2238" s="51">
        <v>3388888.8888888885</v>
      </c>
      <c r="M2238" s="51">
        <v>3388888.8888888885</v>
      </c>
      <c r="N2238" s="132">
        <v>3388888.8888888885</v>
      </c>
      <c r="O2238" s="51">
        <v>3388888.8888888885</v>
      </c>
      <c r="P2238" s="51">
        <v>3388888.8888888885</v>
      </c>
      <c r="Q2238" s="51">
        <v>3388888.8888888885</v>
      </c>
      <c r="R2238" s="51">
        <v>3388888.8888888885</v>
      </c>
      <c r="S2238" s="51">
        <v>3388888.8888888885</v>
      </c>
      <c r="T2238" s="51">
        <v>3388888.8888888885</v>
      </c>
    </row>
    <row r="2239" spans="1:20" s="10" customFormat="1" ht="65.099999999999994" customHeight="1" x14ac:dyDescent="0.3">
      <c r="A2239" s="13">
        <f>IF(D2239="","",SUBTOTAL(3,D$7:$D2239))</f>
        <v>2228</v>
      </c>
      <c r="B2239" s="376"/>
      <c r="C2239" s="55" t="s">
        <v>3450</v>
      </c>
      <c r="D2239" s="56" t="s">
        <v>209</v>
      </c>
      <c r="E2239" s="55"/>
      <c r="F2239" s="53" t="s">
        <v>3451</v>
      </c>
      <c r="G2239" s="376"/>
      <c r="H2239" s="54" t="s">
        <v>17</v>
      </c>
      <c r="I2239" s="373"/>
      <c r="J2239" s="389"/>
      <c r="K2239" s="53"/>
      <c r="L2239" s="51">
        <v>2824074.0740740737</v>
      </c>
      <c r="M2239" s="51">
        <v>2824074.0740740737</v>
      </c>
      <c r="N2239" s="132">
        <v>2824074.0740740737</v>
      </c>
      <c r="O2239" s="51">
        <v>2824074.0740740737</v>
      </c>
      <c r="P2239" s="51">
        <v>2824074.0740740737</v>
      </c>
      <c r="Q2239" s="51">
        <v>2824074.0740740737</v>
      </c>
      <c r="R2239" s="51">
        <v>2824074.0740740737</v>
      </c>
      <c r="S2239" s="51">
        <v>2824074.0740740737</v>
      </c>
      <c r="T2239" s="51">
        <v>2824074.0740740737</v>
      </c>
    </row>
    <row r="2240" spans="1:20" s="10" customFormat="1" ht="65.099999999999994" customHeight="1" x14ac:dyDescent="0.3">
      <c r="A2240" s="13">
        <f>IF(D2240="","",SUBTOTAL(3,D$7:$D2240))</f>
        <v>2229</v>
      </c>
      <c r="B2240" s="376"/>
      <c r="C2240" s="55" t="s">
        <v>3452</v>
      </c>
      <c r="D2240" s="56" t="s">
        <v>209</v>
      </c>
      <c r="E2240" s="55"/>
      <c r="F2240" s="53" t="s">
        <v>3453</v>
      </c>
      <c r="G2240" s="376"/>
      <c r="H2240" s="54" t="s">
        <v>17</v>
      </c>
      <c r="I2240" s="373"/>
      <c r="J2240" s="389"/>
      <c r="K2240" s="53"/>
      <c r="L2240" s="51">
        <v>2537037.0370370368</v>
      </c>
      <c r="M2240" s="51">
        <v>2537037.0370370368</v>
      </c>
      <c r="N2240" s="132">
        <v>2537037.0370370368</v>
      </c>
      <c r="O2240" s="51">
        <v>2537037.0370370368</v>
      </c>
      <c r="P2240" s="51">
        <v>2537037.0370370368</v>
      </c>
      <c r="Q2240" s="51">
        <v>2537037.0370370368</v>
      </c>
      <c r="R2240" s="51">
        <v>2537037.0370370368</v>
      </c>
      <c r="S2240" s="51">
        <v>2537037.0370370368</v>
      </c>
      <c r="T2240" s="51">
        <v>2537037.0370370368</v>
      </c>
    </row>
    <row r="2241" spans="1:20" s="10" customFormat="1" ht="65.099999999999994" customHeight="1" x14ac:dyDescent="0.3">
      <c r="A2241" s="13">
        <f>IF(D2241="","",SUBTOTAL(3,D$7:$D2241))</f>
        <v>2230</v>
      </c>
      <c r="B2241" s="376"/>
      <c r="C2241" s="55" t="s">
        <v>3454</v>
      </c>
      <c r="D2241" s="56" t="s">
        <v>209</v>
      </c>
      <c r="E2241" s="55"/>
      <c r="F2241" s="53" t="s">
        <v>3455</v>
      </c>
      <c r="G2241" s="376"/>
      <c r="H2241" s="54" t="s">
        <v>17</v>
      </c>
      <c r="I2241" s="373"/>
      <c r="J2241" s="389"/>
      <c r="K2241" s="53"/>
      <c r="L2241" s="51">
        <v>1879629.6296296294</v>
      </c>
      <c r="M2241" s="51">
        <v>1879629.6296296294</v>
      </c>
      <c r="N2241" s="132">
        <v>1879629.6296296294</v>
      </c>
      <c r="O2241" s="51">
        <v>1879629.6296296294</v>
      </c>
      <c r="P2241" s="51">
        <v>1879629.6296296294</v>
      </c>
      <c r="Q2241" s="51">
        <v>1879629.6296296294</v>
      </c>
      <c r="R2241" s="51">
        <v>1879629.6296296294</v>
      </c>
      <c r="S2241" s="51">
        <v>1879629.6296296294</v>
      </c>
      <c r="T2241" s="51">
        <v>1879629.6296296294</v>
      </c>
    </row>
    <row r="2242" spans="1:20" s="10" customFormat="1" ht="65.099999999999994" customHeight="1" x14ac:dyDescent="0.3">
      <c r="A2242" s="13">
        <f>IF(D2242="","",SUBTOTAL(3,D$7:$D2242))</f>
        <v>2231</v>
      </c>
      <c r="B2242" s="376"/>
      <c r="C2242" s="55" t="s">
        <v>3456</v>
      </c>
      <c r="D2242" s="56" t="s">
        <v>209</v>
      </c>
      <c r="E2242" s="55"/>
      <c r="F2242" s="53" t="s">
        <v>3457</v>
      </c>
      <c r="G2242" s="376"/>
      <c r="H2242" s="54" t="s">
        <v>17</v>
      </c>
      <c r="I2242" s="373"/>
      <c r="J2242" s="389"/>
      <c r="K2242" s="53"/>
      <c r="L2242" s="51">
        <v>1999999.9999999998</v>
      </c>
      <c r="M2242" s="51">
        <v>1999999.9999999998</v>
      </c>
      <c r="N2242" s="132">
        <v>1999999.9999999998</v>
      </c>
      <c r="O2242" s="51">
        <v>1999999.9999999998</v>
      </c>
      <c r="P2242" s="51">
        <v>1999999.9999999998</v>
      </c>
      <c r="Q2242" s="51">
        <v>1999999.9999999998</v>
      </c>
      <c r="R2242" s="51">
        <v>1999999.9999999998</v>
      </c>
      <c r="S2242" s="51">
        <v>1999999.9999999998</v>
      </c>
      <c r="T2242" s="51">
        <v>1999999.9999999998</v>
      </c>
    </row>
    <row r="2243" spans="1:20" s="10" customFormat="1" ht="65.099999999999994" customHeight="1" x14ac:dyDescent="0.3">
      <c r="A2243" s="13">
        <f>IF(D2243="","",SUBTOTAL(3,D$7:$D2243))</f>
        <v>2232</v>
      </c>
      <c r="B2243" s="376"/>
      <c r="C2243" s="55" t="s">
        <v>3458</v>
      </c>
      <c r="D2243" s="56" t="s">
        <v>209</v>
      </c>
      <c r="E2243" s="55"/>
      <c r="F2243" s="53" t="s">
        <v>3459</v>
      </c>
      <c r="G2243" s="376"/>
      <c r="H2243" s="54" t="s">
        <v>17</v>
      </c>
      <c r="I2243" s="373"/>
      <c r="J2243" s="389"/>
      <c r="K2243" s="53"/>
      <c r="L2243" s="51">
        <v>2629629.6296296297</v>
      </c>
      <c r="M2243" s="51">
        <v>2629629.6296296297</v>
      </c>
      <c r="N2243" s="132">
        <v>2629629.6296296297</v>
      </c>
      <c r="O2243" s="51">
        <v>2629629.6296296297</v>
      </c>
      <c r="P2243" s="51">
        <v>2629629.6296296297</v>
      </c>
      <c r="Q2243" s="51">
        <v>2629629.6296296297</v>
      </c>
      <c r="R2243" s="51">
        <v>2629629.6296296297</v>
      </c>
      <c r="S2243" s="51">
        <v>2629629.6296296297</v>
      </c>
      <c r="T2243" s="51">
        <v>2629629.6296296297</v>
      </c>
    </row>
    <row r="2244" spans="1:20" s="10" customFormat="1" ht="65.099999999999994" customHeight="1" x14ac:dyDescent="0.3">
      <c r="A2244" s="13">
        <f>IF(D2244="","",SUBTOTAL(3,D$7:$D2244))</f>
        <v>2233</v>
      </c>
      <c r="B2244" s="376"/>
      <c r="C2244" s="55" t="s">
        <v>3460</v>
      </c>
      <c r="D2244" s="56" t="s">
        <v>209</v>
      </c>
      <c r="E2244" s="55"/>
      <c r="F2244" s="53" t="s">
        <v>3461</v>
      </c>
      <c r="G2244" s="376"/>
      <c r="H2244" s="54" t="s">
        <v>17</v>
      </c>
      <c r="I2244" s="373"/>
      <c r="J2244" s="389"/>
      <c r="K2244" s="53"/>
      <c r="L2244" s="51">
        <v>3481481.4814814813</v>
      </c>
      <c r="M2244" s="51">
        <v>3481481.4814814813</v>
      </c>
      <c r="N2244" s="132">
        <v>3481481.4814814813</v>
      </c>
      <c r="O2244" s="51">
        <v>3481481.4814814813</v>
      </c>
      <c r="P2244" s="51">
        <v>3481481.4814814813</v>
      </c>
      <c r="Q2244" s="51">
        <v>3481481.4814814813</v>
      </c>
      <c r="R2244" s="51">
        <v>3481481.4814814813</v>
      </c>
      <c r="S2244" s="51">
        <v>3481481.4814814813</v>
      </c>
      <c r="T2244" s="51">
        <v>3481481.4814814813</v>
      </c>
    </row>
    <row r="2245" spans="1:20" s="10" customFormat="1" ht="65.099999999999994" customHeight="1" x14ac:dyDescent="0.3">
      <c r="A2245" s="13">
        <f>IF(D2245="","",SUBTOTAL(3,D$7:$D2245))</f>
        <v>2234</v>
      </c>
      <c r="B2245" s="376"/>
      <c r="C2245" s="55" t="s">
        <v>3462</v>
      </c>
      <c r="D2245" s="56" t="s">
        <v>209</v>
      </c>
      <c r="E2245" s="55"/>
      <c r="F2245" s="53" t="s">
        <v>3463</v>
      </c>
      <c r="G2245" s="376"/>
      <c r="H2245" s="54" t="s">
        <v>17</v>
      </c>
      <c r="I2245" s="373"/>
      <c r="J2245" s="389"/>
      <c r="K2245" s="53"/>
      <c r="L2245" s="51">
        <v>3240740.7407407407</v>
      </c>
      <c r="M2245" s="51">
        <v>3240740.7407407407</v>
      </c>
      <c r="N2245" s="132">
        <v>3240740.7407407407</v>
      </c>
      <c r="O2245" s="51">
        <v>3240740.7407407407</v>
      </c>
      <c r="P2245" s="51">
        <v>3240740.7407407407</v>
      </c>
      <c r="Q2245" s="51">
        <v>3240740.7407407407</v>
      </c>
      <c r="R2245" s="51">
        <v>3240740.7407407407</v>
      </c>
      <c r="S2245" s="51">
        <v>3240740.7407407407</v>
      </c>
      <c r="T2245" s="51">
        <v>3240740.7407407407</v>
      </c>
    </row>
    <row r="2246" spans="1:20" s="10" customFormat="1" ht="65.099999999999994" customHeight="1" x14ac:dyDescent="0.3">
      <c r="A2246" s="13">
        <f>IF(D2246="","",SUBTOTAL(3,D$7:$D2246))</f>
        <v>2235</v>
      </c>
      <c r="B2246" s="376"/>
      <c r="C2246" s="55" t="s">
        <v>3464</v>
      </c>
      <c r="D2246" s="56" t="s">
        <v>209</v>
      </c>
      <c r="E2246" s="55"/>
      <c r="F2246" s="53" t="s">
        <v>3465</v>
      </c>
      <c r="G2246" s="376"/>
      <c r="H2246" s="54" t="s">
        <v>17</v>
      </c>
      <c r="I2246" s="373"/>
      <c r="J2246" s="389"/>
      <c r="K2246" s="53"/>
      <c r="L2246" s="51">
        <v>2722222.222222222</v>
      </c>
      <c r="M2246" s="51">
        <v>2722222.222222222</v>
      </c>
      <c r="N2246" s="132">
        <v>2722222.222222222</v>
      </c>
      <c r="O2246" s="51">
        <v>2722222.222222222</v>
      </c>
      <c r="P2246" s="51">
        <v>2722222.222222222</v>
      </c>
      <c r="Q2246" s="51">
        <v>2722222.222222222</v>
      </c>
      <c r="R2246" s="51">
        <v>2722222.222222222</v>
      </c>
      <c r="S2246" s="51">
        <v>2722222.222222222</v>
      </c>
      <c r="T2246" s="51">
        <v>2722222.222222222</v>
      </c>
    </row>
    <row r="2247" spans="1:20" s="10" customFormat="1" ht="65.099999999999994" customHeight="1" x14ac:dyDescent="0.3">
      <c r="A2247" s="13">
        <f>IF(D2247="","",SUBTOTAL(3,D$7:$D2247))</f>
        <v>2236</v>
      </c>
      <c r="B2247" s="376"/>
      <c r="C2247" s="55" t="s">
        <v>3466</v>
      </c>
      <c r="D2247" s="56" t="s">
        <v>972</v>
      </c>
      <c r="E2247" s="55"/>
      <c r="F2247" s="53" t="s">
        <v>3467</v>
      </c>
      <c r="G2247" s="376"/>
      <c r="H2247" s="54" t="s">
        <v>17</v>
      </c>
      <c r="I2247" s="373"/>
      <c r="J2247" s="389"/>
      <c r="K2247" s="53"/>
      <c r="L2247" s="51">
        <v>2361111.111111111</v>
      </c>
      <c r="M2247" s="51">
        <v>2361111.111111111</v>
      </c>
      <c r="N2247" s="132">
        <v>2361111.111111111</v>
      </c>
      <c r="O2247" s="51">
        <v>2361111.111111111</v>
      </c>
      <c r="P2247" s="51">
        <v>2361111.111111111</v>
      </c>
      <c r="Q2247" s="51">
        <v>2361111.111111111</v>
      </c>
      <c r="R2247" s="51">
        <v>2361111.111111111</v>
      </c>
      <c r="S2247" s="51">
        <v>2361111.111111111</v>
      </c>
      <c r="T2247" s="51">
        <v>2361111.111111111</v>
      </c>
    </row>
    <row r="2248" spans="1:20" s="10" customFormat="1" ht="65.099999999999994" customHeight="1" x14ac:dyDescent="0.3">
      <c r="A2248" s="13">
        <f>IF(D2248="","",SUBTOTAL(3,D$7:$D2248))</f>
        <v>2237</v>
      </c>
      <c r="B2248" s="376"/>
      <c r="C2248" s="55" t="s">
        <v>3468</v>
      </c>
      <c r="D2248" s="56" t="s">
        <v>209</v>
      </c>
      <c r="E2248" s="55"/>
      <c r="F2248" s="53" t="s">
        <v>3469</v>
      </c>
      <c r="G2248" s="376"/>
      <c r="H2248" s="54" t="s">
        <v>17</v>
      </c>
      <c r="I2248" s="373"/>
      <c r="J2248" s="389"/>
      <c r="K2248" s="53"/>
      <c r="L2248" s="51">
        <v>1268518.5185185184</v>
      </c>
      <c r="M2248" s="51">
        <v>1268518.5185185184</v>
      </c>
      <c r="N2248" s="132">
        <v>1268518.5185185184</v>
      </c>
      <c r="O2248" s="51">
        <v>1268518.5185185184</v>
      </c>
      <c r="P2248" s="51">
        <v>1268518.5185185184</v>
      </c>
      <c r="Q2248" s="51">
        <v>1268518.5185185184</v>
      </c>
      <c r="R2248" s="51">
        <v>1268518.5185185184</v>
      </c>
      <c r="S2248" s="51">
        <v>1268518.5185185184</v>
      </c>
      <c r="T2248" s="51">
        <v>1268518.5185185184</v>
      </c>
    </row>
    <row r="2249" spans="1:20" s="10" customFormat="1" ht="65.099999999999994" customHeight="1" x14ac:dyDescent="0.3">
      <c r="A2249" s="13">
        <f>IF(D2249="","",SUBTOTAL(3,D$7:$D2249))</f>
        <v>2238</v>
      </c>
      <c r="B2249" s="376"/>
      <c r="C2249" s="55" t="s">
        <v>3470</v>
      </c>
      <c r="D2249" s="56" t="s">
        <v>209</v>
      </c>
      <c r="E2249" s="55"/>
      <c r="F2249" s="53" t="s">
        <v>3471</v>
      </c>
      <c r="G2249" s="376"/>
      <c r="H2249" s="54" t="s">
        <v>17</v>
      </c>
      <c r="I2249" s="373"/>
      <c r="J2249" s="389"/>
      <c r="K2249" s="53"/>
      <c r="L2249" s="51">
        <v>851851.8518518518</v>
      </c>
      <c r="M2249" s="51">
        <v>851851.8518518518</v>
      </c>
      <c r="N2249" s="132">
        <v>851851.8518518518</v>
      </c>
      <c r="O2249" s="51">
        <v>851851.8518518518</v>
      </c>
      <c r="P2249" s="51">
        <v>851851.8518518518</v>
      </c>
      <c r="Q2249" s="51">
        <v>851851.8518518518</v>
      </c>
      <c r="R2249" s="51">
        <v>851851.8518518518</v>
      </c>
      <c r="S2249" s="51">
        <v>851851.8518518518</v>
      </c>
      <c r="T2249" s="51">
        <v>851851.8518518518</v>
      </c>
    </row>
    <row r="2250" spans="1:20" s="10" customFormat="1" ht="65.099999999999994" customHeight="1" x14ac:dyDescent="0.3">
      <c r="A2250" s="13">
        <f>IF(D2250="","",SUBTOTAL(3,D$7:$D2250))</f>
        <v>2239</v>
      </c>
      <c r="B2250" s="376"/>
      <c r="C2250" s="55" t="s">
        <v>3472</v>
      </c>
      <c r="D2250" s="56" t="s">
        <v>209</v>
      </c>
      <c r="E2250" s="55"/>
      <c r="F2250" s="53" t="s">
        <v>3473</v>
      </c>
      <c r="G2250" s="376"/>
      <c r="H2250" s="54" t="s">
        <v>17</v>
      </c>
      <c r="I2250" s="373"/>
      <c r="J2250" s="389"/>
      <c r="K2250" s="53"/>
      <c r="L2250" s="51">
        <v>768518.51851851842</v>
      </c>
      <c r="M2250" s="51">
        <v>768518.51851851842</v>
      </c>
      <c r="N2250" s="132">
        <v>768518.51851851842</v>
      </c>
      <c r="O2250" s="51">
        <v>768518.51851851842</v>
      </c>
      <c r="P2250" s="51">
        <v>768518.51851851842</v>
      </c>
      <c r="Q2250" s="51">
        <v>768518.51851851842</v>
      </c>
      <c r="R2250" s="51">
        <v>768518.51851851842</v>
      </c>
      <c r="S2250" s="51">
        <v>768518.51851851842</v>
      </c>
      <c r="T2250" s="51">
        <v>768518.51851851842</v>
      </c>
    </row>
    <row r="2251" spans="1:20" s="10" customFormat="1" ht="65.099999999999994" customHeight="1" x14ac:dyDescent="0.3">
      <c r="A2251" s="13">
        <f>IF(D2251="","",SUBTOTAL(3,D$7:$D2251))</f>
        <v>2240</v>
      </c>
      <c r="B2251" s="376"/>
      <c r="C2251" s="55" t="s">
        <v>3474</v>
      </c>
      <c r="D2251" s="56" t="s">
        <v>209</v>
      </c>
      <c r="E2251" s="55"/>
      <c r="F2251" s="53" t="s">
        <v>3475</v>
      </c>
      <c r="G2251" s="376"/>
      <c r="H2251" s="54" t="s">
        <v>17</v>
      </c>
      <c r="I2251" s="373"/>
      <c r="J2251" s="389"/>
      <c r="K2251" s="53"/>
      <c r="L2251" s="51">
        <v>620370.37037037034</v>
      </c>
      <c r="M2251" s="51">
        <v>620370.37037037034</v>
      </c>
      <c r="N2251" s="132">
        <v>620370.37037037034</v>
      </c>
      <c r="O2251" s="51">
        <v>620370.37037037034</v>
      </c>
      <c r="P2251" s="51">
        <v>620370.37037037034</v>
      </c>
      <c r="Q2251" s="51">
        <v>620370.37037037034</v>
      </c>
      <c r="R2251" s="51">
        <v>620370.37037037034</v>
      </c>
      <c r="S2251" s="51">
        <v>620370.37037037034</v>
      </c>
      <c r="T2251" s="51">
        <v>620370.37037037034</v>
      </c>
    </row>
    <row r="2252" spans="1:20" s="10" customFormat="1" ht="65.099999999999994" customHeight="1" x14ac:dyDescent="0.3">
      <c r="A2252" s="13">
        <f>IF(D2252="","",SUBTOTAL(3,D$7:$D2252))</f>
        <v>2241</v>
      </c>
      <c r="B2252" s="376"/>
      <c r="C2252" s="55" t="s">
        <v>3476</v>
      </c>
      <c r="D2252" s="56" t="s">
        <v>972</v>
      </c>
      <c r="E2252" s="55"/>
      <c r="F2252" s="53" t="s">
        <v>3477</v>
      </c>
      <c r="G2252" s="376"/>
      <c r="H2252" s="54" t="s">
        <v>17</v>
      </c>
      <c r="I2252" s="373"/>
      <c r="J2252" s="389"/>
      <c r="K2252" s="53"/>
      <c r="L2252" s="51">
        <v>750000</v>
      </c>
      <c r="M2252" s="51">
        <v>750000</v>
      </c>
      <c r="N2252" s="132">
        <v>750000</v>
      </c>
      <c r="O2252" s="51">
        <v>750000</v>
      </c>
      <c r="P2252" s="51">
        <v>750000</v>
      </c>
      <c r="Q2252" s="51">
        <v>750000</v>
      </c>
      <c r="R2252" s="51">
        <v>750000</v>
      </c>
      <c r="S2252" s="51">
        <v>750000</v>
      </c>
      <c r="T2252" s="51">
        <v>750000</v>
      </c>
    </row>
    <row r="2253" spans="1:20" s="10" customFormat="1" ht="65.099999999999994" customHeight="1" x14ac:dyDescent="0.3">
      <c r="A2253" s="13">
        <f>IF(D2253="","",SUBTOTAL(3,D$7:$D2253))</f>
        <v>2242</v>
      </c>
      <c r="B2253" s="376"/>
      <c r="C2253" s="55" t="s">
        <v>3478</v>
      </c>
      <c r="D2253" s="56" t="s">
        <v>209</v>
      </c>
      <c r="E2253" s="55"/>
      <c r="F2253" s="53" t="s">
        <v>3479</v>
      </c>
      <c r="G2253" s="376"/>
      <c r="H2253" s="54" t="s">
        <v>17</v>
      </c>
      <c r="I2253" s="373"/>
      <c r="J2253" s="389"/>
      <c r="K2253" s="53"/>
      <c r="L2253" s="51">
        <v>842592.59259259258</v>
      </c>
      <c r="M2253" s="51">
        <v>842592.59259259258</v>
      </c>
      <c r="N2253" s="132">
        <v>842592.59259259258</v>
      </c>
      <c r="O2253" s="51">
        <v>842592.59259259258</v>
      </c>
      <c r="P2253" s="51">
        <v>842592.59259259258</v>
      </c>
      <c r="Q2253" s="51">
        <v>842592.59259259258</v>
      </c>
      <c r="R2253" s="51">
        <v>842592.59259259258</v>
      </c>
      <c r="S2253" s="51">
        <v>842592.59259259258</v>
      </c>
      <c r="T2253" s="51">
        <v>842592.59259259258</v>
      </c>
    </row>
    <row r="2254" spans="1:20" s="10" customFormat="1" ht="65.099999999999994" customHeight="1" x14ac:dyDescent="0.3">
      <c r="A2254" s="13">
        <f>IF(D2254="","",SUBTOTAL(3,D$7:$D2254))</f>
        <v>2243</v>
      </c>
      <c r="B2254" s="376"/>
      <c r="C2254" s="55" t="s">
        <v>3480</v>
      </c>
      <c r="D2254" s="56" t="s">
        <v>209</v>
      </c>
      <c r="E2254" s="55"/>
      <c r="F2254" s="53" t="s">
        <v>3481</v>
      </c>
      <c r="G2254" s="376"/>
      <c r="H2254" s="54" t="s">
        <v>17</v>
      </c>
      <c r="I2254" s="373"/>
      <c r="J2254" s="389"/>
      <c r="K2254" s="53"/>
      <c r="L2254" s="51">
        <v>851851.8518518518</v>
      </c>
      <c r="M2254" s="51">
        <v>851851.8518518518</v>
      </c>
      <c r="N2254" s="132">
        <v>851851.8518518518</v>
      </c>
      <c r="O2254" s="51">
        <v>851851.8518518518</v>
      </c>
      <c r="P2254" s="51">
        <v>851851.8518518518</v>
      </c>
      <c r="Q2254" s="51">
        <v>851851.8518518518</v>
      </c>
      <c r="R2254" s="51">
        <v>851851.8518518518</v>
      </c>
      <c r="S2254" s="51">
        <v>851851.8518518518</v>
      </c>
      <c r="T2254" s="51">
        <v>851851.8518518518</v>
      </c>
    </row>
    <row r="2255" spans="1:20" s="10" customFormat="1" ht="65.099999999999994" customHeight="1" x14ac:dyDescent="0.3">
      <c r="A2255" s="13">
        <f>IF(D2255="","",SUBTOTAL(3,D$7:$D2255))</f>
        <v>2244</v>
      </c>
      <c r="B2255" s="376"/>
      <c r="C2255" s="55" t="s">
        <v>3482</v>
      </c>
      <c r="D2255" s="56" t="s">
        <v>209</v>
      </c>
      <c r="E2255" s="55"/>
      <c r="F2255" s="53" t="s">
        <v>3483</v>
      </c>
      <c r="G2255" s="376"/>
      <c r="H2255" s="54" t="s">
        <v>17</v>
      </c>
      <c r="I2255" s="373"/>
      <c r="J2255" s="389"/>
      <c r="K2255" s="53"/>
      <c r="L2255" s="51">
        <v>750000</v>
      </c>
      <c r="M2255" s="51">
        <v>750000</v>
      </c>
      <c r="N2255" s="132">
        <v>750000</v>
      </c>
      <c r="O2255" s="51">
        <v>750000</v>
      </c>
      <c r="P2255" s="51">
        <v>750000</v>
      </c>
      <c r="Q2255" s="51">
        <v>750000</v>
      </c>
      <c r="R2255" s="51">
        <v>750000</v>
      </c>
      <c r="S2255" s="51">
        <v>750000</v>
      </c>
      <c r="T2255" s="51">
        <v>750000</v>
      </c>
    </row>
    <row r="2256" spans="1:20" s="10" customFormat="1" ht="65.099999999999994" customHeight="1" x14ac:dyDescent="0.3">
      <c r="A2256" s="13">
        <f>IF(D2256="","",SUBTOTAL(3,D$7:$D2256))</f>
        <v>2245</v>
      </c>
      <c r="B2256" s="376"/>
      <c r="C2256" s="55" t="s">
        <v>3484</v>
      </c>
      <c r="D2256" s="56" t="s">
        <v>209</v>
      </c>
      <c r="E2256" s="55"/>
      <c r="F2256" s="53" t="s">
        <v>3485</v>
      </c>
      <c r="G2256" s="376"/>
      <c r="H2256" s="54" t="s">
        <v>17</v>
      </c>
      <c r="I2256" s="373"/>
      <c r="J2256" s="389"/>
      <c r="K2256" s="53"/>
      <c r="L2256" s="51">
        <v>750000</v>
      </c>
      <c r="M2256" s="51">
        <v>750000</v>
      </c>
      <c r="N2256" s="132">
        <v>750000</v>
      </c>
      <c r="O2256" s="51">
        <v>750000</v>
      </c>
      <c r="P2256" s="51">
        <v>750000</v>
      </c>
      <c r="Q2256" s="51">
        <v>750000</v>
      </c>
      <c r="R2256" s="51">
        <v>750000</v>
      </c>
      <c r="S2256" s="51">
        <v>750000</v>
      </c>
      <c r="T2256" s="51">
        <v>750000</v>
      </c>
    </row>
    <row r="2257" spans="1:20" s="10" customFormat="1" ht="65.099999999999994" customHeight="1" x14ac:dyDescent="0.3">
      <c r="A2257" s="13">
        <f>IF(D2257="","",SUBTOTAL(3,D$7:$D2257))</f>
        <v>2246</v>
      </c>
      <c r="B2257" s="376"/>
      <c r="C2257" s="55" t="s">
        <v>3486</v>
      </c>
      <c r="D2257" s="56" t="s">
        <v>209</v>
      </c>
      <c r="E2257" s="55"/>
      <c r="F2257" s="53" t="s">
        <v>3487</v>
      </c>
      <c r="G2257" s="376"/>
      <c r="H2257" s="54" t="s">
        <v>17</v>
      </c>
      <c r="I2257" s="373"/>
      <c r="J2257" s="389"/>
      <c r="K2257" s="53"/>
      <c r="L2257" s="51">
        <v>842592.59259259258</v>
      </c>
      <c r="M2257" s="51">
        <v>842592.59259259258</v>
      </c>
      <c r="N2257" s="132">
        <v>842592.59259259258</v>
      </c>
      <c r="O2257" s="51">
        <v>842592.59259259258</v>
      </c>
      <c r="P2257" s="51">
        <v>842592.59259259258</v>
      </c>
      <c r="Q2257" s="51">
        <v>842592.59259259258</v>
      </c>
      <c r="R2257" s="51">
        <v>842592.59259259258</v>
      </c>
      <c r="S2257" s="51">
        <v>842592.59259259258</v>
      </c>
      <c r="T2257" s="51">
        <v>842592.59259259258</v>
      </c>
    </row>
    <row r="2258" spans="1:20" s="10" customFormat="1" ht="65.099999999999994" customHeight="1" x14ac:dyDescent="0.3">
      <c r="A2258" s="13"/>
      <c r="B2258" s="376"/>
      <c r="C2258" s="55" t="s">
        <v>3488</v>
      </c>
      <c r="D2258" s="56"/>
      <c r="E2258" s="55"/>
      <c r="F2258" s="53"/>
      <c r="G2258" s="376"/>
      <c r="H2258" s="54"/>
      <c r="I2258" s="373"/>
      <c r="J2258" s="389"/>
      <c r="K2258" s="53"/>
      <c r="L2258" s="51"/>
      <c r="M2258" s="51"/>
      <c r="N2258" s="132"/>
      <c r="O2258" s="51"/>
      <c r="P2258" s="51"/>
      <c r="Q2258" s="51"/>
      <c r="R2258" s="51"/>
      <c r="S2258" s="51"/>
      <c r="T2258" s="51"/>
    </row>
    <row r="2259" spans="1:20" s="10" customFormat="1" ht="65.099999999999994" customHeight="1" x14ac:dyDescent="0.3">
      <c r="A2259" s="13">
        <f>IF(D2259="","",SUBTOTAL(3,D$7:$D2259))</f>
        <v>2247</v>
      </c>
      <c r="B2259" s="376"/>
      <c r="C2259" s="55" t="s">
        <v>3489</v>
      </c>
      <c r="D2259" s="56" t="s">
        <v>209</v>
      </c>
      <c r="E2259" s="55"/>
      <c r="F2259" s="53"/>
      <c r="G2259" s="376"/>
      <c r="H2259" s="54" t="s">
        <v>17</v>
      </c>
      <c r="I2259" s="373"/>
      <c r="J2259" s="389"/>
      <c r="K2259" s="53"/>
      <c r="L2259" s="51">
        <v>2972222.222222222</v>
      </c>
      <c r="M2259" s="51">
        <v>2972222.222222222</v>
      </c>
      <c r="N2259" s="132">
        <v>2972222.222222222</v>
      </c>
      <c r="O2259" s="51">
        <v>2972222.222222222</v>
      </c>
      <c r="P2259" s="51">
        <v>2972222.222222222</v>
      </c>
      <c r="Q2259" s="51">
        <v>2972222.222222222</v>
      </c>
      <c r="R2259" s="51">
        <v>2972222.222222222</v>
      </c>
      <c r="S2259" s="51">
        <v>2972222.222222222</v>
      </c>
      <c r="T2259" s="51">
        <v>2972222.222222222</v>
      </c>
    </row>
    <row r="2260" spans="1:20" s="10" customFormat="1" ht="65.099999999999994" customHeight="1" x14ac:dyDescent="0.3">
      <c r="A2260" s="13">
        <f>IF(D2260="","",SUBTOTAL(3,D$7:$D2260))</f>
        <v>2248</v>
      </c>
      <c r="B2260" s="376"/>
      <c r="C2260" s="55" t="s">
        <v>3490</v>
      </c>
      <c r="D2260" s="56" t="s">
        <v>972</v>
      </c>
      <c r="E2260" s="55"/>
      <c r="F2260" s="53"/>
      <c r="G2260" s="376"/>
      <c r="H2260" s="54" t="s">
        <v>17</v>
      </c>
      <c r="I2260" s="373"/>
      <c r="J2260" s="389"/>
      <c r="K2260" s="53"/>
      <c r="L2260" s="51">
        <v>3018518.5185185182</v>
      </c>
      <c r="M2260" s="51">
        <v>3018518.5185185182</v>
      </c>
      <c r="N2260" s="132">
        <v>3018518.5185185182</v>
      </c>
      <c r="O2260" s="51">
        <v>3018518.5185185182</v>
      </c>
      <c r="P2260" s="51">
        <v>3018518.5185185182</v>
      </c>
      <c r="Q2260" s="51">
        <v>3018518.5185185182</v>
      </c>
      <c r="R2260" s="51">
        <v>3018518.5185185182</v>
      </c>
      <c r="S2260" s="51">
        <v>3018518.5185185182</v>
      </c>
      <c r="T2260" s="51">
        <v>3018518.5185185182</v>
      </c>
    </row>
    <row r="2261" spans="1:20" s="10" customFormat="1" ht="65.099999999999994" customHeight="1" x14ac:dyDescent="0.3">
      <c r="A2261" s="13">
        <f>IF(D2261="","",SUBTOTAL(3,D$7:$D2261))</f>
        <v>2249</v>
      </c>
      <c r="B2261" s="376"/>
      <c r="C2261" s="55" t="s">
        <v>3491</v>
      </c>
      <c r="D2261" s="56" t="s">
        <v>209</v>
      </c>
      <c r="E2261" s="55"/>
      <c r="F2261" s="53"/>
      <c r="G2261" s="376"/>
      <c r="H2261" s="54" t="s">
        <v>257</v>
      </c>
      <c r="I2261" s="373"/>
      <c r="J2261" s="389"/>
      <c r="K2261" s="53"/>
      <c r="L2261" s="51">
        <v>2768518.5185185182</v>
      </c>
      <c r="M2261" s="51">
        <v>2768518.5185185182</v>
      </c>
      <c r="N2261" s="132">
        <v>2768518.5185185182</v>
      </c>
      <c r="O2261" s="51">
        <v>2768518.5185185182</v>
      </c>
      <c r="P2261" s="51">
        <v>2768518.5185185182</v>
      </c>
      <c r="Q2261" s="51">
        <v>2768518.5185185182</v>
      </c>
      <c r="R2261" s="51">
        <v>2768518.5185185182</v>
      </c>
      <c r="S2261" s="51">
        <v>2768518.5185185182</v>
      </c>
      <c r="T2261" s="51">
        <v>2768518.5185185182</v>
      </c>
    </row>
    <row r="2262" spans="1:20" s="10" customFormat="1" ht="65.099999999999994" customHeight="1" x14ac:dyDescent="0.3">
      <c r="A2262" s="13">
        <f>IF(D2262="","",SUBTOTAL(3,D$7:$D2262))</f>
        <v>2250</v>
      </c>
      <c r="B2262" s="376"/>
      <c r="C2262" s="55" t="s">
        <v>3492</v>
      </c>
      <c r="D2262" s="56" t="s">
        <v>209</v>
      </c>
      <c r="E2262" s="55"/>
      <c r="F2262" s="53"/>
      <c r="G2262" s="376"/>
      <c r="H2262" s="54" t="s">
        <v>17</v>
      </c>
      <c r="I2262" s="373"/>
      <c r="J2262" s="389"/>
      <c r="K2262" s="53"/>
      <c r="L2262" s="51">
        <v>1703703.7037037036</v>
      </c>
      <c r="M2262" s="51">
        <v>1703703.7037037036</v>
      </c>
      <c r="N2262" s="132">
        <v>1703703.7037037036</v>
      </c>
      <c r="O2262" s="51">
        <v>1703703.7037037036</v>
      </c>
      <c r="P2262" s="51">
        <v>1703703.7037037036</v>
      </c>
      <c r="Q2262" s="51">
        <v>1703703.7037037036</v>
      </c>
      <c r="R2262" s="51">
        <v>1703703.7037037036</v>
      </c>
      <c r="S2262" s="51">
        <v>1703703.7037037036</v>
      </c>
      <c r="T2262" s="51">
        <v>1703703.7037037036</v>
      </c>
    </row>
    <row r="2263" spans="1:20" s="10" customFormat="1" ht="65.099999999999994" customHeight="1" x14ac:dyDescent="0.3">
      <c r="A2263" s="13">
        <f>IF(D2263="","",SUBTOTAL(3,D$7:$D2263))</f>
        <v>2251</v>
      </c>
      <c r="B2263" s="376"/>
      <c r="C2263" s="55" t="s">
        <v>3493</v>
      </c>
      <c r="D2263" s="56" t="s">
        <v>972</v>
      </c>
      <c r="E2263" s="55"/>
      <c r="F2263" s="53"/>
      <c r="G2263" s="376"/>
      <c r="H2263" s="54" t="s">
        <v>17</v>
      </c>
      <c r="I2263" s="373"/>
      <c r="J2263" s="389"/>
      <c r="K2263" s="53"/>
      <c r="L2263" s="51">
        <v>1425925.9259259258</v>
      </c>
      <c r="M2263" s="51">
        <v>1425925.9259259258</v>
      </c>
      <c r="N2263" s="132">
        <v>1425925.9259259258</v>
      </c>
      <c r="O2263" s="51">
        <v>1425925.9259259258</v>
      </c>
      <c r="P2263" s="51">
        <v>1425925.9259259258</v>
      </c>
      <c r="Q2263" s="51">
        <v>1425925.9259259258</v>
      </c>
      <c r="R2263" s="51">
        <v>1425925.9259259258</v>
      </c>
      <c r="S2263" s="51">
        <v>1425925.9259259258</v>
      </c>
      <c r="T2263" s="51">
        <v>1425925.9259259258</v>
      </c>
    </row>
    <row r="2264" spans="1:20" s="10" customFormat="1" ht="65.099999999999994" customHeight="1" x14ac:dyDescent="0.3">
      <c r="A2264" s="13">
        <f>IF(D2264="","",SUBTOTAL(3,D$7:$D2264))</f>
        <v>2252</v>
      </c>
      <c r="B2264" s="376"/>
      <c r="C2264" s="55" t="s">
        <v>3494</v>
      </c>
      <c r="D2264" s="56" t="s">
        <v>972</v>
      </c>
      <c r="E2264" s="55"/>
      <c r="F2264" s="53"/>
      <c r="G2264" s="376"/>
      <c r="H2264" s="54" t="s">
        <v>17</v>
      </c>
      <c r="I2264" s="373"/>
      <c r="J2264" s="389"/>
      <c r="K2264" s="53"/>
      <c r="L2264" s="51">
        <v>2111111.111111111</v>
      </c>
      <c r="M2264" s="51">
        <v>2111111.111111111</v>
      </c>
      <c r="N2264" s="132">
        <v>2111111.111111111</v>
      </c>
      <c r="O2264" s="51">
        <v>2111111.111111111</v>
      </c>
      <c r="P2264" s="51">
        <v>2111111.111111111</v>
      </c>
      <c r="Q2264" s="51">
        <v>2111111.111111111</v>
      </c>
      <c r="R2264" s="51">
        <v>2111111.111111111</v>
      </c>
      <c r="S2264" s="51">
        <v>2111111.111111111</v>
      </c>
      <c r="T2264" s="51">
        <v>2111111.111111111</v>
      </c>
    </row>
    <row r="2265" spans="1:20" s="10" customFormat="1" ht="65.099999999999994" customHeight="1" x14ac:dyDescent="0.3">
      <c r="A2265" s="13">
        <f>IF(D2265="","",SUBTOTAL(3,D$7:$D2265))</f>
        <v>2253</v>
      </c>
      <c r="B2265" s="376"/>
      <c r="C2265" s="55" t="s">
        <v>3495</v>
      </c>
      <c r="D2265" s="56" t="s">
        <v>972</v>
      </c>
      <c r="E2265" s="55"/>
      <c r="F2265" s="53"/>
      <c r="G2265" s="376"/>
      <c r="H2265" s="54" t="s">
        <v>17</v>
      </c>
      <c r="I2265" s="373"/>
      <c r="J2265" s="389"/>
      <c r="K2265" s="53"/>
      <c r="L2265" s="51">
        <v>1314814.8148148148</v>
      </c>
      <c r="M2265" s="51">
        <v>1314814.8148148148</v>
      </c>
      <c r="N2265" s="132">
        <v>1314814.8148148148</v>
      </c>
      <c r="O2265" s="51">
        <v>1314814.8148148148</v>
      </c>
      <c r="P2265" s="51">
        <v>1314814.8148148148</v>
      </c>
      <c r="Q2265" s="51">
        <v>1314814.8148148148</v>
      </c>
      <c r="R2265" s="51">
        <v>1314814.8148148148</v>
      </c>
      <c r="S2265" s="51">
        <v>1314814.8148148148</v>
      </c>
      <c r="T2265" s="51">
        <v>1314814.8148148148</v>
      </c>
    </row>
    <row r="2266" spans="1:20" s="10" customFormat="1" ht="65.099999999999994" customHeight="1" x14ac:dyDescent="0.3">
      <c r="A2266" s="13">
        <f>IF(D2266="","",SUBTOTAL(3,D$7:$D2266))</f>
        <v>2254</v>
      </c>
      <c r="B2266" s="376"/>
      <c r="C2266" s="55" t="s">
        <v>3496</v>
      </c>
      <c r="D2266" s="56" t="s">
        <v>972</v>
      </c>
      <c r="E2266" s="55"/>
      <c r="F2266" s="53"/>
      <c r="G2266" s="376"/>
      <c r="H2266" s="54" t="s">
        <v>17</v>
      </c>
      <c r="I2266" s="373"/>
      <c r="J2266" s="389"/>
      <c r="K2266" s="53"/>
      <c r="L2266" s="51">
        <v>1435185.1851851852</v>
      </c>
      <c r="M2266" s="51">
        <v>1435185.1851851852</v>
      </c>
      <c r="N2266" s="132">
        <v>1435185.1851851852</v>
      </c>
      <c r="O2266" s="51">
        <v>1435185.1851851852</v>
      </c>
      <c r="P2266" s="51">
        <v>1435185.1851851852</v>
      </c>
      <c r="Q2266" s="51">
        <v>1435185.1851851852</v>
      </c>
      <c r="R2266" s="51">
        <v>1435185.1851851852</v>
      </c>
      <c r="S2266" s="51">
        <v>1435185.1851851852</v>
      </c>
      <c r="T2266" s="51">
        <v>1435185.1851851852</v>
      </c>
    </row>
    <row r="2267" spans="1:20" s="10" customFormat="1" ht="65.099999999999994" customHeight="1" x14ac:dyDescent="0.3">
      <c r="A2267" s="13">
        <f>IF(D2267="","",SUBTOTAL(3,D$7:$D2267))</f>
        <v>2255</v>
      </c>
      <c r="B2267" s="376"/>
      <c r="C2267" s="55" t="s">
        <v>3497</v>
      </c>
      <c r="D2267" s="56" t="s">
        <v>972</v>
      </c>
      <c r="E2267" s="55"/>
      <c r="F2267" s="53"/>
      <c r="G2267" s="376"/>
      <c r="H2267" s="54" t="s">
        <v>17</v>
      </c>
      <c r="I2267" s="373"/>
      <c r="J2267" s="389"/>
      <c r="K2267" s="53"/>
      <c r="L2267" s="51">
        <v>1148148.1481481481</v>
      </c>
      <c r="M2267" s="51">
        <v>1148148.1481481481</v>
      </c>
      <c r="N2267" s="132">
        <v>1148148.1481481481</v>
      </c>
      <c r="O2267" s="51">
        <v>1148148.1481481481</v>
      </c>
      <c r="P2267" s="51">
        <v>1148148.1481481481</v>
      </c>
      <c r="Q2267" s="51">
        <v>1148148.1481481481</v>
      </c>
      <c r="R2267" s="51">
        <v>1148148.1481481481</v>
      </c>
      <c r="S2267" s="51">
        <v>1148148.1481481481</v>
      </c>
      <c r="T2267" s="51">
        <v>1148148.1481481481</v>
      </c>
    </row>
    <row r="2268" spans="1:20" s="10" customFormat="1" ht="65.099999999999994" customHeight="1" x14ac:dyDescent="0.3">
      <c r="A2268" s="13">
        <f>IF(D2268="","",SUBTOTAL(3,D$7:$D2268))</f>
        <v>2256</v>
      </c>
      <c r="B2268" s="376"/>
      <c r="C2268" s="55" t="s">
        <v>3498</v>
      </c>
      <c r="D2268" s="56" t="s">
        <v>972</v>
      </c>
      <c r="E2268" s="55"/>
      <c r="F2268" s="53"/>
      <c r="G2268" s="376"/>
      <c r="H2268" s="54" t="s">
        <v>17</v>
      </c>
      <c r="I2268" s="373"/>
      <c r="J2268" s="389"/>
      <c r="K2268" s="53"/>
      <c r="L2268" s="51">
        <v>1083333.3333333333</v>
      </c>
      <c r="M2268" s="51">
        <v>1083333.3333333333</v>
      </c>
      <c r="N2268" s="132">
        <v>1083333.3333333333</v>
      </c>
      <c r="O2268" s="51">
        <v>1083333.3333333333</v>
      </c>
      <c r="P2268" s="51">
        <v>1083333.3333333333</v>
      </c>
      <c r="Q2268" s="51">
        <v>1083333.3333333333</v>
      </c>
      <c r="R2268" s="51">
        <v>1083333.3333333333</v>
      </c>
      <c r="S2268" s="51">
        <v>1083333.3333333333</v>
      </c>
      <c r="T2268" s="51">
        <v>1083333.3333333333</v>
      </c>
    </row>
    <row r="2269" spans="1:20" s="10" customFormat="1" ht="65.099999999999994" customHeight="1" x14ac:dyDescent="0.3">
      <c r="A2269" s="13">
        <f>IF(D2269="","",SUBTOTAL(3,D$7:$D2269))</f>
        <v>2257</v>
      </c>
      <c r="B2269" s="376"/>
      <c r="C2269" s="55" t="s">
        <v>3499</v>
      </c>
      <c r="D2269" s="56" t="s">
        <v>972</v>
      </c>
      <c r="E2269" s="55"/>
      <c r="F2269" s="53"/>
      <c r="G2269" s="376"/>
      <c r="H2269" s="54" t="s">
        <v>17</v>
      </c>
      <c r="I2269" s="373"/>
      <c r="J2269" s="389"/>
      <c r="K2269" s="53"/>
      <c r="L2269" s="51">
        <v>4101851.8518518517</v>
      </c>
      <c r="M2269" s="51">
        <v>4101851.8518518517</v>
      </c>
      <c r="N2269" s="132">
        <v>4101851.8518518517</v>
      </c>
      <c r="O2269" s="51">
        <v>4101851.8518518517</v>
      </c>
      <c r="P2269" s="51">
        <v>4101851.8518518517</v>
      </c>
      <c r="Q2269" s="51">
        <v>4101851.8518518517</v>
      </c>
      <c r="R2269" s="51">
        <v>4101851.8518518517</v>
      </c>
      <c r="S2269" s="51">
        <v>4101851.8518518517</v>
      </c>
      <c r="T2269" s="51">
        <v>4101851.8518518517</v>
      </c>
    </row>
    <row r="2270" spans="1:20" s="10" customFormat="1" ht="65.099999999999994" customHeight="1" x14ac:dyDescent="0.3">
      <c r="A2270" s="13">
        <f>IF(D2270="","",SUBTOTAL(3,D$7:$D2270))</f>
        <v>2258</v>
      </c>
      <c r="B2270" s="376"/>
      <c r="C2270" s="55" t="s">
        <v>3500</v>
      </c>
      <c r="D2270" s="56" t="s">
        <v>972</v>
      </c>
      <c r="E2270" s="55"/>
      <c r="F2270" s="53"/>
      <c r="G2270" s="376"/>
      <c r="H2270" s="54" t="s">
        <v>257</v>
      </c>
      <c r="I2270" s="373"/>
      <c r="J2270" s="389"/>
      <c r="K2270" s="53"/>
      <c r="L2270" s="51">
        <v>13981481.481481481</v>
      </c>
      <c r="M2270" s="51">
        <v>13981481.481481481</v>
      </c>
      <c r="N2270" s="132">
        <v>13981481.481481481</v>
      </c>
      <c r="O2270" s="51">
        <v>13981481.481481481</v>
      </c>
      <c r="P2270" s="51">
        <v>13981481.481481481</v>
      </c>
      <c r="Q2270" s="51">
        <v>13981481.481481481</v>
      </c>
      <c r="R2270" s="51">
        <v>13981481.481481481</v>
      </c>
      <c r="S2270" s="51">
        <v>13981481.481481481</v>
      </c>
      <c r="T2270" s="51">
        <v>13981481.481481481</v>
      </c>
    </row>
    <row r="2271" spans="1:20" s="10" customFormat="1" ht="65.099999999999994" customHeight="1" x14ac:dyDescent="0.3">
      <c r="A2271" s="13">
        <f>IF(D2271="","",SUBTOTAL(3,D$7:$D2271))</f>
        <v>2259</v>
      </c>
      <c r="B2271" s="376"/>
      <c r="C2271" s="55" t="s">
        <v>3501</v>
      </c>
      <c r="D2271" s="56" t="s">
        <v>972</v>
      </c>
      <c r="E2271" s="55"/>
      <c r="F2271" s="53"/>
      <c r="G2271" s="376"/>
      <c r="H2271" s="54" t="s">
        <v>3502</v>
      </c>
      <c r="I2271" s="373"/>
      <c r="J2271" s="389"/>
      <c r="K2271" s="53"/>
      <c r="L2271" s="51">
        <v>8694444.444444444</v>
      </c>
      <c r="M2271" s="51">
        <v>8694444.444444444</v>
      </c>
      <c r="N2271" s="132">
        <v>8694444.444444444</v>
      </c>
      <c r="O2271" s="51">
        <v>8694444.444444444</v>
      </c>
      <c r="P2271" s="51">
        <v>8694444.444444444</v>
      </c>
      <c r="Q2271" s="51">
        <v>8694444.444444444</v>
      </c>
      <c r="R2271" s="51">
        <v>8694444.444444444</v>
      </c>
      <c r="S2271" s="51">
        <v>8694444.444444444</v>
      </c>
      <c r="T2271" s="51">
        <v>8694444.444444444</v>
      </c>
    </row>
    <row r="2272" spans="1:20" s="10" customFormat="1" ht="65.099999999999994" customHeight="1" x14ac:dyDescent="0.3">
      <c r="A2272" s="13"/>
      <c r="B2272" s="376"/>
      <c r="C2272" s="55" t="s">
        <v>3503</v>
      </c>
      <c r="D2272" s="56"/>
      <c r="E2272" s="55"/>
      <c r="F2272" s="53"/>
      <c r="G2272" s="376"/>
      <c r="H2272" s="54"/>
      <c r="I2272" s="373"/>
      <c r="J2272" s="389"/>
      <c r="K2272" s="53"/>
      <c r="L2272" s="51"/>
      <c r="M2272" s="51"/>
      <c r="N2272" s="132"/>
      <c r="O2272" s="51"/>
      <c r="P2272" s="51"/>
      <c r="Q2272" s="51"/>
      <c r="R2272" s="51"/>
      <c r="S2272" s="51"/>
      <c r="T2272" s="51"/>
    </row>
    <row r="2273" spans="1:20" s="10" customFormat="1" ht="65.099999999999994" customHeight="1" x14ac:dyDescent="0.3">
      <c r="A2273" s="13">
        <f>IF(D2273="","",SUBTOTAL(3,D$7:$D2273))</f>
        <v>2260</v>
      </c>
      <c r="B2273" s="376"/>
      <c r="C2273" s="55" t="s">
        <v>3504</v>
      </c>
      <c r="D2273" s="56" t="s">
        <v>209</v>
      </c>
      <c r="E2273" s="55"/>
      <c r="F2273" s="53"/>
      <c r="G2273" s="376"/>
      <c r="H2273" s="54" t="s">
        <v>257</v>
      </c>
      <c r="I2273" s="373"/>
      <c r="J2273" s="389"/>
      <c r="K2273" s="53"/>
      <c r="L2273" s="51">
        <v>4046296.2962962962</v>
      </c>
      <c r="M2273" s="51">
        <v>4046296.2962962962</v>
      </c>
      <c r="N2273" s="132">
        <v>4046296.2962962962</v>
      </c>
      <c r="O2273" s="51">
        <v>4046296.2962962962</v>
      </c>
      <c r="P2273" s="51">
        <v>4046296.2962962962</v>
      </c>
      <c r="Q2273" s="51">
        <v>4046296.2962962962</v>
      </c>
      <c r="R2273" s="51">
        <v>4046296.2962962962</v>
      </c>
      <c r="S2273" s="51">
        <v>4046296.2962962962</v>
      </c>
      <c r="T2273" s="51">
        <v>4046296.2962962962</v>
      </c>
    </row>
    <row r="2274" spans="1:20" s="10" customFormat="1" ht="65.099999999999994" customHeight="1" x14ac:dyDescent="0.3">
      <c r="A2274" s="13">
        <f>IF(D2274="","",SUBTOTAL(3,D$7:$D2274))</f>
        <v>2261</v>
      </c>
      <c r="B2274" s="376"/>
      <c r="C2274" s="55" t="s">
        <v>3505</v>
      </c>
      <c r="D2274" s="56" t="s">
        <v>209</v>
      </c>
      <c r="E2274" s="55"/>
      <c r="F2274" s="53"/>
      <c r="G2274" s="376"/>
      <c r="H2274" s="54" t="s">
        <v>17</v>
      </c>
      <c r="I2274" s="373"/>
      <c r="J2274" s="389"/>
      <c r="K2274" s="53"/>
      <c r="L2274" s="51">
        <v>3212962.9629629627</v>
      </c>
      <c r="M2274" s="51">
        <v>3212962.9629629627</v>
      </c>
      <c r="N2274" s="132">
        <v>3212962.9629629627</v>
      </c>
      <c r="O2274" s="51">
        <v>3212962.9629629627</v>
      </c>
      <c r="P2274" s="51">
        <v>3212962.9629629627</v>
      </c>
      <c r="Q2274" s="51">
        <v>3212962.9629629627</v>
      </c>
      <c r="R2274" s="51">
        <v>3212962.9629629627</v>
      </c>
      <c r="S2274" s="51">
        <v>3212962.9629629627</v>
      </c>
      <c r="T2274" s="51">
        <v>3212962.9629629627</v>
      </c>
    </row>
    <row r="2275" spans="1:20" s="10" customFormat="1" ht="65.099999999999994" customHeight="1" x14ac:dyDescent="0.3">
      <c r="A2275" s="13">
        <f>IF(D2275="","",SUBTOTAL(3,D$7:$D2275))</f>
        <v>2262</v>
      </c>
      <c r="B2275" s="376"/>
      <c r="C2275" s="55" t="s">
        <v>3506</v>
      </c>
      <c r="D2275" s="56" t="s">
        <v>972</v>
      </c>
      <c r="E2275" s="55"/>
      <c r="F2275" s="53"/>
      <c r="G2275" s="376"/>
      <c r="H2275" s="54" t="s">
        <v>17</v>
      </c>
      <c r="I2275" s="373"/>
      <c r="J2275" s="389"/>
      <c r="K2275" s="53"/>
      <c r="L2275" s="51">
        <v>3250000</v>
      </c>
      <c r="M2275" s="51">
        <v>3250000</v>
      </c>
      <c r="N2275" s="132">
        <v>3250000</v>
      </c>
      <c r="O2275" s="51">
        <v>3250000</v>
      </c>
      <c r="P2275" s="51">
        <v>3250000</v>
      </c>
      <c r="Q2275" s="51">
        <v>3250000</v>
      </c>
      <c r="R2275" s="51">
        <v>3250000</v>
      </c>
      <c r="S2275" s="51">
        <v>3250000</v>
      </c>
      <c r="T2275" s="51">
        <v>3250000</v>
      </c>
    </row>
    <row r="2276" spans="1:20" s="10" customFormat="1" ht="65.099999999999994" customHeight="1" x14ac:dyDescent="0.3">
      <c r="A2276" s="13">
        <f>IF(D2276="","",SUBTOTAL(3,D$7:$D2276))</f>
        <v>2263</v>
      </c>
      <c r="B2276" s="376"/>
      <c r="C2276" s="55" t="s">
        <v>3507</v>
      </c>
      <c r="D2276" s="56" t="s">
        <v>972</v>
      </c>
      <c r="E2276" s="55"/>
      <c r="F2276" s="53"/>
      <c r="G2276" s="376"/>
      <c r="H2276" s="54" t="s">
        <v>3502</v>
      </c>
      <c r="I2276" s="373"/>
      <c r="J2276" s="389"/>
      <c r="K2276" s="53"/>
      <c r="L2276" s="51">
        <v>2768518.5185185182</v>
      </c>
      <c r="M2276" s="51">
        <v>2768518.5185185182</v>
      </c>
      <c r="N2276" s="132">
        <v>2768518.5185185182</v>
      </c>
      <c r="O2276" s="51">
        <v>2768518.5185185182</v>
      </c>
      <c r="P2276" s="51">
        <v>2768518.5185185182</v>
      </c>
      <c r="Q2276" s="51">
        <v>2768518.5185185182</v>
      </c>
      <c r="R2276" s="51">
        <v>2768518.5185185182</v>
      </c>
      <c r="S2276" s="51">
        <v>2768518.5185185182</v>
      </c>
      <c r="T2276" s="51">
        <v>2768518.5185185182</v>
      </c>
    </row>
    <row r="2277" spans="1:20" s="10" customFormat="1" ht="65.099999999999994" customHeight="1" x14ac:dyDescent="0.3">
      <c r="A2277" s="13">
        <f>IF(D2277="","",SUBTOTAL(3,D$7:$D2277))</f>
        <v>2264</v>
      </c>
      <c r="B2277" s="376"/>
      <c r="C2277" s="55" t="s">
        <v>3508</v>
      </c>
      <c r="D2277" s="56" t="s">
        <v>972</v>
      </c>
      <c r="E2277" s="55"/>
      <c r="F2277" s="53"/>
      <c r="G2277" s="376"/>
      <c r="H2277" s="54" t="s">
        <v>17</v>
      </c>
      <c r="I2277" s="373"/>
      <c r="J2277" s="389"/>
      <c r="K2277" s="53"/>
      <c r="L2277" s="51">
        <v>2592592.5925925924</v>
      </c>
      <c r="M2277" s="51">
        <v>2592592.5925925924</v>
      </c>
      <c r="N2277" s="132">
        <v>2592592.5925925924</v>
      </c>
      <c r="O2277" s="51">
        <v>2592592.5925925924</v>
      </c>
      <c r="P2277" s="51">
        <v>2592592.5925925924</v>
      </c>
      <c r="Q2277" s="51">
        <v>2592592.5925925924</v>
      </c>
      <c r="R2277" s="51">
        <v>2592592.5925925924</v>
      </c>
      <c r="S2277" s="51">
        <v>2592592.5925925924</v>
      </c>
      <c r="T2277" s="51">
        <v>2592592.5925925924</v>
      </c>
    </row>
    <row r="2278" spans="1:20" s="10" customFormat="1" ht="65.099999999999994" customHeight="1" x14ac:dyDescent="0.3">
      <c r="A2278" s="13">
        <f>IF(D2278="","",SUBTOTAL(3,D$7:$D2278))</f>
        <v>2265</v>
      </c>
      <c r="B2278" s="376"/>
      <c r="C2278" s="55" t="s">
        <v>3509</v>
      </c>
      <c r="D2278" s="56" t="s">
        <v>972</v>
      </c>
      <c r="E2278" s="55"/>
      <c r="F2278" s="53"/>
      <c r="G2278" s="376"/>
      <c r="H2278" s="54" t="s">
        <v>17</v>
      </c>
      <c r="I2278" s="373"/>
      <c r="J2278" s="389"/>
      <c r="K2278" s="53"/>
      <c r="L2278" s="51">
        <v>2555555.5555555555</v>
      </c>
      <c r="M2278" s="51">
        <v>2555555.5555555555</v>
      </c>
      <c r="N2278" s="132">
        <v>2555555.5555555555</v>
      </c>
      <c r="O2278" s="51">
        <v>2555555.5555555555</v>
      </c>
      <c r="P2278" s="51">
        <v>2555555.5555555555</v>
      </c>
      <c r="Q2278" s="51">
        <v>2555555.5555555555</v>
      </c>
      <c r="R2278" s="51">
        <v>2555555.5555555555</v>
      </c>
      <c r="S2278" s="51">
        <v>2555555.5555555555</v>
      </c>
      <c r="T2278" s="51">
        <v>2555555.5555555555</v>
      </c>
    </row>
    <row r="2279" spans="1:20" s="10" customFormat="1" ht="65.099999999999994" customHeight="1" x14ac:dyDescent="0.3">
      <c r="A2279" s="13">
        <f>IF(D2279="","",SUBTOTAL(3,D$7:$D2279))</f>
        <v>2266</v>
      </c>
      <c r="B2279" s="376"/>
      <c r="C2279" s="55" t="s">
        <v>3510</v>
      </c>
      <c r="D2279" s="56" t="s">
        <v>972</v>
      </c>
      <c r="E2279" s="55"/>
      <c r="F2279" s="53"/>
      <c r="G2279" s="376"/>
      <c r="H2279" s="54" t="s">
        <v>17</v>
      </c>
      <c r="I2279" s="373"/>
      <c r="J2279" s="389"/>
      <c r="K2279" s="53"/>
      <c r="L2279" s="51">
        <v>2055555.5555555555</v>
      </c>
      <c r="M2279" s="51">
        <v>2055555.5555555555</v>
      </c>
      <c r="N2279" s="132">
        <v>2055555.5555555555</v>
      </c>
      <c r="O2279" s="51">
        <v>2055555.5555555555</v>
      </c>
      <c r="P2279" s="51">
        <v>2055555.5555555555</v>
      </c>
      <c r="Q2279" s="51">
        <v>2055555.5555555555</v>
      </c>
      <c r="R2279" s="51">
        <v>2055555.5555555555</v>
      </c>
      <c r="S2279" s="51">
        <v>2055555.5555555555</v>
      </c>
      <c r="T2279" s="51">
        <v>2055555.5555555555</v>
      </c>
    </row>
    <row r="2280" spans="1:20" s="10" customFormat="1" ht="65.099999999999994" customHeight="1" x14ac:dyDescent="0.3">
      <c r="A2280" s="13">
        <f>IF(D2280="","",SUBTOTAL(3,D$7:$D2280))</f>
        <v>2267</v>
      </c>
      <c r="B2280" s="376"/>
      <c r="C2280" s="55" t="s">
        <v>3511</v>
      </c>
      <c r="D2280" s="56" t="s">
        <v>972</v>
      </c>
      <c r="E2280" s="55"/>
      <c r="F2280" s="53"/>
      <c r="G2280" s="376"/>
      <c r="H2280" s="54" t="s">
        <v>17</v>
      </c>
      <c r="I2280" s="373"/>
      <c r="J2280" s="389"/>
      <c r="K2280" s="53"/>
      <c r="L2280" s="51">
        <v>1407407.4074074074</v>
      </c>
      <c r="M2280" s="51">
        <v>1407407.4074074074</v>
      </c>
      <c r="N2280" s="132">
        <v>1407407.4074074074</v>
      </c>
      <c r="O2280" s="51">
        <v>1407407.4074074074</v>
      </c>
      <c r="P2280" s="51">
        <v>1407407.4074074074</v>
      </c>
      <c r="Q2280" s="51">
        <v>1407407.4074074074</v>
      </c>
      <c r="R2280" s="51">
        <v>1407407.4074074074</v>
      </c>
      <c r="S2280" s="51">
        <v>1407407.4074074074</v>
      </c>
      <c r="T2280" s="51">
        <v>1407407.4074074074</v>
      </c>
    </row>
    <row r="2281" spans="1:20" s="10" customFormat="1" ht="65.099999999999994" customHeight="1" x14ac:dyDescent="0.3">
      <c r="A2281" s="13"/>
      <c r="B2281" s="376"/>
      <c r="C2281" s="55" t="s">
        <v>3512</v>
      </c>
      <c r="D2281" s="56"/>
      <c r="E2281" s="55"/>
      <c r="F2281" s="53"/>
      <c r="G2281" s="376"/>
      <c r="H2281" s="54"/>
      <c r="I2281" s="373"/>
      <c r="J2281" s="389"/>
      <c r="K2281" s="53"/>
      <c r="L2281" s="51"/>
      <c r="M2281" s="51"/>
      <c r="N2281" s="132"/>
      <c r="O2281" s="51"/>
      <c r="P2281" s="51"/>
      <c r="Q2281" s="51"/>
      <c r="R2281" s="51"/>
      <c r="S2281" s="51"/>
      <c r="T2281" s="51"/>
    </row>
    <row r="2282" spans="1:20" s="10" customFormat="1" ht="65.099999999999994" customHeight="1" x14ac:dyDescent="0.3">
      <c r="A2282" s="13">
        <f>IF(D2282="","",SUBTOTAL(3,D$7:$D2282))</f>
        <v>2268</v>
      </c>
      <c r="B2282" s="376"/>
      <c r="C2282" s="55" t="s">
        <v>3513</v>
      </c>
      <c r="D2282" s="56" t="s">
        <v>972</v>
      </c>
      <c r="E2282" s="55"/>
      <c r="F2282" s="53" t="s">
        <v>3514</v>
      </c>
      <c r="G2282" s="376"/>
      <c r="H2282" s="54" t="s">
        <v>17</v>
      </c>
      <c r="I2282" s="373"/>
      <c r="J2282" s="389"/>
      <c r="K2282" s="53"/>
      <c r="L2282" s="51">
        <v>3601851.8518518517</v>
      </c>
      <c r="M2282" s="51">
        <v>3601851.8518518517</v>
      </c>
      <c r="N2282" s="132">
        <v>3601851.8518518517</v>
      </c>
      <c r="O2282" s="51">
        <v>3601851.8518518517</v>
      </c>
      <c r="P2282" s="51">
        <v>3601851.8518518517</v>
      </c>
      <c r="Q2282" s="51">
        <v>3601851.8518518517</v>
      </c>
      <c r="R2282" s="51">
        <v>3601851.8518518517</v>
      </c>
      <c r="S2282" s="51">
        <v>3601851.8518518517</v>
      </c>
      <c r="T2282" s="51">
        <v>3601851.8518518517</v>
      </c>
    </row>
    <row r="2283" spans="1:20" s="10" customFormat="1" ht="65.099999999999994" customHeight="1" x14ac:dyDescent="0.3">
      <c r="A2283" s="13">
        <f>IF(D2283="","",SUBTOTAL(3,D$7:$D2283))</f>
        <v>2269</v>
      </c>
      <c r="B2283" s="376"/>
      <c r="C2283" s="55" t="s">
        <v>3515</v>
      </c>
      <c r="D2283" s="56" t="s">
        <v>209</v>
      </c>
      <c r="E2283" s="55"/>
      <c r="F2283" s="53" t="s">
        <v>3516</v>
      </c>
      <c r="G2283" s="376"/>
      <c r="H2283" s="54" t="s">
        <v>17</v>
      </c>
      <c r="I2283" s="373"/>
      <c r="J2283" s="389"/>
      <c r="K2283" s="53"/>
      <c r="L2283" s="51">
        <v>2148148.1481481479</v>
      </c>
      <c r="M2283" s="51">
        <v>2148148.1481481479</v>
      </c>
      <c r="N2283" s="132">
        <v>2148148.1481481479</v>
      </c>
      <c r="O2283" s="51">
        <v>2148148.1481481479</v>
      </c>
      <c r="P2283" s="51">
        <v>2148148.1481481479</v>
      </c>
      <c r="Q2283" s="51">
        <v>2148148.1481481479</v>
      </c>
      <c r="R2283" s="51">
        <v>2148148.1481481479</v>
      </c>
      <c r="S2283" s="51">
        <v>2148148.1481481479</v>
      </c>
      <c r="T2283" s="51">
        <v>2148148.1481481479</v>
      </c>
    </row>
    <row r="2284" spans="1:20" s="10" customFormat="1" ht="65.099999999999994" customHeight="1" x14ac:dyDescent="0.3">
      <c r="A2284" s="13">
        <f>IF(D2284="","",SUBTOTAL(3,D$7:$D2284))</f>
        <v>2270</v>
      </c>
      <c r="B2284" s="376"/>
      <c r="C2284" s="55" t="s">
        <v>3517</v>
      </c>
      <c r="D2284" s="56" t="s">
        <v>209</v>
      </c>
      <c r="E2284" s="55"/>
      <c r="F2284" s="53" t="s">
        <v>3518</v>
      </c>
      <c r="G2284" s="376"/>
      <c r="H2284" s="54" t="s">
        <v>17</v>
      </c>
      <c r="I2284" s="373"/>
      <c r="J2284" s="389"/>
      <c r="K2284" s="53"/>
      <c r="L2284" s="51">
        <v>1916666.6666666665</v>
      </c>
      <c r="M2284" s="51">
        <v>1916666.6666666665</v>
      </c>
      <c r="N2284" s="132">
        <v>1916666.6666666665</v>
      </c>
      <c r="O2284" s="51">
        <v>1916666.6666666665</v>
      </c>
      <c r="P2284" s="51">
        <v>1916666.6666666665</v>
      </c>
      <c r="Q2284" s="51">
        <v>1916666.6666666665</v>
      </c>
      <c r="R2284" s="51">
        <v>1916666.6666666665</v>
      </c>
      <c r="S2284" s="51">
        <v>1916666.6666666665</v>
      </c>
      <c r="T2284" s="51">
        <v>1916666.6666666665</v>
      </c>
    </row>
    <row r="2285" spans="1:20" s="10" customFormat="1" ht="65.099999999999994" customHeight="1" x14ac:dyDescent="0.3">
      <c r="A2285" s="13">
        <f>IF(D2285="","",SUBTOTAL(3,D$7:$D2285))</f>
        <v>2271</v>
      </c>
      <c r="B2285" s="376"/>
      <c r="C2285" s="55" t="s">
        <v>3519</v>
      </c>
      <c r="D2285" s="56" t="s">
        <v>209</v>
      </c>
      <c r="E2285" s="55"/>
      <c r="F2285" s="53" t="s">
        <v>3520</v>
      </c>
      <c r="G2285" s="376"/>
      <c r="H2285" s="54" t="s">
        <v>17</v>
      </c>
      <c r="I2285" s="373"/>
      <c r="J2285" s="389"/>
      <c r="K2285" s="53"/>
      <c r="L2285" s="51">
        <v>916666.66666666663</v>
      </c>
      <c r="M2285" s="51">
        <v>916666.66666666663</v>
      </c>
      <c r="N2285" s="132">
        <v>916666.66666666663</v>
      </c>
      <c r="O2285" s="51">
        <v>916666.66666666663</v>
      </c>
      <c r="P2285" s="51">
        <v>916666.66666666663</v>
      </c>
      <c r="Q2285" s="51">
        <v>916666.66666666663</v>
      </c>
      <c r="R2285" s="51">
        <v>916666.66666666663</v>
      </c>
      <c r="S2285" s="51">
        <v>916666.66666666663</v>
      </c>
      <c r="T2285" s="51">
        <v>916666.66666666663</v>
      </c>
    </row>
    <row r="2286" spans="1:20" s="10" customFormat="1" ht="65.099999999999994" customHeight="1" x14ac:dyDescent="0.3">
      <c r="A2286" s="13"/>
      <c r="B2286" s="376"/>
      <c r="C2286" s="55" t="s">
        <v>3521</v>
      </c>
      <c r="D2286" s="56"/>
      <c r="E2286" s="55"/>
      <c r="F2286" s="53"/>
      <c r="G2286" s="376"/>
      <c r="H2286" s="54"/>
      <c r="I2286" s="373"/>
      <c r="J2286" s="389"/>
      <c r="K2286" s="53"/>
      <c r="L2286" s="51"/>
      <c r="M2286" s="51"/>
      <c r="N2286" s="132"/>
      <c r="O2286" s="51"/>
      <c r="P2286" s="51"/>
      <c r="Q2286" s="51"/>
      <c r="R2286" s="51"/>
      <c r="S2286" s="51"/>
      <c r="T2286" s="51"/>
    </row>
    <row r="2287" spans="1:20" s="10" customFormat="1" ht="65.099999999999994" customHeight="1" x14ac:dyDescent="0.3">
      <c r="A2287" s="13">
        <f>IF(D2287="","",SUBTOTAL(3,D$7:$D2287))</f>
        <v>2272</v>
      </c>
      <c r="B2287" s="376"/>
      <c r="C2287" s="55" t="s">
        <v>3522</v>
      </c>
      <c r="D2287" s="56" t="s">
        <v>209</v>
      </c>
      <c r="E2287" s="55"/>
      <c r="F2287" s="53"/>
      <c r="G2287" s="376"/>
      <c r="H2287" s="54" t="s">
        <v>3524</v>
      </c>
      <c r="I2287" s="373"/>
      <c r="J2287" s="389"/>
      <c r="K2287" s="53"/>
      <c r="L2287" s="51">
        <v>3129629.6296296292</v>
      </c>
      <c r="M2287" s="51">
        <v>3129629.6296296292</v>
      </c>
      <c r="N2287" s="132">
        <v>3129629.6296296292</v>
      </c>
      <c r="O2287" s="51">
        <v>3129629.6296296292</v>
      </c>
      <c r="P2287" s="51">
        <v>3129629.6296296292</v>
      </c>
      <c r="Q2287" s="51">
        <v>3129629.6296296292</v>
      </c>
      <c r="R2287" s="51">
        <v>3129629.6296296292</v>
      </c>
      <c r="S2287" s="51">
        <v>3129629.6296296292</v>
      </c>
      <c r="T2287" s="51">
        <v>3129629.6296296292</v>
      </c>
    </row>
    <row r="2288" spans="1:20" s="10" customFormat="1" ht="65.099999999999994" customHeight="1" x14ac:dyDescent="0.3">
      <c r="A2288" s="13">
        <f>IF(D2288="","",SUBTOTAL(3,D$7:$D2288))</f>
        <v>2273</v>
      </c>
      <c r="B2288" s="376"/>
      <c r="C2288" s="55" t="s">
        <v>3526</v>
      </c>
      <c r="D2288" s="56" t="s">
        <v>209</v>
      </c>
      <c r="E2288" s="55"/>
      <c r="F2288" s="53"/>
      <c r="G2288" s="376"/>
      <c r="H2288" s="54" t="s">
        <v>3524</v>
      </c>
      <c r="I2288" s="373"/>
      <c r="J2288" s="389"/>
      <c r="K2288" s="53"/>
      <c r="L2288" s="51">
        <v>3000000</v>
      </c>
      <c r="M2288" s="51">
        <v>3000000</v>
      </c>
      <c r="N2288" s="132">
        <v>3000000</v>
      </c>
      <c r="O2288" s="51">
        <v>3000000</v>
      </c>
      <c r="P2288" s="51">
        <v>3000000</v>
      </c>
      <c r="Q2288" s="51">
        <v>3000000</v>
      </c>
      <c r="R2288" s="51">
        <v>3000000</v>
      </c>
      <c r="S2288" s="51">
        <v>3000000</v>
      </c>
      <c r="T2288" s="51">
        <v>3000000</v>
      </c>
    </row>
    <row r="2289" spans="1:20" s="10" customFormat="1" ht="65.099999999999994" customHeight="1" x14ac:dyDescent="0.3">
      <c r="A2289" s="13">
        <f>IF(D2289="","",SUBTOTAL(3,D$7:$D2289))</f>
        <v>2274</v>
      </c>
      <c r="B2289" s="376"/>
      <c r="C2289" s="55" t="s">
        <v>3527</v>
      </c>
      <c r="D2289" s="56" t="s">
        <v>972</v>
      </c>
      <c r="E2289" s="55"/>
      <c r="F2289" s="53"/>
      <c r="G2289" s="376"/>
      <c r="H2289" s="54" t="s">
        <v>257</v>
      </c>
      <c r="I2289" s="373"/>
      <c r="J2289" s="389"/>
      <c r="K2289" s="53"/>
      <c r="L2289" s="51">
        <v>1518518.5185185184</v>
      </c>
      <c r="M2289" s="51">
        <v>1518518.5185185184</v>
      </c>
      <c r="N2289" s="132">
        <v>1518518.5185185184</v>
      </c>
      <c r="O2289" s="51">
        <v>1518518.5185185184</v>
      </c>
      <c r="P2289" s="51">
        <v>1518518.5185185184</v>
      </c>
      <c r="Q2289" s="51">
        <v>1518518.5185185184</v>
      </c>
      <c r="R2289" s="51">
        <v>1518518.5185185184</v>
      </c>
      <c r="S2289" s="51">
        <v>1518518.5185185184</v>
      </c>
      <c r="T2289" s="51">
        <v>1518518.5185185184</v>
      </c>
    </row>
    <row r="2290" spans="1:20" s="10" customFormat="1" ht="65.099999999999994" customHeight="1" x14ac:dyDescent="0.3">
      <c r="A2290" s="13">
        <f>IF(D2290="","",SUBTOTAL(3,D$7:$D2290))</f>
        <v>2275</v>
      </c>
      <c r="B2290" s="376"/>
      <c r="C2290" s="55" t="s">
        <v>3528</v>
      </c>
      <c r="D2290" s="56" t="s">
        <v>972</v>
      </c>
      <c r="E2290" s="55"/>
      <c r="F2290" s="53"/>
      <c r="G2290" s="376"/>
      <c r="H2290" s="54" t="s">
        <v>257</v>
      </c>
      <c r="I2290" s="373"/>
      <c r="J2290" s="389"/>
      <c r="K2290" s="53"/>
      <c r="L2290" s="51">
        <v>1518518.5185185184</v>
      </c>
      <c r="M2290" s="51">
        <v>1518518.5185185184</v>
      </c>
      <c r="N2290" s="132">
        <v>1518518.5185185184</v>
      </c>
      <c r="O2290" s="51">
        <v>1518518.5185185184</v>
      </c>
      <c r="P2290" s="51">
        <v>1518518.5185185184</v>
      </c>
      <c r="Q2290" s="51">
        <v>1518518.5185185184</v>
      </c>
      <c r="R2290" s="51">
        <v>1518518.5185185184</v>
      </c>
      <c r="S2290" s="51">
        <v>1518518.5185185184</v>
      </c>
      <c r="T2290" s="51">
        <v>1518518.5185185184</v>
      </c>
    </row>
    <row r="2291" spans="1:20" s="10" customFormat="1" ht="65.099999999999994" customHeight="1" x14ac:dyDescent="0.3">
      <c r="A2291" s="13">
        <f>IF(D2291="","",SUBTOTAL(3,D$7:$D2291))</f>
        <v>2276</v>
      </c>
      <c r="B2291" s="376"/>
      <c r="C2291" s="55" t="s">
        <v>3529</v>
      </c>
      <c r="D2291" s="56" t="s">
        <v>209</v>
      </c>
      <c r="E2291" s="55"/>
      <c r="F2291" s="53" t="s">
        <v>3530</v>
      </c>
      <c r="G2291" s="376"/>
      <c r="H2291" s="54" t="s">
        <v>3531</v>
      </c>
      <c r="I2291" s="373"/>
      <c r="J2291" s="389"/>
      <c r="K2291" s="53"/>
      <c r="L2291" s="51">
        <v>7388888.8888888881</v>
      </c>
      <c r="M2291" s="51">
        <v>7388888.8888888881</v>
      </c>
      <c r="N2291" s="132">
        <v>7388888.8888888881</v>
      </c>
      <c r="O2291" s="51">
        <v>7388888.8888888881</v>
      </c>
      <c r="P2291" s="51">
        <v>7388888.8888888881</v>
      </c>
      <c r="Q2291" s="51">
        <v>7388888.8888888881</v>
      </c>
      <c r="R2291" s="51">
        <v>7388888.8888888881</v>
      </c>
      <c r="S2291" s="51">
        <v>7388888.8888888881</v>
      </c>
      <c r="T2291" s="51">
        <v>7388888.8888888881</v>
      </c>
    </row>
    <row r="2292" spans="1:20" s="10" customFormat="1" ht="65.099999999999994" customHeight="1" x14ac:dyDescent="0.3">
      <c r="A2292" s="13">
        <f>IF(D2292="","",SUBTOTAL(3,D$7:$D2292))</f>
        <v>2277</v>
      </c>
      <c r="B2292" s="376"/>
      <c r="C2292" s="55" t="s">
        <v>3532</v>
      </c>
      <c r="D2292" s="56" t="s">
        <v>972</v>
      </c>
      <c r="E2292" s="55"/>
      <c r="F2292" s="53" t="s">
        <v>3533</v>
      </c>
      <c r="G2292" s="376"/>
      <c r="H2292" s="54" t="s">
        <v>257</v>
      </c>
      <c r="I2292" s="373"/>
      <c r="J2292" s="389"/>
      <c r="K2292" s="53"/>
      <c r="L2292" s="51">
        <v>5546296.2962962957</v>
      </c>
      <c r="M2292" s="51">
        <v>5546296.2962962957</v>
      </c>
      <c r="N2292" s="132">
        <v>5546296.2962962957</v>
      </c>
      <c r="O2292" s="51">
        <v>5546296.2962962957</v>
      </c>
      <c r="P2292" s="51">
        <v>5546296.2962962957</v>
      </c>
      <c r="Q2292" s="51">
        <v>5546296.2962962957</v>
      </c>
      <c r="R2292" s="51">
        <v>5546296.2962962957</v>
      </c>
      <c r="S2292" s="51">
        <v>5546296.2962962957</v>
      </c>
      <c r="T2292" s="51">
        <v>5546296.2962962957</v>
      </c>
    </row>
    <row r="2293" spans="1:20" s="10" customFormat="1" ht="65.099999999999994" customHeight="1" x14ac:dyDescent="0.3">
      <c r="A2293" s="13"/>
      <c r="B2293" s="376"/>
      <c r="C2293" s="55" t="s">
        <v>3534</v>
      </c>
      <c r="D2293" s="56"/>
      <c r="E2293" s="55"/>
      <c r="F2293" s="53"/>
      <c r="G2293" s="376"/>
      <c r="H2293" s="54"/>
      <c r="I2293" s="373"/>
      <c r="J2293" s="389"/>
      <c r="K2293" s="53"/>
      <c r="L2293" s="51"/>
      <c r="M2293" s="51"/>
      <c r="N2293" s="132"/>
      <c r="O2293" s="51"/>
      <c r="P2293" s="51"/>
      <c r="Q2293" s="51"/>
      <c r="R2293" s="51"/>
      <c r="S2293" s="51"/>
      <c r="T2293" s="51"/>
    </row>
    <row r="2294" spans="1:20" s="10" customFormat="1" ht="65.099999999999994" customHeight="1" x14ac:dyDescent="0.3">
      <c r="A2294" s="13">
        <f>IF(D2294="","",SUBTOTAL(3,D$7:$D2294))</f>
        <v>2278</v>
      </c>
      <c r="B2294" s="376"/>
      <c r="C2294" s="55" t="s">
        <v>3535</v>
      </c>
      <c r="D2294" s="56" t="s">
        <v>209</v>
      </c>
      <c r="E2294" s="55"/>
      <c r="F2294" s="53" t="s">
        <v>3536</v>
      </c>
      <c r="G2294" s="376"/>
      <c r="H2294" s="54" t="s">
        <v>17</v>
      </c>
      <c r="I2294" s="373"/>
      <c r="J2294" s="389"/>
      <c r="K2294" s="53"/>
      <c r="L2294" s="51">
        <v>13564814.814814813</v>
      </c>
      <c r="M2294" s="51">
        <v>13564814.814814813</v>
      </c>
      <c r="N2294" s="132">
        <v>13564814.814814813</v>
      </c>
      <c r="O2294" s="51">
        <v>13564814.814814813</v>
      </c>
      <c r="P2294" s="51">
        <v>13564814.814814813</v>
      </c>
      <c r="Q2294" s="51">
        <v>13564814.814814813</v>
      </c>
      <c r="R2294" s="51">
        <v>13564814.814814813</v>
      </c>
      <c r="S2294" s="51">
        <v>13564814.814814813</v>
      </c>
      <c r="T2294" s="51">
        <v>13564814.814814813</v>
      </c>
    </row>
    <row r="2295" spans="1:20" s="10" customFormat="1" ht="65.099999999999994" customHeight="1" x14ac:dyDescent="0.3">
      <c r="A2295" s="13">
        <f>IF(D2295="","",SUBTOTAL(3,D$7:$D2295))</f>
        <v>2279</v>
      </c>
      <c r="B2295" s="376"/>
      <c r="C2295" s="55" t="s">
        <v>3537</v>
      </c>
      <c r="D2295" s="56" t="s">
        <v>209</v>
      </c>
      <c r="E2295" s="55"/>
      <c r="F2295" s="53" t="s">
        <v>3538</v>
      </c>
      <c r="G2295" s="376"/>
      <c r="H2295" s="54" t="s">
        <v>17</v>
      </c>
      <c r="I2295" s="373"/>
      <c r="J2295" s="389"/>
      <c r="K2295" s="53"/>
      <c r="L2295" s="51">
        <v>11972222.222222222</v>
      </c>
      <c r="M2295" s="51">
        <v>11972222.222222222</v>
      </c>
      <c r="N2295" s="132">
        <v>11972222.222222222</v>
      </c>
      <c r="O2295" s="51">
        <v>11972222.222222222</v>
      </c>
      <c r="P2295" s="51">
        <v>11972222.222222222</v>
      </c>
      <c r="Q2295" s="51">
        <v>11972222.222222222</v>
      </c>
      <c r="R2295" s="51">
        <v>11972222.222222222</v>
      </c>
      <c r="S2295" s="51">
        <v>11972222.222222222</v>
      </c>
      <c r="T2295" s="51">
        <v>11972222.222222222</v>
      </c>
    </row>
    <row r="2296" spans="1:20" s="10" customFormat="1" ht="65.099999999999994" customHeight="1" x14ac:dyDescent="0.3">
      <c r="A2296" s="13">
        <f>IF(D2296="","",SUBTOTAL(3,D$7:$D2296))</f>
        <v>2280</v>
      </c>
      <c r="B2296" s="376"/>
      <c r="C2296" s="55" t="s">
        <v>3539</v>
      </c>
      <c r="D2296" s="56" t="s">
        <v>209</v>
      </c>
      <c r="E2296" s="55"/>
      <c r="F2296" s="53" t="s">
        <v>3540</v>
      </c>
      <c r="G2296" s="376"/>
      <c r="H2296" s="54" t="s">
        <v>17</v>
      </c>
      <c r="I2296" s="373"/>
      <c r="J2296" s="389"/>
      <c r="K2296" s="53"/>
      <c r="L2296" s="51">
        <v>15740740.740740739</v>
      </c>
      <c r="M2296" s="51">
        <v>15740740.740740739</v>
      </c>
      <c r="N2296" s="132">
        <v>15740740.740740739</v>
      </c>
      <c r="O2296" s="51">
        <v>15740740.740740739</v>
      </c>
      <c r="P2296" s="51">
        <v>15740740.740740739</v>
      </c>
      <c r="Q2296" s="51">
        <v>15740740.740740739</v>
      </c>
      <c r="R2296" s="51">
        <v>15740740.740740739</v>
      </c>
      <c r="S2296" s="51">
        <v>15740740.740740739</v>
      </c>
      <c r="T2296" s="51">
        <v>15740740.740740739</v>
      </c>
    </row>
    <row r="2297" spans="1:20" s="10" customFormat="1" ht="65.099999999999994" customHeight="1" x14ac:dyDescent="0.3">
      <c r="A2297" s="13">
        <f>IF(D2297="","",SUBTOTAL(3,D$7:$D2297))</f>
        <v>2281</v>
      </c>
      <c r="B2297" s="376"/>
      <c r="C2297" s="55" t="s">
        <v>3541</v>
      </c>
      <c r="D2297" s="56" t="s">
        <v>209</v>
      </c>
      <c r="E2297" s="55"/>
      <c r="F2297" s="53" t="s">
        <v>3542</v>
      </c>
      <c r="G2297" s="376"/>
      <c r="H2297" s="54" t="s">
        <v>17</v>
      </c>
      <c r="I2297" s="373"/>
      <c r="J2297" s="389"/>
      <c r="K2297" s="53"/>
      <c r="L2297" s="51">
        <v>15064814.814814813</v>
      </c>
      <c r="M2297" s="51">
        <v>15064814.814814813</v>
      </c>
      <c r="N2297" s="132">
        <v>15064814.814814813</v>
      </c>
      <c r="O2297" s="51">
        <v>15064814.814814813</v>
      </c>
      <c r="P2297" s="51">
        <v>15064814.814814813</v>
      </c>
      <c r="Q2297" s="51">
        <v>15064814.814814813</v>
      </c>
      <c r="R2297" s="51">
        <v>15064814.814814813</v>
      </c>
      <c r="S2297" s="51">
        <v>15064814.814814813</v>
      </c>
      <c r="T2297" s="51">
        <v>15064814.814814813</v>
      </c>
    </row>
    <row r="2298" spans="1:20" s="10" customFormat="1" ht="65.099999999999994" customHeight="1" x14ac:dyDescent="0.3">
      <c r="A2298" s="13"/>
      <c r="B2298" s="376"/>
      <c r="C2298" s="55" t="s">
        <v>3543</v>
      </c>
      <c r="D2298" s="56"/>
      <c r="E2298" s="55"/>
      <c r="F2298" s="53"/>
      <c r="G2298" s="376"/>
      <c r="H2298" s="54"/>
      <c r="I2298" s="373"/>
      <c r="J2298" s="389"/>
      <c r="K2298" s="53"/>
      <c r="L2298" s="51">
        <v>0</v>
      </c>
      <c r="M2298" s="51">
        <v>0</v>
      </c>
      <c r="N2298" s="132">
        <v>0</v>
      </c>
      <c r="O2298" s="51">
        <v>0</v>
      </c>
      <c r="P2298" s="51">
        <v>0</v>
      </c>
      <c r="Q2298" s="51">
        <v>0</v>
      </c>
      <c r="R2298" s="51">
        <v>0</v>
      </c>
      <c r="S2298" s="51">
        <v>0</v>
      </c>
      <c r="T2298" s="51">
        <v>0</v>
      </c>
    </row>
    <row r="2299" spans="1:20" s="10" customFormat="1" ht="65.099999999999994" customHeight="1" x14ac:dyDescent="0.3">
      <c r="A2299" s="13">
        <f>IF(D2299="","",SUBTOTAL(3,D$7:$D2299))</f>
        <v>2282</v>
      </c>
      <c r="B2299" s="376"/>
      <c r="C2299" s="55" t="s">
        <v>3544</v>
      </c>
      <c r="D2299" s="56" t="s">
        <v>972</v>
      </c>
      <c r="E2299" s="55"/>
      <c r="F2299" s="53"/>
      <c r="G2299" s="376"/>
      <c r="H2299" s="54" t="s">
        <v>257</v>
      </c>
      <c r="I2299" s="373"/>
      <c r="J2299" s="389"/>
      <c r="K2299" s="53"/>
      <c r="L2299" s="51">
        <v>111111.11111111111</v>
      </c>
      <c r="M2299" s="51">
        <v>111111.11111111111</v>
      </c>
      <c r="N2299" s="132">
        <v>111111.11111111111</v>
      </c>
      <c r="O2299" s="51">
        <v>111111.11111111111</v>
      </c>
      <c r="P2299" s="51">
        <v>111111.11111111111</v>
      </c>
      <c r="Q2299" s="51">
        <v>111111.11111111111</v>
      </c>
      <c r="R2299" s="51">
        <v>111111.11111111111</v>
      </c>
      <c r="S2299" s="51">
        <v>111111.11111111111</v>
      </c>
      <c r="T2299" s="51">
        <v>111111.11111111111</v>
      </c>
    </row>
    <row r="2300" spans="1:20" s="10" customFormat="1" ht="65.099999999999994" customHeight="1" x14ac:dyDescent="0.3">
      <c r="A2300" s="13">
        <f>IF(D2300="","",SUBTOTAL(3,D$7:$D2300))</f>
        <v>2283</v>
      </c>
      <c r="B2300" s="376"/>
      <c r="C2300" s="55" t="s">
        <v>3545</v>
      </c>
      <c r="D2300" s="56" t="s">
        <v>972</v>
      </c>
      <c r="E2300" s="55"/>
      <c r="F2300" s="53"/>
      <c r="G2300" s="376"/>
      <c r="H2300" s="54" t="s">
        <v>257</v>
      </c>
      <c r="I2300" s="373"/>
      <c r="J2300" s="389"/>
      <c r="K2300" s="53"/>
      <c r="L2300" s="51">
        <v>111111.11111111111</v>
      </c>
      <c r="M2300" s="51">
        <v>111111.11111111111</v>
      </c>
      <c r="N2300" s="132">
        <v>111111.11111111111</v>
      </c>
      <c r="O2300" s="51">
        <v>111111.11111111111</v>
      </c>
      <c r="P2300" s="51">
        <v>111111.11111111111</v>
      </c>
      <c r="Q2300" s="51">
        <v>111111.11111111111</v>
      </c>
      <c r="R2300" s="51">
        <v>111111.11111111111</v>
      </c>
      <c r="S2300" s="51">
        <v>111111.11111111111</v>
      </c>
      <c r="T2300" s="51">
        <v>111111.11111111111</v>
      </c>
    </row>
    <row r="2301" spans="1:20" s="10" customFormat="1" ht="65.099999999999994" customHeight="1" x14ac:dyDescent="0.3">
      <c r="A2301" s="13">
        <f>IF(D2301="","",SUBTOTAL(3,D$7:$D2301))</f>
        <v>2284</v>
      </c>
      <c r="B2301" s="376"/>
      <c r="C2301" s="55" t="s">
        <v>3546</v>
      </c>
      <c r="D2301" s="56" t="s">
        <v>209</v>
      </c>
      <c r="E2301" s="55"/>
      <c r="F2301" s="53"/>
      <c r="G2301" s="376"/>
      <c r="H2301" s="54" t="s">
        <v>17</v>
      </c>
      <c r="I2301" s="373"/>
      <c r="J2301" s="389"/>
      <c r="K2301" s="53"/>
      <c r="L2301" s="51">
        <v>111111.11111111111</v>
      </c>
      <c r="M2301" s="51">
        <v>111111.11111111111</v>
      </c>
      <c r="N2301" s="132">
        <v>111111.11111111111</v>
      </c>
      <c r="O2301" s="51">
        <v>111111.11111111111</v>
      </c>
      <c r="P2301" s="51">
        <v>111111.11111111111</v>
      </c>
      <c r="Q2301" s="51">
        <v>111111.11111111111</v>
      </c>
      <c r="R2301" s="51">
        <v>111111.11111111111</v>
      </c>
      <c r="S2301" s="51">
        <v>111111.11111111111</v>
      </c>
      <c r="T2301" s="51">
        <v>111111.11111111111</v>
      </c>
    </row>
    <row r="2302" spans="1:20" s="10" customFormat="1" ht="65.099999999999994" customHeight="1" x14ac:dyDescent="0.3">
      <c r="A2302" s="13">
        <f>IF(D2302="","",SUBTOTAL(3,D$7:$D2302))</f>
        <v>2285</v>
      </c>
      <c r="B2302" s="376"/>
      <c r="C2302" s="55" t="s">
        <v>3547</v>
      </c>
      <c r="D2302" s="56" t="s">
        <v>209</v>
      </c>
      <c r="E2302" s="55"/>
      <c r="F2302" s="53"/>
      <c r="G2302" s="376"/>
      <c r="H2302" s="54" t="s">
        <v>17</v>
      </c>
      <c r="I2302" s="373"/>
      <c r="J2302" s="389"/>
      <c r="K2302" s="53"/>
      <c r="L2302" s="51">
        <v>1416666.6666666665</v>
      </c>
      <c r="M2302" s="51">
        <v>1416666.6666666665</v>
      </c>
      <c r="N2302" s="132">
        <v>1416666.6666666665</v>
      </c>
      <c r="O2302" s="51">
        <v>1416666.6666666665</v>
      </c>
      <c r="P2302" s="51">
        <v>1416666.6666666665</v>
      </c>
      <c r="Q2302" s="51">
        <v>1416666.6666666665</v>
      </c>
      <c r="R2302" s="51">
        <v>1416666.6666666665</v>
      </c>
      <c r="S2302" s="51">
        <v>1416666.6666666665</v>
      </c>
      <c r="T2302" s="51">
        <v>1416666.6666666665</v>
      </c>
    </row>
    <row r="2303" spans="1:20" s="10" customFormat="1" ht="65.099999999999994" customHeight="1" x14ac:dyDescent="0.3">
      <c r="A2303" s="13">
        <f>IF(D2303="","",SUBTOTAL(3,D$7:$D2303))</f>
        <v>2286</v>
      </c>
      <c r="B2303" s="376"/>
      <c r="C2303" s="55" t="s">
        <v>3548</v>
      </c>
      <c r="D2303" s="56" t="s">
        <v>972</v>
      </c>
      <c r="E2303" s="55"/>
      <c r="F2303" s="53"/>
      <c r="G2303" s="376"/>
      <c r="H2303" s="54" t="s">
        <v>17</v>
      </c>
      <c r="I2303" s="373"/>
      <c r="J2303" s="389"/>
      <c r="K2303" s="53"/>
      <c r="L2303" s="51">
        <v>203703.70370370368</v>
      </c>
      <c r="M2303" s="51">
        <v>203703.70370370368</v>
      </c>
      <c r="N2303" s="132">
        <v>203703.70370370368</v>
      </c>
      <c r="O2303" s="51">
        <v>203703.70370370368</v>
      </c>
      <c r="P2303" s="51">
        <v>203703.70370370368</v>
      </c>
      <c r="Q2303" s="51">
        <v>203703.70370370368</v>
      </c>
      <c r="R2303" s="51">
        <v>203703.70370370368</v>
      </c>
      <c r="S2303" s="51">
        <v>203703.70370370368</v>
      </c>
      <c r="T2303" s="51">
        <v>203703.70370370368</v>
      </c>
    </row>
    <row r="2304" spans="1:20" s="10" customFormat="1" ht="65.099999999999994" customHeight="1" x14ac:dyDescent="0.3">
      <c r="A2304" s="13">
        <f>IF(D2304="","",SUBTOTAL(3,D$7:$D2304))</f>
        <v>2287</v>
      </c>
      <c r="B2304" s="376"/>
      <c r="C2304" s="55" t="s">
        <v>3549</v>
      </c>
      <c r="D2304" s="56" t="s">
        <v>972</v>
      </c>
      <c r="E2304" s="55"/>
      <c r="F2304" s="53"/>
      <c r="G2304" s="376"/>
      <c r="H2304" s="54" t="s">
        <v>17</v>
      </c>
      <c r="I2304" s="373"/>
      <c r="J2304" s="389"/>
      <c r="K2304" s="53"/>
      <c r="L2304" s="51">
        <v>314814.81481481477</v>
      </c>
      <c r="M2304" s="51">
        <v>314814.81481481477</v>
      </c>
      <c r="N2304" s="132">
        <v>314814.81481481477</v>
      </c>
      <c r="O2304" s="51">
        <v>314814.81481481477</v>
      </c>
      <c r="P2304" s="51">
        <v>314814.81481481477</v>
      </c>
      <c r="Q2304" s="51">
        <v>314814.81481481477</v>
      </c>
      <c r="R2304" s="51">
        <v>314814.81481481477</v>
      </c>
      <c r="S2304" s="51">
        <v>314814.81481481477</v>
      </c>
      <c r="T2304" s="51">
        <v>314814.81481481477</v>
      </c>
    </row>
    <row r="2305" spans="1:20" s="10" customFormat="1" ht="65.099999999999994" customHeight="1" x14ac:dyDescent="0.3">
      <c r="A2305" s="13">
        <f>IF(D2305="","",SUBTOTAL(3,D$7:$D2305))</f>
        <v>2288</v>
      </c>
      <c r="B2305" s="376"/>
      <c r="C2305" s="55" t="s">
        <v>3550</v>
      </c>
      <c r="D2305" s="56" t="s">
        <v>972</v>
      </c>
      <c r="E2305" s="55"/>
      <c r="F2305" s="53"/>
      <c r="G2305" s="376"/>
      <c r="H2305" s="54" t="s">
        <v>17</v>
      </c>
      <c r="I2305" s="373"/>
      <c r="J2305" s="389"/>
      <c r="K2305" s="53"/>
      <c r="L2305" s="51">
        <v>268518.51851851848</v>
      </c>
      <c r="M2305" s="51">
        <v>268518.51851851848</v>
      </c>
      <c r="N2305" s="132">
        <v>268518.51851851848</v>
      </c>
      <c r="O2305" s="51">
        <v>268518.51851851848</v>
      </c>
      <c r="P2305" s="51">
        <v>268518.51851851848</v>
      </c>
      <c r="Q2305" s="51">
        <v>268518.51851851848</v>
      </c>
      <c r="R2305" s="51">
        <v>268518.51851851848</v>
      </c>
      <c r="S2305" s="51">
        <v>268518.51851851848</v>
      </c>
      <c r="T2305" s="51">
        <v>268518.51851851848</v>
      </c>
    </row>
    <row r="2306" spans="1:20" s="10" customFormat="1" ht="65.099999999999994" customHeight="1" x14ac:dyDescent="0.3">
      <c r="A2306" s="13">
        <f>IF(D2306="","",SUBTOTAL(3,D$7:$D2306))</f>
        <v>2289</v>
      </c>
      <c r="B2306" s="376"/>
      <c r="C2306" s="55" t="s">
        <v>3551</v>
      </c>
      <c r="D2306" s="56" t="s">
        <v>209</v>
      </c>
      <c r="E2306" s="55"/>
      <c r="F2306" s="53"/>
      <c r="G2306" s="376"/>
      <c r="H2306" s="54" t="s">
        <v>2006</v>
      </c>
      <c r="I2306" s="373"/>
      <c r="J2306" s="389"/>
      <c r="K2306" s="53"/>
      <c r="L2306" s="51">
        <v>13185185.185185185</v>
      </c>
      <c r="M2306" s="51">
        <v>13185185.185185185</v>
      </c>
      <c r="N2306" s="132">
        <v>13185185.185185185</v>
      </c>
      <c r="O2306" s="51">
        <v>13185185.185185185</v>
      </c>
      <c r="P2306" s="51">
        <v>13185185.185185185</v>
      </c>
      <c r="Q2306" s="51">
        <v>13185185.185185185</v>
      </c>
      <c r="R2306" s="51">
        <v>13185185.185185185</v>
      </c>
      <c r="S2306" s="51">
        <v>13185185.185185185</v>
      </c>
      <c r="T2306" s="51">
        <v>13185185.185185185</v>
      </c>
    </row>
    <row r="2307" spans="1:20" s="10" customFormat="1" ht="65.099999999999994" customHeight="1" x14ac:dyDescent="0.3">
      <c r="A2307" s="13">
        <f>IF(D2307="","",SUBTOTAL(3,D$7:$D2307))</f>
        <v>2290</v>
      </c>
      <c r="B2307" s="376"/>
      <c r="C2307" s="55" t="s">
        <v>3552</v>
      </c>
      <c r="D2307" s="56" t="s">
        <v>209</v>
      </c>
      <c r="E2307" s="55"/>
      <c r="F2307" s="53"/>
      <c r="G2307" s="376"/>
      <c r="H2307" s="54" t="s">
        <v>3531</v>
      </c>
      <c r="I2307" s="373"/>
      <c r="J2307" s="389"/>
      <c r="K2307" s="53"/>
      <c r="L2307" s="51">
        <v>5583333.333333333</v>
      </c>
      <c r="M2307" s="51">
        <v>5583333.333333333</v>
      </c>
      <c r="N2307" s="132">
        <v>5583333.333333333</v>
      </c>
      <c r="O2307" s="51">
        <v>5583333.333333333</v>
      </c>
      <c r="P2307" s="51">
        <v>5583333.333333333</v>
      </c>
      <c r="Q2307" s="51">
        <v>5583333.333333333</v>
      </c>
      <c r="R2307" s="51">
        <v>5583333.333333333</v>
      </c>
      <c r="S2307" s="51">
        <v>5583333.333333333</v>
      </c>
      <c r="T2307" s="51">
        <v>5583333.333333333</v>
      </c>
    </row>
    <row r="2308" spans="1:20" s="10" customFormat="1" ht="65.099999999999994" customHeight="1" x14ac:dyDescent="0.3">
      <c r="A2308" s="13">
        <f>IF(D2308="","",SUBTOTAL(3,D$7:$D2308))</f>
        <v>2291</v>
      </c>
      <c r="B2308" s="376"/>
      <c r="C2308" s="55" t="s">
        <v>3553</v>
      </c>
      <c r="D2308" s="56" t="s">
        <v>209</v>
      </c>
      <c r="E2308" s="55"/>
      <c r="F2308" s="53"/>
      <c r="G2308" s="376"/>
      <c r="H2308" s="54" t="s">
        <v>2006</v>
      </c>
      <c r="I2308" s="373"/>
      <c r="J2308" s="389"/>
      <c r="K2308" s="53"/>
      <c r="L2308" s="51">
        <v>1703703.7037037036</v>
      </c>
      <c r="M2308" s="51">
        <v>1703703.7037037036</v>
      </c>
      <c r="N2308" s="132">
        <v>1703703.7037037036</v>
      </c>
      <c r="O2308" s="51">
        <v>1703703.7037037036</v>
      </c>
      <c r="P2308" s="51">
        <v>1703703.7037037036</v>
      </c>
      <c r="Q2308" s="51">
        <v>1703703.7037037036</v>
      </c>
      <c r="R2308" s="51">
        <v>1703703.7037037036</v>
      </c>
      <c r="S2308" s="51">
        <v>1703703.7037037036</v>
      </c>
      <c r="T2308" s="51">
        <v>1703703.7037037036</v>
      </c>
    </row>
    <row r="2309" spans="1:20" s="10" customFormat="1" ht="65.099999999999994" customHeight="1" x14ac:dyDescent="0.3">
      <c r="A2309" s="13">
        <f>IF(D2309="","",SUBTOTAL(3,D$7:$D2309))</f>
        <v>2292</v>
      </c>
      <c r="B2309" s="376"/>
      <c r="C2309" s="55" t="s">
        <v>3554</v>
      </c>
      <c r="D2309" s="56" t="s">
        <v>972</v>
      </c>
      <c r="E2309" s="55"/>
      <c r="F2309" s="53"/>
      <c r="G2309" s="376"/>
      <c r="H2309" s="54" t="s">
        <v>257</v>
      </c>
      <c r="I2309" s="373"/>
      <c r="J2309" s="389"/>
      <c r="K2309" s="53"/>
      <c r="L2309" s="51">
        <v>342592.59259259258</v>
      </c>
      <c r="M2309" s="51">
        <v>342592.59259259258</v>
      </c>
      <c r="N2309" s="132">
        <v>342592.59259259258</v>
      </c>
      <c r="O2309" s="51">
        <v>342592.59259259258</v>
      </c>
      <c r="P2309" s="51">
        <v>342592.59259259258</v>
      </c>
      <c r="Q2309" s="51">
        <v>342592.59259259258</v>
      </c>
      <c r="R2309" s="51">
        <v>342592.59259259258</v>
      </c>
      <c r="S2309" s="51">
        <v>342592.59259259258</v>
      </c>
      <c r="T2309" s="51">
        <v>342592.59259259258</v>
      </c>
    </row>
    <row r="2310" spans="1:20" s="10" customFormat="1" ht="65.099999999999994" customHeight="1" x14ac:dyDescent="0.3">
      <c r="A2310" s="13">
        <f>IF(D2310="","",SUBTOTAL(3,D$7:$D2310))</f>
        <v>2293</v>
      </c>
      <c r="B2310" s="376"/>
      <c r="C2310" s="55" t="s">
        <v>3555</v>
      </c>
      <c r="D2310" s="56" t="s">
        <v>209</v>
      </c>
      <c r="E2310" s="55"/>
      <c r="F2310" s="53"/>
      <c r="G2310" s="376"/>
      <c r="H2310" s="54" t="s">
        <v>257</v>
      </c>
      <c r="I2310" s="373"/>
      <c r="J2310" s="389"/>
      <c r="K2310" s="53"/>
      <c r="L2310" s="51">
        <v>4564814.8148148144</v>
      </c>
      <c r="M2310" s="51">
        <v>4564814.8148148144</v>
      </c>
      <c r="N2310" s="132">
        <v>4564814.8148148144</v>
      </c>
      <c r="O2310" s="51">
        <v>4564814.8148148144</v>
      </c>
      <c r="P2310" s="51">
        <v>4564814.8148148144</v>
      </c>
      <c r="Q2310" s="51">
        <v>4564814.8148148144</v>
      </c>
      <c r="R2310" s="51">
        <v>4564814.8148148144</v>
      </c>
      <c r="S2310" s="51">
        <v>4564814.8148148144</v>
      </c>
      <c r="T2310" s="51">
        <v>4564814.8148148144</v>
      </c>
    </row>
    <row r="2311" spans="1:20" s="10" customFormat="1" ht="65.099999999999994" customHeight="1" x14ac:dyDescent="0.3">
      <c r="A2311" s="13">
        <f>IF(D2311="","",SUBTOTAL(3,D$7:$D2311))</f>
        <v>2294</v>
      </c>
      <c r="B2311" s="376"/>
      <c r="C2311" s="55" t="s">
        <v>3556</v>
      </c>
      <c r="D2311" s="56" t="s">
        <v>209</v>
      </c>
      <c r="E2311" s="55"/>
      <c r="F2311" s="53"/>
      <c r="G2311" s="376"/>
      <c r="H2311" s="54" t="s">
        <v>257</v>
      </c>
      <c r="I2311" s="373"/>
      <c r="J2311" s="389"/>
      <c r="K2311" s="53"/>
      <c r="L2311" s="51">
        <v>2092592.5925925924</v>
      </c>
      <c r="M2311" s="51">
        <v>2092592.5925925924</v>
      </c>
      <c r="N2311" s="132">
        <v>2092592.5925925924</v>
      </c>
      <c r="O2311" s="51">
        <v>2092592.5925925924</v>
      </c>
      <c r="P2311" s="51">
        <v>2092592.5925925924</v>
      </c>
      <c r="Q2311" s="51">
        <v>2092592.5925925924</v>
      </c>
      <c r="R2311" s="51">
        <v>2092592.5925925924</v>
      </c>
      <c r="S2311" s="51">
        <v>2092592.5925925924</v>
      </c>
      <c r="T2311" s="51">
        <v>2092592.5925925924</v>
      </c>
    </row>
    <row r="2312" spans="1:20" s="10" customFormat="1" ht="65.099999999999994" customHeight="1" x14ac:dyDescent="0.3">
      <c r="A2312" s="13">
        <f>IF(D2312="","",SUBTOTAL(3,D$7:$D2312))</f>
        <v>2295</v>
      </c>
      <c r="B2312" s="376"/>
      <c r="C2312" s="55" t="s">
        <v>3557</v>
      </c>
      <c r="D2312" s="56" t="s">
        <v>209</v>
      </c>
      <c r="E2312" s="55"/>
      <c r="F2312" s="53"/>
      <c r="G2312" s="376"/>
      <c r="H2312" s="54" t="s">
        <v>257</v>
      </c>
      <c r="I2312" s="373"/>
      <c r="J2312" s="389"/>
      <c r="K2312" s="53"/>
      <c r="L2312" s="51">
        <v>1916666.6666666665</v>
      </c>
      <c r="M2312" s="51">
        <v>1916666.6666666665</v>
      </c>
      <c r="N2312" s="132">
        <v>1916666.6666666665</v>
      </c>
      <c r="O2312" s="51">
        <v>1916666.6666666665</v>
      </c>
      <c r="P2312" s="51">
        <v>1916666.6666666665</v>
      </c>
      <c r="Q2312" s="51">
        <v>1916666.6666666665</v>
      </c>
      <c r="R2312" s="51">
        <v>1916666.6666666665</v>
      </c>
      <c r="S2312" s="51">
        <v>1916666.6666666665</v>
      </c>
      <c r="T2312" s="51">
        <v>1916666.6666666665</v>
      </c>
    </row>
    <row r="2313" spans="1:20" s="10" customFormat="1" ht="65.099999999999994" customHeight="1" x14ac:dyDescent="0.3">
      <c r="A2313" s="13">
        <f>IF(D2313="","",SUBTOTAL(3,D$7:$D2313))</f>
        <v>2296</v>
      </c>
      <c r="B2313" s="376"/>
      <c r="C2313" s="55" t="s">
        <v>3558</v>
      </c>
      <c r="D2313" s="56" t="s">
        <v>209</v>
      </c>
      <c r="E2313" s="55"/>
      <c r="F2313" s="53"/>
      <c r="G2313" s="376"/>
      <c r="H2313" s="54" t="s">
        <v>257</v>
      </c>
      <c r="I2313" s="373"/>
      <c r="J2313" s="389"/>
      <c r="K2313" s="53"/>
      <c r="L2313" s="51">
        <v>1731481.4814814813</v>
      </c>
      <c r="M2313" s="51">
        <v>1731481.4814814813</v>
      </c>
      <c r="N2313" s="132">
        <v>1731481.4814814813</v>
      </c>
      <c r="O2313" s="51">
        <v>1731481.4814814813</v>
      </c>
      <c r="P2313" s="51">
        <v>1731481.4814814813</v>
      </c>
      <c r="Q2313" s="51">
        <v>1731481.4814814813</v>
      </c>
      <c r="R2313" s="51">
        <v>1731481.4814814813</v>
      </c>
      <c r="S2313" s="51">
        <v>1731481.4814814813</v>
      </c>
      <c r="T2313" s="51">
        <v>1731481.4814814813</v>
      </c>
    </row>
    <row r="2314" spans="1:20" s="10" customFormat="1" ht="65.099999999999994" customHeight="1" x14ac:dyDescent="0.3">
      <c r="A2314" s="13">
        <f>IF(D2314="","",SUBTOTAL(3,D$7:$D2314))</f>
        <v>2297</v>
      </c>
      <c r="B2314" s="376"/>
      <c r="C2314" s="55" t="s">
        <v>3559</v>
      </c>
      <c r="D2314" s="56" t="s">
        <v>209</v>
      </c>
      <c r="E2314" s="55"/>
      <c r="F2314" s="53"/>
      <c r="G2314" s="376"/>
      <c r="H2314" s="54" t="s">
        <v>257</v>
      </c>
      <c r="I2314" s="373"/>
      <c r="J2314" s="389"/>
      <c r="K2314" s="53"/>
      <c r="L2314" s="51">
        <v>629629.62962962955</v>
      </c>
      <c r="M2314" s="51">
        <v>629629.62962962955</v>
      </c>
      <c r="N2314" s="132">
        <v>629629.62962962955</v>
      </c>
      <c r="O2314" s="51">
        <v>629629.62962962955</v>
      </c>
      <c r="P2314" s="51">
        <v>629629.62962962955</v>
      </c>
      <c r="Q2314" s="51">
        <v>629629.62962962955</v>
      </c>
      <c r="R2314" s="51">
        <v>629629.62962962955</v>
      </c>
      <c r="S2314" s="51">
        <v>629629.62962962955</v>
      </c>
      <c r="T2314" s="51">
        <v>629629.62962962955</v>
      </c>
    </row>
    <row r="2315" spans="1:20" s="10" customFormat="1" ht="65.099999999999994" customHeight="1" x14ac:dyDescent="0.3">
      <c r="A2315" s="13">
        <f>IF(D2315="","",SUBTOTAL(3,D$7:$D2315))</f>
        <v>2298</v>
      </c>
      <c r="B2315" s="376"/>
      <c r="C2315" s="55" t="s">
        <v>3560</v>
      </c>
      <c r="D2315" s="56" t="s">
        <v>209</v>
      </c>
      <c r="E2315" s="55"/>
      <c r="F2315" s="53"/>
      <c r="G2315" s="376"/>
      <c r="H2315" s="54" t="s">
        <v>257</v>
      </c>
      <c r="I2315" s="373"/>
      <c r="J2315" s="389"/>
      <c r="K2315" s="53"/>
      <c r="L2315" s="51">
        <v>898148.14814814809</v>
      </c>
      <c r="M2315" s="51">
        <v>898148.14814814809</v>
      </c>
      <c r="N2315" s="132">
        <v>898148.14814814809</v>
      </c>
      <c r="O2315" s="51">
        <v>898148.14814814809</v>
      </c>
      <c r="P2315" s="51">
        <v>898148.14814814809</v>
      </c>
      <c r="Q2315" s="51">
        <v>898148.14814814809</v>
      </c>
      <c r="R2315" s="51">
        <v>898148.14814814809</v>
      </c>
      <c r="S2315" s="51">
        <v>898148.14814814809</v>
      </c>
      <c r="T2315" s="51">
        <v>898148.14814814809</v>
      </c>
    </row>
    <row r="2316" spans="1:20" s="10" customFormat="1" ht="65.099999999999994" customHeight="1" x14ac:dyDescent="0.3">
      <c r="A2316" s="13">
        <f>IF(D2316="","",SUBTOTAL(3,D$7:$D2316))</f>
        <v>2299</v>
      </c>
      <c r="B2316" s="376"/>
      <c r="C2316" s="55" t="s">
        <v>3561</v>
      </c>
      <c r="D2316" s="56" t="s">
        <v>209</v>
      </c>
      <c r="E2316" s="55"/>
      <c r="F2316" s="53"/>
      <c r="G2316" s="376"/>
      <c r="H2316" s="54" t="s">
        <v>257</v>
      </c>
      <c r="I2316" s="373"/>
      <c r="J2316" s="389"/>
      <c r="K2316" s="53"/>
      <c r="L2316" s="51">
        <v>435185.18518518517</v>
      </c>
      <c r="M2316" s="51">
        <v>435185.18518518517</v>
      </c>
      <c r="N2316" s="132">
        <v>435185.18518518517</v>
      </c>
      <c r="O2316" s="51">
        <v>435185.18518518517</v>
      </c>
      <c r="P2316" s="51">
        <v>435185.18518518517</v>
      </c>
      <c r="Q2316" s="51">
        <v>435185.18518518517</v>
      </c>
      <c r="R2316" s="51">
        <v>435185.18518518517</v>
      </c>
      <c r="S2316" s="51">
        <v>435185.18518518517</v>
      </c>
      <c r="T2316" s="51">
        <v>435185.18518518517</v>
      </c>
    </row>
    <row r="2317" spans="1:20" s="10" customFormat="1" ht="65.099999999999994" customHeight="1" x14ac:dyDescent="0.3">
      <c r="A2317" s="13">
        <f>IF(D2317="","",SUBTOTAL(3,D$7:$D2317))</f>
        <v>2300</v>
      </c>
      <c r="B2317" s="376"/>
      <c r="C2317" s="55" t="s">
        <v>3562</v>
      </c>
      <c r="D2317" s="56" t="s">
        <v>209</v>
      </c>
      <c r="E2317" s="55"/>
      <c r="F2317" s="53"/>
      <c r="G2317" s="376"/>
      <c r="H2317" s="54" t="s">
        <v>257</v>
      </c>
      <c r="I2317" s="373"/>
      <c r="J2317" s="389"/>
      <c r="K2317" s="53"/>
      <c r="L2317" s="51">
        <v>916666.66666666663</v>
      </c>
      <c r="M2317" s="51">
        <v>916666.66666666663</v>
      </c>
      <c r="N2317" s="132">
        <v>916666.66666666663</v>
      </c>
      <c r="O2317" s="51">
        <v>916666.66666666663</v>
      </c>
      <c r="P2317" s="51">
        <v>916666.66666666663</v>
      </c>
      <c r="Q2317" s="51">
        <v>916666.66666666663</v>
      </c>
      <c r="R2317" s="51">
        <v>916666.66666666663</v>
      </c>
      <c r="S2317" s="51">
        <v>916666.66666666663</v>
      </c>
      <c r="T2317" s="51">
        <v>916666.66666666663</v>
      </c>
    </row>
    <row r="2318" spans="1:20" s="10" customFormat="1" ht="65.099999999999994" customHeight="1" x14ac:dyDescent="0.3">
      <c r="A2318" s="13">
        <f>IF(D2318="","",SUBTOTAL(3,D$7:$D2318))</f>
        <v>2301</v>
      </c>
      <c r="B2318" s="376"/>
      <c r="C2318" s="55" t="s">
        <v>3563</v>
      </c>
      <c r="D2318" s="56" t="s">
        <v>209</v>
      </c>
      <c r="E2318" s="55"/>
      <c r="F2318" s="53"/>
      <c r="G2318" s="376"/>
      <c r="H2318" s="54" t="s">
        <v>257</v>
      </c>
      <c r="I2318" s="373"/>
      <c r="J2318" s="389"/>
      <c r="K2318" s="53"/>
      <c r="L2318" s="51">
        <v>805555.5555555555</v>
      </c>
      <c r="M2318" s="51">
        <v>805555.5555555555</v>
      </c>
      <c r="N2318" s="132">
        <v>805555.5555555555</v>
      </c>
      <c r="O2318" s="51">
        <v>805555.5555555555</v>
      </c>
      <c r="P2318" s="51">
        <v>805555.5555555555</v>
      </c>
      <c r="Q2318" s="51">
        <v>805555.5555555555</v>
      </c>
      <c r="R2318" s="51">
        <v>805555.5555555555</v>
      </c>
      <c r="S2318" s="51">
        <v>805555.5555555555</v>
      </c>
      <c r="T2318" s="51">
        <v>805555.5555555555</v>
      </c>
    </row>
    <row r="2319" spans="1:20" s="10" customFormat="1" ht="65.099999999999994" customHeight="1" x14ac:dyDescent="0.3">
      <c r="A2319" s="13">
        <f>IF(D2319="","",SUBTOTAL(3,D$7:$D2319))</f>
        <v>2302</v>
      </c>
      <c r="B2319" s="376"/>
      <c r="C2319" s="55" t="s">
        <v>3564</v>
      </c>
      <c r="D2319" s="56" t="s">
        <v>209</v>
      </c>
      <c r="E2319" s="55"/>
      <c r="F2319" s="53"/>
      <c r="G2319" s="376"/>
      <c r="H2319" s="54" t="s">
        <v>257</v>
      </c>
      <c r="I2319" s="373"/>
      <c r="J2319" s="389"/>
      <c r="K2319" s="53"/>
      <c r="L2319" s="51">
        <v>851851.8518518518</v>
      </c>
      <c r="M2319" s="51">
        <v>851851.8518518518</v>
      </c>
      <c r="N2319" s="132">
        <v>851851.8518518518</v>
      </c>
      <c r="O2319" s="51">
        <v>851851.8518518518</v>
      </c>
      <c r="P2319" s="51">
        <v>851851.8518518518</v>
      </c>
      <c r="Q2319" s="51">
        <v>851851.8518518518</v>
      </c>
      <c r="R2319" s="51">
        <v>851851.8518518518</v>
      </c>
      <c r="S2319" s="51">
        <v>851851.8518518518</v>
      </c>
      <c r="T2319" s="51">
        <v>851851.8518518518</v>
      </c>
    </row>
    <row r="2320" spans="1:20" s="10" customFormat="1" ht="65.099999999999994" customHeight="1" x14ac:dyDescent="0.3">
      <c r="A2320" s="13">
        <f>IF(D2320="","",SUBTOTAL(3,D$7:$D2320))</f>
        <v>2303</v>
      </c>
      <c r="B2320" s="376"/>
      <c r="C2320" s="55" t="s">
        <v>3565</v>
      </c>
      <c r="D2320" s="56" t="s">
        <v>209</v>
      </c>
      <c r="E2320" s="55"/>
      <c r="F2320" s="53"/>
      <c r="G2320" s="376"/>
      <c r="H2320" s="54" t="s">
        <v>3531</v>
      </c>
      <c r="I2320" s="373"/>
      <c r="J2320" s="389"/>
      <c r="K2320" s="53"/>
      <c r="L2320" s="51">
        <v>7712962.9629629627</v>
      </c>
      <c r="M2320" s="51">
        <v>7712962.9629629627</v>
      </c>
      <c r="N2320" s="132">
        <v>7712962.9629629627</v>
      </c>
      <c r="O2320" s="51">
        <v>7712962.9629629627</v>
      </c>
      <c r="P2320" s="51">
        <v>7712962.9629629627</v>
      </c>
      <c r="Q2320" s="51">
        <v>7712962.9629629627</v>
      </c>
      <c r="R2320" s="51">
        <v>7712962.9629629627</v>
      </c>
      <c r="S2320" s="51">
        <v>7712962.9629629627</v>
      </c>
      <c r="T2320" s="51">
        <v>7712962.9629629627</v>
      </c>
    </row>
    <row r="2321" spans="1:20" s="10" customFormat="1" ht="65.099999999999994" customHeight="1" x14ac:dyDescent="0.3">
      <c r="A2321" s="13">
        <f>IF(D2321="","",SUBTOTAL(3,D$7:$D2321))</f>
        <v>2304</v>
      </c>
      <c r="B2321" s="376"/>
      <c r="C2321" s="55" t="s">
        <v>3566</v>
      </c>
      <c r="D2321" s="56" t="s">
        <v>209</v>
      </c>
      <c r="E2321" s="55"/>
      <c r="F2321" s="53"/>
      <c r="G2321" s="376"/>
      <c r="H2321" s="54" t="s">
        <v>257</v>
      </c>
      <c r="I2321" s="373"/>
      <c r="J2321" s="389"/>
      <c r="K2321" s="53"/>
      <c r="L2321" s="51">
        <v>1129629.6296296297</v>
      </c>
      <c r="M2321" s="51">
        <v>1129629.6296296297</v>
      </c>
      <c r="N2321" s="132">
        <v>1129629.6296296297</v>
      </c>
      <c r="O2321" s="51">
        <v>1129629.6296296297</v>
      </c>
      <c r="P2321" s="51">
        <v>1129629.6296296297</v>
      </c>
      <c r="Q2321" s="51">
        <v>1129629.6296296297</v>
      </c>
      <c r="R2321" s="51">
        <v>1129629.6296296297</v>
      </c>
      <c r="S2321" s="51">
        <v>1129629.6296296297</v>
      </c>
      <c r="T2321" s="51">
        <v>1129629.6296296297</v>
      </c>
    </row>
    <row r="2322" spans="1:20" s="10" customFormat="1" ht="65.099999999999994" customHeight="1" x14ac:dyDescent="0.3">
      <c r="A2322" s="13">
        <f>IF(D2322="","",SUBTOTAL(3,D$7:$D2322))</f>
        <v>2305</v>
      </c>
      <c r="B2322" s="376"/>
      <c r="C2322" s="55" t="s">
        <v>3567</v>
      </c>
      <c r="D2322" s="56" t="s">
        <v>209</v>
      </c>
      <c r="E2322" s="55"/>
      <c r="F2322" s="53"/>
      <c r="G2322" s="376"/>
      <c r="H2322" s="54" t="s">
        <v>257</v>
      </c>
      <c r="I2322" s="373"/>
      <c r="J2322" s="389"/>
      <c r="K2322" s="53"/>
      <c r="L2322" s="51">
        <v>527777.77777777775</v>
      </c>
      <c r="M2322" s="51">
        <v>527777.77777777775</v>
      </c>
      <c r="N2322" s="132">
        <v>527777.77777777775</v>
      </c>
      <c r="O2322" s="51">
        <v>527777.77777777775</v>
      </c>
      <c r="P2322" s="51">
        <v>527777.77777777775</v>
      </c>
      <c r="Q2322" s="51">
        <v>527777.77777777775</v>
      </c>
      <c r="R2322" s="51">
        <v>527777.77777777775</v>
      </c>
      <c r="S2322" s="51">
        <v>527777.77777777775</v>
      </c>
      <c r="T2322" s="51">
        <v>527777.77777777775</v>
      </c>
    </row>
    <row r="2323" spans="1:20" s="10" customFormat="1" ht="65.099999999999994" customHeight="1" x14ac:dyDescent="0.3">
      <c r="A2323" s="13">
        <f>IF(D2323="","",SUBTOTAL(3,D$7:$D2323))</f>
        <v>2306</v>
      </c>
      <c r="B2323" s="376"/>
      <c r="C2323" s="55" t="s">
        <v>3568</v>
      </c>
      <c r="D2323" s="56" t="s">
        <v>209</v>
      </c>
      <c r="E2323" s="55"/>
      <c r="F2323" s="53"/>
      <c r="G2323" s="376"/>
      <c r="H2323" s="54" t="s">
        <v>17</v>
      </c>
      <c r="I2323" s="373"/>
      <c r="J2323" s="389"/>
      <c r="K2323" s="53"/>
      <c r="L2323" s="51">
        <v>425925.9259259259</v>
      </c>
      <c r="M2323" s="51">
        <v>425925.9259259259</v>
      </c>
      <c r="N2323" s="132">
        <v>425925.9259259259</v>
      </c>
      <c r="O2323" s="51">
        <v>425925.9259259259</v>
      </c>
      <c r="P2323" s="51">
        <v>425925.9259259259</v>
      </c>
      <c r="Q2323" s="51">
        <v>425925.9259259259</v>
      </c>
      <c r="R2323" s="51">
        <v>425925.9259259259</v>
      </c>
      <c r="S2323" s="51">
        <v>425925.9259259259</v>
      </c>
      <c r="T2323" s="51">
        <v>425925.9259259259</v>
      </c>
    </row>
    <row r="2324" spans="1:20" s="10" customFormat="1" ht="65.099999999999994" customHeight="1" x14ac:dyDescent="0.3">
      <c r="A2324" s="13">
        <f>IF(D2324="","",SUBTOTAL(3,D$7:$D2324))</f>
        <v>2307</v>
      </c>
      <c r="B2324" s="376"/>
      <c r="C2324" s="55" t="s">
        <v>3569</v>
      </c>
      <c r="D2324" s="56" t="s">
        <v>209</v>
      </c>
      <c r="E2324" s="55"/>
      <c r="F2324" s="53"/>
      <c r="G2324" s="376"/>
      <c r="H2324" s="54" t="s">
        <v>17</v>
      </c>
      <c r="I2324" s="373"/>
      <c r="J2324" s="389"/>
      <c r="K2324" s="53"/>
      <c r="L2324" s="51">
        <v>787037.03703703696</v>
      </c>
      <c r="M2324" s="51">
        <v>787037.03703703696</v>
      </c>
      <c r="N2324" s="132">
        <v>787037.03703703696</v>
      </c>
      <c r="O2324" s="51">
        <v>787037.03703703696</v>
      </c>
      <c r="P2324" s="51">
        <v>787037.03703703696</v>
      </c>
      <c r="Q2324" s="51">
        <v>787037.03703703696</v>
      </c>
      <c r="R2324" s="51">
        <v>787037.03703703696</v>
      </c>
      <c r="S2324" s="51">
        <v>787037.03703703696</v>
      </c>
      <c r="T2324" s="51">
        <v>787037.03703703696</v>
      </c>
    </row>
    <row r="2325" spans="1:20" s="10" customFormat="1" ht="65.099999999999994" customHeight="1" x14ac:dyDescent="0.3">
      <c r="A2325" s="13">
        <f>IF(D2325="","",SUBTOTAL(3,D$7:$D2325))</f>
        <v>2308</v>
      </c>
      <c r="B2325" s="376"/>
      <c r="C2325" s="55" t="s">
        <v>3570</v>
      </c>
      <c r="D2325" s="56" t="s">
        <v>972</v>
      </c>
      <c r="E2325" s="55"/>
      <c r="F2325" s="53"/>
      <c r="G2325" s="376"/>
      <c r="H2325" s="54" t="s">
        <v>257</v>
      </c>
      <c r="I2325" s="373"/>
      <c r="J2325" s="389"/>
      <c r="K2325" s="53"/>
      <c r="L2325" s="51">
        <v>675925.92592592584</v>
      </c>
      <c r="M2325" s="51">
        <v>675925.92592592584</v>
      </c>
      <c r="N2325" s="132">
        <v>675925.92592592584</v>
      </c>
      <c r="O2325" s="51">
        <v>675925.92592592584</v>
      </c>
      <c r="P2325" s="51">
        <v>675925.92592592584</v>
      </c>
      <c r="Q2325" s="51">
        <v>675925.92592592584</v>
      </c>
      <c r="R2325" s="51">
        <v>675925.92592592584</v>
      </c>
      <c r="S2325" s="51">
        <v>675925.92592592584</v>
      </c>
      <c r="T2325" s="51">
        <v>675925.92592592584</v>
      </c>
    </row>
    <row r="2326" spans="1:20" s="10" customFormat="1" ht="65.099999999999994" customHeight="1" x14ac:dyDescent="0.3">
      <c r="A2326" s="13">
        <f>IF(D2326="","",SUBTOTAL(3,D$7:$D2326))</f>
        <v>2309</v>
      </c>
      <c r="B2326" s="376"/>
      <c r="C2326" s="55" t="s">
        <v>3571</v>
      </c>
      <c r="D2326" s="56" t="s">
        <v>209</v>
      </c>
      <c r="E2326" s="55"/>
      <c r="F2326" s="53"/>
      <c r="G2326" s="376"/>
      <c r="H2326" s="54" t="s">
        <v>3524</v>
      </c>
      <c r="I2326" s="373"/>
      <c r="J2326" s="389"/>
      <c r="K2326" s="53"/>
      <c r="L2326" s="51">
        <v>2546296.2962962962</v>
      </c>
      <c r="M2326" s="51">
        <v>2546296.2962962962</v>
      </c>
      <c r="N2326" s="132">
        <v>2546296.2962962962</v>
      </c>
      <c r="O2326" s="51">
        <v>2546296.2962962962</v>
      </c>
      <c r="P2326" s="51">
        <v>2546296.2962962962</v>
      </c>
      <c r="Q2326" s="51">
        <v>2546296.2962962962</v>
      </c>
      <c r="R2326" s="51">
        <v>2546296.2962962962</v>
      </c>
      <c r="S2326" s="51">
        <v>2546296.2962962962</v>
      </c>
      <c r="T2326" s="51">
        <v>2546296.2962962962</v>
      </c>
    </row>
    <row r="2327" spans="1:20" s="10" customFormat="1" ht="65.099999999999994" customHeight="1" x14ac:dyDescent="0.3">
      <c r="A2327" s="13">
        <f>IF(D2327="","",SUBTOTAL(3,D$7:$D2327))</f>
        <v>2310</v>
      </c>
      <c r="B2327" s="376"/>
      <c r="C2327" s="55" t="s">
        <v>3572</v>
      </c>
      <c r="D2327" s="56" t="s">
        <v>209</v>
      </c>
      <c r="E2327" s="55"/>
      <c r="F2327" s="53"/>
      <c r="G2327" s="376"/>
      <c r="H2327" s="54" t="s">
        <v>257</v>
      </c>
      <c r="I2327" s="373"/>
      <c r="J2327" s="389"/>
      <c r="K2327" s="53"/>
      <c r="L2327" s="51">
        <v>2351851.8518518517</v>
      </c>
      <c r="M2327" s="51">
        <v>2351851.8518518517</v>
      </c>
      <c r="N2327" s="132">
        <v>2351851.8518518517</v>
      </c>
      <c r="O2327" s="51">
        <v>2351851.8518518517</v>
      </c>
      <c r="P2327" s="51">
        <v>2351851.8518518517</v>
      </c>
      <c r="Q2327" s="51">
        <v>2351851.8518518517</v>
      </c>
      <c r="R2327" s="51">
        <v>2351851.8518518517</v>
      </c>
      <c r="S2327" s="51">
        <v>2351851.8518518517</v>
      </c>
      <c r="T2327" s="51">
        <v>2351851.8518518517</v>
      </c>
    </row>
    <row r="2328" spans="1:20" s="10" customFormat="1" ht="65.099999999999994" customHeight="1" x14ac:dyDescent="0.3">
      <c r="A2328" s="13">
        <f>IF(D2328="","",SUBTOTAL(3,D$7:$D2328))</f>
        <v>2311</v>
      </c>
      <c r="B2328" s="376"/>
      <c r="C2328" s="55" t="s">
        <v>3573</v>
      </c>
      <c r="D2328" s="56" t="s">
        <v>972</v>
      </c>
      <c r="E2328" s="55"/>
      <c r="F2328" s="53"/>
      <c r="G2328" s="376"/>
      <c r="H2328" s="54" t="s">
        <v>17</v>
      </c>
      <c r="I2328" s="373"/>
      <c r="J2328" s="389"/>
      <c r="K2328" s="53"/>
      <c r="L2328" s="51">
        <v>685185.18518518517</v>
      </c>
      <c r="M2328" s="51">
        <v>685185.18518518517</v>
      </c>
      <c r="N2328" s="132">
        <v>685185.18518518517</v>
      </c>
      <c r="O2328" s="51">
        <v>685185.18518518517</v>
      </c>
      <c r="P2328" s="51">
        <v>685185.18518518517</v>
      </c>
      <c r="Q2328" s="51">
        <v>685185.18518518517</v>
      </c>
      <c r="R2328" s="51">
        <v>685185.18518518517</v>
      </c>
      <c r="S2328" s="51">
        <v>685185.18518518517</v>
      </c>
      <c r="T2328" s="51">
        <v>685185.18518518517</v>
      </c>
    </row>
    <row r="2329" spans="1:20" s="10" customFormat="1" ht="65.099999999999994" customHeight="1" x14ac:dyDescent="0.3">
      <c r="A2329" s="13">
        <f>IF(D2329="","",SUBTOTAL(3,D$7:$D2329))</f>
        <v>2312</v>
      </c>
      <c r="B2329" s="376"/>
      <c r="C2329" s="55" t="s">
        <v>3574</v>
      </c>
      <c r="D2329" s="56" t="s">
        <v>972</v>
      </c>
      <c r="E2329" s="55"/>
      <c r="F2329" s="53"/>
      <c r="G2329" s="376"/>
      <c r="H2329" s="54" t="s">
        <v>17</v>
      </c>
      <c r="I2329" s="373"/>
      <c r="J2329" s="389"/>
      <c r="K2329" s="53"/>
      <c r="L2329" s="51">
        <v>972222.22222222213</v>
      </c>
      <c r="M2329" s="51">
        <v>972222.22222222213</v>
      </c>
      <c r="N2329" s="132">
        <v>972222.22222222213</v>
      </c>
      <c r="O2329" s="51">
        <v>972222.22222222213</v>
      </c>
      <c r="P2329" s="51">
        <v>972222.22222222213</v>
      </c>
      <c r="Q2329" s="51">
        <v>972222.22222222213</v>
      </c>
      <c r="R2329" s="51">
        <v>972222.22222222213</v>
      </c>
      <c r="S2329" s="51">
        <v>972222.22222222213</v>
      </c>
      <c r="T2329" s="51">
        <v>972222.22222222213</v>
      </c>
    </row>
    <row r="2330" spans="1:20" s="10" customFormat="1" ht="82.5" customHeight="1" x14ac:dyDescent="0.3">
      <c r="A2330" s="13">
        <f>IF(D2330="","",SUBTOTAL(3,D$7:$D2330))</f>
        <v>2313</v>
      </c>
      <c r="B2330" s="376" t="s">
        <v>34</v>
      </c>
      <c r="C2330" s="55" t="s">
        <v>1127</v>
      </c>
      <c r="D2330" s="56" t="s">
        <v>1128</v>
      </c>
      <c r="E2330" s="373" t="s">
        <v>1129</v>
      </c>
      <c r="F2330" s="53" t="s">
        <v>1130</v>
      </c>
      <c r="G2330" s="376" t="s">
        <v>2534</v>
      </c>
      <c r="H2330" s="55" t="s">
        <v>1131</v>
      </c>
      <c r="I2330" s="373" t="s">
        <v>1132</v>
      </c>
      <c r="J2330" s="389" t="s">
        <v>1133</v>
      </c>
      <c r="K2330" s="53"/>
      <c r="L2330" s="51">
        <v>844572.84545454569</v>
      </c>
      <c r="M2330" s="51">
        <v>1013487.4145454548</v>
      </c>
      <c r="N2330" s="132">
        <v>1013487.4145454548</v>
      </c>
      <c r="O2330" s="51">
        <v>1013487.4145454548</v>
      </c>
      <c r="P2330" s="51">
        <v>1013487.4145454548</v>
      </c>
      <c r="Q2330" s="51">
        <v>1013487.4145454548</v>
      </c>
      <c r="R2330" s="51">
        <v>1013487.4145454548</v>
      </c>
      <c r="S2330" s="51">
        <v>1013487.4145454548</v>
      </c>
      <c r="T2330" s="51">
        <v>1013487.4145454548</v>
      </c>
    </row>
    <row r="2331" spans="1:20" s="10" customFormat="1" ht="102.75" customHeight="1" x14ac:dyDescent="0.3">
      <c r="A2331" s="13">
        <f>IF(D2331="","",SUBTOTAL(3,D$7:$D2331))</f>
        <v>2314</v>
      </c>
      <c r="B2331" s="376"/>
      <c r="C2331" s="55" t="s">
        <v>1127</v>
      </c>
      <c r="D2331" s="56" t="s">
        <v>1128</v>
      </c>
      <c r="E2331" s="373"/>
      <c r="F2331" s="53" t="s">
        <v>2559</v>
      </c>
      <c r="G2331" s="376"/>
      <c r="H2331" s="55" t="s">
        <v>1131</v>
      </c>
      <c r="I2331" s="373"/>
      <c r="J2331" s="389"/>
      <c r="K2331" s="53"/>
      <c r="L2331" s="51">
        <v>1215683.6222045447</v>
      </c>
      <c r="M2331" s="51">
        <v>1458820.3466454537</v>
      </c>
      <c r="N2331" s="132">
        <v>1458820.3466454537</v>
      </c>
      <c r="O2331" s="51">
        <v>1458820.3466454537</v>
      </c>
      <c r="P2331" s="51">
        <v>1458820.3466454537</v>
      </c>
      <c r="Q2331" s="51">
        <v>1458820.3466454537</v>
      </c>
      <c r="R2331" s="51">
        <v>1458820.3466454537</v>
      </c>
      <c r="S2331" s="51">
        <v>1458820.3466454537</v>
      </c>
      <c r="T2331" s="51">
        <v>1458820.3466454537</v>
      </c>
    </row>
    <row r="2332" spans="1:20" s="10" customFormat="1" ht="65.099999999999994" customHeight="1" x14ac:dyDescent="0.3">
      <c r="A2332" s="13">
        <f>IF(D2332="","",SUBTOTAL(3,D$7:$D2332))</f>
        <v>2315</v>
      </c>
      <c r="B2332" s="376"/>
      <c r="C2332" s="55" t="s">
        <v>1127</v>
      </c>
      <c r="D2332" s="56" t="s">
        <v>1128</v>
      </c>
      <c r="E2332" s="54" t="s">
        <v>44</v>
      </c>
      <c r="F2332" s="53" t="s">
        <v>1134</v>
      </c>
      <c r="G2332" s="376"/>
      <c r="H2332" s="55" t="s">
        <v>1131</v>
      </c>
      <c r="I2332" s="373"/>
      <c r="J2332" s="389"/>
      <c r="K2332" s="53"/>
      <c r="L2332" s="51">
        <v>1515771.291109089</v>
      </c>
      <c r="M2332" s="51">
        <v>1818925.5493309067</v>
      </c>
      <c r="N2332" s="132">
        <v>1818925.5493309067</v>
      </c>
      <c r="O2332" s="51">
        <v>1818925.5493309067</v>
      </c>
      <c r="P2332" s="51">
        <v>1818925.5493309067</v>
      </c>
      <c r="Q2332" s="51">
        <v>1818925.5493309067</v>
      </c>
      <c r="R2332" s="51">
        <v>1818925.5493309067</v>
      </c>
      <c r="S2332" s="51">
        <v>1818925.5493309067</v>
      </c>
      <c r="T2332" s="51">
        <v>1818925.5493309067</v>
      </c>
    </row>
    <row r="2333" spans="1:20" s="10" customFormat="1" ht="65.099999999999994" customHeight="1" x14ac:dyDescent="0.3">
      <c r="A2333" s="13">
        <f>IF(D2333="","",SUBTOTAL(3,D$7:$D2333))</f>
        <v>2316</v>
      </c>
      <c r="B2333" s="376"/>
      <c r="C2333" s="55" t="s">
        <v>1127</v>
      </c>
      <c r="D2333" s="56" t="s">
        <v>1128</v>
      </c>
      <c r="E2333" s="54" t="s">
        <v>44</v>
      </c>
      <c r="F2333" s="53" t="s">
        <v>2558</v>
      </c>
      <c r="G2333" s="376"/>
      <c r="H2333" s="55" t="s">
        <v>1131</v>
      </c>
      <c r="I2333" s="373"/>
      <c r="J2333" s="389"/>
      <c r="K2333" s="53"/>
      <c r="L2333" s="51">
        <v>1581483.9193363665</v>
      </c>
      <c r="M2333" s="51">
        <v>1897780.7032036397</v>
      </c>
      <c r="N2333" s="132">
        <v>1897780.7032036397</v>
      </c>
      <c r="O2333" s="51">
        <v>1897780.7032036397</v>
      </c>
      <c r="P2333" s="51">
        <v>1897780.7032036397</v>
      </c>
      <c r="Q2333" s="51">
        <v>1897780.7032036397</v>
      </c>
      <c r="R2333" s="51">
        <v>1897780.7032036397</v>
      </c>
      <c r="S2333" s="51">
        <v>1897780.7032036397</v>
      </c>
      <c r="T2333" s="51">
        <v>1897780.7032036397</v>
      </c>
    </row>
    <row r="2334" spans="1:20" s="10" customFormat="1" ht="65.099999999999994" customHeight="1" x14ac:dyDescent="0.3">
      <c r="A2334" s="13">
        <f>IF(D2334="","",SUBTOTAL(3,D$7:$D2334))</f>
        <v>2317</v>
      </c>
      <c r="B2334" s="376"/>
      <c r="C2334" s="55" t="s">
        <v>1127</v>
      </c>
      <c r="D2334" s="56" t="s">
        <v>1128</v>
      </c>
      <c r="E2334" s="54" t="s">
        <v>44</v>
      </c>
      <c r="F2334" s="53" t="s">
        <v>1135</v>
      </c>
      <c r="G2334" s="376"/>
      <c r="H2334" s="55" t="s">
        <v>1131</v>
      </c>
      <c r="I2334" s="54" t="s">
        <v>44</v>
      </c>
      <c r="J2334" s="389"/>
      <c r="K2334" s="53"/>
      <c r="L2334" s="51">
        <v>299461.83435000031</v>
      </c>
      <c r="M2334" s="51">
        <v>359354.20122000034</v>
      </c>
      <c r="N2334" s="132">
        <v>359354.20122000034</v>
      </c>
      <c r="O2334" s="51">
        <v>359354.20122000034</v>
      </c>
      <c r="P2334" s="51">
        <v>359354.20122000034</v>
      </c>
      <c r="Q2334" s="51">
        <v>359354.20122000034</v>
      </c>
      <c r="R2334" s="51">
        <v>359354.20122000034</v>
      </c>
      <c r="S2334" s="51">
        <v>359354.20122000034</v>
      </c>
      <c r="T2334" s="51">
        <v>359354.20122000034</v>
      </c>
    </row>
    <row r="2335" spans="1:20" s="10" customFormat="1" ht="65.099999999999994" customHeight="1" x14ac:dyDescent="0.3">
      <c r="A2335" s="13">
        <f>IF(D2335="","",SUBTOTAL(3,D$7:$D2335))</f>
        <v>2318</v>
      </c>
      <c r="B2335" s="376"/>
      <c r="C2335" s="55" t="s">
        <v>1127</v>
      </c>
      <c r="D2335" s="56" t="s">
        <v>1128</v>
      </c>
      <c r="E2335" s="54" t="s">
        <v>44</v>
      </c>
      <c r="F2335" s="53" t="s">
        <v>1136</v>
      </c>
      <c r="G2335" s="376"/>
      <c r="H2335" s="55" t="s">
        <v>1131</v>
      </c>
      <c r="I2335" s="54" t="s">
        <v>44</v>
      </c>
      <c r="J2335" s="389"/>
      <c r="K2335" s="53"/>
      <c r="L2335" s="51">
        <v>879454.00777499995</v>
      </c>
      <c r="M2335" s="51">
        <v>1055344.8093299998</v>
      </c>
      <c r="N2335" s="132">
        <v>1055344.8093299998</v>
      </c>
      <c r="O2335" s="51">
        <v>1055344.8093299998</v>
      </c>
      <c r="P2335" s="51">
        <v>1055344.8093299998</v>
      </c>
      <c r="Q2335" s="51">
        <v>1055344.8093299998</v>
      </c>
      <c r="R2335" s="51">
        <v>1055344.8093299998</v>
      </c>
      <c r="S2335" s="51">
        <v>1055344.8093299998</v>
      </c>
      <c r="T2335" s="51">
        <v>1055344.8093299998</v>
      </c>
    </row>
    <row r="2336" spans="1:20" s="10" customFormat="1" ht="65.099999999999994" customHeight="1" x14ac:dyDescent="0.3">
      <c r="A2336" s="13">
        <f>IF(D2336="","",SUBTOTAL(3,D$7:$D2336))</f>
        <v>2319</v>
      </c>
      <c r="B2336" s="376"/>
      <c r="C2336" s="55" t="s">
        <v>1127</v>
      </c>
      <c r="D2336" s="56" t="s">
        <v>1128</v>
      </c>
      <c r="E2336" s="54" t="s">
        <v>44</v>
      </c>
      <c r="F2336" s="53" t="s">
        <v>2557</v>
      </c>
      <c r="G2336" s="376"/>
      <c r="H2336" s="55" t="s">
        <v>1131</v>
      </c>
      <c r="I2336" s="54" t="s">
        <v>44</v>
      </c>
      <c r="J2336" s="389"/>
      <c r="K2336" s="53"/>
      <c r="L2336" s="51">
        <v>1258396.8305522776</v>
      </c>
      <c r="M2336" s="51">
        <v>1510076.1966627331</v>
      </c>
      <c r="N2336" s="132">
        <v>1510076.1966627331</v>
      </c>
      <c r="O2336" s="51">
        <v>1510076.1966627331</v>
      </c>
      <c r="P2336" s="51">
        <v>1510076.1966627331</v>
      </c>
      <c r="Q2336" s="51">
        <v>1510076.1966627331</v>
      </c>
      <c r="R2336" s="51">
        <v>1510076.1966627331</v>
      </c>
      <c r="S2336" s="51">
        <v>1510076.1966627331</v>
      </c>
      <c r="T2336" s="51">
        <v>1510076.1966627331</v>
      </c>
    </row>
    <row r="2337" spans="1:20" s="10" customFormat="1" ht="65.099999999999994" customHeight="1" x14ac:dyDescent="0.3">
      <c r="A2337" s="13">
        <f>IF(D2337="","",SUBTOTAL(3,D$7:$D2337))</f>
        <v>2320</v>
      </c>
      <c r="B2337" s="376"/>
      <c r="C2337" s="55" t="s">
        <v>1127</v>
      </c>
      <c r="D2337" s="56" t="s">
        <v>1128</v>
      </c>
      <c r="E2337" s="54" t="s">
        <v>44</v>
      </c>
      <c r="F2337" s="53" t="s">
        <v>2556</v>
      </c>
      <c r="G2337" s="376"/>
      <c r="H2337" s="55" t="s">
        <v>1131</v>
      </c>
      <c r="I2337" s="54" t="s">
        <v>44</v>
      </c>
      <c r="J2337" s="389"/>
      <c r="K2337" s="53"/>
      <c r="L2337" s="51">
        <v>1569436.6041613666</v>
      </c>
      <c r="M2337" s="51">
        <v>1883323.9249936398</v>
      </c>
      <c r="N2337" s="132">
        <v>1883323.9249936398</v>
      </c>
      <c r="O2337" s="51">
        <v>1883323.9249936398</v>
      </c>
      <c r="P2337" s="51">
        <v>1883323.9249936398</v>
      </c>
      <c r="Q2337" s="51">
        <v>1883323.9249936398</v>
      </c>
      <c r="R2337" s="51">
        <v>1883323.9249936398</v>
      </c>
      <c r="S2337" s="51">
        <v>1883323.9249936398</v>
      </c>
      <c r="T2337" s="51">
        <v>1883323.9249936398</v>
      </c>
    </row>
    <row r="2338" spans="1:20" s="10" customFormat="1" ht="65.099999999999994" customHeight="1" x14ac:dyDescent="0.3">
      <c r="A2338" s="13">
        <f>IF(D2338="","",SUBTOTAL(3,D$7:$D2338))</f>
        <v>2321</v>
      </c>
      <c r="B2338" s="376"/>
      <c r="C2338" s="55" t="s">
        <v>1127</v>
      </c>
      <c r="D2338" s="56" t="s">
        <v>1128</v>
      </c>
      <c r="E2338" s="54" t="s">
        <v>44</v>
      </c>
      <c r="F2338" s="53" t="s">
        <v>1137</v>
      </c>
      <c r="G2338" s="376"/>
      <c r="H2338" s="55" t="s">
        <v>1131</v>
      </c>
      <c r="I2338" s="54" t="s">
        <v>44</v>
      </c>
      <c r="J2338" s="389"/>
      <c r="K2338" s="53"/>
      <c r="L2338" s="51">
        <v>297897.24796363665</v>
      </c>
      <c r="M2338" s="51">
        <v>357476.69755636394</v>
      </c>
      <c r="N2338" s="132">
        <v>357476.69755636394</v>
      </c>
      <c r="O2338" s="51">
        <v>357476.69755636394</v>
      </c>
      <c r="P2338" s="51">
        <v>357476.69755636394</v>
      </c>
      <c r="Q2338" s="51">
        <v>357476.69755636394</v>
      </c>
      <c r="R2338" s="51">
        <v>357476.69755636394</v>
      </c>
      <c r="S2338" s="51">
        <v>357476.69755636394</v>
      </c>
      <c r="T2338" s="51">
        <v>357476.69755636394</v>
      </c>
    </row>
    <row r="2339" spans="1:20" s="10" customFormat="1" ht="65.099999999999994" customHeight="1" x14ac:dyDescent="0.3">
      <c r="A2339" s="13">
        <f>IF(D2339="","",SUBTOTAL(3,D$7:$D2339))</f>
        <v>2322</v>
      </c>
      <c r="B2339" s="376"/>
      <c r="C2339" s="55" t="s">
        <v>1138</v>
      </c>
      <c r="D2339" s="56" t="s">
        <v>1128</v>
      </c>
      <c r="E2339" s="54" t="s">
        <v>44</v>
      </c>
      <c r="F2339" s="53" t="s">
        <v>2561</v>
      </c>
      <c r="G2339" s="376"/>
      <c r="H2339" s="55" t="s">
        <v>1131</v>
      </c>
      <c r="I2339" s="54" t="s">
        <v>44</v>
      </c>
      <c r="J2339" s="389"/>
      <c r="K2339" s="53"/>
      <c r="L2339" s="51">
        <v>1419773.5363636336</v>
      </c>
      <c r="M2339" s="51">
        <v>1703728.2436363602</v>
      </c>
      <c r="N2339" s="132">
        <v>1703728.2436363602</v>
      </c>
      <c r="O2339" s="51">
        <v>1703728.2436363602</v>
      </c>
      <c r="P2339" s="51">
        <v>1703728.2436363602</v>
      </c>
      <c r="Q2339" s="51">
        <v>1703728.2436363602</v>
      </c>
      <c r="R2339" s="51">
        <v>1703728.2436363602</v>
      </c>
      <c r="S2339" s="51">
        <v>1703728.2436363602</v>
      </c>
      <c r="T2339" s="51">
        <v>1703728.2436363602</v>
      </c>
    </row>
    <row r="2340" spans="1:20" s="10" customFormat="1" ht="65.099999999999994" customHeight="1" x14ac:dyDescent="0.3">
      <c r="A2340" s="13">
        <f>IF(D2340="","",SUBTOTAL(3,D$7:$D2340))</f>
        <v>2323</v>
      </c>
      <c r="B2340" s="376"/>
      <c r="C2340" s="55" t="s">
        <v>1138</v>
      </c>
      <c r="D2340" s="56" t="s">
        <v>1128</v>
      </c>
      <c r="E2340" s="54" t="s">
        <v>44</v>
      </c>
      <c r="F2340" s="53" t="s">
        <v>2555</v>
      </c>
      <c r="G2340" s="376"/>
      <c r="H2340" s="55" t="s">
        <v>1131</v>
      </c>
      <c r="I2340" s="54" t="s">
        <v>44</v>
      </c>
      <c r="J2340" s="389"/>
      <c r="K2340" s="53"/>
      <c r="L2340" s="51">
        <v>2030417.9318181782</v>
      </c>
      <c r="M2340" s="51">
        <v>2436501.5181818139</v>
      </c>
      <c r="N2340" s="132">
        <v>2436501.5181818139</v>
      </c>
      <c r="O2340" s="51">
        <v>2436501.5181818139</v>
      </c>
      <c r="P2340" s="51">
        <v>2436501.5181818139</v>
      </c>
      <c r="Q2340" s="51">
        <v>2436501.5181818139</v>
      </c>
      <c r="R2340" s="51">
        <v>2436501.5181818139</v>
      </c>
      <c r="S2340" s="51">
        <v>2436501.5181818139</v>
      </c>
      <c r="T2340" s="51">
        <v>2436501.5181818139</v>
      </c>
    </row>
    <row r="2341" spans="1:20" s="10" customFormat="1" ht="65.099999999999994" customHeight="1" x14ac:dyDescent="0.3">
      <c r="A2341" s="13">
        <f>IF(D2341="","",SUBTOTAL(3,D$7:$D2341))</f>
        <v>2324</v>
      </c>
      <c r="B2341" s="376"/>
      <c r="C2341" s="55" t="s">
        <v>1138</v>
      </c>
      <c r="D2341" s="56" t="s">
        <v>1128</v>
      </c>
      <c r="E2341" s="54" t="s">
        <v>44</v>
      </c>
      <c r="F2341" s="53" t="s">
        <v>2554</v>
      </c>
      <c r="G2341" s="376"/>
      <c r="H2341" s="55" t="s">
        <v>1131</v>
      </c>
      <c r="I2341" s="54" t="s">
        <v>44</v>
      </c>
      <c r="J2341" s="389"/>
      <c r="K2341" s="53"/>
      <c r="L2341" s="51">
        <v>2531693.1818181779</v>
      </c>
      <c r="M2341" s="51">
        <v>3038031.8181818132</v>
      </c>
      <c r="N2341" s="132">
        <v>3038031.8181818132</v>
      </c>
      <c r="O2341" s="51">
        <v>3038031.8181818132</v>
      </c>
      <c r="P2341" s="51">
        <v>3038031.8181818132</v>
      </c>
      <c r="Q2341" s="51">
        <v>3038031.8181818132</v>
      </c>
      <c r="R2341" s="51">
        <v>3038031.8181818132</v>
      </c>
      <c r="S2341" s="51">
        <v>3038031.8181818132</v>
      </c>
      <c r="T2341" s="51">
        <v>3038031.8181818132</v>
      </c>
    </row>
    <row r="2342" spans="1:20" s="10" customFormat="1" ht="65.099999999999994" customHeight="1" x14ac:dyDescent="0.3">
      <c r="A2342" s="13">
        <f>IF(D2342="","",SUBTOTAL(3,D$7:$D2342))</f>
        <v>2325</v>
      </c>
      <c r="B2342" s="376"/>
      <c r="C2342" s="55" t="s">
        <v>1138</v>
      </c>
      <c r="D2342" s="56" t="s">
        <v>1128</v>
      </c>
      <c r="E2342" s="54" t="s">
        <v>44</v>
      </c>
      <c r="F2342" s="53" t="s">
        <v>1139</v>
      </c>
      <c r="G2342" s="376"/>
      <c r="H2342" s="55" t="s">
        <v>1131</v>
      </c>
      <c r="I2342" s="54" t="s">
        <v>44</v>
      </c>
      <c r="J2342" s="389"/>
      <c r="K2342" s="53"/>
      <c r="L2342" s="51">
        <v>2643087.6818181779</v>
      </c>
      <c r="M2342" s="51">
        <v>3171705.2181818136</v>
      </c>
      <c r="N2342" s="132">
        <v>3171705.2181818136</v>
      </c>
      <c r="O2342" s="51">
        <v>3171705.2181818136</v>
      </c>
      <c r="P2342" s="51">
        <v>3171705.2181818136</v>
      </c>
      <c r="Q2342" s="51">
        <v>3171705.2181818136</v>
      </c>
      <c r="R2342" s="51">
        <v>3171705.2181818136</v>
      </c>
      <c r="S2342" s="51">
        <v>3171705.2181818136</v>
      </c>
      <c r="T2342" s="51">
        <v>3171705.2181818136</v>
      </c>
    </row>
    <row r="2343" spans="1:20" s="10" customFormat="1" ht="84.75" customHeight="1" x14ac:dyDescent="0.3">
      <c r="A2343" s="13">
        <f>IF(D2343="","",SUBTOTAL(3,D$7:$D2343))</f>
        <v>2326</v>
      </c>
      <c r="B2343" s="376"/>
      <c r="C2343" s="55" t="s">
        <v>1138</v>
      </c>
      <c r="D2343" s="56" t="s">
        <v>1128</v>
      </c>
      <c r="E2343" s="54" t="s">
        <v>44</v>
      </c>
      <c r="F2343" s="53" t="s">
        <v>1140</v>
      </c>
      <c r="G2343" s="376"/>
      <c r="H2343" s="55" t="s">
        <v>1131</v>
      </c>
      <c r="I2343" s="54" t="s">
        <v>44</v>
      </c>
      <c r="J2343" s="389"/>
      <c r="K2343" s="53"/>
      <c r="L2343" s="51">
        <v>477983.67272727226</v>
      </c>
      <c r="M2343" s="51">
        <v>573580.40727272665</v>
      </c>
      <c r="N2343" s="132">
        <v>573580.40727272665</v>
      </c>
      <c r="O2343" s="51">
        <v>573580.40727272665</v>
      </c>
      <c r="P2343" s="51">
        <v>573580.40727272665</v>
      </c>
      <c r="Q2343" s="51">
        <v>573580.40727272665</v>
      </c>
      <c r="R2343" s="51">
        <v>573580.40727272665</v>
      </c>
      <c r="S2343" s="51">
        <v>573580.40727272665</v>
      </c>
      <c r="T2343" s="51">
        <v>573580.40727272665</v>
      </c>
    </row>
    <row r="2344" spans="1:20" s="10" customFormat="1" ht="65.099999999999994" customHeight="1" x14ac:dyDescent="0.3">
      <c r="A2344" s="13">
        <f>IF(D2344="","",SUBTOTAL(3,D$7:$D2344))</f>
        <v>2327</v>
      </c>
      <c r="B2344" s="376"/>
      <c r="C2344" s="55" t="s">
        <v>1141</v>
      </c>
      <c r="D2344" s="56" t="s">
        <v>1142</v>
      </c>
      <c r="E2344" s="54" t="s">
        <v>44</v>
      </c>
      <c r="F2344" s="53" t="s">
        <v>1143</v>
      </c>
      <c r="G2344" s="376"/>
      <c r="H2344" s="55" t="s">
        <v>1131</v>
      </c>
      <c r="I2344" s="54" t="s">
        <v>44</v>
      </c>
      <c r="J2344" s="389"/>
      <c r="K2344" s="53"/>
      <c r="L2344" s="51">
        <v>1019766.0136363633</v>
      </c>
      <c r="M2344" s="51">
        <v>1223719.2163636358</v>
      </c>
      <c r="N2344" s="132">
        <v>1223719.2163636358</v>
      </c>
      <c r="O2344" s="51">
        <v>1223719.2163636358</v>
      </c>
      <c r="P2344" s="51">
        <v>1223719.2163636358</v>
      </c>
      <c r="Q2344" s="51">
        <v>1223719.2163636358</v>
      </c>
      <c r="R2344" s="51">
        <v>1223719.2163636358</v>
      </c>
      <c r="S2344" s="51">
        <v>1223719.2163636358</v>
      </c>
      <c r="T2344" s="51">
        <v>1223719.2163636358</v>
      </c>
    </row>
    <row r="2345" spans="1:20" s="10" customFormat="1" ht="65.099999999999994" customHeight="1" x14ac:dyDescent="0.3">
      <c r="A2345" s="13">
        <f>IF(D2345="","",SUBTOTAL(3,D$7:$D2345))</f>
        <v>2328</v>
      </c>
      <c r="B2345" s="376"/>
      <c r="C2345" s="55" t="s">
        <v>1141</v>
      </c>
      <c r="D2345" s="56" t="s">
        <v>1142</v>
      </c>
      <c r="E2345" s="54" t="s">
        <v>44</v>
      </c>
      <c r="F2345" s="53" t="s">
        <v>1144</v>
      </c>
      <c r="G2345" s="376"/>
      <c r="H2345" s="55" t="s">
        <v>1131</v>
      </c>
      <c r="I2345" s="54" t="s">
        <v>44</v>
      </c>
      <c r="J2345" s="389"/>
      <c r="K2345" s="53"/>
      <c r="L2345" s="51">
        <v>1087615.390909089</v>
      </c>
      <c r="M2345" s="51">
        <v>1305138.4690909067</v>
      </c>
      <c r="N2345" s="132">
        <v>1305138.4690909067</v>
      </c>
      <c r="O2345" s="51">
        <v>1305138.4690909067</v>
      </c>
      <c r="P2345" s="51">
        <v>1305138.4690909067</v>
      </c>
      <c r="Q2345" s="51">
        <v>1305138.4690909067</v>
      </c>
      <c r="R2345" s="51">
        <v>1305138.4690909067</v>
      </c>
      <c r="S2345" s="51">
        <v>1305138.4690909067</v>
      </c>
      <c r="T2345" s="51">
        <v>1305138.4690909067</v>
      </c>
    </row>
    <row r="2346" spans="1:20" s="10" customFormat="1" ht="65.099999999999994" customHeight="1" x14ac:dyDescent="0.3">
      <c r="A2346" s="13">
        <f>IF(D2346="","",SUBTOTAL(3,D$7:$D2346))</f>
        <v>2329</v>
      </c>
      <c r="B2346" s="376"/>
      <c r="C2346" s="55" t="s">
        <v>1141</v>
      </c>
      <c r="D2346" s="56" t="s">
        <v>1142</v>
      </c>
      <c r="E2346" s="54" t="s">
        <v>44</v>
      </c>
      <c r="F2346" s="53" t="s">
        <v>1145</v>
      </c>
      <c r="G2346" s="376"/>
      <c r="H2346" s="55" t="s">
        <v>1131</v>
      </c>
      <c r="I2346" s="54" t="s">
        <v>44</v>
      </c>
      <c r="J2346" s="389"/>
      <c r="K2346" s="53"/>
      <c r="L2346" s="51">
        <v>1418760.859090911</v>
      </c>
      <c r="M2346" s="51">
        <v>1702513.0309090931</v>
      </c>
      <c r="N2346" s="132">
        <v>1702513.0309090931</v>
      </c>
      <c r="O2346" s="51">
        <v>1702513.0309090931</v>
      </c>
      <c r="P2346" s="51">
        <v>1702513.0309090931</v>
      </c>
      <c r="Q2346" s="51">
        <v>1702513.0309090931</v>
      </c>
      <c r="R2346" s="51">
        <v>1702513.0309090931</v>
      </c>
      <c r="S2346" s="51">
        <v>1702513.0309090931</v>
      </c>
      <c r="T2346" s="51">
        <v>1702513.0309090931</v>
      </c>
    </row>
    <row r="2347" spans="1:20" s="10" customFormat="1" ht="65.099999999999994" customHeight="1" x14ac:dyDescent="0.3">
      <c r="A2347" s="13">
        <f>IF(D2347="","",SUBTOTAL(3,D$7:$D2347))</f>
        <v>2330</v>
      </c>
      <c r="B2347" s="376"/>
      <c r="C2347" s="55" t="s">
        <v>1141</v>
      </c>
      <c r="D2347" s="56" t="s">
        <v>1142</v>
      </c>
      <c r="E2347" s="54" t="s">
        <v>44</v>
      </c>
      <c r="F2347" s="53" t="s">
        <v>1146</v>
      </c>
      <c r="G2347" s="376"/>
      <c r="H2347" s="55" t="s">
        <v>1131</v>
      </c>
      <c r="I2347" s="54" t="s">
        <v>44</v>
      </c>
      <c r="J2347" s="389"/>
      <c r="K2347" s="53"/>
      <c r="L2347" s="51">
        <v>1519015.909090911</v>
      </c>
      <c r="M2347" s="51">
        <v>1822819.0909090932</v>
      </c>
      <c r="N2347" s="132">
        <v>1822819.0909090932</v>
      </c>
      <c r="O2347" s="51">
        <v>1822819.0909090932</v>
      </c>
      <c r="P2347" s="51">
        <v>1822819.0909090932</v>
      </c>
      <c r="Q2347" s="51">
        <v>1822819.0909090932</v>
      </c>
      <c r="R2347" s="51">
        <v>1822819.0909090932</v>
      </c>
      <c r="S2347" s="51">
        <v>1822819.0909090932</v>
      </c>
      <c r="T2347" s="51">
        <v>1822819.0909090932</v>
      </c>
    </row>
    <row r="2348" spans="1:20" s="10" customFormat="1" ht="65.099999999999994" customHeight="1" x14ac:dyDescent="0.3">
      <c r="A2348" s="13">
        <f>IF(D2348="","",SUBTOTAL(3,D$7:$D2348))</f>
        <v>2331</v>
      </c>
      <c r="B2348" s="376"/>
      <c r="C2348" s="55" t="s">
        <v>1141</v>
      </c>
      <c r="D2348" s="56" t="s">
        <v>1142</v>
      </c>
      <c r="E2348" s="54" t="s">
        <v>44</v>
      </c>
      <c r="F2348" s="53" t="s">
        <v>2553</v>
      </c>
      <c r="G2348" s="376"/>
      <c r="H2348" s="55" t="s">
        <v>1131</v>
      </c>
      <c r="I2348" s="54" t="s">
        <v>44</v>
      </c>
      <c r="J2348" s="389"/>
      <c r="K2348" s="53"/>
      <c r="L2348" s="51">
        <v>1243567.6909090891</v>
      </c>
      <c r="M2348" s="51">
        <v>1492281.2290909069</v>
      </c>
      <c r="N2348" s="132">
        <v>1492281.2290909069</v>
      </c>
      <c r="O2348" s="51">
        <v>1492281.2290909069</v>
      </c>
      <c r="P2348" s="51">
        <v>1492281.2290909069</v>
      </c>
      <c r="Q2348" s="51">
        <v>1492281.2290909069</v>
      </c>
      <c r="R2348" s="51">
        <v>1492281.2290909069</v>
      </c>
      <c r="S2348" s="51">
        <v>1492281.2290909069</v>
      </c>
      <c r="T2348" s="51">
        <v>1492281.2290909069</v>
      </c>
    </row>
    <row r="2349" spans="1:20" s="10" customFormat="1" ht="98.25" customHeight="1" x14ac:dyDescent="0.3">
      <c r="A2349" s="13">
        <f>IF(D2349="","",SUBTOTAL(3,D$7:$D2349))</f>
        <v>2332</v>
      </c>
      <c r="B2349" s="376"/>
      <c r="C2349" s="55" t="s">
        <v>1141</v>
      </c>
      <c r="D2349" s="56" t="s">
        <v>1142</v>
      </c>
      <c r="E2349" s="54" t="s">
        <v>44</v>
      </c>
      <c r="F2349" s="53" t="s">
        <v>1147</v>
      </c>
      <c r="G2349" s="376"/>
      <c r="H2349" s="55" t="s">
        <v>1131</v>
      </c>
      <c r="I2349" s="54" t="s">
        <v>44</v>
      </c>
      <c r="J2349" s="389"/>
      <c r="K2349" s="53"/>
      <c r="L2349" s="51">
        <v>1411672.1181818221</v>
      </c>
      <c r="M2349" s="51">
        <v>1694006.5418181864</v>
      </c>
      <c r="N2349" s="132">
        <v>1694006.5418181864</v>
      </c>
      <c r="O2349" s="51">
        <v>1694006.5418181864</v>
      </c>
      <c r="P2349" s="51">
        <v>1694006.5418181864</v>
      </c>
      <c r="Q2349" s="51">
        <v>1694006.5418181864</v>
      </c>
      <c r="R2349" s="51">
        <v>1694006.5418181864</v>
      </c>
      <c r="S2349" s="51">
        <v>1694006.5418181864</v>
      </c>
      <c r="T2349" s="51">
        <v>1694006.5418181864</v>
      </c>
    </row>
    <row r="2350" spans="1:20" s="10" customFormat="1" ht="105.75" customHeight="1" x14ac:dyDescent="0.3">
      <c r="A2350" s="13">
        <f>IF(D2350="","",SUBTOTAL(3,D$7:$D2350))</f>
        <v>2333</v>
      </c>
      <c r="B2350" s="376"/>
      <c r="C2350" s="55" t="s">
        <v>1141</v>
      </c>
      <c r="D2350" s="56" t="s">
        <v>1142</v>
      </c>
      <c r="E2350" s="54" t="s">
        <v>44</v>
      </c>
      <c r="F2350" s="53" t="s">
        <v>1148</v>
      </c>
      <c r="G2350" s="376"/>
      <c r="H2350" s="55" t="s">
        <v>1131</v>
      </c>
      <c r="I2350" s="54" t="s">
        <v>44</v>
      </c>
      <c r="J2350" s="389"/>
      <c r="K2350" s="53"/>
      <c r="L2350" s="51">
        <v>1177743.6681818219</v>
      </c>
      <c r="M2350" s="51">
        <v>1413292.4018181863</v>
      </c>
      <c r="N2350" s="132">
        <v>1413292.4018181863</v>
      </c>
      <c r="O2350" s="51">
        <v>1413292.4018181863</v>
      </c>
      <c r="P2350" s="51">
        <v>1413292.4018181863</v>
      </c>
      <c r="Q2350" s="51">
        <v>1413292.4018181863</v>
      </c>
      <c r="R2350" s="51">
        <v>1413292.4018181863</v>
      </c>
      <c r="S2350" s="51">
        <v>1413292.4018181863</v>
      </c>
      <c r="T2350" s="51">
        <v>1413292.4018181863</v>
      </c>
    </row>
    <row r="2351" spans="1:20" s="10" customFormat="1" ht="83.25" customHeight="1" x14ac:dyDescent="0.3">
      <c r="A2351" s="13">
        <f>IF(D2351="","",SUBTOTAL(3,D$7:$D2351))</f>
        <v>2334</v>
      </c>
      <c r="B2351" s="376"/>
      <c r="C2351" s="55" t="s">
        <v>1149</v>
      </c>
      <c r="D2351" s="56" t="s">
        <v>1142</v>
      </c>
      <c r="E2351" s="54" t="s">
        <v>44</v>
      </c>
      <c r="F2351" s="53" t="s">
        <v>2549</v>
      </c>
      <c r="G2351" s="376"/>
      <c r="H2351" s="55" t="s">
        <v>1131</v>
      </c>
      <c r="I2351" s="54" t="s">
        <v>44</v>
      </c>
      <c r="J2351" s="389"/>
      <c r="K2351" s="53"/>
      <c r="L2351" s="51">
        <v>209624.19545454555</v>
      </c>
      <c r="M2351" s="51">
        <v>251549.03454545466</v>
      </c>
      <c r="N2351" s="132">
        <v>251549.03454545466</v>
      </c>
      <c r="O2351" s="51">
        <v>251549.03454545466</v>
      </c>
      <c r="P2351" s="51">
        <v>251549.03454545466</v>
      </c>
      <c r="Q2351" s="51">
        <v>251549.03454545466</v>
      </c>
      <c r="R2351" s="51">
        <v>251549.03454545466</v>
      </c>
      <c r="S2351" s="51">
        <v>251549.03454545466</v>
      </c>
      <c r="T2351" s="51">
        <v>251549.03454545466</v>
      </c>
    </row>
    <row r="2352" spans="1:20" s="10" customFormat="1" ht="65.099999999999994" customHeight="1" x14ac:dyDescent="0.3">
      <c r="A2352" s="13">
        <f>IF(D2352="","",SUBTOTAL(3,D$7:$D2352))</f>
        <v>2335</v>
      </c>
      <c r="B2352" s="376"/>
      <c r="C2352" s="55" t="s">
        <v>1149</v>
      </c>
      <c r="D2352" s="56" t="s">
        <v>1150</v>
      </c>
      <c r="E2352" s="54" t="s">
        <v>44</v>
      </c>
      <c r="F2352" s="53" t="s">
        <v>2552</v>
      </c>
      <c r="G2352" s="376"/>
      <c r="H2352" s="55" t="s">
        <v>1131</v>
      </c>
      <c r="I2352" s="54" t="s">
        <v>44</v>
      </c>
      <c r="J2352" s="389"/>
      <c r="K2352" s="53"/>
      <c r="L2352" s="51">
        <v>223801.67727272774</v>
      </c>
      <c r="M2352" s="51">
        <v>268562.01272727328</v>
      </c>
      <c r="N2352" s="132">
        <v>268562.01272727328</v>
      </c>
      <c r="O2352" s="51">
        <v>268562.01272727328</v>
      </c>
      <c r="P2352" s="51">
        <v>268562.01272727328</v>
      </c>
      <c r="Q2352" s="51">
        <v>268562.01272727328</v>
      </c>
      <c r="R2352" s="51">
        <v>268562.01272727328</v>
      </c>
      <c r="S2352" s="51">
        <v>268562.01272727328</v>
      </c>
      <c r="T2352" s="51">
        <v>268562.01272727328</v>
      </c>
    </row>
    <row r="2353" spans="1:20" s="10" customFormat="1" ht="65.099999999999994" customHeight="1" x14ac:dyDescent="0.3">
      <c r="A2353" s="13">
        <f>IF(D2353="","",SUBTOTAL(3,D$7:$D2353))</f>
        <v>2336</v>
      </c>
      <c r="B2353" s="376"/>
      <c r="C2353" s="55" t="s">
        <v>1149</v>
      </c>
      <c r="D2353" s="56" t="s">
        <v>1150</v>
      </c>
      <c r="E2353" s="54" t="s">
        <v>44</v>
      </c>
      <c r="F2353" s="53" t="s">
        <v>2560</v>
      </c>
      <c r="G2353" s="376"/>
      <c r="H2353" s="55" t="s">
        <v>1131</v>
      </c>
      <c r="I2353" s="54" t="s">
        <v>44</v>
      </c>
      <c r="J2353" s="389"/>
      <c r="K2353" s="53"/>
      <c r="L2353" s="51">
        <v>286587.6681818178</v>
      </c>
      <c r="M2353" s="51">
        <v>343905.20181818138</v>
      </c>
      <c r="N2353" s="132">
        <v>343905.20181818138</v>
      </c>
      <c r="O2353" s="51">
        <v>343905.20181818138</v>
      </c>
      <c r="P2353" s="51">
        <v>343905.20181818138</v>
      </c>
      <c r="Q2353" s="51">
        <v>343905.20181818138</v>
      </c>
      <c r="R2353" s="51">
        <v>343905.20181818138</v>
      </c>
      <c r="S2353" s="51">
        <v>343905.20181818138</v>
      </c>
      <c r="T2353" s="51">
        <v>343905.20181818138</v>
      </c>
    </row>
    <row r="2354" spans="1:20" s="10" customFormat="1" ht="65.099999999999994" customHeight="1" x14ac:dyDescent="0.3">
      <c r="A2354" s="13">
        <f>IF(D2354="","",SUBTOTAL(3,D$7:$D2354))</f>
        <v>2337</v>
      </c>
      <c r="B2354" s="376"/>
      <c r="C2354" s="55" t="s">
        <v>1149</v>
      </c>
      <c r="D2354" s="56" t="s">
        <v>1150</v>
      </c>
      <c r="E2354" s="54" t="s">
        <v>44</v>
      </c>
      <c r="F2354" s="53" t="s">
        <v>2551</v>
      </c>
      <c r="G2354" s="376"/>
      <c r="H2354" s="55" t="s">
        <v>1131</v>
      </c>
      <c r="I2354" s="54" t="s">
        <v>44</v>
      </c>
      <c r="J2354" s="389"/>
      <c r="K2354" s="53"/>
      <c r="L2354" s="51">
        <v>304815.8590909089</v>
      </c>
      <c r="M2354" s="51">
        <v>365779.03090909065</v>
      </c>
      <c r="N2354" s="132">
        <v>365779.03090909065</v>
      </c>
      <c r="O2354" s="51">
        <v>365779.03090909065</v>
      </c>
      <c r="P2354" s="51">
        <v>365779.03090909065</v>
      </c>
      <c r="Q2354" s="51">
        <v>365779.03090909065</v>
      </c>
      <c r="R2354" s="51">
        <v>365779.03090909065</v>
      </c>
      <c r="S2354" s="51">
        <v>365779.03090909065</v>
      </c>
      <c r="T2354" s="51">
        <v>365779.03090909065</v>
      </c>
    </row>
    <row r="2355" spans="1:20" s="10" customFormat="1" ht="65.099999999999994" customHeight="1" x14ac:dyDescent="0.3">
      <c r="A2355" s="13">
        <f>IF(D2355="","",SUBTOTAL(3,D$7:$D2355))</f>
        <v>2338</v>
      </c>
      <c r="B2355" s="376"/>
      <c r="C2355" s="55" t="s">
        <v>1149</v>
      </c>
      <c r="D2355" s="56" t="s">
        <v>1150</v>
      </c>
      <c r="E2355" s="54" t="s">
        <v>44</v>
      </c>
      <c r="F2355" s="53" t="s">
        <v>2550</v>
      </c>
      <c r="G2355" s="376"/>
      <c r="H2355" s="55" t="s">
        <v>1131</v>
      </c>
      <c r="I2355" s="54" t="s">
        <v>44</v>
      </c>
      <c r="J2355" s="389"/>
      <c r="K2355" s="53"/>
      <c r="L2355" s="51">
        <v>372665.23636363668</v>
      </c>
      <c r="M2355" s="51">
        <v>447198.28363636398</v>
      </c>
      <c r="N2355" s="132">
        <v>447198.28363636398</v>
      </c>
      <c r="O2355" s="51">
        <v>447198.28363636398</v>
      </c>
      <c r="P2355" s="51">
        <v>447198.28363636398</v>
      </c>
      <c r="Q2355" s="51">
        <v>447198.28363636398</v>
      </c>
      <c r="R2355" s="51">
        <v>447198.28363636398</v>
      </c>
      <c r="S2355" s="51">
        <v>447198.28363636398</v>
      </c>
      <c r="T2355" s="51">
        <v>447198.28363636398</v>
      </c>
    </row>
    <row r="2356" spans="1:20" s="10" customFormat="1" ht="65.099999999999994" customHeight="1" x14ac:dyDescent="0.3">
      <c r="A2356" s="13">
        <f>IF(D2356="","",SUBTOTAL(3,D$7:$D2356))</f>
        <v>2339</v>
      </c>
      <c r="B2356" s="376"/>
      <c r="C2356" s="55" t="s">
        <v>1151</v>
      </c>
      <c r="D2356" s="56" t="s">
        <v>1152</v>
      </c>
      <c r="E2356" s="54" t="s">
        <v>44</v>
      </c>
      <c r="F2356" s="53" t="s">
        <v>1153</v>
      </c>
      <c r="G2356" s="376"/>
      <c r="H2356" s="55" t="s">
        <v>1131</v>
      </c>
      <c r="I2356" s="54" t="s">
        <v>44</v>
      </c>
      <c r="J2356" s="389"/>
      <c r="K2356" s="53"/>
      <c r="L2356" s="51">
        <v>69000</v>
      </c>
      <c r="M2356" s="51">
        <v>82800</v>
      </c>
      <c r="N2356" s="132">
        <v>82800</v>
      </c>
      <c r="O2356" s="51">
        <v>82800</v>
      </c>
      <c r="P2356" s="51">
        <v>82800</v>
      </c>
      <c r="Q2356" s="51">
        <v>82800</v>
      </c>
      <c r="R2356" s="51">
        <v>82800</v>
      </c>
      <c r="S2356" s="51">
        <v>82800</v>
      </c>
      <c r="T2356" s="51">
        <v>82800</v>
      </c>
    </row>
    <row r="2357" spans="1:20" s="10" customFormat="1" ht="65.099999999999994" customHeight="1" x14ac:dyDescent="0.3">
      <c r="A2357" s="13">
        <f>IF(D2357="","",SUBTOTAL(3,D$7:$D2357))</f>
        <v>2340</v>
      </c>
      <c r="B2357" s="376"/>
      <c r="C2357" s="55" t="s">
        <v>1154</v>
      </c>
      <c r="D2357" s="56" t="s">
        <v>1152</v>
      </c>
      <c r="E2357" s="54" t="s">
        <v>44</v>
      </c>
      <c r="F2357" s="53" t="s">
        <v>1155</v>
      </c>
      <c r="G2357" s="376"/>
      <c r="H2357" s="55" t="s">
        <v>1131</v>
      </c>
      <c r="I2357" s="54" t="s">
        <v>44</v>
      </c>
      <c r="J2357" s="389"/>
      <c r="K2357" s="53"/>
      <c r="L2357" s="51">
        <v>14000</v>
      </c>
      <c r="M2357" s="51">
        <v>16800</v>
      </c>
      <c r="N2357" s="132">
        <v>16800</v>
      </c>
      <c r="O2357" s="51">
        <v>16800</v>
      </c>
      <c r="P2357" s="51">
        <v>16800</v>
      </c>
      <c r="Q2357" s="51">
        <v>16800</v>
      </c>
      <c r="R2357" s="51">
        <v>16800</v>
      </c>
      <c r="S2357" s="51">
        <v>16800</v>
      </c>
      <c r="T2357" s="51">
        <v>16800</v>
      </c>
    </row>
    <row r="2358" spans="1:20" s="10" customFormat="1" ht="65.099999999999994" customHeight="1" x14ac:dyDescent="0.3">
      <c r="A2358" s="13">
        <f>IF(D2358="","",SUBTOTAL(3,D$7:$D2358))</f>
        <v>2341</v>
      </c>
      <c r="B2358" s="376"/>
      <c r="C2358" s="55" t="s">
        <v>1154</v>
      </c>
      <c r="D2358" s="56" t="s">
        <v>1152</v>
      </c>
      <c r="E2358" s="54" t="s">
        <v>44</v>
      </c>
      <c r="F2358" s="53" t="s">
        <v>1156</v>
      </c>
      <c r="G2358" s="376"/>
      <c r="H2358" s="55" t="s">
        <v>1131</v>
      </c>
      <c r="I2358" s="54" t="s">
        <v>44</v>
      </c>
      <c r="J2358" s="389"/>
      <c r="K2358" s="53"/>
      <c r="L2358" s="51">
        <v>40000</v>
      </c>
      <c r="M2358" s="51">
        <v>48000</v>
      </c>
      <c r="N2358" s="132">
        <v>48000</v>
      </c>
      <c r="O2358" s="51">
        <v>48000</v>
      </c>
      <c r="P2358" s="51">
        <v>48000</v>
      </c>
      <c r="Q2358" s="51">
        <v>48000</v>
      </c>
      <c r="R2358" s="51">
        <v>48000</v>
      </c>
      <c r="S2358" s="51">
        <v>48000</v>
      </c>
      <c r="T2358" s="51">
        <v>48000</v>
      </c>
    </row>
    <row r="2359" spans="1:20" s="10" customFormat="1" ht="65.099999999999994" customHeight="1" x14ac:dyDescent="0.3">
      <c r="A2359" s="13">
        <f>IF(D2359="","",SUBTOTAL(3,D$7:$D2359))</f>
        <v>2342</v>
      </c>
      <c r="B2359" s="376"/>
      <c r="C2359" s="55" t="s">
        <v>1154</v>
      </c>
      <c r="D2359" s="56" t="s">
        <v>1152</v>
      </c>
      <c r="E2359" s="54" t="s">
        <v>44</v>
      </c>
      <c r="F2359" s="53" t="s">
        <v>1157</v>
      </c>
      <c r="G2359" s="376"/>
      <c r="H2359" s="55" t="s">
        <v>1131</v>
      </c>
      <c r="I2359" s="54" t="s">
        <v>44</v>
      </c>
      <c r="J2359" s="389"/>
      <c r="K2359" s="53"/>
      <c r="L2359" s="51">
        <v>45000</v>
      </c>
      <c r="M2359" s="51">
        <v>54000</v>
      </c>
      <c r="N2359" s="132">
        <v>54000</v>
      </c>
      <c r="O2359" s="51">
        <v>54000</v>
      </c>
      <c r="P2359" s="51">
        <v>54000</v>
      </c>
      <c r="Q2359" s="51">
        <v>54000</v>
      </c>
      <c r="R2359" s="51">
        <v>54000</v>
      </c>
      <c r="S2359" s="51">
        <v>54000</v>
      </c>
      <c r="T2359" s="51">
        <v>54000</v>
      </c>
    </row>
    <row r="2360" spans="1:20" s="10" customFormat="1" ht="65.099999999999994" customHeight="1" x14ac:dyDescent="0.3">
      <c r="A2360" s="13">
        <f>IF(D2360="","",SUBTOTAL(3,D$7:$D2360))</f>
        <v>2343</v>
      </c>
      <c r="B2360" s="376"/>
      <c r="C2360" s="55" t="s">
        <v>1154</v>
      </c>
      <c r="D2360" s="56" t="s">
        <v>1152</v>
      </c>
      <c r="E2360" s="54" t="s">
        <v>44</v>
      </c>
      <c r="F2360" s="53" t="s">
        <v>1158</v>
      </c>
      <c r="G2360" s="376"/>
      <c r="H2360" s="55" t="s">
        <v>1131</v>
      </c>
      <c r="I2360" s="54" t="s">
        <v>44</v>
      </c>
      <c r="J2360" s="389"/>
      <c r="K2360" s="53"/>
      <c r="L2360" s="51">
        <v>48000</v>
      </c>
      <c r="M2360" s="51">
        <v>57600</v>
      </c>
      <c r="N2360" s="132">
        <v>57600</v>
      </c>
      <c r="O2360" s="51">
        <v>57600</v>
      </c>
      <c r="P2360" s="51">
        <v>57600</v>
      </c>
      <c r="Q2360" s="51">
        <v>57600</v>
      </c>
      <c r="R2360" s="51">
        <v>57600</v>
      </c>
      <c r="S2360" s="51">
        <v>57600</v>
      </c>
      <c r="T2360" s="51">
        <v>57600</v>
      </c>
    </row>
    <row r="2361" spans="1:20" s="10" customFormat="1" ht="65.099999999999994" customHeight="1" x14ac:dyDescent="0.3">
      <c r="A2361" s="13">
        <f>IF(D2361="","",SUBTOTAL(3,D$7:$D2361))</f>
        <v>2344</v>
      </c>
      <c r="B2361" s="376"/>
      <c r="C2361" s="55" t="s">
        <v>1159</v>
      </c>
      <c r="D2361" s="56" t="s">
        <v>1152</v>
      </c>
      <c r="E2361" s="54" t="s">
        <v>44</v>
      </c>
      <c r="F2361" s="53" t="s">
        <v>1160</v>
      </c>
      <c r="G2361" s="376"/>
      <c r="H2361" s="55" t="s">
        <v>1131</v>
      </c>
      <c r="I2361" s="54" t="s">
        <v>44</v>
      </c>
      <c r="J2361" s="389"/>
      <c r="K2361" s="53"/>
      <c r="L2361" s="51">
        <v>6800</v>
      </c>
      <c r="M2361" s="51">
        <v>8160</v>
      </c>
      <c r="N2361" s="132">
        <v>8160</v>
      </c>
      <c r="O2361" s="51">
        <v>8160</v>
      </c>
      <c r="P2361" s="51">
        <v>8160</v>
      </c>
      <c r="Q2361" s="51">
        <v>8160</v>
      </c>
      <c r="R2361" s="51">
        <v>8160</v>
      </c>
      <c r="S2361" s="51">
        <v>8160</v>
      </c>
      <c r="T2361" s="51">
        <v>8160</v>
      </c>
    </row>
    <row r="2362" spans="1:20" s="10" customFormat="1" ht="65.099999999999994" customHeight="1" x14ac:dyDescent="0.3">
      <c r="A2362" s="13">
        <f>IF(D2362="","",SUBTOTAL(3,D$7:$D2362))</f>
        <v>2345</v>
      </c>
      <c r="B2362" s="376"/>
      <c r="C2362" s="55" t="s">
        <v>1159</v>
      </c>
      <c r="D2362" s="56" t="s">
        <v>1161</v>
      </c>
      <c r="E2362" s="54" t="s">
        <v>44</v>
      </c>
      <c r="F2362" s="53" t="s">
        <v>1162</v>
      </c>
      <c r="G2362" s="376"/>
      <c r="H2362" s="55" t="s">
        <v>1131</v>
      </c>
      <c r="I2362" s="54" t="s">
        <v>44</v>
      </c>
      <c r="J2362" s="389"/>
      <c r="K2362" s="53"/>
      <c r="L2362" s="51">
        <v>16000</v>
      </c>
      <c r="M2362" s="51">
        <v>19200</v>
      </c>
      <c r="N2362" s="132">
        <v>19200</v>
      </c>
      <c r="O2362" s="51">
        <v>19200</v>
      </c>
      <c r="P2362" s="51">
        <v>19200</v>
      </c>
      <c r="Q2362" s="51">
        <v>19200</v>
      </c>
      <c r="R2362" s="51">
        <v>19200</v>
      </c>
      <c r="S2362" s="51">
        <v>19200</v>
      </c>
      <c r="T2362" s="51">
        <v>19200</v>
      </c>
    </row>
    <row r="2363" spans="1:20" s="10" customFormat="1" ht="65.099999999999994" customHeight="1" x14ac:dyDescent="0.3">
      <c r="A2363" s="13">
        <f>IF(D2363="","",SUBTOTAL(3,D$7:$D2363))</f>
        <v>2346</v>
      </c>
      <c r="B2363" s="376"/>
      <c r="C2363" s="55" t="s">
        <v>1159</v>
      </c>
      <c r="D2363" s="56" t="s">
        <v>1161</v>
      </c>
      <c r="E2363" s="54" t="s">
        <v>44</v>
      </c>
      <c r="F2363" s="53" t="s">
        <v>1163</v>
      </c>
      <c r="G2363" s="376"/>
      <c r="H2363" s="55" t="s">
        <v>1131</v>
      </c>
      <c r="I2363" s="54" t="s">
        <v>44</v>
      </c>
      <c r="J2363" s="389"/>
      <c r="K2363" s="53"/>
      <c r="L2363" s="51">
        <v>27000</v>
      </c>
      <c r="M2363" s="51">
        <v>32400</v>
      </c>
      <c r="N2363" s="132">
        <v>32400</v>
      </c>
      <c r="O2363" s="51">
        <v>32400</v>
      </c>
      <c r="P2363" s="51">
        <v>32400</v>
      </c>
      <c r="Q2363" s="51">
        <v>32400</v>
      </c>
      <c r="R2363" s="51">
        <v>32400</v>
      </c>
      <c r="S2363" s="51">
        <v>32400</v>
      </c>
      <c r="T2363" s="51">
        <v>32400</v>
      </c>
    </row>
    <row r="2364" spans="1:20" s="10" customFormat="1" ht="65.099999999999994" customHeight="1" x14ac:dyDescent="0.3">
      <c r="A2364" s="13">
        <f>IF(D2364="","",SUBTOTAL(3,D$7:$D2364))</f>
        <v>2347</v>
      </c>
      <c r="B2364" s="376"/>
      <c r="C2364" s="55" t="s">
        <v>1159</v>
      </c>
      <c r="D2364" s="56" t="s">
        <v>1161</v>
      </c>
      <c r="E2364" s="54" t="s">
        <v>44</v>
      </c>
      <c r="F2364" s="53" t="s">
        <v>1164</v>
      </c>
      <c r="G2364" s="376"/>
      <c r="H2364" s="55" t="s">
        <v>1131</v>
      </c>
      <c r="I2364" s="54" t="s">
        <v>44</v>
      </c>
      <c r="J2364" s="389"/>
      <c r="K2364" s="53"/>
      <c r="L2364" s="51">
        <v>32000</v>
      </c>
      <c r="M2364" s="51">
        <v>38400</v>
      </c>
      <c r="N2364" s="132">
        <v>38400</v>
      </c>
      <c r="O2364" s="51">
        <v>38400</v>
      </c>
      <c r="P2364" s="51">
        <v>38400</v>
      </c>
      <c r="Q2364" s="51">
        <v>38400</v>
      </c>
      <c r="R2364" s="51">
        <v>38400</v>
      </c>
      <c r="S2364" s="51">
        <v>38400</v>
      </c>
      <c r="T2364" s="51">
        <v>38400</v>
      </c>
    </row>
    <row r="2365" spans="1:20" s="10" customFormat="1" ht="65.099999999999994" customHeight="1" x14ac:dyDescent="0.3">
      <c r="A2365" s="13">
        <f>IF(D2365="","",SUBTOTAL(3,D$7:$D2365))</f>
        <v>2348</v>
      </c>
      <c r="B2365" s="376"/>
      <c r="C2365" s="55" t="s">
        <v>1159</v>
      </c>
      <c r="D2365" s="56" t="s">
        <v>1161</v>
      </c>
      <c r="E2365" s="54" t="s">
        <v>44</v>
      </c>
      <c r="F2365" s="53" t="s">
        <v>1165</v>
      </c>
      <c r="G2365" s="376"/>
      <c r="H2365" s="55" t="s">
        <v>1131</v>
      </c>
      <c r="I2365" s="54" t="s">
        <v>44</v>
      </c>
      <c r="J2365" s="389"/>
      <c r="K2365" s="53"/>
      <c r="L2365" s="51">
        <v>34000</v>
      </c>
      <c r="M2365" s="51">
        <v>40800</v>
      </c>
      <c r="N2365" s="132">
        <v>40800</v>
      </c>
      <c r="O2365" s="51">
        <v>40800</v>
      </c>
      <c r="P2365" s="51">
        <v>40800</v>
      </c>
      <c r="Q2365" s="51">
        <v>40800</v>
      </c>
      <c r="R2365" s="51">
        <v>40800</v>
      </c>
      <c r="S2365" s="51">
        <v>40800</v>
      </c>
      <c r="T2365" s="51">
        <v>40800</v>
      </c>
    </row>
    <row r="2366" spans="1:20" s="10" customFormat="1" ht="65.099999999999994" customHeight="1" x14ac:dyDescent="0.3">
      <c r="A2366" s="13">
        <f>IF(D2366="","",SUBTOTAL(3,D$7:$D2366))</f>
        <v>2349</v>
      </c>
      <c r="B2366" s="376"/>
      <c r="C2366" s="55" t="s">
        <v>1166</v>
      </c>
      <c r="D2366" s="56" t="s">
        <v>37</v>
      </c>
      <c r="E2366" s="373" t="s">
        <v>1167</v>
      </c>
      <c r="F2366" s="53" t="s">
        <v>1351</v>
      </c>
      <c r="G2366" s="376"/>
      <c r="H2366" s="55" t="s">
        <v>1131</v>
      </c>
      <c r="I2366" s="54" t="s">
        <v>44</v>
      </c>
      <c r="J2366" s="389"/>
      <c r="K2366" s="53" t="s">
        <v>1168</v>
      </c>
      <c r="L2366" s="51">
        <v>43000</v>
      </c>
      <c r="M2366" s="51">
        <v>51600</v>
      </c>
      <c r="N2366" s="132">
        <v>51600</v>
      </c>
      <c r="O2366" s="51">
        <v>51600</v>
      </c>
      <c r="P2366" s="51">
        <v>51600</v>
      </c>
      <c r="Q2366" s="51">
        <v>51600</v>
      </c>
      <c r="R2366" s="51">
        <v>51600</v>
      </c>
      <c r="S2366" s="51">
        <v>51600</v>
      </c>
      <c r="T2366" s="51">
        <v>51600</v>
      </c>
    </row>
    <row r="2367" spans="1:20" s="10" customFormat="1" ht="65.099999999999994" customHeight="1" x14ac:dyDescent="0.3">
      <c r="A2367" s="13">
        <f>IF(D2367="","",SUBTOTAL(3,D$7:$D2367))</f>
        <v>2350</v>
      </c>
      <c r="B2367" s="376"/>
      <c r="C2367" s="55" t="s">
        <v>1169</v>
      </c>
      <c r="D2367" s="56" t="s">
        <v>37</v>
      </c>
      <c r="E2367" s="373"/>
      <c r="F2367" s="53" t="s">
        <v>1351</v>
      </c>
      <c r="G2367" s="376"/>
      <c r="H2367" s="55" t="s">
        <v>1131</v>
      </c>
      <c r="I2367" s="54" t="s">
        <v>44</v>
      </c>
      <c r="J2367" s="389"/>
      <c r="K2367" s="53"/>
      <c r="L2367" s="51">
        <v>13000</v>
      </c>
      <c r="M2367" s="51">
        <v>15600</v>
      </c>
      <c r="N2367" s="132">
        <v>15600</v>
      </c>
      <c r="O2367" s="51">
        <v>15600</v>
      </c>
      <c r="P2367" s="51">
        <v>15600</v>
      </c>
      <c r="Q2367" s="51">
        <v>15600</v>
      </c>
      <c r="R2367" s="51">
        <v>15600</v>
      </c>
      <c r="S2367" s="51">
        <v>15600</v>
      </c>
      <c r="T2367" s="51">
        <v>15600</v>
      </c>
    </row>
    <row r="2368" spans="1:20" s="10" customFormat="1" ht="96.75" customHeight="1" x14ac:dyDescent="0.3">
      <c r="A2368" s="13">
        <f>IF(D2368="","",SUBTOTAL(3,D$7:$D2368))</f>
        <v>2351</v>
      </c>
      <c r="B2368" s="376"/>
      <c r="C2368" s="55" t="s">
        <v>1170</v>
      </c>
      <c r="D2368" s="56" t="s">
        <v>1171</v>
      </c>
      <c r="E2368" s="373" t="s">
        <v>1172</v>
      </c>
      <c r="F2368" s="53" t="s">
        <v>1173</v>
      </c>
      <c r="G2368" s="376"/>
      <c r="H2368" s="55" t="s">
        <v>1131</v>
      </c>
      <c r="I2368" s="54" t="s">
        <v>44</v>
      </c>
      <c r="J2368" s="389"/>
      <c r="K2368" s="53"/>
      <c r="L2368" s="51">
        <v>540000</v>
      </c>
      <c r="M2368" s="51">
        <v>648000</v>
      </c>
      <c r="N2368" s="132">
        <v>648000</v>
      </c>
      <c r="O2368" s="51">
        <v>648000</v>
      </c>
      <c r="P2368" s="51">
        <v>648000</v>
      </c>
      <c r="Q2368" s="51">
        <v>648000</v>
      </c>
      <c r="R2368" s="51">
        <v>648000</v>
      </c>
      <c r="S2368" s="51">
        <v>648000</v>
      </c>
      <c r="T2368" s="51">
        <v>648000</v>
      </c>
    </row>
    <row r="2369" spans="1:20" s="10" customFormat="1" ht="96.75" customHeight="1" x14ac:dyDescent="0.3">
      <c r="A2369" s="13">
        <f>IF(D2369="","",SUBTOTAL(3,D$7:$D2369))</f>
        <v>2352</v>
      </c>
      <c r="B2369" s="376"/>
      <c r="C2369" s="55" t="s">
        <v>1170</v>
      </c>
      <c r="D2369" s="56" t="s">
        <v>1171</v>
      </c>
      <c r="E2369" s="373"/>
      <c r="F2369" s="53" t="s">
        <v>1174</v>
      </c>
      <c r="G2369" s="376"/>
      <c r="H2369" s="55" t="s">
        <v>1131</v>
      </c>
      <c r="I2369" s="54" t="s">
        <v>44</v>
      </c>
      <c r="J2369" s="389"/>
      <c r="K2369" s="53"/>
      <c r="L2369" s="51">
        <v>830000</v>
      </c>
      <c r="M2369" s="51">
        <v>996000</v>
      </c>
      <c r="N2369" s="132">
        <v>996000</v>
      </c>
      <c r="O2369" s="51">
        <v>996000</v>
      </c>
      <c r="P2369" s="51">
        <v>996000</v>
      </c>
      <c r="Q2369" s="51">
        <v>996000</v>
      </c>
      <c r="R2369" s="51">
        <v>996000</v>
      </c>
      <c r="S2369" s="51">
        <v>996000</v>
      </c>
      <c r="T2369" s="51">
        <v>996000</v>
      </c>
    </row>
    <row r="2370" spans="1:20" s="10" customFormat="1" ht="96.75" customHeight="1" x14ac:dyDescent="0.3">
      <c r="A2370" s="13">
        <f>IF(D2370="","",SUBTOTAL(3,D$7:$D2370))</f>
        <v>2353</v>
      </c>
      <c r="B2370" s="376"/>
      <c r="C2370" s="55" t="s">
        <v>1170</v>
      </c>
      <c r="D2370" s="56" t="s">
        <v>1171</v>
      </c>
      <c r="E2370" s="373"/>
      <c r="F2370" s="53" t="s">
        <v>1175</v>
      </c>
      <c r="G2370" s="376"/>
      <c r="H2370" s="55" t="s">
        <v>1131</v>
      </c>
      <c r="I2370" s="54" t="s">
        <v>44</v>
      </c>
      <c r="J2370" s="389"/>
      <c r="K2370" s="53"/>
      <c r="L2370" s="51">
        <v>790000</v>
      </c>
      <c r="M2370" s="51">
        <v>948000</v>
      </c>
      <c r="N2370" s="132">
        <v>948000</v>
      </c>
      <c r="O2370" s="51">
        <v>948000</v>
      </c>
      <c r="P2370" s="51">
        <v>948000</v>
      </c>
      <c r="Q2370" s="51">
        <v>948000</v>
      </c>
      <c r="R2370" s="51">
        <v>948000</v>
      </c>
      <c r="S2370" s="51">
        <v>948000</v>
      </c>
      <c r="T2370" s="51">
        <v>948000</v>
      </c>
    </row>
    <row r="2371" spans="1:20" s="10" customFormat="1" ht="96.75" customHeight="1" x14ac:dyDescent="0.3">
      <c r="A2371" s="13">
        <f>IF(D2371="","",SUBTOTAL(3,D$7:$D2371))</f>
        <v>2354</v>
      </c>
      <c r="B2371" s="376"/>
      <c r="C2371" s="55" t="s">
        <v>1170</v>
      </c>
      <c r="D2371" s="56" t="s">
        <v>1171</v>
      </c>
      <c r="E2371" s="54" t="s">
        <v>44</v>
      </c>
      <c r="F2371" s="53" t="s">
        <v>1176</v>
      </c>
      <c r="G2371" s="376"/>
      <c r="H2371" s="55" t="s">
        <v>1131</v>
      </c>
      <c r="I2371" s="54" t="s">
        <v>44</v>
      </c>
      <c r="J2371" s="389"/>
      <c r="K2371" s="53"/>
      <c r="L2371" s="51">
        <v>1300000</v>
      </c>
      <c r="M2371" s="51">
        <v>1560000</v>
      </c>
      <c r="N2371" s="132">
        <v>1560000</v>
      </c>
      <c r="O2371" s="51">
        <v>1560000</v>
      </c>
      <c r="P2371" s="51">
        <v>1560000</v>
      </c>
      <c r="Q2371" s="51">
        <v>1560000</v>
      </c>
      <c r="R2371" s="51">
        <v>1560000</v>
      </c>
      <c r="S2371" s="51">
        <v>1560000</v>
      </c>
      <c r="T2371" s="51">
        <v>1560000</v>
      </c>
    </row>
    <row r="2372" spans="1:20" s="10" customFormat="1" ht="96.75" customHeight="1" x14ac:dyDescent="0.3">
      <c r="A2372" s="13">
        <f>IF(D2372="","",SUBTOTAL(3,D$7:$D2372))</f>
        <v>2355</v>
      </c>
      <c r="B2372" s="376"/>
      <c r="C2372" s="55" t="s">
        <v>1170</v>
      </c>
      <c r="D2372" s="56" t="s">
        <v>14</v>
      </c>
      <c r="E2372" s="54" t="s">
        <v>44</v>
      </c>
      <c r="F2372" s="53" t="s">
        <v>1177</v>
      </c>
      <c r="G2372" s="376"/>
      <c r="H2372" s="55" t="s">
        <v>1131</v>
      </c>
      <c r="I2372" s="54" t="s">
        <v>44</v>
      </c>
      <c r="J2372" s="389"/>
      <c r="K2372" s="53"/>
      <c r="L2372" s="51">
        <v>1800000</v>
      </c>
      <c r="M2372" s="51">
        <v>2160000</v>
      </c>
      <c r="N2372" s="132">
        <v>2160000</v>
      </c>
      <c r="O2372" s="51">
        <v>2160000</v>
      </c>
      <c r="P2372" s="51">
        <v>2160000</v>
      </c>
      <c r="Q2372" s="51">
        <v>2160000</v>
      </c>
      <c r="R2372" s="51">
        <v>2160000</v>
      </c>
      <c r="S2372" s="51">
        <v>2160000</v>
      </c>
      <c r="T2372" s="51">
        <v>2160000</v>
      </c>
    </row>
    <row r="2373" spans="1:20" s="10" customFormat="1" ht="118.5" customHeight="1" x14ac:dyDescent="0.3">
      <c r="A2373" s="13">
        <f>IF(D2373="","",SUBTOTAL(3,D$7:$D2373))</f>
        <v>2356</v>
      </c>
      <c r="B2373" s="376"/>
      <c r="C2373" s="55" t="s">
        <v>1170</v>
      </c>
      <c r="D2373" s="56" t="s">
        <v>14</v>
      </c>
      <c r="E2373" s="54" t="s">
        <v>44</v>
      </c>
      <c r="F2373" s="53" t="s">
        <v>1178</v>
      </c>
      <c r="G2373" s="376"/>
      <c r="H2373" s="55" t="s">
        <v>1131</v>
      </c>
      <c r="I2373" s="54" t="s">
        <v>44</v>
      </c>
      <c r="J2373" s="389"/>
      <c r="K2373" s="53"/>
      <c r="L2373" s="51">
        <v>2200000</v>
      </c>
      <c r="M2373" s="51">
        <v>2640000</v>
      </c>
      <c r="N2373" s="132">
        <v>2640000</v>
      </c>
      <c r="O2373" s="51">
        <v>2640000</v>
      </c>
      <c r="P2373" s="51">
        <v>2640000</v>
      </c>
      <c r="Q2373" s="51">
        <v>2640000</v>
      </c>
      <c r="R2373" s="51">
        <v>2640000</v>
      </c>
      <c r="S2373" s="51">
        <v>2640000</v>
      </c>
      <c r="T2373" s="51">
        <v>2640000</v>
      </c>
    </row>
    <row r="2374" spans="1:20" s="10" customFormat="1" ht="65.099999999999994" customHeight="1" x14ac:dyDescent="0.3">
      <c r="A2374" s="13">
        <f>IF(D2374="","",SUBTOTAL(3,D$7:$D2374))</f>
        <v>2357</v>
      </c>
      <c r="B2374" s="376"/>
      <c r="C2374" s="55" t="s">
        <v>1179</v>
      </c>
      <c r="D2374" s="56" t="s">
        <v>1180</v>
      </c>
      <c r="E2374" s="55" t="s">
        <v>1181</v>
      </c>
      <c r="F2374" s="53" t="s">
        <v>1182</v>
      </c>
      <c r="G2374" s="376"/>
      <c r="H2374" s="55" t="s">
        <v>1131</v>
      </c>
      <c r="I2374" s="54" t="s">
        <v>44</v>
      </c>
      <c r="J2374" s="389"/>
      <c r="K2374" s="53"/>
      <c r="L2374" s="51">
        <v>160000</v>
      </c>
      <c r="M2374" s="51">
        <v>192000</v>
      </c>
      <c r="N2374" s="132">
        <v>192000</v>
      </c>
      <c r="O2374" s="51">
        <v>192000</v>
      </c>
      <c r="P2374" s="51">
        <v>192000</v>
      </c>
      <c r="Q2374" s="51">
        <v>192000</v>
      </c>
      <c r="R2374" s="51">
        <v>192000</v>
      </c>
      <c r="S2374" s="51">
        <v>192000</v>
      </c>
      <c r="T2374" s="51">
        <v>192000</v>
      </c>
    </row>
    <row r="2375" spans="1:20" s="10" customFormat="1" ht="65.099999999999994" customHeight="1" x14ac:dyDescent="0.3">
      <c r="A2375" s="13">
        <f>IF(D2375="","",SUBTOTAL(3,D$7:$D2375))</f>
        <v>2358</v>
      </c>
      <c r="B2375" s="376"/>
      <c r="C2375" s="55" t="s">
        <v>1179</v>
      </c>
      <c r="D2375" s="56" t="s">
        <v>1180</v>
      </c>
      <c r="E2375" s="54" t="s">
        <v>44</v>
      </c>
      <c r="F2375" s="53" t="s">
        <v>1183</v>
      </c>
      <c r="G2375" s="376"/>
      <c r="H2375" s="55" t="s">
        <v>1131</v>
      </c>
      <c r="I2375" s="54" t="s">
        <v>44</v>
      </c>
      <c r="J2375" s="389"/>
      <c r="K2375" s="53"/>
      <c r="L2375" s="51">
        <v>180000</v>
      </c>
      <c r="M2375" s="51">
        <v>216000</v>
      </c>
      <c r="N2375" s="132">
        <v>216000</v>
      </c>
      <c r="O2375" s="51">
        <v>216000</v>
      </c>
      <c r="P2375" s="51">
        <v>216000</v>
      </c>
      <c r="Q2375" s="51">
        <v>216000</v>
      </c>
      <c r="R2375" s="51">
        <v>216000</v>
      </c>
      <c r="S2375" s="51">
        <v>216000</v>
      </c>
      <c r="T2375" s="51">
        <v>216000</v>
      </c>
    </row>
    <row r="2376" spans="1:20" s="10" customFormat="1" ht="65.099999999999994" customHeight="1" x14ac:dyDescent="0.3">
      <c r="A2376" s="13">
        <f>IF(D2376="","",SUBTOTAL(3,D$7:$D2376))</f>
        <v>2359</v>
      </c>
      <c r="B2376" s="376"/>
      <c r="C2376" s="55" t="s">
        <v>1179</v>
      </c>
      <c r="D2376" s="56" t="s">
        <v>1180</v>
      </c>
      <c r="E2376" s="54" t="s">
        <v>44</v>
      </c>
      <c r="F2376" s="53" t="s">
        <v>1184</v>
      </c>
      <c r="G2376" s="376"/>
      <c r="H2376" s="55" t="s">
        <v>1131</v>
      </c>
      <c r="I2376" s="54" t="s">
        <v>44</v>
      </c>
      <c r="J2376" s="389"/>
      <c r="K2376" s="53"/>
      <c r="L2376" s="51">
        <v>230000</v>
      </c>
      <c r="M2376" s="51">
        <v>276000</v>
      </c>
      <c r="N2376" s="132">
        <v>276000</v>
      </c>
      <c r="O2376" s="51">
        <v>276000</v>
      </c>
      <c r="P2376" s="51">
        <v>276000</v>
      </c>
      <c r="Q2376" s="51">
        <v>276000</v>
      </c>
      <c r="R2376" s="51">
        <v>276000</v>
      </c>
      <c r="S2376" s="51">
        <v>276000</v>
      </c>
      <c r="T2376" s="51">
        <v>276000</v>
      </c>
    </row>
    <row r="2377" spans="1:20" s="10" customFormat="1" ht="82.5" customHeight="1" x14ac:dyDescent="0.3">
      <c r="A2377" s="13">
        <f>IF(D2377="","",SUBTOTAL(3,D$7:$D2377))</f>
        <v>2360</v>
      </c>
      <c r="B2377" s="376"/>
      <c r="C2377" s="55" t="s">
        <v>1185</v>
      </c>
      <c r="D2377" s="56" t="s">
        <v>1152</v>
      </c>
      <c r="E2377" s="55"/>
      <c r="F2377" s="53" t="s">
        <v>1186</v>
      </c>
      <c r="G2377" s="52" t="s">
        <v>1187</v>
      </c>
      <c r="H2377" s="55" t="s">
        <v>1188</v>
      </c>
      <c r="I2377" s="54" t="s">
        <v>44</v>
      </c>
      <c r="J2377" s="389"/>
      <c r="K2377" s="53"/>
      <c r="L2377" s="51">
        <v>5400000</v>
      </c>
      <c r="M2377" s="51">
        <v>6480000</v>
      </c>
      <c r="N2377" s="132">
        <v>6480000</v>
      </c>
      <c r="O2377" s="51">
        <v>6480000</v>
      </c>
      <c r="P2377" s="51">
        <v>6480000</v>
      </c>
      <c r="Q2377" s="51">
        <v>6480000</v>
      </c>
      <c r="R2377" s="51">
        <v>6480000</v>
      </c>
      <c r="S2377" s="51">
        <v>6480000</v>
      </c>
      <c r="T2377" s="51">
        <v>6480000</v>
      </c>
    </row>
    <row r="2378" spans="1:20" s="10" customFormat="1" ht="65.099999999999994" customHeight="1" x14ac:dyDescent="0.3">
      <c r="A2378" s="13">
        <f>IF(D2378="","",SUBTOTAL(3,D$7:$D2378))</f>
        <v>2361</v>
      </c>
      <c r="B2378" s="376"/>
      <c r="C2378" s="55" t="s">
        <v>1185</v>
      </c>
      <c r="D2378" s="56" t="s">
        <v>1152</v>
      </c>
      <c r="E2378" s="55"/>
      <c r="F2378" s="65" t="s">
        <v>44</v>
      </c>
      <c r="G2378" s="57" t="s">
        <v>44</v>
      </c>
      <c r="H2378" s="55" t="s">
        <v>1188</v>
      </c>
      <c r="I2378" s="54" t="s">
        <v>44</v>
      </c>
      <c r="J2378" s="389"/>
      <c r="K2378" s="53"/>
      <c r="L2378" s="51">
        <v>6700000</v>
      </c>
      <c r="M2378" s="51">
        <v>8040000</v>
      </c>
      <c r="N2378" s="132">
        <v>8040000</v>
      </c>
      <c r="O2378" s="51">
        <v>8040000</v>
      </c>
      <c r="P2378" s="51">
        <v>8040000</v>
      </c>
      <c r="Q2378" s="51">
        <v>8040000</v>
      </c>
      <c r="R2378" s="51">
        <v>8040000</v>
      </c>
      <c r="S2378" s="51">
        <v>8040000</v>
      </c>
      <c r="T2378" s="51">
        <v>8040000</v>
      </c>
    </row>
    <row r="2379" spans="1:20" s="10" customFormat="1" ht="65.099999999999994" customHeight="1" x14ac:dyDescent="0.3">
      <c r="A2379" s="13">
        <f>IF(D2379="","",SUBTOTAL(3,D$7:$D2379))</f>
        <v>2362</v>
      </c>
      <c r="B2379" s="376"/>
      <c r="C2379" s="55" t="s">
        <v>1189</v>
      </c>
      <c r="D2379" s="56" t="s">
        <v>1180</v>
      </c>
      <c r="E2379" s="55" t="s">
        <v>1190</v>
      </c>
      <c r="F2379" s="53" t="s">
        <v>1191</v>
      </c>
      <c r="G2379" s="376" t="s">
        <v>2534</v>
      </c>
      <c r="H2379" s="55" t="s">
        <v>1131</v>
      </c>
      <c r="I2379" s="54" t="s">
        <v>44</v>
      </c>
      <c r="J2379" s="389"/>
      <c r="K2379" s="53"/>
      <c r="L2379" s="51">
        <v>5800000</v>
      </c>
      <c r="M2379" s="51">
        <v>6960000</v>
      </c>
      <c r="N2379" s="132">
        <v>6960000</v>
      </c>
      <c r="O2379" s="51">
        <v>6960000</v>
      </c>
      <c r="P2379" s="51">
        <v>6960000</v>
      </c>
      <c r="Q2379" s="51">
        <v>6960000</v>
      </c>
      <c r="R2379" s="51">
        <v>6960000</v>
      </c>
      <c r="S2379" s="51">
        <v>6960000</v>
      </c>
      <c r="T2379" s="51">
        <v>6960000</v>
      </c>
    </row>
    <row r="2380" spans="1:20" s="10" customFormat="1" ht="65.099999999999994" customHeight="1" x14ac:dyDescent="0.3">
      <c r="A2380" s="13">
        <f>IF(D2380="","",SUBTOTAL(3,D$7:$D2380))</f>
        <v>2363</v>
      </c>
      <c r="B2380" s="376"/>
      <c r="C2380" s="55" t="s">
        <v>1189</v>
      </c>
      <c r="D2380" s="56" t="s">
        <v>1180</v>
      </c>
      <c r="E2380" s="55" t="s">
        <v>1190</v>
      </c>
      <c r="F2380" s="53" t="s">
        <v>1192</v>
      </c>
      <c r="G2380" s="376"/>
      <c r="H2380" s="55" t="s">
        <v>1131</v>
      </c>
      <c r="I2380" s="54" t="s">
        <v>44</v>
      </c>
      <c r="J2380" s="389"/>
      <c r="K2380" s="53"/>
      <c r="L2380" s="51">
        <v>4750000</v>
      </c>
      <c r="M2380" s="51">
        <v>5700000</v>
      </c>
      <c r="N2380" s="132">
        <v>5700000</v>
      </c>
      <c r="O2380" s="51">
        <v>5700000</v>
      </c>
      <c r="P2380" s="51">
        <v>5700000</v>
      </c>
      <c r="Q2380" s="51">
        <v>5700000</v>
      </c>
      <c r="R2380" s="51">
        <v>5700000</v>
      </c>
      <c r="S2380" s="51">
        <v>5700000</v>
      </c>
      <c r="T2380" s="51">
        <v>5700000</v>
      </c>
    </row>
    <row r="2381" spans="1:20" s="10" customFormat="1" ht="106.5" customHeight="1" x14ac:dyDescent="0.3">
      <c r="A2381" s="13">
        <f>IF(D2381="","",SUBTOTAL(3,D$7:$D2381))</f>
        <v>2364</v>
      </c>
      <c r="B2381" s="376"/>
      <c r="C2381" s="55" t="s">
        <v>1193</v>
      </c>
      <c r="D2381" s="56" t="s">
        <v>1194</v>
      </c>
      <c r="E2381" s="55" t="s">
        <v>1195</v>
      </c>
      <c r="F2381" s="53" t="s">
        <v>1196</v>
      </c>
      <c r="G2381" s="376"/>
      <c r="H2381" s="55" t="s">
        <v>1131</v>
      </c>
      <c r="I2381" s="54" t="s">
        <v>44</v>
      </c>
      <c r="J2381" s="389"/>
      <c r="K2381" s="53" t="s">
        <v>1197</v>
      </c>
      <c r="L2381" s="51">
        <v>39000</v>
      </c>
      <c r="M2381" s="51">
        <v>41000</v>
      </c>
      <c r="N2381" s="132">
        <v>41000</v>
      </c>
      <c r="O2381" s="51">
        <v>41000</v>
      </c>
      <c r="P2381" s="51">
        <v>41000</v>
      </c>
      <c r="Q2381" s="51">
        <v>41000</v>
      </c>
      <c r="R2381" s="51">
        <v>41000</v>
      </c>
      <c r="S2381" s="51">
        <v>41000</v>
      </c>
      <c r="T2381" s="51">
        <v>41000</v>
      </c>
    </row>
    <row r="2382" spans="1:20" s="10" customFormat="1" ht="162.75" customHeight="1" x14ac:dyDescent="0.3">
      <c r="A2382" s="13">
        <f>IF(D2382="","",SUBTOTAL(3,D$7:$D2382))</f>
        <v>2365</v>
      </c>
      <c r="B2382" s="376"/>
      <c r="C2382" s="55" t="s">
        <v>1859</v>
      </c>
      <c r="D2382" s="56" t="s">
        <v>1161</v>
      </c>
      <c r="E2382" s="55"/>
      <c r="F2382" s="53" t="s">
        <v>1860</v>
      </c>
      <c r="G2382" s="52" t="s">
        <v>1993</v>
      </c>
      <c r="H2382" s="55" t="s">
        <v>1131</v>
      </c>
      <c r="I2382" s="54"/>
      <c r="J2382" s="56" t="s">
        <v>1861</v>
      </c>
      <c r="K2382" s="388" t="s">
        <v>2228</v>
      </c>
      <c r="L2382" s="51">
        <v>2545455</v>
      </c>
      <c r="M2382" s="51">
        <v>2545455</v>
      </c>
      <c r="N2382" s="132"/>
      <c r="O2382" s="51"/>
      <c r="P2382" s="51"/>
      <c r="Q2382" s="51"/>
      <c r="R2382" s="51"/>
      <c r="S2382" s="51"/>
      <c r="T2382" s="51"/>
    </row>
    <row r="2383" spans="1:20" s="10" customFormat="1" ht="162.75" customHeight="1" x14ac:dyDescent="0.3">
      <c r="A2383" s="13">
        <f>IF(D2383="","",SUBTOTAL(3,D$7:$D2383))</f>
        <v>2366</v>
      </c>
      <c r="B2383" s="376"/>
      <c r="C2383" s="55" t="s">
        <v>2224</v>
      </c>
      <c r="D2383" s="56" t="s">
        <v>1161</v>
      </c>
      <c r="E2383" s="55" t="s">
        <v>2226</v>
      </c>
      <c r="F2383" s="53" t="s">
        <v>2225</v>
      </c>
      <c r="G2383" s="52" t="s">
        <v>2227</v>
      </c>
      <c r="H2383" s="55" t="s">
        <v>1131</v>
      </c>
      <c r="I2383" s="54"/>
      <c r="J2383" s="56" t="s">
        <v>1861</v>
      </c>
      <c r="K2383" s="388"/>
      <c r="L2383" s="51">
        <v>3863640</v>
      </c>
      <c r="M2383" s="51">
        <v>3863640</v>
      </c>
      <c r="N2383" s="132"/>
      <c r="O2383" s="51"/>
      <c r="P2383" s="51"/>
      <c r="Q2383" s="51"/>
      <c r="R2383" s="51"/>
      <c r="S2383" s="51"/>
      <c r="T2383" s="51"/>
    </row>
    <row r="2384" spans="1:20" s="10" customFormat="1" ht="162.75" customHeight="1" x14ac:dyDescent="0.3">
      <c r="A2384" s="13">
        <f>IF(D2384="","",SUBTOTAL(3,D$7:$D2384))</f>
        <v>2367</v>
      </c>
      <c r="B2384" s="376"/>
      <c r="C2384" s="55" t="s">
        <v>1991</v>
      </c>
      <c r="D2384" s="56" t="s">
        <v>1161</v>
      </c>
      <c r="E2384" s="55"/>
      <c r="F2384" s="53" t="s">
        <v>1992</v>
      </c>
      <c r="G2384" s="52" t="s">
        <v>1993</v>
      </c>
      <c r="H2384" s="55" t="s">
        <v>1131</v>
      </c>
      <c r="I2384" s="54"/>
      <c r="J2384" s="56" t="s">
        <v>1861</v>
      </c>
      <c r="K2384" s="388"/>
      <c r="L2384" s="51">
        <v>6245455</v>
      </c>
      <c r="M2384" s="51">
        <v>6245455</v>
      </c>
      <c r="N2384" s="132"/>
      <c r="O2384" s="51"/>
      <c r="P2384" s="51"/>
      <c r="Q2384" s="51"/>
      <c r="R2384" s="51"/>
      <c r="S2384" s="51"/>
      <c r="T2384" s="51"/>
    </row>
    <row r="2385" spans="1:21" s="10" customFormat="1" ht="162.75" customHeight="1" x14ac:dyDescent="0.3">
      <c r="A2385" s="13">
        <f>IF(D2385="","",SUBTOTAL(3,D$7:$D2385))</f>
        <v>2368</v>
      </c>
      <c r="B2385" s="376"/>
      <c r="C2385" s="55" t="s">
        <v>2003</v>
      </c>
      <c r="D2385" s="56" t="s">
        <v>37</v>
      </c>
      <c r="E2385" s="55" t="s">
        <v>2004</v>
      </c>
      <c r="F2385" s="53" t="s">
        <v>1453</v>
      </c>
      <c r="G2385" s="52" t="s">
        <v>2005</v>
      </c>
      <c r="H2385" s="55" t="s">
        <v>2006</v>
      </c>
      <c r="I2385" s="54"/>
      <c r="J2385" s="56" t="s">
        <v>2528</v>
      </c>
      <c r="K2385" s="53"/>
      <c r="L2385" s="51">
        <v>1650000</v>
      </c>
      <c r="M2385" s="51">
        <v>1650000</v>
      </c>
      <c r="N2385" s="132"/>
      <c r="O2385" s="51"/>
      <c r="P2385" s="51"/>
      <c r="Q2385" s="51"/>
      <c r="R2385" s="51"/>
      <c r="S2385" s="51"/>
      <c r="T2385" s="51"/>
    </row>
    <row r="2386" spans="1:21" s="41" customFormat="1" ht="104.25" customHeight="1" x14ac:dyDescent="0.3">
      <c r="A2386" s="13">
        <f>IF(D2386="","",SUBTOTAL(3,D$7:$D2386))</f>
        <v>2369</v>
      </c>
      <c r="B2386" s="376"/>
      <c r="C2386" s="66" t="s">
        <v>110</v>
      </c>
      <c r="D2386" s="58" t="s">
        <v>51</v>
      </c>
      <c r="E2386" s="66"/>
      <c r="F2386" s="68"/>
      <c r="G2386" s="431" t="s">
        <v>114</v>
      </c>
      <c r="H2386" s="432" t="s">
        <v>3254</v>
      </c>
      <c r="I2386" s="432"/>
      <c r="J2386" s="433" t="s">
        <v>1269</v>
      </c>
      <c r="K2386" s="434" t="s">
        <v>3253</v>
      </c>
      <c r="L2386" s="5"/>
      <c r="M2386" s="5"/>
      <c r="N2386" s="132">
        <f>65000/1.1</f>
        <v>59090.909090909088</v>
      </c>
      <c r="O2386" s="5"/>
      <c r="P2386" s="5"/>
      <c r="Q2386" s="5"/>
      <c r="R2386" s="5"/>
      <c r="S2386" s="5"/>
      <c r="T2386" s="5"/>
    </row>
    <row r="2387" spans="1:21" s="41" customFormat="1" ht="104.25" customHeight="1" x14ac:dyDescent="0.3">
      <c r="A2387" s="13">
        <f>IF(D2387="","",SUBTOTAL(3,D$7:$D2387))</f>
        <v>2370</v>
      </c>
      <c r="B2387" s="376"/>
      <c r="C2387" s="66" t="s">
        <v>111</v>
      </c>
      <c r="D2387" s="58" t="s">
        <v>51</v>
      </c>
      <c r="E2387" s="66"/>
      <c r="F2387" s="68"/>
      <c r="G2387" s="431"/>
      <c r="H2387" s="432"/>
      <c r="I2387" s="432"/>
      <c r="J2387" s="433"/>
      <c r="K2387" s="434"/>
      <c r="L2387" s="5"/>
      <c r="M2387" s="5"/>
      <c r="N2387" s="132">
        <f>80000/1.1</f>
        <v>72727.272727272721</v>
      </c>
      <c r="O2387" s="5"/>
      <c r="P2387" s="5"/>
      <c r="Q2387" s="5"/>
      <c r="R2387" s="5"/>
      <c r="S2387" s="5"/>
      <c r="T2387" s="5"/>
    </row>
    <row r="2388" spans="1:21" s="41" customFormat="1" ht="104.25" customHeight="1" x14ac:dyDescent="0.3">
      <c r="A2388" s="13">
        <f>IF(D2388="","",SUBTOTAL(3,D$7:$D2388))</f>
        <v>2371</v>
      </c>
      <c r="B2388" s="376"/>
      <c r="C2388" s="66" t="s">
        <v>112</v>
      </c>
      <c r="D2388" s="58" t="s">
        <v>51</v>
      </c>
      <c r="E2388" s="66"/>
      <c r="F2388" s="68"/>
      <c r="G2388" s="431"/>
      <c r="H2388" s="432"/>
      <c r="I2388" s="432"/>
      <c r="J2388" s="433"/>
      <c r="K2388" s="434"/>
      <c r="L2388" s="5"/>
      <c r="M2388" s="5"/>
      <c r="N2388" s="132">
        <f>95000/1.1</f>
        <v>86363.636363636353</v>
      </c>
      <c r="O2388" s="5"/>
      <c r="P2388" s="5"/>
      <c r="Q2388" s="5"/>
      <c r="R2388" s="5"/>
      <c r="S2388" s="5"/>
      <c r="T2388" s="5"/>
    </row>
    <row r="2389" spans="1:21" s="41" customFormat="1" ht="65.099999999999994" customHeight="1" x14ac:dyDescent="0.3">
      <c r="A2389" s="13">
        <f>IF(D2389="","",SUBTOTAL(3,D$7:$D2389))</f>
        <v>2372</v>
      </c>
      <c r="B2389" s="376"/>
      <c r="C2389" s="66" t="s">
        <v>110</v>
      </c>
      <c r="D2389" s="58" t="s">
        <v>51</v>
      </c>
      <c r="E2389" s="66"/>
      <c r="F2389" s="68"/>
      <c r="G2389" s="431" t="s">
        <v>1354</v>
      </c>
      <c r="H2389" s="438" t="s">
        <v>2548</v>
      </c>
      <c r="I2389" s="66"/>
      <c r="J2389" s="433" t="s">
        <v>1269</v>
      </c>
      <c r="K2389" s="68"/>
      <c r="L2389" s="5"/>
      <c r="M2389" s="5"/>
      <c r="N2389" s="133"/>
      <c r="O2389" s="51">
        <v>49999.999999999993</v>
      </c>
      <c r="P2389" s="5"/>
      <c r="Q2389" s="5"/>
      <c r="R2389" s="5"/>
      <c r="S2389" s="5"/>
      <c r="T2389" s="5"/>
    </row>
    <row r="2390" spans="1:21" s="41" customFormat="1" ht="65.099999999999994" customHeight="1" x14ac:dyDescent="0.3">
      <c r="A2390" s="13">
        <f>IF(D2390="","",SUBTOTAL(3,D$7:$D2390))</f>
        <v>2373</v>
      </c>
      <c r="B2390" s="376"/>
      <c r="C2390" s="66" t="s">
        <v>111</v>
      </c>
      <c r="D2390" s="58" t="s">
        <v>51</v>
      </c>
      <c r="E2390" s="66"/>
      <c r="F2390" s="68"/>
      <c r="G2390" s="431"/>
      <c r="H2390" s="438"/>
      <c r="I2390" s="66"/>
      <c r="J2390" s="433"/>
      <c r="K2390" s="68"/>
      <c r="L2390" s="5"/>
      <c r="M2390" s="5"/>
      <c r="N2390" s="133"/>
      <c r="O2390" s="51">
        <v>68181.818181818177</v>
      </c>
      <c r="P2390" s="5"/>
      <c r="Q2390" s="5"/>
      <c r="R2390" s="5"/>
      <c r="S2390" s="5"/>
      <c r="T2390" s="5"/>
    </row>
    <row r="2391" spans="1:21" s="41" customFormat="1" ht="65.099999999999994" customHeight="1" x14ac:dyDescent="0.3">
      <c r="A2391" s="13">
        <f>IF(D2391="","",SUBTOTAL(3,D$7:$D2391))</f>
        <v>2374</v>
      </c>
      <c r="B2391" s="376"/>
      <c r="C2391" s="66" t="s">
        <v>112</v>
      </c>
      <c r="D2391" s="58" t="s">
        <v>51</v>
      </c>
      <c r="E2391" s="66"/>
      <c r="F2391" s="68"/>
      <c r="G2391" s="431"/>
      <c r="H2391" s="438"/>
      <c r="I2391" s="66"/>
      <c r="J2391" s="433"/>
      <c r="K2391" s="68"/>
      <c r="L2391" s="5"/>
      <c r="M2391" s="5"/>
      <c r="N2391" s="133"/>
      <c r="O2391" s="51">
        <v>77272.727272727265</v>
      </c>
      <c r="P2391" s="5"/>
      <c r="Q2391" s="5"/>
      <c r="R2391" s="5"/>
      <c r="S2391" s="5"/>
      <c r="T2391" s="5"/>
    </row>
    <row r="2392" spans="1:21" s="41" customFormat="1" ht="65.099999999999994" customHeight="1" x14ac:dyDescent="0.3">
      <c r="A2392" s="13">
        <f>IF(D2392="","",SUBTOTAL(3,D$7:$D2392))</f>
        <v>2375</v>
      </c>
      <c r="B2392" s="376"/>
      <c r="C2392" s="66" t="s">
        <v>110</v>
      </c>
      <c r="D2392" s="58" t="s">
        <v>51</v>
      </c>
      <c r="E2392" s="66"/>
      <c r="F2392" s="68"/>
      <c r="G2392" s="431" t="s">
        <v>113</v>
      </c>
      <c r="H2392" s="439" t="s">
        <v>1394</v>
      </c>
      <c r="I2392" s="66"/>
      <c r="J2392" s="433" t="s">
        <v>1269</v>
      </c>
      <c r="K2392" s="68"/>
      <c r="L2392" s="5"/>
      <c r="M2392" s="5"/>
      <c r="N2392" s="133"/>
      <c r="O2392" s="5"/>
      <c r="P2392" s="5"/>
      <c r="Q2392" s="51">
        <v>45454.545454545449</v>
      </c>
      <c r="R2392" s="5"/>
      <c r="S2392" s="5"/>
      <c r="T2392" s="5"/>
    </row>
    <row r="2393" spans="1:21" s="41" customFormat="1" ht="65.099999999999994" customHeight="1" x14ac:dyDescent="0.3">
      <c r="A2393" s="13">
        <f>IF(D2393="","",SUBTOTAL(3,D$7:$D2393))</f>
        <v>2376</v>
      </c>
      <c r="B2393" s="376"/>
      <c r="C2393" s="66" t="s">
        <v>111</v>
      </c>
      <c r="D2393" s="58" t="s">
        <v>51</v>
      </c>
      <c r="E2393" s="66"/>
      <c r="F2393" s="68"/>
      <c r="G2393" s="431"/>
      <c r="H2393" s="432"/>
      <c r="I2393" s="66"/>
      <c r="J2393" s="433"/>
      <c r="K2393" s="68"/>
      <c r="L2393" s="5"/>
      <c r="M2393" s="5"/>
      <c r="N2393" s="133"/>
      <c r="O2393" s="5"/>
      <c r="P2393" s="5"/>
      <c r="Q2393" s="51">
        <v>49999.999999999993</v>
      </c>
      <c r="R2393" s="5"/>
      <c r="S2393" s="5"/>
      <c r="T2393" s="5"/>
    </row>
    <row r="2394" spans="1:21" s="41" customFormat="1" ht="65.099999999999994" customHeight="1" x14ac:dyDescent="0.3">
      <c r="A2394" s="13">
        <f>IF(D2394="","",SUBTOTAL(3,D$7:$D2394))</f>
        <v>2377</v>
      </c>
      <c r="B2394" s="376"/>
      <c r="C2394" s="66" t="s">
        <v>112</v>
      </c>
      <c r="D2394" s="58" t="s">
        <v>51</v>
      </c>
      <c r="E2394" s="66"/>
      <c r="F2394" s="68"/>
      <c r="G2394" s="431"/>
      <c r="H2394" s="432"/>
      <c r="I2394" s="66"/>
      <c r="J2394" s="433"/>
      <c r="K2394" s="68"/>
      <c r="L2394" s="5"/>
      <c r="M2394" s="5"/>
      <c r="N2394" s="133"/>
      <c r="O2394" s="5"/>
      <c r="P2394" s="5"/>
      <c r="Q2394" s="51">
        <v>54545.454545454544</v>
      </c>
      <c r="R2394" s="5"/>
      <c r="S2394" s="5"/>
      <c r="T2394" s="5"/>
    </row>
    <row r="2395" spans="1:21" s="32" customFormat="1" ht="157.5" customHeight="1" x14ac:dyDescent="0.3">
      <c r="A2395" s="13">
        <f>IF(D2395="","",SUBTOTAL(3,D$7:$D2395))</f>
        <v>2378</v>
      </c>
      <c r="B2395" s="376"/>
      <c r="C2395" s="55" t="s">
        <v>53</v>
      </c>
      <c r="D2395" s="56" t="s">
        <v>51</v>
      </c>
      <c r="E2395" s="66"/>
      <c r="F2395" s="53"/>
      <c r="G2395" s="23" t="s">
        <v>54</v>
      </c>
      <c r="H2395" s="67" t="s">
        <v>55</v>
      </c>
      <c r="I2395" s="55"/>
      <c r="J2395" s="24" t="s">
        <v>3595</v>
      </c>
      <c r="K2395" s="68"/>
      <c r="L2395" s="51"/>
      <c r="M2395" s="51">
        <v>27272.727272727272</v>
      </c>
      <c r="N2395" s="132"/>
      <c r="O2395" s="51"/>
      <c r="P2395" s="51"/>
      <c r="Q2395" s="51"/>
      <c r="R2395" s="51"/>
      <c r="S2395" s="51"/>
      <c r="T2395" s="51"/>
    </row>
    <row r="2396" spans="1:21" s="25" customFormat="1" ht="157.5" customHeight="1" x14ac:dyDescent="0.3">
      <c r="A2396" s="94">
        <f>IF(D2396="","",SUBTOTAL(3,D$7:$D2396))</f>
        <v>2379</v>
      </c>
      <c r="B2396" s="376"/>
      <c r="C2396" s="95" t="s">
        <v>53</v>
      </c>
      <c r="D2396" s="203" t="s">
        <v>51</v>
      </c>
      <c r="E2396" s="190"/>
      <c r="F2396" s="204"/>
      <c r="G2396" s="205" t="s">
        <v>3587</v>
      </c>
      <c r="H2396" s="206" t="s">
        <v>55</v>
      </c>
      <c r="I2396" s="95"/>
      <c r="J2396" s="207" t="s">
        <v>3588</v>
      </c>
      <c r="K2396" s="192"/>
      <c r="L2396" s="194"/>
      <c r="M2396" s="194"/>
      <c r="N2396" s="132"/>
      <c r="O2396" s="194">
        <f>45000/1.1</f>
        <v>40909.090909090904</v>
      </c>
      <c r="P2396" s="194"/>
      <c r="Q2396" s="194"/>
      <c r="R2396" s="194"/>
      <c r="S2396" s="194"/>
      <c r="T2396" s="194"/>
    </row>
    <row r="2397" spans="1:21" s="32" customFormat="1" ht="124.5" customHeight="1" x14ac:dyDescent="0.3">
      <c r="A2397" s="13">
        <f>IF(D2397="","",SUBTOTAL(3,D$7:$D2397))</f>
        <v>2380</v>
      </c>
      <c r="B2397" s="376"/>
      <c r="C2397" s="55" t="s">
        <v>53</v>
      </c>
      <c r="D2397" s="56" t="s">
        <v>51</v>
      </c>
      <c r="E2397" s="66"/>
      <c r="F2397" s="53"/>
      <c r="G2397" s="23" t="s">
        <v>2132</v>
      </c>
      <c r="H2397" s="67" t="s">
        <v>55</v>
      </c>
      <c r="I2397" s="55"/>
      <c r="J2397" s="24" t="s">
        <v>2539</v>
      </c>
      <c r="K2397" s="68"/>
      <c r="L2397" s="51"/>
      <c r="M2397" s="51"/>
      <c r="N2397" s="132"/>
      <c r="O2397" s="51"/>
      <c r="P2397" s="51"/>
      <c r="Q2397" s="51">
        <v>54545.454545454544</v>
      </c>
      <c r="R2397" s="51"/>
      <c r="S2397" s="51"/>
      <c r="T2397" s="51"/>
    </row>
    <row r="2398" spans="1:21" s="213" customFormat="1" ht="166.5" customHeight="1" x14ac:dyDescent="0.3">
      <c r="A2398" s="70">
        <f>IF(D2398="","",SUBTOTAL(3,D$7:$D2398))</f>
        <v>2381</v>
      </c>
      <c r="B2398" s="376"/>
      <c r="C2398" s="76" t="s">
        <v>53</v>
      </c>
      <c r="D2398" s="91" t="s">
        <v>51</v>
      </c>
      <c r="E2398" s="208"/>
      <c r="F2398" s="88"/>
      <c r="G2398" s="209" t="s">
        <v>2538</v>
      </c>
      <c r="H2398" s="210"/>
      <c r="I2398" s="76"/>
      <c r="J2398" s="211" t="s">
        <v>2540</v>
      </c>
      <c r="K2398" s="212"/>
      <c r="L2398" s="93"/>
      <c r="M2398" s="93"/>
      <c r="N2398" s="132"/>
      <c r="O2398" s="93">
        <f>60000/1.1</f>
        <v>54545.454545454544</v>
      </c>
      <c r="P2398" s="93"/>
      <c r="Q2398" s="93"/>
      <c r="R2398" s="93"/>
      <c r="S2398" s="93"/>
      <c r="T2398" s="93"/>
      <c r="U2398" s="213">
        <v>45454.545454545449</v>
      </c>
    </row>
    <row r="2399" spans="1:21" s="213" customFormat="1" ht="146.25" customHeight="1" x14ac:dyDescent="0.3">
      <c r="A2399" s="70">
        <f>IF(D2399="","",SUBTOTAL(3,D$7:$D2399))</f>
        <v>2382</v>
      </c>
      <c r="B2399" s="376"/>
      <c r="C2399" s="76" t="s">
        <v>53</v>
      </c>
      <c r="D2399" s="91" t="s">
        <v>51</v>
      </c>
      <c r="E2399" s="208"/>
      <c r="F2399" s="88"/>
      <c r="G2399" s="209" t="s">
        <v>2541</v>
      </c>
      <c r="H2399" s="210"/>
      <c r="I2399" s="76"/>
      <c r="J2399" s="211" t="s">
        <v>2542</v>
      </c>
      <c r="K2399" s="212"/>
      <c r="L2399" s="93">
        <v>32000</v>
      </c>
      <c r="M2399" s="93">
        <v>32000</v>
      </c>
      <c r="N2399" s="132"/>
      <c r="O2399" s="93"/>
      <c r="P2399" s="93"/>
      <c r="Q2399" s="93"/>
      <c r="R2399" s="93"/>
      <c r="S2399" s="93"/>
      <c r="T2399" s="93"/>
    </row>
    <row r="2400" spans="1:21" s="213" customFormat="1" ht="146.25" customHeight="1" x14ac:dyDescent="0.3">
      <c r="A2400" s="70">
        <f>IF(D2400="","",SUBTOTAL(3,D$7:$D2400))</f>
        <v>2383</v>
      </c>
      <c r="B2400" s="376"/>
      <c r="C2400" s="76" t="s">
        <v>2666</v>
      </c>
      <c r="D2400" s="91" t="s">
        <v>51</v>
      </c>
      <c r="E2400" s="208"/>
      <c r="F2400" s="88"/>
      <c r="G2400" s="435" t="s">
        <v>2667</v>
      </c>
      <c r="H2400" s="210"/>
      <c r="I2400" s="76"/>
      <c r="J2400" s="211" t="s">
        <v>3596</v>
      </c>
      <c r="K2400" s="212"/>
      <c r="L2400" s="93"/>
      <c r="M2400" s="93"/>
      <c r="N2400" s="132"/>
      <c r="O2400" s="93"/>
      <c r="P2400" s="93">
        <f>100000/1.1</f>
        <v>90909.090909090897</v>
      </c>
      <c r="Q2400" s="93"/>
      <c r="R2400" s="93"/>
      <c r="S2400" s="93"/>
      <c r="T2400" s="93"/>
      <c r="U2400" s="213">
        <v>63636.363636363632</v>
      </c>
    </row>
    <row r="2401" spans="1:21" s="25" customFormat="1" ht="146.25" customHeight="1" x14ac:dyDescent="0.3">
      <c r="A2401" s="94"/>
      <c r="B2401" s="376"/>
      <c r="C2401" s="95" t="s">
        <v>2666</v>
      </c>
      <c r="D2401" s="203" t="s">
        <v>51</v>
      </c>
      <c r="E2401" s="190"/>
      <c r="F2401" s="204"/>
      <c r="G2401" s="436"/>
      <c r="H2401" s="206"/>
      <c r="I2401" s="95"/>
      <c r="J2401" s="207" t="s">
        <v>3597</v>
      </c>
      <c r="K2401" s="192"/>
      <c r="L2401" s="194"/>
      <c r="M2401" s="194"/>
      <c r="N2401" s="51">
        <f>80000/1.1</f>
        <v>72727.272727272721</v>
      </c>
      <c r="O2401" s="194"/>
      <c r="P2401" s="194"/>
      <c r="Q2401" s="194"/>
      <c r="R2401" s="194"/>
      <c r="S2401" s="194"/>
      <c r="T2401" s="194"/>
    </row>
    <row r="2402" spans="1:21" s="25" customFormat="1" ht="146.25" customHeight="1" x14ac:dyDescent="0.3">
      <c r="A2402" s="94"/>
      <c r="B2402" s="376"/>
      <c r="C2402" s="95" t="s">
        <v>2666</v>
      </c>
      <c r="D2402" s="203" t="s">
        <v>51</v>
      </c>
      <c r="E2402" s="190"/>
      <c r="F2402" s="204"/>
      <c r="G2402" s="436"/>
      <c r="H2402" s="206"/>
      <c r="I2402" s="95"/>
      <c r="J2402" s="207" t="s">
        <v>3598</v>
      </c>
      <c r="K2402" s="192"/>
      <c r="L2402" s="194"/>
      <c r="M2402" s="194"/>
      <c r="N2402" s="132"/>
      <c r="O2402" s="194"/>
      <c r="P2402" s="194"/>
      <c r="Q2402" s="194">
        <f>80000/1.1</f>
        <v>72727.272727272721</v>
      </c>
      <c r="R2402" s="194"/>
      <c r="S2402" s="194"/>
      <c r="T2402" s="194"/>
    </row>
    <row r="2403" spans="1:21" s="25" customFormat="1" ht="146.25" customHeight="1" x14ac:dyDescent="0.3">
      <c r="A2403" s="94"/>
      <c r="B2403" s="376"/>
      <c r="C2403" s="95" t="s">
        <v>2666</v>
      </c>
      <c r="D2403" s="203" t="s">
        <v>51</v>
      </c>
      <c r="E2403" s="190"/>
      <c r="F2403" s="204"/>
      <c r="G2403" s="437"/>
      <c r="H2403" s="206"/>
      <c r="I2403" s="95"/>
      <c r="J2403" s="207" t="s">
        <v>3599</v>
      </c>
      <c r="K2403" s="192"/>
      <c r="L2403" s="194"/>
      <c r="M2403" s="194"/>
      <c r="N2403" s="132"/>
      <c r="O2403" s="194"/>
      <c r="P2403" s="194"/>
      <c r="Q2403" s="194">
        <f>80000/1.1</f>
        <v>72727.272727272721</v>
      </c>
      <c r="R2403" s="194"/>
      <c r="S2403" s="194"/>
      <c r="T2403" s="194"/>
    </row>
    <row r="2404" spans="1:21" s="32" customFormat="1" ht="146.25" customHeight="1" x14ac:dyDescent="0.3">
      <c r="A2404" s="13">
        <f>IF(D2404="","",SUBTOTAL(3,D$7:$D2404))</f>
        <v>2387</v>
      </c>
      <c r="B2404" s="376"/>
      <c r="C2404" s="55" t="s">
        <v>2665</v>
      </c>
      <c r="D2404" s="56" t="s">
        <v>51</v>
      </c>
      <c r="E2404" s="66"/>
      <c r="F2404" s="53"/>
      <c r="G2404" s="23" t="s">
        <v>1884</v>
      </c>
      <c r="H2404" s="67"/>
      <c r="I2404" s="55"/>
      <c r="J2404" s="24" t="s">
        <v>2668</v>
      </c>
      <c r="K2404" s="68"/>
      <c r="L2404" s="51"/>
      <c r="M2404" s="51"/>
      <c r="N2404" s="132"/>
      <c r="O2404" s="51"/>
      <c r="P2404" s="51">
        <v>49999.999999999993</v>
      </c>
      <c r="Q2404" s="51"/>
      <c r="R2404" s="51"/>
      <c r="S2404" s="51"/>
      <c r="T2404" s="51"/>
    </row>
    <row r="2405" spans="1:21" s="32" customFormat="1" ht="146.25" customHeight="1" x14ac:dyDescent="0.3">
      <c r="A2405" s="13">
        <f>IF(D2405="","",SUBTOTAL(3,D$7:$D2405))</f>
        <v>2388</v>
      </c>
      <c r="B2405" s="376"/>
      <c r="C2405" s="55" t="s">
        <v>2665</v>
      </c>
      <c r="D2405" s="56" t="s">
        <v>51</v>
      </c>
      <c r="E2405" s="66"/>
      <c r="F2405" s="53"/>
      <c r="G2405" s="23" t="s">
        <v>2828</v>
      </c>
      <c r="H2405" s="67"/>
      <c r="I2405" s="55"/>
      <c r="J2405" s="24" t="s">
        <v>2829</v>
      </c>
      <c r="K2405" s="68"/>
      <c r="L2405" s="51"/>
      <c r="M2405" s="51"/>
      <c r="N2405" s="132"/>
      <c r="O2405" s="51"/>
      <c r="P2405" s="51">
        <v>63636.363636363632</v>
      </c>
      <c r="Q2405" s="51"/>
      <c r="R2405" s="51"/>
      <c r="S2405" s="51"/>
      <c r="T2405" s="51"/>
    </row>
    <row r="2406" spans="1:21" s="32" customFormat="1" ht="159.75" customHeight="1" x14ac:dyDescent="0.3">
      <c r="A2406" s="13">
        <f>IF(D2406="","",SUBTOTAL(3,D$7:$D2406))</f>
        <v>2389</v>
      </c>
      <c r="B2406" s="376"/>
      <c r="C2406" s="55" t="s">
        <v>2665</v>
      </c>
      <c r="D2406" s="56" t="s">
        <v>51</v>
      </c>
      <c r="E2406" s="66"/>
      <c r="F2406" s="53"/>
      <c r="G2406" s="23" t="s">
        <v>2830</v>
      </c>
      <c r="H2406" s="67" t="s">
        <v>3256</v>
      </c>
      <c r="I2406" s="55" t="s">
        <v>3255</v>
      </c>
      <c r="J2406" s="24" t="s">
        <v>3173</v>
      </c>
      <c r="K2406" s="68"/>
      <c r="L2406" s="51"/>
      <c r="M2406" s="51"/>
      <c r="N2406" s="132"/>
      <c r="O2406" s="51"/>
      <c r="P2406" s="51"/>
      <c r="Q2406" s="51"/>
      <c r="R2406" s="51"/>
      <c r="S2406" s="51"/>
      <c r="T2406" s="51">
        <f>65000/1.1</f>
        <v>59090.909090909088</v>
      </c>
      <c r="U2406" s="32">
        <v>59090.909090909088</v>
      </c>
    </row>
    <row r="2407" spans="1:21" s="32" customFormat="1" ht="146.25" customHeight="1" x14ac:dyDescent="0.3">
      <c r="A2407" s="13">
        <f>IF(D2407="","",SUBTOTAL(3,D$7:$D2407))</f>
        <v>2390</v>
      </c>
      <c r="B2407" s="376"/>
      <c r="C2407" s="55" t="s">
        <v>2665</v>
      </c>
      <c r="D2407" s="56" t="s">
        <v>51</v>
      </c>
      <c r="E2407" s="66"/>
      <c r="F2407" s="53"/>
      <c r="G2407" s="23" t="s">
        <v>3162</v>
      </c>
      <c r="H2407" s="67" t="s">
        <v>3163</v>
      </c>
      <c r="I2407" s="55" t="s">
        <v>3218</v>
      </c>
      <c r="J2407" s="24" t="s">
        <v>2829</v>
      </c>
      <c r="K2407" s="68"/>
      <c r="L2407" s="51"/>
      <c r="M2407" s="51"/>
      <c r="N2407" s="132"/>
      <c r="O2407" s="51"/>
      <c r="P2407" s="51"/>
      <c r="Q2407" s="51"/>
      <c r="R2407" s="51"/>
      <c r="S2407" s="51"/>
      <c r="T2407" s="51">
        <v>59343</v>
      </c>
    </row>
    <row r="2408" spans="1:21" s="41" customFormat="1" ht="104.25" customHeight="1" x14ac:dyDescent="0.3">
      <c r="A2408" s="13">
        <f>IF(D2408="","",SUBTOTAL(3,D$7:$D2408))</f>
        <v>2391</v>
      </c>
      <c r="B2408" s="376"/>
      <c r="C2408" s="66" t="s">
        <v>110</v>
      </c>
      <c r="D2408" s="58" t="s">
        <v>51</v>
      </c>
      <c r="E2408" s="66"/>
      <c r="F2408" s="68"/>
      <c r="G2408" s="431" t="s">
        <v>2856</v>
      </c>
      <c r="H2408" s="24" t="s">
        <v>2859</v>
      </c>
      <c r="I2408" s="432" t="s">
        <v>3252</v>
      </c>
      <c r="J2408" s="24" t="s">
        <v>1269</v>
      </c>
      <c r="K2408" s="68"/>
      <c r="L2408" s="5"/>
      <c r="M2408" s="5"/>
      <c r="N2408" s="133"/>
      <c r="O2408" s="51"/>
      <c r="P2408" s="5">
        <f>85000/1.1</f>
        <v>77272.727272727265</v>
      </c>
      <c r="Q2408" s="5"/>
      <c r="R2408" s="5"/>
      <c r="S2408" s="5"/>
      <c r="T2408" s="5"/>
    </row>
    <row r="2409" spans="1:21" s="41" customFormat="1" ht="79.5" customHeight="1" x14ac:dyDescent="0.3">
      <c r="A2409" s="13">
        <f>IF(D2409="","",SUBTOTAL(3,D$7:$D2409))</f>
        <v>2392</v>
      </c>
      <c r="B2409" s="376"/>
      <c r="C2409" s="66" t="s">
        <v>110</v>
      </c>
      <c r="D2409" s="58" t="s">
        <v>51</v>
      </c>
      <c r="E2409" s="66"/>
      <c r="F2409" s="68"/>
      <c r="G2409" s="431"/>
      <c r="H2409" s="438" t="s">
        <v>2860</v>
      </c>
      <c r="I2409" s="432"/>
      <c r="J2409" s="433" t="s">
        <v>1269</v>
      </c>
      <c r="K2409" s="68"/>
      <c r="L2409" s="5"/>
      <c r="M2409" s="5"/>
      <c r="N2409" s="133"/>
      <c r="O2409" s="51"/>
      <c r="P2409" s="5">
        <f>P2408</f>
        <v>77272.727272727265</v>
      </c>
      <c r="Q2409" s="5"/>
      <c r="R2409" s="5"/>
      <c r="S2409" s="5"/>
      <c r="T2409" s="5"/>
    </row>
    <row r="2410" spans="1:21" s="41" customFormat="1" ht="79.5" customHeight="1" x14ac:dyDescent="0.3">
      <c r="A2410" s="13">
        <f>IF(D2410="","",SUBTOTAL(3,D$7:$D2410))</f>
        <v>2393</v>
      </c>
      <c r="B2410" s="376"/>
      <c r="C2410" s="66" t="s">
        <v>111</v>
      </c>
      <c r="D2410" s="58" t="s">
        <v>51</v>
      </c>
      <c r="E2410" s="66"/>
      <c r="F2410" s="68"/>
      <c r="G2410" s="431"/>
      <c r="H2410" s="438"/>
      <c r="I2410" s="432"/>
      <c r="J2410" s="433"/>
      <c r="K2410" s="68"/>
      <c r="L2410" s="5"/>
      <c r="M2410" s="5"/>
      <c r="N2410" s="133"/>
      <c r="O2410" s="51"/>
      <c r="P2410" s="5">
        <f>96000/1.1</f>
        <v>87272.727272727265</v>
      </c>
      <c r="Q2410" s="5"/>
      <c r="R2410" s="5"/>
      <c r="S2410" s="5"/>
      <c r="T2410" s="5"/>
    </row>
    <row r="2411" spans="1:21" s="41" customFormat="1" ht="79.5" customHeight="1" x14ac:dyDescent="0.3">
      <c r="A2411" s="13">
        <f>IF(D2411="","",SUBTOTAL(3,D$7:$D2411))</f>
        <v>2394</v>
      </c>
      <c r="B2411" s="376"/>
      <c r="C2411" s="66" t="s">
        <v>112</v>
      </c>
      <c r="D2411" s="58" t="s">
        <v>51</v>
      </c>
      <c r="E2411" s="66"/>
      <c r="F2411" s="68"/>
      <c r="G2411" s="431"/>
      <c r="H2411" s="438"/>
      <c r="I2411" s="432"/>
      <c r="J2411" s="433"/>
      <c r="K2411" s="68"/>
      <c r="L2411" s="5"/>
      <c r="M2411" s="5"/>
      <c r="N2411" s="133"/>
      <c r="O2411" s="51"/>
      <c r="P2411" s="5">
        <f>99000/1.1</f>
        <v>90000</v>
      </c>
      <c r="Q2411" s="5"/>
      <c r="R2411" s="5"/>
      <c r="S2411" s="5"/>
      <c r="T2411" s="5"/>
    </row>
    <row r="2412" spans="1:21" s="41" customFormat="1" ht="79.5" customHeight="1" x14ac:dyDescent="0.3">
      <c r="A2412" s="13">
        <f>IF(D2412="","",SUBTOTAL(3,D$7:$D2412))</f>
        <v>2395</v>
      </c>
      <c r="B2412" s="376"/>
      <c r="C2412" s="66" t="s">
        <v>110</v>
      </c>
      <c r="D2412" s="58" t="s">
        <v>51</v>
      </c>
      <c r="E2412" s="66"/>
      <c r="F2412" s="68"/>
      <c r="G2412" s="431" t="s">
        <v>3158</v>
      </c>
      <c r="H2412" s="438" t="s">
        <v>3159</v>
      </c>
      <c r="I2412" s="66"/>
      <c r="J2412" s="433" t="s">
        <v>1269</v>
      </c>
      <c r="K2412" s="68"/>
      <c r="L2412" s="5"/>
      <c r="M2412" s="5"/>
      <c r="N2412" s="133">
        <v>59090.909090909088</v>
      </c>
      <c r="O2412" s="51"/>
      <c r="P2412" s="5"/>
      <c r="Q2412" s="5"/>
      <c r="R2412" s="5"/>
      <c r="S2412" s="5"/>
      <c r="T2412" s="5"/>
    </row>
    <row r="2413" spans="1:21" s="41" customFormat="1" ht="79.5" customHeight="1" x14ac:dyDescent="0.3">
      <c r="A2413" s="13">
        <f>IF(D2413="","",SUBTOTAL(3,D$7:$D2413))</f>
        <v>2396</v>
      </c>
      <c r="B2413" s="376"/>
      <c r="C2413" s="66" t="s">
        <v>111</v>
      </c>
      <c r="D2413" s="58" t="s">
        <v>51</v>
      </c>
      <c r="E2413" s="66"/>
      <c r="F2413" s="68"/>
      <c r="G2413" s="431"/>
      <c r="H2413" s="438"/>
      <c r="I2413" s="66"/>
      <c r="J2413" s="433"/>
      <c r="K2413" s="68"/>
      <c r="L2413" s="5"/>
      <c r="M2413" s="5"/>
      <c r="N2413" s="133">
        <v>72727.272727272721</v>
      </c>
      <c r="O2413" s="51"/>
      <c r="P2413" s="5"/>
      <c r="Q2413" s="5"/>
      <c r="R2413" s="5"/>
      <c r="S2413" s="5"/>
      <c r="T2413" s="5"/>
    </row>
    <row r="2414" spans="1:21" s="41" customFormat="1" ht="79.5" customHeight="1" x14ac:dyDescent="0.3">
      <c r="A2414" s="13">
        <f>IF(D2414="","",SUBTOTAL(3,D$7:$D2414))</f>
        <v>2397</v>
      </c>
      <c r="B2414" s="376"/>
      <c r="C2414" s="66" t="s">
        <v>112</v>
      </c>
      <c r="D2414" s="58" t="s">
        <v>51</v>
      </c>
      <c r="E2414" s="66"/>
      <c r="F2414" s="68"/>
      <c r="G2414" s="431"/>
      <c r="H2414" s="438"/>
      <c r="I2414" s="66"/>
      <c r="J2414" s="433"/>
      <c r="K2414" s="68"/>
      <c r="L2414" s="5"/>
      <c r="M2414" s="5"/>
      <c r="N2414" s="133">
        <v>90909.090909090897</v>
      </c>
      <c r="O2414" s="51"/>
      <c r="P2414" s="5"/>
      <c r="Q2414" s="5"/>
      <c r="R2414" s="5"/>
      <c r="S2414" s="5"/>
      <c r="T2414" s="5"/>
    </row>
    <row r="2415" spans="1:21" s="247" customFormat="1" ht="79.5" customHeight="1" x14ac:dyDescent="0.3">
      <c r="A2415" s="98">
        <f>IF(D2415="","",SUBTOTAL(3,D$7:$D2415))</f>
        <v>2398</v>
      </c>
      <c r="B2415" s="376"/>
      <c r="C2415" s="244" t="s">
        <v>110</v>
      </c>
      <c r="D2415" s="245" t="s">
        <v>51</v>
      </c>
      <c r="E2415" s="244"/>
      <c r="F2415" s="246"/>
      <c r="G2415" s="446" t="s">
        <v>3160</v>
      </c>
      <c r="H2415" s="447" t="s">
        <v>3161</v>
      </c>
      <c r="I2415" s="244"/>
      <c r="J2415" s="448" t="s">
        <v>1269</v>
      </c>
      <c r="K2415" s="246"/>
      <c r="L2415" s="225"/>
      <c r="M2415" s="225"/>
      <c r="N2415" s="133">
        <v>54545.454545454544</v>
      </c>
      <c r="O2415" s="101"/>
      <c r="P2415" s="225"/>
      <c r="Q2415" s="225"/>
      <c r="R2415" s="225"/>
      <c r="S2415" s="225"/>
      <c r="T2415" s="225"/>
    </row>
    <row r="2416" spans="1:21" s="242" customFormat="1" ht="79.5" customHeight="1" x14ac:dyDescent="0.3">
      <c r="A2416" s="70">
        <f>IF(D2416="","",SUBTOTAL(3,D$7:$D2416))</f>
        <v>2399</v>
      </c>
      <c r="B2416" s="376"/>
      <c r="C2416" s="208" t="s">
        <v>111</v>
      </c>
      <c r="D2416" s="240" t="s">
        <v>51</v>
      </c>
      <c r="E2416" s="208"/>
      <c r="F2416" s="212"/>
      <c r="G2416" s="446"/>
      <c r="H2416" s="447"/>
      <c r="I2416" s="208"/>
      <c r="J2416" s="448"/>
      <c r="K2416" s="212"/>
      <c r="L2416" s="78"/>
      <c r="M2416" s="78"/>
      <c r="N2416" s="51">
        <f>85000/1.1</f>
        <v>77272.727272727265</v>
      </c>
      <c r="O2416" s="243"/>
      <c r="P2416" s="78"/>
      <c r="Q2416" s="78"/>
      <c r="R2416" s="78"/>
      <c r="S2416" s="78"/>
      <c r="T2416" s="78"/>
      <c r="U2416" s="242">
        <v>72727.272727272721</v>
      </c>
    </row>
    <row r="2417" spans="1:21" s="242" customFormat="1" ht="79.5" customHeight="1" x14ac:dyDescent="0.3">
      <c r="A2417" s="70">
        <f>IF(D2417="","",SUBTOTAL(3,D$7:$D2417))</f>
        <v>2400</v>
      </c>
      <c r="B2417" s="376"/>
      <c r="C2417" s="208" t="s">
        <v>112</v>
      </c>
      <c r="D2417" s="240" t="s">
        <v>51</v>
      </c>
      <c r="E2417" s="208"/>
      <c r="F2417" s="212"/>
      <c r="G2417" s="446"/>
      <c r="H2417" s="447"/>
      <c r="I2417" s="208"/>
      <c r="J2417" s="448"/>
      <c r="K2417" s="212"/>
      <c r="L2417" s="78"/>
      <c r="M2417" s="78"/>
      <c r="N2417" s="51">
        <f>95000/1.1</f>
        <v>86363.636363636353</v>
      </c>
      <c r="O2417" s="243"/>
      <c r="P2417" s="78"/>
      <c r="Q2417" s="78"/>
      <c r="R2417" s="78"/>
      <c r="S2417" s="78"/>
      <c r="T2417" s="78"/>
      <c r="U2417" s="242">
        <v>81818.181818181809</v>
      </c>
    </row>
    <row r="2418" spans="1:21" s="41" customFormat="1" ht="79.5" customHeight="1" x14ac:dyDescent="0.3">
      <c r="A2418" s="13">
        <f>IF(D2418="","",SUBTOTAL(3,D$7:$D2418))</f>
        <v>2401</v>
      </c>
      <c r="B2418" s="376"/>
      <c r="C2418" s="66" t="s">
        <v>110</v>
      </c>
      <c r="D2418" s="58" t="s">
        <v>51</v>
      </c>
      <c r="E2418" s="66"/>
      <c r="F2418" s="68"/>
      <c r="G2418" s="431" t="s">
        <v>2857</v>
      </c>
      <c r="H2418" s="438" t="s">
        <v>2858</v>
      </c>
      <c r="I2418" s="66"/>
      <c r="J2418" s="433" t="s">
        <v>1269</v>
      </c>
      <c r="K2418" s="68"/>
      <c r="L2418" s="5"/>
      <c r="M2418" s="5"/>
      <c r="N2418" s="5">
        <v>63636.363636363632</v>
      </c>
      <c r="O2418" s="51"/>
      <c r="P2418" s="5"/>
      <c r="Q2418" s="5"/>
      <c r="R2418" s="5"/>
      <c r="S2418" s="5"/>
      <c r="T2418" s="5"/>
    </row>
    <row r="2419" spans="1:21" s="41" customFormat="1" ht="79.5" customHeight="1" x14ac:dyDescent="0.3">
      <c r="A2419" s="13">
        <f>IF(D2419="","",SUBTOTAL(3,D$7:$D2419))</f>
        <v>2402</v>
      </c>
      <c r="B2419" s="376"/>
      <c r="C2419" s="66" t="s">
        <v>111</v>
      </c>
      <c r="D2419" s="58" t="s">
        <v>51</v>
      </c>
      <c r="E2419" s="66"/>
      <c r="F2419" s="68"/>
      <c r="G2419" s="431"/>
      <c r="H2419" s="438"/>
      <c r="I2419" s="66"/>
      <c r="J2419" s="433"/>
      <c r="K2419" s="68"/>
      <c r="L2419" s="5"/>
      <c r="M2419" s="5"/>
      <c r="N2419" s="5">
        <v>81818.181818181809</v>
      </c>
      <c r="O2419" s="51"/>
      <c r="P2419" s="5"/>
      <c r="Q2419" s="5"/>
      <c r="R2419" s="5"/>
      <c r="S2419" s="5"/>
      <c r="T2419" s="5"/>
    </row>
    <row r="2420" spans="1:21" s="41" customFormat="1" ht="79.5" customHeight="1" x14ac:dyDescent="0.3">
      <c r="A2420" s="13">
        <f>IF(D2420="","",SUBTOTAL(3,D$7:$D2420))</f>
        <v>2403</v>
      </c>
      <c r="B2420" s="376"/>
      <c r="C2420" s="66" t="s">
        <v>112</v>
      </c>
      <c r="D2420" s="58" t="s">
        <v>51</v>
      </c>
      <c r="E2420" s="66"/>
      <c r="F2420" s="68"/>
      <c r="G2420" s="431"/>
      <c r="H2420" s="438"/>
      <c r="I2420" s="66"/>
      <c r="J2420" s="433"/>
      <c r="K2420" s="68"/>
      <c r="L2420" s="5"/>
      <c r="M2420" s="5"/>
      <c r="N2420" s="5">
        <v>95454.545454545441</v>
      </c>
      <c r="O2420" s="51"/>
      <c r="P2420" s="5"/>
      <c r="Q2420" s="5"/>
      <c r="R2420" s="5"/>
      <c r="S2420" s="5"/>
      <c r="T2420" s="5"/>
    </row>
    <row r="2421" spans="1:21" s="195" customFormat="1" ht="79.5" customHeight="1" x14ac:dyDescent="0.3">
      <c r="A2421" s="94">
        <f>IF(D2421="","",SUBTOTAL(3,D$7:$D2421))</f>
        <v>2404</v>
      </c>
      <c r="B2421" s="376"/>
      <c r="C2421" s="190" t="s">
        <v>110</v>
      </c>
      <c r="D2421" s="191" t="s">
        <v>51</v>
      </c>
      <c r="E2421" s="190"/>
      <c r="F2421" s="192"/>
      <c r="G2421" s="440" t="s">
        <v>3585</v>
      </c>
      <c r="H2421" s="441" t="s">
        <v>3586</v>
      </c>
      <c r="I2421" s="190"/>
      <c r="J2421" s="442" t="s">
        <v>1269</v>
      </c>
      <c r="K2421" s="192"/>
      <c r="L2421" s="193"/>
      <c r="M2421" s="193"/>
      <c r="N2421" s="5">
        <f>60000/1.1</f>
        <v>54545.454545454544</v>
      </c>
      <c r="O2421" s="194"/>
      <c r="P2421" s="193"/>
      <c r="Q2421" s="193"/>
      <c r="R2421" s="193"/>
      <c r="S2421" s="193"/>
      <c r="T2421" s="193"/>
    </row>
    <row r="2422" spans="1:21" s="195" customFormat="1" ht="79.5" customHeight="1" x14ac:dyDescent="0.3">
      <c r="A2422" s="94">
        <f>IF(D2422="","",SUBTOTAL(3,D$7:$D2422))</f>
        <v>2405</v>
      </c>
      <c r="B2422" s="376"/>
      <c r="C2422" s="190" t="s">
        <v>111</v>
      </c>
      <c r="D2422" s="191" t="s">
        <v>51</v>
      </c>
      <c r="E2422" s="190"/>
      <c r="F2422" s="192"/>
      <c r="G2422" s="440"/>
      <c r="H2422" s="441"/>
      <c r="I2422" s="190"/>
      <c r="J2422" s="442"/>
      <c r="K2422" s="192"/>
      <c r="L2422" s="193"/>
      <c r="M2422" s="193"/>
      <c r="N2422" s="5">
        <f>80000/1.1</f>
        <v>72727.272727272721</v>
      </c>
      <c r="O2422" s="194"/>
      <c r="P2422" s="193"/>
      <c r="Q2422" s="193"/>
      <c r="R2422" s="193"/>
      <c r="S2422" s="193"/>
      <c r="T2422" s="193"/>
    </row>
    <row r="2423" spans="1:21" s="195" customFormat="1" ht="79.5" customHeight="1" x14ac:dyDescent="0.3">
      <c r="A2423" s="94">
        <f>IF(D2423="","",SUBTOTAL(3,D$7:$D2423))</f>
        <v>2406</v>
      </c>
      <c r="B2423" s="376"/>
      <c r="C2423" s="190" t="s">
        <v>112</v>
      </c>
      <c r="D2423" s="191" t="s">
        <v>51</v>
      </c>
      <c r="E2423" s="190"/>
      <c r="F2423" s="192"/>
      <c r="G2423" s="440"/>
      <c r="H2423" s="441"/>
      <c r="I2423" s="190"/>
      <c r="J2423" s="442"/>
      <c r="K2423" s="192"/>
      <c r="L2423" s="193"/>
      <c r="M2423" s="193"/>
      <c r="N2423" s="5">
        <f>90000/1.1</f>
        <v>81818.181818181809</v>
      </c>
      <c r="O2423" s="194"/>
      <c r="P2423" s="193"/>
      <c r="Q2423" s="193"/>
      <c r="R2423" s="193"/>
      <c r="S2423" s="193"/>
      <c r="T2423" s="193"/>
    </row>
    <row r="2424" spans="1:21" s="202" customFormat="1" ht="79.5" customHeight="1" x14ac:dyDescent="0.3">
      <c r="A2424" s="197">
        <f>IF(D2424="","",SUBTOTAL(3,D$7:$D2424))</f>
        <v>2407</v>
      </c>
      <c r="B2424" s="376"/>
      <c r="C2424" s="198" t="s">
        <v>110</v>
      </c>
      <c r="D2424" s="214" t="s">
        <v>51</v>
      </c>
      <c r="E2424" s="198"/>
      <c r="F2424" s="199"/>
      <c r="G2424" s="443" t="s">
        <v>3585</v>
      </c>
      <c r="H2424" s="444" t="s">
        <v>3586</v>
      </c>
      <c r="I2424" s="198"/>
      <c r="J2424" s="445" t="s">
        <v>1269</v>
      </c>
      <c r="K2424" s="199"/>
      <c r="L2424" s="200"/>
      <c r="M2424" s="200"/>
      <c r="N2424" s="5">
        <f>60000/1.1</f>
        <v>54545.454545454544</v>
      </c>
      <c r="O2424" s="201"/>
      <c r="P2424" s="200"/>
      <c r="Q2424" s="200"/>
      <c r="R2424" s="200"/>
      <c r="S2424" s="200"/>
      <c r="T2424" s="200"/>
    </row>
    <row r="2425" spans="1:21" s="202" customFormat="1" ht="79.5" customHeight="1" x14ac:dyDescent="0.3">
      <c r="A2425" s="197">
        <f>IF(D2425="","",SUBTOTAL(3,D$7:$D2425))</f>
        <v>2408</v>
      </c>
      <c r="B2425" s="376"/>
      <c r="C2425" s="198" t="s">
        <v>111</v>
      </c>
      <c r="D2425" s="214" t="s">
        <v>51</v>
      </c>
      <c r="E2425" s="198"/>
      <c r="F2425" s="199"/>
      <c r="G2425" s="443"/>
      <c r="H2425" s="444"/>
      <c r="I2425" s="198"/>
      <c r="J2425" s="445"/>
      <c r="K2425" s="199"/>
      <c r="L2425" s="200"/>
      <c r="M2425" s="200"/>
      <c r="N2425" s="5">
        <f>80000/1.1</f>
        <v>72727.272727272721</v>
      </c>
      <c r="O2425" s="201"/>
      <c r="P2425" s="200"/>
      <c r="Q2425" s="200"/>
      <c r="R2425" s="200"/>
      <c r="S2425" s="200"/>
      <c r="T2425" s="200"/>
    </row>
    <row r="2426" spans="1:21" s="202" customFormat="1" ht="79.5" customHeight="1" x14ac:dyDescent="0.3">
      <c r="A2426" s="197">
        <f>IF(D2426="","",SUBTOTAL(3,D$7:$D2426))</f>
        <v>2409</v>
      </c>
      <c r="B2426" s="376"/>
      <c r="C2426" s="198" t="s">
        <v>112</v>
      </c>
      <c r="D2426" s="214" t="s">
        <v>51</v>
      </c>
      <c r="E2426" s="198"/>
      <c r="F2426" s="199"/>
      <c r="G2426" s="443"/>
      <c r="H2426" s="444"/>
      <c r="I2426" s="198"/>
      <c r="J2426" s="445"/>
      <c r="K2426" s="199"/>
      <c r="L2426" s="200"/>
      <c r="M2426" s="200"/>
      <c r="N2426" s="5">
        <f>90000/1.1</f>
        <v>81818.181818181809</v>
      </c>
      <c r="O2426" s="201"/>
      <c r="P2426" s="200"/>
      <c r="Q2426" s="200"/>
      <c r="R2426" s="200"/>
      <c r="S2426" s="200"/>
      <c r="T2426" s="200"/>
    </row>
    <row r="2427" spans="1:21" s="25" customFormat="1" ht="157.5" customHeight="1" x14ac:dyDescent="0.3">
      <c r="A2427" s="94">
        <f>IF(D2427="","",SUBTOTAL(3,D$7:$D2427))</f>
        <v>2410</v>
      </c>
      <c r="B2427" s="376"/>
      <c r="C2427" s="95" t="s">
        <v>53</v>
      </c>
      <c r="D2427" s="203" t="s">
        <v>51</v>
      </c>
      <c r="E2427" s="190"/>
      <c r="F2427" s="204"/>
      <c r="G2427" s="205" t="s">
        <v>3594</v>
      </c>
      <c r="H2427" s="206" t="s">
        <v>55</v>
      </c>
      <c r="I2427" s="95"/>
      <c r="J2427" s="207" t="s">
        <v>3593</v>
      </c>
      <c r="K2427" s="192"/>
      <c r="L2427" s="194"/>
      <c r="M2427" s="194"/>
      <c r="N2427" s="132"/>
      <c r="O2427" s="194">
        <f>45000/1.1</f>
        <v>40909.090909090904</v>
      </c>
      <c r="P2427" s="194"/>
      <c r="Q2427" s="194"/>
      <c r="R2427" s="194"/>
      <c r="S2427" s="194"/>
      <c r="T2427" s="194"/>
    </row>
    <row r="2428" spans="1:21" s="237" customFormat="1" ht="79.5" customHeight="1" x14ac:dyDescent="0.3">
      <c r="A2428" s="228"/>
      <c r="B2428" s="376"/>
      <c r="C2428" s="229"/>
      <c r="D2428" s="230"/>
      <c r="E2428" s="229"/>
      <c r="F2428" s="231"/>
      <c r="G2428" s="232"/>
      <c r="H2428" s="233"/>
      <c r="I2428" s="229"/>
      <c r="J2428" s="230"/>
      <c r="K2428" s="234"/>
      <c r="L2428" s="235"/>
      <c r="M2428" s="235"/>
      <c r="N2428" s="5"/>
      <c r="O2428" s="236"/>
      <c r="P2428" s="235"/>
      <c r="Q2428" s="235"/>
      <c r="R2428" s="235"/>
      <c r="S2428" s="235"/>
      <c r="T2428" s="235"/>
    </row>
    <row r="2429" spans="1:21" s="237" customFormat="1" ht="79.5" customHeight="1" x14ac:dyDescent="0.3">
      <c r="A2429" s="228"/>
      <c r="B2429" s="376"/>
      <c r="C2429" s="229"/>
      <c r="D2429" s="230"/>
      <c r="E2429" s="229"/>
      <c r="F2429" s="231"/>
      <c r="G2429" s="232"/>
      <c r="H2429" s="233"/>
      <c r="I2429" s="229"/>
      <c r="J2429" s="230"/>
      <c r="K2429" s="234"/>
      <c r="L2429" s="235"/>
      <c r="M2429" s="235"/>
      <c r="N2429" s="5"/>
      <c r="O2429" s="236"/>
      <c r="P2429" s="235"/>
      <c r="Q2429" s="235"/>
      <c r="R2429" s="235"/>
      <c r="S2429" s="235"/>
      <c r="T2429" s="235"/>
    </row>
    <row r="2430" spans="1:21" s="237" customFormat="1" ht="79.5" customHeight="1" x14ac:dyDescent="0.3">
      <c r="A2430" s="228"/>
      <c r="B2430" s="376"/>
      <c r="C2430" s="229"/>
      <c r="D2430" s="230"/>
      <c r="E2430" s="229"/>
      <c r="F2430" s="231"/>
      <c r="G2430" s="232"/>
      <c r="H2430" s="233"/>
      <c r="I2430" s="229"/>
      <c r="J2430" s="230"/>
      <c r="K2430" s="234"/>
      <c r="L2430" s="235"/>
      <c r="M2430" s="235"/>
      <c r="N2430" s="5"/>
      <c r="O2430" s="236"/>
      <c r="P2430" s="235"/>
      <c r="Q2430" s="235"/>
      <c r="R2430" s="235"/>
      <c r="S2430" s="235"/>
      <c r="T2430" s="235"/>
    </row>
    <row r="2431" spans="1:21" s="237" customFormat="1" ht="79.5" customHeight="1" x14ac:dyDescent="0.3">
      <c r="A2431" s="228"/>
      <c r="B2431" s="376"/>
      <c r="C2431" s="229"/>
      <c r="D2431" s="230"/>
      <c r="E2431" s="229"/>
      <c r="F2431" s="231"/>
      <c r="G2431" s="232"/>
      <c r="H2431" s="233"/>
      <c r="I2431" s="229"/>
      <c r="J2431" s="230"/>
      <c r="K2431" s="234"/>
      <c r="L2431" s="235"/>
      <c r="M2431" s="235"/>
      <c r="N2431" s="5"/>
      <c r="O2431" s="236"/>
      <c r="P2431" s="235"/>
      <c r="Q2431" s="235"/>
      <c r="R2431" s="235"/>
      <c r="S2431" s="235"/>
      <c r="T2431" s="235"/>
    </row>
    <row r="2432" spans="1:21" s="237" customFormat="1" ht="79.5" customHeight="1" x14ac:dyDescent="0.3">
      <c r="A2432" s="228"/>
      <c r="B2432" s="376"/>
      <c r="C2432" s="229"/>
      <c r="D2432" s="230"/>
      <c r="E2432" s="229"/>
      <c r="F2432" s="231"/>
      <c r="G2432" s="232"/>
      <c r="H2432" s="233"/>
      <c r="I2432" s="229"/>
      <c r="J2432" s="230"/>
      <c r="K2432" s="234"/>
      <c r="L2432" s="235"/>
      <c r="M2432" s="235"/>
      <c r="N2432" s="5"/>
      <c r="O2432" s="236"/>
      <c r="P2432" s="235"/>
      <c r="Q2432" s="235"/>
      <c r="R2432" s="235"/>
      <c r="S2432" s="235"/>
      <c r="T2432" s="235"/>
    </row>
    <row r="2433" spans="1:23" s="237" customFormat="1" ht="79.5" customHeight="1" x14ac:dyDescent="0.3">
      <c r="A2433" s="228"/>
      <c r="B2433" s="376"/>
      <c r="C2433" s="229"/>
      <c r="D2433" s="230"/>
      <c r="E2433" s="229"/>
      <c r="F2433" s="231"/>
      <c r="G2433" s="232"/>
      <c r="H2433" s="233"/>
      <c r="I2433" s="229"/>
      <c r="J2433" s="230"/>
      <c r="K2433" s="234"/>
      <c r="L2433" s="235"/>
      <c r="M2433" s="235"/>
      <c r="N2433" s="5"/>
      <c r="O2433" s="236"/>
      <c r="P2433" s="235"/>
      <c r="Q2433" s="235"/>
      <c r="R2433" s="235"/>
      <c r="S2433" s="235"/>
      <c r="T2433" s="235"/>
    </row>
    <row r="2434" spans="1:23" s="180" customFormat="1" ht="79.5" customHeight="1" x14ac:dyDescent="0.3">
      <c r="A2434" s="179"/>
      <c r="B2434" s="376"/>
      <c r="C2434" s="449" t="s">
        <v>3251</v>
      </c>
      <c r="D2434" s="449"/>
      <c r="E2434" s="449"/>
      <c r="F2434" s="449"/>
      <c r="G2434" s="449"/>
      <c r="H2434" s="449"/>
      <c r="I2434" s="449"/>
      <c r="J2434" s="449"/>
      <c r="K2434" s="449"/>
      <c r="L2434" s="449"/>
      <c r="M2434" s="449"/>
      <c r="N2434" s="449"/>
      <c r="O2434" s="449"/>
      <c r="P2434" s="449"/>
      <c r="Q2434" s="449"/>
      <c r="R2434" s="449"/>
      <c r="S2434" s="449"/>
      <c r="T2434" s="449"/>
    </row>
    <row r="2435" spans="1:23" s="10" customFormat="1" ht="65.099999999999994" customHeight="1" x14ac:dyDescent="0.3">
      <c r="A2435" s="13">
        <f>IF(D2435="","",SUBTOTAL(3,D$7:$D2435))</f>
        <v>2411</v>
      </c>
      <c r="B2435" s="376"/>
      <c r="C2435" s="38" t="s">
        <v>1226</v>
      </c>
      <c r="D2435" s="129" t="s">
        <v>352</v>
      </c>
      <c r="E2435" s="64"/>
      <c r="F2435" s="59" t="s">
        <v>1232</v>
      </c>
      <c r="G2435" s="130"/>
      <c r="H2435" s="55" t="s">
        <v>17</v>
      </c>
      <c r="I2435" s="64"/>
      <c r="J2435" s="40"/>
      <c r="K2435" s="450" t="s">
        <v>3248</v>
      </c>
      <c r="L2435" s="451" t="s">
        <v>3257</v>
      </c>
      <c r="M2435" s="451"/>
      <c r="N2435" s="451"/>
      <c r="O2435" s="451"/>
      <c r="P2435" s="451"/>
      <c r="Q2435" s="451"/>
      <c r="R2435" s="451"/>
      <c r="S2435" s="451"/>
      <c r="T2435" s="451"/>
      <c r="U2435" s="5"/>
      <c r="V2435" s="5"/>
      <c r="W2435" s="5"/>
    </row>
    <row r="2436" spans="1:23" s="10" customFormat="1" ht="65.099999999999994" customHeight="1" x14ac:dyDescent="0.3">
      <c r="A2436" s="13">
        <f>IF(D2436="","",SUBTOTAL(3,D$7:$D2436))</f>
        <v>2412</v>
      </c>
      <c r="B2436" s="376"/>
      <c r="C2436" s="38" t="s">
        <v>1227</v>
      </c>
      <c r="D2436" s="129" t="s">
        <v>352</v>
      </c>
      <c r="E2436" s="64"/>
      <c r="F2436" s="59" t="s">
        <v>1233</v>
      </c>
      <c r="G2436" s="130"/>
      <c r="H2436" s="131" t="s">
        <v>44</v>
      </c>
      <c r="I2436" s="64"/>
      <c r="J2436" s="40"/>
      <c r="K2436" s="450"/>
      <c r="L2436" s="451" t="s">
        <v>3258</v>
      </c>
      <c r="M2436" s="451"/>
      <c r="N2436" s="451"/>
      <c r="O2436" s="451"/>
      <c r="P2436" s="451"/>
      <c r="Q2436" s="451"/>
      <c r="R2436" s="451"/>
      <c r="S2436" s="451"/>
      <c r="T2436" s="451"/>
      <c r="U2436" s="5"/>
      <c r="V2436" s="5"/>
      <c r="W2436" s="5"/>
    </row>
    <row r="2437" spans="1:23" s="10" customFormat="1" ht="65.099999999999994" customHeight="1" x14ac:dyDescent="0.3">
      <c r="A2437" s="13">
        <f>IF(D2437="","",SUBTOTAL(3,D$7:$D2437))</f>
        <v>2413</v>
      </c>
      <c r="B2437" s="376"/>
      <c r="C2437" s="38" t="s">
        <v>1227</v>
      </c>
      <c r="D2437" s="129" t="s">
        <v>352</v>
      </c>
      <c r="E2437" s="64"/>
      <c r="F2437" s="59" t="s">
        <v>1234</v>
      </c>
      <c r="G2437" s="130"/>
      <c r="H2437" s="131" t="s">
        <v>44</v>
      </c>
      <c r="I2437" s="64"/>
      <c r="J2437" s="40"/>
      <c r="K2437" s="450"/>
      <c r="L2437" s="451" t="s">
        <v>3259</v>
      </c>
      <c r="M2437" s="451"/>
      <c r="N2437" s="451"/>
      <c r="O2437" s="451"/>
      <c r="P2437" s="451"/>
      <c r="Q2437" s="451"/>
      <c r="R2437" s="451"/>
      <c r="S2437" s="451"/>
      <c r="T2437" s="451"/>
      <c r="U2437" s="5"/>
      <c r="V2437" s="5"/>
      <c r="W2437" s="5"/>
    </row>
    <row r="2438" spans="1:23" s="10" customFormat="1" ht="65.099999999999994" customHeight="1" x14ac:dyDescent="0.3">
      <c r="A2438" s="13">
        <f>IF(D2438="","",SUBTOTAL(3,D$7:$D2438))</f>
        <v>2414</v>
      </c>
      <c r="B2438" s="376"/>
      <c r="C2438" s="38" t="s">
        <v>1228</v>
      </c>
      <c r="D2438" s="129" t="s">
        <v>352</v>
      </c>
      <c r="E2438" s="64"/>
      <c r="F2438" s="59" t="s">
        <v>1235</v>
      </c>
      <c r="G2438" s="130"/>
      <c r="H2438" s="131" t="s">
        <v>44</v>
      </c>
      <c r="I2438" s="64"/>
      <c r="J2438" s="40"/>
      <c r="K2438" s="450"/>
      <c r="L2438" s="451" t="s">
        <v>3260</v>
      </c>
      <c r="M2438" s="451"/>
      <c r="N2438" s="451"/>
      <c r="O2438" s="451"/>
      <c r="P2438" s="451"/>
      <c r="Q2438" s="451"/>
      <c r="R2438" s="451"/>
      <c r="S2438" s="451"/>
      <c r="T2438" s="451"/>
      <c r="U2438" s="5"/>
      <c r="V2438" s="5"/>
      <c r="W2438" s="5"/>
    </row>
    <row r="2439" spans="1:23" s="10" customFormat="1" ht="65.099999999999994" customHeight="1" x14ac:dyDescent="0.3">
      <c r="A2439" s="13">
        <f>IF(D2439="","",SUBTOTAL(3,D$7:$D2439))</f>
        <v>2415</v>
      </c>
      <c r="B2439" s="376"/>
      <c r="C2439" s="38" t="s">
        <v>1229</v>
      </c>
      <c r="D2439" s="129" t="s">
        <v>37</v>
      </c>
      <c r="E2439" s="64"/>
      <c r="F2439" s="59" t="s">
        <v>1236</v>
      </c>
      <c r="G2439" s="130"/>
      <c r="H2439" s="131" t="s">
        <v>44</v>
      </c>
      <c r="I2439" s="64"/>
      <c r="J2439" s="40"/>
      <c r="K2439" s="450"/>
      <c r="L2439" s="451" t="s">
        <v>3261</v>
      </c>
      <c r="M2439" s="451"/>
      <c r="N2439" s="451"/>
      <c r="O2439" s="451"/>
      <c r="P2439" s="451"/>
      <c r="Q2439" s="451"/>
      <c r="R2439" s="451"/>
      <c r="S2439" s="451"/>
      <c r="T2439" s="451"/>
      <c r="U2439" s="5"/>
      <c r="V2439" s="5"/>
      <c r="W2439" s="5"/>
    </row>
    <row r="2440" spans="1:23" s="10" customFormat="1" ht="75.75" customHeight="1" x14ac:dyDescent="0.3">
      <c r="A2440" s="13">
        <f>IF(D2440="","",SUBTOTAL(3,D$7:$D2440))</f>
        <v>2416</v>
      </c>
      <c r="B2440" s="376"/>
      <c r="C2440" s="55" t="s">
        <v>1443</v>
      </c>
      <c r="D2440" s="40" t="s">
        <v>14</v>
      </c>
      <c r="E2440" s="64"/>
      <c r="F2440" s="59" t="s">
        <v>1444</v>
      </c>
      <c r="G2440" s="376" t="s">
        <v>1446</v>
      </c>
      <c r="H2440" s="64"/>
      <c r="I2440" s="64"/>
      <c r="J2440" s="40"/>
      <c r="K2440" s="59"/>
      <c r="L2440" s="5">
        <v>400000</v>
      </c>
      <c r="M2440" s="5">
        <v>400000</v>
      </c>
      <c r="N2440" s="133">
        <v>400000</v>
      </c>
      <c r="O2440" s="5">
        <v>400000</v>
      </c>
      <c r="P2440" s="5">
        <v>400000</v>
      </c>
      <c r="Q2440" s="5">
        <v>400000</v>
      </c>
      <c r="R2440" s="5">
        <v>400000</v>
      </c>
      <c r="S2440" s="5">
        <v>400000</v>
      </c>
      <c r="T2440" s="5">
        <v>400000</v>
      </c>
    </row>
    <row r="2441" spans="1:23" s="10" customFormat="1" ht="75.75" customHeight="1" x14ac:dyDescent="0.3">
      <c r="A2441" s="13">
        <f>IF(D2441="","",SUBTOTAL(3,D$7:$D2441))</f>
        <v>2417</v>
      </c>
      <c r="B2441" s="376"/>
      <c r="C2441" s="55" t="s">
        <v>1443</v>
      </c>
      <c r="D2441" s="40" t="s">
        <v>14</v>
      </c>
      <c r="E2441" s="64"/>
      <c r="F2441" s="59" t="s">
        <v>1445</v>
      </c>
      <c r="G2441" s="376"/>
      <c r="H2441" s="64"/>
      <c r="I2441" s="64"/>
      <c r="J2441" s="40"/>
      <c r="K2441" s="59"/>
      <c r="L2441" s="5">
        <v>450000</v>
      </c>
      <c r="M2441" s="5">
        <v>450000</v>
      </c>
      <c r="N2441" s="133">
        <v>450000</v>
      </c>
      <c r="O2441" s="5">
        <v>450000</v>
      </c>
      <c r="P2441" s="5">
        <v>450000</v>
      </c>
      <c r="Q2441" s="5">
        <v>450000</v>
      </c>
      <c r="R2441" s="5">
        <v>450000</v>
      </c>
      <c r="S2441" s="5">
        <v>450000</v>
      </c>
      <c r="T2441" s="5">
        <v>450000</v>
      </c>
    </row>
    <row r="2442" spans="1:23" ht="96" customHeight="1" x14ac:dyDescent="0.3">
      <c r="A2442" s="13">
        <f>IF(D2442="","",SUBTOTAL(3,D$7:$D2442))</f>
        <v>2418</v>
      </c>
      <c r="B2442" s="376"/>
      <c r="C2442" s="55" t="s">
        <v>3178</v>
      </c>
      <c r="D2442" s="56" t="s">
        <v>2137</v>
      </c>
      <c r="E2442" s="55" t="s">
        <v>1452</v>
      </c>
      <c r="F2442" s="55" t="s">
        <v>2138</v>
      </c>
      <c r="G2442" s="376" t="s">
        <v>2139</v>
      </c>
      <c r="H2442" s="373" t="s">
        <v>17</v>
      </c>
      <c r="I2442" s="373" t="s">
        <v>3576</v>
      </c>
      <c r="J2442" s="373" t="s">
        <v>2173</v>
      </c>
      <c r="K2442" s="55"/>
      <c r="L2442" s="51">
        <v>8000</v>
      </c>
      <c r="M2442" s="51">
        <v>8000</v>
      </c>
      <c r="N2442" s="132">
        <v>8000</v>
      </c>
      <c r="O2442" s="51">
        <v>8000</v>
      </c>
      <c r="P2442" s="51">
        <v>8000</v>
      </c>
      <c r="Q2442" s="51">
        <v>8000</v>
      </c>
      <c r="R2442" s="51">
        <v>8000</v>
      </c>
      <c r="S2442" s="51">
        <v>8000</v>
      </c>
      <c r="T2442" s="51">
        <v>8000</v>
      </c>
    </row>
    <row r="2443" spans="1:23" ht="96" customHeight="1" x14ac:dyDescent="0.3">
      <c r="A2443" s="13">
        <f>IF(D2443="","",SUBTOTAL(3,D$7:$D2443))</f>
        <v>2419</v>
      </c>
      <c r="B2443" s="376"/>
      <c r="C2443" s="55" t="s">
        <v>3179</v>
      </c>
      <c r="D2443" s="56" t="s">
        <v>2137</v>
      </c>
      <c r="E2443" s="55" t="s">
        <v>1452</v>
      </c>
      <c r="F2443" s="55" t="s">
        <v>2140</v>
      </c>
      <c r="G2443" s="376"/>
      <c r="H2443" s="373"/>
      <c r="I2443" s="373"/>
      <c r="J2443" s="373"/>
      <c r="K2443" s="55"/>
      <c r="L2443" s="51">
        <v>11300</v>
      </c>
      <c r="M2443" s="51">
        <v>11300</v>
      </c>
      <c r="N2443" s="132">
        <v>11300</v>
      </c>
      <c r="O2443" s="51">
        <v>11300</v>
      </c>
      <c r="P2443" s="51">
        <v>11300</v>
      </c>
      <c r="Q2443" s="51">
        <v>11300</v>
      </c>
      <c r="R2443" s="51">
        <v>11300</v>
      </c>
      <c r="S2443" s="51">
        <v>11300</v>
      </c>
      <c r="T2443" s="51">
        <v>11300</v>
      </c>
    </row>
    <row r="2444" spans="1:23" ht="96" customHeight="1" x14ac:dyDescent="0.3">
      <c r="A2444" s="13">
        <f>IF(D2444="","",SUBTOTAL(3,D$7:$D2444))</f>
        <v>2420</v>
      </c>
      <c r="B2444" s="376"/>
      <c r="C2444" s="55" t="s">
        <v>3180</v>
      </c>
      <c r="D2444" s="56" t="s">
        <v>2137</v>
      </c>
      <c r="E2444" s="55" t="s">
        <v>1452</v>
      </c>
      <c r="F2444" s="55" t="s">
        <v>2138</v>
      </c>
      <c r="G2444" s="376"/>
      <c r="H2444" s="373"/>
      <c r="I2444" s="373"/>
      <c r="J2444" s="373"/>
      <c r="K2444" s="55"/>
      <c r="L2444" s="51">
        <v>11700</v>
      </c>
      <c r="M2444" s="51">
        <v>11700</v>
      </c>
      <c r="N2444" s="132">
        <v>11700</v>
      </c>
      <c r="O2444" s="51">
        <v>11700</v>
      </c>
      <c r="P2444" s="51">
        <v>11700</v>
      </c>
      <c r="Q2444" s="51">
        <v>11700</v>
      </c>
      <c r="R2444" s="51">
        <v>11700</v>
      </c>
      <c r="S2444" s="51">
        <v>11700</v>
      </c>
      <c r="T2444" s="51">
        <v>11700</v>
      </c>
    </row>
    <row r="2445" spans="1:23" ht="96" customHeight="1" x14ac:dyDescent="0.3">
      <c r="A2445" s="13">
        <f>IF(D2445="","",SUBTOTAL(3,D$7:$D2445))</f>
        <v>2421</v>
      </c>
      <c r="B2445" s="376"/>
      <c r="C2445" s="55" t="s">
        <v>3181</v>
      </c>
      <c r="D2445" s="56" t="s">
        <v>2137</v>
      </c>
      <c r="E2445" s="55" t="s">
        <v>1452</v>
      </c>
      <c r="F2445" s="55" t="s">
        <v>2140</v>
      </c>
      <c r="G2445" s="376"/>
      <c r="H2445" s="373"/>
      <c r="I2445" s="373"/>
      <c r="J2445" s="373"/>
      <c r="K2445" s="55"/>
      <c r="L2445" s="51">
        <v>15400</v>
      </c>
      <c r="M2445" s="51">
        <v>15400</v>
      </c>
      <c r="N2445" s="132">
        <v>15400</v>
      </c>
      <c r="O2445" s="51">
        <v>15400</v>
      </c>
      <c r="P2445" s="51">
        <v>15400</v>
      </c>
      <c r="Q2445" s="51">
        <v>15400</v>
      </c>
      <c r="R2445" s="51">
        <v>15400</v>
      </c>
      <c r="S2445" s="51">
        <v>15400</v>
      </c>
      <c r="T2445" s="51">
        <v>15400</v>
      </c>
    </row>
    <row r="2446" spans="1:23" ht="96" customHeight="1" x14ac:dyDescent="0.3">
      <c r="A2446" s="13">
        <f>IF(D2446="","",SUBTOTAL(3,D$7:$D2446))</f>
        <v>2422</v>
      </c>
      <c r="B2446" s="376"/>
      <c r="C2446" s="55" t="s">
        <v>3182</v>
      </c>
      <c r="D2446" s="56" t="s">
        <v>2137</v>
      </c>
      <c r="E2446" s="55" t="s">
        <v>1451</v>
      </c>
      <c r="F2446" s="55" t="s">
        <v>2143</v>
      </c>
      <c r="G2446" s="376"/>
      <c r="H2446" s="373"/>
      <c r="I2446" s="373"/>
      <c r="J2446" s="373"/>
      <c r="K2446" s="55"/>
      <c r="L2446" s="51">
        <v>25093</v>
      </c>
      <c r="M2446" s="51">
        <v>25093</v>
      </c>
      <c r="N2446" s="132">
        <v>25093</v>
      </c>
      <c r="O2446" s="51">
        <v>25093</v>
      </c>
      <c r="P2446" s="51">
        <v>25093</v>
      </c>
      <c r="Q2446" s="51">
        <v>25093</v>
      </c>
      <c r="R2446" s="51">
        <v>25093</v>
      </c>
      <c r="S2446" s="51">
        <v>25093</v>
      </c>
      <c r="T2446" s="51">
        <v>25093</v>
      </c>
    </row>
    <row r="2447" spans="1:23" ht="96" customHeight="1" x14ac:dyDescent="0.3">
      <c r="A2447" s="13">
        <f>IF(D2447="","",SUBTOTAL(3,D$7:$D2447))</f>
        <v>2423</v>
      </c>
      <c r="B2447" s="376"/>
      <c r="C2447" s="55" t="s">
        <v>3183</v>
      </c>
      <c r="D2447" s="56" t="s">
        <v>2137</v>
      </c>
      <c r="E2447" s="55" t="s">
        <v>1451</v>
      </c>
      <c r="F2447" s="55" t="s">
        <v>2144</v>
      </c>
      <c r="G2447" s="376"/>
      <c r="H2447" s="373"/>
      <c r="I2447" s="373"/>
      <c r="J2447" s="373"/>
      <c r="K2447" s="55"/>
      <c r="L2447" s="51">
        <v>27593</v>
      </c>
      <c r="M2447" s="51">
        <v>27593</v>
      </c>
      <c r="N2447" s="132">
        <v>27593</v>
      </c>
      <c r="O2447" s="51">
        <v>27593</v>
      </c>
      <c r="P2447" s="51">
        <v>27593</v>
      </c>
      <c r="Q2447" s="51">
        <v>27593</v>
      </c>
      <c r="R2447" s="51">
        <v>27593</v>
      </c>
      <c r="S2447" s="51">
        <v>27593</v>
      </c>
      <c r="T2447" s="51">
        <v>27593</v>
      </c>
    </row>
    <row r="2448" spans="1:23" ht="96" customHeight="1" x14ac:dyDescent="0.3">
      <c r="A2448" s="13">
        <f>IF(D2448="","",SUBTOTAL(3,D$7:$D2448))</f>
        <v>2424</v>
      </c>
      <c r="B2448" s="376"/>
      <c r="C2448" s="55" t="s">
        <v>3184</v>
      </c>
      <c r="D2448" s="56" t="s">
        <v>2137</v>
      </c>
      <c r="E2448" s="55" t="s">
        <v>1451</v>
      </c>
      <c r="F2448" s="55" t="s">
        <v>2145</v>
      </c>
      <c r="G2448" s="376"/>
      <c r="H2448" s="373"/>
      <c r="I2448" s="373"/>
      <c r="J2448" s="373"/>
      <c r="K2448" s="55"/>
      <c r="L2448" s="51">
        <v>36019</v>
      </c>
      <c r="M2448" s="51">
        <v>36019</v>
      </c>
      <c r="N2448" s="132">
        <v>36019</v>
      </c>
      <c r="O2448" s="51">
        <v>36019</v>
      </c>
      <c r="P2448" s="51">
        <v>36019</v>
      </c>
      <c r="Q2448" s="51">
        <v>36019</v>
      </c>
      <c r="R2448" s="51">
        <v>36019</v>
      </c>
      <c r="S2448" s="51">
        <v>36019</v>
      </c>
      <c r="T2448" s="51">
        <v>36019</v>
      </c>
    </row>
    <row r="2449" spans="1:20" ht="96" customHeight="1" x14ac:dyDescent="0.3">
      <c r="A2449" s="13">
        <f>IF(D2449="","",SUBTOTAL(3,D$7:$D2449))</f>
        <v>2425</v>
      </c>
      <c r="B2449" s="376"/>
      <c r="C2449" s="55" t="s">
        <v>3185</v>
      </c>
      <c r="D2449" s="56" t="s">
        <v>2137</v>
      </c>
      <c r="E2449" s="55" t="s">
        <v>2147</v>
      </c>
      <c r="F2449" s="55" t="s">
        <v>2148</v>
      </c>
      <c r="G2449" s="376"/>
      <c r="H2449" s="373"/>
      <c r="I2449" s="373"/>
      <c r="J2449" s="373"/>
      <c r="K2449" s="55"/>
      <c r="L2449" s="51">
        <v>34722</v>
      </c>
      <c r="M2449" s="51">
        <v>34722</v>
      </c>
      <c r="N2449" s="132">
        <v>34722</v>
      </c>
      <c r="O2449" s="51">
        <v>34722</v>
      </c>
      <c r="P2449" s="51">
        <v>34722</v>
      </c>
      <c r="Q2449" s="51">
        <v>34722</v>
      </c>
      <c r="R2449" s="51">
        <v>34722</v>
      </c>
      <c r="S2449" s="51">
        <v>34722</v>
      </c>
      <c r="T2449" s="51">
        <v>34722</v>
      </c>
    </row>
    <row r="2450" spans="1:20" ht="96" customHeight="1" x14ac:dyDescent="0.3">
      <c r="A2450" s="13">
        <f>IF(D2450="","",SUBTOTAL(3,D$7:$D2450))</f>
        <v>2426</v>
      </c>
      <c r="B2450" s="376"/>
      <c r="C2450" s="55" t="s">
        <v>3186</v>
      </c>
      <c r="D2450" s="56" t="s">
        <v>2137</v>
      </c>
      <c r="E2450" s="55" t="s">
        <v>2150</v>
      </c>
      <c r="F2450" s="55" t="s">
        <v>2151</v>
      </c>
      <c r="G2450" s="376"/>
      <c r="H2450" s="373"/>
      <c r="I2450" s="373"/>
      <c r="J2450" s="373"/>
      <c r="K2450" s="55"/>
      <c r="L2450" s="51">
        <v>46000</v>
      </c>
      <c r="M2450" s="51">
        <v>46000</v>
      </c>
      <c r="N2450" s="132">
        <v>46000</v>
      </c>
      <c r="O2450" s="51">
        <v>46000</v>
      </c>
      <c r="P2450" s="51">
        <v>46000</v>
      </c>
      <c r="Q2450" s="51">
        <v>46000</v>
      </c>
      <c r="R2450" s="51">
        <v>46000</v>
      </c>
      <c r="S2450" s="51">
        <v>46000</v>
      </c>
      <c r="T2450" s="51">
        <v>46000</v>
      </c>
    </row>
    <row r="2451" spans="1:20" ht="96" customHeight="1" x14ac:dyDescent="0.3">
      <c r="A2451" s="13">
        <f>IF(D2451="","",SUBTOTAL(3,D$7:$D2451))</f>
        <v>2427</v>
      </c>
      <c r="B2451" s="376"/>
      <c r="C2451" s="55" t="s">
        <v>3187</v>
      </c>
      <c r="D2451" s="56" t="s">
        <v>2137</v>
      </c>
      <c r="E2451" s="55" t="s">
        <v>2150</v>
      </c>
      <c r="F2451" s="55" t="s">
        <v>2153</v>
      </c>
      <c r="G2451" s="376"/>
      <c r="H2451" s="373"/>
      <c r="I2451" s="373"/>
      <c r="J2451" s="373"/>
      <c r="K2451" s="55"/>
      <c r="L2451" s="51">
        <v>58300</v>
      </c>
      <c r="M2451" s="51">
        <v>58300</v>
      </c>
      <c r="N2451" s="132">
        <v>58300</v>
      </c>
      <c r="O2451" s="51">
        <v>58300</v>
      </c>
      <c r="P2451" s="51">
        <v>58300</v>
      </c>
      <c r="Q2451" s="51">
        <v>58300</v>
      </c>
      <c r="R2451" s="51">
        <v>58300</v>
      </c>
      <c r="S2451" s="51">
        <v>58300</v>
      </c>
      <c r="T2451" s="51">
        <v>58300</v>
      </c>
    </row>
    <row r="2452" spans="1:20" ht="96" customHeight="1" x14ac:dyDescent="0.3">
      <c r="A2452" s="13">
        <f>IF(D2452="","",SUBTOTAL(3,D$7:$D2452))</f>
        <v>2428</v>
      </c>
      <c r="B2452" s="376"/>
      <c r="C2452" s="55" t="s">
        <v>2154</v>
      </c>
      <c r="D2452" s="56" t="s">
        <v>2155</v>
      </c>
      <c r="E2452" s="55" t="s">
        <v>1455</v>
      </c>
      <c r="F2452" s="55" t="s">
        <v>2156</v>
      </c>
      <c r="G2452" s="376"/>
      <c r="H2452" s="373"/>
      <c r="I2452" s="373"/>
      <c r="J2452" s="373"/>
      <c r="K2452" s="55"/>
      <c r="L2452" s="51">
        <v>76818</v>
      </c>
      <c r="M2452" s="51">
        <v>76818</v>
      </c>
      <c r="N2452" s="132">
        <v>76818</v>
      </c>
      <c r="O2452" s="51">
        <v>76818</v>
      </c>
      <c r="P2452" s="51">
        <v>76818</v>
      </c>
      <c r="Q2452" s="51">
        <v>76818</v>
      </c>
      <c r="R2452" s="51">
        <v>76818</v>
      </c>
      <c r="S2452" s="51">
        <v>76818</v>
      </c>
      <c r="T2452" s="51">
        <v>76818</v>
      </c>
    </row>
    <row r="2453" spans="1:20" ht="96" customHeight="1" x14ac:dyDescent="0.3">
      <c r="A2453" s="13">
        <f>IF(D2453="","",SUBTOTAL(3,D$7:$D2453))</f>
        <v>2429</v>
      </c>
      <c r="B2453" s="376"/>
      <c r="C2453" s="55" t="s">
        <v>3188</v>
      </c>
      <c r="D2453" s="56" t="s">
        <v>2155</v>
      </c>
      <c r="E2453" s="55" t="s">
        <v>1455</v>
      </c>
      <c r="F2453" s="55" t="s">
        <v>3189</v>
      </c>
      <c r="G2453" s="376"/>
      <c r="H2453" s="373"/>
      <c r="I2453" s="373"/>
      <c r="J2453" s="373"/>
      <c r="K2453" s="55"/>
      <c r="L2453" s="51">
        <v>90000</v>
      </c>
      <c r="M2453" s="51">
        <v>90000</v>
      </c>
      <c r="N2453" s="132">
        <v>90000</v>
      </c>
      <c r="O2453" s="51">
        <v>90000</v>
      </c>
      <c r="P2453" s="51">
        <v>90000</v>
      </c>
      <c r="Q2453" s="51">
        <v>90000</v>
      </c>
      <c r="R2453" s="51">
        <v>90000</v>
      </c>
      <c r="S2453" s="51">
        <v>90000</v>
      </c>
      <c r="T2453" s="51">
        <v>90000</v>
      </c>
    </row>
    <row r="2454" spans="1:20" ht="96" customHeight="1" x14ac:dyDescent="0.3">
      <c r="A2454" s="13">
        <f>IF(D2454="","",SUBTOTAL(3,D$7:$D2454))</f>
        <v>2430</v>
      </c>
      <c r="B2454" s="376"/>
      <c r="C2454" s="55" t="s">
        <v>2165</v>
      </c>
      <c r="D2454" s="56" t="s">
        <v>2137</v>
      </c>
      <c r="E2454" s="55" t="s">
        <v>2166</v>
      </c>
      <c r="F2454" s="55" t="s">
        <v>2167</v>
      </c>
      <c r="G2454" s="376"/>
      <c r="H2454" s="373"/>
      <c r="I2454" s="373"/>
      <c r="J2454" s="373"/>
      <c r="K2454" s="55"/>
      <c r="L2454" s="51">
        <v>2778</v>
      </c>
      <c r="M2454" s="51">
        <v>2778</v>
      </c>
      <c r="N2454" s="132">
        <v>2778</v>
      </c>
      <c r="O2454" s="51">
        <v>2778</v>
      </c>
      <c r="P2454" s="51">
        <v>2778</v>
      </c>
      <c r="Q2454" s="51">
        <v>2778</v>
      </c>
      <c r="R2454" s="51">
        <v>2778</v>
      </c>
      <c r="S2454" s="51">
        <v>2778</v>
      </c>
      <c r="T2454" s="51">
        <v>2778</v>
      </c>
    </row>
    <row r="2455" spans="1:20" ht="96" customHeight="1" x14ac:dyDescent="0.3">
      <c r="A2455" s="13">
        <f>IF(D2455="","",SUBTOTAL(3,D$7:$D2455))</f>
        <v>2431</v>
      </c>
      <c r="B2455" s="376"/>
      <c r="C2455" s="55" t="s">
        <v>2168</v>
      </c>
      <c r="D2455" s="56" t="s">
        <v>2137</v>
      </c>
      <c r="E2455" s="55" t="s">
        <v>2166</v>
      </c>
      <c r="F2455" s="55" t="s">
        <v>2167</v>
      </c>
      <c r="G2455" s="376"/>
      <c r="H2455" s="373"/>
      <c r="I2455" s="373"/>
      <c r="J2455" s="373"/>
      <c r="K2455" s="55"/>
      <c r="L2455" s="51">
        <v>2870</v>
      </c>
      <c r="M2455" s="51">
        <v>2870</v>
      </c>
      <c r="N2455" s="132">
        <v>2870</v>
      </c>
      <c r="O2455" s="51">
        <v>2870</v>
      </c>
      <c r="P2455" s="51">
        <v>2870</v>
      </c>
      <c r="Q2455" s="51">
        <v>2870</v>
      </c>
      <c r="R2455" s="51">
        <v>2870</v>
      </c>
      <c r="S2455" s="51">
        <v>2870</v>
      </c>
      <c r="T2455" s="51">
        <v>2870</v>
      </c>
    </row>
    <row r="2456" spans="1:20" ht="96" customHeight="1" x14ac:dyDescent="0.3">
      <c r="A2456" s="13">
        <f>IF(D2456="","",SUBTOTAL(3,D$7:$D2456))</f>
        <v>2432</v>
      </c>
      <c r="B2456" s="376"/>
      <c r="C2456" s="55" t="s">
        <v>3190</v>
      </c>
      <c r="D2456" s="56" t="s">
        <v>2137</v>
      </c>
      <c r="E2456" s="55" t="s">
        <v>1521</v>
      </c>
      <c r="F2456" s="55" t="s">
        <v>2170</v>
      </c>
      <c r="G2456" s="376"/>
      <c r="H2456" s="373"/>
      <c r="I2456" s="373"/>
      <c r="J2456" s="373"/>
      <c r="K2456" s="373"/>
      <c r="L2456" s="51">
        <v>7963</v>
      </c>
      <c r="M2456" s="51">
        <v>7963</v>
      </c>
      <c r="N2456" s="132">
        <v>7963</v>
      </c>
      <c r="O2456" s="51">
        <v>7963</v>
      </c>
      <c r="P2456" s="51">
        <v>7963</v>
      </c>
      <c r="Q2456" s="51">
        <v>7963</v>
      </c>
      <c r="R2456" s="51">
        <v>7963</v>
      </c>
      <c r="S2456" s="51">
        <v>7963</v>
      </c>
      <c r="T2456" s="51">
        <v>7963</v>
      </c>
    </row>
    <row r="2457" spans="1:20" ht="96" customHeight="1" x14ac:dyDescent="0.3">
      <c r="A2457" s="13">
        <f>IF(D2457="","",SUBTOTAL(3,D$7:$D2457))</f>
        <v>2433</v>
      </c>
      <c r="B2457" s="376"/>
      <c r="C2457" s="55" t="s">
        <v>3191</v>
      </c>
      <c r="D2457" s="56" t="s">
        <v>2137</v>
      </c>
      <c r="E2457" s="55" t="s">
        <v>1521</v>
      </c>
      <c r="F2457" s="55" t="s">
        <v>2170</v>
      </c>
      <c r="G2457" s="376"/>
      <c r="H2457" s="373"/>
      <c r="I2457" s="373"/>
      <c r="J2457" s="373"/>
      <c r="K2457" s="373"/>
      <c r="L2457" s="51">
        <v>9815</v>
      </c>
      <c r="M2457" s="51">
        <v>9815</v>
      </c>
      <c r="N2457" s="132">
        <v>9815</v>
      </c>
      <c r="O2457" s="51">
        <v>9815</v>
      </c>
      <c r="P2457" s="51">
        <v>9815</v>
      </c>
      <c r="Q2457" s="51">
        <v>9815</v>
      </c>
      <c r="R2457" s="51">
        <v>9815</v>
      </c>
      <c r="S2457" s="51">
        <v>9815</v>
      </c>
      <c r="T2457" s="51">
        <v>9815</v>
      </c>
    </row>
    <row r="2458" spans="1:20" ht="96" customHeight="1" x14ac:dyDescent="0.3">
      <c r="A2458" s="13">
        <f>IF(D2458="","",SUBTOTAL(3,D$7:$D2458))</f>
        <v>2434</v>
      </c>
      <c r="B2458" s="376"/>
      <c r="C2458" s="55" t="s">
        <v>2763</v>
      </c>
      <c r="D2458" s="56" t="s">
        <v>14</v>
      </c>
      <c r="E2458" s="55"/>
      <c r="F2458" s="55" t="s">
        <v>2765</v>
      </c>
      <c r="G2458" s="42"/>
      <c r="H2458" s="27"/>
      <c r="I2458" s="27"/>
      <c r="J2458" s="373" t="s">
        <v>1264</v>
      </c>
      <c r="K2458" s="373" t="s">
        <v>2759</v>
      </c>
      <c r="L2458" s="51"/>
      <c r="M2458" s="51"/>
      <c r="N2458" s="132"/>
      <c r="O2458" s="51"/>
      <c r="P2458" s="51"/>
      <c r="Q2458" s="51"/>
      <c r="R2458" s="51">
        <v>11481</v>
      </c>
      <c r="S2458" s="51"/>
      <c r="T2458" s="51"/>
    </row>
    <row r="2459" spans="1:20" ht="96" customHeight="1" x14ac:dyDescent="0.3">
      <c r="A2459" s="13">
        <f>IF(D2459="","",SUBTOTAL(3,D$7:$D2459))</f>
        <v>2435</v>
      </c>
      <c r="B2459" s="376"/>
      <c r="C2459" s="55" t="s">
        <v>2764</v>
      </c>
      <c r="D2459" s="56" t="s">
        <v>14</v>
      </c>
      <c r="E2459" s="55"/>
      <c r="F2459" s="55" t="s">
        <v>2765</v>
      </c>
      <c r="G2459" s="42"/>
      <c r="H2459" s="27"/>
      <c r="I2459" s="27"/>
      <c r="J2459" s="373"/>
      <c r="K2459" s="373"/>
      <c r="L2459" s="51"/>
      <c r="M2459" s="51"/>
      <c r="N2459" s="132"/>
      <c r="O2459" s="51"/>
      <c r="P2459" s="51"/>
      <c r="Q2459" s="51"/>
      <c r="R2459" s="51">
        <v>19444</v>
      </c>
      <c r="S2459" s="51"/>
      <c r="T2459" s="51"/>
    </row>
    <row r="2460" spans="1:20" ht="96" customHeight="1" x14ac:dyDescent="0.3">
      <c r="A2460" s="13">
        <f>IF(D2460="","",SUBTOTAL(3,D$7:$D2460))</f>
        <v>2436</v>
      </c>
      <c r="B2460" s="376"/>
      <c r="C2460" s="55" t="s">
        <v>2762</v>
      </c>
      <c r="D2460" s="56" t="s">
        <v>700</v>
      </c>
      <c r="E2460" s="55"/>
      <c r="F2460" s="55" t="s">
        <v>2819</v>
      </c>
      <c r="G2460" s="42"/>
      <c r="H2460" s="27"/>
      <c r="I2460" s="27"/>
      <c r="J2460" s="373"/>
      <c r="K2460" s="373"/>
      <c r="L2460" s="51"/>
      <c r="M2460" s="51"/>
      <c r="N2460" s="132"/>
      <c r="O2460" s="51">
        <v>9000</v>
      </c>
      <c r="P2460" s="51"/>
      <c r="Q2460" s="51"/>
      <c r="R2460" s="51"/>
      <c r="S2460" s="51"/>
      <c r="T2460" s="51"/>
    </row>
    <row r="2461" spans="1:20" ht="96" customHeight="1" x14ac:dyDescent="0.3">
      <c r="A2461" s="13">
        <f>IF(D2461="","",SUBTOTAL(3,D$7:$D2461))</f>
        <v>2437</v>
      </c>
      <c r="B2461" s="376"/>
      <c r="C2461" s="55" t="s">
        <v>2761</v>
      </c>
      <c r="D2461" s="56" t="s">
        <v>51</v>
      </c>
      <c r="E2461" s="55"/>
      <c r="F2461" s="55"/>
      <c r="G2461" s="42"/>
      <c r="H2461" s="27"/>
      <c r="I2461" s="27"/>
      <c r="J2461" s="56" t="s">
        <v>1264</v>
      </c>
      <c r="K2461" s="373"/>
      <c r="L2461" s="51"/>
      <c r="M2461" s="51"/>
      <c r="N2461" s="132"/>
      <c r="O2461" s="51">
        <v>3981481</v>
      </c>
      <c r="P2461" s="51"/>
      <c r="Q2461" s="51"/>
      <c r="R2461" s="51"/>
      <c r="S2461" s="51"/>
      <c r="T2461" s="51"/>
    </row>
  </sheetData>
  <autoFilter ref="A4:T2461" xr:uid="{00000000-0009-0000-0000-000004000000}"/>
  <mergeCells count="700">
    <mergeCell ref="J2458:J2460"/>
    <mergeCell ref="K2458:K2461"/>
    <mergeCell ref="G2440:G2441"/>
    <mergeCell ref="G2442:G2457"/>
    <mergeCell ref="H2442:H2457"/>
    <mergeCell ref="I2442:I2457"/>
    <mergeCell ref="J2442:J2457"/>
    <mergeCell ref="K2456:K2457"/>
    <mergeCell ref="C2434:T2434"/>
    <mergeCell ref="K2435:K2439"/>
    <mergeCell ref="L2435:T2435"/>
    <mergeCell ref="L2436:T2436"/>
    <mergeCell ref="L2437:T2437"/>
    <mergeCell ref="L2438:T2438"/>
    <mergeCell ref="L2439:T2439"/>
    <mergeCell ref="G2421:G2423"/>
    <mergeCell ref="H2421:H2423"/>
    <mergeCell ref="J2421:J2423"/>
    <mergeCell ref="G2424:G2426"/>
    <mergeCell ref="H2424:H2426"/>
    <mergeCell ref="J2424:J2426"/>
    <mergeCell ref="G2415:G2417"/>
    <mergeCell ref="H2415:H2417"/>
    <mergeCell ref="J2415:J2417"/>
    <mergeCell ref="G2418:G2420"/>
    <mergeCell ref="H2418:H2420"/>
    <mergeCell ref="J2418:J2420"/>
    <mergeCell ref="G2400:G2403"/>
    <mergeCell ref="G2408:G2411"/>
    <mergeCell ref="I2408:I2411"/>
    <mergeCell ref="H2409:H2411"/>
    <mergeCell ref="J2409:J2411"/>
    <mergeCell ref="G2412:G2414"/>
    <mergeCell ref="H2412:H2414"/>
    <mergeCell ref="J2412:J2414"/>
    <mergeCell ref="G2389:G2391"/>
    <mergeCell ref="H2389:H2391"/>
    <mergeCell ref="J2389:J2391"/>
    <mergeCell ref="G2392:G2394"/>
    <mergeCell ref="H2392:H2394"/>
    <mergeCell ref="J2392:J2394"/>
    <mergeCell ref="B2330:B2461"/>
    <mergeCell ref="E2330:E2331"/>
    <mergeCell ref="G2330:G2376"/>
    <mergeCell ref="I2330:I2333"/>
    <mergeCell ref="J2330:J2381"/>
    <mergeCell ref="E2366:E2367"/>
    <mergeCell ref="E2368:E2370"/>
    <mergeCell ref="K1750:K1919"/>
    <mergeCell ref="G1920:G2059"/>
    <mergeCell ref="I1920:I2059"/>
    <mergeCell ref="J1920:J2059"/>
    <mergeCell ref="G2060:G2223"/>
    <mergeCell ref="J2060:J2223"/>
    <mergeCell ref="K2060:K2223"/>
    <mergeCell ref="G2379:G2381"/>
    <mergeCell ref="K2382:K2384"/>
    <mergeCell ref="G2386:G2388"/>
    <mergeCell ref="H2386:H2388"/>
    <mergeCell ref="I2386:I2388"/>
    <mergeCell ref="J2386:J2388"/>
    <mergeCell ref="K2386:K2388"/>
    <mergeCell ref="G2224:G2329"/>
    <mergeCell ref="I2224:I2329"/>
    <mergeCell ref="J2224:J2329"/>
    <mergeCell ref="J1713:J1729"/>
    <mergeCell ref="K1713:K1729"/>
    <mergeCell ref="G1730:G1735"/>
    <mergeCell ref="H1730:H1735"/>
    <mergeCell ref="B1736:B2329"/>
    <mergeCell ref="J1736:J1749"/>
    <mergeCell ref="K1736:K1749"/>
    <mergeCell ref="G1738:G1749"/>
    <mergeCell ref="G1750:G1919"/>
    <mergeCell ref="J1750:J1919"/>
    <mergeCell ref="B1110:B1735"/>
    <mergeCell ref="F1157:F1162"/>
    <mergeCell ref="E1713:E1729"/>
    <mergeCell ref="G1713:G1729"/>
    <mergeCell ref="H1713:H1729"/>
    <mergeCell ref="I1713:I1729"/>
    <mergeCell ref="E1679:E1682"/>
    <mergeCell ref="E1683:E1693"/>
    <mergeCell ref="E1694:E1699"/>
    <mergeCell ref="E1700:E1701"/>
    <mergeCell ref="E1702:E1703"/>
    <mergeCell ref="E1704:E1705"/>
    <mergeCell ref="G1632:G1712"/>
    <mergeCell ref="H1632:H1712"/>
    <mergeCell ref="I1632:I1712"/>
    <mergeCell ref="J1632:J1712"/>
    <mergeCell ref="E1634:E1635"/>
    <mergeCell ref="E1636:E1640"/>
    <mergeCell ref="F1640:F1699"/>
    <mergeCell ref="E1641:E1646"/>
    <mergeCell ref="E1647:E1653"/>
    <mergeCell ref="E1654:E1678"/>
    <mergeCell ref="C1601:C1602"/>
    <mergeCell ref="C1604:C1607"/>
    <mergeCell ref="E1612:E1620"/>
    <mergeCell ref="G1612:G1631"/>
    <mergeCell ref="H1612:H1631"/>
    <mergeCell ref="J1612:J1631"/>
    <mergeCell ref="E1706:E1712"/>
    <mergeCell ref="F1706:F1712"/>
    <mergeCell ref="G1524:G1611"/>
    <mergeCell ref="J1524:J1611"/>
    <mergeCell ref="K1524:K1611"/>
    <mergeCell ref="C1577:C1580"/>
    <mergeCell ref="C1581:C1584"/>
    <mergeCell ref="C1585:C1588"/>
    <mergeCell ref="C1591:C1593"/>
    <mergeCell ref="C1594:C1597"/>
    <mergeCell ref="C1598:C1600"/>
    <mergeCell ref="G1412:G1523"/>
    <mergeCell ref="H1412:H1523"/>
    <mergeCell ref="I1412:I1523"/>
    <mergeCell ref="J1412:J1523"/>
    <mergeCell ref="K1377:K1385"/>
    <mergeCell ref="E1386:E1393"/>
    <mergeCell ref="F1386:F1393"/>
    <mergeCell ref="G1386:G1393"/>
    <mergeCell ref="H1386:H1393"/>
    <mergeCell ref="I1386:I1393"/>
    <mergeCell ref="J1386:J1393"/>
    <mergeCell ref="K1386:K1393"/>
    <mergeCell ref="K1412:K1523"/>
    <mergeCell ref="E1377:E1385"/>
    <mergeCell ref="F1377:F1385"/>
    <mergeCell ref="G1377:G1385"/>
    <mergeCell ref="H1377:H1385"/>
    <mergeCell ref="I1377:I1385"/>
    <mergeCell ref="J1377:J1385"/>
    <mergeCell ref="G1394:G1411"/>
    <mergeCell ref="H1394:H1411"/>
    <mergeCell ref="J1394:J1411"/>
    <mergeCell ref="E1273:E1300"/>
    <mergeCell ref="G1273:G1321"/>
    <mergeCell ref="H1273:H1321"/>
    <mergeCell ref="I1273:I1321"/>
    <mergeCell ref="J1273:J1321"/>
    <mergeCell ref="K1273:K1321"/>
    <mergeCell ref="E1301:E1321"/>
    <mergeCell ref="G1322:G1376"/>
    <mergeCell ref="H1322:H1376"/>
    <mergeCell ref="J1322:J1376"/>
    <mergeCell ref="K1243:K1252"/>
    <mergeCell ref="E1253:E1258"/>
    <mergeCell ref="F1253:F1258"/>
    <mergeCell ref="E1259:E1266"/>
    <mergeCell ref="F1259:F1266"/>
    <mergeCell ref="E1267:E1272"/>
    <mergeCell ref="F1267:F1272"/>
    <mergeCell ref="G1267:G1272"/>
    <mergeCell ref="H1267:H1272"/>
    <mergeCell ref="I1267:I1272"/>
    <mergeCell ref="E1243:E1252"/>
    <mergeCell ref="F1243:F1252"/>
    <mergeCell ref="G1243:G1266"/>
    <mergeCell ref="H1243:H1266"/>
    <mergeCell ref="I1243:I1266"/>
    <mergeCell ref="J1243:J1266"/>
    <mergeCell ref="J1267:J1272"/>
    <mergeCell ref="K1267:K1272"/>
    <mergeCell ref="E1211:E1214"/>
    <mergeCell ref="F1211:F1214"/>
    <mergeCell ref="I1211:I1242"/>
    <mergeCell ref="E1218:E1221"/>
    <mergeCell ref="F1218:F1221"/>
    <mergeCell ref="E1222:E1229"/>
    <mergeCell ref="E1192:E1200"/>
    <mergeCell ref="E1201:E1208"/>
    <mergeCell ref="F1201:F1208"/>
    <mergeCell ref="I1201:I1208"/>
    <mergeCell ref="E1209:E1210"/>
    <mergeCell ref="F1209:F1210"/>
    <mergeCell ref="I1209:I1210"/>
    <mergeCell ref="E1163:E1164"/>
    <mergeCell ref="E1165:E1180"/>
    <mergeCell ref="F1165:F1180"/>
    <mergeCell ref="E1181:E1191"/>
    <mergeCell ref="F1181:F1191"/>
    <mergeCell ref="I1185:I1191"/>
    <mergeCell ref="J1110:J1242"/>
    <mergeCell ref="K1110:K1242"/>
    <mergeCell ref="E1124:E1126"/>
    <mergeCell ref="F1124:F1136"/>
    <mergeCell ref="E1127:E1136"/>
    <mergeCell ref="E1137:E1146"/>
    <mergeCell ref="F1137:F1146"/>
    <mergeCell ref="I1137:I1180"/>
    <mergeCell ref="E1147:E1150"/>
    <mergeCell ref="F1147:F1150"/>
    <mergeCell ref="E1110:E1123"/>
    <mergeCell ref="F1110:F1123"/>
    <mergeCell ref="G1110:G1242"/>
    <mergeCell ref="H1110:H1242"/>
    <mergeCell ref="I1110:I1136"/>
    <mergeCell ref="E1151:E1156"/>
    <mergeCell ref="F1151:F1156"/>
    <mergeCell ref="E1157:E1162"/>
    <mergeCell ref="G1078:G1098"/>
    <mergeCell ref="J1078:J1098"/>
    <mergeCell ref="K1078:K1084"/>
    <mergeCell ref="K1085:K1091"/>
    <mergeCell ref="G1099:G1109"/>
    <mergeCell ref="J1099:J1109"/>
    <mergeCell ref="G1022:G1035"/>
    <mergeCell ref="B1036:B1109"/>
    <mergeCell ref="G1036:G1062"/>
    <mergeCell ref="J1036:J1062"/>
    <mergeCell ref="K1036:K1044"/>
    <mergeCell ref="K1045:K1053"/>
    <mergeCell ref="K1054:K1062"/>
    <mergeCell ref="G1063:G1077"/>
    <mergeCell ref="J1063:J1077"/>
    <mergeCell ref="K1063:K1077"/>
    <mergeCell ref="B781:B1035"/>
    <mergeCell ref="G781:G813"/>
    <mergeCell ref="J781:J813"/>
    <mergeCell ref="K781:K813"/>
    <mergeCell ref="G814:G825"/>
    <mergeCell ref="H814:H825"/>
    <mergeCell ref="I814:I825"/>
    <mergeCell ref="J814:J825"/>
    <mergeCell ref="G1005:G1013"/>
    <mergeCell ref="H1005:H1013"/>
    <mergeCell ref="I1005:I1013"/>
    <mergeCell ref="J1005:J1013"/>
    <mergeCell ref="K1005:K1013"/>
    <mergeCell ref="G1014:G1021"/>
    <mergeCell ref="H1014:H1021"/>
    <mergeCell ref="I1014:I1021"/>
    <mergeCell ref="J1014:J1021"/>
    <mergeCell ref="G989:G996"/>
    <mergeCell ref="H989:H996"/>
    <mergeCell ref="I989:I996"/>
    <mergeCell ref="J989:J996"/>
    <mergeCell ref="K989:K996"/>
    <mergeCell ref="G997:G1004"/>
    <mergeCell ref="H997:H1004"/>
    <mergeCell ref="I997:I1004"/>
    <mergeCell ref="J997:J1004"/>
    <mergeCell ref="G961:G972"/>
    <mergeCell ref="H961:H972"/>
    <mergeCell ref="I961:I972"/>
    <mergeCell ref="J961:J972"/>
    <mergeCell ref="E973:E983"/>
    <mergeCell ref="G973:G988"/>
    <mergeCell ref="H973:H988"/>
    <mergeCell ref="I973:I988"/>
    <mergeCell ref="J973:J988"/>
    <mergeCell ref="E984:E988"/>
    <mergeCell ref="G935:G949"/>
    <mergeCell ref="H935:H949"/>
    <mergeCell ref="I935:I949"/>
    <mergeCell ref="J935:J949"/>
    <mergeCell ref="E950:E958"/>
    <mergeCell ref="G950:G960"/>
    <mergeCell ref="H950:H960"/>
    <mergeCell ref="I950:I960"/>
    <mergeCell ref="J950:J960"/>
    <mergeCell ref="G928:G934"/>
    <mergeCell ref="H928:H934"/>
    <mergeCell ref="I928:I934"/>
    <mergeCell ref="J928:J934"/>
    <mergeCell ref="K928:K934"/>
    <mergeCell ref="E930:E933"/>
    <mergeCell ref="G907:G911"/>
    <mergeCell ref="J907:J911"/>
    <mergeCell ref="K907:K911"/>
    <mergeCell ref="G912:G915"/>
    <mergeCell ref="J912:J915"/>
    <mergeCell ref="G916:G927"/>
    <mergeCell ref="H916:H927"/>
    <mergeCell ref="I916:I927"/>
    <mergeCell ref="J916:J927"/>
    <mergeCell ref="G871:G884"/>
    <mergeCell ref="H871:H884"/>
    <mergeCell ref="I871:I884"/>
    <mergeCell ref="J871:J884"/>
    <mergeCell ref="K871:K884"/>
    <mergeCell ref="G885:G906"/>
    <mergeCell ref="H885:H906"/>
    <mergeCell ref="I885:I906"/>
    <mergeCell ref="J885:J906"/>
    <mergeCell ref="K885:K906"/>
    <mergeCell ref="K814:K825"/>
    <mergeCell ref="G848:G870"/>
    <mergeCell ref="H848:H855"/>
    <mergeCell ref="I848:I855"/>
    <mergeCell ref="J848:J855"/>
    <mergeCell ref="K848:K855"/>
    <mergeCell ref="E850:E851"/>
    <mergeCell ref="E852:E855"/>
    <mergeCell ref="E856:E870"/>
    <mergeCell ref="G826:G837"/>
    <mergeCell ref="H826:H837"/>
    <mergeCell ref="I826:I837"/>
    <mergeCell ref="J826:J837"/>
    <mergeCell ref="K826:K837"/>
    <mergeCell ref="G838:G847"/>
    <mergeCell ref="H838:H847"/>
    <mergeCell ref="I838:I847"/>
    <mergeCell ref="J838:J847"/>
    <mergeCell ref="K838:K847"/>
    <mergeCell ref="F722:F736"/>
    <mergeCell ref="G722:G750"/>
    <mergeCell ref="J722:J750"/>
    <mergeCell ref="K722:K750"/>
    <mergeCell ref="F737:F750"/>
    <mergeCell ref="F751:F765"/>
    <mergeCell ref="G751:G780"/>
    <mergeCell ref="J751:J780"/>
    <mergeCell ref="K751:K765"/>
    <mergeCell ref="F766:F780"/>
    <mergeCell ref="K766:K780"/>
    <mergeCell ref="F699:F721"/>
    <mergeCell ref="G699:G721"/>
    <mergeCell ref="H699:H721"/>
    <mergeCell ref="I699:I721"/>
    <mergeCell ref="J699:J721"/>
    <mergeCell ref="K699:K721"/>
    <mergeCell ref="K664:K674"/>
    <mergeCell ref="F675:F686"/>
    <mergeCell ref="G675:G698"/>
    <mergeCell ref="J675:J698"/>
    <mergeCell ref="K675:K698"/>
    <mergeCell ref="F687:F698"/>
    <mergeCell ref="H624:H639"/>
    <mergeCell ref="I624:I639"/>
    <mergeCell ref="J624:J639"/>
    <mergeCell ref="K624:K629"/>
    <mergeCell ref="K630:K635"/>
    <mergeCell ref="K636:K639"/>
    <mergeCell ref="E664:E674"/>
    <mergeCell ref="F664:F674"/>
    <mergeCell ref="G664:G674"/>
    <mergeCell ref="H664:H674"/>
    <mergeCell ref="I664:I674"/>
    <mergeCell ref="J664:J674"/>
    <mergeCell ref="F640:F649"/>
    <mergeCell ref="G640:G663"/>
    <mergeCell ref="I640:I641"/>
    <mergeCell ref="J640:J663"/>
    <mergeCell ref="B525:B780"/>
    <mergeCell ref="F525:F536"/>
    <mergeCell ref="G525:G536"/>
    <mergeCell ref="J525:J536"/>
    <mergeCell ref="K525:K536"/>
    <mergeCell ref="F598:F611"/>
    <mergeCell ref="F612:F623"/>
    <mergeCell ref="G612:G623"/>
    <mergeCell ref="I612:I613"/>
    <mergeCell ref="J612:J623"/>
    <mergeCell ref="K612:K623"/>
    <mergeCell ref="F537:F553"/>
    <mergeCell ref="G537:G571"/>
    <mergeCell ref="J537:J571"/>
    <mergeCell ref="K537:K571"/>
    <mergeCell ref="F554:F571"/>
    <mergeCell ref="F572:F583"/>
    <mergeCell ref="G572:G611"/>
    <mergeCell ref="J572:J611"/>
    <mergeCell ref="K572:K611"/>
    <mergeCell ref="F584:F597"/>
    <mergeCell ref="K640:K663"/>
    <mergeCell ref="F650:F663"/>
    <mergeCell ref="G624:G639"/>
    <mergeCell ref="B494:B502"/>
    <mergeCell ref="G494:G502"/>
    <mergeCell ref="H494:H502"/>
    <mergeCell ref="J494:J502"/>
    <mergeCell ref="K494:K502"/>
    <mergeCell ref="B503:B524"/>
    <mergeCell ref="G503:G511"/>
    <mergeCell ref="H503:H511"/>
    <mergeCell ref="J503:J511"/>
    <mergeCell ref="G512:G521"/>
    <mergeCell ref="J512:J521"/>
    <mergeCell ref="K512:K518"/>
    <mergeCell ref="G522:G524"/>
    <mergeCell ref="H522:H524"/>
    <mergeCell ref="J522:J524"/>
    <mergeCell ref="B448:B493"/>
    <mergeCell ref="G448:G454"/>
    <mergeCell ref="J448:J454"/>
    <mergeCell ref="K448:K452"/>
    <mergeCell ref="E449:E454"/>
    <mergeCell ref="G465:G467"/>
    <mergeCell ref="J465:J467"/>
    <mergeCell ref="K465:K467"/>
    <mergeCell ref="G468:G493"/>
    <mergeCell ref="H468:H493"/>
    <mergeCell ref="I468:I493"/>
    <mergeCell ref="J468:J493"/>
    <mergeCell ref="K468:K493"/>
    <mergeCell ref="G455:G462"/>
    <mergeCell ref="H455:H462"/>
    <mergeCell ref="I455:I462"/>
    <mergeCell ref="J455:J462"/>
    <mergeCell ref="K455:K462"/>
    <mergeCell ref="G463:G464"/>
    <mergeCell ref="K463:K464"/>
    <mergeCell ref="K402:K410"/>
    <mergeCell ref="E411:E413"/>
    <mergeCell ref="G411:G413"/>
    <mergeCell ref="H411:H413"/>
    <mergeCell ref="J411:J413"/>
    <mergeCell ref="B414:B447"/>
    <mergeCell ref="G414:G425"/>
    <mergeCell ref="H414:H425"/>
    <mergeCell ref="I414:I425"/>
    <mergeCell ref="J414:J425"/>
    <mergeCell ref="B280:B413"/>
    <mergeCell ref="E280:E285"/>
    <mergeCell ref="E286:E292"/>
    <mergeCell ref="G426:G432"/>
    <mergeCell ref="J426:J432"/>
    <mergeCell ref="G433:G447"/>
    <mergeCell ref="J433:J447"/>
    <mergeCell ref="K433:K447"/>
    <mergeCell ref="E394:E401"/>
    <mergeCell ref="G394:G401"/>
    <mergeCell ref="H394:H401"/>
    <mergeCell ref="I394:I401"/>
    <mergeCell ref="J394:J401"/>
    <mergeCell ref="G402:G410"/>
    <mergeCell ref="H402:H410"/>
    <mergeCell ref="I402:I410"/>
    <mergeCell ref="J402:J410"/>
    <mergeCell ref="G360:G364"/>
    <mergeCell ref="I360:I368"/>
    <mergeCell ref="G372:G376"/>
    <mergeCell ref="I372:I376"/>
    <mergeCell ref="G378:G393"/>
    <mergeCell ref="I378:I393"/>
    <mergeCell ref="K341:K343"/>
    <mergeCell ref="K344:K345"/>
    <mergeCell ref="K346:K350"/>
    <mergeCell ref="G351:G358"/>
    <mergeCell ref="H351:H358"/>
    <mergeCell ref="I351:I358"/>
    <mergeCell ref="J351:J358"/>
    <mergeCell ref="K351:K358"/>
    <mergeCell ref="K320:K321"/>
    <mergeCell ref="K322:K325"/>
    <mergeCell ref="K326:K328"/>
    <mergeCell ref="K329:K333"/>
    <mergeCell ref="K334:K336"/>
    <mergeCell ref="K337:K340"/>
    <mergeCell ref="G300:G301"/>
    <mergeCell ref="H300:H301"/>
    <mergeCell ref="J300:J301"/>
    <mergeCell ref="G302:G319"/>
    <mergeCell ref="J302:J319"/>
    <mergeCell ref="G320:G350"/>
    <mergeCell ref="G293:G295"/>
    <mergeCell ref="H293:H295"/>
    <mergeCell ref="I293:I295"/>
    <mergeCell ref="J293:J295"/>
    <mergeCell ref="K293:K295"/>
    <mergeCell ref="G296:G299"/>
    <mergeCell ref="J296:J299"/>
    <mergeCell ref="H274:H279"/>
    <mergeCell ref="I274:I279"/>
    <mergeCell ref="J274:J279"/>
    <mergeCell ref="G280:G285"/>
    <mergeCell ref="J280:J285"/>
    <mergeCell ref="G286:G292"/>
    <mergeCell ref="J286:J292"/>
    <mergeCell ref="E241:E245"/>
    <mergeCell ref="G241:G245"/>
    <mergeCell ref="H241:H245"/>
    <mergeCell ref="I241:I245"/>
    <mergeCell ref="J241:J245"/>
    <mergeCell ref="B246:B279"/>
    <mergeCell ref="G246:G273"/>
    <mergeCell ref="I246:I273"/>
    <mergeCell ref="J246:J273"/>
    <mergeCell ref="G274:G279"/>
    <mergeCell ref="G226:G230"/>
    <mergeCell ref="H226:H230"/>
    <mergeCell ref="I226:I230"/>
    <mergeCell ref="J226:J230"/>
    <mergeCell ref="K226:K230"/>
    <mergeCell ref="E238:E240"/>
    <mergeCell ref="G238:G240"/>
    <mergeCell ref="H238:H240"/>
    <mergeCell ref="I238:I240"/>
    <mergeCell ref="J238:J240"/>
    <mergeCell ref="K238:K240"/>
    <mergeCell ref="E231:E233"/>
    <mergeCell ref="G231:G233"/>
    <mergeCell ref="H231:H233"/>
    <mergeCell ref="I231:I233"/>
    <mergeCell ref="J231:J233"/>
    <mergeCell ref="E234:E237"/>
    <mergeCell ref="G234:G237"/>
    <mergeCell ref="H234:H237"/>
    <mergeCell ref="I234:I237"/>
    <mergeCell ref="J234:J237"/>
    <mergeCell ref="E211:E213"/>
    <mergeCell ref="G211:G213"/>
    <mergeCell ref="I211:I213"/>
    <mergeCell ref="J211:J213"/>
    <mergeCell ref="J216:J222"/>
    <mergeCell ref="K216:K222"/>
    <mergeCell ref="G223:G225"/>
    <mergeCell ref="H223:H225"/>
    <mergeCell ref="J223:J225"/>
    <mergeCell ref="G188:G196"/>
    <mergeCell ref="H188:H196"/>
    <mergeCell ref="I188:I196"/>
    <mergeCell ref="K188:K196"/>
    <mergeCell ref="B198:B245"/>
    <mergeCell ref="G198:G201"/>
    <mergeCell ref="H198:H201"/>
    <mergeCell ref="K198:K201"/>
    <mergeCell ref="E202:E204"/>
    <mergeCell ref="G202:G204"/>
    <mergeCell ref="B125:B197"/>
    <mergeCell ref="E125:E129"/>
    <mergeCell ref="F125:F132"/>
    <mergeCell ref="E214:E215"/>
    <mergeCell ref="G214:G215"/>
    <mergeCell ref="E216:E222"/>
    <mergeCell ref="G216:G222"/>
    <mergeCell ref="H216:H222"/>
    <mergeCell ref="I216:I222"/>
    <mergeCell ref="H202:H204"/>
    <mergeCell ref="K202:K204"/>
    <mergeCell ref="G205:G210"/>
    <mergeCell ref="I205:I210"/>
    <mergeCell ref="J205:J210"/>
    <mergeCell ref="J160:J178"/>
    <mergeCell ref="K160:K178"/>
    <mergeCell ref="E170:E172"/>
    <mergeCell ref="G179:G187"/>
    <mergeCell ref="H179:H187"/>
    <mergeCell ref="I179:I187"/>
    <mergeCell ref="J179:J187"/>
    <mergeCell ref="K179:K187"/>
    <mergeCell ref="G146:G159"/>
    <mergeCell ref="H146:H159"/>
    <mergeCell ref="I146:I159"/>
    <mergeCell ref="J146:J159"/>
    <mergeCell ref="K146:K159"/>
    <mergeCell ref="E160:E169"/>
    <mergeCell ref="F160:F174"/>
    <mergeCell ref="G160:G178"/>
    <mergeCell ref="H160:H178"/>
    <mergeCell ref="I160:I178"/>
    <mergeCell ref="K125:K132"/>
    <mergeCell ref="G133:G145"/>
    <mergeCell ref="H133:H145"/>
    <mergeCell ref="I133:I145"/>
    <mergeCell ref="J133:J145"/>
    <mergeCell ref="K133:K145"/>
    <mergeCell ref="G122:G123"/>
    <mergeCell ref="H122:H123"/>
    <mergeCell ref="J122:J123"/>
    <mergeCell ref="G125:G132"/>
    <mergeCell ref="H125:H132"/>
    <mergeCell ref="I125:I132"/>
    <mergeCell ref="J125:J132"/>
    <mergeCell ref="G117:G119"/>
    <mergeCell ref="H117:H119"/>
    <mergeCell ref="K117:K119"/>
    <mergeCell ref="L117:L119"/>
    <mergeCell ref="J120:J121"/>
    <mergeCell ref="K120:K121"/>
    <mergeCell ref="G111:G113"/>
    <mergeCell ref="H111:H113"/>
    <mergeCell ref="K111:K113"/>
    <mergeCell ref="G114:G116"/>
    <mergeCell ref="H114:H116"/>
    <mergeCell ref="K114:K116"/>
    <mergeCell ref="G105:G107"/>
    <mergeCell ref="H105:H107"/>
    <mergeCell ref="K105:K107"/>
    <mergeCell ref="G108:G110"/>
    <mergeCell ref="H108:H110"/>
    <mergeCell ref="K108:K110"/>
    <mergeCell ref="G99:G101"/>
    <mergeCell ref="H99:H101"/>
    <mergeCell ref="K99:K101"/>
    <mergeCell ref="G102:G104"/>
    <mergeCell ref="H102:H104"/>
    <mergeCell ref="K102:K104"/>
    <mergeCell ref="G93:G95"/>
    <mergeCell ref="H93:H95"/>
    <mergeCell ref="K93:K95"/>
    <mergeCell ref="G96:G98"/>
    <mergeCell ref="H96:H98"/>
    <mergeCell ref="K96:K98"/>
    <mergeCell ref="G87:G89"/>
    <mergeCell ref="H87:H89"/>
    <mergeCell ref="K87:K89"/>
    <mergeCell ref="G90:G92"/>
    <mergeCell ref="H90:H92"/>
    <mergeCell ref="K90:K92"/>
    <mergeCell ref="G84:G86"/>
    <mergeCell ref="H84:H86"/>
    <mergeCell ref="K84:K86"/>
    <mergeCell ref="G75:G77"/>
    <mergeCell ref="H75:H77"/>
    <mergeCell ref="K75:K77"/>
    <mergeCell ref="G78:G80"/>
    <mergeCell ref="H78:H80"/>
    <mergeCell ref="K78:K80"/>
    <mergeCell ref="H72:H74"/>
    <mergeCell ref="K72:K74"/>
    <mergeCell ref="G63:G65"/>
    <mergeCell ref="H63:H65"/>
    <mergeCell ref="K63:K65"/>
    <mergeCell ref="G66:G68"/>
    <mergeCell ref="H66:H68"/>
    <mergeCell ref="K66:K68"/>
    <mergeCell ref="G81:G83"/>
    <mergeCell ref="H81:H83"/>
    <mergeCell ref="K81:K83"/>
    <mergeCell ref="G60:G62"/>
    <mergeCell ref="H60:H62"/>
    <mergeCell ref="K60:K62"/>
    <mergeCell ref="K43:K45"/>
    <mergeCell ref="B47:B123"/>
    <mergeCell ref="G48:G50"/>
    <mergeCell ref="H48:H50"/>
    <mergeCell ref="K48:K50"/>
    <mergeCell ref="G51:G53"/>
    <mergeCell ref="H51:H53"/>
    <mergeCell ref="K51:K53"/>
    <mergeCell ref="G54:G56"/>
    <mergeCell ref="H54:H56"/>
    <mergeCell ref="B41:B46"/>
    <mergeCell ref="E41:E42"/>
    <mergeCell ref="G41:G42"/>
    <mergeCell ref="H41:H42"/>
    <mergeCell ref="J41:J42"/>
    <mergeCell ref="K41:K42"/>
    <mergeCell ref="E43:E45"/>
    <mergeCell ref="G69:G71"/>
    <mergeCell ref="H69:H71"/>
    <mergeCell ref="K69:K71"/>
    <mergeCell ref="G72:G74"/>
    <mergeCell ref="K18:K19"/>
    <mergeCell ref="J21:J36"/>
    <mergeCell ref="K21:K36"/>
    <mergeCell ref="G37:G40"/>
    <mergeCell ref="J37:J40"/>
    <mergeCell ref="K54:K56"/>
    <mergeCell ref="G57:G59"/>
    <mergeCell ref="H57:H59"/>
    <mergeCell ref="K57:K59"/>
    <mergeCell ref="G43:G45"/>
    <mergeCell ref="H43:H45"/>
    <mergeCell ref="J43:J45"/>
    <mergeCell ref="B18:B40"/>
    <mergeCell ref="G18:G20"/>
    <mergeCell ref="H18:H19"/>
    <mergeCell ref="I18:I19"/>
    <mergeCell ref="J18:J19"/>
    <mergeCell ref="B7:B17"/>
    <mergeCell ref="E7:E9"/>
    <mergeCell ref="G7:G9"/>
    <mergeCell ref="H7:H9"/>
    <mergeCell ref="I7:I9"/>
    <mergeCell ref="J7:J9"/>
    <mergeCell ref="K7:K9"/>
    <mergeCell ref="E10:E13"/>
    <mergeCell ref="K14:K15"/>
    <mergeCell ref="E16:E17"/>
    <mergeCell ref="G16:G17"/>
    <mergeCell ref="H16:H17"/>
    <mergeCell ref="I16:I17"/>
    <mergeCell ref="J16:J17"/>
    <mergeCell ref="K16:K17"/>
    <mergeCell ref="G10:G13"/>
    <mergeCell ref="H10:H13"/>
    <mergeCell ref="I10:I13"/>
    <mergeCell ref="J10:J13"/>
    <mergeCell ref="K10:K13"/>
    <mergeCell ref="E14:E15"/>
    <mergeCell ref="G14:G15"/>
    <mergeCell ref="H14:H15"/>
    <mergeCell ref="I14:I15"/>
    <mergeCell ref="J14:J15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2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400D18-F159-4856-BE79-6D5B2BF5D713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2430"/>
  <sheetViews>
    <sheetView view="pageBreakPreview" zoomScale="55" zoomScaleNormal="55" zoomScaleSheetLayoutView="55" workbookViewId="0">
      <pane xSplit="3" ySplit="6" topLeftCell="D7" activePane="bottomRight" state="frozen"/>
      <selection pane="topRight" activeCell="D1" sqref="D1"/>
      <selection pane="bottomLeft" activeCell="A7" sqref="A7"/>
      <selection pane="bottomRight" sqref="A1:XFD1048576"/>
    </sheetView>
  </sheetViews>
  <sheetFormatPr defaultColWidth="9" defaultRowHeight="21" x14ac:dyDescent="0.3"/>
  <cols>
    <col min="1" max="1" width="8.19921875" style="1" customWidth="1"/>
    <col min="2" max="2" width="10.59765625" style="4" customWidth="1"/>
    <col min="3" max="3" width="25.69921875" style="1" customWidth="1"/>
    <col min="4" max="4" width="9.5" style="6" customWidth="1"/>
    <col min="5" max="5" width="26.59765625" style="3" customWidth="1"/>
    <col min="6" max="6" width="15.19921875" style="3" customWidth="1"/>
    <col min="7" max="7" width="15.59765625" style="50" customWidth="1"/>
    <col min="8" max="8" width="10.19921875" style="3" customWidth="1"/>
    <col min="9" max="9" width="10.3984375" style="3" customWidth="1"/>
    <col min="10" max="10" width="13.69921875" style="6" customWidth="1"/>
    <col min="11" max="11" width="11.09765625" style="3" customWidth="1"/>
    <col min="12" max="13" width="17.19921875" style="3" customWidth="1"/>
    <col min="14" max="14" width="15.59765625" style="219" customWidth="1"/>
    <col min="15" max="16" width="15.59765625" style="2" customWidth="1"/>
    <col min="17" max="17" width="21" style="2" customWidth="1"/>
    <col min="18" max="20" width="15.59765625" style="2" customWidth="1"/>
    <col min="21" max="21" width="22.69921875" style="10" customWidth="1"/>
    <col min="22" max="22" width="27.09765625" style="3" customWidth="1"/>
    <col min="23" max="23" width="21.09765625" style="3" bestFit="1" customWidth="1"/>
    <col min="24" max="24" width="19.8984375" style="3" bestFit="1" customWidth="1"/>
    <col min="25" max="16384" width="9" style="3"/>
  </cols>
  <sheetData>
    <row r="1" spans="1:21" s="1" customFormat="1" ht="31.8" x14ac:dyDescent="0.3">
      <c r="A1" s="384" t="s">
        <v>3577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10"/>
    </row>
    <row r="2" spans="1:21" s="1" customFormat="1" ht="38.25" customHeight="1" x14ac:dyDescent="0.3">
      <c r="A2" s="385" t="s">
        <v>3578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  <c r="U2" s="10"/>
    </row>
    <row r="3" spans="1:21" s="1" customFormat="1" x14ac:dyDescent="0.3">
      <c r="B3" s="4"/>
      <c r="D3" s="6"/>
      <c r="F3" s="3"/>
      <c r="G3" s="49"/>
      <c r="J3" s="6"/>
      <c r="K3" s="3"/>
      <c r="L3" s="3"/>
      <c r="M3" s="3"/>
      <c r="N3" s="219"/>
      <c r="O3" s="2"/>
      <c r="P3" s="2"/>
      <c r="Q3" s="2"/>
      <c r="R3" s="2"/>
      <c r="S3" s="29" t="s">
        <v>0</v>
      </c>
      <c r="U3" s="10"/>
    </row>
    <row r="4" spans="1:21" s="1" customFormat="1" x14ac:dyDescent="0.3">
      <c r="B4" s="4"/>
      <c r="D4" s="6"/>
      <c r="F4" s="3"/>
      <c r="G4" s="49"/>
      <c r="J4" s="7"/>
      <c r="K4" s="9"/>
      <c r="L4" s="9"/>
      <c r="M4" s="9"/>
      <c r="N4" s="218"/>
      <c r="O4" s="8"/>
      <c r="P4" s="8"/>
      <c r="Q4" s="8"/>
      <c r="R4" s="8"/>
      <c r="S4" s="8"/>
      <c r="T4" s="8"/>
      <c r="U4" s="10"/>
    </row>
    <row r="5" spans="1:21" s="46" customFormat="1" ht="34.5" customHeight="1" x14ac:dyDescent="0.3">
      <c r="A5" s="386" t="s">
        <v>1</v>
      </c>
      <c r="B5" s="386" t="s">
        <v>2</v>
      </c>
      <c r="C5" s="386" t="s">
        <v>3</v>
      </c>
      <c r="D5" s="386" t="s">
        <v>4</v>
      </c>
      <c r="E5" s="386" t="s">
        <v>5</v>
      </c>
      <c r="F5" s="386" t="s">
        <v>6</v>
      </c>
      <c r="G5" s="386" t="s">
        <v>7</v>
      </c>
      <c r="H5" s="386" t="s">
        <v>8</v>
      </c>
      <c r="I5" s="386" t="s">
        <v>9</v>
      </c>
      <c r="J5" s="387" t="s">
        <v>2532</v>
      </c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2"/>
    </row>
    <row r="6" spans="1:21" s="46" customFormat="1" ht="128.25" customHeight="1" x14ac:dyDescent="0.3">
      <c r="A6" s="386"/>
      <c r="B6" s="386"/>
      <c r="C6" s="386"/>
      <c r="D6" s="386"/>
      <c r="E6" s="386"/>
      <c r="F6" s="386"/>
      <c r="G6" s="386"/>
      <c r="H6" s="386"/>
      <c r="I6" s="386"/>
      <c r="J6" s="317" t="s">
        <v>10</v>
      </c>
      <c r="K6" s="317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  <c r="U6" s="32"/>
    </row>
    <row r="7" spans="1:21" s="32" customFormat="1" ht="65.099999999999994" customHeight="1" x14ac:dyDescent="0.3">
      <c r="A7" s="13">
        <v>1</v>
      </c>
      <c r="B7" s="376" t="s">
        <v>36</v>
      </c>
      <c r="C7" s="307" t="s">
        <v>38</v>
      </c>
      <c r="D7" s="319" t="s">
        <v>39</v>
      </c>
      <c r="E7" s="373" t="s">
        <v>2293</v>
      </c>
      <c r="F7" s="318" t="s">
        <v>40</v>
      </c>
      <c r="G7" s="376" t="s">
        <v>41</v>
      </c>
      <c r="H7" s="373" t="s">
        <v>17</v>
      </c>
      <c r="I7" s="373"/>
      <c r="J7" s="389" t="s">
        <v>1264</v>
      </c>
      <c r="K7" s="388" t="s">
        <v>3273</v>
      </c>
      <c r="L7" s="324">
        <v>1560185.1851851852</v>
      </c>
      <c r="M7" s="324">
        <v>1560185.1851851852</v>
      </c>
      <c r="N7" s="132">
        <v>1591389</v>
      </c>
      <c r="O7" s="324">
        <v>1622593</v>
      </c>
      <c r="P7" s="324">
        <v>1669398</v>
      </c>
      <c r="Q7" s="324">
        <v>1669398</v>
      </c>
      <c r="R7" s="324">
        <v>1638194</v>
      </c>
      <c r="S7" s="324">
        <v>1653796</v>
      </c>
      <c r="T7" s="324">
        <v>1747407</v>
      </c>
      <c r="U7" s="33"/>
    </row>
    <row r="8" spans="1:21" s="32" customFormat="1" ht="65.099999999999994" customHeight="1" x14ac:dyDescent="0.3">
      <c r="A8" s="13">
        <v>2</v>
      </c>
      <c r="B8" s="376"/>
      <c r="C8" s="307" t="s">
        <v>42</v>
      </c>
      <c r="D8" s="319" t="s">
        <v>39</v>
      </c>
      <c r="E8" s="373"/>
      <c r="F8" s="318" t="s">
        <v>40</v>
      </c>
      <c r="G8" s="376"/>
      <c r="H8" s="373"/>
      <c r="I8" s="373"/>
      <c r="J8" s="389"/>
      <c r="K8" s="388"/>
      <c r="L8" s="324">
        <v>1587962.9629629629</v>
      </c>
      <c r="M8" s="324">
        <v>1587962.9629629629</v>
      </c>
      <c r="N8" s="132">
        <v>1619722</v>
      </c>
      <c r="O8" s="324">
        <v>1651481</v>
      </c>
      <c r="P8" s="324">
        <v>1699120</v>
      </c>
      <c r="Q8" s="324">
        <v>1699120</v>
      </c>
      <c r="R8" s="324">
        <v>1667361</v>
      </c>
      <c r="S8" s="324">
        <v>1683241</v>
      </c>
      <c r="T8" s="324">
        <v>1778519</v>
      </c>
    </row>
    <row r="9" spans="1:21" s="32" customFormat="1" ht="65.099999999999994" customHeight="1" x14ac:dyDescent="0.3">
      <c r="A9" s="13">
        <v>3</v>
      </c>
      <c r="B9" s="376"/>
      <c r="C9" s="307" t="s">
        <v>43</v>
      </c>
      <c r="D9" s="319" t="s">
        <v>39</v>
      </c>
      <c r="E9" s="373"/>
      <c r="F9" s="307"/>
      <c r="G9" s="376"/>
      <c r="H9" s="373"/>
      <c r="I9" s="373"/>
      <c r="J9" s="389"/>
      <c r="K9" s="388"/>
      <c r="L9" s="324">
        <v>1513888.8888888888</v>
      </c>
      <c r="M9" s="324">
        <v>1513888.8888888888</v>
      </c>
      <c r="N9" s="132">
        <v>1544167</v>
      </c>
      <c r="O9" s="324">
        <v>1574444</v>
      </c>
      <c r="P9" s="324">
        <v>1619861</v>
      </c>
      <c r="Q9" s="324">
        <v>1619861</v>
      </c>
      <c r="R9" s="324">
        <v>1589583</v>
      </c>
      <c r="S9" s="324">
        <v>1604722</v>
      </c>
      <c r="T9" s="324">
        <v>1695556</v>
      </c>
    </row>
    <row r="10" spans="1:21" s="32" customFormat="1" ht="65.099999999999994" customHeight="1" x14ac:dyDescent="0.3">
      <c r="A10" s="13">
        <v>4</v>
      </c>
      <c r="B10" s="376"/>
      <c r="C10" s="307" t="s">
        <v>1355</v>
      </c>
      <c r="D10" s="319" t="s">
        <v>39</v>
      </c>
      <c r="E10" s="373" t="s">
        <v>2293</v>
      </c>
      <c r="F10" s="318" t="s">
        <v>40</v>
      </c>
      <c r="G10" s="376" t="s">
        <v>1356</v>
      </c>
      <c r="H10" s="373" t="s">
        <v>17</v>
      </c>
      <c r="I10" s="373"/>
      <c r="J10" s="389" t="s">
        <v>1264</v>
      </c>
      <c r="K10" s="388" t="s">
        <v>1357</v>
      </c>
      <c r="L10" s="324">
        <v>1706228</v>
      </c>
      <c r="M10" s="324">
        <v>1706228</v>
      </c>
      <c r="N10" s="132">
        <v>1706228</v>
      </c>
      <c r="O10" s="324">
        <v>1706228</v>
      </c>
      <c r="P10" s="324">
        <v>1706228</v>
      </c>
      <c r="Q10" s="324">
        <v>1706228</v>
      </c>
      <c r="R10" s="324">
        <v>1706228</v>
      </c>
      <c r="S10" s="324">
        <v>1706228</v>
      </c>
      <c r="T10" s="324">
        <v>1706228</v>
      </c>
    </row>
    <row r="11" spans="1:21" s="32" customFormat="1" ht="65.099999999999994" customHeight="1" x14ac:dyDescent="0.3">
      <c r="A11" s="13">
        <v>5</v>
      </c>
      <c r="B11" s="376"/>
      <c r="C11" s="307" t="s">
        <v>1359</v>
      </c>
      <c r="D11" s="319" t="s">
        <v>39</v>
      </c>
      <c r="E11" s="373"/>
      <c r="F11" s="318" t="s">
        <v>40</v>
      </c>
      <c r="G11" s="376"/>
      <c r="H11" s="373"/>
      <c r="I11" s="373"/>
      <c r="J11" s="389"/>
      <c r="K11" s="388"/>
      <c r="L11" s="324">
        <v>1769865</v>
      </c>
      <c r="M11" s="324">
        <v>1769865</v>
      </c>
      <c r="N11" s="132">
        <v>1769865</v>
      </c>
      <c r="O11" s="324">
        <v>1769865</v>
      </c>
      <c r="P11" s="324">
        <v>1769865</v>
      </c>
      <c r="Q11" s="324">
        <v>1769865</v>
      </c>
      <c r="R11" s="324">
        <v>1769865</v>
      </c>
      <c r="S11" s="324">
        <v>1769865</v>
      </c>
      <c r="T11" s="324">
        <v>1769865</v>
      </c>
    </row>
    <row r="12" spans="1:21" s="32" customFormat="1" ht="65.099999999999994" customHeight="1" x14ac:dyDescent="0.3">
      <c r="A12" s="13">
        <v>6</v>
      </c>
      <c r="B12" s="376"/>
      <c r="C12" s="307" t="s">
        <v>1358</v>
      </c>
      <c r="D12" s="319" t="s">
        <v>39</v>
      </c>
      <c r="E12" s="373"/>
      <c r="F12" s="318"/>
      <c r="G12" s="376"/>
      <c r="H12" s="373"/>
      <c r="I12" s="373"/>
      <c r="J12" s="389"/>
      <c r="K12" s="388"/>
      <c r="L12" s="324">
        <v>1678956</v>
      </c>
      <c r="M12" s="324">
        <v>1678956</v>
      </c>
      <c r="N12" s="132">
        <v>1678956</v>
      </c>
      <c r="O12" s="324">
        <v>1678956</v>
      </c>
      <c r="P12" s="324">
        <v>1678956</v>
      </c>
      <c r="Q12" s="324">
        <v>1678956</v>
      </c>
      <c r="R12" s="324">
        <v>1678956</v>
      </c>
      <c r="S12" s="324">
        <v>1678956</v>
      </c>
      <c r="T12" s="324">
        <v>1678956</v>
      </c>
    </row>
    <row r="13" spans="1:21" s="32" customFormat="1" ht="65.099999999999994" customHeight="1" x14ac:dyDescent="0.3">
      <c r="A13" s="13">
        <v>7</v>
      </c>
      <c r="B13" s="376"/>
      <c r="C13" s="307" t="s">
        <v>1360</v>
      </c>
      <c r="D13" s="319" t="s">
        <v>39</v>
      </c>
      <c r="E13" s="373"/>
      <c r="F13" s="318"/>
      <c r="G13" s="376"/>
      <c r="H13" s="373"/>
      <c r="I13" s="373"/>
      <c r="J13" s="389"/>
      <c r="K13" s="388"/>
      <c r="L13" s="324">
        <v>1742592</v>
      </c>
      <c r="M13" s="324">
        <v>1742592</v>
      </c>
      <c r="N13" s="132">
        <v>1742592</v>
      </c>
      <c r="O13" s="324">
        <v>1742592</v>
      </c>
      <c r="P13" s="324">
        <v>1742592</v>
      </c>
      <c r="Q13" s="324">
        <v>1742592</v>
      </c>
      <c r="R13" s="324">
        <v>1742592</v>
      </c>
      <c r="S13" s="324">
        <v>1742592</v>
      </c>
      <c r="T13" s="324">
        <v>1742592</v>
      </c>
    </row>
    <row r="14" spans="1:21" s="32" customFormat="1" ht="65.099999999999994" customHeight="1" x14ac:dyDescent="0.3">
      <c r="A14" s="13">
        <v>8</v>
      </c>
      <c r="B14" s="376"/>
      <c r="C14" s="307" t="s">
        <v>1361</v>
      </c>
      <c r="D14" s="319" t="s">
        <v>39</v>
      </c>
      <c r="E14" s="373" t="s">
        <v>2293</v>
      </c>
      <c r="F14" s="318" t="s">
        <v>40</v>
      </c>
      <c r="G14" s="376" t="s">
        <v>1362</v>
      </c>
      <c r="H14" s="373" t="s">
        <v>17</v>
      </c>
      <c r="I14" s="373"/>
      <c r="J14" s="389" t="s">
        <v>1264</v>
      </c>
      <c r="K14" s="388" t="s">
        <v>2267</v>
      </c>
      <c r="L14" s="324">
        <v>1559091</v>
      </c>
      <c r="M14" s="324">
        <v>1559091</v>
      </c>
      <c r="N14" s="132">
        <v>1559091</v>
      </c>
      <c r="O14" s="324">
        <v>1559091</v>
      </c>
      <c r="P14" s="324">
        <v>1559091</v>
      </c>
      <c r="Q14" s="324">
        <v>1581818</v>
      </c>
      <c r="R14" s="324">
        <v>1581818</v>
      </c>
      <c r="S14" s="324">
        <v>1559091</v>
      </c>
      <c r="T14" s="324">
        <v>1613636</v>
      </c>
    </row>
    <row r="15" spans="1:21" s="32" customFormat="1" ht="65.099999999999994" customHeight="1" x14ac:dyDescent="0.3">
      <c r="A15" s="13">
        <v>9</v>
      </c>
      <c r="B15" s="376"/>
      <c r="C15" s="307" t="s">
        <v>1363</v>
      </c>
      <c r="D15" s="319" t="s">
        <v>39</v>
      </c>
      <c r="E15" s="373"/>
      <c r="F15" s="318" t="s">
        <v>40</v>
      </c>
      <c r="G15" s="376"/>
      <c r="H15" s="373"/>
      <c r="I15" s="373"/>
      <c r="J15" s="389"/>
      <c r="K15" s="388"/>
      <c r="L15" s="324">
        <v>1604545</v>
      </c>
      <c r="M15" s="324">
        <v>1604545</v>
      </c>
      <c r="N15" s="132">
        <v>1604545</v>
      </c>
      <c r="O15" s="324">
        <v>1604545</v>
      </c>
      <c r="P15" s="324">
        <v>1604545</v>
      </c>
      <c r="Q15" s="324">
        <v>1627273</v>
      </c>
      <c r="R15" s="324">
        <v>1659091</v>
      </c>
      <c r="S15" s="324">
        <v>1604545</v>
      </c>
      <c r="T15" s="324">
        <v>1659091</v>
      </c>
    </row>
    <row r="16" spans="1:21" s="32" customFormat="1" ht="65.099999999999994" customHeight="1" x14ac:dyDescent="0.3">
      <c r="A16" s="13">
        <v>10</v>
      </c>
      <c r="B16" s="376"/>
      <c r="C16" s="307" t="s">
        <v>2291</v>
      </c>
      <c r="D16" s="319" t="s">
        <v>39</v>
      </c>
      <c r="E16" s="373" t="s">
        <v>2293</v>
      </c>
      <c r="F16" s="318" t="s">
        <v>40</v>
      </c>
      <c r="G16" s="376" t="s">
        <v>2294</v>
      </c>
      <c r="H16" s="373" t="s">
        <v>17</v>
      </c>
      <c r="I16" s="373"/>
      <c r="J16" s="389" t="s">
        <v>1264</v>
      </c>
      <c r="K16" s="388" t="s">
        <v>2267</v>
      </c>
      <c r="L16" s="324">
        <v>1527000</v>
      </c>
      <c r="M16" s="324">
        <v>1527000</v>
      </c>
      <c r="N16" s="132">
        <v>1527000</v>
      </c>
      <c r="O16" s="324">
        <v>1527000</v>
      </c>
      <c r="P16" s="324">
        <v>1527000</v>
      </c>
      <c r="Q16" s="324">
        <v>1577000</v>
      </c>
      <c r="R16" s="324">
        <v>1527000</v>
      </c>
      <c r="S16" s="324">
        <v>1527000</v>
      </c>
      <c r="T16" s="324">
        <v>1597000</v>
      </c>
    </row>
    <row r="17" spans="1:21" s="32" customFormat="1" ht="65.099999999999994" customHeight="1" x14ac:dyDescent="0.3">
      <c r="A17" s="13">
        <v>11</v>
      </c>
      <c r="B17" s="376"/>
      <c r="C17" s="307" t="s">
        <v>2292</v>
      </c>
      <c r="D17" s="319" t="s">
        <v>39</v>
      </c>
      <c r="E17" s="373"/>
      <c r="F17" s="318" t="s">
        <v>40</v>
      </c>
      <c r="G17" s="376"/>
      <c r="H17" s="373"/>
      <c r="I17" s="373"/>
      <c r="J17" s="389"/>
      <c r="K17" s="388"/>
      <c r="L17" s="324">
        <v>1587000</v>
      </c>
      <c r="M17" s="324">
        <v>1587000</v>
      </c>
      <c r="N17" s="132">
        <v>1587000</v>
      </c>
      <c r="O17" s="324">
        <v>1587000</v>
      </c>
      <c r="P17" s="324">
        <v>1587000</v>
      </c>
      <c r="Q17" s="324">
        <v>1637000</v>
      </c>
      <c r="R17" s="324">
        <v>1587000</v>
      </c>
      <c r="S17" s="324">
        <v>1587000</v>
      </c>
      <c r="T17" s="324">
        <v>1657000</v>
      </c>
    </row>
    <row r="18" spans="1:21" s="32" customFormat="1" ht="75.75" customHeight="1" x14ac:dyDescent="0.3">
      <c r="A18" s="13">
        <v>12</v>
      </c>
      <c r="B18" s="390" t="s">
        <v>47</v>
      </c>
      <c r="C18" s="307" t="s">
        <v>3174</v>
      </c>
      <c r="D18" s="319" t="s">
        <v>39</v>
      </c>
      <c r="E18" s="307" t="s">
        <v>3177</v>
      </c>
      <c r="F18" s="318" t="s">
        <v>49</v>
      </c>
      <c r="G18" s="390" t="s">
        <v>50</v>
      </c>
      <c r="H18" s="391" t="s">
        <v>17</v>
      </c>
      <c r="I18" s="373"/>
      <c r="J18" s="392" t="s">
        <v>1264</v>
      </c>
      <c r="K18" s="388"/>
      <c r="L18" s="324">
        <v>4201000</v>
      </c>
      <c r="M18" s="324">
        <v>4193000</v>
      </c>
      <c r="N18" s="132">
        <v>4188000</v>
      </c>
      <c r="O18" s="324">
        <v>4173000</v>
      </c>
      <c r="P18" s="324">
        <v>4152000</v>
      </c>
      <c r="Q18" s="324">
        <v>4244000</v>
      </c>
      <c r="R18" s="324">
        <v>4205000</v>
      </c>
      <c r="S18" s="324">
        <v>4167000</v>
      </c>
      <c r="T18" s="324">
        <v>4248000</v>
      </c>
      <c r="U18" s="134"/>
    </row>
    <row r="19" spans="1:21" s="32" customFormat="1" ht="75.75" customHeight="1" x14ac:dyDescent="0.3">
      <c r="A19" s="13">
        <v>13</v>
      </c>
      <c r="B19" s="390"/>
      <c r="C19" s="307" t="s">
        <v>3175</v>
      </c>
      <c r="D19" s="319" t="s">
        <v>39</v>
      </c>
      <c r="E19" s="321" t="s">
        <v>44</v>
      </c>
      <c r="F19" s="318" t="s">
        <v>49</v>
      </c>
      <c r="G19" s="390"/>
      <c r="H19" s="391"/>
      <c r="I19" s="373"/>
      <c r="J19" s="392"/>
      <c r="K19" s="388"/>
      <c r="L19" s="324">
        <v>4240000</v>
      </c>
      <c r="M19" s="324">
        <v>4232000</v>
      </c>
      <c r="N19" s="132">
        <v>4227000</v>
      </c>
      <c r="O19" s="324">
        <v>4212000</v>
      </c>
      <c r="P19" s="324">
        <v>4191000</v>
      </c>
      <c r="Q19" s="324">
        <v>4283000</v>
      </c>
      <c r="R19" s="324">
        <v>4244000</v>
      </c>
      <c r="S19" s="324">
        <v>4206000</v>
      </c>
      <c r="T19" s="324">
        <v>4287000</v>
      </c>
      <c r="U19" s="134"/>
    </row>
    <row r="20" spans="1:21" s="32" customFormat="1" ht="104.4" customHeight="1" x14ac:dyDescent="0.3">
      <c r="A20" s="13">
        <v>14</v>
      </c>
      <c r="B20" s="390"/>
      <c r="C20" s="307" t="s">
        <v>3176</v>
      </c>
      <c r="D20" s="319" t="s">
        <v>39</v>
      </c>
      <c r="E20" s="321" t="s">
        <v>44</v>
      </c>
      <c r="F20" s="318" t="s">
        <v>49</v>
      </c>
      <c r="G20" s="383"/>
      <c r="H20" s="321" t="s">
        <v>17</v>
      </c>
      <c r="I20" s="307"/>
      <c r="J20" s="322"/>
      <c r="K20" s="318"/>
      <c r="L20" s="324">
        <v>3420000</v>
      </c>
      <c r="M20" s="324">
        <v>3412000</v>
      </c>
      <c r="N20" s="132">
        <v>3407000</v>
      </c>
      <c r="O20" s="324">
        <v>3392000</v>
      </c>
      <c r="P20" s="324">
        <v>3371000</v>
      </c>
      <c r="Q20" s="324">
        <v>3463000</v>
      </c>
      <c r="R20" s="324">
        <v>3424000</v>
      </c>
      <c r="S20" s="324">
        <v>3386000</v>
      </c>
      <c r="T20" s="324">
        <v>3467000</v>
      </c>
      <c r="U20" s="134"/>
    </row>
    <row r="21" spans="1:21" s="32" customFormat="1" ht="65.099999999999994" customHeight="1" x14ac:dyDescent="0.3">
      <c r="A21" s="13">
        <v>15</v>
      </c>
      <c r="B21" s="390"/>
      <c r="C21" s="307" t="s">
        <v>1626</v>
      </c>
      <c r="D21" s="319" t="s">
        <v>37</v>
      </c>
      <c r="E21" s="321" t="s">
        <v>1627</v>
      </c>
      <c r="F21" s="318" t="s">
        <v>44</v>
      </c>
      <c r="G21" s="320" t="s">
        <v>44</v>
      </c>
      <c r="H21" s="321" t="s">
        <v>44</v>
      </c>
      <c r="I21" s="307"/>
      <c r="J21" s="373" t="s">
        <v>3575</v>
      </c>
      <c r="K21" s="388" t="s">
        <v>3229</v>
      </c>
      <c r="L21" s="324"/>
      <c r="M21" s="324"/>
      <c r="N21" s="132"/>
      <c r="O21" s="324"/>
      <c r="P21" s="324"/>
      <c r="Q21" s="324">
        <v>26700</v>
      </c>
      <c r="R21" s="324"/>
      <c r="S21" s="324"/>
      <c r="T21" s="324"/>
    </row>
    <row r="22" spans="1:21" s="32" customFormat="1" ht="65.099999999999994" customHeight="1" x14ac:dyDescent="0.3">
      <c r="A22" s="13">
        <v>16</v>
      </c>
      <c r="B22" s="390"/>
      <c r="C22" s="307" t="s">
        <v>1628</v>
      </c>
      <c r="D22" s="319" t="s">
        <v>37</v>
      </c>
      <c r="E22" s="321" t="s">
        <v>1629</v>
      </c>
      <c r="F22" s="318" t="s">
        <v>44</v>
      </c>
      <c r="G22" s="320" t="s">
        <v>44</v>
      </c>
      <c r="H22" s="321" t="s">
        <v>44</v>
      </c>
      <c r="I22" s="307"/>
      <c r="J22" s="373"/>
      <c r="K22" s="388"/>
      <c r="L22" s="324"/>
      <c r="M22" s="324"/>
      <c r="N22" s="132"/>
      <c r="O22" s="324"/>
      <c r="P22" s="324"/>
      <c r="Q22" s="324">
        <v>26300</v>
      </c>
      <c r="R22" s="324"/>
      <c r="S22" s="324"/>
      <c r="T22" s="324"/>
    </row>
    <row r="23" spans="1:21" s="32" customFormat="1" ht="65.099999999999994" customHeight="1" x14ac:dyDescent="0.3">
      <c r="A23" s="13">
        <v>17</v>
      </c>
      <c r="B23" s="390"/>
      <c r="C23" s="307" t="s">
        <v>1630</v>
      </c>
      <c r="D23" s="319" t="s">
        <v>37</v>
      </c>
      <c r="E23" s="321" t="s">
        <v>1631</v>
      </c>
      <c r="F23" s="318" t="s">
        <v>44</v>
      </c>
      <c r="G23" s="320" t="s">
        <v>44</v>
      </c>
      <c r="H23" s="321" t="s">
        <v>44</v>
      </c>
      <c r="I23" s="307"/>
      <c r="J23" s="373"/>
      <c r="K23" s="388"/>
      <c r="L23" s="324"/>
      <c r="M23" s="324"/>
      <c r="N23" s="132"/>
      <c r="O23" s="324"/>
      <c r="P23" s="324"/>
      <c r="Q23" s="324">
        <v>27000</v>
      </c>
      <c r="R23" s="324"/>
      <c r="S23" s="324"/>
      <c r="T23" s="324"/>
    </row>
    <row r="24" spans="1:21" s="32" customFormat="1" ht="74.25" customHeight="1" x14ac:dyDescent="0.3">
      <c r="A24" s="13">
        <v>18</v>
      </c>
      <c r="B24" s="390"/>
      <c r="C24" s="307" t="s">
        <v>1632</v>
      </c>
      <c r="D24" s="319" t="s">
        <v>37</v>
      </c>
      <c r="E24" s="321" t="s">
        <v>1631</v>
      </c>
      <c r="F24" s="318" t="s">
        <v>44</v>
      </c>
      <c r="G24" s="320" t="s">
        <v>44</v>
      </c>
      <c r="H24" s="321" t="s">
        <v>44</v>
      </c>
      <c r="I24" s="307"/>
      <c r="J24" s="373"/>
      <c r="K24" s="388"/>
      <c r="L24" s="324"/>
      <c r="M24" s="324"/>
      <c r="N24" s="132"/>
      <c r="O24" s="324"/>
      <c r="P24" s="324"/>
      <c r="Q24" s="324">
        <v>27400</v>
      </c>
      <c r="R24" s="324"/>
      <c r="S24" s="324"/>
      <c r="T24" s="324"/>
    </row>
    <row r="25" spans="1:21" s="32" customFormat="1" ht="65.099999999999994" customHeight="1" x14ac:dyDescent="0.3">
      <c r="A25" s="13">
        <v>19</v>
      </c>
      <c r="B25" s="390"/>
      <c r="C25" s="307" t="s">
        <v>3219</v>
      </c>
      <c r="D25" s="319" t="s">
        <v>37</v>
      </c>
      <c r="E25" s="321" t="s">
        <v>1623</v>
      </c>
      <c r="F25" s="318" t="s">
        <v>44</v>
      </c>
      <c r="G25" s="320" t="s">
        <v>44</v>
      </c>
      <c r="H25" s="321" t="s">
        <v>44</v>
      </c>
      <c r="I25" s="307"/>
      <c r="J25" s="373"/>
      <c r="K25" s="388"/>
      <c r="L25" s="324"/>
      <c r="M25" s="324"/>
      <c r="N25" s="132"/>
      <c r="O25" s="324"/>
      <c r="P25" s="324"/>
      <c r="Q25" s="324">
        <v>22700</v>
      </c>
      <c r="R25" s="324"/>
      <c r="S25" s="324"/>
      <c r="T25" s="324"/>
    </row>
    <row r="26" spans="1:21" s="32" customFormat="1" ht="65.099999999999994" customHeight="1" x14ac:dyDescent="0.3">
      <c r="A26" s="13">
        <v>20</v>
      </c>
      <c r="B26" s="390"/>
      <c r="C26" s="307" t="s">
        <v>3220</v>
      </c>
      <c r="D26" s="319" t="s">
        <v>37</v>
      </c>
      <c r="E26" s="321" t="s">
        <v>3221</v>
      </c>
      <c r="F26" s="318" t="s">
        <v>44</v>
      </c>
      <c r="G26" s="320" t="s">
        <v>44</v>
      </c>
      <c r="H26" s="321" t="s">
        <v>44</v>
      </c>
      <c r="I26" s="307"/>
      <c r="J26" s="373"/>
      <c r="K26" s="388"/>
      <c r="L26" s="324"/>
      <c r="M26" s="324"/>
      <c r="N26" s="132"/>
      <c r="O26" s="324"/>
      <c r="P26" s="324"/>
      <c r="Q26" s="324">
        <v>22900</v>
      </c>
      <c r="R26" s="324"/>
      <c r="S26" s="324"/>
      <c r="T26" s="324"/>
    </row>
    <row r="27" spans="1:21" s="32" customFormat="1" ht="65.099999999999994" customHeight="1" x14ac:dyDescent="0.3">
      <c r="A27" s="13">
        <v>21</v>
      </c>
      <c r="B27" s="390"/>
      <c r="C27" s="307" t="s">
        <v>3222</v>
      </c>
      <c r="D27" s="319" t="s">
        <v>37</v>
      </c>
      <c r="E27" s="321" t="s">
        <v>1623</v>
      </c>
      <c r="F27" s="318" t="s">
        <v>1624</v>
      </c>
      <c r="G27" s="320" t="s">
        <v>1625</v>
      </c>
      <c r="H27" s="321"/>
      <c r="I27" s="307"/>
      <c r="J27" s="373"/>
      <c r="K27" s="388"/>
      <c r="L27" s="324"/>
      <c r="M27" s="324"/>
      <c r="N27" s="132"/>
      <c r="O27" s="324"/>
      <c r="P27" s="324"/>
      <c r="Q27" s="324">
        <v>20000</v>
      </c>
      <c r="R27" s="324"/>
      <c r="S27" s="324"/>
      <c r="T27" s="324"/>
    </row>
    <row r="28" spans="1:21" s="32" customFormat="1" ht="65.099999999999994" customHeight="1" x14ac:dyDescent="0.3">
      <c r="A28" s="13">
        <v>22</v>
      </c>
      <c r="B28" s="390"/>
      <c r="C28" s="307" t="s">
        <v>3223</v>
      </c>
      <c r="D28" s="319" t="s">
        <v>37</v>
      </c>
      <c r="E28" s="321" t="s">
        <v>3224</v>
      </c>
      <c r="F28" s="318" t="s">
        <v>1624</v>
      </c>
      <c r="G28" s="320" t="s">
        <v>1625</v>
      </c>
      <c r="H28" s="321"/>
      <c r="I28" s="307"/>
      <c r="J28" s="373"/>
      <c r="K28" s="388"/>
      <c r="L28" s="324"/>
      <c r="M28" s="324"/>
      <c r="N28" s="132"/>
      <c r="O28" s="324"/>
      <c r="P28" s="324"/>
      <c r="Q28" s="324">
        <v>20200</v>
      </c>
      <c r="R28" s="324"/>
      <c r="S28" s="324"/>
      <c r="T28" s="324"/>
    </row>
    <row r="29" spans="1:21" s="32" customFormat="1" ht="65.099999999999994" customHeight="1" x14ac:dyDescent="0.3">
      <c r="A29" s="13">
        <v>23</v>
      </c>
      <c r="B29" s="390"/>
      <c r="C29" s="307" t="s">
        <v>3225</v>
      </c>
      <c r="D29" s="319" t="s">
        <v>37</v>
      </c>
      <c r="E29" s="321" t="s">
        <v>1633</v>
      </c>
      <c r="F29" s="318" t="s">
        <v>44</v>
      </c>
      <c r="G29" s="320" t="s">
        <v>44</v>
      </c>
      <c r="H29" s="321" t="s">
        <v>44</v>
      </c>
      <c r="I29" s="307"/>
      <c r="J29" s="373"/>
      <c r="K29" s="388"/>
      <c r="L29" s="324"/>
      <c r="M29" s="324"/>
      <c r="N29" s="132"/>
      <c r="O29" s="324"/>
      <c r="P29" s="324"/>
      <c r="Q29" s="324">
        <v>16900</v>
      </c>
      <c r="R29" s="324"/>
      <c r="S29" s="324"/>
      <c r="T29" s="324"/>
    </row>
    <row r="30" spans="1:21" s="32" customFormat="1" ht="65.099999999999994" customHeight="1" x14ac:dyDescent="0.3">
      <c r="A30" s="13">
        <v>24</v>
      </c>
      <c r="B30" s="390"/>
      <c r="C30" s="307" t="s">
        <v>2286</v>
      </c>
      <c r="D30" s="319" t="s">
        <v>37</v>
      </c>
      <c r="E30" s="321" t="s">
        <v>1633</v>
      </c>
      <c r="F30" s="318" t="s">
        <v>44</v>
      </c>
      <c r="G30" s="320" t="s">
        <v>44</v>
      </c>
      <c r="H30" s="321" t="s">
        <v>44</v>
      </c>
      <c r="I30" s="307"/>
      <c r="J30" s="373"/>
      <c r="K30" s="388"/>
      <c r="L30" s="324"/>
      <c r="M30" s="324"/>
      <c r="N30" s="132"/>
      <c r="O30" s="324"/>
      <c r="P30" s="324"/>
      <c r="Q30" s="324">
        <v>18900</v>
      </c>
      <c r="R30" s="324"/>
      <c r="S30" s="324"/>
      <c r="T30" s="324"/>
    </row>
    <row r="31" spans="1:21" s="32" customFormat="1" ht="65.099999999999994" customHeight="1" x14ac:dyDescent="0.3">
      <c r="A31" s="13">
        <v>25</v>
      </c>
      <c r="B31" s="390"/>
      <c r="C31" s="307" t="s">
        <v>2287</v>
      </c>
      <c r="D31" s="319" t="s">
        <v>37</v>
      </c>
      <c r="E31" s="321" t="s">
        <v>1633</v>
      </c>
      <c r="F31" s="318" t="s">
        <v>44</v>
      </c>
      <c r="G31" s="320" t="s">
        <v>44</v>
      </c>
      <c r="H31" s="321" t="s">
        <v>44</v>
      </c>
      <c r="I31" s="307"/>
      <c r="J31" s="373"/>
      <c r="K31" s="388"/>
      <c r="L31" s="324"/>
      <c r="M31" s="324"/>
      <c r="N31" s="132"/>
      <c r="O31" s="324"/>
      <c r="P31" s="324"/>
      <c r="Q31" s="324">
        <v>19500</v>
      </c>
      <c r="R31" s="324"/>
      <c r="S31" s="324"/>
      <c r="T31" s="324"/>
    </row>
    <row r="32" spans="1:21" s="32" customFormat="1" ht="65.099999999999994" customHeight="1" x14ac:dyDescent="0.3">
      <c r="A32" s="13">
        <v>26</v>
      </c>
      <c r="B32" s="390"/>
      <c r="C32" s="307" t="s">
        <v>2288</v>
      </c>
      <c r="D32" s="319" t="s">
        <v>37</v>
      </c>
      <c r="E32" s="321" t="s">
        <v>1633</v>
      </c>
      <c r="F32" s="318" t="s">
        <v>44</v>
      </c>
      <c r="G32" s="320" t="s">
        <v>44</v>
      </c>
      <c r="H32" s="321" t="s">
        <v>44</v>
      </c>
      <c r="I32" s="307"/>
      <c r="J32" s="373"/>
      <c r="K32" s="388"/>
      <c r="L32" s="324"/>
      <c r="M32" s="324"/>
      <c r="N32" s="132"/>
      <c r="O32" s="324"/>
      <c r="P32" s="324"/>
      <c r="Q32" s="324">
        <v>19300</v>
      </c>
      <c r="R32" s="324"/>
      <c r="S32" s="324"/>
      <c r="T32" s="324"/>
    </row>
    <row r="33" spans="1:21" s="32" customFormat="1" ht="65.099999999999994" customHeight="1" x14ac:dyDescent="0.3">
      <c r="A33" s="13">
        <v>27</v>
      </c>
      <c r="B33" s="390"/>
      <c r="C33" s="307" t="s">
        <v>2289</v>
      </c>
      <c r="D33" s="319" t="s">
        <v>37</v>
      </c>
      <c r="E33" s="321" t="s">
        <v>1637</v>
      </c>
      <c r="F33" s="318" t="s">
        <v>44</v>
      </c>
      <c r="G33" s="320" t="s">
        <v>44</v>
      </c>
      <c r="H33" s="321" t="s">
        <v>44</v>
      </c>
      <c r="I33" s="307"/>
      <c r="J33" s="373"/>
      <c r="K33" s="388"/>
      <c r="L33" s="324"/>
      <c r="M33" s="324"/>
      <c r="N33" s="132"/>
      <c r="O33" s="324"/>
      <c r="P33" s="324"/>
      <c r="Q33" s="324">
        <v>24500</v>
      </c>
      <c r="R33" s="324"/>
      <c r="S33" s="324"/>
      <c r="T33" s="324"/>
    </row>
    <row r="34" spans="1:21" s="32" customFormat="1" ht="65.099999999999994" customHeight="1" x14ac:dyDescent="0.3">
      <c r="A34" s="13">
        <v>28</v>
      </c>
      <c r="B34" s="390"/>
      <c r="C34" s="307" t="s">
        <v>3226</v>
      </c>
      <c r="D34" s="319" t="s">
        <v>37</v>
      </c>
      <c r="E34" s="321" t="s">
        <v>1637</v>
      </c>
      <c r="F34" s="318" t="s">
        <v>44</v>
      </c>
      <c r="G34" s="320" t="s">
        <v>44</v>
      </c>
      <c r="H34" s="321" t="s">
        <v>44</v>
      </c>
      <c r="I34" s="307"/>
      <c r="J34" s="373"/>
      <c r="K34" s="388"/>
      <c r="L34" s="324"/>
      <c r="M34" s="324"/>
      <c r="N34" s="132"/>
      <c r="O34" s="324"/>
      <c r="P34" s="324"/>
      <c r="Q34" s="324">
        <v>25500</v>
      </c>
      <c r="R34" s="324"/>
      <c r="S34" s="324"/>
      <c r="T34" s="324"/>
    </row>
    <row r="35" spans="1:21" s="32" customFormat="1" ht="65.099999999999994" customHeight="1" x14ac:dyDescent="0.3">
      <c r="A35" s="13">
        <v>29</v>
      </c>
      <c r="B35" s="390"/>
      <c r="C35" s="307" t="s">
        <v>3227</v>
      </c>
      <c r="D35" s="319" t="s">
        <v>37</v>
      </c>
      <c r="E35" s="321" t="s">
        <v>3228</v>
      </c>
      <c r="F35" s="318"/>
      <c r="G35" s="320"/>
      <c r="H35" s="321"/>
      <c r="I35" s="307"/>
      <c r="J35" s="373"/>
      <c r="K35" s="388"/>
      <c r="L35" s="324"/>
      <c r="M35" s="324"/>
      <c r="N35" s="132"/>
      <c r="O35" s="324"/>
      <c r="P35" s="324"/>
      <c r="Q35" s="324">
        <v>25000</v>
      </c>
      <c r="R35" s="324"/>
      <c r="S35" s="324"/>
      <c r="T35" s="324"/>
    </row>
    <row r="36" spans="1:21" s="32" customFormat="1" ht="65.099999999999994" customHeight="1" x14ac:dyDescent="0.3">
      <c r="A36" s="13">
        <v>30</v>
      </c>
      <c r="B36" s="390"/>
      <c r="C36" s="307" t="s">
        <v>1638</v>
      </c>
      <c r="D36" s="319" t="s">
        <v>37</v>
      </c>
      <c r="E36" s="321" t="s">
        <v>1639</v>
      </c>
      <c r="F36" s="318" t="s">
        <v>44</v>
      </c>
      <c r="G36" s="320" t="s">
        <v>44</v>
      </c>
      <c r="H36" s="321" t="s">
        <v>44</v>
      </c>
      <c r="I36" s="307"/>
      <c r="J36" s="373"/>
      <c r="K36" s="388"/>
      <c r="L36" s="324"/>
      <c r="M36" s="324"/>
      <c r="N36" s="132"/>
      <c r="O36" s="324"/>
      <c r="P36" s="324"/>
      <c r="Q36" s="324">
        <v>29600</v>
      </c>
      <c r="R36" s="324"/>
      <c r="S36" s="324"/>
      <c r="T36" s="324"/>
    </row>
    <row r="37" spans="1:21" s="32" customFormat="1" ht="65.099999999999994" customHeight="1" x14ac:dyDescent="0.3">
      <c r="A37" s="13">
        <v>31</v>
      </c>
      <c r="B37" s="390"/>
      <c r="C37" s="307" t="s">
        <v>2584</v>
      </c>
      <c r="D37" s="319" t="s">
        <v>37</v>
      </c>
      <c r="E37" s="321"/>
      <c r="F37" s="318"/>
      <c r="G37" s="390" t="s">
        <v>2588</v>
      </c>
      <c r="H37" s="321"/>
      <c r="I37" s="307"/>
      <c r="J37" s="393" t="s">
        <v>2589</v>
      </c>
      <c r="K37" s="318"/>
      <c r="L37" s="324">
        <v>16700</v>
      </c>
      <c r="M37" s="324">
        <v>16700</v>
      </c>
      <c r="N37" s="132">
        <v>16700</v>
      </c>
      <c r="O37" s="324">
        <v>16700</v>
      </c>
      <c r="P37" s="324">
        <v>16700</v>
      </c>
      <c r="Q37" s="324">
        <v>16700</v>
      </c>
      <c r="R37" s="324">
        <v>16700</v>
      </c>
      <c r="S37" s="324">
        <v>16700</v>
      </c>
      <c r="T37" s="324">
        <v>16700</v>
      </c>
    </row>
    <row r="38" spans="1:21" s="32" customFormat="1" ht="65.099999999999994" customHeight="1" x14ac:dyDescent="0.3">
      <c r="A38" s="13">
        <v>32</v>
      </c>
      <c r="B38" s="390"/>
      <c r="C38" s="307" t="s">
        <v>2586</v>
      </c>
      <c r="D38" s="319" t="s">
        <v>37</v>
      </c>
      <c r="E38" s="321"/>
      <c r="F38" s="318"/>
      <c r="G38" s="390"/>
      <c r="H38" s="321"/>
      <c r="I38" s="307"/>
      <c r="J38" s="393"/>
      <c r="K38" s="318"/>
      <c r="L38" s="324">
        <v>13800</v>
      </c>
      <c r="M38" s="324">
        <v>13800</v>
      </c>
      <c r="N38" s="132">
        <v>13800</v>
      </c>
      <c r="O38" s="324">
        <v>13800</v>
      </c>
      <c r="P38" s="324">
        <v>13800</v>
      </c>
      <c r="Q38" s="324">
        <v>13800</v>
      </c>
      <c r="R38" s="324">
        <v>13800</v>
      </c>
      <c r="S38" s="324">
        <v>13800</v>
      </c>
      <c r="T38" s="324">
        <v>13800</v>
      </c>
    </row>
    <row r="39" spans="1:21" s="32" customFormat="1" ht="65.099999999999994" customHeight="1" x14ac:dyDescent="0.3">
      <c r="A39" s="13">
        <v>33</v>
      </c>
      <c r="B39" s="390"/>
      <c r="C39" s="307" t="s">
        <v>2587</v>
      </c>
      <c r="D39" s="319" t="s">
        <v>37</v>
      </c>
      <c r="E39" s="321"/>
      <c r="F39" s="318"/>
      <c r="G39" s="390"/>
      <c r="H39" s="321"/>
      <c r="I39" s="307"/>
      <c r="J39" s="393"/>
      <c r="K39" s="318"/>
      <c r="L39" s="324">
        <v>15300</v>
      </c>
      <c r="M39" s="324">
        <v>15300</v>
      </c>
      <c r="N39" s="132">
        <v>15300</v>
      </c>
      <c r="O39" s="324">
        <v>15300</v>
      </c>
      <c r="P39" s="324">
        <v>15300</v>
      </c>
      <c r="Q39" s="324">
        <v>15300</v>
      </c>
      <c r="R39" s="324">
        <v>15300</v>
      </c>
      <c r="S39" s="324">
        <v>15300</v>
      </c>
      <c r="T39" s="324">
        <v>15300</v>
      </c>
    </row>
    <row r="40" spans="1:21" s="32" customFormat="1" ht="65.099999999999994" customHeight="1" x14ac:dyDescent="0.3">
      <c r="A40" s="13">
        <v>34</v>
      </c>
      <c r="B40" s="390"/>
      <c r="C40" s="307" t="s">
        <v>2585</v>
      </c>
      <c r="D40" s="319" t="s">
        <v>37</v>
      </c>
      <c r="E40" s="321"/>
      <c r="F40" s="318"/>
      <c r="G40" s="390"/>
      <c r="H40" s="321"/>
      <c r="I40" s="307"/>
      <c r="J40" s="393"/>
      <c r="K40" s="318"/>
      <c r="L40" s="324">
        <v>22200</v>
      </c>
      <c r="M40" s="324">
        <v>22200</v>
      </c>
      <c r="N40" s="132">
        <v>22200</v>
      </c>
      <c r="O40" s="324">
        <v>22200</v>
      </c>
      <c r="P40" s="324">
        <v>22200</v>
      </c>
      <c r="Q40" s="324">
        <v>22200</v>
      </c>
      <c r="R40" s="324">
        <v>22200</v>
      </c>
      <c r="S40" s="324">
        <v>22200</v>
      </c>
      <c r="T40" s="324">
        <v>22200</v>
      </c>
    </row>
    <row r="41" spans="1:21" s="32" customFormat="1" ht="111.75" customHeight="1" x14ac:dyDescent="0.3">
      <c r="A41" s="13">
        <v>35</v>
      </c>
      <c r="B41" s="390" t="s">
        <v>56</v>
      </c>
      <c r="C41" s="307" t="s">
        <v>2246</v>
      </c>
      <c r="D41" s="319" t="s">
        <v>51</v>
      </c>
      <c r="E41" s="373" t="s">
        <v>52</v>
      </c>
      <c r="F41" s="318"/>
      <c r="G41" s="390" t="s">
        <v>54</v>
      </c>
      <c r="H41" s="391" t="s">
        <v>55</v>
      </c>
      <c r="I41" s="307"/>
      <c r="J41" s="392" t="s">
        <v>2544</v>
      </c>
      <c r="K41" s="388" t="s">
        <v>3215</v>
      </c>
      <c r="L41" s="324">
        <v>303636</v>
      </c>
      <c r="M41" s="324">
        <v>303636</v>
      </c>
      <c r="N41" s="132"/>
      <c r="O41" s="324"/>
      <c r="P41" s="324"/>
      <c r="Q41" s="324"/>
      <c r="R41" s="324"/>
      <c r="S41" s="324"/>
      <c r="T41" s="324"/>
    </row>
    <row r="42" spans="1:21" s="32" customFormat="1" ht="87" customHeight="1" x14ac:dyDescent="0.3">
      <c r="A42" s="13">
        <v>36</v>
      </c>
      <c r="B42" s="390"/>
      <c r="C42" s="307" t="s">
        <v>2243</v>
      </c>
      <c r="D42" s="319" t="s">
        <v>51</v>
      </c>
      <c r="E42" s="373"/>
      <c r="F42" s="318"/>
      <c r="G42" s="390"/>
      <c r="H42" s="391"/>
      <c r="I42" s="307"/>
      <c r="J42" s="392"/>
      <c r="K42" s="388"/>
      <c r="L42" s="324">
        <v>200000</v>
      </c>
      <c r="M42" s="324">
        <v>200000</v>
      </c>
      <c r="N42" s="132"/>
      <c r="O42" s="324"/>
      <c r="P42" s="324"/>
      <c r="Q42" s="324"/>
      <c r="R42" s="324"/>
      <c r="S42" s="324"/>
      <c r="T42" s="324"/>
    </row>
    <row r="43" spans="1:21" s="32" customFormat="1" ht="72.75" customHeight="1" x14ac:dyDescent="0.3">
      <c r="A43" s="13">
        <v>37</v>
      </c>
      <c r="B43" s="390"/>
      <c r="C43" s="307" t="s">
        <v>2244</v>
      </c>
      <c r="D43" s="319" t="s">
        <v>51</v>
      </c>
      <c r="E43" s="373" t="s">
        <v>57</v>
      </c>
      <c r="F43" s="318" t="s">
        <v>58</v>
      </c>
      <c r="G43" s="390" t="s">
        <v>59</v>
      </c>
      <c r="H43" s="391" t="s">
        <v>17</v>
      </c>
      <c r="I43" s="307"/>
      <c r="J43" s="392" t="s">
        <v>1265</v>
      </c>
      <c r="K43" s="388" t="s">
        <v>3277</v>
      </c>
      <c r="L43" s="324"/>
      <c r="M43" s="324"/>
      <c r="N43" s="132"/>
      <c r="O43" s="324">
        <v>327727</v>
      </c>
      <c r="P43" s="47"/>
      <c r="Q43" s="324"/>
      <c r="R43" s="324"/>
      <c r="S43" s="324"/>
      <c r="T43" s="324"/>
    </row>
    <row r="44" spans="1:21" s="32" customFormat="1" ht="75.75" customHeight="1" x14ac:dyDescent="0.3">
      <c r="A44" s="13">
        <v>38</v>
      </c>
      <c r="B44" s="390"/>
      <c r="C44" s="307" t="s">
        <v>2245</v>
      </c>
      <c r="D44" s="319" t="s">
        <v>51</v>
      </c>
      <c r="E44" s="373"/>
      <c r="F44" s="318" t="s">
        <v>60</v>
      </c>
      <c r="G44" s="390"/>
      <c r="H44" s="391"/>
      <c r="I44" s="307"/>
      <c r="J44" s="392"/>
      <c r="K44" s="388"/>
      <c r="L44" s="324"/>
      <c r="M44" s="324"/>
      <c r="N44" s="132"/>
      <c r="O44" s="324">
        <v>327727</v>
      </c>
      <c r="P44" s="324"/>
      <c r="Q44" s="324"/>
      <c r="R44" s="324"/>
      <c r="S44" s="324"/>
      <c r="T44" s="324"/>
    </row>
    <row r="45" spans="1:21" s="32" customFormat="1" ht="65.099999999999994" customHeight="1" x14ac:dyDescent="0.3">
      <c r="A45" s="13">
        <v>39</v>
      </c>
      <c r="B45" s="390"/>
      <c r="C45" s="307" t="s">
        <v>2242</v>
      </c>
      <c r="D45" s="319" t="s">
        <v>51</v>
      </c>
      <c r="E45" s="373"/>
      <c r="F45" s="318" t="s">
        <v>61</v>
      </c>
      <c r="G45" s="390"/>
      <c r="H45" s="391"/>
      <c r="I45" s="307"/>
      <c r="J45" s="392"/>
      <c r="K45" s="388"/>
      <c r="L45" s="324"/>
      <c r="M45" s="324"/>
      <c r="N45" s="132"/>
      <c r="O45" s="324">
        <v>222727</v>
      </c>
      <c r="P45" s="324"/>
      <c r="Q45" s="324"/>
      <c r="R45" s="324"/>
      <c r="S45" s="324"/>
      <c r="T45" s="324"/>
    </row>
    <row r="46" spans="1:21" s="297" customFormat="1" ht="100.8" x14ac:dyDescent="0.3">
      <c r="A46" s="264">
        <v>40</v>
      </c>
      <c r="B46" s="390"/>
      <c r="C46" s="334" t="s">
        <v>3600</v>
      </c>
      <c r="D46" s="338" t="s">
        <v>51</v>
      </c>
      <c r="E46" s="334" t="s">
        <v>1440</v>
      </c>
      <c r="F46" s="336"/>
      <c r="G46" s="358" t="s">
        <v>3601</v>
      </c>
      <c r="H46" s="337"/>
      <c r="I46" s="334"/>
      <c r="J46" s="359" t="s">
        <v>3602</v>
      </c>
      <c r="K46" s="336"/>
      <c r="L46" s="324"/>
      <c r="M46" s="324">
        <v>320000</v>
      </c>
      <c r="N46" s="132"/>
      <c r="O46" s="324"/>
      <c r="P46" s="324"/>
      <c r="Q46" s="324"/>
      <c r="R46" s="324"/>
      <c r="S46" s="324"/>
      <c r="T46" s="324"/>
    </row>
    <row r="47" spans="1:21" s="297" customFormat="1" ht="172.5" customHeight="1" x14ac:dyDescent="0.3">
      <c r="A47" s="264">
        <v>41</v>
      </c>
      <c r="B47" s="390" t="s">
        <v>1395</v>
      </c>
      <c r="C47" s="334" t="s">
        <v>2247</v>
      </c>
      <c r="D47" s="338" t="s">
        <v>51</v>
      </c>
      <c r="E47" s="334"/>
      <c r="F47" s="336"/>
      <c r="G47" s="358" t="s">
        <v>54</v>
      </c>
      <c r="H47" s="337" t="s">
        <v>55</v>
      </c>
      <c r="I47" s="334"/>
      <c r="J47" s="359" t="s">
        <v>3595</v>
      </c>
      <c r="K47" s="336" t="s">
        <v>3215</v>
      </c>
      <c r="L47" s="324"/>
      <c r="M47" s="324">
        <v>363636.36363636359</v>
      </c>
      <c r="N47" s="132"/>
      <c r="O47" s="324"/>
      <c r="P47" s="324"/>
      <c r="Q47" s="324"/>
      <c r="R47" s="324"/>
      <c r="S47" s="324"/>
      <c r="T47" s="324"/>
      <c r="U47" s="297">
        <v>336363</v>
      </c>
    </row>
    <row r="48" spans="1:21" s="32" customFormat="1" ht="65.099999999999994" customHeight="1" x14ac:dyDescent="0.3">
      <c r="A48" s="13">
        <v>42</v>
      </c>
      <c r="B48" s="390"/>
      <c r="C48" s="307" t="s">
        <v>2248</v>
      </c>
      <c r="D48" s="319" t="s">
        <v>51</v>
      </c>
      <c r="E48" s="307"/>
      <c r="F48" s="318"/>
      <c r="G48" s="390"/>
      <c r="H48" s="391" t="s">
        <v>1457</v>
      </c>
      <c r="I48" s="307"/>
      <c r="J48" s="322"/>
      <c r="K48" s="388" t="s">
        <v>2735</v>
      </c>
      <c r="L48" s="324"/>
      <c r="M48" s="324"/>
      <c r="N48" s="132"/>
      <c r="O48" s="324"/>
      <c r="P48" s="324"/>
      <c r="Q48" s="324">
        <v>600000</v>
      </c>
      <c r="R48" s="324"/>
      <c r="S48" s="324"/>
      <c r="T48" s="324"/>
    </row>
    <row r="49" spans="1:20" s="32" customFormat="1" ht="65.099999999999994" customHeight="1" x14ac:dyDescent="0.3">
      <c r="A49" s="13">
        <v>43</v>
      </c>
      <c r="B49" s="390"/>
      <c r="C49" s="307" t="s">
        <v>2249</v>
      </c>
      <c r="D49" s="319" t="s">
        <v>51</v>
      </c>
      <c r="E49" s="307"/>
      <c r="F49" s="318"/>
      <c r="G49" s="390"/>
      <c r="H49" s="391"/>
      <c r="I49" s="307"/>
      <c r="J49" s="322"/>
      <c r="K49" s="388"/>
      <c r="L49" s="324"/>
      <c r="M49" s="324"/>
      <c r="N49" s="132"/>
      <c r="O49" s="324"/>
      <c r="P49" s="324"/>
      <c r="Q49" s="324">
        <v>600000</v>
      </c>
      <c r="R49" s="324"/>
      <c r="S49" s="324"/>
      <c r="T49" s="324"/>
    </row>
    <row r="50" spans="1:20" s="32" customFormat="1" ht="65.099999999999994" customHeight="1" x14ac:dyDescent="0.3">
      <c r="A50" s="13">
        <v>44</v>
      </c>
      <c r="B50" s="390"/>
      <c r="C50" s="307" t="s">
        <v>2250</v>
      </c>
      <c r="D50" s="319" t="s">
        <v>51</v>
      </c>
      <c r="E50" s="307"/>
      <c r="F50" s="318"/>
      <c r="G50" s="390"/>
      <c r="H50" s="391"/>
      <c r="I50" s="307"/>
      <c r="J50" s="322"/>
      <c r="K50" s="388"/>
      <c r="L50" s="324"/>
      <c r="M50" s="324"/>
      <c r="N50" s="132"/>
      <c r="O50" s="324"/>
      <c r="P50" s="324"/>
      <c r="Q50" s="324">
        <v>600000</v>
      </c>
      <c r="R50" s="324"/>
      <c r="S50" s="324"/>
      <c r="T50" s="324"/>
    </row>
    <row r="51" spans="1:20" s="32" customFormat="1" ht="65.099999999999994" customHeight="1" x14ac:dyDescent="0.3">
      <c r="A51" s="13">
        <v>45</v>
      </c>
      <c r="B51" s="390"/>
      <c r="C51" s="307" t="s">
        <v>2248</v>
      </c>
      <c r="D51" s="319" t="s">
        <v>51</v>
      </c>
      <c r="E51" s="307"/>
      <c r="F51" s="318"/>
      <c r="G51" s="391" t="s">
        <v>3207</v>
      </c>
      <c r="H51" s="391" t="s">
        <v>1457</v>
      </c>
      <c r="I51" s="307"/>
      <c r="J51" s="322"/>
      <c r="K51" s="388" t="s">
        <v>2736</v>
      </c>
      <c r="L51" s="324"/>
      <c r="M51" s="324"/>
      <c r="N51" s="132"/>
      <c r="O51" s="324"/>
      <c r="P51" s="324"/>
      <c r="Q51" s="324"/>
      <c r="R51" s="324"/>
      <c r="S51" s="324">
        <v>420000</v>
      </c>
      <c r="T51" s="324"/>
    </row>
    <row r="52" spans="1:20" s="32" customFormat="1" ht="65.099999999999994" customHeight="1" x14ac:dyDescent="0.3">
      <c r="A52" s="13">
        <v>46</v>
      </c>
      <c r="B52" s="390"/>
      <c r="C52" s="307" t="s">
        <v>2249</v>
      </c>
      <c r="D52" s="319" t="s">
        <v>51</v>
      </c>
      <c r="E52" s="307"/>
      <c r="F52" s="318"/>
      <c r="G52" s="391"/>
      <c r="H52" s="391"/>
      <c r="I52" s="307"/>
      <c r="J52" s="322"/>
      <c r="K52" s="388"/>
      <c r="L52" s="324"/>
      <c r="M52" s="324"/>
      <c r="N52" s="132"/>
      <c r="O52" s="324"/>
      <c r="P52" s="324"/>
      <c r="Q52" s="324"/>
      <c r="R52" s="324"/>
      <c r="S52" s="324">
        <v>420000</v>
      </c>
      <c r="T52" s="324"/>
    </row>
    <row r="53" spans="1:20" s="32" customFormat="1" ht="65.099999999999994" customHeight="1" x14ac:dyDescent="0.3">
      <c r="A53" s="13">
        <v>47</v>
      </c>
      <c r="B53" s="390"/>
      <c r="C53" s="307" t="s">
        <v>2250</v>
      </c>
      <c r="D53" s="319" t="s">
        <v>51</v>
      </c>
      <c r="E53" s="307"/>
      <c r="F53" s="318"/>
      <c r="G53" s="391"/>
      <c r="H53" s="391"/>
      <c r="I53" s="307"/>
      <c r="J53" s="322"/>
      <c r="K53" s="388"/>
      <c r="L53" s="324"/>
      <c r="M53" s="324"/>
      <c r="N53" s="132"/>
      <c r="O53" s="324"/>
      <c r="P53" s="324"/>
      <c r="Q53" s="324"/>
      <c r="R53" s="324"/>
      <c r="S53" s="324">
        <v>470000</v>
      </c>
      <c r="T53" s="324"/>
    </row>
    <row r="54" spans="1:20" s="32" customFormat="1" ht="65.099999999999994" customHeight="1" x14ac:dyDescent="0.3">
      <c r="A54" s="13">
        <v>48</v>
      </c>
      <c r="B54" s="390"/>
      <c r="C54" s="307" t="s">
        <v>2248</v>
      </c>
      <c r="D54" s="319" t="s">
        <v>51</v>
      </c>
      <c r="E54" s="307"/>
      <c r="F54" s="318"/>
      <c r="G54" s="390"/>
      <c r="H54" s="391" t="s">
        <v>1457</v>
      </c>
      <c r="I54" s="307"/>
      <c r="J54" s="322"/>
      <c r="K54" s="388" t="s">
        <v>2737</v>
      </c>
      <c r="L54" s="324"/>
      <c r="M54" s="324"/>
      <c r="N54" s="132"/>
      <c r="O54" s="324"/>
      <c r="P54" s="324"/>
      <c r="Q54" s="324"/>
      <c r="R54" s="324"/>
      <c r="S54" s="324"/>
      <c r="T54" s="324">
        <v>350000</v>
      </c>
    </row>
    <row r="55" spans="1:20" s="32" customFormat="1" ht="65.099999999999994" customHeight="1" x14ac:dyDescent="0.3">
      <c r="A55" s="13">
        <v>49</v>
      </c>
      <c r="B55" s="390"/>
      <c r="C55" s="307" t="s">
        <v>2249</v>
      </c>
      <c r="D55" s="319" t="s">
        <v>51</v>
      </c>
      <c r="E55" s="307"/>
      <c r="F55" s="318"/>
      <c r="G55" s="390"/>
      <c r="H55" s="391"/>
      <c r="I55" s="307"/>
      <c r="J55" s="322"/>
      <c r="K55" s="388"/>
      <c r="L55" s="324"/>
      <c r="M55" s="324"/>
      <c r="N55" s="132"/>
      <c r="O55" s="324"/>
      <c r="P55" s="324"/>
      <c r="Q55" s="324"/>
      <c r="R55" s="324"/>
      <c r="S55" s="324"/>
      <c r="T55" s="324">
        <v>450000</v>
      </c>
    </row>
    <row r="56" spans="1:20" s="32" customFormat="1" ht="65.099999999999994" customHeight="1" x14ac:dyDescent="0.3">
      <c r="A56" s="13">
        <v>50</v>
      </c>
      <c r="B56" s="390"/>
      <c r="C56" s="307" t="s">
        <v>2250</v>
      </c>
      <c r="D56" s="319" t="s">
        <v>51</v>
      </c>
      <c r="E56" s="307"/>
      <c r="F56" s="318"/>
      <c r="G56" s="390"/>
      <c r="H56" s="391"/>
      <c r="I56" s="307"/>
      <c r="J56" s="322"/>
      <c r="K56" s="388"/>
      <c r="L56" s="324"/>
      <c r="M56" s="324"/>
      <c r="N56" s="132"/>
      <c r="O56" s="324"/>
      <c r="P56" s="324"/>
      <c r="Q56" s="324"/>
      <c r="R56" s="324"/>
      <c r="S56" s="324"/>
      <c r="T56" s="324">
        <v>250000</v>
      </c>
    </row>
    <row r="57" spans="1:20" s="32" customFormat="1" ht="65.099999999999994" customHeight="1" x14ac:dyDescent="0.3">
      <c r="A57" s="13">
        <v>51</v>
      </c>
      <c r="B57" s="390"/>
      <c r="C57" s="307" t="s">
        <v>2248</v>
      </c>
      <c r="D57" s="319" t="s">
        <v>51</v>
      </c>
      <c r="E57" s="307"/>
      <c r="F57" s="318"/>
      <c r="G57" s="391" t="s">
        <v>3210</v>
      </c>
      <c r="H57" s="391" t="s">
        <v>1457</v>
      </c>
      <c r="I57" s="307"/>
      <c r="J57" s="322"/>
      <c r="K57" s="388" t="s">
        <v>3202</v>
      </c>
      <c r="L57" s="324"/>
      <c r="M57" s="324"/>
      <c r="N57" s="132"/>
      <c r="O57" s="324"/>
      <c r="P57" s="324"/>
      <c r="Q57" s="324"/>
      <c r="R57" s="324"/>
      <c r="S57" s="324"/>
      <c r="T57" s="324">
        <v>500000</v>
      </c>
    </row>
    <row r="58" spans="1:20" s="32" customFormat="1" ht="65.099999999999994" customHeight="1" x14ac:dyDescent="0.3">
      <c r="A58" s="13">
        <v>52</v>
      </c>
      <c r="B58" s="390"/>
      <c r="C58" s="307" t="s">
        <v>2249</v>
      </c>
      <c r="D58" s="319" t="s">
        <v>51</v>
      </c>
      <c r="E58" s="307"/>
      <c r="F58" s="318"/>
      <c r="G58" s="391"/>
      <c r="H58" s="391"/>
      <c r="I58" s="307"/>
      <c r="J58" s="322"/>
      <c r="K58" s="388"/>
      <c r="L58" s="324"/>
      <c r="M58" s="324"/>
      <c r="N58" s="132"/>
      <c r="O58" s="324"/>
      <c r="P58" s="324"/>
      <c r="Q58" s="324"/>
      <c r="R58" s="324"/>
      <c r="S58" s="324"/>
      <c r="T58" s="324">
        <v>550000</v>
      </c>
    </row>
    <row r="59" spans="1:20" s="32" customFormat="1" ht="65.099999999999994" customHeight="1" x14ac:dyDescent="0.3">
      <c r="A59" s="13">
        <v>53</v>
      </c>
      <c r="B59" s="390"/>
      <c r="C59" s="307" t="s">
        <v>2250</v>
      </c>
      <c r="D59" s="319" t="s">
        <v>51</v>
      </c>
      <c r="E59" s="307"/>
      <c r="F59" s="318"/>
      <c r="G59" s="391"/>
      <c r="H59" s="391"/>
      <c r="I59" s="307"/>
      <c r="J59" s="322"/>
      <c r="K59" s="388"/>
      <c r="L59" s="324"/>
      <c r="M59" s="324"/>
      <c r="N59" s="132"/>
      <c r="O59" s="324"/>
      <c r="P59" s="324"/>
      <c r="Q59" s="324"/>
      <c r="R59" s="324"/>
      <c r="S59" s="324"/>
      <c r="T59" s="324">
        <v>550000</v>
      </c>
    </row>
    <row r="60" spans="1:20" s="32" customFormat="1" ht="65.099999999999994" customHeight="1" x14ac:dyDescent="0.3">
      <c r="A60" s="13">
        <v>54</v>
      </c>
      <c r="B60" s="390"/>
      <c r="C60" s="307" t="s">
        <v>2248</v>
      </c>
      <c r="D60" s="319" t="s">
        <v>51</v>
      </c>
      <c r="E60" s="307"/>
      <c r="F60" s="318"/>
      <c r="G60" s="391" t="s">
        <v>3209</v>
      </c>
      <c r="H60" s="391" t="s">
        <v>1457</v>
      </c>
      <c r="I60" s="307"/>
      <c r="J60" s="322"/>
      <c r="K60" s="388" t="s">
        <v>3203</v>
      </c>
      <c r="L60" s="324"/>
      <c r="M60" s="324"/>
      <c r="N60" s="132"/>
      <c r="O60" s="324"/>
      <c r="P60" s="324"/>
      <c r="Q60" s="324"/>
      <c r="R60" s="324"/>
      <c r="S60" s="324"/>
      <c r="T60" s="324">
        <v>600000</v>
      </c>
    </row>
    <row r="61" spans="1:20" s="32" customFormat="1" ht="65.099999999999994" customHeight="1" x14ac:dyDescent="0.3">
      <c r="A61" s="13">
        <v>55</v>
      </c>
      <c r="B61" s="390"/>
      <c r="C61" s="307" t="s">
        <v>2249</v>
      </c>
      <c r="D61" s="319" t="s">
        <v>51</v>
      </c>
      <c r="E61" s="307"/>
      <c r="F61" s="318"/>
      <c r="G61" s="391"/>
      <c r="H61" s="391"/>
      <c r="I61" s="307"/>
      <c r="J61" s="322"/>
      <c r="K61" s="388"/>
      <c r="L61" s="324"/>
      <c r="M61" s="324"/>
      <c r="N61" s="132"/>
      <c r="O61" s="324"/>
      <c r="P61" s="324"/>
      <c r="Q61" s="324"/>
      <c r="R61" s="324"/>
      <c r="S61" s="324"/>
      <c r="T61" s="324">
        <v>600000</v>
      </c>
    </row>
    <row r="62" spans="1:20" s="32" customFormat="1" ht="65.099999999999994" customHeight="1" x14ac:dyDescent="0.3">
      <c r="A62" s="13">
        <v>56</v>
      </c>
      <c r="B62" s="390"/>
      <c r="C62" s="307" t="s">
        <v>2250</v>
      </c>
      <c r="D62" s="319" t="s">
        <v>51</v>
      </c>
      <c r="E62" s="307"/>
      <c r="F62" s="318"/>
      <c r="G62" s="391"/>
      <c r="H62" s="391"/>
      <c r="I62" s="307"/>
      <c r="J62" s="322"/>
      <c r="K62" s="388"/>
      <c r="L62" s="324"/>
      <c r="M62" s="324"/>
      <c r="N62" s="132"/>
      <c r="O62" s="324"/>
      <c r="P62" s="324"/>
      <c r="Q62" s="324"/>
      <c r="R62" s="324"/>
      <c r="S62" s="324"/>
      <c r="T62" s="324">
        <v>600000</v>
      </c>
    </row>
    <row r="63" spans="1:20" s="32" customFormat="1" ht="65.099999999999994" customHeight="1" x14ac:dyDescent="0.3">
      <c r="A63" s="13">
        <v>57</v>
      </c>
      <c r="B63" s="390"/>
      <c r="C63" s="307" t="s">
        <v>2248</v>
      </c>
      <c r="D63" s="319" t="s">
        <v>51</v>
      </c>
      <c r="E63" s="307"/>
      <c r="F63" s="318"/>
      <c r="G63" s="390"/>
      <c r="H63" s="391" t="s">
        <v>1457</v>
      </c>
      <c r="I63" s="307"/>
      <c r="J63" s="322"/>
      <c r="K63" s="388" t="s">
        <v>2820</v>
      </c>
      <c r="L63" s="324"/>
      <c r="M63" s="324"/>
      <c r="N63" s="132"/>
      <c r="O63" s="324"/>
      <c r="P63" s="324"/>
      <c r="Q63" s="324"/>
      <c r="R63" s="324"/>
      <c r="S63" s="324"/>
      <c r="T63" s="324">
        <v>360000</v>
      </c>
    </row>
    <row r="64" spans="1:20" s="32" customFormat="1" ht="65.099999999999994" customHeight="1" x14ac:dyDescent="0.3">
      <c r="A64" s="13">
        <v>58</v>
      </c>
      <c r="B64" s="390"/>
      <c r="C64" s="307" t="s">
        <v>2249</v>
      </c>
      <c r="D64" s="319" t="s">
        <v>51</v>
      </c>
      <c r="E64" s="307"/>
      <c r="F64" s="318"/>
      <c r="G64" s="390"/>
      <c r="H64" s="391"/>
      <c r="I64" s="307"/>
      <c r="J64" s="322"/>
      <c r="K64" s="388"/>
      <c r="L64" s="324"/>
      <c r="M64" s="324"/>
      <c r="N64" s="132"/>
      <c r="O64" s="324"/>
      <c r="P64" s="324"/>
      <c r="Q64" s="324"/>
      <c r="R64" s="324"/>
      <c r="S64" s="324"/>
      <c r="T64" s="324">
        <v>360000</v>
      </c>
    </row>
    <row r="65" spans="1:20" s="32" customFormat="1" ht="65.099999999999994" customHeight="1" x14ac:dyDescent="0.3">
      <c r="A65" s="13">
        <v>59</v>
      </c>
      <c r="B65" s="390"/>
      <c r="C65" s="307" t="s">
        <v>2250</v>
      </c>
      <c r="D65" s="319" t="s">
        <v>51</v>
      </c>
      <c r="E65" s="307"/>
      <c r="F65" s="318"/>
      <c r="G65" s="390"/>
      <c r="H65" s="391"/>
      <c r="I65" s="307"/>
      <c r="J65" s="322"/>
      <c r="K65" s="388"/>
      <c r="L65" s="324"/>
      <c r="M65" s="324"/>
      <c r="N65" s="132"/>
      <c r="O65" s="324"/>
      <c r="P65" s="324"/>
      <c r="Q65" s="324"/>
      <c r="R65" s="324"/>
      <c r="S65" s="324"/>
      <c r="T65" s="324">
        <v>360000</v>
      </c>
    </row>
    <row r="66" spans="1:20" s="32" customFormat="1" ht="65.099999999999994" customHeight="1" x14ac:dyDescent="0.3">
      <c r="A66" s="13">
        <v>60</v>
      </c>
      <c r="B66" s="390"/>
      <c r="C66" s="307" t="s">
        <v>2248</v>
      </c>
      <c r="D66" s="319" t="s">
        <v>51</v>
      </c>
      <c r="E66" s="307"/>
      <c r="F66" s="318"/>
      <c r="G66" s="390"/>
      <c r="H66" s="391" t="s">
        <v>1457</v>
      </c>
      <c r="I66" s="307"/>
      <c r="J66" s="322"/>
      <c r="K66" s="388" t="s">
        <v>2738</v>
      </c>
      <c r="L66" s="324">
        <v>450000</v>
      </c>
      <c r="M66" s="324"/>
      <c r="N66" s="132"/>
      <c r="O66" s="324"/>
      <c r="P66" s="324"/>
      <c r="Q66" s="324"/>
      <c r="R66" s="324"/>
      <c r="S66" s="324"/>
      <c r="T66" s="324"/>
    </row>
    <row r="67" spans="1:20" s="32" customFormat="1" ht="65.099999999999994" customHeight="1" x14ac:dyDescent="0.3">
      <c r="A67" s="13">
        <v>61</v>
      </c>
      <c r="B67" s="390"/>
      <c r="C67" s="307" t="s">
        <v>2249</v>
      </c>
      <c r="D67" s="319" t="s">
        <v>51</v>
      </c>
      <c r="E67" s="307"/>
      <c r="F67" s="318"/>
      <c r="G67" s="390"/>
      <c r="H67" s="391"/>
      <c r="I67" s="307"/>
      <c r="J67" s="322"/>
      <c r="K67" s="388"/>
      <c r="L67" s="324">
        <v>430000</v>
      </c>
      <c r="M67" s="324"/>
      <c r="N67" s="132"/>
      <c r="O67" s="324"/>
      <c r="P67" s="324"/>
      <c r="Q67" s="324"/>
      <c r="R67" s="324"/>
      <c r="S67" s="324"/>
      <c r="T67" s="324"/>
    </row>
    <row r="68" spans="1:20" s="32" customFormat="1" ht="65.099999999999994" customHeight="1" x14ac:dyDescent="0.3">
      <c r="A68" s="13">
        <v>62</v>
      </c>
      <c r="B68" s="390"/>
      <c r="C68" s="307" t="s">
        <v>2250</v>
      </c>
      <c r="D68" s="319" t="s">
        <v>51</v>
      </c>
      <c r="E68" s="307"/>
      <c r="F68" s="318"/>
      <c r="G68" s="390"/>
      <c r="H68" s="391"/>
      <c r="I68" s="307"/>
      <c r="J68" s="322"/>
      <c r="K68" s="388"/>
      <c r="L68" s="324">
        <v>410000</v>
      </c>
      <c r="M68" s="324"/>
      <c r="N68" s="132"/>
      <c r="O68" s="324"/>
      <c r="P68" s="324"/>
      <c r="Q68" s="324"/>
      <c r="R68" s="324"/>
      <c r="S68" s="324"/>
      <c r="T68" s="324"/>
    </row>
    <row r="69" spans="1:20" s="32" customFormat="1" ht="65.099999999999994" customHeight="1" x14ac:dyDescent="0.3">
      <c r="A69" s="13">
        <v>63</v>
      </c>
      <c r="B69" s="390"/>
      <c r="C69" s="307" t="s">
        <v>2248</v>
      </c>
      <c r="D69" s="319" t="s">
        <v>51</v>
      </c>
      <c r="E69" s="307"/>
      <c r="F69" s="318"/>
      <c r="G69" s="391" t="s">
        <v>3206</v>
      </c>
      <c r="H69" s="391" t="s">
        <v>1457</v>
      </c>
      <c r="I69" s="307"/>
      <c r="J69" s="322"/>
      <c r="K69" s="388" t="s">
        <v>2739</v>
      </c>
      <c r="L69" s="324"/>
      <c r="M69" s="324"/>
      <c r="N69" s="132"/>
      <c r="O69" s="324"/>
      <c r="P69" s="324">
        <v>420000</v>
      </c>
      <c r="Q69" s="324"/>
      <c r="R69" s="324"/>
      <c r="S69" s="324"/>
      <c r="T69" s="324"/>
    </row>
    <row r="70" spans="1:20" s="32" customFormat="1" ht="65.099999999999994" customHeight="1" x14ac:dyDescent="0.3">
      <c r="A70" s="13">
        <v>64</v>
      </c>
      <c r="B70" s="390"/>
      <c r="C70" s="307" t="s">
        <v>2249</v>
      </c>
      <c r="D70" s="319" t="s">
        <v>51</v>
      </c>
      <c r="E70" s="307"/>
      <c r="F70" s="318"/>
      <c r="G70" s="391"/>
      <c r="H70" s="391"/>
      <c r="I70" s="307"/>
      <c r="J70" s="322"/>
      <c r="K70" s="388"/>
      <c r="L70" s="324"/>
      <c r="M70" s="324"/>
      <c r="N70" s="132"/>
      <c r="O70" s="324"/>
      <c r="P70" s="324">
        <v>420000</v>
      </c>
      <c r="Q70" s="324"/>
      <c r="R70" s="324"/>
      <c r="S70" s="324"/>
      <c r="T70" s="324"/>
    </row>
    <row r="71" spans="1:20" s="32" customFormat="1" ht="65.099999999999994" customHeight="1" x14ac:dyDescent="0.3">
      <c r="A71" s="13">
        <v>65</v>
      </c>
      <c r="B71" s="390"/>
      <c r="C71" s="307" t="s">
        <v>2250</v>
      </c>
      <c r="D71" s="319" t="s">
        <v>51</v>
      </c>
      <c r="E71" s="307"/>
      <c r="F71" s="318"/>
      <c r="G71" s="391"/>
      <c r="H71" s="391"/>
      <c r="I71" s="307"/>
      <c r="J71" s="322"/>
      <c r="K71" s="388"/>
      <c r="L71" s="324"/>
      <c r="M71" s="324"/>
      <c r="N71" s="132"/>
      <c r="O71" s="324"/>
      <c r="P71" s="324">
        <v>430000</v>
      </c>
      <c r="Q71" s="324"/>
      <c r="R71" s="324"/>
      <c r="S71" s="324"/>
      <c r="T71" s="324"/>
    </row>
    <row r="72" spans="1:20" s="32" customFormat="1" ht="65.099999999999994" customHeight="1" x14ac:dyDescent="0.3">
      <c r="A72" s="13">
        <v>66</v>
      </c>
      <c r="B72" s="390"/>
      <c r="C72" s="307" t="s">
        <v>2248</v>
      </c>
      <c r="D72" s="319" t="s">
        <v>51</v>
      </c>
      <c r="E72" s="307"/>
      <c r="F72" s="318"/>
      <c r="G72" s="390"/>
      <c r="H72" s="391" t="s">
        <v>1457</v>
      </c>
      <c r="I72" s="307"/>
      <c r="J72" s="322"/>
      <c r="K72" s="388" t="s">
        <v>2740</v>
      </c>
      <c r="L72" s="324"/>
      <c r="M72" s="324"/>
      <c r="N72" s="132"/>
      <c r="O72" s="324"/>
      <c r="P72" s="324"/>
      <c r="Q72" s="324">
        <v>650000</v>
      </c>
      <c r="R72" s="324"/>
      <c r="S72" s="324"/>
      <c r="T72" s="324"/>
    </row>
    <row r="73" spans="1:20" s="32" customFormat="1" ht="65.099999999999994" customHeight="1" x14ac:dyDescent="0.3">
      <c r="A73" s="13">
        <v>67</v>
      </c>
      <c r="B73" s="390"/>
      <c r="C73" s="307" t="s">
        <v>2249</v>
      </c>
      <c r="D73" s="319" t="s">
        <v>51</v>
      </c>
      <c r="E73" s="307"/>
      <c r="F73" s="318"/>
      <c r="G73" s="390"/>
      <c r="H73" s="391"/>
      <c r="I73" s="307"/>
      <c r="J73" s="322"/>
      <c r="K73" s="388"/>
      <c r="L73" s="324"/>
      <c r="M73" s="324"/>
      <c r="N73" s="132"/>
      <c r="O73" s="324"/>
      <c r="P73" s="324"/>
      <c r="Q73" s="324">
        <v>650000</v>
      </c>
      <c r="R73" s="324"/>
      <c r="S73" s="324"/>
      <c r="T73" s="324"/>
    </row>
    <row r="74" spans="1:20" s="32" customFormat="1" ht="65.099999999999994" customHeight="1" x14ac:dyDescent="0.3">
      <c r="A74" s="13">
        <v>68</v>
      </c>
      <c r="B74" s="390"/>
      <c r="C74" s="307" t="s">
        <v>2250</v>
      </c>
      <c r="D74" s="319" t="s">
        <v>51</v>
      </c>
      <c r="E74" s="307"/>
      <c r="F74" s="318"/>
      <c r="G74" s="390"/>
      <c r="H74" s="391"/>
      <c r="I74" s="307"/>
      <c r="J74" s="322"/>
      <c r="K74" s="388"/>
      <c r="L74" s="324"/>
      <c r="M74" s="324"/>
      <c r="N74" s="132"/>
      <c r="O74" s="324"/>
      <c r="P74" s="324"/>
      <c r="Q74" s="324">
        <v>650000</v>
      </c>
      <c r="R74" s="324"/>
      <c r="S74" s="324"/>
      <c r="T74" s="324"/>
    </row>
    <row r="75" spans="1:20" s="32" customFormat="1" ht="65.099999999999994" customHeight="1" x14ac:dyDescent="0.3">
      <c r="A75" s="13">
        <v>69</v>
      </c>
      <c r="B75" s="390"/>
      <c r="C75" s="307" t="s">
        <v>2248</v>
      </c>
      <c r="D75" s="319" t="s">
        <v>51</v>
      </c>
      <c r="E75" s="307"/>
      <c r="F75" s="318"/>
      <c r="G75" s="390"/>
      <c r="H75" s="391" t="s">
        <v>1457</v>
      </c>
      <c r="I75" s="307"/>
      <c r="J75" s="322"/>
      <c r="K75" s="388" t="s">
        <v>2741</v>
      </c>
      <c r="L75" s="324"/>
      <c r="M75" s="324"/>
      <c r="N75" s="132"/>
      <c r="O75" s="324"/>
      <c r="P75" s="324"/>
      <c r="Q75" s="324"/>
      <c r="R75" s="324"/>
      <c r="S75" s="324">
        <v>450000</v>
      </c>
      <c r="T75" s="324"/>
    </row>
    <row r="76" spans="1:20" s="32" customFormat="1" ht="65.099999999999994" customHeight="1" x14ac:dyDescent="0.3">
      <c r="A76" s="13">
        <v>70</v>
      </c>
      <c r="B76" s="390"/>
      <c r="C76" s="307" t="s">
        <v>2249</v>
      </c>
      <c r="D76" s="319" t="s">
        <v>51</v>
      </c>
      <c r="E76" s="307"/>
      <c r="F76" s="318"/>
      <c r="G76" s="390"/>
      <c r="H76" s="391"/>
      <c r="I76" s="307"/>
      <c r="J76" s="322"/>
      <c r="K76" s="388"/>
      <c r="L76" s="324"/>
      <c r="M76" s="324"/>
      <c r="N76" s="132"/>
      <c r="O76" s="324"/>
      <c r="P76" s="324"/>
      <c r="Q76" s="324"/>
      <c r="R76" s="324"/>
      <c r="S76" s="324">
        <v>450000</v>
      </c>
      <c r="T76" s="324"/>
    </row>
    <row r="77" spans="1:20" s="32" customFormat="1" ht="65.099999999999994" customHeight="1" x14ac:dyDescent="0.3">
      <c r="A77" s="13">
        <v>71</v>
      </c>
      <c r="B77" s="390"/>
      <c r="C77" s="307" t="s">
        <v>2250</v>
      </c>
      <c r="D77" s="319" t="s">
        <v>51</v>
      </c>
      <c r="E77" s="307"/>
      <c r="F77" s="318"/>
      <c r="G77" s="390"/>
      <c r="H77" s="391"/>
      <c r="I77" s="307"/>
      <c r="J77" s="322"/>
      <c r="K77" s="388"/>
      <c r="L77" s="324"/>
      <c r="M77" s="324"/>
      <c r="N77" s="132"/>
      <c r="O77" s="324"/>
      <c r="P77" s="324"/>
      <c r="Q77" s="324"/>
      <c r="R77" s="324"/>
      <c r="S77" s="324">
        <v>450000</v>
      </c>
      <c r="T77" s="324"/>
    </row>
    <row r="78" spans="1:20" s="32" customFormat="1" ht="65.099999999999994" customHeight="1" x14ac:dyDescent="0.3">
      <c r="A78" s="13">
        <v>72</v>
      </c>
      <c r="B78" s="390"/>
      <c r="C78" s="307" t="s">
        <v>2248</v>
      </c>
      <c r="D78" s="319" t="s">
        <v>51</v>
      </c>
      <c r="E78" s="307"/>
      <c r="F78" s="318"/>
      <c r="G78" s="391" t="s">
        <v>3205</v>
      </c>
      <c r="H78" s="391" t="s">
        <v>1457</v>
      </c>
      <c r="I78" s="307"/>
      <c r="J78" s="322"/>
      <c r="K78" s="388" t="s">
        <v>2742</v>
      </c>
      <c r="L78" s="324"/>
      <c r="M78" s="324"/>
      <c r="N78" s="132"/>
      <c r="O78" s="324"/>
      <c r="P78" s="324">
        <v>470000</v>
      </c>
      <c r="Q78" s="324"/>
      <c r="R78" s="324"/>
      <c r="S78" s="307"/>
      <c r="T78" s="324"/>
    </row>
    <row r="79" spans="1:20" s="32" customFormat="1" ht="65.099999999999994" customHeight="1" x14ac:dyDescent="0.3">
      <c r="A79" s="13">
        <v>73</v>
      </c>
      <c r="B79" s="390"/>
      <c r="C79" s="307" t="s">
        <v>2249</v>
      </c>
      <c r="D79" s="319" t="s">
        <v>51</v>
      </c>
      <c r="E79" s="307"/>
      <c r="F79" s="318"/>
      <c r="G79" s="391"/>
      <c r="H79" s="391"/>
      <c r="I79" s="307"/>
      <c r="J79" s="322"/>
      <c r="K79" s="388"/>
      <c r="L79" s="324"/>
      <c r="M79" s="324"/>
      <c r="N79" s="132"/>
      <c r="O79" s="324"/>
      <c r="P79" s="324">
        <v>470000</v>
      </c>
      <c r="Q79" s="324"/>
      <c r="R79" s="324"/>
      <c r="S79" s="307"/>
      <c r="T79" s="324"/>
    </row>
    <row r="80" spans="1:20" s="32" customFormat="1" ht="65.099999999999994" customHeight="1" x14ac:dyDescent="0.3">
      <c r="A80" s="13">
        <v>74</v>
      </c>
      <c r="B80" s="390"/>
      <c r="C80" s="307" t="s">
        <v>2250</v>
      </c>
      <c r="D80" s="319" t="s">
        <v>51</v>
      </c>
      <c r="E80" s="307"/>
      <c r="F80" s="318"/>
      <c r="G80" s="391"/>
      <c r="H80" s="391"/>
      <c r="I80" s="307"/>
      <c r="J80" s="322"/>
      <c r="K80" s="388"/>
      <c r="L80" s="324"/>
      <c r="M80" s="324"/>
      <c r="N80" s="132"/>
      <c r="O80" s="324"/>
      <c r="P80" s="324">
        <v>480000</v>
      </c>
      <c r="Q80" s="324"/>
      <c r="R80" s="324"/>
      <c r="S80" s="307"/>
      <c r="T80" s="324"/>
    </row>
    <row r="81" spans="1:20" s="32" customFormat="1" ht="65.099999999999994" customHeight="1" x14ac:dyDescent="0.3">
      <c r="A81" s="13">
        <v>75</v>
      </c>
      <c r="B81" s="390"/>
      <c r="C81" s="307" t="s">
        <v>2248</v>
      </c>
      <c r="D81" s="319" t="s">
        <v>51</v>
      </c>
      <c r="E81" s="307"/>
      <c r="F81" s="318"/>
      <c r="G81" s="391" t="s">
        <v>3212</v>
      </c>
      <c r="H81" s="391" t="s">
        <v>1457</v>
      </c>
      <c r="I81" s="307"/>
      <c r="J81" s="322"/>
      <c r="K81" s="388" t="s">
        <v>3193</v>
      </c>
      <c r="L81" s="324"/>
      <c r="M81" s="324"/>
      <c r="N81" s="132"/>
      <c r="O81" s="324"/>
      <c r="P81" s="324">
        <v>500000</v>
      </c>
      <c r="Q81" s="324"/>
      <c r="R81" s="324"/>
      <c r="S81" s="307"/>
      <c r="T81" s="324"/>
    </row>
    <row r="82" spans="1:20" s="32" customFormat="1" ht="65.099999999999994" customHeight="1" x14ac:dyDescent="0.3">
      <c r="A82" s="13">
        <v>76</v>
      </c>
      <c r="B82" s="390"/>
      <c r="C82" s="307" t="s">
        <v>2249</v>
      </c>
      <c r="D82" s="319" t="s">
        <v>51</v>
      </c>
      <c r="E82" s="307"/>
      <c r="F82" s="318"/>
      <c r="G82" s="391"/>
      <c r="H82" s="391"/>
      <c r="I82" s="307"/>
      <c r="J82" s="322"/>
      <c r="K82" s="388"/>
      <c r="L82" s="324"/>
      <c r="M82" s="324"/>
      <c r="N82" s="132"/>
      <c r="O82" s="324"/>
      <c r="P82" s="324">
        <v>500000</v>
      </c>
      <c r="Q82" s="324"/>
      <c r="R82" s="324"/>
      <c r="S82" s="307"/>
      <c r="T82" s="324"/>
    </row>
    <row r="83" spans="1:20" s="32" customFormat="1" ht="65.099999999999994" customHeight="1" x14ac:dyDescent="0.3">
      <c r="A83" s="13">
        <v>77</v>
      </c>
      <c r="B83" s="390"/>
      <c r="C83" s="307" t="s">
        <v>2250</v>
      </c>
      <c r="D83" s="319" t="s">
        <v>51</v>
      </c>
      <c r="E83" s="307"/>
      <c r="F83" s="318"/>
      <c r="G83" s="391"/>
      <c r="H83" s="391"/>
      <c r="I83" s="307"/>
      <c r="J83" s="322"/>
      <c r="K83" s="388"/>
      <c r="L83" s="324"/>
      <c r="M83" s="324"/>
      <c r="N83" s="132"/>
      <c r="O83" s="324"/>
      <c r="P83" s="324">
        <v>530000</v>
      </c>
      <c r="Q83" s="324"/>
      <c r="R83" s="324"/>
      <c r="S83" s="307"/>
      <c r="T83" s="324"/>
    </row>
    <row r="84" spans="1:20" s="32" customFormat="1" ht="65.099999999999994" customHeight="1" x14ac:dyDescent="0.3">
      <c r="A84" s="13">
        <v>78</v>
      </c>
      <c r="B84" s="390"/>
      <c r="C84" s="307" t="s">
        <v>2248</v>
      </c>
      <c r="D84" s="319" t="s">
        <v>51</v>
      </c>
      <c r="E84" s="307"/>
      <c r="F84" s="318"/>
      <c r="G84" s="390"/>
      <c r="H84" s="391" t="s">
        <v>1457</v>
      </c>
      <c r="I84" s="307"/>
      <c r="J84" s="322"/>
      <c r="K84" s="388" t="s">
        <v>2743</v>
      </c>
      <c r="L84" s="324">
        <v>480000</v>
      </c>
      <c r="M84" s="324"/>
      <c r="N84" s="132"/>
      <c r="O84" s="324"/>
      <c r="P84" s="324"/>
      <c r="Q84" s="324"/>
      <c r="R84" s="324"/>
      <c r="S84" s="307"/>
      <c r="T84" s="324"/>
    </row>
    <row r="85" spans="1:20" s="32" customFormat="1" ht="65.099999999999994" customHeight="1" x14ac:dyDescent="0.3">
      <c r="A85" s="13">
        <v>79</v>
      </c>
      <c r="B85" s="390"/>
      <c r="C85" s="307" t="s">
        <v>2249</v>
      </c>
      <c r="D85" s="319" t="s">
        <v>51</v>
      </c>
      <c r="E85" s="307"/>
      <c r="F85" s="318"/>
      <c r="G85" s="390"/>
      <c r="H85" s="391"/>
      <c r="I85" s="307"/>
      <c r="J85" s="322"/>
      <c r="K85" s="388"/>
      <c r="L85" s="324">
        <v>480000</v>
      </c>
      <c r="M85" s="324"/>
      <c r="N85" s="132"/>
      <c r="O85" s="324"/>
      <c r="P85" s="324"/>
      <c r="Q85" s="324"/>
      <c r="R85" s="324"/>
      <c r="S85" s="307"/>
      <c r="T85" s="324"/>
    </row>
    <row r="86" spans="1:20" s="32" customFormat="1" ht="65.099999999999994" customHeight="1" x14ac:dyDescent="0.3">
      <c r="A86" s="13">
        <v>80</v>
      </c>
      <c r="B86" s="390"/>
      <c r="C86" s="307" t="s">
        <v>2250</v>
      </c>
      <c r="D86" s="319" t="s">
        <v>51</v>
      </c>
      <c r="E86" s="307"/>
      <c r="F86" s="318"/>
      <c r="G86" s="390"/>
      <c r="H86" s="391"/>
      <c r="I86" s="307"/>
      <c r="J86" s="322"/>
      <c r="K86" s="388"/>
      <c r="L86" s="324">
        <v>490000</v>
      </c>
      <c r="M86" s="324"/>
      <c r="N86" s="132"/>
      <c r="O86" s="324"/>
      <c r="P86" s="324"/>
      <c r="Q86" s="324"/>
      <c r="R86" s="324"/>
      <c r="S86" s="307"/>
      <c r="T86" s="324"/>
    </row>
    <row r="87" spans="1:20" s="32" customFormat="1" ht="65.099999999999994" customHeight="1" x14ac:dyDescent="0.3">
      <c r="A87" s="13">
        <v>81</v>
      </c>
      <c r="B87" s="390"/>
      <c r="C87" s="307" t="s">
        <v>2248</v>
      </c>
      <c r="D87" s="319" t="s">
        <v>51</v>
      </c>
      <c r="E87" s="307"/>
      <c r="F87" s="318"/>
      <c r="G87" s="391" t="s">
        <v>3204</v>
      </c>
      <c r="H87" s="391" t="s">
        <v>1457</v>
      </c>
      <c r="I87" s="307"/>
      <c r="J87" s="322"/>
      <c r="K87" s="388" t="s">
        <v>2744</v>
      </c>
      <c r="L87" s="324"/>
      <c r="M87" s="324"/>
      <c r="N87" s="132"/>
      <c r="O87" s="324"/>
      <c r="P87" s="324">
        <v>380000</v>
      </c>
      <c r="Q87" s="324"/>
      <c r="R87" s="324"/>
      <c r="S87" s="307"/>
      <c r="T87" s="324"/>
    </row>
    <row r="88" spans="1:20" s="32" customFormat="1" ht="65.099999999999994" customHeight="1" x14ac:dyDescent="0.3">
      <c r="A88" s="13">
        <v>82</v>
      </c>
      <c r="B88" s="390"/>
      <c r="C88" s="307" t="s">
        <v>2249</v>
      </c>
      <c r="D88" s="319" t="s">
        <v>51</v>
      </c>
      <c r="E88" s="307"/>
      <c r="F88" s="318"/>
      <c r="G88" s="391"/>
      <c r="H88" s="391"/>
      <c r="I88" s="307"/>
      <c r="J88" s="322"/>
      <c r="K88" s="388"/>
      <c r="L88" s="324"/>
      <c r="M88" s="324"/>
      <c r="N88" s="132"/>
      <c r="O88" s="324"/>
      <c r="P88" s="324">
        <v>380000</v>
      </c>
      <c r="Q88" s="324"/>
      <c r="R88" s="324"/>
      <c r="S88" s="307"/>
      <c r="T88" s="324"/>
    </row>
    <row r="89" spans="1:20" s="32" customFormat="1" ht="65.099999999999994" customHeight="1" x14ac:dyDescent="0.3">
      <c r="A89" s="13">
        <v>83</v>
      </c>
      <c r="B89" s="390"/>
      <c r="C89" s="307" t="s">
        <v>2250</v>
      </c>
      <c r="D89" s="319" t="s">
        <v>51</v>
      </c>
      <c r="E89" s="307"/>
      <c r="F89" s="318"/>
      <c r="G89" s="391"/>
      <c r="H89" s="391"/>
      <c r="I89" s="307"/>
      <c r="J89" s="322"/>
      <c r="K89" s="388"/>
      <c r="L89" s="324"/>
      <c r="M89" s="324"/>
      <c r="N89" s="132"/>
      <c r="O89" s="324"/>
      <c r="P89" s="324">
        <v>350000</v>
      </c>
      <c r="Q89" s="324"/>
      <c r="R89" s="324"/>
      <c r="S89" s="307"/>
      <c r="T89" s="324"/>
    </row>
    <row r="90" spans="1:20" s="32" customFormat="1" ht="65.099999999999994" customHeight="1" x14ac:dyDescent="0.3">
      <c r="A90" s="13">
        <v>84</v>
      </c>
      <c r="B90" s="390"/>
      <c r="C90" s="307" t="s">
        <v>2248</v>
      </c>
      <c r="D90" s="319" t="s">
        <v>51</v>
      </c>
      <c r="E90" s="307"/>
      <c r="F90" s="318"/>
      <c r="G90" s="390"/>
      <c r="H90" s="391" t="s">
        <v>1457</v>
      </c>
      <c r="I90" s="307"/>
      <c r="J90" s="322"/>
      <c r="K90" s="388" t="s">
        <v>2745</v>
      </c>
      <c r="L90" s="324"/>
      <c r="M90" s="324" t="s">
        <v>2746</v>
      </c>
      <c r="N90" s="132"/>
      <c r="O90" s="324"/>
      <c r="P90" s="324"/>
      <c r="Q90" s="324"/>
      <c r="R90" s="324"/>
      <c r="S90" s="307"/>
      <c r="T90" s="324"/>
    </row>
    <row r="91" spans="1:20" s="32" customFormat="1" ht="65.099999999999994" customHeight="1" x14ac:dyDescent="0.3">
      <c r="A91" s="13">
        <v>85</v>
      </c>
      <c r="B91" s="390"/>
      <c r="C91" s="307" t="s">
        <v>2249</v>
      </c>
      <c r="D91" s="319" t="s">
        <v>51</v>
      </c>
      <c r="E91" s="307"/>
      <c r="F91" s="318"/>
      <c r="G91" s="390"/>
      <c r="H91" s="391"/>
      <c r="I91" s="307"/>
      <c r="J91" s="322"/>
      <c r="K91" s="388"/>
      <c r="L91" s="324"/>
      <c r="M91" s="324" t="s">
        <v>2746</v>
      </c>
      <c r="N91" s="132"/>
      <c r="O91" s="324"/>
      <c r="P91" s="324"/>
      <c r="Q91" s="324"/>
      <c r="R91" s="324"/>
      <c r="S91" s="307"/>
      <c r="T91" s="324"/>
    </row>
    <row r="92" spans="1:20" s="32" customFormat="1" ht="65.099999999999994" customHeight="1" x14ac:dyDescent="0.3">
      <c r="A92" s="13">
        <v>86</v>
      </c>
      <c r="B92" s="390"/>
      <c r="C92" s="307" t="s">
        <v>2250</v>
      </c>
      <c r="D92" s="319" t="s">
        <v>51</v>
      </c>
      <c r="E92" s="307"/>
      <c r="F92" s="318"/>
      <c r="G92" s="390"/>
      <c r="H92" s="391"/>
      <c r="I92" s="307"/>
      <c r="J92" s="322"/>
      <c r="K92" s="388"/>
      <c r="L92" s="324"/>
      <c r="M92" s="324" t="s">
        <v>2747</v>
      </c>
      <c r="N92" s="132"/>
      <c r="O92" s="324"/>
      <c r="P92" s="324"/>
      <c r="Q92" s="324"/>
      <c r="R92" s="324"/>
      <c r="S92" s="307"/>
      <c r="T92" s="324"/>
    </row>
    <row r="93" spans="1:20" s="32" customFormat="1" ht="65.099999999999994" customHeight="1" x14ac:dyDescent="0.3">
      <c r="A93" s="13">
        <v>87</v>
      </c>
      <c r="B93" s="390"/>
      <c r="C93" s="307" t="s">
        <v>2248</v>
      </c>
      <c r="D93" s="319" t="s">
        <v>51</v>
      </c>
      <c r="E93" s="307"/>
      <c r="F93" s="318"/>
      <c r="G93" s="390"/>
      <c r="H93" s="391" t="s">
        <v>1457</v>
      </c>
      <c r="I93" s="307"/>
      <c r="J93" s="322"/>
      <c r="K93" s="388" t="s">
        <v>2748</v>
      </c>
      <c r="L93" s="324"/>
      <c r="M93" s="324"/>
      <c r="N93" s="132"/>
      <c r="O93" s="324"/>
      <c r="P93" s="324">
        <v>460000</v>
      </c>
      <c r="Q93" s="324"/>
      <c r="R93" s="324"/>
      <c r="S93" s="307"/>
      <c r="T93" s="324"/>
    </row>
    <row r="94" spans="1:20" s="32" customFormat="1" ht="65.099999999999994" customHeight="1" x14ac:dyDescent="0.3">
      <c r="A94" s="13">
        <v>88</v>
      </c>
      <c r="B94" s="390"/>
      <c r="C94" s="307" t="s">
        <v>2249</v>
      </c>
      <c r="D94" s="319" t="s">
        <v>51</v>
      </c>
      <c r="E94" s="307"/>
      <c r="F94" s="318"/>
      <c r="G94" s="390"/>
      <c r="H94" s="391"/>
      <c r="I94" s="307"/>
      <c r="J94" s="322"/>
      <c r="K94" s="388"/>
      <c r="L94" s="324"/>
      <c r="M94" s="324"/>
      <c r="N94" s="132"/>
      <c r="O94" s="324"/>
      <c r="P94" s="324">
        <v>485000</v>
      </c>
      <c r="Q94" s="324"/>
      <c r="R94" s="324"/>
      <c r="S94" s="307"/>
      <c r="T94" s="324"/>
    </row>
    <row r="95" spans="1:20" s="32" customFormat="1" ht="65.099999999999994" customHeight="1" x14ac:dyDescent="0.3">
      <c r="A95" s="13">
        <v>89</v>
      </c>
      <c r="B95" s="390"/>
      <c r="C95" s="307" t="s">
        <v>2250</v>
      </c>
      <c r="D95" s="319" t="s">
        <v>51</v>
      </c>
      <c r="E95" s="307"/>
      <c r="F95" s="318"/>
      <c r="G95" s="390"/>
      <c r="H95" s="391"/>
      <c r="I95" s="307"/>
      <c r="J95" s="322"/>
      <c r="K95" s="388"/>
      <c r="L95" s="324"/>
      <c r="M95" s="324"/>
      <c r="N95" s="132"/>
      <c r="O95" s="324"/>
      <c r="P95" s="324">
        <v>485000</v>
      </c>
      <c r="Q95" s="324"/>
      <c r="R95" s="324"/>
      <c r="S95" s="307"/>
      <c r="T95" s="324"/>
    </row>
    <row r="96" spans="1:20" s="32" customFormat="1" ht="65.099999999999994" customHeight="1" x14ac:dyDescent="0.3">
      <c r="A96" s="13">
        <v>90</v>
      </c>
      <c r="B96" s="390"/>
      <c r="C96" s="307" t="s">
        <v>2248</v>
      </c>
      <c r="D96" s="319" t="s">
        <v>51</v>
      </c>
      <c r="E96" s="307"/>
      <c r="F96" s="318"/>
      <c r="G96" s="390"/>
      <c r="H96" s="391" t="s">
        <v>1457</v>
      </c>
      <c r="I96" s="307"/>
      <c r="J96" s="322"/>
      <c r="K96" s="388" t="s">
        <v>2749</v>
      </c>
      <c r="L96" s="324"/>
      <c r="M96" s="324"/>
      <c r="N96" s="132"/>
      <c r="O96" s="324"/>
      <c r="P96" s="324"/>
      <c r="Q96" s="324"/>
      <c r="R96" s="324">
        <v>490000</v>
      </c>
      <c r="S96" s="307"/>
      <c r="T96" s="324"/>
    </row>
    <row r="97" spans="1:20" s="32" customFormat="1" ht="65.099999999999994" customHeight="1" x14ac:dyDescent="0.3">
      <c r="A97" s="13">
        <v>91</v>
      </c>
      <c r="B97" s="390"/>
      <c r="C97" s="307" t="s">
        <v>2249</v>
      </c>
      <c r="D97" s="319" t="s">
        <v>51</v>
      </c>
      <c r="E97" s="307"/>
      <c r="F97" s="318"/>
      <c r="G97" s="390"/>
      <c r="H97" s="391"/>
      <c r="I97" s="307"/>
      <c r="J97" s="322"/>
      <c r="K97" s="388"/>
      <c r="L97" s="324"/>
      <c r="M97" s="324"/>
      <c r="N97" s="132"/>
      <c r="O97" s="324"/>
      <c r="P97" s="324"/>
      <c r="Q97" s="324"/>
      <c r="R97" s="324">
        <v>490000</v>
      </c>
      <c r="S97" s="307"/>
      <c r="T97" s="324"/>
    </row>
    <row r="98" spans="1:20" s="32" customFormat="1" ht="65.099999999999994" customHeight="1" x14ac:dyDescent="0.3">
      <c r="A98" s="13">
        <v>92</v>
      </c>
      <c r="B98" s="390"/>
      <c r="C98" s="307" t="s">
        <v>2250</v>
      </c>
      <c r="D98" s="319" t="s">
        <v>51</v>
      </c>
      <c r="E98" s="307"/>
      <c r="F98" s="318"/>
      <c r="G98" s="390"/>
      <c r="H98" s="391"/>
      <c r="I98" s="307"/>
      <c r="J98" s="322"/>
      <c r="K98" s="388"/>
      <c r="L98" s="324"/>
      <c r="M98" s="324"/>
      <c r="N98" s="132"/>
      <c r="O98" s="324"/>
      <c r="P98" s="324"/>
      <c r="Q98" s="324"/>
      <c r="R98" s="324">
        <v>500000</v>
      </c>
      <c r="S98" s="307"/>
      <c r="T98" s="324"/>
    </row>
    <row r="99" spans="1:20" s="32" customFormat="1" ht="65.099999999999994" customHeight="1" x14ac:dyDescent="0.3">
      <c r="A99" s="13">
        <v>93</v>
      </c>
      <c r="B99" s="390"/>
      <c r="C99" s="307" t="s">
        <v>2248</v>
      </c>
      <c r="D99" s="319" t="s">
        <v>51</v>
      </c>
      <c r="E99" s="307"/>
      <c r="F99" s="318"/>
      <c r="G99" s="391" t="s">
        <v>3417</v>
      </c>
      <c r="H99" s="391" t="s">
        <v>1457</v>
      </c>
      <c r="I99" s="307"/>
      <c r="J99" s="322"/>
      <c r="K99" s="388" t="s">
        <v>2821</v>
      </c>
      <c r="L99" s="324"/>
      <c r="M99" s="324"/>
      <c r="N99" s="132" t="s">
        <v>3415</v>
      </c>
      <c r="O99" s="324"/>
      <c r="P99" s="324"/>
      <c r="Q99" s="324"/>
      <c r="R99" s="324"/>
      <c r="S99" s="307"/>
      <c r="T99" s="324"/>
    </row>
    <row r="100" spans="1:20" s="32" customFormat="1" ht="65.099999999999994" customHeight="1" x14ac:dyDescent="0.3">
      <c r="A100" s="13">
        <v>94</v>
      </c>
      <c r="B100" s="390"/>
      <c r="C100" s="307" t="s">
        <v>2249</v>
      </c>
      <c r="D100" s="319" t="s">
        <v>51</v>
      </c>
      <c r="E100" s="307"/>
      <c r="F100" s="318"/>
      <c r="G100" s="391"/>
      <c r="H100" s="391"/>
      <c r="I100" s="307"/>
      <c r="J100" s="322"/>
      <c r="K100" s="388"/>
      <c r="L100" s="324"/>
      <c r="M100" s="324"/>
      <c r="N100" s="132" t="s">
        <v>3415</v>
      </c>
      <c r="O100" s="324"/>
      <c r="P100" s="324"/>
      <c r="Q100" s="324"/>
      <c r="R100" s="324"/>
      <c r="S100" s="307"/>
      <c r="T100" s="324"/>
    </row>
    <row r="101" spans="1:20" s="32" customFormat="1" ht="65.099999999999994" customHeight="1" x14ac:dyDescent="0.3">
      <c r="A101" s="13">
        <v>95</v>
      </c>
      <c r="B101" s="390"/>
      <c r="C101" s="307" t="s">
        <v>2250</v>
      </c>
      <c r="D101" s="319" t="s">
        <v>51</v>
      </c>
      <c r="E101" s="307"/>
      <c r="F101" s="318"/>
      <c r="G101" s="391"/>
      <c r="H101" s="391"/>
      <c r="I101" s="307"/>
      <c r="J101" s="322"/>
      <c r="K101" s="388"/>
      <c r="L101" s="324"/>
      <c r="M101" s="324"/>
      <c r="N101" s="132" t="s">
        <v>3416</v>
      </c>
      <c r="O101" s="324"/>
      <c r="P101" s="324"/>
      <c r="Q101" s="324"/>
      <c r="R101" s="324"/>
      <c r="S101" s="307"/>
      <c r="T101" s="324"/>
    </row>
    <row r="102" spans="1:20" s="32" customFormat="1" ht="65.099999999999994" customHeight="1" x14ac:dyDescent="0.3">
      <c r="A102" s="13">
        <v>96</v>
      </c>
      <c r="B102" s="390"/>
      <c r="C102" s="307" t="s">
        <v>2248</v>
      </c>
      <c r="D102" s="319" t="s">
        <v>51</v>
      </c>
      <c r="E102" s="307"/>
      <c r="F102" s="318"/>
      <c r="G102" s="391" t="s">
        <v>3211</v>
      </c>
      <c r="H102" s="391" t="s">
        <v>1457</v>
      </c>
      <c r="I102" s="307"/>
      <c r="J102" s="322"/>
      <c r="K102" s="388" t="s">
        <v>3192</v>
      </c>
      <c r="L102" s="324"/>
      <c r="M102" s="324"/>
      <c r="N102" s="132"/>
      <c r="O102" s="324"/>
      <c r="P102" s="324"/>
      <c r="Q102" s="132">
        <v>580000</v>
      </c>
      <c r="R102" s="324"/>
      <c r="S102" s="307"/>
      <c r="T102" s="324"/>
    </row>
    <row r="103" spans="1:20" s="32" customFormat="1" ht="65.099999999999994" customHeight="1" x14ac:dyDescent="0.3">
      <c r="A103" s="13">
        <v>97</v>
      </c>
      <c r="B103" s="390"/>
      <c r="C103" s="307" t="s">
        <v>2249</v>
      </c>
      <c r="D103" s="319" t="s">
        <v>51</v>
      </c>
      <c r="E103" s="307"/>
      <c r="F103" s="318"/>
      <c r="G103" s="391"/>
      <c r="H103" s="391"/>
      <c r="I103" s="307"/>
      <c r="J103" s="322"/>
      <c r="K103" s="388"/>
      <c r="L103" s="324"/>
      <c r="M103" s="324"/>
      <c r="N103" s="132"/>
      <c r="O103" s="324"/>
      <c r="P103" s="324"/>
      <c r="Q103" s="132">
        <v>580000</v>
      </c>
      <c r="R103" s="324"/>
      <c r="S103" s="307"/>
      <c r="T103" s="324"/>
    </row>
    <row r="104" spans="1:20" s="32" customFormat="1" ht="65.099999999999994" customHeight="1" x14ac:dyDescent="0.3">
      <c r="A104" s="13">
        <v>98</v>
      </c>
      <c r="B104" s="390"/>
      <c r="C104" s="307" t="s">
        <v>2250</v>
      </c>
      <c r="D104" s="319" t="s">
        <v>51</v>
      </c>
      <c r="E104" s="307"/>
      <c r="F104" s="318"/>
      <c r="G104" s="391"/>
      <c r="H104" s="391"/>
      <c r="I104" s="307"/>
      <c r="J104" s="322"/>
      <c r="K104" s="388"/>
      <c r="L104" s="324"/>
      <c r="M104" s="324"/>
      <c r="N104" s="132"/>
      <c r="O104" s="324"/>
      <c r="P104" s="324"/>
      <c r="Q104" s="132">
        <v>580000</v>
      </c>
      <c r="R104" s="324"/>
      <c r="S104" s="307"/>
      <c r="T104" s="324"/>
    </row>
    <row r="105" spans="1:20" s="32" customFormat="1" ht="65.099999999999994" customHeight="1" x14ac:dyDescent="0.3">
      <c r="A105" s="13">
        <v>99</v>
      </c>
      <c r="B105" s="390"/>
      <c r="C105" s="307" t="s">
        <v>2248</v>
      </c>
      <c r="D105" s="319" t="s">
        <v>51</v>
      </c>
      <c r="E105" s="307"/>
      <c r="F105" s="318"/>
      <c r="G105" s="391" t="s">
        <v>3214</v>
      </c>
      <c r="H105" s="391" t="s">
        <v>1457</v>
      </c>
      <c r="I105" s="307"/>
      <c r="J105" s="322"/>
      <c r="K105" s="388" t="s">
        <v>3198</v>
      </c>
      <c r="L105" s="324"/>
      <c r="M105" s="324"/>
      <c r="N105" s="324"/>
      <c r="O105" s="324"/>
      <c r="P105" s="324"/>
      <c r="Q105" s="324"/>
      <c r="R105" s="324" t="s">
        <v>3196</v>
      </c>
      <c r="S105" s="307"/>
      <c r="T105" s="324"/>
    </row>
    <row r="106" spans="1:20" s="32" customFormat="1" ht="65.099999999999994" customHeight="1" x14ac:dyDescent="0.3">
      <c r="A106" s="13">
        <v>100</v>
      </c>
      <c r="B106" s="390"/>
      <c r="C106" s="307" t="s">
        <v>2249</v>
      </c>
      <c r="D106" s="319" t="s">
        <v>51</v>
      </c>
      <c r="E106" s="307"/>
      <c r="F106" s="318"/>
      <c r="G106" s="391"/>
      <c r="H106" s="391"/>
      <c r="I106" s="307"/>
      <c r="J106" s="322"/>
      <c r="K106" s="388"/>
      <c r="L106" s="324"/>
      <c r="M106" s="324"/>
      <c r="N106" s="324"/>
      <c r="O106" s="324"/>
      <c r="P106" s="324"/>
      <c r="Q106" s="324"/>
      <c r="R106" s="324" t="s">
        <v>3197</v>
      </c>
      <c r="S106" s="307"/>
      <c r="T106" s="324"/>
    </row>
    <row r="107" spans="1:20" s="32" customFormat="1" ht="65.099999999999994" customHeight="1" x14ac:dyDescent="0.3">
      <c r="A107" s="13">
        <v>101</v>
      </c>
      <c r="B107" s="390"/>
      <c r="C107" s="307" t="s">
        <v>2250</v>
      </c>
      <c r="D107" s="319" t="s">
        <v>51</v>
      </c>
      <c r="E107" s="307"/>
      <c r="F107" s="318"/>
      <c r="G107" s="391"/>
      <c r="H107" s="391"/>
      <c r="I107" s="307"/>
      <c r="J107" s="322"/>
      <c r="K107" s="388"/>
      <c r="L107" s="324"/>
      <c r="M107" s="324"/>
      <c r="N107" s="324"/>
      <c r="O107" s="324"/>
      <c r="P107" s="324"/>
      <c r="Q107" s="324"/>
      <c r="R107" s="324" t="s">
        <v>3197</v>
      </c>
      <c r="S107" s="307"/>
      <c r="T107" s="324"/>
    </row>
    <row r="108" spans="1:20" s="32" customFormat="1" ht="65.099999999999994" customHeight="1" x14ac:dyDescent="0.3">
      <c r="A108" s="13">
        <v>102</v>
      </c>
      <c r="B108" s="390"/>
      <c r="C108" s="307" t="s">
        <v>2248</v>
      </c>
      <c r="D108" s="319" t="s">
        <v>51</v>
      </c>
      <c r="E108" s="307"/>
      <c r="F108" s="318"/>
      <c r="G108" s="391" t="s">
        <v>3213</v>
      </c>
      <c r="H108" s="391" t="s">
        <v>1457</v>
      </c>
      <c r="I108" s="307"/>
      <c r="J108" s="322"/>
      <c r="K108" s="388" t="s">
        <v>3199</v>
      </c>
      <c r="L108" s="324"/>
      <c r="M108" s="324"/>
      <c r="N108" s="324"/>
      <c r="O108" s="324"/>
      <c r="P108" s="324"/>
      <c r="Q108" s="324"/>
      <c r="R108" s="324">
        <v>550000</v>
      </c>
      <c r="S108" s="307"/>
      <c r="T108" s="324"/>
    </row>
    <row r="109" spans="1:20" s="32" customFormat="1" ht="65.099999999999994" customHeight="1" x14ac:dyDescent="0.3">
      <c r="A109" s="13">
        <v>103</v>
      </c>
      <c r="B109" s="390"/>
      <c r="C109" s="307" t="s">
        <v>2249</v>
      </c>
      <c r="D109" s="319" t="s">
        <v>51</v>
      </c>
      <c r="E109" s="307"/>
      <c r="F109" s="318"/>
      <c r="G109" s="391"/>
      <c r="H109" s="391"/>
      <c r="I109" s="307"/>
      <c r="J109" s="322"/>
      <c r="K109" s="388"/>
      <c r="L109" s="324"/>
      <c r="M109" s="324"/>
      <c r="N109" s="324"/>
      <c r="O109" s="324"/>
      <c r="P109" s="324"/>
      <c r="Q109" s="324"/>
      <c r="R109" s="324">
        <v>530000</v>
      </c>
      <c r="S109" s="307"/>
      <c r="T109" s="324"/>
    </row>
    <row r="110" spans="1:20" s="32" customFormat="1" ht="65.099999999999994" customHeight="1" x14ac:dyDescent="0.3">
      <c r="A110" s="13">
        <v>104</v>
      </c>
      <c r="B110" s="390"/>
      <c r="C110" s="307" t="s">
        <v>2250</v>
      </c>
      <c r="D110" s="319" t="s">
        <v>51</v>
      </c>
      <c r="E110" s="307"/>
      <c r="F110" s="318"/>
      <c r="G110" s="391"/>
      <c r="H110" s="391"/>
      <c r="I110" s="307"/>
      <c r="J110" s="322"/>
      <c r="K110" s="388"/>
      <c r="L110" s="324"/>
      <c r="M110" s="324"/>
      <c r="N110" s="324"/>
      <c r="O110" s="324"/>
      <c r="P110" s="324"/>
      <c r="Q110" s="324"/>
      <c r="R110" s="324">
        <v>570000</v>
      </c>
      <c r="S110" s="307"/>
      <c r="T110" s="324"/>
    </row>
    <row r="111" spans="1:20" s="32" customFormat="1" ht="65.099999999999994" customHeight="1" x14ac:dyDescent="0.3">
      <c r="A111" s="13">
        <v>105</v>
      </c>
      <c r="B111" s="390"/>
      <c r="C111" s="307" t="s">
        <v>2248</v>
      </c>
      <c r="D111" s="319" t="s">
        <v>51</v>
      </c>
      <c r="E111" s="307"/>
      <c r="F111" s="318"/>
      <c r="G111" s="391" t="s">
        <v>3208</v>
      </c>
      <c r="H111" s="391" t="s">
        <v>1457</v>
      </c>
      <c r="I111" s="307"/>
      <c r="J111" s="322"/>
      <c r="K111" s="388" t="s">
        <v>3200</v>
      </c>
      <c r="L111" s="324"/>
      <c r="M111" s="324" t="s">
        <v>3201</v>
      </c>
      <c r="N111" s="132"/>
      <c r="O111" s="324"/>
      <c r="P111" s="324"/>
      <c r="Q111" s="324"/>
      <c r="R111" s="132"/>
      <c r="S111" s="307"/>
      <c r="T111" s="324"/>
    </row>
    <row r="112" spans="1:20" s="32" customFormat="1" ht="65.099999999999994" customHeight="1" x14ac:dyDescent="0.3">
      <c r="A112" s="13">
        <v>106</v>
      </c>
      <c r="B112" s="390"/>
      <c r="C112" s="307" t="s">
        <v>2249</v>
      </c>
      <c r="D112" s="319" t="s">
        <v>51</v>
      </c>
      <c r="E112" s="307"/>
      <c r="F112" s="318"/>
      <c r="G112" s="391"/>
      <c r="H112" s="391"/>
      <c r="I112" s="307"/>
      <c r="J112" s="322"/>
      <c r="K112" s="388"/>
      <c r="L112" s="324"/>
      <c r="M112" s="324" t="s">
        <v>3201</v>
      </c>
      <c r="N112" s="132"/>
      <c r="O112" s="324"/>
      <c r="P112" s="324"/>
      <c r="Q112" s="324"/>
      <c r="R112" s="132"/>
      <c r="S112" s="307"/>
      <c r="T112" s="324"/>
    </row>
    <row r="113" spans="1:20" s="32" customFormat="1" ht="65.099999999999994" customHeight="1" x14ac:dyDescent="0.3">
      <c r="A113" s="13">
        <v>107</v>
      </c>
      <c r="B113" s="390"/>
      <c r="C113" s="307" t="s">
        <v>2250</v>
      </c>
      <c r="D113" s="319" t="s">
        <v>51</v>
      </c>
      <c r="E113" s="307"/>
      <c r="F113" s="318"/>
      <c r="G113" s="391"/>
      <c r="H113" s="391"/>
      <c r="I113" s="307"/>
      <c r="J113" s="322"/>
      <c r="K113" s="388"/>
      <c r="L113" s="324"/>
      <c r="M113" s="324">
        <v>600000</v>
      </c>
      <c r="N113" s="132"/>
      <c r="O113" s="324"/>
      <c r="P113" s="324"/>
      <c r="Q113" s="324"/>
      <c r="R113" s="132"/>
      <c r="S113" s="307"/>
      <c r="T113" s="324"/>
    </row>
    <row r="114" spans="1:20" s="32" customFormat="1" ht="65.099999999999994" customHeight="1" x14ac:dyDescent="0.3">
      <c r="A114" s="13">
        <v>108</v>
      </c>
      <c r="B114" s="390"/>
      <c r="C114" s="307" t="s">
        <v>2248</v>
      </c>
      <c r="D114" s="319" t="s">
        <v>51</v>
      </c>
      <c r="E114" s="307"/>
      <c r="F114" s="318"/>
      <c r="G114" s="391" t="s">
        <v>3413</v>
      </c>
      <c r="H114" s="391" t="s">
        <v>1457</v>
      </c>
      <c r="I114" s="307"/>
      <c r="J114" s="322"/>
      <c r="K114" s="388" t="s">
        <v>3414</v>
      </c>
      <c r="L114" s="324"/>
      <c r="M114" s="324">
        <v>590000</v>
      </c>
      <c r="N114" s="132"/>
      <c r="O114" s="324"/>
      <c r="P114" s="324"/>
      <c r="Q114" s="324"/>
      <c r="R114" s="132"/>
      <c r="S114" s="307"/>
      <c r="T114" s="324"/>
    </row>
    <row r="115" spans="1:20" s="32" customFormat="1" ht="65.099999999999994" customHeight="1" x14ac:dyDescent="0.3">
      <c r="A115" s="13">
        <v>109</v>
      </c>
      <c r="B115" s="390"/>
      <c r="C115" s="307" t="s">
        <v>2249</v>
      </c>
      <c r="D115" s="319" t="s">
        <v>51</v>
      </c>
      <c r="E115" s="307"/>
      <c r="F115" s="318"/>
      <c r="G115" s="391"/>
      <c r="H115" s="391"/>
      <c r="I115" s="307"/>
      <c r="J115" s="322"/>
      <c r="K115" s="388"/>
      <c r="L115" s="324"/>
      <c r="M115" s="324">
        <v>590000</v>
      </c>
      <c r="N115" s="132"/>
      <c r="O115" s="324"/>
      <c r="P115" s="324"/>
      <c r="Q115" s="324"/>
      <c r="R115" s="132"/>
      <c r="S115" s="307"/>
      <c r="T115" s="324"/>
    </row>
    <row r="116" spans="1:20" s="32" customFormat="1" ht="65.099999999999994" customHeight="1" x14ac:dyDescent="0.3">
      <c r="A116" s="13">
        <v>110</v>
      </c>
      <c r="B116" s="390"/>
      <c r="C116" s="307" t="s">
        <v>2250</v>
      </c>
      <c r="D116" s="319" t="s">
        <v>51</v>
      </c>
      <c r="E116" s="307"/>
      <c r="F116" s="318"/>
      <c r="G116" s="391"/>
      <c r="H116" s="391"/>
      <c r="I116" s="307"/>
      <c r="J116" s="322"/>
      <c r="K116" s="388"/>
      <c r="L116" s="324"/>
      <c r="M116" s="324">
        <v>590000</v>
      </c>
      <c r="N116" s="132"/>
      <c r="O116" s="324"/>
      <c r="P116" s="324"/>
      <c r="Q116" s="324"/>
      <c r="R116" s="132"/>
      <c r="S116" s="307"/>
      <c r="T116" s="324"/>
    </row>
    <row r="117" spans="1:20" s="32" customFormat="1" ht="65.099999999999994" customHeight="1" x14ac:dyDescent="0.3">
      <c r="A117" s="13">
        <v>111</v>
      </c>
      <c r="B117" s="390"/>
      <c r="C117" s="307" t="s">
        <v>2248</v>
      </c>
      <c r="D117" s="319" t="s">
        <v>51</v>
      </c>
      <c r="E117" s="307"/>
      <c r="F117" s="318"/>
      <c r="G117" s="391" t="s">
        <v>3418</v>
      </c>
      <c r="H117" s="391" t="s">
        <v>1457</v>
      </c>
      <c r="I117" s="307"/>
      <c r="J117" s="322"/>
      <c r="K117" s="388" t="s">
        <v>3419</v>
      </c>
      <c r="L117" s="397" t="s">
        <v>3420</v>
      </c>
      <c r="M117" s="324">
        <v>470000</v>
      </c>
      <c r="N117" s="132"/>
      <c r="O117" s="324"/>
      <c r="P117" s="324"/>
      <c r="Q117" s="324"/>
      <c r="R117" s="132"/>
      <c r="S117" s="307"/>
      <c r="T117" s="324"/>
    </row>
    <row r="118" spans="1:20" s="32" customFormat="1" ht="65.099999999999994" customHeight="1" x14ac:dyDescent="0.3">
      <c r="A118" s="13">
        <v>112</v>
      </c>
      <c r="B118" s="390"/>
      <c r="C118" s="307" t="s">
        <v>2249</v>
      </c>
      <c r="D118" s="319" t="s">
        <v>51</v>
      </c>
      <c r="E118" s="307"/>
      <c r="F118" s="318"/>
      <c r="G118" s="391"/>
      <c r="H118" s="391"/>
      <c r="I118" s="307"/>
      <c r="J118" s="322"/>
      <c r="K118" s="388"/>
      <c r="L118" s="383"/>
      <c r="M118" s="324">
        <v>440000</v>
      </c>
      <c r="N118" s="132"/>
      <c r="O118" s="324"/>
      <c r="P118" s="324"/>
      <c r="Q118" s="324"/>
      <c r="R118" s="132"/>
      <c r="S118" s="307"/>
      <c r="T118" s="324"/>
    </row>
    <row r="119" spans="1:20" s="32" customFormat="1" ht="65.099999999999994" customHeight="1" x14ac:dyDescent="0.3">
      <c r="A119" s="13">
        <v>113</v>
      </c>
      <c r="B119" s="390"/>
      <c r="C119" s="307" t="s">
        <v>2250</v>
      </c>
      <c r="D119" s="319" t="s">
        <v>51</v>
      </c>
      <c r="E119" s="307"/>
      <c r="F119" s="318"/>
      <c r="G119" s="391"/>
      <c r="H119" s="391"/>
      <c r="I119" s="307"/>
      <c r="J119" s="322"/>
      <c r="K119" s="388"/>
      <c r="L119" s="383"/>
      <c r="M119" s="324">
        <v>540000</v>
      </c>
      <c r="N119" s="132"/>
      <c r="O119" s="324"/>
      <c r="P119" s="324"/>
      <c r="Q119" s="324"/>
      <c r="R119" s="132"/>
      <c r="S119" s="307"/>
      <c r="T119" s="324"/>
    </row>
    <row r="120" spans="1:20" s="32" customFormat="1" ht="97.5" customHeight="1" x14ac:dyDescent="0.3">
      <c r="A120" s="13">
        <v>114</v>
      </c>
      <c r="B120" s="390"/>
      <c r="C120" s="307" t="s">
        <v>2250</v>
      </c>
      <c r="D120" s="319" t="s">
        <v>2781</v>
      </c>
      <c r="E120" s="307"/>
      <c r="F120" s="318"/>
      <c r="G120" s="320"/>
      <c r="H120" s="322" t="s">
        <v>2751</v>
      </c>
      <c r="I120" s="307"/>
      <c r="J120" s="392" t="s">
        <v>2753</v>
      </c>
      <c r="K120" s="388" t="s">
        <v>2754</v>
      </c>
      <c r="L120" s="324"/>
      <c r="M120" s="324"/>
      <c r="N120" s="132">
        <v>505930</v>
      </c>
      <c r="O120" s="324"/>
      <c r="P120" s="324"/>
      <c r="Q120" s="324"/>
      <c r="R120" s="324"/>
      <c r="S120" s="307"/>
      <c r="T120" s="324"/>
    </row>
    <row r="121" spans="1:20" s="32" customFormat="1" ht="89.25" customHeight="1" x14ac:dyDescent="0.3">
      <c r="A121" s="13">
        <v>115</v>
      </c>
      <c r="B121" s="390"/>
      <c r="C121" s="307" t="s">
        <v>2750</v>
      </c>
      <c r="D121" s="319" t="s">
        <v>2781</v>
      </c>
      <c r="E121" s="307"/>
      <c r="F121" s="318"/>
      <c r="G121" s="320"/>
      <c r="H121" s="322" t="s">
        <v>2752</v>
      </c>
      <c r="I121" s="307"/>
      <c r="J121" s="392"/>
      <c r="K121" s="388"/>
      <c r="L121" s="324"/>
      <c r="M121" s="324"/>
      <c r="N121" s="132">
        <v>459582</v>
      </c>
      <c r="O121" s="324"/>
      <c r="P121" s="324"/>
      <c r="Q121" s="324"/>
      <c r="R121" s="324"/>
      <c r="S121" s="307"/>
      <c r="T121" s="324"/>
    </row>
    <row r="122" spans="1:20" s="297" customFormat="1" ht="89.25" customHeight="1" x14ac:dyDescent="0.3">
      <c r="A122" s="264">
        <v>116</v>
      </c>
      <c r="B122" s="390"/>
      <c r="C122" s="334" t="s">
        <v>3589</v>
      </c>
      <c r="D122" s="338" t="s">
        <v>51</v>
      </c>
      <c r="E122" s="334"/>
      <c r="F122" s="336"/>
      <c r="G122" s="466" t="s">
        <v>3591</v>
      </c>
      <c r="H122" s="463" t="s">
        <v>17</v>
      </c>
      <c r="I122" s="334"/>
      <c r="J122" s="463" t="s">
        <v>3592</v>
      </c>
      <c r="K122" s="336"/>
      <c r="L122" s="324"/>
      <c r="M122" s="324"/>
      <c r="N122" s="132"/>
      <c r="O122" s="324"/>
      <c r="P122" s="324">
        <v>318181.81818181818</v>
      </c>
      <c r="Q122" s="324"/>
      <c r="R122" s="324"/>
      <c r="S122" s="334"/>
      <c r="T122" s="324"/>
    </row>
    <row r="123" spans="1:20" s="297" customFormat="1" ht="89.25" customHeight="1" x14ac:dyDescent="0.3">
      <c r="A123" s="264">
        <v>117</v>
      </c>
      <c r="B123" s="390"/>
      <c r="C123" s="334" t="s">
        <v>3590</v>
      </c>
      <c r="D123" s="338" t="s">
        <v>51</v>
      </c>
      <c r="E123" s="334"/>
      <c r="F123" s="336"/>
      <c r="G123" s="466"/>
      <c r="H123" s="463"/>
      <c r="I123" s="334"/>
      <c r="J123" s="463"/>
      <c r="K123" s="336"/>
      <c r="L123" s="324"/>
      <c r="M123" s="324"/>
      <c r="N123" s="132"/>
      <c r="O123" s="324"/>
      <c r="P123" s="324">
        <v>199999.99999999997</v>
      </c>
      <c r="Q123" s="324"/>
      <c r="R123" s="324"/>
      <c r="S123" s="334"/>
      <c r="T123" s="324"/>
    </row>
    <row r="124" spans="1:20" s="297" customFormat="1" ht="100.8" x14ac:dyDescent="0.3">
      <c r="A124" s="264">
        <v>118</v>
      </c>
      <c r="B124" s="358"/>
      <c r="C124" s="334" t="s">
        <v>3603</v>
      </c>
      <c r="D124" s="338" t="s">
        <v>51</v>
      </c>
      <c r="E124" s="334" t="s">
        <v>1440</v>
      </c>
      <c r="F124" s="336"/>
      <c r="G124" s="358" t="s">
        <v>3601</v>
      </c>
      <c r="H124" s="337"/>
      <c r="I124" s="334"/>
      <c r="J124" s="359" t="s">
        <v>3602</v>
      </c>
      <c r="K124" s="336"/>
      <c r="L124" s="324"/>
      <c r="M124" s="324">
        <v>320000</v>
      </c>
      <c r="N124" s="132"/>
      <c r="O124" s="324"/>
      <c r="P124" s="324"/>
      <c r="Q124" s="324"/>
      <c r="R124" s="324"/>
      <c r="S124" s="324"/>
      <c r="T124" s="324"/>
    </row>
    <row r="125" spans="1:20" s="10" customFormat="1" ht="65.099999999999994" customHeight="1" x14ac:dyDescent="0.3">
      <c r="A125" s="13">
        <v>119</v>
      </c>
      <c r="B125" s="376"/>
      <c r="C125" s="307" t="s">
        <v>69</v>
      </c>
      <c r="D125" s="319" t="s">
        <v>51</v>
      </c>
      <c r="E125" s="307" t="s">
        <v>463</v>
      </c>
      <c r="F125" s="318" t="s">
        <v>464</v>
      </c>
      <c r="G125" s="376" t="s">
        <v>70</v>
      </c>
      <c r="H125" s="373" t="s">
        <v>71</v>
      </c>
      <c r="I125" s="373"/>
      <c r="J125" s="389" t="s">
        <v>2546</v>
      </c>
      <c r="K125" s="388" t="s">
        <v>3653</v>
      </c>
      <c r="L125" s="324">
        <v>318182</v>
      </c>
      <c r="M125" s="324">
        <v>318182</v>
      </c>
      <c r="N125" s="333"/>
      <c r="O125" s="333"/>
      <c r="P125" s="333"/>
      <c r="Q125" s="333"/>
      <c r="R125" s="333"/>
      <c r="S125" s="333"/>
      <c r="T125" s="333"/>
    </row>
    <row r="126" spans="1:20" s="10" customFormat="1" ht="65.099999999999994" customHeight="1" x14ac:dyDescent="0.3">
      <c r="A126" s="13">
        <v>120</v>
      </c>
      <c r="B126" s="376"/>
      <c r="C126" s="307" t="s">
        <v>72</v>
      </c>
      <c r="D126" s="319" t="s">
        <v>51</v>
      </c>
      <c r="E126" s="307" t="s">
        <v>463</v>
      </c>
      <c r="F126" s="318" t="s">
        <v>465</v>
      </c>
      <c r="G126" s="376"/>
      <c r="H126" s="373"/>
      <c r="I126" s="373"/>
      <c r="J126" s="389"/>
      <c r="K126" s="388"/>
      <c r="L126" s="324">
        <v>345455</v>
      </c>
      <c r="M126" s="324">
        <v>345455</v>
      </c>
      <c r="N126" s="333"/>
      <c r="O126" s="333"/>
      <c r="P126" s="333"/>
      <c r="Q126" s="333"/>
      <c r="R126" s="333"/>
      <c r="S126" s="333"/>
      <c r="T126" s="333"/>
    </row>
    <row r="127" spans="1:20" s="10" customFormat="1" ht="65.099999999999994" customHeight="1" x14ac:dyDescent="0.3">
      <c r="A127" s="13">
        <v>121</v>
      </c>
      <c r="B127" s="376"/>
      <c r="C127" s="307" t="s">
        <v>75</v>
      </c>
      <c r="D127" s="319" t="s">
        <v>51</v>
      </c>
      <c r="E127" s="307" t="s">
        <v>463</v>
      </c>
      <c r="F127" s="318" t="s">
        <v>466</v>
      </c>
      <c r="G127" s="376"/>
      <c r="H127" s="373"/>
      <c r="I127" s="373"/>
      <c r="J127" s="389"/>
      <c r="K127" s="388"/>
      <c r="L127" s="324">
        <v>309091</v>
      </c>
      <c r="M127" s="324">
        <v>309091</v>
      </c>
      <c r="N127" s="333"/>
      <c r="O127" s="333"/>
      <c r="P127" s="333"/>
      <c r="Q127" s="333"/>
      <c r="R127" s="333"/>
      <c r="S127" s="333"/>
      <c r="T127" s="333"/>
    </row>
    <row r="128" spans="1:20" s="10" customFormat="1" ht="65.099999999999994" customHeight="1" x14ac:dyDescent="0.3">
      <c r="A128" s="13">
        <v>122</v>
      </c>
      <c r="B128" s="376"/>
      <c r="C128" s="307" t="s">
        <v>76</v>
      </c>
      <c r="D128" s="319" t="s">
        <v>51</v>
      </c>
      <c r="E128" s="307" t="s">
        <v>463</v>
      </c>
      <c r="F128" s="318" t="s">
        <v>467</v>
      </c>
      <c r="G128" s="376"/>
      <c r="H128" s="373"/>
      <c r="I128" s="373"/>
      <c r="J128" s="389"/>
      <c r="K128" s="388"/>
      <c r="L128" s="324">
        <v>254545</v>
      </c>
      <c r="M128" s="324">
        <v>254545</v>
      </c>
      <c r="N128" s="333"/>
      <c r="O128" s="333"/>
      <c r="P128" s="333"/>
      <c r="Q128" s="333"/>
      <c r="R128" s="333"/>
      <c r="S128" s="333"/>
      <c r="T128" s="333"/>
    </row>
    <row r="129" spans="1:20" s="10" customFormat="1" ht="65.099999999999994" customHeight="1" x14ac:dyDescent="0.3">
      <c r="A129" s="13">
        <v>123</v>
      </c>
      <c r="B129" s="376"/>
      <c r="C129" s="307" t="s">
        <v>85</v>
      </c>
      <c r="D129" s="319" t="s">
        <v>51</v>
      </c>
      <c r="E129" s="307"/>
      <c r="F129" s="318" t="s">
        <v>474</v>
      </c>
      <c r="G129" s="376"/>
      <c r="H129" s="373"/>
      <c r="I129" s="373"/>
      <c r="J129" s="389"/>
      <c r="K129" s="388"/>
      <c r="L129" s="324">
        <v>163636</v>
      </c>
      <c r="M129" s="324">
        <v>163636</v>
      </c>
      <c r="N129" s="333"/>
      <c r="O129" s="333"/>
      <c r="P129" s="333"/>
      <c r="Q129" s="333"/>
      <c r="R129" s="333"/>
      <c r="S129" s="333"/>
      <c r="T129" s="333"/>
    </row>
    <row r="130" spans="1:20" s="10" customFormat="1" ht="65.099999999999994" customHeight="1" x14ac:dyDescent="0.3">
      <c r="A130" s="13">
        <v>124</v>
      </c>
      <c r="B130" s="376"/>
      <c r="C130" s="307" t="s">
        <v>88</v>
      </c>
      <c r="D130" s="319" t="s">
        <v>51</v>
      </c>
      <c r="E130" s="307" t="s">
        <v>89</v>
      </c>
      <c r="F130" s="318" t="s">
        <v>90</v>
      </c>
      <c r="G130" s="376" t="s">
        <v>59</v>
      </c>
      <c r="H130" s="373" t="s">
        <v>17</v>
      </c>
      <c r="I130" s="373"/>
      <c r="J130" s="392" t="s">
        <v>62</v>
      </c>
      <c r="K130" s="388" t="s">
        <v>3277</v>
      </c>
      <c r="L130" s="324"/>
      <c r="M130" s="324"/>
      <c r="N130" s="133"/>
      <c r="O130" s="333">
        <v>331818</v>
      </c>
      <c r="P130" s="333"/>
      <c r="Q130" s="333"/>
      <c r="R130" s="333"/>
      <c r="S130" s="333"/>
      <c r="T130" s="333"/>
    </row>
    <row r="131" spans="1:20" s="10" customFormat="1" ht="65.099999999999994" customHeight="1" x14ac:dyDescent="0.3">
      <c r="A131" s="13">
        <v>125</v>
      </c>
      <c r="B131" s="376"/>
      <c r="C131" s="307" t="s">
        <v>91</v>
      </c>
      <c r="D131" s="319" t="s">
        <v>51</v>
      </c>
      <c r="E131" s="307" t="s">
        <v>89</v>
      </c>
      <c r="F131" s="318" t="s">
        <v>92</v>
      </c>
      <c r="G131" s="376"/>
      <c r="H131" s="373"/>
      <c r="I131" s="373"/>
      <c r="J131" s="392"/>
      <c r="K131" s="388"/>
      <c r="L131" s="324"/>
      <c r="M131" s="324"/>
      <c r="N131" s="133"/>
      <c r="O131" s="333">
        <v>340909</v>
      </c>
      <c r="P131" s="333"/>
      <c r="Q131" s="333"/>
      <c r="R131" s="333"/>
      <c r="S131" s="333"/>
      <c r="T131" s="333"/>
    </row>
    <row r="132" spans="1:20" s="10" customFormat="1" ht="65.099999999999994" customHeight="1" x14ac:dyDescent="0.3">
      <c r="A132" s="13">
        <v>126</v>
      </c>
      <c r="B132" s="376"/>
      <c r="C132" s="307" t="s">
        <v>93</v>
      </c>
      <c r="D132" s="319" t="s">
        <v>51</v>
      </c>
      <c r="E132" s="307" t="s">
        <v>89</v>
      </c>
      <c r="F132" s="318" t="s">
        <v>94</v>
      </c>
      <c r="G132" s="376"/>
      <c r="H132" s="373"/>
      <c r="I132" s="373"/>
      <c r="J132" s="392"/>
      <c r="K132" s="388"/>
      <c r="L132" s="324"/>
      <c r="M132" s="324"/>
      <c r="N132" s="133"/>
      <c r="O132" s="333">
        <v>272727</v>
      </c>
      <c r="P132" s="333"/>
      <c r="Q132" s="333"/>
      <c r="R132" s="333"/>
      <c r="S132" s="333"/>
      <c r="T132" s="333"/>
    </row>
    <row r="133" spans="1:20" s="10" customFormat="1" ht="65.099999999999994" customHeight="1" x14ac:dyDescent="0.3">
      <c r="A133" s="13">
        <v>127</v>
      </c>
      <c r="B133" s="376"/>
      <c r="C133" s="307" t="s">
        <v>95</v>
      </c>
      <c r="D133" s="319" t="s">
        <v>51</v>
      </c>
      <c r="E133" s="307" t="s">
        <v>89</v>
      </c>
      <c r="F133" s="318" t="s">
        <v>96</v>
      </c>
      <c r="G133" s="376"/>
      <c r="H133" s="373"/>
      <c r="I133" s="373"/>
      <c r="J133" s="392"/>
      <c r="K133" s="388"/>
      <c r="L133" s="324"/>
      <c r="M133" s="324"/>
      <c r="N133" s="133"/>
      <c r="O133" s="333">
        <v>322727</v>
      </c>
      <c r="P133" s="333"/>
      <c r="Q133" s="333"/>
      <c r="R133" s="333"/>
      <c r="S133" s="333"/>
      <c r="T133" s="333"/>
    </row>
    <row r="134" spans="1:20" s="10" customFormat="1" ht="65.099999999999994" customHeight="1" x14ac:dyDescent="0.3">
      <c r="A134" s="13">
        <v>128</v>
      </c>
      <c r="B134" s="376"/>
      <c r="C134" s="307" t="s">
        <v>97</v>
      </c>
      <c r="D134" s="319" t="s">
        <v>51</v>
      </c>
      <c r="E134" s="307" t="s">
        <v>89</v>
      </c>
      <c r="F134" s="318" t="s">
        <v>98</v>
      </c>
      <c r="G134" s="376"/>
      <c r="H134" s="373"/>
      <c r="I134" s="373"/>
      <c r="J134" s="392"/>
      <c r="K134" s="388"/>
      <c r="L134" s="324"/>
      <c r="M134" s="324"/>
      <c r="N134" s="133"/>
      <c r="O134" s="333">
        <v>272727</v>
      </c>
      <c r="P134" s="333"/>
      <c r="Q134" s="333"/>
      <c r="R134" s="333"/>
      <c r="S134" s="333"/>
      <c r="T134" s="333"/>
    </row>
    <row r="135" spans="1:20" s="10" customFormat="1" ht="65.099999999999994" customHeight="1" x14ac:dyDescent="0.3">
      <c r="A135" s="13">
        <v>129</v>
      </c>
      <c r="B135" s="376"/>
      <c r="C135" s="307" t="s">
        <v>99</v>
      </c>
      <c r="D135" s="319" t="s">
        <v>51</v>
      </c>
      <c r="E135" s="307" t="s">
        <v>89</v>
      </c>
      <c r="F135" s="318" t="s">
        <v>100</v>
      </c>
      <c r="G135" s="376"/>
      <c r="H135" s="373"/>
      <c r="I135" s="373"/>
      <c r="J135" s="392"/>
      <c r="K135" s="388"/>
      <c r="L135" s="324"/>
      <c r="M135" s="324"/>
      <c r="N135" s="133"/>
      <c r="O135" s="333">
        <v>281818</v>
      </c>
      <c r="P135" s="333"/>
      <c r="Q135" s="333"/>
      <c r="R135" s="333"/>
      <c r="S135" s="333"/>
      <c r="T135" s="333"/>
    </row>
    <row r="136" spans="1:20" s="10" customFormat="1" ht="65.099999999999994" customHeight="1" x14ac:dyDescent="0.3">
      <c r="A136" s="13">
        <v>130</v>
      </c>
      <c r="B136" s="376"/>
      <c r="C136" s="307" t="s">
        <v>101</v>
      </c>
      <c r="D136" s="319" t="s">
        <v>51</v>
      </c>
      <c r="E136" s="307" t="s">
        <v>89</v>
      </c>
      <c r="F136" s="318" t="s">
        <v>102</v>
      </c>
      <c r="G136" s="376"/>
      <c r="H136" s="373"/>
      <c r="I136" s="373"/>
      <c r="J136" s="392"/>
      <c r="K136" s="388"/>
      <c r="L136" s="324"/>
      <c r="M136" s="324"/>
      <c r="N136" s="133"/>
      <c r="O136" s="333">
        <v>431818</v>
      </c>
      <c r="P136" s="333"/>
      <c r="Q136" s="333"/>
      <c r="R136" s="333"/>
      <c r="S136" s="333"/>
      <c r="T136" s="333"/>
    </row>
    <row r="137" spans="1:20" s="10" customFormat="1" ht="65.099999999999994" customHeight="1" x14ac:dyDescent="0.3">
      <c r="A137" s="13">
        <v>131</v>
      </c>
      <c r="B137" s="376"/>
      <c r="C137" s="307" t="s">
        <v>103</v>
      </c>
      <c r="D137" s="319" t="s">
        <v>51</v>
      </c>
      <c r="E137" s="307" t="s">
        <v>89</v>
      </c>
      <c r="F137" s="318" t="s">
        <v>102</v>
      </c>
      <c r="G137" s="376"/>
      <c r="H137" s="373"/>
      <c r="I137" s="373"/>
      <c r="J137" s="392"/>
      <c r="K137" s="388"/>
      <c r="L137" s="324"/>
      <c r="M137" s="324"/>
      <c r="N137" s="133"/>
      <c r="O137" s="333">
        <v>363636</v>
      </c>
      <c r="P137" s="333"/>
      <c r="Q137" s="333"/>
      <c r="R137" s="333"/>
      <c r="S137" s="333"/>
      <c r="T137" s="333"/>
    </row>
    <row r="138" spans="1:20" s="10" customFormat="1" ht="69.75" customHeight="1" x14ac:dyDescent="0.3">
      <c r="A138" s="13">
        <v>132</v>
      </c>
      <c r="B138" s="376"/>
      <c r="C138" s="307" t="s">
        <v>1665</v>
      </c>
      <c r="D138" s="319" t="s">
        <v>51</v>
      </c>
      <c r="E138" s="307" t="s">
        <v>89</v>
      </c>
      <c r="F138" s="318" t="s">
        <v>104</v>
      </c>
      <c r="G138" s="376"/>
      <c r="H138" s="373"/>
      <c r="I138" s="373"/>
      <c r="J138" s="392"/>
      <c r="K138" s="388"/>
      <c r="L138" s="324"/>
      <c r="M138" s="324"/>
      <c r="N138" s="133"/>
      <c r="O138" s="333">
        <v>363636</v>
      </c>
      <c r="P138" s="333"/>
      <c r="Q138" s="333"/>
      <c r="R138" s="333"/>
      <c r="S138" s="333"/>
      <c r="T138" s="333"/>
    </row>
    <row r="139" spans="1:20" s="10" customFormat="1" ht="69.75" customHeight="1" x14ac:dyDescent="0.3">
      <c r="A139" s="13">
        <v>133</v>
      </c>
      <c r="B139" s="376"/>
      <c r="C139" s="307" t="s">
        <v>1666</v>
      </c>
      <c r="D139" s="319" t="s">
        <v>51</v>
      </c>
      <c r="E139" s="307" t="s">
        <v>89</v>
      </c>
      <c r="F139" s="318" t="s">
        <v>104</v>
      </c>
      <c r="G139" s="376"/>
      <c r="H139" s="373"/>
      <c r="I139" s="373"/>
      <c r="J139" s="392"/>
      <c r="K139" s="388"/>
      <c r="L139" s="324"/>
      <c r="M139" s="324"/>
      <c r="N139" s="133"/>
      <c r="O139" s="333">
        <v>431818</v>
      </c>
      <c r="P139" s="333"/>
      <c r="Q139" s="333"/>
      <c r="R139" s="333"/>
      <c r="S139" s="333"/>
      <c r="T139" s="333"/>
    </row>
    <row r="140" spans="1:20" s="10" customFormat="1" ht="65.099999999999994" customHeight="1" x14ac:dyDescent="0.3">
      <c r="A140" s="13">
        <v>134</v>
      </c>
      <c r="B140" s="376"/>
      <c r="C140" s="307" t="s">
        <v>1667</v>
      </c>
      <c r="D140" s="319" t="s">
        <v>51</v>
      </c>
      <c r="E140" s="307" t="s">
        <v>89</v>
      </c>
      <c r="F140" s="318" t="s">
        <v>105</v>
      </c>
      <c r="G140" s="376"/>
      <c r="H140" s="373"/>
      <c r="I140" s="373"/>
      <c r="J140" s="392"/>
      <c r="K140" s="388"/>
      <c r="L140" s="324"/>
      <c r="M140" s="324"/>
      <c r="N140" s="133"/>
      <c r="O140" s="333">
        <v>409091</v>
      </c>
      <c r="P140" s="333"/>
      <c r="Q140" s="333"/>
      <c r="R140" s="333"/>
      <c r="S140" s="333"/>
      <c r="T140" s="333"/>
    </row>
    <row r="141" spans="1:20" s="10" customFormat="1" ht="65.099999999999994" customHeight="1" x14ac:dyDescent="0.3">
      <c r="A141" s="13">
        <v>135</v>
      </c>
      <c r="B141" s="376"/>
      <c r="C141" s="307" t="s">
        <v>106</v>
      </c>
      <c r="D141" s="319" t="s">
        <v>51</v>
      </c>
      <c r="E141" s="307"/>
      <c r="F141" s="318"/>
      <c r="G141" s="376"/>
      <c r="H141" s="373"/>
      <c r="I141" s="373"/>
      <c r="J141" s="392"/>
      <c r="K141" s="388"/>
      <c r="L141" s="324"/>
      <c r="M141" s="324"/>
      <c r="N141" s="133"/>
      <c r="O141" s="333">
        <v>163636</v>
      </c>
      <c r="P141" s="333"/>
      <c r="Q141" s="333"/>
      <c r="R141" s="333"/>
      <c r="S141" s="333"/>
      <c r="T141" s="333"/>
    </row>
    <row r="142" spans="1:20" s="10" customFormat="1" ht="65.099999999999994" customHeight="1" x14ac:dyDescent="0.3">
      <c r="A142" s="13">
        <v>136</v>
      </c>
      <c r="B142" s="376"/>
      <c r="C142" s="307" t="s">
        <v>2229</v>
      </c>
      <c r="D142" s="319" t="s">
        <v>51</v>
      </c>
      <c r="E142" s="307" t="s">
        <v>2231</v>
      </c>
      <c r="F142" s="318" t="s">
        <v>2233</v>
      </c>
      <c r="G142" s="376"/>
      <c r="H142" s="373"/>
      <c r="I142" s="373"/>
      <c r="J142" s="392"/>
      <c r="K142" s="388"/>
      <c r="L142" s="324"/>
      <c r="M142" s="324"/>
      <c r="N142" s="133"/>
      <c r="O142" s="333">
        <v>240909</v>
      </c>
      <c r="P142" s="333"/>
      <c r="Q142" s="333"/>
      <c r="R142" s="333"/>
      <c r="S142" s="333"/>
      <c r="T142" s="333"/>
    </row>
    <row r="143" spans="1:20" s="10" customFormat="1" ht="65.099999999999994" customHeight="1" x14ac:dyDescent="0.3">
      <c r="A143" s="13">
        <v>137</v>
      </c>
      <c r="B143" s="376"/>
      <c r="C143" s="307" t="s">
        <v>2230</v>
      </c>
      <c r="D143" s="319" t="s">
        <v>51</v>
      </c>
      <c r="E143" s="307" t="s">
        <v>2231</v>
      </c>
      <c r="F143" s="318" t="s">
        <v>2234</v>
      </c>
      <c r="G143" s="376"/>
      <c r="H143" s="373"/>
      <c r="I143" s="373"/>
      <c r="J143" s="392"/>
      <c r="K143" s="388"/>
      <c r="L143" s="324"/>
      <c r="M143" s="324"/>
      <c r="N143" s="133"/>
      <c r="O143" s="333">
        <v>222727</v>
      </c>
      <c r="P143" s="333"/>
      <c r="Q143" s="333"/>
      <c r="R143" s="333"/>
      <c r="S143" s="333"/>
      <c r="T143" s="333"/>
    </row>
    <row r="144" spans="1:20" s="10" customFormat="1" ht="65.099999999999994" customHeight="1" x14ac:dyDescent="0.3">
      <c r="A144" s="13">
        <v>138</v>
      </c>
      <c r="B144" s="376"/>
      <c r="C144" s="307" t="s">
        <v>69</v>
      </c>
      <c r="D144" s="319" t="s">
        <v>51</v>
      </c>
      <c r="E144" s="373" t="s">
        <v>89</v>
      </c>
      <c r="F144" s="388"/>
      <c r="G144" s="376" t="s">
        <v>107</v>
      </c>
      <c r="H144" s="373" t="s">
        <v>71</v>
      </c>
      <c r="I144" s="373"/>
      <c r="J144" s="389" t="s">
        <v>2547</v>
      </c>
      <c r="K144" s="388" t="s">
        <v>3304</v>
      </c>
      <c r="L144" s="324"/>
      <c r="M144" s="324">
        <v>318181.81818181818</v>
      </c>
      <c r="N144" s="133"/>
      <c r="O144" s="333"/>
      <c r="P144" s="333"/>
      <c r="Q144" s="333"/>
      <c r="R144" s="333"/>
      <c r="S144" s="333"/>
      <c r="T144" s="333"/>
    </row>
    <row r="145" spans="1:20" s="10" customFormat="1" ht="65.099999999999994" customHeight="1" x14ac:dyDescent="0.3">
      <c r="A145" s="13">
        <v>139</v>
      </c>
      <c r="B145" s="376"/>
      <c r="C145" s="307" t="s">
        <v>75</v>
      </c>
      <c r="D145" s="319" t="s">
        <v>51</v>
      </c>
      <c r="E145" s="373"/>
      <c r="F145" s="388"/>
      <c r="G145" s="376"/>
      <c r="H145" s="373"/>
      <c r="I145" s="373"/>
      <c r="J145" s="389"/>
      <c r="K145" s="388"/>
      <c r="L145" s="324"/>
      <c r="M145" s="324">
        <v>309090.90909090906</v>
      </c>
      <c r="N145" s="133"/>
      <c r="O145" s="333"/>
      <c r="P145" s="333"/>
      <c r="Q145" s="333"/>
      <c r="R145" s="333"/>
      <c r="S145" s="333"/>
      <c r="T145" s="333"/>
    </row>
    <row r="146" spans="1:20" s="10" customFormat="1" ht="65.099999999999994" customHeight="1" x14ac:dyDescent="0.3">
      <c r="A146" s="13">
        <v>140</v>
      </c>
      <c r="B146" s="376"/>
      <c r="C146" s="307" t="s">
        <v>72</v>
      </c>
      <c r="D146" s="319" t="s">
        <v>51</v>
      </c>
      <c r="E146" s="373"/>
      <c r="F146" s="388"/>
      <c r="G146" s="376"/>
      <c r="H146" s="373"/>
      <c r="I146" s="373"/>
      <c r="J146" s="389"/>
      <c r="K146" s="388"/>
      <c r="L146" s="324"/>
      <c r="M146" s="324">
        <v>345454.54545454541</v>
      </c>
      <c r="N146" s="133"/>
      <c r="O146" s="333"/>
      <c r="P146" s="333"/>
      <c r="Q146" s="333"/>
      <c r="R146" s="333"/>
      <c r="S146" s="333"/>
      <c r="T146" s="333"/>
    </row>
    <row r="147" spans="1:20" s="10" customFormat="1" ht="65.099999999999994" customHeight="1" x14ac:dyDescent="0.3">
      <c r="A147" s="13">
        <v>141</v>
      </c>
      <c r="B147" s="376"/>
      <c r="C147" s="307" t="s">
        <v>73</v>
      </c>
      <c r="D147" s="319" t="s">
        <v>51</v>
      </c>
      <c r="E147" s="373"/>
      <c r="F147" s="388"/>
      <c r="G147" s="376"/>
      <c r="H147" s="373"/>
      <c r="I147" s="373"/>
      <c r="J147" s="389"/>
      <c r="K147" s="388"/>
      <c r="L147" s="324"/>
      <c r="M147" s="324">
        <v>409090.90909090906</v>
      </c>
      <c r="N147" s="133"/>
      <c r="O147" s="333"/>
      <c r="P147" s="333"/>
      <c r="Q147" s="333"/>
      <c r="R147" s="333"/>
      <c r="S147" s="333"/>
      <c r="T147" s="333"/>
    </row>
    <row r="148" spans="1:20" s="10" customFormat="1" ht="65.099999999999994" customHeight="1" x14ac:dyDescent="0.3">
      <c r="A148" s="13">
        <v>142</v>
      </c>
      <c r="B148" s="376"/>
      <c r="C148" s="307" t="s">
        <v>74</v>
      </c>
      <c r="D148" s="319" t="s">
        <v>51</v>
      </c>
      <c r="E148" s="373"/>
      <c r="F148" s="388"/>
      <c r="G148" s="376"/>
      <c r="H148" s="373"/>
      <c r="I148" s="373"/>
      <c r="J148" s="389"/>
      <c r="K148" s="388"/>
      <c r="L148" s="324"/>
      <c r="M148" s="324">
        <v>345454.54545454541</v>
      </c>
      <c r="N148" s="133"/>
      <c r="O148" s="333"/>
      <c r="P148" s="333"/>
      <c r="Q148" s="333"/>
      <c r="R148" s="333"/>
      <c r="S148" s="333"/>
      <c r="T148" s="333"/>
    </row>
    <row r="149" spans="1:20" s="10" customFormat="1" ht="65.099999999999994" customHeight="1" x14ac:dyDescent="0.3">
      <c r="A149" s="13">
        <v>143</v>
      </c>
      <c r="B149" s="376"/>
      <c r="C149" s="307" t="s">
        <v>76</v>
      </c>
      <c r="D149" s="319" t="s">
        <v>51</v>
      </c>
      <c r="E149" s="373"/>
      <c r="F149" s="388"/>
      <c r="G149" s="376"/>
      <c r="H149" s="373"/>
      <c r="I149" s="373"/>
      <c r="J149" s="389"/>
      <c r="K149" s="388"/>
      <c r="L149" s="324"/>
      <c r="M149" s="324">
        <v>254545.45454545453</v>
      </c>
      <c r="N149" s="133"/>
      <c r="O149" s="333"/>
      <c r="P149" s="333"/>
      <c r="Q149" s="333"/>
      <c r="R149" s="333"/>
      <c r="S149" s="333"/>
      <c r="T149" s="333"/>
    </row>
    <row r="150" spans="1:20" s="10" customFormat="1" ht="65.099999999999994" customHeight="1" x14ac:dyDescent="0.3">
      <c r="A150" s="13">
        <v>144</v>
      </c>
      <c r="B150" s="376"/>
      <c r="C150" s="307" t="s">
        <v>79</v>
      </c>
      <c r="D150" s="319" t="s">
        <v>51</v>
      </c>
      <c r="E150" s="373"/>
      <c r="F150" s="388"/>
      <c r="G150" s="376"/>
      <c r="H150" s="373"/>
      <c r="I150" s="373"/>
      <c r="J150" s="389"/>
      <c r="K150" s="388"/>
      <c r="L150" s="324"/>
      <c r="M150" s="324">
        <v>254545.45454545453</v>
      </c>
      <c r="N150" s="133"/>
      <c r="O150" s="333"/>
      <c r="P150" s="333"/>
      <c r="Q150" s="333"/>
      <c r="R150" s="333"/>
      <c r="S150" s="333"/>
      <c r="T150" s="333"/>
    </row>
    <row r="151" spans="1:20" s="10" customFormat="1" ht="65.099999999999994" customHeight="1" x14ac:dyDescent="0.3">
      <c r="A151" s="13">
        <v>145</v>
      </c>
      <c r="B151" s="376"/>
      <c r="C151" s="307" t="s">
        <v>80</v>
      </c>
      <c r="D151" s="319" t="s">
        <v>51</v>
      </c>
      <c r="E151" s="373"/>
      <c r="F151" s="388"/>
      <c r="G151" s="376"/>
      <c r="H151" s="373"/>
      <c r="I151" s="373"/>
      <c r="J151" s="389"/>
      <c r="K151" s="388"/>
      <c r="L151" s="324"/>
      <c r="M151" s="324">
        <v>290909.09090909088</v>
      </c>
      <c r="N151" s="133"/>
      <c r="O151" s="333"/>
      <c r="P151" s="333"/>
      <c r="Q151" s="333"/>
      <c r="R151" s="333"/>
      <c r="S151" s="333"/>
      <c r="T151" s="333"/>
    </row>
    <row r="152" spans="1:20" s="10" customFormat="1" ht="65.099999999999994" customHeight="1" x14ac:dyDescent="0.3">
      <c r="A152" s="13">
        <v>146</v>
      </c>
      <c r="B152" s="376"/>
      <c r="C152" s="307" t="s">
        <v>79</v>
      </c>
      <c r="D152" s="319" t="s">
        <v>51</v>
      </c>
      <c r="E152" s="373"/>
      <c r="F152" s="388"/>
      <c r="G152" s="376"/>
      <c r="H152" s="373"/>
      <c r="I152" s="373"/>
      <c r="J152" s="389"/>
      <c r="K152" s="388"/>
      <c r="L152" s="324"/>
      <c r="M152" s="324">
        <v>254545.45454545453</v>
      </c>
      <c r="N152" s="133"/>
      <c r="O152" s="333"/>
      <c r="P152" s="333"/>
      <c r="Q152" s="333"/>
      <c r="R152" s="333"/>
      <c r="S152" s="333"/>
      <c r="T152" s="333"/>
    </row>
    <row r="153" spans="1:20" s="10" customFormat="1" ht="65.099999999999994" customHeight="1" x14ac:dyDescent="0.3">
      <c r="A153" s="13">
        <v>147</v>
      </c>
      <c r="B153" s="376"/>
      <c r="C153" s="307" t="s">
        <v>81</v>
      </c>
      <c r="D153" s="319" t="s">
        <v>51</v>
      </c>
      <c r="E153" s="373"/>
      <c r="F153" s="388"/>
      <c r="G153" s="376"/>
      <c r="H153" s="373"/>
      <c r="I153" s="373"/>
      <c r="J153" s="389"/>
      <c r="K153" s="388"/>
      <c r="L153" s="324"/>
      <c r="M153" s="324">
        <v>254545.45454545453</v>
      </c>
      <c r="N153" s="133"/>
      <c r="O153" s="333"/>
      <c r="P153" s="333"/>
      <c r="Q153" s="333"/>
      <c r="R153" s="333"/>
      <c r="S153" s="333"/>
      <c r="T153" s="333"/>
    </row>
    <row r="154" spans="1:20" s="10" customFormat="1" ht="65.099999999999994" customHeight="1" x14ac:dyDescent="0.3">
      <c r="A154" s="13">
        <v>148</v>
      </c>
      <c r="B154" s="376"/>
      <c r="C154" s="307" t="s">
        <v>2928</v>
      </c>
      <c r="D154" s="319" t="s">
        <v>51</v>
      </c>
      <c r="E154" s="373" t="s">
        <v>463</v>
      </c>
      <c r="F154" s="388"/>
      <c r="G154" s="376"/>
      <c r="H154" s="373"/>
      <c r="I154" s="373"/>
      <c r="J154" s="389"/>
      <c r="K154" s="388"/>
      <c r="L154" s="324"/>
      <c r="M154" s="324">
        <v>327272.72727272724</v>
      </c>
      <c r="N154" s="133"/>
      <c r="O154" s="333"/>
      <c r="P154" s="333"/>
      <c r="Q154" s="333"/>
      <c r="R154" s="333"/>
      <c r="S154" s="333"/>
      <c r="T154" s="333"/>
    </row>
    <row r="155" spans="1:20" s="10" customFormat="1" ht="65.099999999999994" customHeight="1" x14ac:dyDescent="0.3">
      <c r="A155" s="13">
        <v>149</v>
      </c>
      <c r="B155" s="376"/>
      <c r="C155" s="307" t="s">
        <v>2929</v>
      </c>
      <c r="D155" s="319" t="s">
        <v>51</v>
      </c>
      <c r="E155" s="373"/>
      <c r="F155" s="388"/>
      <c r="G155" s="376"/>
      <c r="H155" s="373"/>
      <c r="I155" s="373"/>
      <c r="J155" s="389"/>
      <c r="K155" s="388"/>
      <c r="L155" s="324"/>
      <c r="M155" s="324">
        <v>409090.90909090906</v>
      </c>
      <c r="N155" s="133"/>
      <c r="O155" s="333"/>
      <c r="P155" s="333"/>
      <c r="Q155" s="333"/>
      <c r="R155" s="333"/>
      <c r="S155" s="333"/>
      <c r="T155" s="333"/>
    </row>
    <row r="156" spans="1:20" s="10" customFormat="1" ht="65.099999999999994" customHeight="1" x14ac:dyDescent="0.3">
      <c r="A156" s="13">
        <v>150</v>
      </c>
      <c r="B156" s="376"/>
      <c r="C156" s="307" t="s">
        <v>2930</v>
      </c>
      <c r="D156" s="319" t="s">
        <v>51</v>
      </c>
      <c r="E156" s="373"/>
      <c r="F156" s="388"/>
      <c r="G156" s="376"/>
      <c r="H156" s="373"/>
      <c r="I156" s="373"/>
      <c r="J156" s="389"/>
      <c r="K156" s="388"/>
      <c r="L156" s="324"/>
      <c r="M156" s="324">
        <v>345454.54545454541</v>
      </c>
      <c r="N156" s="133"/>
      <c r="O156" s="333"/>
      <c r="P156" s="333"/>
      <c r="Q156" s="333"/>
      <c r="R156" s="333"/>
      <c r="S156" s="333"/>
      <c r="T156" s="333"/>
    </row>
    <row r="157" spans="1:20" s="10" customFormat="1" ht="65.099999999999994" customHeight="1" x14ac:dyDescent="0.3">
      <c r="A157" s="13">
        <v>151</v>
      </c>
      <c r="B157" s="376"/>
      <c r="C157" s="307" t="s">
        <v>3303</v>
      </c>
      <c r="D157" s="319" t="s">
        <v>51</v>
      </c>
      <c r="E157" s="307"/>
      <c r="F157" s="388"/>
      <c r="G157" s="376"/>
      <c r="H157" s="373"/>
      <c r="I157" s="373"/>
      <c r="J157" s="389"/>
      <c r="K157" s="388"/>
      <c r="L157" s="324"/>
      <c r="M157" s="324">
        <v>154545.45454545453</v>
      </c>
      <c r="N157" s="133"/>
      <c r="O157" s="333"/>
      <c r="P157" s="333"/>
      <c r="Q157" s="333"/>
      <c r="R157" s="333"/>
      <c r="S157" s="333"/>
      <c r="T157" s="333"/>
    </row>
    <row r="158" spans="1:20" s="10" customFormat="1" ht="65.099999999999994" customHeight="1" x14ac:dyDescent="0.3">
      <c r="A158" s="13">
        <v>152</v>
      </c>
      <c r="B158" s="376"/>
      <c r="C158" s="307" t="s">
        <v>109</v>
      </c>
      <c r="D158" s="319" t="s">
        <v>51</v>
      </c>
      <c r="E158" s="307"/>
      <c r="F158" s="388"/>
      <c r="G158" s="376"/>
      <c r="H158" s="373"/>
      <c r="I158" s="373"/>
      <c r="J158" s="389"/>
      <c r="K158" s="388"/>
      <c r="L158" s="324"/>
      <c r="M158" s="324">
        <v>227272.72727272726</v>
      </c>
      <c r="N158" s="133"/>
      <c r="O158" s="333"/>
      <c r="P158" s="333"/>
      <c r="Q158" s="333"/>
      <c r="R158" s="333"/>
      <c r="S158" s="333"/>
      <c r="T158" s="333"/>
    </row>
    <row r="159" spans="1:20" s="10" customFormat="1" ht="65.099999999999994" customHeight="1" x14ac:dyDescent="0.3">
      <c r="A159" s="13">
        <v>153</v>
      </c>
      <c r="B159" s="376"/>
      <c r="C159" s="307" t="s">
        <v>77</v>
      </c>
      <c r="D159" s="319" t="s">
        <v>51</v>
      </c>
      <c r="E159" s="307" t="s">
        <v>468</v>
      </c>
      <c r="F159" s="318" t="s">
        <v>2671</v>
      </c>
      <c r="G159" s="376"/>
      <c r="H159" s="373"/>
      <c r="I159" s="373"/>
      <c r="J159" s="389"/>
      <c r="K159" s="388"/>
      <c r="L159" s="324"/>
      <c r="M159" s="324">
        <v>227272.72727272726</v>
      </c>
      <c r="N159" s="133"/>
      <c r="O159" s="333"/>
      <c r="P159" s="333"/>
      <c r="Q159" s="333"/>
      <c r="R159" s="333"/>
      <c r="S159" s="333"/>
      <c r="T159" s="333"/>
    </row>
    <row r="160" spans="1:20" s="10" customFormat="1" ht="65.099999999999994" customHeight="1" x14ac:dyDescent="0.3">
      <c r="A160" s="13">
        <v>154</v>
      </c>
      <c r="B160" s="376"/>
      <c r="C160" s="307" t="s">
        <v>78</v>
      </c>
      <c r="D160" s="319" t="s">
        <v>51</v>
      </c>
      <c r="E160" s="307" t="s">
        <v>468</v>
      </c>
      <c r="F160" s="318" t="s">
        <v>2670</v>
      </c>
      <c r="G160" s="376"/>
      <c r="H160" s="373"/>
      <c r="I160" s="373"/>
      <c r="J160" s="389"/>
      <c r="K160" s="388"/>
      <c r="L160" s="324"/>
      <c r="M160" s="324">
        <v>209090.90909090909</v>
      </c>
      <c r="N160" s="133"/>
      <c r="O160" s="333"/>
      <c r="P160" s="333"/>
      <c r="Q160" s="333"/>
      <c r="R160" s="333"/>
      <c r="S160" s="333"/>
      <c r="T160" s="333"/>
    </row>
    <row r="161" spans="1:21" s="10" customFormat="1" ht="65.099999999999994" customHeight="1" x14ac:dyDescent="0.3">
      <c r="A161" s="13">
        <v>155</v>
      </c>
      <c r="B161" s="376"/>
      <c r="C161" s="307" t="s">
        <v>82</v>
      </c>
      <c r="D161" s="319" t="s">
        <v>51</v>
      </c>
      <c r="E161" s="307"/>
      <c r="F161" s="318"/>
      <c r="G161" s="376"/>
      <c r="H161" s="373"/>
      <c r="I161" s="373"/>
      <c r="J161" s="389"/>
      <c r="K161" s="388"/>
      <c r="L161" s="325"/>
      <c r="M161" s="324">
        <v>163636.36363636362</v>
      </c>
      <c r="N161" s="133"/>
      <c r="O161" s="333"/>
      <c r="P161" s="333"/>
      <c r="Q161" s="324"/>
      <c r="R161" s="333"/>
      <c r="S161" s="333"/>
      <c r="T161" s="333"/>
    </row>
    <row r="162" spans="1:21" s="10" customFormat="1" ht="65.099999999999994" customHeight="1" x14ac:dyDescent="0.3">
      <c r="A162" s="13">
        <v>156</v>
      </c>
      <c r="B162" s="376"/>
      <c r="C162" s="307" t="s">
        <v>2693</v>
      </c>
      <c r="D162" s="319" t="s">
        <v>51</v>
      </c>
      <c r="E162" s="307"/>
      <c r="F162" s="318" t="s">
        <v>473</v>
      </c>
      <c r="G162" s="376"/>
      <c r="H162" s="373"/>
      <c r="I162" s="373"/>
      <c r="J162" s="389"/>
      <c r="K162" s="388"/>
      <c r="L162" s="324"/>
      <c r="M162" s="324">
        <v>172727.27272727271</v>
      </c>
      <c r="N162" s="133"/>
      <c r="O162" s="333"/>
      <c r="P162" s="333"/>
      <c r="Q162" s="333"/>
      <c r="R162" s="333"/>
      <c r="S162" s="333"/>
      <c r="T162" s="333"/>
    </row>
    <row r="163" spans="1:21" s="10" customFormat="1" ht="65.099999999999994" customHeight="1" x14ac:dyDescent="0.3">
      <c r="A163" s="13">
        <v>157</v>
      </c>
      <c r="B163" s="376"/>
      <c r="C163" s="307" t="s">
        <v>69</v>
      </c>
      <c r="D163" s="319" t="s">
        <v>51</v>
      </c>
      <c r="E163" s="307" t="s">
        <v>463</v>
      </c>
      <c r="F163" s="318" t="s">
        <v>464</v>
      </c>
      <c r="G163" s="376" t="s">
        <v>2132</v>
      </c>
      <c r="H163" s="373" t="s">
        <v>71</v>
      </c>
      <c r="I163" s="373"/>
      <c r="J163" s="393" t="s">
        <v>2133</v>
      </c>
      <c r="K163" s="388"/>
      <c r="L163" s="325"/>
      <c r="M163" s="325"/>
      <c r="N163" s="133"/>
      <c r="O163" s="333"/>
      <c r="P163" s="333"/>
      <c r="Q163" s="324">
        <v>290909</v>
      </c>
      <c r="R163" s="333"/>
      <c r="S163" s="333"/>
      <c r="T163" s="333"/>
      <c r="U163" s="224"/>
    </row>
    <row r="164" spans="1:21" s="10" customFormat="1" ht="65.099999999999994" customHeight="1" x14ac:dyDescent="0.3">
      <c r="A164" s="13">
        <v>158</v>
      </c>
      <c r="B164" s="376"/>
      <c r="C164" s="307" t="s">
        <v>72</v>
      </c>
      <c r="D164" s="319" t="s">
        <v>51</v>
      </c>
      <c r="E164" s="307" t="s">
        <v>463</v>
      </c>
      <c r="F164" s="318" t="s">
        <v>465</v>
      </c>
      <c r="G164" s="376"/>
      <c r="H164" s="373"/>
      <c r="I164" s="373"/>
      <c r="J164" s="393"/>
      <c r="K164" s="388"/>
      <c r="L164" s="325"/>
      <c r="M164" s="325"/>
      <c r="N164" s="133"/>
      <c r="O164" s="333"/>
      <c r="P164" s="333"/>
      <c r="Q164" s="324">
        <v>318181.81818181818</v>
      </c>
      <c r="R164" s="333"/>
      <c r="S164" s="333"/>
      <c r="T164" s="333"/>
      <c r="U164" s="224"/>
    </row>
    <row r="165" spans="1:21" s="10" customFormat="1" ht="65.099999999999994" customHeight="1" x14ac:dyDescent="0.3">
      <c r="A165" s="13">
        <v>159</v>
      </c>
      <c r="B165" s="376"/>
      <c r="C165" s="307" t="s">
        <v>75</v>
      </c>
      <c r="D165" s="319" t="s">
        <v>51</v>
      </c>
      <c r="E165" s="307" t="s">
        <v>463</v>
      </c>
      <c r="F165" s="318" t="s">
        <v>466</v>
      </c>
      <c r="G165" s="376"/>
      <c r="H165" s="373"/>
      <c r="I165" s="373"/>
      <c r="J165" s="393"/>
      <c r="K165" s="388"/>
      <c r="L165" s="325"/>
      <c r="M165" s="325"/>
      <c r="N165" s="133"/>
      <c r="O165" s="333"/>
      <c r="P165" s="333"/>
      <c r="Q165" s="324">
        <v>290909</v>
      </c>
      <c r="R165" s="333"/>
      <c r="S165" s="333"/>
      <c r="T165" s="333"/>
      <c r="U165" s="224"/>
    </row>
    <row r="166" spans="1:21" s="10" customFormat="1" ht="65.099999999999994" customHeight="1" x14ac:dyDescent="0.3">
      <c r="A166" s="13">
        <v>160</v>
      </c>
      <c r="B166" s="376"/>
      <c r="C166" s="307" t="s">
        <v>2129</v>
      </c>
      <c r="D166" s="319" t="s">
        <v>51</v>
      </c>
      <c r="E166" s="307" t="s">
        <v>2134</v>
      </c>
      <c r="F166" s="318" t="s">
        <v>469</v>
      </c>
      <c r="G166" s="376"/>
      <c r="H166" s="373"/>
      <c r="I166" s="373"/>
      <c r="J166" s="393"/>
      <c r="K166" s="388"/>
      <c r="L166" s="325"/>
      <c r="M166" s="325"/>
      <c r="N166" s="133"/>
      <c r="O166" s="333"/>
      <c r="P166" s="333"/>
      <c r="Q166" s="324">
        <v>245455</v>
      </c>
      <c r="R166" s="333"/>
      <c r="S166" s="333"/>
      <c r="T166" s="333"/>
      <c r="U166" s="224"/>
    </row>
    <row r="167" spans="1:21" s="10" customFormat="1" ht="65.099999999999994" customHeight="1" x14ac:dyDescent="0.3">
      <c r="A167" s="13">
        <v>161</v>
      </c>
      <c r="B167" s="376"/>
      <c r="C167" s="307" t="s">
        <v>78</v>
      </c>
      <c r="D167" s="319" t="s">
        <v>51</v>
      </c>
      <c r="E167" s="307" t="s">
        <v>2134</v>
      </c>
      <c r="F167" s="318" t="s">
        <v>470</v>
      </c>
      <c r="G167" s="376"/>
      <c r="H167" s="373"/>
      <c r="I167" s="373"/>
      <c r="J167" s="393"/>
      <c r="K167" s="388"/>
      <c r="L167" s="325"/>
      <c r="M167" s="325"/>
      <c r="N167" s="133"/>
      <c r="O167" s="333"/>
      <c r="P167" s="333"/>
      <c r="Q167" s="324">
        <v>200000</v>
      </c>
      <c r="R167" s="333"/>
      <c r="S167" s="333"/>
      <c r="T167" s="333"/>
      <c r="U167" s="224"/>
    </row>
    <row r="168" spans="1:21" s="10" customFormat="1" ht="65.099999999999994" customHeight="1" x14ac:dyDescent="0.3">
      <c r="A168" s="13">
        <v>162</v>
      </c>
      <c r="B168" s="376"/>
      <c r="C168" s="307" t="s">
        <v>79</v>
      </c>
      <c r="D168" s="319" t="s">
        <v>51</v>
      </c>
      <c r="E168" s="307" t="s">
        <v>463</v>
      </c>
      <c r="F168" s="318" t="s">
        <v>471</v>
      </c>
      <c r="G168" s="376"/>
      <c r="H168" s="373"/>
      <c r="I168" s="373"/>
      <c r="J168" s="393"/>
      <c r="K168" s="388"/>
      <c r="L168" s="325"/>
      <c r="M168" s="325"/>
      <c r="N168" s="133"/>
      <c r="O168" s="333"/>
      <c r="P168" s="333"/>
      <c r="Q168" s="324">
        <v>227273</v>
      </c>
      <c r="R168" s="333"/>
      <c r="S168" s="333"/>
      <c r="T168" s="333"/>
      <c r="U168" s="224"/>
    </row>
    <row r="169" spans="1:21" s="10" customFormat="1" ht="65.099999999999994" customHeight="1" x14ac:dyDescent="0.3">
      <c r="A169" s="13">
        <v>163</v>
      </c>
      <c r="B169" s="376"/>
      <c r="C169" s="307" t="s">
        <v>82</v>
      </c>
      <c r="D169" s="319" t="s">
        <v>51</v>
      </c>
      <c r="E169" s="307"/>
      <c r="F169" s="318"/>
      <c r="G169" s="376"/>
      <c r="H169" s="373"/>
      <c r="I169" s="373"/>
      <c r="J169" s="393"/>
      <c r="K169" s="388"/>
      <c r="L169" s="325"/>
      <c r="M169" s="325"/>
      <c r="N169" s="133"/>
      <c r="O169" s="333"/>
      <c r="P169" s="333"/>
      <c r="Q169" s="324">
        <v>163636</v>
      </c>
      <c r="R169" s="333"/>
      <c r="S169" s="333"/>
      <c r="T169" s="333"/>
      <c r="U169" s="224"/>
    </row>
    <row r="170" spans="1:21" s="10" customFormat="1" ht="65.099999999999994" customHeight="1" x14ac:dyDescent="0.3">
      <c r="A170" s="13">
        <v>164</v>
      </c>
      <c r="B170" s="376"/>
      <c r="C170" s="307" t="s">
        <v>3278</v>
      </c>
      <c r="D170" s="319" t="s">
        <v>51</v>
      </c>
      <c r="E170" s="307"/>
      <c r="F170" s="318"/>
      <c r="G170" s="376"/>
      <c r="H170" s="373"/>
      <c r="I170" s="373"/>
      <c r="J170" s="393"/>
      <c r="K170" s="388"/>
      <c r="L170" s="325"/>
      <c r="M170" s="325"/>
      <c r="N170" s="133"/>
      <c r="O170" s="333"/>
      <c r="P170" s="333"/>
      <c r="Q170" s="324">
        <v>190000</v>
      </c>
      <c r="R170" s="333"/>
      <c r="S170" s="333"/>
      <c r="T170" s="333"/>
      <c r="U170" s="224"/>
    </row>
    <row r="171" spans="1:21" s="10" customFormat="1" ht="65.099999999999994" customHeight="1" x14ac:dyDescent="0.3">
      <c r="A171" s="13">
        <v>165</v>
      </c>
      <c r="B171" s="376"/>
      <c r="C171" s="307" t="s">
        <v>2130</v>
      </c>
      <c r="D171" s="319" t="s">
        <v>51</v>
      </c>
      <c r="E171" s="307"/>
      <c r="F171" s="318"/>
      <c r="G171" s="376"/>
      <c r="H171" s="373"/>
      <c r="I171" s="373"/>
      <c r="J171" s="393"/>
      <c r="K171" s="388"/>
      <c r="L171" s="325"/>
      <c r="M171" s="325"/>
      <c r="N171" s="133"/>
      <c r="O171" s="333"/>
      <c r="P171" s="333"/>
      <c r="Q171" s="324">
        <v>140000</v>
      </c>
      <c r="R171" s="333"/>
      <c r="S171" s="333"/>
      <c r="T171" s="333"/>
      <c r="U171" s="224"/>
    </row>
    <row r="172" spans="1:21" s="10" customFormat="1" ht="65.099999999999994" customHeight="1" x14ac:dyDescent="0.3">
      <c r="A172" s="13">
        <v>166</v>
      </c>
      <c r="B172" s="376"/>
      <c r="C172" s="307" t="s">
        <v>3232</v>
      </c>
      <c r="D172" s="319" t="s">
        <v>51</v>
      </c>
      <c r="E172" s="307" t="s">
        <v>2134</v>
      </c>
      <c r="F172" s="318" t="s">
        <v>471</v>
      </c>
      <c r="G172" s="376" t="s">
        <v>3605</v>
      </c>
      <c r="H172" s="373" t="s">
        <v>17</v>
      </c>
      <c r="I172" s="373" t="s">
        <v>3242</v>
      </c>
      <c r="J172" s="323"/>
      <c r="K172" s="388" t="s">
        <v>3305</v>
      </c>
      <c r="L172" s="325"/>
      <c r="M172" s="325"/>
      <c r="N172" s="133"/>
      <c r="O172" s="333">
        <v>254545</v>
      </c>
      <c r="P172" s="333"/>
      <c r="Q172" s="324"/>
      <c r="R172" s="333"/>
      <c r="S172" s="333"/>
      <c r="T172" s="333"/>
    </row>
    <row r="173" spans="1:21" s="267" customFormat="1" ht="65.099999999999994" customHeight="1" x14ac:dyDescent="0.3">
      <c r="A173" s="264">
        <v>167</v>
      </c>
      <c r="B173" s="376"/>
      <c r="C173" s="334" t="s">
        <v>3233</v>
      </c>
      <c r="D173" s="338" t="s">
        <v>51</v>
      </c>
      <c r="E173" s="334" t="s">
        <v>2134</v>
      </c>
      <c r="F173" s="336" t="s">
        <v>464</v>
      </c>
      <c r="G173" s="376"/>
      <c r="H173" s="373"/>
      <c r="I173" s="373"/>
      <c r="J173" s="335"/>
      <c r="K173" s="383"/>
      <c r="L173" s="360"/>
      <c r="M173" s="360"/>
      <c r="N173" s="133"/>
      <c r="O173" s="333">
        <v>318182</v>
      </c>
      <c r="P173" s="333"/>
      <c r="Q173" s="324"/>
      <c r="R173" s="333"/>
      <c r="S173" s="333"/>
      <c r="T173" s="333"/>
      <c r="U173" s="267">
        <v>309091</v>
      </c>
    </row>
    <row r="174" spans="1:21" s="267" customFormat="1" ht="65.099999999999994" customHeight="1" x14ac:dyDescent="0.3">
      <c r="A174" s="264">
        <v>168</v>
      </c>
      <c r="B174" s="376"/>
      <c r="C174" s="334" t="s">
        <v>3234</v>
      </c>
      <c r="D174" s="338" t="s">
        <v>51</v>
      </c>
      <c r="E174" s="334" t="s">
        <v>2134</v>
      </c>
      <c r="F174" s="336" t="s">
        <v>466</v>
      </c>
      <c r="G174" s="376"/>
      <c r="H174" s="373"/>
      <c r="I174" s="373"/>
      <c r="J174" s="335"/>
      <c r="K174" s="383"/>
      <c r="L174" s="360"/>
      <c r="M174" s="360"/>
      <c r="N174" s="133"/>
      <c r="O174" s="333">
        <v>309091</v>
      </c>
      <c r="P174" s="333"/>
      <c r="Q174" s="324"/>
      <c r="R174" s="333"/>
      <c r="S174" s="333"/>
      <c r="T174" s="333"/>
      <c r="U174" s="267">
        <v>300000</v>
      </c>
    </row>
    <row r="175" spans="1:21" s="10" customFormat="1" ht="65.099999999999994" customHeight="1" x14ac:dyDescent="0.3">
      <c r="A175" s="13">
        <v>169</v>
      </c>
      <c r="B175" s="376"/>
      <c r="C175" s="307" t="s">
        <v>3235</v>
      </c>
      <c r="D175" s="319" t="s">
        <v>51</v>
      </c>
      <c r="E175" s="307" t="s">
        <v>2134</v>
      </c>
      <c r="F175" s="318" t="s">
        <v>467</v>
      </c>
      <c r="G175" s="376"/>
      <c r="H175" s="373"/>
      <c r="I175" s="373"/>
      <c r="J175" s="323"/>
      <c r="K175" s="383"/>
      <c r="L175" s="325"/>
      <c r="M175" s="325"/>
      <c r="N175" s="133"/>
      <c r="O175" s="333">
        <v>281818</v>
      </c>
      <c r="P175" s="333"/>
      <c r="Q175" s="324"/>
      <c r="R175" s="333"/>
      <c r="S175" s="333"/>
      <c r="T175" s="333"/>
      <c r="U175" s="10">
        <v>281818</v>
      </c>
    </row>
    <row r="176" spans="1:21" s="267" customFormat="1" ht="65.099999999999994" customHeight="1" x14ac:dyDescent="0.3">
      <c r="A176" s="264">
        <v>170</v>
      </c>
      <c r="B176" s="376"/>
      <c r="C176" s="334" t="s">
        <v>3237</v>
      </c>
      <c r="D176" s="338" t="s">
        <v>51</v>
      </c>
      <c r="E176" s="334" t="s">
        <v>2134</v>
      </c>
      <c r="F176" s="336" t="s">
        <v>465</v>
      </c>
      <c r="G176" s="376"/>
      <c r="H176" s="373"/>
      <c r="I176" s="373"/>
      <c r="J176" s="335"/>
      <c r="K176" s="383"/>
      <c r="L176" s="360"/>
      <c r="M176" s="360"/>
      <c r="N176" s="133"/>
      <c r="O176" s="333">
        <v>345455</v>
      </c>
      <c r="P176" s="333"/>
      <c r="Q176" s="324"/>
      <c r="R176" s="333"/>
      <c r="S176" s="333"/>
      <c r="T176" s="333"/>
      <c r="U176" s="267">
        <v>327273</v>
      </c>
    </row>
    <row r="177" spans="1:21" s="10" customFormat="1" ht="65.099999999999994" customHeight="1" x14ac:dyDescent="0.3">
      <c r="A177" s="13">
        <v>171</v>
      </c>
      <c r="B177" s="376"/>
      <c r="C177" s="307" t="s">
        <v>3238</v>
      </c>
      <c r="D177" s="319" t="s">
        <v>51</v>
      </c>
      <c r="E177" s="307" t="s">
        <v>2134</v>
      </c>
      <c r="F177" s="318" t="s">
        <v>3239</v>
      </c>
      <c r="G177" s="376"/>
      <c r="H177" s="373"/>
      <c r="I177" s="373"/>
      <c r="J177" s="323"/>
      <c r="K177" s="383"/>
      <c r="L177" s="325"/>
      <c r="M177" s="325"/>
      <c r="N177" s="133"/>
      <c r="O177" s="333">
        <v>236364</v>
      </c>
      <c r="P177" s="333"/>
      <c r="Q177" s="324"/>
      <c r="R177" s="333"/>
      <c r="S177" s="333"/>
      <c r="T177" s="333"/>
      <c r="U177" s="175"/>
    </row>
    <row r="178" spans="1:21" s="10" customFormat="1" ht="65.099999999999994" customHeight="1" x14ac:dyDescent="0.3">
      <c r="A178" s="13">
        <v>172</v>
      </c>
      <c r="B178" s="376"/>
      <c r="C178" s="307" t="s">
        <v>3240</v>
      </c>
      <c r="D178" s="319" t="s">
        <v>51</v>
      </c>
      <c r="E178" s="307" t="s">
        <v>2134</v>
      </c>
      <c r="F178" s="318" t="s">
        <v>469</v>
      </c>
      <c r="G178" s="376"/>
      <c r="H178" s="373"/>
      <c r="I178" s="373"/>
      <c r="J178" s="323"/>
      <c r="K178" s="383"/>
      <c r="L178" s="325"/>
      <c r="M178" s="325"/>
      <c r="N178" s="133"/>
      <c r="O178" s="333">
        <v>254545</v>
      </c>
      <c r="P178" s="333"/>
      <c r="Q178" s="324"/>
      <c r="R178" s="333"/>
      <c r="S178" s="333"/>
      <c r="T178" s="333"/>
    </row>
    <row r="179" spans="1:21" s="10" customFormat="1" ht="65.099999999999994" customHeight="1" x14ac:dyDescent="0.3">
      <c r="A179" s="13">
        <v>173</v>
      </c>
      <c r="B179" s="376"/>
      <c r="C179" s="307" t="s">
        <v>3241</v>
      </c>
      <c r="D179" s="319" t="s">
        <v>51</v>
      </c>
      <c r="E179" s="307" t="s">
        <v>2134</v>
      </c>
      <c r="F179" s="318"/>
      <c r="G179" s="376"/>
      <c r="H179" s="373"/>
      <c r="I179" s="373"/>
      <c r="J179" s="323"/>
      <c r="K179" s="383"/>
      <c r="L179" s="325"/>
      <c r="M179" s="325"/>
      <c r="N179" s="133"/>
      <c r="O179" s="333">
        <v>231818</v>
      </c>
      <c r="P179" s="333"/>
      <c r="Q179" s="324"/>
      <c r="R179" s="333"/>
      <c r="S179" s="333"/>
      <c r="T179" s="333"/>
    </row>
    <row r="180" spans="1:21" s="10" customFormat="1" ht="65.099999999999994" customHeight="1" x14ac:dyDescent="0.3">
      <c r="A180" s="13">
        <v>174</v>
      </c>
      <c r="B180" s="376"/>
      <c r="C180" s="307" t="s">
        <v>3606</v>
      </c>
      <c r="D180" s="319" t="s">
        <v>51</v>
      </c>
      <c r="E180" s="307" t="s">
        <v>2134</v>
      </c>
      <c r="F180" s="318"/>
      <c r="G180" s="308"/>
      <c r="H180" s="307"/>
      <c r="I180" s="307"/>
      <c r="J180" s="323"/>
      <c r="K180" s="316"/>
      <c r="L180" s="325"/>
      <c r="M180" s="325"/>
      <c r="N180" s="133"/>
      <c r="O180" s="333">
        <v>118182</v>
      </c>
      <c r="P180" s="333"/>
      <c r="Q180" s="324"/>
      <c r="R180" s="333"/>
      <c r="S180" s="333"/>
      <c r="T180" s="333"/>
    </row>
    <row r="181" spans="1:21" s="10" customFormat="1" ht="65.099999999999994" customHeight="1" x14ac:dyDescent="0.3">
      <c r="A181" s="13">
        <v>175</v>
      </c>
      <c r="B181" s="390" t="s">
        <v>116</v>
      </c>
      <c r="C181" s="307" t="s">
        <v>1237</v>
      </c>
      <c r="D181" s="319" t="s">
        <v>35</v>
      </c>
      <c r="E181" s="307" t="s">
        <v>117</v>
      </c>
      <c r="F181" s="318" t="s">
        <v>1238</v>
      </c>
      <c r="G181" s="376" t="s">
        <v>1295</v>
      </c>
      <c r="H181" s="373" t="s">
        <v>17</v>
      </c>
      <c r="I181" s="307" t="s">
        <v>1245</v>
      </c>
      <c r="J181" s="319"/>
      <c r="K181" s="388" t="s">
        <v>118</v>
      </c>
      <c r="L181" s="324">
        <v>1752</v>
      </c>
      <c r="M181" s="324">
        <v>1752</v>
      </c>
      <c r="N181" s="133">
        <v>1812</v>
      </c>
      <c r="O181" s="333">
        <v>1752</v>
      </c>
      <c r="P181" s="333">
        <v>1752</v>
      </c>
      <c r="Q181" s="333">
        <v>1882</v>
      </c>
      <c r="R181" s="333">
        <v>1832</v>
      </c>
      <c r="S181" s="333">
        <v>1752</v>
      </c>
      <c r="T181" s="333">
        <v>2182</v>
      </c>
    </row>
    <row r="182" spans="1:21" s="10" customFormat="1" ht="65.099999999999994" customHeight="1" x14ac:dyDescent="0.3">
      <c r="A182" s="13">
        <v>176</v>
      </c>
      <c r="B182" s="390"/>
      <c r="C182" s="307" t="s">
        <v>1240</v>
      </c>
      <c r="D182" s="319" t="s">
        <v>35</v>
      </c>
      <c r="E182" s="307" t="s">
        <v>119</v>
      </c>
      <c r="F182" s="318" t="s">
        <v>1239</v>
      </c>
      <c r="G182" s="376"/>
      <c r="H182" s="373"/>
      <c r="I182" s="321" t="s">
        <v>44</v>
      </c>
      <c r="J182" s="319"/>
      <c r="K182" s="388"/>
      <c r="L182" s="324">
        <v>5960</v>
      </c>
      <c r="M182" s="324">
        <v>5960</v>
      </c>
      <c r="N182" s="133">
        <v>6160</v>
      </c>
      <c r="O182" s="333">
        <v>5960</v>
      </c>
      <c r="P182" s="333">
        <v>5960</v>
      </c>
      <c r="Q182" s="333">
        <v>6460</v>
      </c>
      <c r="R182" s="333">
        <v>6060</v>
      </c>
      <c r="S182" s="333">
        <v>5960</v>
      </c>
      <c r="T182" s="333">
        <v>7460</v>
      </c>
    </row>
    <row r="183" spans="1:21" s="10" customFormat="1" ht="65.099999999999994" customHeight="1" x14ac:dyDescent="0.3">
      <c r="A183" s="13">
        <v>177</v>
      </c>
      <c r="B183" s="390"/>
      <c r="C183" s="307" t="s">
        <v>1242</v>
      </c>
      <c r="D183" s="319" t="s">
        <v>35</v>
      </c>
      <c r="E183" s="307" t="s">
        <v>119</v>
      </c>
      <c r="F183" s="318" t="s">
        <v>1241</v>
      </c>
      <c r="G183" s="376"/>
      <c r="H183" s="373"/>
      <c r="I183" s="321" t="s">
        <v>44</v>
      </c>
      <c r="J183" s="319"/>
      <c r="K183" s="388"/>
      <c r="L183" s="324">
        <v>3133</v>
      </c>
      <c r="M183" s="324">
        <v>3133</v>
      </c>
      <c r="N183" s="133">
        <v>3243</v>
      </c>
      <c r="O183" s="333">
        <v>3133</v>
      </c>
      <c r="P183" s="333">
        <v>3133</v>
      </c>
      <c r="Q183" s="333">
        <v>3393</v>
      </c>
      <c r="R183" s="333">
        <v>3293</v>
      </c>
      <c r="S183" s="333">
        <v>3133</v>
      </c>
      <c r="T183" s="333">
        <v>3943</v>
      </c>
    </row>
    <row r="184" spans="1:21" s="10" customFormat="1" ht="65.099999999999994" customHeight="1" x14ac:dyDescent="0.3">
      <c r="A184" s="13">
        <v>178</v>
      </c>
      <c r="B184" s="390"/>
      <c r="C184" s="307" t="s">
        <v>1244</v>
      </c>
      <c r="D184" s="319" t="s">
        <v>35</v>
      </c>
      <c r="E184" s="307" t="s">
        <v>119</v>
      </c>
      <c r="F184" s="318" t="s">
        <v>1243</v>
      </c>
      <c r="G184" s="376"/>
      <c r="H184" s="373"/>
      <c r="I184" s="321" t="s">
        <v>44</v>
      </c>
      <c r="J184" s="319"/>
      <c r="K184" s="388"/>
      <c r="L184" s="324">
        <v>10169</v>
      </c>
      <c r="M184" s="324">
        <v>10169</v>
      </c>
      <c r="N184" s="133">
        <v>10469</v>
      </c>
      <c r="O184" s="333">
        <v>10169</v>
      </c>
      <c r="P184" s="333">
        <v>10169</v>
      </c>
      <c r="Q184" s="333">
        <v>10919</v>
      </c>
      <c r="R184" s="333">
        <v>10519</v>
      </c>
      <c r="S184" s="333">
        <v>10169</v>
      </c>
      <c r="T184" s="333">
        <v>12519</v>
      </c>
    </row>
    <row r="185" spans="1:21" s="10" customFormat="1" ht="65.099999999999994" customHeight="1" x14ac:dyDescent="0.3">
      <c r="A185" s="13">
        <v>179</v>
      </c>
      <c r="B185" s="390"/>
      <c r="C185" s="307" t="s">
        <v>120</v>
      </c>
      <c r="D185" s="319" t="s">
        <v>35</v>
      </c>
      <c r="E185" s="373" t="s">
        <v>121</v>
      </c>
      <c r="F185" s="318" t="s">
        <v>122</v>
      </c>
      <c r="G185" s="376" t="s">
        <v>123</v>
      </c>
      <c r="H185" s="373" t="s">
        <v>17</v>
      </c>
      <c r="I185" s="307"/>
      <c r="J185" s="319"/>
      <c r="K185" s="388" t="s">
        <v>1456</v>
      </c>
      <c r="L185" s="324">
        <v>1710</v>
      </c>
      <c r="M185" s="324">
        <v>1710</v>
      </c>
      <c r="N185" s="133">
        <v>1800</v>
      </c>
      <c r="O185" s="333">
        <v>1710</v>
      </c>
      <c r="P185" s="333">
        <v>1760</v>
      </c>
      <c r="Q185" s="333">
        <v>1900</v>
      </c>
      <c r="R185" s="333">
        <v>1850</v>
      </c>
      <c r="S185" s="333">
        <v>1760</v>
      </c>
      <c r="T185" s="333">
        <v>2300</v>
      </c>
    </row>
    <row r="186" spans="1:21" s="10" customFormat="1" ht="65.099999999999994" customHeight="1" x14ac:dyDescent="0.3">
      <c r="A186" s="13">
        <v>180</v>
      </c>
      <c r="B186" s="390"/>
      <c r="C186" s="307" t="s">
        <v>124</v>
      </c>
      <c r="D186" s="319" t="s">
        <v>35</v>
      </c>
      <c r="E186" s="373"/>
      <c r="F186" s="318" t="s">
        <v>125</v>
      </c>
      <c r="G186" s="376"/>
      <c r="H186" s="373"/>
      <c r="I186" s="307"/>
      <c r="J186" s="319"/>
      <c r="K186" s="388"/>
      <c r="L186" s="324">
        <v>3110</v>
      </c>
      <c r="M186" s="324">
        <v>3110</v>
      </c>
      <c r="N186" s="133">
        <v>3240</v>
      </c>
      <c r="O186" s="333">
        <v>3000</v>
      </c>
      <c r="P186" s="333">
        <v>3200</v>
      </c>
      <c r="Q186" s="333">
        <v>3380</v>
      </c>
      <c r="R186" s="333">
        <v>3330</v>
      </c>
      <c r="S186" s="333">
        <v>3200</v>
      </c>
      <c r="T186" s="333">
        <v>3800</v>
      </c>
    </row>
    <row r="187" spans="1:21" s="10" customFormat="1" ht="65.099999999999994" customHeight="1" x14ac:dyDescent="0.3">
      <c r="A187" s="13">
        <v>181</v>
      </c>
      <c r="B187" s="390"/>
      <c r="C187" s="307" t="s">
        <v>120</v>
      </c>
      <c r="D187" s="319" t="s">
        <v>35</v>
      </c>
      <c r="E187" s="373"/>
      <c r="F187" s="318" t="s">
        <v>126</v>
      </c>
      <c r="G187" s="376"/>
      <c r="H187" s="373"/>
      <c r="I187" s="307"/>
      <c r="J187" s="319"/>
      <c r="K187" s="388"/>
      <c r="L187" s="324">
        <v>6000</v>
      </c>
      <c r="M187" s="324">
        <v>6000</v>
      </c>
      <c r="N187" s="133">
        <v>6300</v>
      </c>
      <c r="O187" s="333">
        <v>5900</v>
      </c>
      <c r="P187" s="333">
        <v>6000</v>
      </c>
      <c r="Q187" s="333">
        <v>6500</v>
      </c>
      <c r="R187" s="333">
        <v>6500</v>
      </c>
      <c r="S187" s="333">
        <v>6000</v>
      </c>
      <c r="T187" s="333">
        <v>7500</v>
      </c>
    </row>
    <row r="188" spans="1:21" s="10" customFormat="1" ht="65.099999999999994" customHeight="1" x14ac:dyDescent="0.3">
      <c r="A188" s="13">
        <v>182</v>
      </c>
      <c r="B188" s="390"/>
      <c r="C188" s="307" t="s">
        <v>128</v>
      </c>
      <c r="D188" s="319" t="s">
        <v>35</v>
      </c>
      <c r="E188" s="307" t="s">
        <v>1273</v>
      </c>
      <c r="F188" s="318" t="s">
        <v>129</v>
      </c>
      <c r="G188" s="376" t="s">
        <v>2694</v>
      </c>
      <c r="H188" s="307" t="s">
        <v>17</v>
      </c>
      <c r="I188" s="373"/>
      <c r="J188" s="389" t="s">
        <v>1264</v>
      </c>
      <c r="K188" s="318"/>
      <c r="L188" s="324">
        <v>1623.8888888888889</v>
      </c>
      <c r="M188" s="324">
        <v>1623.8888888888889</v>
      </c>
      <c r="N188" s="133">
        <v>1605.5555555555557</v>
      </c>
      <c r="O188" s="333">
        <v>1666.6666666666665</v>
      </c>
      <c r="P188" s="333">
        <v>1681.9444444444443</v>
      </c>
      <c r="Q188" s="333">
        <v>1636.1111111111111</v>
      </c>
      <c r="R188" s="333">
        <v>1550</v>
      </c>
      <c r="S188" s="333">
        <v>1681.9444444444443</v>
      </c>
      <c r="T188" s="333">
        <v>1743.0555555555557</v>
      </c>
    </row>
    <row r="189" spans="1:21" s="10" customFormat="1" ht="65.099999999999994" customHeight="1" x14ac:dyDescent="0.3">
      <c r="A189" s="13">
        <v>183</v>
      </c>
      <c r="B189" s="390"/>
      <c r="C189" s="307" t="s">
        <v>130</v>
      </c>
      <c r="D189" s="319" t="s">
        <v>35</v>
      </c>
      <c r="E189" s="321" t="s">
        <v>44</v>
      </c>
      <c r="F189" s="318" t="s">
        <v>131</v>
      </c>
      <c r="G189" s="376"/>
      <c r="H189" s="321" t="s">
        <v>44</v>
      </c>
      <c r="I189" s="373"/>
      <c r="J189" s="389"/>
      <c r="K189" s="318"/>
      <c r="L189" s="324">
        <v>2803.3333333333335</v>
      </c>
      <c r="M189" s="324">
        <v>2803.3333333333335</v>
      </c>
      <c r="N189" s="133">
        <v>2783.3333333333335</v>
      </c>
      <c r="O189" s="333">
        <v>2850</v>
      </c>
      <c r="P189" s="333">
        <v>2866.6666666666665</v>
      </c>
      <c r="Q189" s="333">
        <v>2816.6666666666665</v>
      </c>
      <c r="R189" s="333">
        <v>2774.0740740740739</v>
      </c>
      <c r="S189" s="333">
        <v>2866.6666666666665</v>
      </c>
      <c r="T189" s="333">
        <v>2933.3333333333335</v>
      </c>
    </row>
    <row r="190" spans="1:21" s="10" customFormat="1" ht="65.099999999999994" customHeight="1" x14ac:dyDescent="0.3">
      <c r="A190" s="13">
        <v>184</v>
      </c>
      <c r="B190" s="390"/>
      <c r="C190" s="307" t="s">
        <v>132</v>
      </c>
      <c r="D190" s="319" t="s">
        <v>35</v>
      </c>
      <c r="E190" s="321" t="s">
        <v>44</v>
      </c>
      <c r="F190" s="318" t="s">
        <v>133</v>
      </c>
      <c r="G190" s="376"/>
      <c r="H190" s="321" t="s">
        <v>44</v>
      </c>
      <c r="I190" s="373"/>
      <c r="J190" s="389"/>
      <c r="K190" s="318"/>
      <c r="L190" s="324">
        <v>6176.8518518518522</v>
      </c>
      <c r="M190" s="324">
        <v>6176.8518518518522</v>
      </c>
      <c r="N190" s="133">
        <v>6107.4074074074069</v>
      </c>
      <c r="O190" s="333">
        <v>6338.8888888888887</v>
      </c>
      <c r="P190" s="333">
        <v>6396.7592592592591</v>
      </c>
      <c r="Q190" s="333">
        <v>6223.1481481481478</v>
      </c>
      <c r="R190" s="333">
        <v>6061.1111111111113</v>
      </c>
      <c r="S190" s="333">
        <v>6396.7592592592591</v>
      </c>
      <c r="T190" s="333">
        <v>6628.2407407407409</v>
      </c>
    </row>
    <row r="191" spans="1:21" s="10" customFormat="1" ht="65.099999999999994" customHeight="1" x14ac:dyDescent="0.3">
      <c r="A191" s="13">
        <v>185</v>
      </c>
      <c r="B191" s="390"/>
      <c r="C191" s="307" t="s">
        <v>134</v>
      </c>
      <c r="D191" s="319" t="s">
        <v>35</v>
      </c>
      <c r="E191" s="321" t="s">
        <v>44</v>
      </c>
      <c r="F191" s="318" t="s">
        <v>135</v>
      </c>
      <c r="G191" s="376"/>
      <c r="H191" s="321" t="s">
        <v>44</v>
      </c>
      <c r="I191" s="373"/>
      <c r="J191" s="389"/>
      <c r="K191" s="318"/>
      <c r="L191" s="324">
        <v>11798.148148148148</v>
      </c>
      <c r="M191" s="324">
        <v>11798.148148148148</v>
      </c>
      <c r="N191" s="133">
        <v>11642.592592592593</v>
      </c>
      <c r="O191" s="333">
        <v>12161.111111111111</v>
      </c>
      <c r="P191" s="333">
        <v>12290.740740740741</v>
      </c>
      <c r="Q191" s="333">
        <v>11901.851851851852</v>
      </c>
      <c r="R191" s="333">
        <v>11364.814814814814</v>
      </c>
      <c r="S191" s="333">
        <v>12290.740740740741</v>
      </c>
      <c r="T191" s="333">
        <v>12809.259259259259</v>
      </c>
    </row>
    <row r="192" spans="1:21" s="10" customFormat="1" ht="65.099999999999994" customHeight="1" x14ac:dyDescent="0.3">
      <c r="A192" s="13">
        <v>186</v>
      </c>
      <c r="B192" s="390"/>
      <c r="C192" s="307" t="s">
        <v>136</v>
      </c>
      <c r="D192" s="319" t="s">
        <v>35</v>
      </c>
      <c r="E192" s="321" t="s">
        <v>44</v>
      </c>
      <c r="F192" s="318" t="s">
        <v>137</v>
      </c>
      <c r="G192" s="376"/>
      <c r="H192" s="321" t="s">
        <v>44</v>
      </c>
      <c r="I192" s="373"/>
      <c r="J192" s="389"/>
      <c r="K192" s="318"/>
      <c r="L192" s="324">
        <v>11301.851851851852</v>
      </c>
      <c r="M192" s="324">
        <v>11301.851851851852</v>
      </c>
      <c r="N192" s="133">
        <v>11157.407407407407</v>
      </c>
      <c r="O192" s="333">
        <v>11638.888888888889</v>
      </c>
      <c r="P192" s="333">
        <v>11759.259259259259</v>
      </c>
      <c r="Q192" s="333">
        <v>11398.148148148148</v>
      </c>
      <c r="R192" s="333">
        <v>10787.037037037036</v>
      </c>
      <c r="S192" s="333">
        <v>11759.259259259259</v>
      </c>
      <c r="T192" s="333">
        <v>12240.740740740741</v>
      </c>
    </row>
    <row r="193" spans="1:21" s="10" customFormat="1" ht="65.099999999999994" customHeight="1" x14ac:dyDescent="0.3">
      <c r="A193" s="13">
        <v>187</v>
      </c>
      <c r="B193" s="390"/>
      <c r="C193" s="307" t="s">
        <v>138</v>
      </c>
      <c r="D193" s="319" t="s">
        <v>35</v>
      </c>
      <c r="E193" s="321" t="s">
        <v>44</v>
      </c>
      <c r="F193" s="318" t="s">
        <v>139</v>
      </c>
      <c r="G193" s="376"/>
      <c r="H193" s="321" t="s">
        <v>44</v>
      </c>
      <c r="I193" s="373"/>
      <c r="J193" s="389"/>
      <c r="K193" s="318"/>
      <c r="L193" s="324">
        <v>3140.7407407407409</v>
      </c>
      <c r="M193" s="324">
        <v>3140.7407407407409</v>
      </c>
      <c r="N193" s="133">
        <v>3112.962962962963</v>
      </c>
      <c r="O193" s="333">
        <v>3205.5555555555557</v>
      </c>
      <c r="P193" s="333">
        <v>3228.7037037037035</v>
      </c>
      <c r="Q193" s="333">
        <v>3159.2592592592591</v>
      </c>
      <c r="R193" s="333">
        <v>2983.3333333333335</v>
      </c>
      <c r="S193" s="333">
        <v>3228.7037037037035</v>
      </c>
      <c r="T193" s="333">
        <v>3321.2962962962965</v>
      </c>
    </row>
    <row r="194" spans="1:21" s="10" customFormat="1" ht="65.099999999999994" customHeight="1" x14ac:dyDescent="0.3">
      <c r="A194" s="13">
        <v>188</v>
      </c>
      <c r="B194" s="390"/>
      <c r="C194" s="307" t="s">
        <v>1438</v>
      </c>
      <c r="D194" s="319" t="s">
        <v>35</v>
      </c>
      <c r="E194" s="373" t="s">
        <v>1440</v>
      </c>
      <c r="F194" s="318" t="s">
        <v>1436</v>
      </c>
      <c r="G194" s="376" t="s">
        <v>1484</v>
      </c>
      <c r="H194" s="307" t="s">
        <v>17</v>
      </c>
      <c r="I194" s="373" t="s">
        <v>1437</v>
      </c>
      <c r="J194" s="389"/>
      <c r="K194" s="318"/>
      <c r="L194" s="324">
        <v>1710</v>
      </c>
      <c r="M194" s="324">
        <v>1710</v>
      </c>
      <c r="N194" s="133">
        <v>1760</v>
      </c>
      <c r="O194" s="333">
        <v>1710</v>
      </c>
      <c r="P194" s="333">
        <v>1810</v>
      </c>
      <c r="Q194" s="333">
        <v>1910</v>
      </c>
      <c r="R194" s="333">
        <v>1810</v>
      </c>
      <c r="S194" s="333">
        <v>1560</v>
      </c>
      <c r="T194" s="333">
        <v>2260</v>
      </c>
    </row>
    <row r="195" spans="1:21" s="10" customFormat="1" ht="65.099999999999994" customHeight="1" x14ac:dyDescent="0.3">
      <c r="A195" s="13">
        <v>189</v>
      </c>
      <c r="B195" s="390"/>
      <c r="C195" s="307" t="s">
        <v>1439</v>
      </c>
      <c r="D195" s="319" t="s">
        <v>35</v>
      </c>
      <c r="E195" s="373"/>
      <c r="F195" s="318" t="s">
        <v>131</v>
      </c>
      <c r="G195" s="376"/>
      <c r="H195" s="321" t="s">
        <v>44</v>
      </c>
      <c r="I195" s="373"/>
      <c r="J195" s="389"/>
      <c r="K195" s="318"/>
      <c r="L195" s="324">
        <v>3060</v>
      </c>
      <c r="M195" s="324">
        <v>3060</v>
      </c>
      <c r="N195" s="133">
        <v>3160</v>
      </c>
      <c r="O195" s="333">
        <v>3060</v>
      </c>
      <c r="P195" s="333">
        <v>3260</v>
      </c>
      <c r="Q195" s="333">
        <v>3360</v>
      </c>
      <c r="R195" s="333">
        <v>3260</v>
      </c>
      <c r="S195" s="333">
        <v>2660</v>
      </c>
      <c r="T195" s="333">
        <v>3460</v>
      </c>
    </row>
    <row r="196" spans="1:21" s="10" customFormat="1" ht="65.099999999999994" customHeight="1" x14ac:dyDescent="0.3">
      <c r="A196" s="13">
        <v>190</v>
      </c>
      <c r="B196" s="390"/>
      <c r="C196" s="307" t="s">
        <v>1442</v>
      </c>
      <c r="D196" s="319" t="s">
        <v>35</v>
      </c>
      <c r="E196" s="373"/>
      <c r="F196" s="318" t="s">
        <v>1441</v>
      </c>
      <c r="G196" s="376"/>
      <c r="H196" s="321" t="s">
        <v>44</v>
      </c>
      <c r="I196" s="373"/>
      <c r="J196" s="389"/>
      <c r="K196" s="318"/>
      <c r="L196" s="324">
        <v>6000</v>
      </c>
      <c r="M196" s="324">
        <v>6000</v>
      </c>
      <c r="N196" s="133">
        <v>6100</v>
      </c>
      <c r="O196" s="333">
        <v>6000</v>
      </c>
      <c r="P196" s="333">
        <v>6300</v>
      </c>
      <c r="Q196" s="333">
        <v>6500</v>
      </c>
      <c r="R196" s="333">
        <v>6300</v>
      </c>
      <c r="S196" s="333">
        <v>5100</v>
      </c>
      <c r="T196" s="333">
        <v>6900</v>
      </c>
    </row>
    <row r="197" spans="1:21" s="267" customFormat="1" ht="65.099999999999994" customHeight="1" x14ac:dyDescent="0.3">
      <c r="A197" s="264">
        <v>191</v>
      </c>
      <c r="B197" s="390"/>
      <c r="C197" s="334" t="s">
        <v>1689</v>
      </c>
      <c r="D197" s="338" t="s">
        <v>127</v>
      </c>
      <c r="E197" s="455" t="s">
        <v>1440</v>
      </c>
      <c r="F197" s="336" t="s">
        <v>1690</v>
      </c>
      <c r="G197" s="454" t="s">
        <v>1691</v>
      </c>
      <c r="H197" s="337" t="s">
        <v>17</v>
      </c>
      <c r="I197" s="334"/>
      <c r="J197" s="338" t="s">
        <v>1264</v>
      </c>
      <c r="K197" s="336" t="s">
        <v>1692</v>
      </c>
      <c r="L197" s="324">
        <v>1898</v>
      </c>
      <c r="M197" s="324">
        <v>1898</v>
      </c>
      <c r="N197" s="324">
        <v>1917</v>
      </c>
      <c r="O197" s="324">
        <v>1898</v>
      </c>
      <c r="P197" s="324">
        <v>1898</v>
      </c>
      <c r="Q197" s="324">
        <v>2009</v>
      </c>
      <c r="R197" s="324">
        <v>1917</v>
      </c>
      <c r="S197" s="324">
        <v>1898</v>
      </c>
      <c r="T197" s="324">
        <v>2222</v>
      </c>
      <c r="U197" s="267">
        <v>1749.9999999999998</v>
      </c>
    </row>
    <row r="198" spans="1:21" s="267" customFormat="1" ht="65.099999999999994" customHeight="1" x14ac:dyDescent="0.3">
      <c r="A198" s="264">
        <v>192</v>
      </c>
      <c r="B198" s="390"/>
      <c r="C198" s="334" t="s">
        <v>1693</v>
      </c>
      <c r="D198" s="338" t="s">
        <v>127</v>
      </c>
      <c r="E198" s="455"/>
      <c r="F198" s="336" t="s">
        <v>1694</v>
      </c>
      <c r="G198" s="454"/>
      <c r="H198" s="337" t="s">
        <v>17</v>
      </c>
      <c r="I198" s="334"/>
      <c r="J198" s="338" t="s">
        <v>1264</v>
      </c>
      <c r="K198" s="336" t="s">
        <v>1692</v>
      </c>
      <c r="L198" s="324">
        <v>7130</v>
      </c>
      <c r="M198" s="324">
        <v>7130</v>
      </c>
      <c r="N198" s="324">
        <v>7315</v>
      </c>
      <c r="O198" s="324">
        <v>7130</v>
      </c>
      <c r="P198" s="324">
        <v>7130</v>
      </c>
      <c r="Q198" s="324">
        <v>7870</v>
      </c>
      <c r="R198" s="324">
        <v>7315</v>
      </c>
      <c r="S198" s="324">
        <v>7130</v>
      </c>
      <c r="T198" s="324">
        <v>8611</v>
      </c>
      <c r="U198" s="267">
        <v>5925.9259259259252</v>
      </c>
    </row>
    <row r="199" spans="1:21" s="10" customFormat="1" ht="65.099999999999994" customHeight="1" x14ac:dyDescent="0.3">
      <c r="A199" s="13">
        <v>193</v>
      </c>
      <c r="B199" s="390"/>
      <c r="C199" s="307" t="s">
        <v>2102</v>
      </c>
      <c r="D199" s="319" t="s">
        <v>127</v>
      </c>
      <c r="E199" s="373" t="s">
        <v>2109</v>
      </c>
      <c r="F199" s="318" t="s">
        <v>2110</v>
      </c>
      <c r="G199" s="376" t="s">
        <v>41</v>
      </c>
      <c r="H199" s="391" t="s">
        <v>17</v>
      </c>
      <c r="I199" s="373"/>
      <c r="J199" s="389" t="s">
        <v>3274</v>
      </c>
      <c r="K199" s="388"/>
      <c r="L199" s="324">
        <v>8148</v>
      </c>
      <c r="M199" s="324">
        <v>8148</v>
      </c>
      <c r="N199" s="133">
        <v>8719</v>
      </c>
      <c r="O199" s="333">
        <v>8881</v>
      </c>
      <c r="P199" s="333">
        <v>9126</v>
      </c>
      <c r="Q199" s="333">
        <v>9126</v>
      </c>
      <c r="R199" s="333">
        <v>8963</v>
      </c>
      <c r="S199" s="333">
        <v>9044</v>
      </c>
      <c r="T199" s="333">
        <v>9533</v>
      </c>
    </row>
    <row r="200" spans="1:21" s="10" customFormat="1" ht="65.099999999999994" customHeight="1" x14ac:dyDescent="0.3">
      <c r="A200" s="13">
        <v>194</v>
      </c>
      <c r="B200" s="390"/>
      <c r="C200" s="307" t="s">
        <v>2103</v>
      </c>
      <c r="D200" s="319" t="s">
        <v>127</v>
      </c>
      <c r="E200" s="373"/>
      <c r="F200" s="318" t="s">
        <v>2111</v>
      </c>
      <c r="G200" s="376"/>
      <c r="H200" s="391"/>
      <c r="I200" s="373"/>
      <c r="J200" s="389"/>
      <c r="K200" s="388"/>
      <c r="L200" s="324">
        <v>13981</v>
      </c>
      <c r="M200" s="324">
        <v>13981</v>
      </c>
      <c r="N200" s="133">
        <v>14960</v>
      </c>
      <c r="O200" s="333">
        <v>15240</v>
      </c>
      <c r="P200" s="333">
        <v>15659</v>
      </c>
      <c r="Q200" s="333">
        <v>15659</v>
      </c>
      <c r="R200" s="333">
        <v>15380</v>
      </c>
      <c r="S200" s="333">
        <v>15519</v>
      </c>
      <c r="T200" s="333">
        <v>16358</v>
      </c>
    </row>
    <row r="201" spans="1:21" s="10" customFormat="1" ht="65.099999999999994" customHeight="1" x14ac:dyDescent="0.3">
      <c r="A201" s="13">
        <v>195</v>
      </c>
      <c r="B201" s="390"/>
      <c r="C201" s="307" t="s">
        <v>2104</v>
      </c>
      <c r="D201" s="319" t="s">
        <v>127</v>
      </c>
      <c r="E201" s="373"/>
      <c r="F201" s="318" t="s">
        <v>2112</v>
      </c>
      <c r="G201" s="376"/>
      <c r="H201" s="391"/>
      <c r="I201" s="373"/>
      <c r="J201" s="389"/>
      <c r="K201" s="388"/>
      <c r="L201" s="324">
        <v>15833</v>
      </c>
      <c r="M201" s="324">
        <v>15833</v>
      </c>
      <c r="N201" s="133">
        <v>16942</v>
      </c>
      <c r="O201" s="333">
        <v>17258</v>
      </c>
      <c r="P201" s="333">
        <v>17733</v>
      </c>
      <c r="Q201" s="333">
        <v>17733</v>
      </c>
      <c r="R201" s="333">
        <v>17417</v>
      </c>
      <c r="S201" s="333">
        <v>17575</v>
      </c>
      <c r="T201" s="333">
        <v>18525</v>
      </c>
    </row>
    <row r="202" spans="1:21" s="10" customFormat="1" ht="65.099999999999994" customHeight="1" x14ac:dyDescent="0.3">
      <c r="A202" s="13">
        <v>196</v>
      </c>
      <c r="B202" s="390"/>
      <c r="C202" s="307" t="s">
        <v>2105</v>
      </c>
      <c r="D202" s="319" t="s">
        <v>127</v>
      </c>
      <c r="E202" s="373"/>
      <c r="F202" s="318" t="s">
        <v>2113</v>
      </c>
      <c r="G202" s="376"/>
      <c r="H202" s="391"/>
      <c r="I202" s="373"/>
      <c r="J202" s="389"/>
      <c r="K202" s="388"/>
      <c r="L202" s="324">
        <v>2593</v>
      </c>
      <c r="M202" s="324">
        <v>2593</v>
      </c>
      <c r="N202" s="133">
        <v>2774</v>
      </c>
      <c r="O202" s="333">
        <v>2826</v>
      </c>
      <c r="P202" s="333">
        <v>2904</v>
      </c>
      <c r="Q202" s="333">
        <v>2904</v>
      </c>
      <c r="R202" s="333">
        <v>2852</v>
      </c>
      <c r="S202" s="333">
        <v>2878</v>
      </c>
      <c r="T202" s="333">
        <v>3033</v>
      </c>
    </row>
    <row r="203" spans="1:21" s="10" customFormat="1" ht="65.099999999999994" customHeight="1" x14ac:dyDescent="0.3">
      <c r="A203" s="13">
        <v>197</v>
      </c>
      <c r="B203" s="390"/>
      <c r="C203" s="307" t="s">
        <v>2106</v>
      </c>
      <c r="D203" s="319" t="s">
        <v>127</v>
      </c>
      <c r="E203" s="373"/>
      <c r="F203" s="318" t="s">
        <v>2114</v>
      </c>
      <c r="G203" s="376"/>
      <c r="H203" s="391"/>
      <c r="I203" s="373"/>
      <c r="J203" s="389"/>
      <c r="K203" s="388"/>
      <c r="L203" s="324">
        <v>4722</v>
      </c>
      <c r="M203" s="324">
        <v>4722</v>
      </c>
      <c r="N203" s="133">
        <v>5053</v>
      </c>
      <c r="O203" s="333">
        <v>5147</v>
      </c>
      <c r="P203" s="333">
        <v>5289</v>
      </c>
      <c r="Q203" s="333">
        <v>5289</v>
      </c>
      <c r="R203" s="333">
        <v>5194</v>
      </c>
      <c r="S203" s="333">
        <v>5242</v>
      </c>
      <c r="T203" s="333">
        <v>5525</v>
      </c>
    </row>
    <row r="204" spans="1:21" s="10" customFormat="1" ht="65.099999999999994" customHeight="1" x14ac:dyDescent="0.3">
      <c r="A204" s="13">
        <v>198</v>
      </c>
      <c r="B204" s="390"/>
      <c r="C204" s="307" t="s">
        <v>2107</v>
      </c>
      <c r="D204" s="319" t="s">
        <v>127</v>
      </c>
      <c r="E204" s="373"/>
      <c r="F204" s="318" t="s">
        <v>2115</v>
      </c>
      <c r="G204" s="376"/>
      <c r="H204" s="391"/>
      <c r="I204" s="373"/>
      <c r="J204" s="389"/>
      <c r="K204" s="388"/>
      <c r="L204" s="324">
        <v>5000</v>
      </c>
      <c r="M204" s="324">
        <v>5000</v>
      </c>
      <c r="N204" s="133">
        <v>5350</v>
      </c>
      <c r="O204" s="333">
        <v>5450</v>
      </c>
      <c r="P204" s="333">
        <v>5600</v>
      </c>
      <c r="Q204" s="333">
        <v>5600</v>
      </c>
      <c r="R204" s="333">
        <v>5500</v>
      </c>
      <c r="S204" s="333">
        <v>5550</v>
      </c>
      <c r="T204" s="333">
        <v>5850</v>
      </c>
    </row>
    <row r="205" spans="1:21" s="10" customFormat="1" ht="65.099999999999994" customHeight="1" x14ac:dyDescent="0.3">
      <c r="A205" s="13">
        <v>199</v>
      </c>
      <c r="B205" s="390"/>
      <c r="C205" s="307" t="s">
        <v>2108</v>
      </c>
      <c r="D205" s="319" t="s">
        <v>127</v>
      </c>
      <c r="E205" s="373"/>
      <c r="F205" s="318" t="s">
        <v>2116</v>
      </c>
      <c r="G205" s="376"/>
      <c r="H205" s="391"/>
      <c r="I205" s="373"/>
      <c r="J205" s="389"/>
      <c r="K205" s="388"/>
      <c r="L205" s="324">
        <v>7963</v>
      </c>
      <c r="M205" s="324">
        <v>7963</v>
      </c>
      <c r="N205" s="133">
        <v>8520</v>
      </c>
      <c r="O205" s="333">
        <v>8680</v>
      </c>
      <c r="P205" s="333">
        <v>8919</v>
      </c>
      <c r="Q205" s="333">
        <v>8919</v>
      </c>
      <c r="R205" s="333">
        <v>8759</v>
      </c>
      <c r="S205" s="333">
        <v>8839</v>
      </c>
      <c r="T205" s="333">
        <v>9317</v>
      </c>
    </row>
    <row r="206" spans="1:21" s="10" customFormat="1" ht="65.099999999999994" customHeight="1" x14ac:dyDescent="0.3">
      <c r="A206" s="13">
        <v>200</v>
      </c>
      <c r="B206" s="390"/>
      <c r="C206" s="307" t="s">
        <v>2913</v>
      </c>
      <c r="D206" s="319" t="s">
        <v>35</v>
      </c>
      <c r="E206" s="307" t="s">
        <v>2914</v>
      </c>
      <c r="F206" s="318" t="s">
        <v>2915</v>
      </c>
      <c r="G206" s="376" t="s">
        <v>2923</v>
      </c>
      <c r="H206" s="391" t="s">
        <v>17</v>
      </c>
      <c r="I206" s="307"/>
      <c r="J206" s="389" t="s">
        <v>2924</v>
      </c>
      <c r="K206" s="43"/>
      <c r="L206" s="324"/>
      <c r="M206" s="324"/>
      <c r="N206" s="133"/>
      <c r="O206" s="333"/>
      <c r="P206" s="333"/>
      <c r="Q206" s="333"/>
      <c r="R206" s="333"/>
      <c r="S206" s="333"/>
      <c r="T206" s="333">
        <v>5636.363636363636</v>
      </c>
    </row>
    <row r="207" spans="1:21" s="10" customFormat="1" ht="65.099999999999994" customHeight="1" x14ac:dyDescent="0.3">
      <c r="A207" s="13">
        <v>201</v>
      </c>
      <c r="B207" s="390"/>
      <c r="C207" s="307" t="s">
        <v>2916</v>
      </c>
      <c r="D207" s="319" t="s">
        <v>35</v>
      </c>
      <c r="E207" s="307" t="s">
        <v>2917</v>
      </c>
      <c r="F207" s="318" t="s">
        <v>2918</v>
      </c>
      <c r="G207" s="376"/>
      <c r="H207" s="391"/>
      <c r="I207" s="307"/>
      <c r="J207" s="389"/>
      <c r="K207" s="43"/>
      <c r="L207" s="324"/>
      <c r="M207" s="324"/>
      <c r="N207" s="133"/>
      <c r="O207" s="333"/>
      <c r="P207" s="333"/>
      <c r="Q207" s="333"/>
      <c r="R207" s="333"/>
      <c r="S207" s="333"/>
      <c r="T207" s="333">
        <v>4545.454545454545</v>
      </c>
    </row>
    <row r="208" spans="1:21" s="10" customFormat="1" ht="65.099999999999994" customHeight="1" x14ac:dyDescent="0.3">
      <c r="A208" s="13">
        <v>202</v>
      </c>
      <c r="B208" s="390"/>
      <c r="C208" s="307" t="s">
        <v>2921</v>
      </c>
      <c r="D208" s="319" t="s">
        <v>127</v>
      </c>
      <c r="E208" s="307" t="s">
        <v>2917</v>
      </c>
      <c r="F208" s="318" t="s">
        <v>2922</v>
      </c>
      <c r="G208" s="376"/>
      <c r="H208" s="391"/>
      <c r="I208" s="307"/>
      <c r="J208" s="389"/>
      <c r="K208" s="43"/>
      <c r="L208" s="324"/>
      <c r="M208" s="324"/>
      <c r="N208" s="133"/>
      <c r="O208" s="333"/>
      <c r="P208" s="333"/>
      <c r="Q208" s="333"/>
      <c r="R208" s="333"/>
      <c r="S208" s="333"/>
      <c r="T208" s="333">
        <v>1818.181818181818</v>
      </c>
    </row>
    <row r="209" spans="1:20" s="10" customFormat="1" ht="65.099999999999994" customHeight="1" x14ac:dyDescent="0.3">
      <c r="A209" s="13">
        <v>203</v>
      </c>
      <c r="B209" s="390"/>
      <c r="C209" s="307" t="s">
        <v>2174</v>
      </c>
      <c r="D209" s="319" t="s">
        <v>127</v>
      </c>
      <c r="E209" s="307"/>
      <c r="F209" s="318" t="s">
        <v>2178</v>
      </c>
      <c r="G209" s="376" t="s">
        <v>2182</v>
      </c>
      <c r="H209" s="391"/>
      <c r="I209" s="373"/>
      <c r="J209" s="389" t="s">
        <v>1264</v>
      </c>
      <c r="K209" s="388"/>
      <c r="L209" s="324">
        <v>2917</v>
      </c>
      <c r="M209" s="324">
        <v>2917</v>
      </c>
      <c r="N209" s="133">
        <v>2870</v>
      </c>
      <c r="O209" s="333">
        <v>2963</v>
      </c>
      <c r="P209" s="333">
        <v>3009</v>
      </c>
      <c r="Q209" s="333">
        <v>2963</v>
      </c>
      <c r="R209" s="333">
        <v>2963</v>
      </c>
      <c r="S209" s="333">
        <v>3102</v>
      </c>
      <c r="T209" s="333">
        <v>3519</v>
      </c>
    </row>
    <row r="210" spans="1:20" s="10" customFormat="1" ht="65.099999999999994" customHeight="1" x14ac:dyDescent="0.3">
      <c r="A210" s="13">
        <v>204</v>
      </c>
      <c r="B210" s="390"/>
      <c r="C210" s="307" t="s">
        <v>2175</v>
      </c>
      <c r="D210" s="319" t="s">
        <v>127</v>
      </c>
      <c r="E210" s="307"/>
      <c r="F210" s="318" t="s">
        <v>2178</v>
      </c>
      <c r="G210" s="376"/>
      <c r="H210" s="391"/>
      <c r="I210" s="373"/>
      <c r="J210" s="389"/>
      <c r="K210" s="388"/>
      <c r="L210" s="324">
        <v>2778</v>
      </c>
      <c r="M210" s="324">
        <v>2778</v>
      </c>
      <c r="N210" s="133">
        <v>2685</v>
      </c>
      <c r="O210" s="333">
        <v>2778</v>
      </c>
      <c r="P210" s="333">
        <v>2824</v>
      </c>
      <c r="Q210" s="333">
        <v>2778</v>
      </c>
      <c r="R210" s="333">
        <v>2778</v>
      </c>
      <c r="S210" s="333">
        <v>2917</v>
      </c>
      <c r="T210" s="333">
        <v>3333</v>
      </c>
    </row>
    <row r="211" spans="1:20" s="10" customFormat="1" ht="65.099999999999994" customHeight="1" x14ac:dyDescent="0.3">
      <c r="A211" s="13">
        <v>205</v>
      </c>
      <c r="B211" s="390"/>
      <c r="C211" s="307" t="s">
        <v>2176</v>
      </c>
      <c r="D211" s="319" t="s">
        <v>127</v>
      </c>
      <c r="E211" s="307"/>
      <c r="F211" s="318" t="s">
        <v>2179</v>
      </c>
      <c r="G211" s="376"/>
      <c r="H211" s="391"/>
      <c r="I211" s="373"/>
      <c r="J211" s="389"/>
      <c r="K211" s="388"/>
      <c r="L211" s="324">
        <v>1759</v>
      </c>
      <c r="M211" s="324">
        <v>1759</v>
      </c>
      <c r="N211" s="133">
        <v>1713</v>
      </c>
      <c r="O211" s="333">
        <v>1787</v>
      </c>
      <c r="P211" s="333">
        <v>1824</v>
      </c>
      <c r="Q211" s="333">
        <v>1759</v>
      </c>
      <c r="R211" s="333">
        <v>1759</v>
      </c>
      <c r="S211" s="333">
        <v>1852</v>
      </c>
      <c r="T211" s="333">
        <v>2130</v>
      </c>
    </row>
    <row r="212" spans="1:20" s="10" customFormat="1" ht="65.099999999999994" customHeight="1" x14ac:dyDescent="0.3">
      <c r="A212" s="13">
        <v>206</v>
      </c>
      <c r="B212" s="390"/>
      <c r="C212" s="307" t="s">
        <v>2177</v>
      </c>
      <c r="D212" s="319" t="s">
        <v>127</v>
      </c>
      <c r="E212" s="307"/>
      <c r="F212" s="318" t="s">
        <v>126</v>
      </c>
      <c r="G212" s="376"/>
      <c r="H212" s="391"/>
      <c r="I212" s="373"/>
      <c r="J212" s="389"/>
      <c r="K212" s="388"/>
      <c r="L212" s="324">
        <v>6111</v>
      </c>
      <c r="M212" s="324">
        <v>6111</v>
      </c>
      <c r="N212" s="133">
        <v>5926</v>
      </c>
      <c r="O212" s="333">
        <v>6389</v>
      </c>
      <c r="P212" s="333">
        <v>6481</v>
      </c>
      <c r="Q212" s="333">
        <v>6389</v>
      </c>
      <c r="R212" s="333">
        <v>6111</v>
      </c>
      <c r="S212" s="333">
        <v>6574</v>
      </c>
      <c r="T212" s="333">
        <v>7778</v>
      </c>
    </row>
    <row r="213" spans="1:20" s="10" customFormat="1" ht="65.099999999999994" customHeight="1" x14ac:dyDescent="0.3">
      <c r="A213" s="13">
        <v>207</v>
      </c>
      <c r="B213" s="390"/>
      <c r="C213" s="307" t="s">
        <v>2181</v>
      </c>
      <c r="D213" s="319" t="s">
        <v>127</v>
      </c>
      <c r="E213" s="307"/>
      <c r="F213" s="318" t="s">
        <v>2180</v>
      </c>
      <c r="G213" s="376"/>
      <c r="H213" s="391"/>
      <c r="I213" s="373"/>
      <c r="J213" s="389"/>
      <c r="K213" s="388"/>
      <c r="L213" s="324">
        <v>6109</v>
      </c>
      <c r="M213" s="324">
        <v>6109</v>
      </c>
      <c r="N213" s="133">
        <v>5833</v>
      </c>
      <c r="O213" s="333">
        <v>6296</v>
      </c>
      <c r="P213" s="333">
        <v>6389</v>
      </c>
      <c r="Q213" s="333">
        <v>6296</v>
      </c>
      <c r="R213" s="333">
        <v>6109</v>
      </c>
      <c r="S213" s="333">
        <v>6481</v>
      </c>
      <c r="T213" s="333">
        <v>7685</v>
      </c>
    </row>
    <row r="214" spans="1:20" s="10" customFormat="1" ht="65.099999999999994" customHeight="1" x14ac:dyDescent="0.3">
      <c r="A214" s="13">
        <v>208</v>
      </c>
      <c r="B214" s="390"/>
      <c r="C214" s="307" t="s">
        <v>2683</v>
      </c>
      <c r="D214" s="319" t="s">
        <v>127</v>
      </c>
      <c r="E214" s="373" t="s">
        <v>1440</v>
      </c>
      <c r="F214" s="318" t="s">
        <v>2691</v>
      </c>
      <c r="G214" s="376" t="s">
        <v>2684</v>
      </c>
      <c r="H214" s="391" t="s">
        <v>55</v>
      </c>
      <c r="I214" s="373"/>
      <c r="J214" s="389" t="s">
        <v>1264</v>
      </c>
      <c r="K214" s="318"/>
      <c r="L214" s="324">
        <v>5930</v>
      </c>
      <c r="M214" s="324">
        <v>6130</v>
      </c>
      <c r="N214" s="133">
        <v>5930</v>
      </c>
      <c r="O214" s="333">
        <v>6130</v>
      </c>
      <c r="P214" s="333">
        <v>6230</v>
      </c>
      <c r="Q214" s="333">
        <v>6230</v>
      </c>
      <c r="R214" s="333">
        <v>6130</v>
      </c>
      <c r="S214" s="333">
        <v>6230</v>
      </c>
      <c r="T214" s="333">
        <v>7230</v>
      </c>
    </row>
    <row r="215" spans="1:20" s="10" customFormat="1" ht="65.099999999999994" customHeight="1" x14ac:dyDescent="0.3">
      <c r="A215" s="13">
        <v>209</v>
      </c>
      <c r="B215" s="390"/>
      <c r="C215" s="307" t="s">
        <v>2685</v>
      </c>
      <c r="D215" s="319" t="s">
        <v>127</v>
      </c>
      <c r="E215" s="373"/>
      <c r="F215" s="318" t="s">
        <v>2692</v>
      </c>
      <c r="G215" s="376"/>
      <c r="H215" s="391"/>
      <c r="I215" s="373"/>
      <c r="J215" s="389"/>
      <c r="K215" s="318"/>
      <c r="L215" s="324">
        <v>1750</v>
      </c>
      <c r="M215" s="324">
        <v>1810</v>
      </c>
      <c r="N215" s="133">
        <v>1750</v>
      </c>
      <c r="O215" s="333">
        <v>1810</v>
      </c>
      <c r="P215" s="333">
        <v>1830</v>
      </c>
      <c r="Q215" s="333">
        <v>1830</v>
      </c>
      <c r="R215" s="333">
        <v>1810</v>
      </c>
      <c r="S215" s="333">
        <v>1830</v>
      </c>
      <c r="T215" s="333">
        <v>2140</v>
      </c>
    </row>
    <row r="216" spans="1:20" s="10" customFormat="1" ht="65.099999999999994" customHeight="1" x14ac:dyDescent="0.3">
      <c r="A216" s="13">
        <v>210</v>
      </c>
      <c r="B216" s="390"/>
      <c r="C216" s="307" t="s">
        <v>2686</v>
      </c>
      <c r="D216" s="319" t="s">
        <v>127</v>
      </c>
      <c r="E216" s="373"/>
      <c r="F216" s="318" t="s">
        <v>2690</v>
      </c>
      <c r="G216" s="376"/>
      <c r="H216" s="391"/>
      <c r="I216" s="373"/>
      <c r="J216" s="389"/>
      <c r="K216" s="318"/>
      <c r="L216" s="324">
        <v>3130</v>
      </c>
      <c r="M216" s="324">
        <v>3240</v>
      </c>
      <c r="N216" s="133">
        <v>3130</v>
      </c>
      <c r="O216" s="333">
        <v>3240</v>
      </c>
      <c r="P216" s="333">
        <v>3290</v>
      </c>
      <c r="Q216" s="333">
        <v>3290</v>
      </c>
      <c r="R216" s="333">
        <v>3240</v>
      </c>
      <c r="S216" s="333">
        <v>3290</v>
      </c>
      <c r="T216" s="333">
        <v>3840</v>
      </c>
    </row>
    <row r="217" spans="1:20" s="10" customFormat="1" ht="65.099999999999994" customHeight="1" x14ac:dyDescent="0.3">
      <c r="A217" s="13">
        <v>211</v>
      </c>
      <c r="B217" s="390"/>
      <c r="C217" s="307" t="s">
        <v>2786</v>
      </c>
      <c r="D217" s="319" t="s">
        <v>127</v>
      </c>
      <c r="E217" s="373" t="s">
        <v>1440</v>
      </c>
      <c r="F217" s="318" t="s">
        <v>2782</v>
      </c>
      <c r="G217" s="376" t="s">
        <v>2783</v>
      </c>
      <c r="H217" s="391" t="s">
        <v>55</v>
      </c>
      <c r="I217" s="373"/>
      <c r="J217" s="389" t="s">
        <v>1264</v>
      </c>
      <c r="K217" s="318"/>
      <c r="L217" s="324">
        <v>2130</v>
      </c>
      <c r="M217" s="324">
        <v>2130</v>
      </c>
      <c r="N217" s="132">
        <v>2172</v>
      </c>
      <c r="O217" s="333">
        <v>2215</v>
      </c>
      <c r="P217" s="333">
        <v>2279</v>
      </c>
      <c r="Q217" s="333">
        <v>2279</v>
      </c>
      <c r="R217" s="333">
        <v>2236</v>
      </c>
      <c r="S217" s="333">
        <v>2257</v>
      </c>
      <c r="T217" s="333">
        <v>2385</v>
      </c>
    </row>
    <row r="218" spans="1:20" s="10" customFormat="1" ht="65.099999999999994" customHeight="1" x14ac:dyDescent="0.3">
      <c r="A218" s="13">
        <v>212</v>
      </c>
      <c r="B218" s="390"/>
      <c r="C218" s="307" t="s">
        <v>2784</v>
      </c>
      <c r="D218" s="319" t="s">
        <v>127</v>
      </c>
      <c r="E218" s="373"/>
      <c r="F218" s="318" t="s">
        <v>2785</v>
      </c>
      <c r="G218" s="376"/>
      <c r="H218" s="391"/>
      <c r="I218" s="373"/>
      <c r="J218" s="389"/>
      <c r="K218" s="318"/>
      <c r="L218" s="324">
        <v>3796</v>
      </c>
      <c r="M218" s="324">
        <v>3796</v>
      </c>
      <c r="N218" s="133">
        <v>3872</v>
      </c>
      <c r="O218" s="333">
        <v>3948</v>
      </c>
      <c r="P218" s="333">
        <v>4062</v>
      </c>
      <c r="Q218" s="333">
        <v>4062</v>
      </c>
      <c r="R218" s="333">
        <v>3986</v>
      </c>
      <c r="S218" s="333">
        <v>4024</v>
      </c>
      <c r="T218" s="333">
        <v>4252</v>
      </c>
    </row>
    <row r="219" spans="1:20" s="10" customFormat="1" ht="65.099999999999994" customHeight="1" x14ac:dyDescent="0.3">
      <c r="A219" s="13">
        <v>213</v>
      </c>
      <c r="B219" s="390"/>
      <c r="C219" s="307" t="s">
        <v>2789</v>
      </c>
      <c r="D219" s="319" t="s">
        <v>127</v>
      </c>
      <c r="E219" s="373"/>
      <c r="F219" s="318" t="s">
        <v>2787</v>
      </c>
      <c r="G219" s="376"/>
      <c r="H219" s="391"/>
      <c r="I219" s="373"/>
      <c r="J219" s="389"/>
      <c r="K219" s="318"/>
      <c r="L219" s="324">
        <v>6574</v>
      </c>
      <c r="M219" s="324">
        <v>6574</v>
      </c>
      <c r="N219" s="133">
        <v>6706</v>
      </c>
      <c r="O219" s="333">
        <v>6837</v>
      </c>
      <c r="P219" s="333">
        <v>7034</v>
      </c>
      <c r="Q219" s="333">
        <v>7034</v>
      </c>
      <c r="R219" s="333">
        <v>6903</v>
      </c>
      <c r="S219" s="333">
        <v>6969</v>
      </c>
      <c r="T219" s="333">
        <v>7363</v>
      </c>
    </row>
    <row r="220" spans="1:20" s="10" customFormat="1" ht="65.099999999999994" customHeight="1" x14ac:dyDescent="0.3">
      <c r="A220" s="13">
        <v>214</v>
      </c>
      <c r="B220" s="390"/>
      <c r="C220" s="307" t="s">
        <v>2788</v>
      </c>
      <c r="D220" s="319" t="s">
        <v>127</v>
      </c>
      <c r="E220" s="373"/>
      <c r="F220" s="318" t="s">
        <v>2790</v>
      </c>
      <c r="G220" s="376"/>
      <c r="H220" s="391"/>
      <c r="I220" s="373"/>
      <c r="J220" s="389"/>
      <c r="K220" s="318"/>
      <c r="L220" s="324">
        <v>8765.3333333333339</v>
      </c>
      <c r="M220" s="324">
        <v>8765.3333333333339</v>
      </c>
      <c r="N220" s="133">
        <v>8941.3333333333339</v>
      </c>
      <c r="O220" s="333">
        <v>9116</v>
      </c>
      <c r="P220" s="333">
        <v>9378.6666666666661</v>
      </c>
      <c r="Q220" s="333">
        <v>9378.6666666666661</v>
      </c>
      <c r="R220" s="333">
        <v>9204</v>
      </c>
      <c r="S220" s="333">
        <v>9292</v>
      </c>
      <c r="T220" s="333">
        <v>9817.3333333333339</v>
      </c>
    </row>
    <row r="221" spans="1:20" s="10" customFormat="1" ht="65.099999999999994" customHeight="1" x14ac:dyDescent="0.3">
      <c r="A221" s="13">
        <v>215</v>
      </c>
      <c r="B221" s="390"/>
      <c r="C221" s="307" t="s">
        <v>2216</v>
      </c>
      <c r="D221" s="319" t="s">
        <v>127</v>
      </c>
      <c r="E221" s="373" t="s">
        <v>52</v>
      </c>
      <c r="F221" s="318" t="s">
        <v>2218</v>
      </c>
      <c r="G221" s="376" t="s">
        <v>2221</v>
      </c>
      <c r="H221" s="391" t="s">
        <v>17</v>
      </c>
      <c r="I221" s="373"/>
      <c r="J221" s="389" t="s">
        <v>2222</v>
      </c>
      <c r="K221" s="388" t="s">
        <v>2223</v>
      </c>
      <c r="L221" s="324">
        <v>2200</v>
      </c>
      <c r="M221" s="324">
        <v>2200</v>
      </c>
      <c r="N221" s="132">
        <v>2200</v>
      </c>
      <c r="O221" s="324">
        <v>2200</v>
      </c>
      <c r="P221" s="324">
        <v>2200</v>
      </c>
      <c r="Q221" s="324">
        <v>2200</v>
      </c>
      <c r="R221" s="324">
        <v>2200</v>
      </c>
      <c r="S221" s="324">
        <v>2200</v>
      </c>
      <c r="T221" s="324">
        <v>2200</v>
      </c>
    </row>
    <row r="222" spans="1:20" s="10" customFormat="1" ht="65.099999999999994" customHeight="1" x14ac:dyDescent="0.3">
      <c r="A222" s="13">
        <v>216</v>
      </c>
      <c r="B222" s="390"/>
      <c r="C222" s="307" t="s">
        <v>2215</v>
      </c>
      <c r="D222" s="319" t="s">
        <v>127</v>
      </c>
      <c r="E222" s="373"/>
      <c r="F222" s="318" t="s">
        <v>2219</v>
      </c>
      <c r="G222" s="376"/>
      <c r="H222" s="391"/>
      <c r="I222" s="373"/>
      <c r="J222" s="389"/>
      <c r="K222" s="388"/>
      <c r="L222" s="333">
        <v>1500</v>
      </c>
      <c r="M222" s="333">
        <v>1500</v>
      </c>
      <c r="N222" s="133">
        <v>1500</v>
      </c>
      <c r="O222" s="333">
        <v>1500</v>
      </c>
      <c r="P222" s="333">
        <v>1500</v>
      </c>
      <c r="Q222" s="333">
        <v>1500</v>
      </c>
      <c r="R222" s="333">
        <v>1500</v>
      </c>
      <c r="S222" s="333">
        <v>1500</v>
      </c>
      <c r="T222" s="333">
        <v>1500</v>
      </c>
    </row>
    <row r="223" spans="1:20" s="10" customFormat="1" ht="65.099999999999994" customHeight="1" x14ac:dyDescent="0.3">
      <c r="A223" s="13">
        <v>217</v>
      </c>
      <c r="B223" s="390"/>
      <c r="C223" s="307" t="s">
        <v>2217</v>
      </c>
      <c r="D223" s="319" t="s">
        <v>127</v>
      </c>
      <c r="E223" s="373"/>
      <c r="F223" s="318" t="s">
        <v>2220</v>
      </c>
      <c r="G223" s="376"/>
      <c r="H223" s="391"/>
      <c r="I223" s="373"/>
      <c r="J223" s="389"/>
      <c r="K223" s="388"/>
      <c r="L223" s="324">
        <v>1600</v>
      </c>
      <c r="M223" s="324">
        <v>1600</v>
      </c>
      <c r="N223" s="132">
        <v>1600</v>
      </c>
      <c r="O223" s="324">
        <v>1600</v>
      </c>
      <c r="P223" s="324">
        <v>1600</v>
      </c>
      <c r="Q223" s="324">
        <v>1600</v>
      </c>
      <c r="R223" s="324">
        <v>1600</v>
      </c>
      <c r="S223" s="324">
        <v>1600</v>
      </c>
      <c r="T223" s="324">
        <v>1600</v>
      </c>
    </row>
    <row r="224" spans="1:20" s="10" customFormat="1" ht="86.25" customHeight="1" x14ac:dyDescent="0.3">
      <c r="A224" s="13">
        <v>218</v>
      </c>
      <c r="B224" s="390"/>
      <c r="C224" s="307" t="s">
        <v>2946</v>
      </c>
      <c r="D224" s="319" t="s">
        <v>35</v>
      </c>
      <c r="E224" s="373" t="s">
        <v>1440</v>
      </c>
      <c r="F224" s="318" t="s">
        <v>2947</v>
      </c>
      <c r="G224" s="376" t="s">
        <v>2955</v>
      </c>
      <c r="H224" s="391" t="s">
        <v>17</v>
      </c>
      <c r="I224" s="373"/>
      <c r="J224" s="388" t="s">
        <v>2948</v>
      </c>
      <c r="K224" s="325"/>
      <c r="L224" s="324"/>
      <c r="M224" s="324"/>
      <c r="N224" s="132"/>
      <c r="O224" s="324"/>
      <c r="P224" s="324"/>
      <c r="Q224" s="324"/>
      <c r="R224" s="324"/>
      <c r="S224" s="324"/>
      <c r="T224" s="48">
        <v>51000</v>
      </c>
    </row>
    <row r="225" spans="1:20" s="10" customFormat="1" ht="86.25" customHeight="1" x14ac:dyDescent="0.3">
      <c r="A225" s="13">
        <v>219</v>
      </c>
      <c r="B225" s="390"/>
      <c r="C225" s="307" t="s">
        <v>2946</v>
      </c>
      <c r="D225" s="319" t="s">
        <v>35</v>
      </c>
      <c r="E225" s="373"/>
      <c r="F225" s="318" t="s">
        <v>2949</v>
      </c>
      <c r="G225" s="376"/>
      <c r="H225" s="391"/>
      <c r="I225" s="373"/>
      <c r="J225" s="388"/>
      <c r="K225" s="318"/>
      <c r="L225" s="324"/>
      <c r="M225" s="324"/>
      <c r="N225" s="132"/>
      <c r="O225" s="324"/>
      <c r="P225" s="324"/>
      <c r="Q225" s="324"/>
      <c r="R225" s="324"/>
      <c r="S225" s="324"/>
      <c r="T225" s="48">
        <v>42000</v>
      </c>
    </row>
    <row r="226" spans="1:20" s="10" customFormat="1" ht="81" customHeight="1" x14ac:dyDescent="0.3">
      <c r="A226" s="13">
        <v>220</v>
      </c>
      <c r="B226" s="390"/>
      <c r="C226" s="307" t="s">
        <v>2946</v>
      </c>
      <c r="D226" s="319" t="s">
        <v>35</v>
      </c>
      <c r="E226" s="373"/>
      <c r="F226" s="318" t="s">
        <v>2950</v>
      </c>
      <c r="G226" s="376"/>
      <c r="H226" s="391"/>
      <c r="I226" s="373"/>
      <c r="J226" s="388"/>
      <c r="K226" s="318"/>
      <c r="L226" s="324"/>
      <c r="M226" s="324"/>
      <c r="N226" s="132"/>
      <c r="O226" s="324"/>
      <c r="P226" s="324"/>
      <c r="Q226" s="324"/>
      <c r="R226" s="324"/>
      <c r="S226" s="324"/>
      <c r="T226" s="48">
        <v>46000</v>
      </c>
    </row>
    <row r="227" spans="1:20" s="10" customFormat="1" ht="64.5" customHeight="1" x14ac:dyDescent="0.3">
      <c r="A227" s="13">
        <v>221</v>
      </c>
      <c r="B227" s="390"/>
      <c r="C227" s="307" t="s">
        <v>2951</v>
      </c>
      <c r="D227" s="319" t="s">
        <v>127</v>
      </c>
      <c r="E227" s="373"/>
      <c r="F227" s="318" t="s">
        <v>2952</v>
      </c>
      <c r="G227" s="376"/>
      <c r="H227" s="391"/>
      <c r="I227" s="373"/>
      <c r="J227" s="388"/>
      <c r="K227" s="318"/>
      <c r="L227" s="324"/>
      <c r="M227" s="324"/>
      <c r="N227" s="132"/>
      <c r="O227" s="324"/>
      <c r="P227" s="324"/>
      <c r="Q227" s="324"/>
      <c r="R227" s="324"/>
      <c r="S227" s="324"/>
      <c r="T227" s="48">
        <v>8000</v>
      </c>
    </row>
    <row r="228" spans="1:20" s="10" customFormat="1" ht="56.25" customHeight="1" x14ac:dyDescent="0.3">
      <c r="A228" s="13">
        <v>222</v>
      </c>
      <c r="B228" s="390"/>
      <c r="C228" s="307" t="s">
        <v>2953</v>
      </c>
      <c r="D228" s="319" t="s">
        <v>35</v>
      </c>
      <c r="E228" s="373"/>
      <c r="F228" s="318" t="s">
        <v>2954</v>
      </c>
      <c r="G228" s="376"/>
      <c r="H228" s="391"/>
      <c r="I228" s="373"/>
      <c r="J228" s="388"/>
      <c r="K228" s="318"/>
      <c r="L228" s="324"/>
      <c r="M228" s="324"/>
      <c r="N228" s="132"/>
      <c r="O228" s="324"/>
      <c r="P228" s="324"/>
      <c r="Q228" s="324"/>
      <c r="R228" s="324"/>
      <c r="S228" s="324"/>
      <c r="T228" s="48">
        <v>1900</v>
      </c>
    </row>
    <row r="229" spans="1:20" s="10" customFormat="1" ht="65.099999999999994" customHeight="1" x14ac:dyDescent="0.3">
      <c r="A229" s="13">
        <v>223</v>
      </c>
      <c r="B229" s="390" t="s">
        <v>1225</v>
      </c>
      <c r="C229" s="307" t="s">
        <v>1202</v>
      </c>
      <c r="D229" s="319" t="s">
        <v>14</v>
      </c>
      <c r="E229" s="307" t="s">
        <v>1203</v>
      </c>
      <c r="F229" s="318" t="s">
        <v>1204</v>
      </c>
      <c r="G229" s="376" t="s">
        <v>1205</v>
      </c>
      <c r="H229" s="307" t="s">
        <v>17</v>
      </c>
      <c r="I229" s="408"/>
      <c r="J229" s="389" t="s">
        <v>1264</v>
      </c>
      <c r="K229" s="318" t="s">
        <v>1206</v>
      </c>
      <c r="L229" s="324">
        <v>1480000</v>
      </c>
      <c r="M229" s="324">
        <v>1480000</v>
      </c>
      <c r="N229" s="133">
        <v>1495000</v>
      </c>
      <c r="O229" s="333">
        <v>1495000</v>
      </c>
      <c r="P229" s="333">
        <v>1495000</v>
      </c>
      <c r="Q229" s="333">
        <v>1480000</v>
      </c>
      <c r="R229" s="333">
        <v>1495000</v>
      </c>
      <c r="S229" s="333">
        <v>1495000</v>
      </c>
      <c r="T229" s="333">
        <v>1500000</v>
      </c>
    </row>
    <row r="230" spans="1:20" s="10" customFormat="1" ht="65.099999999999994" customHeight="1" x14ac:dyDescent="0.3">
      <c r="A230" s="13">
        <v>224</v>
      </c>
      <c r="B230" s="390"/>
      <c r="C230" s="321" t="s">
        <v>44</v>
      </c>
      <c r="D230" s="319" t="s">
        <v>14</v>
      </c>
      <c r="E230" s="321" t="s">
        <v>44</v>
      </c>
      <c r="F230" s="318" t="s">
        <v>1207</v>
      </c>
      <c r="G230" s="376"/>
      <c r="H230" s="321" t="s">
        <v>44</v>
      </c>
      <c r="I230" s="408"/>
      <c r="J230" s="389"/>
      <c r="K230" s="318" t="s">
        <v>1206</v>
      </c>
      <c r="L230" s="324">
        <v>1040000</v>
      </c>
      <c r="M230" s="324">
        <v>1040000</v>
      </c>
      <c r="N230" s="133">
        <v>1055000</v>
      </c>
      <c r="O230" s="333">
        <v>1055000</v>
      </c>
      <c r="P230" s="333">
        <v>1055000</v>
      </c>
      <c r="Q230" s="333">
        <v>1040000</v>
      </c>
      <c r="R230" s="333">
        <v>1055000</v>
      </c>
      <c r="S230" s="333">
        <v>1055000</v>
      </c>
      <c r="T230" s="333">
        <v>1060000</v>
      </c>
    </row>
    <row r="231" spans="1:20" s="10" customFormat="1" ht="65.099999999999994" customHeight="1" x14ac:dyDescent="0.3">
      <c r="A231" s="13">
        <v>225</v>
      </c>
      <c r="B231" s="390"/>
      <c r="C231" s="321" t="s">
        <v>44</v>
      </c>
      <c r="D231" s="319" t="s">
        <v>14</v>
      </c>
      <c r="E231" s="321" t="s">
        <v>44</v>
      </c>
      <c r="F231" s="318" t="s">
        <v>1208</v>
      </c>
      <c r="G231" s="376"/>
      <c r="H231" s="321" t="s">
        <v>44</v>
      </c>
      <c r="I231" s="408"/>
      <c r="J231" s="389"/>
      <c r="K231" s="318" t="s">
        <v>1206</v>
      </c>
      <c r="L231" s="324">
        <v>750000</v>
      </c>
      <c r="M231" s="324">
        <v>750000</v>
      </c>
      <c r="N231" s="133">
        <v>765000</v>
      </c>
      <c r="O231" s="333">
        <v>765000</v>
      </c>
      <c r="P231" s="333">
        <v>765000</v>
      </c>
      <c r="Q231" s="333">
        <v>750000</v>
      </c>
      <c r="R231" s="333">
        <v>765000</v>
      </c>
      <c r="S231" s="333">
        <v>765000</v>
      </c>
      <c r="T231" s="333">
        <v>770000</v>
      </c>
    </row>
    <row r="232" spans="1:20" s="10" customFormat="1" ht="65.099999999999994" customHeight="1" x14ac:dyDescent="0.3">
      <c r="A232" s="13">
        <v>226</v>
      </c>
      <c r="B232" s="390"/>
      <c r="C232" s="307" t="s">
        <v>1209</v>
      </c>
      <c r="D232" s="319" t="s">
        <v>14</v>
      </c>
      <c r="E232" s="321" t="s">
        <v>44</v>
      </c>
      <c r="F232" s="318" t="s">
        <v>1204</v>
      </c>
      <c r="G232" s="376"/>
      <c r="H232" s="321" t="s">
        <v>44</v>
      </c>
      <c r="I232" s="408"/>
      <c r="J232" s="389"/>
      <c r="K232" s="318" t="s">
        <v>1206</v>
      </c>
      <c r="L232" s="324">
        <v>1130000</v>
      </c>
      <c r="M232" s="324">
        <v>1130000</v>
      </c>
      <c r="N232" s="133">
        <v>1145000</v>
      </c>
      <c r="O232" s="333">
        <v>1145000</v>
      </c>
      <c r="P232" s="333">
        <v>1145000</v>
      </c>
      <c r="Q232" s="333">
        <v>1130000</v>
      </c>
      <c r="R232" s="333">
        <v>1145000</v>
      </c>
      <c r="S232" s="333">
        <v>1145000</v>
      </c>
      <c r="T232" s="333">
        <v>1150000</v>
      </c>
    </row>
    <row r="233" spans="1:20" s="10" customFormat="1" ht="65.099999999999994" customHeight="1" x14ac:dyDescent="0.3">
      <c r="A233" s="13">
        <v>227</v>
      </c>
      <c r="B233" s="390"/>
      <c r="C233" s="321" t="s">
        <v>44</v>
      </c>
      <c r="D233" s="319" t="s">
        <v>14</v>
      </c>
      <c r="E233" s="321" t="s">
        <v>44</v>
      </c>
      <c r="F233" s="318" t="s">
        <v>1207</v>
      </c>
      <c r="G233" s="376"/>
      <c r="H233" s="321" t="s">
        <v>44</v>
      </c>
      <c r="I233" s="408"/>
      <c r="J233" s="389"/>
      <c r="K233" s="318" t="s">
        <v>1206</v>
      </c>
      <c r="L233" s="324">
        <v>990000</v>
      </c>
      <c r="M233" s="324">
        <v>990000</v>
      </c>
      <c r="N233" s="133">
        <v>1105000</v>
      </c>
      <c r="O233" s="333">
        <v>1105000</v>
      </c>
      <c r="P233" s="333">
        <v>1105000</v>
      </c>
      <c r="Q233" s="333">
        <v>990000</v>
      </c>
      <c r="R233" s="333">
        <v>1105000</v>
      </c>
      <c r="S233" s="333">
        <v>1105000</v>
      </c>
      <c r="T233" s="333">
        <v>1110000</v>
      </c>
    </row>
    <row r="234" spans="1:20" s="10" customFormat="1" ht="65.099999999999994" customHeight="1" x14ac:dyDescent="0.3">
      <c r="A234" s="13">
        <v>228</v>
      </c>
      <c r="B234" s="390"/>
      <c r="C234" s="321" t="s">
        <v>44</v>
      </c>
      <c r="D234" s="319" t="s">
        <v>14</v>
      </c>
      <c r="E234" s="321" t="s">
        <v>44</v>
      </c>
      <c r="F234" s="318" t="s">
        <v>1208</v>
      </c>
      <c r="G234" s="376"/>
      <c r="H234" s="321" t="s">
        <v>44</v>
      </c>
      <c r="I234" s="408"/>
      <c r="J234" s="389"/>
      <c r="K234" s="318" t="s">
        <v>1206</v>
      </c>
      <c r="L234" s="324">
        <v>720000</v>
      </c>
      <c r="M234" s="324">
        <v>720000</v>
      </c>
      <c r="N234" s="133">
        <v>735000</v>
      </c>
      <c r="O234" s="333">
        <v>735000</v>
      </c>
      <c r="P234" s="333">
        <v>735000</v>
      </c>
      <c r="Q234" s="333">
        <v>720000</v>
      </c>
      <c r="R234" s="333">
        <v>735000</v>
      </c>
      <c r="S234" s="333">
        <v>735000</v>
      </c>
      <c r="T234" s="333">
        <v>740000</v>
      </c>
    </row>
    <row r="235" spans="1:20" s="10" customFormat="1" ht="65.099999999999994" customHeight="1" x14ac:dyDescent="0.3">
      <c r="A235" s="13">
        <v>229</v>
      </c>
      <c r="B235" s="390"/>
      <c r="C235" s="307" t="s">
        <v>1210</v>
      </c>
      <c r="D235" s="319" t="s">
        <v>14</v>
      </c>
      <c r="E235" s="321" t="s">
        <v>44</v>
      </c>
      <c r="F235" s="318" t="s">
        <v>1204</v>
      </c>
      <c r="G235" s="376"/>
      <c r="H235" s="321" t="s">
        <v>44</v>
      </c>
      <c r="I235" s="408"/>
      <c r="J235" s="389"/>
      <c r="K235" s="318" t="s">
        <v>1206</v>
      </c>
      <c r="L235" s="324">
        <v>895000</v>
      </c>
      <c r="M235" s="324">
        <v>895000</v>
      </c>
      <c r="N235" s="133">
        <v>910000</v>
      </c>
      <c r="O235" s="333">
        <v>910000</v>
      </c>
      <c r="P235" s="333">
        <v>910000</v>
      </c>
      <c r="Q235" s="333">
        <v>895000</v>
      </c>
      <c r="R235" s="333">
        <v>910000</v>
      </c>
      <c r="S235" s="333">
        <v>910000</v>
      </c>
      <c r="T235" s="333">
        <v>915000</v>
      </c>
    </row>
    <row r="236" spans="1:20" s="10" customFormat="1" ht="65.099999999999994" customHeight="1" x14ac:dyDescent="0.3">
      <c r="A236" s="13">
        <v>230</v>
      </c>
      <c r="B236" s="390"/>
      <c r="C236" s="321" t="s">
        <v>44</v>
      </c>
      <c r="D236" s="319" t="s">
        <v>14</v>
      </c>
      <c r="E236" s="321" t="s">
        <v>44</v>
      </c>
      <c r="F236" s="318" t="s">
        <v>1207</v>
      </c>
      <c r="G236" s="376"/>
      <c r="H236" s="321" t="s">
        <v>44</v>
      </c>
      <c r="I236" s="408"/>
      <c r="J236" s="389"/>
      <c r="K236" s="318" t="s">
        <v>1206</v>
      </c>
      <c r="L236" s="324">
        <v>695000</v>
      </c>
      <c r="M236" s="324">
        <v>695000</v>
      </c>
      <c r="N236" s="133">
        <v>710000</v>
      </c>
      <c r="O236" s="333">
        <v>710000</v>
      </c>
      <c r="P236" s="333">
        <v>710000</v>
      </c>
      <c r="Q236" s="333">
        <v>695000</v>
      </c>
      <c r="R236" s="333">
        <v>710000</v>
      </c>
      <c r="S236" s="333">
        <v>710000</v>
      </c>
      <c r="T236" s="333">
        <v>715000</v>
      </c>
    </row>
    <row r="237" spans="1:20" s="10" customFormat="1" ht="65.099999999999994" customHeight="1" x14ac:dyDescent="0.3">
      <c r="A237" s="13">
        <v>231</v>
      </c>
      <c r="B237" s="390"/>
      <c r="C237" s="321" t="s">
        <v>44</v>
      </c>
      <c r="D237" s="319" t="s">
        <v>14</v>
      </c>
      <c r="E237" s="321" t="s">
        <v>44</v>
      </c>
      <c r="F237" s="318" t="s">
        <v>1208</v>
      </c>
      <c r="G237" s="376"/>
      <c r="H237" s="321" t="s">
        <v>44</v>
      </c>
      <c r="I237" s="408"/>
      <c r="J237" s="389"/>
      <c r="K237" s="318" t="s">
        <v>1206</v>
      </c>
      <c r="L237" s="324">
        <v>610000</v>
      </c>
      <c r="M237" s="324">
        <v>610000</v>
      </c>
      <c r="N237" s="133">
        <v>625000</v>
      </c>
      <c r="O237" s="333">
        <v>625000</v>
      </c>
      <c r="P237" s="333">
        <v>625000</v>
      </c>
      <c r="Q237" s="333">
        <v>610000</v>
      </c>
      <c r="R237" s="333">
        <v>625000</v>
      </c>
      <c r="S237" s="333">
        <v>625000</v>
      </c>
      <c r="T237" s="333">
        <v>630000</v>
      </c>
    </row>
    <row r="238" spans="1:20" s="10" customFormat="1" ht="65.099999999999994" customHeight="1" x14ac:dyDescent="0.3">
      <c r="A238" s="13">
        <v>232</v>
      </c>
      <c r="B238" s="390"/>
      <c r="C238" s="307" t="s">
        <v>1202</v>
      </c>
      <c r="D238" s="319" t="s">
        <v>14</v>
      </c>
      <c r="E238" s="321" t="s">
        <v>44</v>
      </c>
      <c r="F238" s="318" t="s">
        <v>1204</v>
      </c>
      <c r="G238" s="376"/>
      <c r="H238" s="321" t="s">
        <v>44</v>
      </c>
      <c r="I238" s="408"/>
      <c r="J238" s="389"/>
      <c r="K238" s="318" t="s">
        <v>1211</v>
      </c>
      <c r="L238" s="324">
        <v>1847000</v>
      </c>
      <c r="M238" s="324">
        <v>1847000</v>
      </c>
      <c r="N238" s="133">
        <v>1862000</v>
      </c>
      <c r="O238" s="333">
        <v>1862000</v>
      </c>
      <c r="P238" s="333">
        <v>1862000</v>
      </c>
      <c r="Q238" s="333">
        <v>1847000</v>
      </c>
      <c r="R238" s="333">
        <v>1862000</v>
      </c>
      <c r="S238" s="333">
        <v>1862000</v>
      </c>
      <c r="T238" s="333">
        <v>1867000</v>
      </c>
    </row>
    <row r="239" spans="1:20" s="10" customFormat="1" ht="65.099999999999994" customHeight="1" x14ac:dyDescent="0.3">
      <c r="A239" s="13">
        <v>233</v>
      </c>
      <c r="B239" s="390"/>
      <c r="C239" s="321" t="s">
        <v>44</v>
      </c>
      <c r="D239" s="319" t="s">
        <v>14</v>
      </c>
      <c r="E239" s="321" t="s">
        <v>44</v>
      </c>
      <c r="F239" s="318" t="s">
        <v>1207</v>
      </c>
      <c r="G239" s="376"/>
      <c r="H239" s="321" t="s">
        <v>44</v>
      </c>
      <c r="I239" s="408"/>
      <c r="J239" s="389"/>
      <c r="K239" s="318" t="s">
        <v>1211</v>
      </c>
      <c r="L239" s="324">
        <v>1291000</v>
      </c>
      <c r="M239" s="324">
        <v>1291000</v>
      </c>
      <c r="N239" s="133">
        <v>1306000</v>
      </c>
      <c r="O239" s="333">
        <v>1306000</v>
      </c>
      <c r="P239" s="333">
        <v>1306000</v>
      </c>
      <c r="Q239" s="333">
        <v>1291000</v>
      </c>
      <c r="R239" s="333">
        <v>1306000</v>
      </c>
      <c r="S239" s="333">
        <v>1306000</v>
      </c>
      <c r="T239" s="333">
        <v>1311000</v>
      </c>
    </row>
    <row r="240" spans="1:20" s="10" customFormat="1" ht="65.099999999999994" customHeight="1" x14ac:dyDescent="0.3">
      <c r="A240" s="13">
        <v>234</v>
      </c>
      <c r="B240" s="390"/>
      <c r="C240" s="321" t="s">
        <v>44</v>
      </c>
      <c r="D240" s="319" t="s">
        <v>14</v>
      </c>
      <c r="E240" s="321" t="s">
        <v>44</v>
      </c>
      <c r="F240" s="318" t="s">
        <v>1208</v>
      </c>
      <c r="G240" s="376"/>
      <c r="H240" s="321" t="s">
        <v>44</v>
      </c>
      <c r="I240" s="408"/>
      <c r="J240" s="389"/>
      <c r="K240" s="318" t="s">
        <v>1211</v>
      </c>
      <c r="L240" s="324">
        <v>964000</v>
      </c>
      <c r="M240" s="324">
        <v>964000</v>
      </c>
      <c r="N240" s="133">
        <v>979000</v>
      </c>
      <c r="O240" s="333">
        <v>979000</v>
      </c>
      <c r="P240" s="333">
        <v>979000</v>
      </c>
      <c r="Q240" s="333">
        <v>964000</v>
      </c>
      <c r="R240" s="333">
        <v>979000</v>
      </c>
      <c r="S240" s="333">
        <v>979000</v>
      </c>
      <c r="T240" s="333">
        <v>984000</v>
      </c>
    </row>
    <row r="241" spans="1:20" s="10" customFormat="1" ht="65.099999999999994" customHeight="1" x14ac:dyDescent="0.3">
      <c r="A241" s="13">
        <v>235</v>
      </c>
      <c r="B241" s="390"/>
      <c r="C241" s="307" t="s">
        <v>1209</v>
      </c>
      <c r="D241" s="319" t="s">
        <v>14</v>
      </c>
      <c r="E241" s="321" t="s">
        <v>44</v>
      </c>
      <c r="F241" s="318" t="s">
        <v>1204</v>
      </c>
      <c r="G241" s="376"/>
      <c r="H241" s="321" t="s">
        <v>44</v>
      </c>
      <c r="I241" s="408"/>
      <c r="J241" s="389"/>
      <c r="K241" s="318" t="s">
        <v>1211</v>
      </c>
      <c r="L241" s="324">
        <v>1398000</v>
      </c>
      <c r="M241" s="324">
        <v>1398000</v>
      </c>
      <c r="N241" s="133">
        <v>1413000</v>
      </c>
      <c r="O241" s="333">
        <v>1413000</v>
      </c>
      <c r="P241" s="333">
        <v>1413000</v>
      </c>
      <c r="Q241" s="333">
        <v>1398000</v>
      </c>
      <c r="R241" s="333">
        <v>1413000</v>
      </c>
      <c r="S241" s="333">
        <v>1413000</v>
      </c>
      <c r="T241" s="333">
        <v>1418000</v>
      </c>
    </row>
    <row r="242" spans="1:20" s="10" customFormat="1" ht="65.099999999999994" customHeight="1" x14ac:dyDescent="0.3">
      <c r="A242" s="13">
        <v>236</v>
      </c>
      <c r="B242" s="390"/>
      <c r="C242" s="321" t="s">
        <v>44</v>
      </c>
      <c r="D242" s="319" t="s">
        <v>14</v>
      </c>
      <c r="E242" s="321" t="s">
        <v>44</v>
      </c>
      <c r="F242" s="318" t="s">
        <v>1207</v>
      </c>
      <c r="G242" s="376"/>
      <c r="H242" s="321" t="s">
        <v>44</v>
      </c>
      <c r="I242" s="408"/>
      <c r="J242" s="389"/>
      <c r="K242" s="318" t="s">
        <v>1211</v>
      </c>
      <c r="L242" s="324">
        <v>1122000</v>
      </c>
      <c r="M242" s="324">
        <v>1122000</v>
      </c>
      <c r="N242" s="133">
        <v>1137000</v>
      </c>
      <c r="O242" s="333">
        <v>1137000</v>
      </c>
      <c r="P242" s="333">
        <v>1137000</v>
      </c>
      <c r="Q242" s="333">
        <v>1122000</v>
      </c>
      <c r="R242" s="333">
        <v>1137000</v>
      </c>
      <c r="S242" s="333">
        <v>1137000</v>
      </c>
      <c r="T242" s="333">
        <v>1142000</v>
      </c>
    </row>
    <row r="243" spans="1:20" s="10" customFormat="1" ht="65.099999999999994" customHeight="1" x14ac:dyDescent="0.3">
      <c r="A243" s="13">
        <v>237</v>
      </c>
      <c r="B243" s="390"/>
      <c r="C243" s="321" t="s">
        <v>44</v>
      </c>
      <c r="D243" s="319" t="s">
        <v>14</v>
      </c>
      <c r="E243" s="321" t="s">
        <v>44</v>
      </c>
      <c r="F243" s="318" t="s">
        <v>1208</v>
      </c>
      <c r="G243" s="376"/>
      <c r="H243" s="321" t="s">
        <v>44</v>
      </c>
      <c r="I243" s="408"/>
      <c r="J243" s="389"/>
      <c r="K243" s="318" t="s">
        <v>1211</v>
      </c>
      <c r="L243" s="324">
        <v>938000</v>
      </c>
      <c r="M243" s="324">
        <v>938000</v>
      </c>
      <c r="N243" s="133">
        <v>953000</v>
      </c>
      <c r="O243" s="333">
        <v>953000</v>
      </c>
      <c r="P243" s="333">
        <v>953000</v>
      </c>
      <c r="Q243" s="333">
        <v>938000</v>
      </c>
      <c r="R243" s="333">
        <v>953000</v>
      </c>
      <c r="S243" s="333">
        <v>953000</v>
      </c>
      <c r="T243" s="333">
        <v>958000</v>
      </c>
    </row>
    <row r="244" spans="1:20" s="10" customFormat="1" ht="65.099999999999994" customHeight="1" x14ac:dyDescent="0.3">
      <c r="A244" s="13">
        <v>238</v>
      </c>
      <c r="B244" s="390"/>
      <c r="C244" s="307" t="s">
        <v>1210</v>
      </c>
      <c r="D244" s="319" t="s">
        <v>14</v>
      </c>
      <c r="E244" s="321" t="s">
        <v>44</v>
      </c>
      <c r="F244" s="318" t="s">
        <v>1204</v>
      </c>
      <c r="G244" s="376"/>
      <c r="H244" s="321" t="s">
        <v>44</v>
      </c>
      <c r="I244" s="408"/>
      <c r="J244" s="389"/>
      <c r="K244" s="318" t="s">
        <v>1211</v>
      </c>
      <c r="L244" s="324">
        <v>1111000</v>
      </c>
      <c r="M244" s="324">
        <v>1111000</v>
      </c>
      <c r="N244" s="133">
        <v>1125000</v>
      </c>
      <c r="O244" s="333">
        <v>1125000</v>
      </c>
      <c r="P244" s="333">
        <v>1125000</v>
      </c>
      <c r="Q244" s="333">
        <v>1111000</v>
      </c>
      <c r="R244" s="333">
        <v>1125000</v>
      </c>
      <c r="S244" s="333">
        <v>1125000</v>
      </c>
      <c r="T244" s="333">
        <v>1130000</v>
      </c>
    </row>
    <row r="245" spans="1:20" s="10" customFormat="1" ht="65.099999999999994" customHeight="1" x14ac:dyDescent="0.3">
      <c r="A245" s="13">
        <v>239</v>
      </c>
      <c r="B245" s="390"/>
      <c r="C245" s="321" t="s">
        <v>44</v>
      </c>
      <c r="D245" s="319" t="s">
        <v>14</v>
      </c>
      <c r="E245" s="321" t="s">
        <v>44</v>
      </c>
      <c r="F245" s="318" t="s">
        <v>1207</v>
      </c>
      <c r="G245" s="376"/>
      <c r="H245" s="321" t="s">
        <v>44</v>
      </c>
      <c r="I245" s="408"/>
      <c r="J245" s="389"/>
      <c r="K245" s="318" t="s">
        <v>1211</v>
      </c>
      <c r="L245" s="324">
        <v>859000</v>
      </c>
      <c r="M245" s="324">
        <v>859000</v>
      </c>
      <c r="N245" s="133">
        <v>874000</v>
      </c>
      <c r="O245" s="333">
        <v>874000</v>
      </c>
      <c r="P245" s="333">
        <v>874000</v>
      </c>
      <c r="Q245" s="333">
        <v>859000</v>
      </c>
      <c r="R245" s="333">
        <v>874000</v>
      </c>
      <c r="S245" s="333">
        <v>874000</v>
      </c>
      <c r="T245" s="333">
        <v>879000</v>
      </c>
    </row>
    <row r="246" spans="1:20" s="10" customFormat="1" ht="65.099999999999994" customHeight="1" x14ac:dyDescent="0.3">
      <c r="A246" s="13">
        <v>240</v>
      </c>
      <c r="B246" s="390"/>
      <c r="C246" s="321" t="s">
        <v>44</v>
      </c>
      <c r="D246" s="319" t="s">
        <v>14</v>
      </c>
      <c r="E246" s="321" t="s">
        <v>44</v>
      </c>
      <c r="F246" s="318" t="s">
        <v>1208</v>
      </c>
      <c r="G246" s="376"/>
      <c r="H246" s="321" t="s">
        <v>44</v>
      </c>
      <c r="I246" s="408"/>
      <c r="J246" s="389"/>
      <c r="K246" s="318" t="s">
        <v>1211</v>
      </c>
      <c r="L246" s="324">
        <v>754500</v>
      </c>
      <c r="M246" s="324">
        <v>754500</v>
      </c>
      <c r="N246" s="133">
        <v>769500</v>
      </c>
      <c r="O246" s="333">
        <v>769500</v>
      </c>
      <c r="P246" s="333">
        <v>769500</v>
      </c>
      <c r="Q246" s="333">
        <v>754500</v>
      </c>
      <c r="R246" s="333">
        <v>769500</v>
      </c>
      <c r="S246" s="333">
        <v>769500</v>
      </c>
      <c r="T246" s="333">
        <v>774500</v>
      </c>
    </row>
    <row r="247" spans="1:20" s="10" customFormat="1" ht="65.099999999999994" customHeight="1" x14ac:dyDescent="0.3">
      <c r="A247" s="13">
        <v>241</v>
      </c>
      <c r="B247" s="390"/>
      <c r="C247" s="307" t="s">
        <v>1212</v>
      </c>
      <c r="D247" s="319" t="s">
        <v>14</v>
      </c>
      <c r="E247" s="321" t="s">
        <v>44</v>
      </c>
      <c r="F247" s="318" t="s">
        <v>1213</v>
      </c>
      <c r="G247" s="376"/>
      <c r="H247" s="321" t="s">
        <v>44</v>
      </c>
      <c r="I247" s="408"/>
      <c r="J247" s="389"/>
      <c r="K247" s="318" t="s">
        <v>1206</v>
      </c>
      <c r="L247" s="324">
        <v>360000</v>
      </c>
      <c r="M247" s="324">
        <v>360000</v>
      </c>
      <c r="N247" s="133">
        <v>375000</v>
      </c>
      <c r="O247" s="333">
        <v>375000</v>
      </c>
      <c r="P247" s="333">
        <v>375000</v>
      </c>
      <c r="Q247" s="333">
        <v>360000</v>
      </c>
      <c r="R247" s="333">
        <v>375000</v>
      </c>
      <c r="S247" s="333">
        <v>375000</v>
      </c>
      <c r="T247" s="333">
        <v>380000</v>
      </c>
    </row>
    <row r="248" spans="1:20" s="10" customFormat="1" ht="65.099999999999994" customHeight="1" x14ac:dyDescent="0.3">
      <c r="A248" s="13">
        <v>242</v>
      </c>
      <c r="B248" s="390"/>
      <c r="C248" s="321" t="s">
        <v>44</v>
      </c>
      <c r="D248" s="319" t="s">
        <v>14</v>
      </c>
      <c r="E248" s="321" t="s">
        <v>44</v>
      </c>
      <c r="F248" s="318" t="s">
        <v>1214</v>
      </c>
      <c r="G248" s="376"/>
      <c r="H248" s="321" t="s">
        <v>44</v>
      </c>
      <c r="I248" s="408"/>
      <c r="J248" s="389"/>
      <c r="K248" s="318" t="s">
        <v>1206</v>
      </c>
      <c r="L248" s="324">
        <v>330000</v>
      </c>
      <c r="M248" s="324">
        <v>330000</v>
      </c>
      <c r="N248" s="133">
        <v>345000</v>
      </c>
      <c r="O248" s="333">
        <v>345000</v>
      </c>
      <c r="P248" s="333">
        <v>345000</v>
      </c>
      <c r="Q248" s="333">
        <v>330000</v>
      </c>
      <c r="R248" s="333">
        <v>345000</v>
      </c>
      <c r="S248" s="333">
        <v>345000</v>
      </c>
      <c r="T248" s="333">
        <v>350000</v>
      </c>
    </row>
    <row r="249" spans="1:20" s="10" customFormat="1" ht="65.099999999999994" customHeight="1" x14ac:dyDescent="0.3">
      <c r="A249" s="13">
        <v>243</v>
      </c>
      <c r="B249" s="390"/>
      <c r="C249" s="321" t="s">
        <v>44</v>
      </c>
      <c r="D249" s="319" t="s">
        <v>14</v>
      </c>
      <c r="E249" s="321" t="s">
        <v>44</v>
      </c>
      <c r="F249" s="318" t="s">
        <v>1215</v>
      </c>
      <c r="G249" s="376"/>
      <c r="H249" s="321" t="s">
        <v>44</v>
      </c>
      <c r="I249" s="408"/>
      <c r="J249" s="389"/>
      <c r="K249" s="318" t="s">
        <v>1206</v>
      </c>
      <c r="L249" s="324">
        <v>300000</v>
      </c>
      <c r="M249" s="324">
        <v>300000</v>
      </c>
      <c r="N249" s="133">
        <v>315000</v>
      </c>
      <c r="O249" s="333">
        <v>315000</v>
      </c>
      <c r="P249" s="333">
        <v>315000</v>
      </c>
      <c r="Q249" s="333">
        <v>300000</v>
      </c>
      <c r="R249" s="333">
        <v>315000</v>
      </c>
      <c r="S249" s="333">
        <v>315000</v>
      </c>
      <c r="T249" s="333">
        <v>320000</v>
      </c>
    </row>
    <row r="250" spans="1:20" s="10" customFormat="1" ht="65.099999999999994" customHeight="1" x14ac:dyDescent="0.3">
      <c r="A250" s="13">
        <v>244</v>
      </c>
      <c r="B250" s="390"/>
      <c r="C250" s="321" t="s">
        <v>44</v>
      </c>
      <c r="D250" s="319" t="s">
        <v>14</v>
      </c>
      <c r="E250" s="321" t="s">
        <v>44</v>
      </c>
      <c r="F250" s="318" t="s">
        <v>1216</v>
      </c>
      <c r="G250" s="376"/>
      <c r="H250" s="321" t="s">
        <v>44</v>
      </c>
      <c r="I250" s="408"/>
      <c r="J250" s="389"/>
      <c r="K250" s="318" t="s">
        <v>1206</v>
      </c>
      <c r="L250" s="324">
        <v>480000</v>
      </c>
      <c r="M250" s="324">
        <v>480000</v>
      </c>
      <c r="N250" s="133">
        <v>495000</v>
      </c>
      <c r="O250" s="333">
        <v>495000</v>
      </c>
      <c r="P250" s="333">
        <v>495000</v>
      </c>
      <c r="Q250" s="333">
        <v>480000</v>
      </c>
      <c r="R250" s="333">
        <v>495000</v>
      </c>
      <c r="S250" s="333">
        <v>495000</v>
      </c>
      <c r="T250" s="333">
        <v>500000</v>
      </c>
    </row>
    <row r="251" spans="1:20" s="10" customFormat="1" ht="65.099999999999994" customHeight="1" x14ac:dyDescent="0.3">
      <c r="A251" s="13">
        <v>245</v>
      </c>
      <c r="B251" s="390"/>
      <c r="C251" s="307" t="s">
        <v>1217</v>
      </c>
      <c r="D251" s="319" t="s">
        <v>14</v>
      </c>
      <c r="E251" s="321" t="s">
        <v>44</v>
      </c>
      <c r="F251" s="318" t="s">
        <v>1218</v>
      </c>
      <c r="G251" s="376"/>
      <c r="H251" s="321" t="s">
        <v>44</v>
      </c>
      <c r="I251" s="408"/>
      <c r="J251" s="389"/>
      <c r="K251" s="318" t="s">
        <v>1206</v>
      </c>
      <c r="L251" s="324">
        <v>410000</v>
      </c>
      <c r="M251" s="324">
        <v>410000</v>
      </c>
      <c r="N251" s="133">
        <v>425000</v>
      </c>
      <c r="O251" s="333">
        <v>425000</v>
      </c>
      <c r="P251" s="333">
        <v>425000</v>
      </c>
      <c r="Q251" s="333">
        <v>410000</v>
      </c>
      <c r="R251" s="333">
        <v>425000</v>
      </c>
      <c r="S251" s="333">
        <v>425000</v>
      </c>
      <c r="T251" s="333">
        <v>430000</v>
      </c>
    </row>
    <row r="252" spans="1:20" s="10" customFormat="1" ht="65.099999999999994" customHeight="1" x14ac:dyDescent="0.3">
      <c r="A252" s="13">
        <v>246</v>
      </c>
      <c r="B252" s="390"/>
      <c r="C252" s="321" t="s">
        <v>44</v>
      </c>
      <c r="D252" s="319" t="s">
        <v>14</v>
      </c>
      <c r="E252" s="321" t="s">
        <v>44</v>
      </c>
      <c r="F252" s="318" t="s">
        <v>1214</v>
      </c>
      <c r="G252" s="376"/>
      <c r="H252" s="321" t="s">
        <v>44</v>
      </c>
      <c r="I252" s="408"/>
      <c r="J252" s="389"/>
      <c r="K252" s="318" t="s">
        <v>1206</v>
      </c>
      <c r="L252" s="324">
        <v>380000</v>
      </c>
      <c r="M252" s="324">
        <v>380000</v>
      </c>
      <c r="N252" s="133">
        <v>395000</v>
      </c>
      <c r="O252" s="333">
        <v>395000</v>
      </c>
      <c r="P252" s="333">
        <v>395000</v>
      </c>
      <c r="Q252" s="333">
        <v>380000</v>
      </c>
      <c r="R252" s="333">
        <v>395000</v>
      </c>
      <c r="S252" s="333">
        <v>395000</v>
      </c>
      <c r="T252" s="333">
        <v>400000</v>
      </c>
    </row>
    <row r="253" spans="1:20" s="10" customFormat="1" ht="65.099999999999994" customHeight="1" x14ac:dyDescent="0.3">
      <c r="A253" s="13">
        <v>247</v>
      </c>
      <c r="B253" s="390"/>
      <c r="C253" s="321" t="s">
        <v>44</v>
      </c>
      <c r="D253" s="319" t="s">
        <v>14</v>
      </c>
      <c r="E253" s="321" t="s">
        <v>44</v>
      </c>
      <c r="F253" s="318" t="s">
        <v>1219</v>
      </c>
      <c r="G253" s="376"/>
      <c r="H253" s="321" t="s">
        <v>44</v>
      </c>
      <c r="I253" s="408"/>
      <c r="J253" s="389"/>
      <c r="K253" s="318" t="s">
        <v>1206</v>
      </c>
      <c r="L253" s="324">
        <v>350000</v>
      </c>
      <c r="M253" s="324">
        <v>350000</v>
      </c>
      <c r="N253" s="133">
        <v>365000</v>
      </c>
      <c r="O253" s="333">
        <v>365000</v>
      </c>
      <c r="P253" s="333">
        <v>365000</v>
      </c>
      <c r="Q253" s="333">
        <v>350000</v>
      </c>
      <c r="R253" s="333">
        <v>365000</v>
      </c>
      <c r="S253" s="333">
        <v>365000</v>
      </c>
      <c r="T253" s="333">
        <v>370000</v>
      </c>
    </row>
    <row r="254" spans="1:20" s="10" customFormat="1" ht="65.099999999999994" customHeight="1" x14ac:dyDescent="0.3">
      <c r="A254" s="13">
        <v>248</v>
      </c>
      <c r="B254" s="390"/>
      <c r="C254" s="307" t="s">
        <v>1220</v>
      </c>
      <c r="D254" s="319" t="s">
        <v>14</v>
      </c>
      <c r="E254" s="321" t="s">
        <v>44</v>
      </c>
      <c r="F254" s="318" t="s">
        <v>1221</v>
      </c>
      <c r="G254" s="376"/>
      <c r="H254" s="321" t="s">
        <v>44</v>
      </c>
      <c r="I254" s="408"/>
      <c r="J254" s="389"/>
      <c r="K254" s="318" t="s">
        <v>1222</v>
      </c>
      <c r="L254" s="324">
        <v>280000</v>
      </c>
      <c r="M254" s="324">
        <v>280000</v>
      </c>
      <c r="N254" s="133">
        <v>295000</v>
      </c>
      <c r="O254" s="333">
        <v>295000</v>
      </c>
      <c r="P254" s="333">
        <v>295000</v>
      </c>
      <c r="Q254" s="333">
        <v>280000</v>
      </c>
      <c r="R254" s="333">
        <v>295000</v>
      </c>
      <c r="S254" s="333">
        <v>295000</v>
      </c>
      <c r="T254" s="333">
        <v>300000</v>
      </c>
    </row>
    <row r="255" spans="1:20" s="10" customFormat="1" ht="65.099999999999994" customHeight="1" x14ac:dyDescent="0.3">
      <c r="A255" s="13">
        <v>249</v>
      </c>
      <c r="B255" s="390"/>
      <c r="C255" s="321" t="s">
        <v>44</v>
      </c>
      <c r="D255" s="319" t="s">
        <v>14</v>
      </c>
      <c r="E255" s="321" t="s">
        <v>44</v>
      </c>
      <c r="F255" s="318" t="s">
        <v>1223</v>
      </c>
      <c r="G255" s="376"/>
      <c r="H255" s="321" t="s">
        <v>44</v>
      </c>
      <c r="I255" s="408"/>
      <c r="J255" s="389"/>
      <c r="K255" s="318" t="s">
        <v>1222</v>
      </c>
      <c r="L255" s="324">
        <v>240000</v>
      </c>
      <c r="M255" s="324">
        <v>240000</v>
      </c>
      <c r="N255" s="133">
        <v>255000</v>
      </c>
      <c r="O255" s="333">
        <v>255000</v>
      </c>
      <c r="P255" s="333">
        <v>255000</v>
      </c>
      <c r="Q255" s="333">
        <v>240000</v>
      </c>
      <c r="R255" s="333">
        <v>255000</v>
      </c>
      <c r="S255" s="333">
        <v>255000</v>
      </c>
      <c r="T255" s="333">
        <v>260000</v>
      </c>
    </row>
    <row r="256" spans="1:20" s="10" customFormat="1" ht="65.099999999999994" customHeight="1" x14ac:dyDescent="0.3">
      <c r="A256" s="13">
        <v>250</v>
      </c>
      <c r="B256" s="390"/>
      <c r="C256" s="321" t="s">
        <v>44</v>
      </c>
      <c r="D256" s="319" t="s">
        <v>14</v>
      </c>
      <c r="E256" s="321" t="s">
        <v>44</v>
      </c>
      <c r="F256" s="318" t="s">
        <v>1224</v>
      </c>
      <c r="G256" s="376"/>
      <c r="H256" s="321" t="s">
        <v>44</v>
      </c>
      <c r="I256" s="408"/>
      <c r="J256" s="389"/>
      <c r="K256" s="318" t="s">
        <v>1222</v>
      </c>
      <c r="L256" s="324">
        <v>210000</v>
      </c>
      <c r="M256" s="324">
        <v>210000</v>
      </c>
      <c r="N256" s="133">
        <v>225000</v>
      </c>
      <c r="O256" s="333">
        <v>225000</v>
      </c>
      <c r="P256" s="333">
        <v>225000</v>
      </c>
      <c r="Q256" s="333">
        <v>210000</v>
      </c>
      <c r="R256" s="333">
        <v>225000</v>
      </c>
      <c r="S256" s="333">
        <v>225000</v>
      </c>
      <c r="T256" s="333">
        <v>230000</v>
      </c>
    </row>
    <row r="257" spans="1:20" s="10" customFormat="1" ht="105" customHeight="1" x14ac:dyDescent="0.3">
      <c r="A257" s="13">
        <v>251</v>
      </c>
      <c r="B257" s="390"/>
      <c r="C257" s="321" t="s">
        <v>2956</v>
      </c>
      <c r="D257" s="319" t="s">
        <v>14</v>
      </c>
      <c r="E257" s="321" t="s">
        <v>2957</v>
      </c>
      <c r="F257" s="318" t="s">
        <v>2958</v>
      </c>
      <c r="G257" s="376" t="s">
        <v>2959</v>
      </c>
      <c r="H257" s="391" t="s">
        <v>2960</v>
      </c>
      <c r="I257" s="408"/>
      <c r="J257" s="389" t="s">
        <v>2961</v>
      </c>
      <c r="K257" s="318"/>
      <c r="L257" s="324"/>
      <c r="M257" s="324"/>
      <c r="N257" s="133"/>
      <c r="O257" s="333"/>
      <c r="P257" s="333"/>
      <c r="Q257" s="333">
        <v>435000</v>
      </c>
      <c r="R257" s="333"/>
      <c r="S257" s="333"/>
      <c r="T257" s="333"/>
    </row>
    <row r="258" spans="1:20" s="10" customFormat="1" ht="105" customHeight="1" x14ac:dyDescent="0.3">
      <c r="A258" s="13">
        <v>252</v>
      </c>
      <c r="B258" s="390"/>
      <c r="C258" s="321" t="s">
        <v>2962</v>
      </c>
      <c r="D258" s="319" t="s">
        <v>14</v>
      </c>
      <c r="E258" s="321" t="s">
        <v>2957</v>
      </c>
      <c r="F258" s="318" t="s">
        <v>2963</v>
      </c>
      <c r="G258" s="376"/>
      <c r="H258" s="391"/>
      <c r="I258" s="408"/>
      <c r="J258" s="389"/>
      <c r="K258" s="318"/>
      <c r="L258" s="324"/>
      <c r="M258" s="324"/>
      <c r="N258" s="133"/>
      <c r="O258" s="333"/>
      <c r="P258" s="333"/>
      <c r="Q258" s="333">
        <v>380000</v>
      </c>
      <c r="R258" s="333"/>
      <c r="S258" s="333"/>
      <c r="T258" s="333"/>
    </row>
    <row r="259" spans="1:20" s="10" customFormat="1" ht="105" customHeight="1" x14ac:dyDescent="0.3">
      <c r="A259" s="13">
        <v>253</v>
      </c>
      <c r="B259" s="390"/>
      <c r="C259" s="321" t="s">
        <v>2964</v>
      </c>
      <c r="D259" s="319" t="s">
        <v>14</v>
      </c>
      <c r="E259" s="321" t="s">
        <v>2957</v>
      </c>
      <c r="F259" s="318" t="s">
        <v>2965</v>
      </c>
      <c r="G259" s="376"/>
      <c r="H259" s="391"/>
      <c r="I259" s="408"/>
      <c r="J259" s="389"/>
      <c r="K259" s="318"/>
      <c r="L259" s="324"/>
      <c r="M259" s="324"/>
      <c r="N259" s="133"/>
      <c r="O259" s="333"/>
      <c r="P259" s="333"/>
      <c r="Q259" s="333">
        <v>380000</v>
      </c>
      <c r="R259" s="333"/>
      <c r="S259" s="333"/>
      <c r="T259" s="333"/>
    </row>
    <row r="260" spans="1:20" s="10" customFormat="1" ht="105" customHeight="1" x14ac:dyDescent="0.3">
      <c r="A260" s="13">
        <v>254</v>
      </c>
      <c r="B260" s="390"/>
      <c r="C260" s="321" t="s">
        <v>2966</v>
      </c>
      <c r="D260" s="319" t="s">
        <v>14</v>
      </c>
      <c r="E260" s="321" t="s">
        <v>2957</v>
      </c>
      <c r="F260" s="318" t="s">
        <v>2967</v>
      </c>
      <c r="G260" s="376"/>
      <c r="H260" s="391"/>
      <c r="I260" s="408"/>
      <c r="J260" s="389"/>
      <c r="K260" s="318"/>
      <c r="L260" s="324"/>
      <c r="M260" s="324"/>
      <c r="N260" s="133"/>
      <c r="O260" s="333"/>
      <c r="P260" s="333"/>
      <c r="Q260" s="333">
        <v>585000</v>
      </c>
      <c r="R260" s="333"/>
      <c r="S260" s="333"/>
      <c r="T260" s="333"/>
    </row>
    <row r="261" spans="1:20" s="10" customFormat="1" ht="105" customHeight="1" x14ac:dyDescent="0.3">
      <c r="A261" s="13">
        <v>255</v>
      </c>
      <c r="B261" s="390"/>
      <c r="C261" s="321" t="s">
        <v>2968</v>
      </c>
      <c r="D261" s="319" t="s">
        <v>14</v>
      </c>
      <c r="E261" s="321" t="s">
        <v>2957</v>
      </c>
      <c r="F261" s="318" t="s">
        <v>2969</v>
      </c>
      <c r="G261" s="376"/>
      <c r="H261" s="391"/>
      <c r="I261" s="408"/>
      <c r="J261" s="389"/>
      <c r="K261" s="318"/>
      <c r="L261" s="324"/>
      <c r="M261" s="324"/>
      <c r="N261" s="133"/>
      <c r="O261" s="333"/>
      <c r="P261" s="333"/>
      <c r="Q261" s="333">
        <v>490000</v>
      </c>
      <c r="R261" s="333"/>
      <c r="S261" s="333"/>
      <c r="T261" s="333"/>
    </row>
    <row r="262" spans="1:20" s="10" customFormat="1" ht="105" customHeight="1" x14ac:dyDescent="0.3">
      <c r="A262" s="13">
        <v>256</v>
      </c>
      <c r="B262" s="390"/>
      <c r="C262" s="321" t="s">
        <v>2970</v>
      </c>
      <c r="D262" s="319" t="s">
        <v>14</v>
      </c>
      <c r="E262" s="321" t="s">
        <v>2957</v>
      </c>
      <c r="F262" s="318" t="s">
        <v>2971</v>
      </c>
      <c r="G262" s="376"/>
      <c r="H262" s="391"/>
      <c r="I262" s="408"/>
      <c r="J262" s="389"/>
      <c r="K262" s="318"/>
      <c r="L262" s="324"/>
      <c r="M262" s="324"/>
      <c r="N262" s="133"/>
      <c r="O262" s="333"/>
      <c r="P262" s="333"/>
      <c r="Q262" s="333">
        <v>490000</v>
      </c>
      <c r="R262" s="333"/>
      <c r="S262" s="333"/>
      <c r="T262" s="333"/>
    </row>
    <row r="263" spans="1:20" s="10" customFormat="1" ht="65.099999999999994" customHeight="1" x14ac:dyDescent="0.3">
      <c r="A263" s="13">
        <v>257</v>
      </c>
      <c r="B263" s="390" t="s">
        <v>12</v>
      </c>
      <c r="C263" s="307" t="s">
        <v>140</v>
      </c>
      <c r="D263" s="319" t="s">
        <v>127</v>
      </c>
      <c r="E263" s="373" t="s">
        <v>141</v>
      </c>
      <c r="F263" s="318" t="s">
        <v>142</v>
      </c>
      <c r="G263" s="376" t="s">
        <v>41</v>
      </c>
      <c r="H263" s="307" t="s">
        <v>17</v>
      </c>
      <c r="I263" s="307"/>
      <c r="J263" s="389" t="s">
        <v>3275</v>
      </c>
      <c r="K263" s="318"/>
      <c r="L263" s="324">
        <v>10509</v>
      </c>
      <c r="M263" s="324">
        <v>10509</v>
      </c>
      <c r="N263" s="133">
        <v>11245</v>
      </c>
      <c r="O263" s="333">
        <v>11455</v>
      </c>
      <c r="P263" s="333">
        <v>11770</v>
      </c>
      <c r="Q263" s="333">
        <v>11770</v>
      </c>
      <c r="R263" s="333">
        <v>11560</v>
      </c>
      <c r="S263" s="333">
        <v>11665</v>
      </c>
      <c r="T263" s="333">
        <v>12296</v>
      </c>
    </row>
    <row r="264" spans="1:20" s="10" customFormat="1" ht="65.099999999999994" customHeight="1" x14ac:dyDescent="0.3">
      <c r="A264" s="13">
        <v>258</v>
      </c>
      <c r="B264" s="390"/>
      <c r="C264" s="307" t="s">
        <v>143</v>
      </c>
      <c r="D264" s="319" t="s">
        <v>127</v>
      </c>
      <c r="E264" s="373"/>
      <c r="F264" s="318" t="s">
        <v>142</v>
      </c>
      <c r="G264" s="376"/>
      <c r="H264" s="321" t="s">
        <v>44</v>
      </c>
      <c r="I264" s="307"/>
      <c r="J264" s="389"/>
      <c r="K264" s="318"/>
      <c r="L264" s="324">
        <v>11250</v>
      </c>
      <c r="M264" s="324">
        <v>11250</v>
      </c>
      <c r="N264" s="133">
        <v>12038</v>
      </c>
      <c r="O264" s="333">
        <v>12263</v>
      </c>
      <c r="P264" s="333">
        <v>12600</v>
      </c>
      <c r="Q264" s="333">
        <v>12600</v>
      </c>
      <c r="R264" s="333">
        <v>12375</v>
      </c>
      <c r="S264" s="333">
        <v>12488</v>
      </c>
      <c r="T264" s="333">
        <v>13163</v>
      </c>
    </row>
    <row r="265" spans="1:20" s="10" customFormat="1" ht="65.099999999999994" customHeight="1" x14ac:dyDescent="0.3">
      <c r="A265" s="13">
        <v>259</v>
      </c>
      <c r="B265" s="390"/>
      <c r="C265" s="307" t="s">
        <v>144</v>
      </c>
      <c r="D265" s="319" t="s">
        <v>127</v>
      </c>
      <c r="E265" s="373"/>
      <c r="F265" s="318" t="s">
        <v>142</v>
      </c>
      <c r="G265" s="376"/>
      <c r="H265" s="321" t="s">
        <v>44</v>
      </c>
      <c r="I265" s="307"/>
      <c r="J265" s="389"/>
      <c r="K265" s="318"/>
      <c r="L265" s="324">
        <v>11944</v>
      </c>
      <c r="M265" s="324">
        <v>11944</v>
      </c>
      <c r="N265" s="133">
        <v>12781</v>
      </c>
      <c r="O265" s="333">
        <v>13019</v>
      </c>
      <c r="P265" s="333">
        <v>13378</v>
      </c>
      <c r="Q265" s="333">
        <v>13378</v>
      </c>
      <c r="R265" s="333">
        <v>13139</v>
      </c>
      <c r="S265" s="333">
        <v>13258</v>
      </c>
      <c r="T265" s="333">
        <v>13975</v>
      </c>
    </row>
    <row r="266" spans="1:20" s="10" customFormat="1" ht="65.099999999999994" customHeight="1" x14ac:dyDescent="0.3">
      <c r="A266" s="13">
        <v>260</v>
      </c>
      <c r="B266" s="390"/>
      <c r="C266" s="307" t="s">
        <v>145</v>
      </c>
      <c r="D266" s="319" t="s">
        <v>127</v>
      </c>
      <c r="E266" s="373"/>
      <c r="F266" s="318" t="s">
        <v>142</v>
      </c>
      <c r="G266" s="376"/>
      <c r="H266" s="321" t="s">
        <v>44</v>
      </c>
      <c r="I266" s="307"/>
      <c r="J266" s="389"/>
      <c r="K266" s="318"/>
      <c r="L266" s="324">
        <v>9083</v>
      </c>
      <c r="M266" s="324">
        <v>9083</v>
      </c>
      <c r="N266" s="133">
        <v>9719</v>
      </c>
      <c r="O266" s="333">
        <v>9901</v>
      </c>
      <c r="P266" s="333">
        <v>10173</v>
      </c>
      <c r="Q266" s="333">
        <v>10173</v>
      </c>
      <c r="R266" s="333">
        <v>9992</v>
      </c>
      <c r="S266" s="333">
        <v>10083</v>
      </c>
      <c r="T266" s="333">
        <v>10628</v>
      </c>
    </row>
    <row r="267" spans="1:20" s="10" customFormat="1" ht="65.099999999999994" customHeight="1" x14ac:dyDescent="0.3">
      <c r="A267" s="13">
        <v>261</v>
      </c>
      <c r="B267" s="390"/>
      <c r="C267" s="307" t="s">
        <v>146</v>
      </c>
      <c r="D267" s="319" t="s">
        <v>127</v>
      </c>
      <c r="E267" s="373"/>
      <c r="F267" s="318" t="s">
        <v>142</v>
      </c>
      <c r="G267" s="376"/>
      <c r="H267" s="321" t="s">
        <v>44</v>
      </c>
      <c r="I267" s="307"/>
      <c r="J267" s="389"/>
      <c r="K267" s="318"/>
      <c r="L267" s="324">
        <v>9796</v>
      </c>
      <c r="M267" s="324">
        <v>9796</v>
      </c>
      <c r="N267" s="133">
        <v>10482</v>
      </c>
      <c r="O267" s="333">
        <v>10678</v>
      </c>
      <c r="P267" s="333">
        <v>10972</v>
      </c>
      <c r="Q267" s="333">
        <v>10972</v>
      </c>
      <c r="R267" s="333">
        <v>10776</v>
      </c>
      <c r="S267" s="333">
        <v>10874</v>
      </c>
      <c r="T267" s="333">
        <v>11462</v>
      </c>
    </row>
    <row r="268" spans="1:20" s="10" customFormat="1" ht="65.099999999999994" customHeight="1" x14ac:dyDescent="0.3">
      <c r="A268" s="13">
        <v>262</v>
      </c>
      <c r="B268" s="390"/>
      <c r="C268" s="307" t="s">
        <v>1384</v>
      </c>
      <c r="D268" s="319" t="s">
        <v>127</v>
      </c>
      <c r="E268" s="373"/>
      <c r="F268" s="318" t="s">
        <v>142</v>
      </c>
      <c r="G268" s="376"/>
      <c r="H268" s="321" t="s">
        <v>44</v>
      </c>
      <c r="I268" s="307"/>
      <c r="J268" s="389"/>
      <c r="K268" s="318"/>
      <c r="L268" s="324">
        <v>11046</v>
      </c>
      <c r="M268" s="324">
        <v>11046</v>
      </c>
      <c r="N268" s="133">
        <v>11820</v>
      </c>
      <c r="O268" s="333">
        <v>12040</v>
      </c>
      <c r="P268" s="333">
        <v>12372</v>
      </c>
      <c r="Q268" s="333">
        <v>12372</v>
      </c>
      <c r="R268" s="333">
        <v>12151</v>
      </c>
      <c r="S268" s="333">
        <v>12261</v>
      </c>
      <c r="T268" s="333">
        <v>12924</v>
      </c>
    </row>
    <row r="269" spans="1:20" s="10" customFormat="1" ht="65.099999999999994" customHeight="1" x14ac:dyDescent="0.3">
      <c r="A269" s="13">
        <v>263</v>
      </c>
      <c r="B269" s="390"/>
      <c r="C269" s="307" t="s">
        <v>1385</v>
      </c>
      <c r="D269" s="319" t="s">
        <v>127</v>
      </c>
      <c r="E269" s="373" t="s">
        <v>141</v>
      </c>
      <c r="F269" s="318" t="s">
        <v>1246</v>
      </c>
      <c r="G269" s="376" t="s">
        <v>1295</v>
      </c>
      <c r="H269" s="307"/>
      <c r="I269" s="307" t="s">
        <v>1245</v>
      </c>
      <c r="J269" s="389" t="s">
        <v>1264</v>
      </c>
      <c r="K269" s="318"/>
      <c r="L269" s="324">
        <v>8428</v>
      </c>
      <c r="M269" s="324">
        <v>8428</v>
      </c>
      <c r="N269" s="133">
        <v>8478</v>
      </c>
      <c r="O269" s="333">
        <v>8428</v>
      </c>
      <c r="P269" s="333">
        <v>8428</v>
      </c>
      <c r="Q269" s="333">
        <v>8878</v>
      </c>
      <c r="R269" s="333">
        <v>8478</v>
      </c>
      <c r="S269" s="333">
        <v>8428</v>
      </c>
      <c r="T269" s="333">
        <v>9178</v>
      </c>
    </row>
    <row r="270" spans="1:20" s="10" customFormat="1" ht="65.099999999999994" customHeight="1" x14ac:dyDescent="0.3">
      <c r="A270" s="13">
        <v>264</v>
      </c>
      <c r="B270" s="390"/>
      <c r="C270" s="307" t="s">
        <v>1386</v>
      </c>
      <c r="D270" s="319" t="s">
        <v>35</v>
      </c>
      <c r="E270" s="373"/>
      <c r="F270" s="327" t="s">
        <v>44</v>
      </c>
      <c r="G270" s="376"/>
      <c r="H270" s="307"/>
      <c r="I270" s="321" t="s">
        <v>44</v>
      </c>
      <c r="J270" s="389"/>
      <c r="K270" s="318"/>
      <c r="L270" s="324">
        <v>8891</v>
      </c>
      <c r="M270" s="324">
        <v>8891</v>
      </c>
      <c r="N270" s="133">
        <v>8941</v>
      </c>
      <c r="O270" s="333">
        <v>8891</v>
      </c>
      <c r="P270" s="333">
        <v>8891</v>
      </c>
      <c r="Q270" s="333">
        <v>9341</v>
      </c>
      <c r="R270" s="333">
        <v>8941</v>
      </c>
      <c r="S270" s="333">
        <v>8891</v>
      </c>
      <c r="T270" s="333">
        <v>9641</v>
      </c>
    </row>
    <row r="271" spans="1:20" s="10" customFormat="1" ht="65.099999999999994" customHeight="1" x14ac:dyDescent="0.3">
      <c r="A271" s="13">
        <v>265</v>
      </c>
      <c r="B271" s="390"/>
      <c r="C271" s="307" t="s">
        <v>1387</v>
      </c>
      <c r="D271" s="319" t="s">
        <v>35</v>
      </c>
      <c r="E271" s="373"/>
      <c r="F271" s="327" t="s">
        <v>44</v>
      </c>
      <c r="G271" s="376"/>
      <c r="H271" s="307"/>
      <c r="I271" s="321" t="s">
        <v>44</v>
      </c>
      <c r="J271" s="389"/>
      <c r="K271" s="318"/>
      <c r="L271" s="324">
        <v>8891</v>
      </c>
      <c r="M271" s="324">
        <v>8891</v>
      </c>
      <c r="N271" s="133">
        <v>8941</v>
      </c>
      <c r="O271" s="333">
        <v>8891</v>
      </c>
      <c r="P271" s="333">
        <v>8891</v>
      </c>
      <c r="Q271" s="333">
        <v>9341</v>
      </c>
      <c r="R271" s="333">
        <v>8941</v>
      </c>
      <c r="S271" s="333">
        <v>8891</v>
      </c>
      <c r="T271" s="333">
        <v>9641</v>
      </c>
    </row>
    <row r="272" spans="1:20" s="10" customFormat="1" ht="65.099999999999994" customHeight="1" x14ac:dyDescent="0.3">
      <c r="A272" s="13">
        <v>266</v>
      </c>
      <c r="B272" s="390"/>
      <c r="C272" s="307" t="s">
        <v>1388</v>
      </c>
      <c r="D272" s="319" t="s">
        <v>35</v>
      </c>
      <c r="E272" s="373"/>
      <c r="F272" s="327" t="s">
        <v>44</v>
      </c>
      <c r="G272" s="376"/>
      <c r="H272" s="307"/>
      <c r="I272" s="321" t="s">
        <v>44</v>
      </c>
      <c r="J272" s="389"/>
      <c r="K272" s="318"/>
      <c r="L272" s="324">
        <v>9354</v>
      </c>
      <c r="M272" s="324">
        <v>9354</v>
      </c>
      <c r="N272" s="133">
        <v>9404</v>
      </c>
      <c r="O272" s="333">
        <v>9354</v>
      </c>
      <c r="P272" s="333">
        <v>9354</v>
      </c>
      <c r="Q272" s="333">
        <v>9804</v>
      </c>
      <c r="R272" s="333">
        <v>9404</v>
      </c>
      <c r="S272" s="333">
        <v>9354</v>
      </c>
      <c r="T272" s="333">
        <v>10104</v>
      </c>
    </row>
    <row r="273" spans="1:21" s="10" customFormat="1" ht="65.099999999999994" customHeight="1" x14ac:dyDescent="0.3">
      <c r="A273" s="13">
        <v>267</v>
      </c>
      <c r="B273" s="390"/>
      <c r="C273" s="307" t="s">
        <v>1389</v>
      </c>
      <c r="D273" s="319" t="s">
        <v>35</v>
      </c>
      <c r="E273" s="373"/>
      <c r="F273" s="327" t="s">
        <v>44</v>
      </c>
      <c r="G273" s="376"/>
      <c r="H273" s="307"/>
      <c r="I273" s="321" t="s">
        <v>44</v>
      </c>
      <c r="J273" s="389"/>
      <c r="K273" s="318"/>
      <c r="L273" s="324">
        <v>9354</v>
      </c>
      <c r="M273" s="324">
        <v>9354</v>
      </c>
      <c r="N273" s="133">
        <v>9404</v>
      </c>
      <c r="O273" s="333">
        <v>9354</v>
      </c>
      <c r="P273" s="333">
        <v>9354</v>
      </c>
      <c r="Q273" s="333">
        <v>9804</v>
      </c>
      <c r="R273" s="333">
        <v>9404</v>
      </c>
      <c r="S273" s="333">
        <v>9354</v>
      </c>
      <c r="T273" s="333">
        <v>10104</v>
      </c>
    </row>
    <row r="274" spans="1:21" s="10" customFormat="1" ht="65.099999999999994" customHeight="1" x14ac:dyDescent="0.3">
      <c r="A274" s="13">
        <v>268</v>
      </c>
      <c r="B274" s="390"/>
      <c r="C274" s="307" t="s">
        <v>1390</v>
      </c>
      <c r="D274" s="319" t="s">
        <v>35</v>
      </c>
      <c r="E274" s="373"/>
      <c r="F274" s="327" t="s">
        <v>44</v>
      </c>
      <c r="G274" s="376"/>
      <c r="H274" s="307"/>
      <c r="I274" s="321" t="s">
        <v>44</v>
      </c>
      <c r="J274" s="389"/>
      <c r="K274" s="318"/>
      <c r="L274" s="324">
        <v>9817</v>
      </c>
      <c r="M274" s="324">
        <v>9817</v>
      </c>
      <c r="N274" s="133">
        <v>9867</v>
      </c>
      <c r="O274" s="333">
        <v>9817</v>
      </c>
      <c r="P274" s="333">
        <v>9817</v>
      </c>
      <c r="Q274" s="333">
        <v>10267</v>
      </c>
      <c r="R274" s="333">
        <v>9867</v>
      </c>
      <c r="S274" s="333">
        <v>9817</v>
      </c>
      <c r="T274" s="333">
        <v>10567</v>
      </c>
    </row>
    <row r="275" spans="1:21" s="10" customFormat="1" ht="65.099999999999994" customHeight="1" x14ac:dyDescent="0.3">
      <c r="A275" s="13">
        <v>269</v>
      </c>
      <c r="B275" s="390"/>
      <c r="C275" s="307" t="s">
        <v>1391</v>
      </c>
      <c r="D275" s="319" t="s">
        <v>35</v>
      </c>
      <c r="E275" s="373"/>
      <c r="F275" s="327" t="s">
        <v>44</v>
      </c>
      <c r="G275" s="376"/>
      <c r="H275" s="307"/>
      <c r="I275" s="321" t="s">
        <v>44</v>
      </c>
      <c r="J275" s="389"/>
      <c r="K275" s="318"/>
      <c r="L275" s="324">
        <v>9817</v>
      </c>
      <c r="M275" s="324">
        <v>9817</v>
      </c>
      <c r="N275" s="133">
        <v>9867</v>
      </c>
      <c r="O275" s="333">
        <v>9817</v>
      </c>
      <c r="P275" s="333">
        <v>9817</v>
      </c>
      <c r="Q275" s="333">
        <v>10267</v>
      </c>
      <c r="R275" s="333">
        <v>9867</v>
      </c>
      <c r="S275" s="333">
        <v>9817</v>
      </c>
      <c r="T275" s="333">
        <v>10567</v>
      </c>
    </row>
    <row r="276" spans="1:21" s="10" customFormat="1" ht="65.099999999999994" customHeight="1" x14ac:dyDescent="0.3">
      <c r="A276" s="13">
        <v>270</v>
      </c>
      <c r="B276" s="390"/>
      <c r="C276" s="307" t="s">
        <v>1458</v>
      </c>
      <c r="D276" s="319" t="s">
        <v>35</v>
      </c>
      <c r="E276" s="307" t="s">
        <v>1459</v>
      </c>
      <c r="F276" s="327" t="s">
        <v>142</v>
      </c>
      <c r="G276" s="376" t="s">
        <v>1460</v>
      </c>
      <c r="H276" s="373" t="s">
        <v>1461</v>
      </c>
      <c r="I276" s="391"/>
      <c r="J276" s="389" t="s">
        <v>1264</v>
      </c>
      <c r="K276" s="388" t="s">
        <v>3216</v>
      </c>
      <c r="L276" s="324">
        <v>8707.3888888888887</v>
      </c>
      <c r="M276" s="324">
        <v>8707.3888888888887</v>
      </c>
      <c r="N276" s="133">
        <v>8707.3888888888887</v>
      </c>
      <c r="O276" s="333">
        <v>8707.3888888888887</v>
      </c>
      <c r="P276" s="333">
        <v>8757.3888888888887</v>
      </c>
      <c r="Q276" s="333">
        <v>8757.3888888888887</v>
      </c>
      <c r="R276" s="333">
        <v>8757.3888888888887</v>
      </c>
      <c r="S276" s="333">
        <v>9107.3888888888887</v>
      </c>
      <c r="T276" s="333">
        <v>9407.3888888888887</v>
      </c>
    </row>
    <row r="277" spans="1:21" s="10" customFormat="1" ht="65.099999999999994" customHeight="1" x14ac:dyDescent="0.3">
      <c r="A277" s="13">
        <v>271</v>
      </c>
      <c r="B277" s="390"/>
      <c r="C277" s="307" t="s">
        <v>1462</v>
      </c>
      <c r="D277" s="319" t="s">
        <v>35</v>
      </c>
      <c r="E277" s="307" t="s">
        <v>1459</v>
      </c>
      <c r="F277" s="327" t="s">
        <v>142</v>
      </c>
      <c r="G277" s="376"/>
      <c r="H277" s="373"/>
      <c r="I277" s="391"/>
      <c r="J277" s="389"/>
      <c r="K277" s="388"/>
      <c r="L277" s="324">
        <v>9437.3888888888887</v>
      </c>
      <c r="M277" s="324">
        <v>9437.3888888888887</v>
      </c>
      <c r="N277" s="133">
        <v>9437.3888888888887</v>
      </c>
      <c r="O277" s="333">
        <v>9437.3888888888887</v>
      </c>
      <c r="P277" s="333">
        <v>9487.3888888888887</v>
      </c>
      <c r="Q277" s="333">
        <v>9487.3888888888887</v>
      </c>
      <c r="R277" s="333">
        <v>9487.3888888888887</v>
      </c>
      <c r="S277" s="333">
        <v>9837.3888888888887</v>
      </c>
      <c r="T277" s="333">
        <v>10137.388888888889</v>
      </c>
    </row>
    <row r="278" spans="1:21" s="10" customFormat="1" ht="65.099999999999994" customHeight="1" x14ac:dyDescent="0.3">
      <c r="A278" s="13">
        <v>272</v>
      </c>
      <c r="B278" s="390"/>
      <c r="C278" s="307" t="s">
        <v>1463</v>
      </c>
      <c r="D278" s="319" t="s">
        <v>35</v>
      </c>
      <c r="E278" s="307" t="s">
        <v>1459</v>
      </c>
      <c r="F278" s="327" t="s">
        <v>142</v>
      </c>
      <c r="G278" s="376"/>
      <c r="H278" s="373"/>
      <c r="I278" s="391"/>
      <c r="J278" s="389"/>
      <c r="K278" s="388"/>
      <c r="L278" s="324">
        <v>10331.388888888889</v>
      </c>
      <c r="M278" s="324">
        <v>10331.388888888889</v>
      </c>
      <c r="N278" s="133">
        <v>10331.388888888889</v>
      </c>
      <c r="O278" s="333">
        <v>10331.388888888889</v>
      </c>
      <c r="P278" s="333">
        <v>10381.388888888889</v>
      </c>
      <c r="Q278" s="333">
        <v>10381.388888888889</v>
      </c>
      <c r="R278" s="333">
        <v>10381.388888888889</v>
      </c>
      <c r="S278" s="333">
        <v>10731.388888888889</v>
      </c>
      <c r="T278" s="333">
        <v>11031.388888888889</v>
      </c>
    </row>
    <row r="279" spans="1:21" s="267" customFormat="1" ht="65.099999999999994" customHeight="1" x14ac:dyDescent="0.3">
      <c r="A279" s="264">
        <v>273</v>
      </c>
      <c r="B279" s="390"/>
      <c r="C279" s="334" t="s">
        <v>1695</v>
      </c>
      <c r="D279" s="338" t="s">
        <v>127</v>
      </c>
      <c r="E279" s="334" t="s">
        <v>141</v>
      </c>
      <c r="F279" s="339" t="s">
        <v>1696</v>
      </c>
      <c r="G279" s="454" t="s">
        <v>1691</v>
      </c>
      <c r="H279" s="334" t="s">
        <v>17</v>
      </c>
      <c r="I279" s="337"/>
      <c r="J279" s="456" t="s">
        <v>1264</v>
      </c>
      <c r="K279" s="336"/>
      <c r="L279" s="324">
        <v>8611</v>
      </c>
      <c r="M279" s="324">
        <v>8611</v>
      </c>
      <c r="N279" s="133">
        <v>8611</v>
      </c>
      <c r="O279" s="333">
        <v>8611</v>
      </c>
      <c r="P279" s="333">
        <v>8611</v>
      </c>
      <c r="Q279" s="333">
        <v>8981</v>
      </c>
      <c r="R279" s="333">
        <v>8704</v>
      </c>
      <c r="S279" s="333">
        <v>8611</v>
      </c>
      <c r="T279" s="333">
        <v>9352</v>
      </c>
      <c r="U279" s="267">
        <v>8240.7407407407409</v>
      </c>
    </row>
    <row r="280" spans="1:21" s="267" customFormat="1" ht="65.099999999999994" customHeight="1" x14ac:dyDescent="0.3">
      <c r="A280" s="264">
        <v>274</v>
      </c>
      <c r="B280" s="390"/>
      <c r="C280" s="334" t="s">
        <v>1697</v>
      </c>
      <c r="D280" s="338" t="s">
        <v>127</v>
      </c>
      <c r="E280" s="334" t="s">
        <v>141</v>
      </c>
      <c r="F280" s="339" t="s">
        <v>1696</v>
      </c>
      <c r="G280" s="454"/>
      <c r="H280" s="334" t="s">
        <v>17</v>
      </c>
      <c r="I280" s="337"/>
      <c r="J280" s="456"/>
      <c r="K280" s="336"/>
      <c r="L280" s="324">
        <v>9074</v>
      </c>
      <c r="M280" s="324">
        <v>9074</v>
      </c>
      <c r="N280" s="133">
        <v>9074</v>
      </c>
      <c r="O280" s="333">
        <v>9074</v>
      </c>
      <c r="P280" s="333">
        <v>9074</v>
      </c>
      <c r="Q280" s="333">
        <v>9444</v>
      </c>
      <c r="R280" s="333">
        <v>9167</v>
      </c>
      <c r="S280" s="333">
        <v>9074</v>
      </c>
      <c r="T280" s="333">
        <v>9815</v>
      </c>
      <c r="U280" s="267">
        <v>8703.7037037037026</v>
      </c>
    </row>
    <row r="281" spans="1:21" s="267" customFormat="1" ht="65.099999999999994" customHeight="1" x14ac:dyDescent="0.3">
      <c r="A281" s="264">
        <v>275</v>
      </c>
      <c r="B281" s="390"/>
      <c r="C281" s="334" t="s">
        <v>1698</v>
      </c>
      <c r="D281" s="338" t="s">
        <v>127</v>
      </c>
      <c r="E281" s="334" t="s">
        <v>141</v>
      </c>
      <c r="F281" s="339" t="s">
        <v>1696</v>
      </c>
      <c r="G281" s="454"/>
      <c r="H281" s="334" t="s">
        <v>17</v>
      </c>
      <c r="I281" s="337"/>
      <c r="J281" s="456"/>
      <c r="K281" s="336"/>
      <c r="L281" s="324">
        <v>9537</v>
      </c>
      <c r="M281" s="324">
        <v>9537</v>
      </c>
      <c r="N281" s="133">
        <v>9537</v>
      </c>
      <c r="O281" s="333">
        <v>9537</v>
      </c>
      <c r="P281" s="333">
        <v>9537</v>
      </c>
      <c r="Q281" s="333">
        <v>9907</v>
      </c>
      <c r="R281" s="333">
        <v>9630</v>
      </c>
      <c r="S281" s="333">
        <v>9537</v>
      </c>
      <c r="T281" s="333">
        <v>10278</v>
      </c>
      <c r="U281" s="267">
        <v>9166.6666666666661</v>
      </c>
    </row>
    <row r="282" spans="1:21" s="267" customFormat="1" ht="65.099999999999994" customHeight="1" x14ac:dyDescent="0.3">
      <c r="A282" s="264">
        <v>276</v>
      </c>
      <c r="B282" s="390"/>
      <c r="C282" s="334" t="s">
        <v>1699</v>
      </c>
      <c r="D282" s="338" t="s">
        <v>127</v>
      </c>
      <c r="E282" s="334" t="s">
        <v>141</v>
      </c>
      <c r="F282" s="339" t="s">
        <v>1696</v>
      </c>
      <c r="G282" s="454"/>
      <c r="H282" s="334" t="s">
        <v>17</v>
      </c>
      <c r="I282" s="337"/>
      <c r="J282" s="456"/>
      <c r="K282" s="336"/>
      <c r="L282" s="324">
        <v>10000</v>
      </c>
      <c r="M282" s="324">
        <v>10000</v>
      </c>
      <c r="N282" s="133">
        <v>10000</v>
      </c>
      <c r="O282" s="333">
        <v>10000</v>
      </c>
      <c r="P282" s="333">
        <v>10000</v>
      </c>
      <c r="Q282" s="333">
        <v>10370</v>
      </c>
      <c r="R282" s="333">
        <v>10093</v>
      </c>
      <c r="S282" s="333">
        <v>10000</v>
      </c>
      <c r="T282" s="333">
        <v>10741</v>
      </c>
      <c r="U282" s="267">
        <v>9630</v>
      </c>
    </row>
    <row r="283" spans="1:21" s="10" customFormat="1" ht="65.099999999999994" customHeight="1" x14ac:dyDescent="0.3">
      <c r="A283" s="13">
        <v>277</v>
      </c>
      <c r="B283" s="390"/>
      <c r="C283" s="307" t="s">
        <v>2681</v>
      </c>
      <c r="D283" s="319" t="s">
        <v>127</v>
      </c>
      <c r="E283" s="307" t="s">
        <v>141</v>
      </c>
      <c r="F283" s="327" t="s">
        <v>1696</v>
      </c>
      <c r="G283" s="376" t="s">
        <v>2182</v>
      </c>
      <c r="H283" s="373" t="s">
        <v>17</v>
      </c>
      <c r="I283" s="321"/>
      <c r="J283" s="389" t="s">
        <v>1264</v>
      </c>
      <c r="K283" s="318"/>
      <c r="L283" s="324">
        <v>9150</v>
      </c>
      <c r="M283" s="324">
        <v>9150</v>
      </c>
      <c r="N283" s="133">
        <v>9050</v>
      </c>
      <c r="O283" s="333">
        <v>9500</v>
      </c>
      <c r="P283" s="333">
        <v>9700</v>
      </c>
      <c r="Q283" s="333">
        <v>9250</v>
      </c>
      <c r="R283" s="333">
        <v>9150</v>
      </c>
      <c r="S283" s="333">
        <v>9800</v>
      </c>
      <c r="T283" s="333">
        <v>11000</v>
      </c>
    </row>
    <row r="284" spans="1:21" s="10" customFormat="1" ht="65.099999999999994" customHeight="1" x14ac:dyDescent="0.3">
      <c r="A284" s="13">
        <v>278</v>
      </c>
      <c r="B284" s="390"/>
      <c r="C284" s="307" t="s">
        <v>2682</v>
      </c>
      <c r="D284" s="319" t="s">
        <v>127</v>
      </c>
      <c r="E284" s="307" t="s">
        <v>141</v>
      </c>
      <c r="F284" s="327" t="s">
        <v>1696</v>
      </c>
      <c r="G284" s="376"/>
      <c r="H284" s="373"/>
      <c r="I284" s="321"/>
      <c r="J284" s="389"/>
      <c r="K284" s="318"/>
      <c r="L284" s="324">
        <v>9800</v>
      </c>
      <c r="M284" s="324">
        <v>9800</v>
      </c>
      <c r="N284" s="133">
        <v>9700</v>
      </c>
      <c r="O284" s="333">
        <v>10150</v>
      </c>
      <c r="P284" s="333">
        <v>10350</v>
      </c>
      <c r="Q284" s="333">
        <v>9900</v>
      </c>
      <c r="R284" s="333">
        <v>9800</v>
      </c>
      <c r="S284" s="333">
        <v>10450</v>
      </c>
      <c r="T284" s="333">
        <v>11650</v>
      </c>
    </row>
    <row r="285" spans="1:21" s="10" customFormat="1" ht="153" customHeight="1" x14ac:dyDescent="0.3">
      <c r="A285" s="13">
        <v>279</v>
      </c>
      <c r="B285" s="390"/>
      <c r="C285" s="307" t="s">
        <v>147</v>
      </c>
      <c r="D285" s="319" t="s">
        <v>14</v>
      </c>
      <c r="E285" s="307" t="s">
        <v>15</v>
      </c>
      <c r="F285" s="318" t="s">
        <v>148</v>
      </c>
      <c r="G285" s="376" t="s">
        <v>1249</v>
      </c>
      <c r="H285" s="307" t="s">
        <v>17</v>
      </c>
      <c r="I285" s="307" t="s">
        <v>18</v>
      </c>
      <c r="J285" s="389" t="s">
        <v>1264</v>
      </c>
      <c r="K285" s="318"/>
      <c r="L285" s="324">
        <v>156400</v>
      </c>
      <c r="M285" s="324">
        <v>156400</v>
      </c>
      <c r="N285" s="133">
        <v>156400</v>
      </c>
      <c r="O285" s="333">
        <v>156400</v>
      </c>
      <c r="P285" s="333">
        <v>156400</v>
      </c>
      <c r="Q285" s="333">
        <v>156400</v>
      </c>
      <c r="R285" s="333">
        <v>156400</v>
      </c>
      <c r="S285" s="333">
        <v>156400</v>
      </c>
      <c r="T285" s="333">
        <v>156400</v>
      </c>
    </row>
    <row r="286" spans="1:21" s="10" customFormat="1" ht="153" customHeight="1" x14ac:dyDescent="0.3">
      <c r="A286" s="13">
        <v>280</v>
      </c>
      <c r="B286" s="390"/>
      <c r="C286" s="307" t="s">
        <v>149</v>
      </c>
      <c r="D286" s="319" t="s">
        <v>14</v>
      </c>
      <c r="E286" s="307" t="s">
        <v>15</v>
      </c>
      <c r="F286" s="318" t="s">
        <v>150</v>
      </c>
      <c r="G286" s="376"/>
      <c r="H286" s="321" t="s">
        <v>44</v>
      </c>
      <c r="I286" s="321" t="s">
        <v>44</v>
      </c>
      <c r="J286" s="389"/>
      <c r="K286" s="318"/>
      <c r="L286" s="324">
        <v>177273</v>
      </c>
      <c r="M286" s="333">
        <v>177273</v>
      </c>
      <c r="N286" s="133">
        <v>177273</v>
      </c>
      <c r="O286" s="333">
        <v>177273</v>
      </c>
      <c r="P286" s="333">
        <v>177273</v>
      </c>
      <c r="Q286" s="333">
        <v>177273</v>
      </c>
      <c r="R286" s="333">
        <v>177273</v>
      </c>
      <c r="S286" s="333">
        <v>177273</v>
      </c>
      <c r="T286" s="333">
        <v>177273</v>
      </c>
    </row>
    <row r="287" spans="1:21" s="10" customFormat="1" ht="153" customHeight="1" x14ac:dyDescent="0.3">
      <c r="A287" s="13">
        <v>281</v>
      </c>
      <c r="B287" s="390"/>
      <c r="C287" s="307" t="s">
        <v>151</v>
      </c>
      <c r="D287" s="319" t="s">
        <v>14</v>
      </c>
      <c r="E287" s="307" t="s">
        <v>15</v>
      </c>
      <c r="F287" s="318" t="s">
        <v>150</v>
      </c>
      <c r="G287" s="376"/>
      <c r="H287" s="321" t="s">
        <v>44</v>
      </c>
      <c r="I287" s="321" t="s">
        <v>44</v>
      </c>
      <c r="J287" s="389"/>
      <c r="K287" s="318"/>
      <c r="L287" s="324">
        <v>210000</v>
      </c>
      <c r="M287" s="324">
        <v>210000</v>
      </c>
      <c r="N287" s="133">
        <v>210000</v>
      </c>
      <c r="O287" s="333">
        <v>210000</v>
      </c>
      <c r="P287" s="333">
        <v>210000</v>
      </c>
      <c r="Q287" s="333">
        <v>210000</v>
      </c>
      <c r="R287" s="333">
        <v>210000</v>
      </c>
      <c r="S287" s="333">
        <v>210000</v>
      </c>
      <c r="T287" s="333">
        <v>210000</v>
      </c>
    </row>
    <row r="288" spans="1:21" s="10" customFormat="1" ht="153" customHeight="1" x14ac:dyDescent="0.3">
      <c r="A288" s="13">
        <v>282</v>
      </c>
      <c r="B288" s="390"/>
      <c r="C288" s="307" t="s">
        <v>152</v>
      </c>
      <c r="D288" s="319" t="s">
        <v>14</v>
      </c>
      <c r="E288" s="307" t="s">
        <v>15</v>
      </c>
      <c r="F288" s="318" t="s">
        <v>153</v>
      </c>
      <c r="G288" s="376"/>
      <c r="H288" s="321" t="s">
        <v>44</v>
      </c>
      <c r="I288" s="321" t="s">
        <v>44</v>
      </c>
      <c r="J288" s="389"/>
      <c r="K288" s="318"/>
      <c r="L288" s="324">
        <v>157500</v>
      </c>
      <c r="M288" s="324">
        <v>157500</v>
      </c>
      <c r="N288" s="133">
        <v>157500</v>
      </c>
      <c r="O288" s="333">
        <v>157500</v>
      </c>
      <c r="P288" s="333">
        <v>157500</v>
      </c>
      <c r="Q288" s="333">
        <v>157500</v>
      </c>
      <c r="R288" s="333">
        <v>157500</v>
      </c>
      <c r="S288" s="333">
        <v>157500</v>
      </c>
      <c r="T288" s="333">
        <v>157500</v>
      </c>
    </row>
    <row r="289" spans="1:20" s="10" customFormat="1" ht="153" customHeight="1" x14ac:dyDescent="0.3">
      <c r="A289" s="13">
        <v>283</v>
      </c>
      <c r="B289" s="390"/>
      <c r="C289" s="307" t="s">
        <v>154</v>
      </c>
      <c r="D289" s="319" t="s">
        <v>14</v>
      </c>
      <c r="E289" s="307" t="s">
        <v>15</v>
      </c>
      <c r="F289" s="318" t="s">
        <v>153</v>
      </c>
      <c r="G289" s="376"/>
      <c r="H289" s="321" t="s">
        <v>44</v>
      </c>
      <c r="I289" s="321" t="s">
        <v>44</v>
      </c>
      <c r="J289" s="389"/>
      <c r="K289" s="318"/>
      <c r="L289" s="324">
        <v>181482</v>
      </c>
      <c r="M289" s="324">
        <v>181482</v>
      </c>
      <c r="N289" s="133">
        <v>181482</v>
      </c>
      <c r="O289" s="333">
        <v>181482</v>
      </c>
      <c r="P289" s="333">
        <v>181482</v>
      </c>
      <c r="Q289" s="333">
        <v>181482</v>
      </c>
      <c r="R289" s="333">
        <v>181482</v>
      </c>
      <c r="S289" s="333">
        <v>181482</v>
      </c>
      <c r="T289" s="333">
        <v>181482</v>
      </c>
    </row>
    <row r="290" spans="1:20" s="10" customFormat="1" ht="153" customHeight="1" x14ac:dyDescent="0.3">
      <c r="A290" s="13">
        <v>284</v>
      </c>
      <c r="B290" s="390"/>
      <c r="C290" s="307" t="s">
        <v>155</v>
      </c>
      <c r="D290" s="319" t="s">
        <v>14</v>
      </c>
      <c r="E290" s="307" t="s">
        <v>15</v>
      </c>
      <c r="F290" s="318" t="s">
        <v>156</v>
      </c>
      <c r="G290" s="376"/>
      <c r="H290" s="321" t="s">
        <v>44</v>
      </c>
      <c r="I290" s="321" t="s">
        <v>44</v>
      </c>
      <c r="J290" s="389"/>
      <c r="K290" s="318"/>
      <c r="L290" s="324">
        <v>295313</v>
      </c>
      <c r="M290" s="324">
        <v>295313</v>
      </c>
      <c r="N290" s="133">
        <v>295313</v>
      </c>
      <c r="O290" s="333">
        <v>295313</v>
      </c>
      <c r="P290" s="333">
        <v>295313</v>
      </c>
      <c r="Q290" s="333">
        <v>295313</v>
      </c>
      <c r="R290" s="333">
        <v>295313</v>
      </c>
      <c r="S290" s="333">
        <v>295313</v>
      </c>
      <c r="T290" s="333">
        <v>295313</v>
      </c>
    </row>
    <row r="291" spans="1:20" s="10" customFormat="1" ht="153" customHeight="1" x14ac:dyDescent="0.3">
      <c r="A291" s="13">
        <v>285</v>
      </c>
      <c r="B291" s="390"/>
      <c r="C291" s="307" t="s">
        <v>157</v>
      </c>
      <c r="D291" s="319" t="s">
        <v>14</v>
      </c>
      <c r="E291" s="307" t="s">
        <v>15</v>
      </c>
      <c r="F291" s="318" t="s">
        <v>16</v>
      </c>
      <c r="G291" s="376"/>
      <c r="H291" s="321" t="s">
        <v>44</v>
      </c>
      <c r="I291" s="321" t="s">
        <v>44</v>
      </c>
      <c r="J291" s="389"/>
      <c r="K291" s="318"/>
      <c r="L291" s="324">
        <v>244444</v>
      </c>
      <c r="M291" s="324">
        <v>244444</v>
      </c>
      <c r="N291" s="133">
        <v>244444</v>
      </c>
      <c r="O291" s="333">
        <v>244444</v>
      </c>
      <c r="P291" s="333">
        <v>244444</v>
      </c>
      <c r="Q291" s="333">
        <v>244444</v>
      </c>
      <c r="R291" s="333">
        <v>244444</v>
      </c>
      <c r="S291" s="333">
        <v>244444</v>
      </c>
      <c r="T291" s="333">
        <v>244444</v>
      </c>
    </row>
    <row r="292" spans="1:20" s="10" customFormat="1" ht="153" customHeight="1" x14ac:dyDescent="0.3">
      <c r="A292" s="13">
        <v>286</v>
      </c>
      <c r="B292" s="390"/>
      <c r="C292" s="307" t="s">
        <v>13</v>
      </c>
      <c r="D292" s="319" t="s">
        <v>14</v>
      </c>
      <c r="E292" s="307" t="s">
        <v>15</v>
      </c>
      <c r="F292" s="318" t="s">
        <v>16</v>
      </c>
      <c r="G292" s="376"/>
      <c r="H292" s="321" t="s">
        <v>44</v>
      </c>
      <c r="I292" s="321" t="s">
        <v>44</v>
      </c>
      <c r="J292" s="389"/>
      <c r="K292" s="318"/>
      <c r="L292" s="324">
        <v>208000</v>
      </c>
      <c r="M292" s="324">
        <v>208000</v>
      </c>
      <c r="N292" s="133">
        <v>208000</v>
      </c>
      <c r="O292" s="333">
        <v>208000</v>
      </c>
      <c r="P292" s="333">
        <v>208000</v>
      </c>
      <c r="Q292" s="333">
        <v>208000</v>
      </c>
      <c r="R292" s="333">
        <v>208000</v>
      </c>
      <c r="S292" s="333">
        <v>208000</v>
      </c>
      <c r="T292" s="333">
        <v>208000</v>
      </c>
    </row>
    <row r="293" spans="1:20" s="10" customFormat="1" ht="153" customHeight="1" x14ac:dyDescent="0.3">
      <c r="A293" s="13">
        <v>287</v>
      </c>
      <c r="B293" s="390"/>
      <c r="C293" s="307" t="s">
        <v>20</v>
      </c>
      <c r="D293" s="319" t="s">
        <v>14</v>
      </c>
      <c r="E293" s="307" t="s">
        <v>15</v>
      </c>
      <c r="F293" s="318" t="s">
        <v>16</v>
      </c>
      <c r="G293" s="376"/>
      <c r="H293" s="321" t="s">
        <v>44</v>
      </c>
      <c r="I293" s="321" t="s">
        <v>44</v>
      </c>
      <c r="J293" s="389"/>
      <c r="K293" s="318"/>
      <c r="L293" s="324">
        <v>200000</v>
      </c>
      <c r="M293" s="324">
        <v>200000</v>
      </c>
      <c r="N293" s="133">
        <v>200000</v>
      </c>
      <c r="O293" s="333">
        <v>200000</v>
      </c>
      <c r="P293" s="333">
        <v>200000</v>
      </c>
      <c r="Q293" s="333">
        <v>200000</v>
      </c>
      <c r="R293" s="333">
        <v>200000</v>
      </c>
      <c r="S293" s="333">
        <v>200000</v>
      </c>
      <c r="T293" s="333">
        <v>200000</v>
      </c>
    </row>
    <row r="294" spans="1:20" s="10" customFormat="1" ht="153" customHeight="1" x14ac:dyDescent="0.3">
      <c r="A294" s="13">
        <v>288</v>
      </c>
      <c r="B294" s="390"/>
      <c r="C294" s="307" t="s">
        <v>21</v>
      </c>
      <c r="D294" s="319" t="s">
        <v>14</v>
      </c>
      <c r="E294" s="307" t="s">
        <v>15</v>
      </c>
      <c r="F294" s="318" t="s">
        <v>22</v>
      </c>
      <c r="G294" s="376"/>
      <c r="H294" s="321" t="s">
        <v>44</v>
      </c>
      <c r="I294" s="321" t="s">
        <v>44</v>
      </c>
      <c r="J294" s="389"/>
      <c r="K294" s="318"/>
      <c r="L294" s="324">
        <v>220000</v>
      </c>
      <c r="M294" s="324">
        <v>220000</v>
      </c>
      <c r="N294" s="133">
        <v>220000</v>
      </c>
      <c r="O294" s="333">
        <v>220000</v>
      </c>
      <c r="P294" s="333">
        <v>220000</v>
      </c>
      <c r="Q294" s="333">
        <v>220000</v>
      </c>
      <c r="R294" s="333">
        <v>220000</v>
      </c>
      <c r="S294" s="333">
        <v>220000</v>
      </c>
      <c r="T294" s="333">
        <v>220000</v>
      </c>
    </row>
    <row r="295" spans="1:20" s="10" customFormat="1" ht="153" customHeight="1" x14ac:dyDescent="0.3">
      <c r="A295" s="13">
        <v>289</v>
      </c>
      <c r="B295" s="390"/>
      <c r="C295" s="307" t="s">
        <v>23</v>
      </c>
      <c r="D295" s="319" t="s">
        <v>14</v>
      </c>
      <c r="E295" s="307" t="s">
        <v>15</v>
      </c>
      <c r="F295" s="318" t="s">
        <v>22</v>
      </c>
      <c r="G295" s="376"/>
      <c r="H295" s="321" t="s">
        <v>44</v>
      </c>
      <c r="I295" s="321" t="s">
        <v>44</v>
      </c>
      <c r="J295" s="389"/>
      <c r="K295" s="318"/>
      <c r="L295" s="324">
        <v>221000</v>
      </c>
      <c r="M295" s="324">
        <v>221000</v>
      </c>
      <c r="N295" s="133">
        <v>221000</v>
      </c>
      <c r="O295" s="333">
        <v>221000</v>
      </c>
      <c r="P295" s="333">
        <v>221000</v>
      </c>
      <c r="Q295" s="333">
        <v>221000</v>
      </c>
      <c r="R295" s="333">
        <v>221000</v>
      </c>
      <c r="S295" s="333">
        <v>221000</v>
      </c>
      <c r="T295" s="333">
        <v>221000</v>
      </c>
    </row>
    <row r="296" spans="1:20" s="10" customFormat="1" ht="153" customHeight="1" x14ac:dyDescent="0.3">
      <c r="A296" s="13">
        <v>290</v>
      </c>
      <c r="B296" s="390"/>
      <c r="C296" s="307" t="s">
        <v>24</v>
      </c>
      <c r="D296" s="319" t="s">
        <v>14</v>
      </c>
      <c r="E296" s="307" t="s">
        <v>15</v>
      </c>
      <c r="F296" s="318" t="s">
        <v>22</v>
      </c>
      <c r="G296" s="376"/>
      <c r="H296" s="321" t="s">
        <v>44</v>
      </c>
      <c r="I296" s="321" t="s">
        <v>44</v>
      </c>
      <c r="J296" s="389"/>
      <c r="K296" s="318"/>
      <c r="L296" s="324">
        <v>220000</v>
      </c>
      <c r="M296" s="324">
        <v>220000</v>
      </c>
      <c r="N296" s="133">
        <v>220000</v>
      </c>
      <c r="O296" s="333">
        <v>220000</v>
      </c>
      <c r="P296" s="333">
        <v>220000</v>
      </c>
      <c r="Q296" s="333">
        <v>220000</v>
      </c>
      <c r="R296" s="333">
        <v>220000</v>
      </c>
      <c r="S296" s="333">
        <v>220000</v>
      </c>
      <c r="T296" s="333">
        <v>220000</v>
      </c>
    </row>
    <row r="297" spans="1:20" s="10" customFormat="1" ht="153" customHeight="1" x14ac:dyDescent="0.3">
      <c r="A297" s="13">
        <v>291</v>
      </c>
      <c r="B297" s="390"/>
      <c r="C297" s="307" t="s">
        <v>25</v>
      </c>
      <c r="D297" s="319" t="s">
        <v>14</v>
      </c>
      <c r="E297" s="307" t="s">
        <v>15</v>
      </c>
      <c r="F297" s="318" t="s">
        <v>22</v>
      </c>
      <c r="G297" s="376"/>
      <c r="H297" s="321" t="s">
        <v>44</v>
      </c>
      <c r="I297" s="321" t="s">
        <v>44</v>
      </c>
      <c r="J297" s="389"/>
      <c r="K297" s="318"/>
      <c r="L297" s="324">
        <v>288889</v>
      </c>
      <c r="M297" s="324">
        <v>288889</v>
      </c>
      <c r="N297" s="133">
        <v>288889</v>
      </c>
      <c r="O297" s="333">
        <v>288889</v>
      </c>
      <c r="P297" s="333">
        <v>288889</v>
      </c>
      <c r="Q297" s="333">
        <v>288889</v>
      </c>
      <c r="R297" s="333">
        <v>288889</v>
      </c>
      <c r="S297" s="333">
        <v>288889</v>
      </c>
      <c r="T297" s="333">
        <v>288889</v>
      </c>
    </row>
    <row r="298" spans="1:20" s="10" customFormat="1" ht="153" customHeight="1" x14ac:dyDescent="0.3">
      <c r="A298" s="13">
        <v>292</v>
      </c>
      <c r="B298" s="390"/>
      <c r="C298" s="307" t="s">
        <v>26</v>
      </c>
      <c r="D298" s="319" t="s">
        <v>14</v>
      </c>
      <c r="E298" s="307" t="s">
        <v>15</v>
      </c>
      <c r="F298" s="318" t="s">
        <v>27</v>
      </c>
      <c r="G298" s="376"/>
      <c r="H298" s="321" t="s">
        <v>44</v>
      </c>
      <c r="I298" s="321" t="s">
        <v>44</v>
      </c>
      <c r="J298" s="389"/>
      <c r="K298" s="318"/>
      <c r="L298" s="324">
        <v>314063</v>
      </c>
      <c r="M298" s="324">
        <v>314063</v>
      </c>
      <c r="N298" s="133">
        <v>314063</v>
      </c>
      <c r="O298" s="333">
        <v>314063</v>
      </c>
      <c r="P298" s="333">
        <v>314063</v>
      </c>
      <c r="Q298" s="333">
        <v>314063</v>
      </c>
      <c r="R298" s="333">
        <v>314063</v>
      </c>
      <c r="S298" s="333">
        <v>314063</v>
      </c>
      <c r="T298" s="333">
        <v>314063</v>
      </c>
    </row>
    <row r="299" spans="1:20" s="10" customFormat="1" ht="153" customHeight="1" x14ac:dyDescent="0.3">
      <c r="A299" s="13">
        <v>293</v>
      </c>
      <c r="B299" s="390"/>
      <c r="C299" s="307" t="s">
        <v>28</v>
      </c>
      <c r="D299" s="319" t="s">
        <v>14</v>
      </c>
      <c r="E299" s="307" t="s">
        <v>15</v>
      </c>
      <c r="F299" s="318" t="s">
        <v>27</v>
      </c>
      <c r="G299" s="376"/>
      <c r="H299" s="321" t="s">
        <v>44</v>
      </c>
      <c r="I299" s="321" t="s">
        <v>44</v>
      </c>
      <c r="J299" s="389"/>
      <c r="K299" s="318"/>
      <c r="L299" s="324">
        <v>344555</v>
      </c>
      <c r="M299" s="324">
        <v>344555</v>
      </c>
      <c r="N299" s="133">
        <v>344555</v>
      </c>
      <c r="O299" s="333">
        <v>344555</v>
      </c>
      <c r="P299" s="333">
        <v>344555</v>
      </c>
      <c r="Q299" s="333">
        <v>344555</v>
      </c>
      <c r="R299" s="333">
        <v>344555</v>
      </c>
      <c r="S299" s="333">
        <v>344555</v>
      </c>
      <c r="T299" s="333">
        <v>344555</v>
      </c>
    </row>
    <row r="300" spans="1:20" s="10" customFormat="1" ht="153" customHeight="1" x14ac:dyDescent="0.3">
      <c r="A300" s="13">
        <v>294</v>
      </c>
      <c r="B300" s="390"/>
      <c r="C300" s="307" t="s">
        <v>29</v>
      </c>
      <c r="D300" s="319" t="s">
        <v>14</v>
      </c>
      <c r="E300" s="307" t="s">
        <v>15</v>
      </c>
      <c r="F300" s="318" t="s">
        <v>27</v>
      </c>
      <c r="G300" s="376"/>
      <c r="H300" s="321" t="s">
        <v>44</v>
      </c>
      <c r="I300" s="321" t="s">
        <v>44</v>
      </c>
      <c r="J300" s="389"/>
      <c r="K300" s="318"/>
      <c r="L300" s="324">
        <v>359375</v>
      </c>
      <c r="M300" s="324">
        <v>359375</v>
      </c>
      <c r="N300" s="133">
        <v>359375</v>
      </c>
      <c r="O300" s="333">
        <v>359375</v>
      </c>
      <c r="P300" s="333">
        <v>359375</v>
      </c>
      <c r="Q300" s="333">
        <v>359375</v>
      </c>
      <c r="R300" s="333">
        <v>359375</v>
      </c>
      <c r="S300" s="333">
        <v>359375</v>
      </c>
      <c r="T300" s="333">
        <v>359375</v>
      </c>
    </row>
    <row r="301" spans="1:20" s="10" customFormat="1" ht="153" customHeight="1" x14ac:dyDescent="0.3">
      <c r="A301" s="13">
        <v>295</v>
      </c>
      <c r="B301" s="390"/>
      <c r="C301" s="307" t="s">
        <v>30</v>
      </c>
      <c r="D301" s="319" t="s">
        <v>14</v>
      </c>
      <c r="E301" s="307" t="s">
        <v>15</v>
      </c>
      <c r="F301" s="318" t="s">
        <v>31</v>
      </c>
      <c r="G301" s="376"/>
      <c r="H301" s="321" t="s">
        <v>44</v>
      </c>
      <c r="I301" s="321" t="s">
        <v>44</v>
      </c>
      <c r="J301" s="389"/>
      <c r="K301" s="318"/>
      <c r="L301" s="324">
        <v>572800</v>
      </c>
      <c r="M301" s="324">
        <v>572800</v>
      </c>
      <c r="N301" s="133">
        <v>572800</v>
      </c>
      <c r="O301" s="333">
        <v>572800</v>
      </c>
      <c r="P301" s="333">
        <v>572800</v>
      </c>
      <c r="Q301" s="333">
        <v>572800</v>
      </c>
      <c r="R301" s="333">
        <v>572800</v>
      </c>
      <c r="S301" s="333">
        <v>572800</v>
      </c>
      <c r="T301" s="333">
        <v>572800</v>
      </c>
    </row>
    <row r="302" spans="1:20" s="10" customFormat="1" ht="153" customHeight="1" x14ac:dyDescent="0.3">
      <c r="A302" s="13">
        <v>296</v>
      </c>
      <c r="B302" s="390"/>
      <c r="C302" s="307" t="s">
        <v>32</v>
      </c>
      <c r="D302" s="319" t="s">
        <v>14</v>
      </c>
      <c r="E302" s="307" t="s">
        <v>15</v>
      </c>
      <c r="F302" s="318" t="s">
        <v>33</v>
      </c>
      <c r="G302" s="376"/>
      <c r="H302" s="321" t="s">
        <v>44</v>
      </c>
      <c r="I302" s="321" t="s">
        <v>44</v>
      </c>
      <c r="J302" s="389"/>
      <c r="K302" s="318"/>
      <c r="L302" s="324">
        <v>666667</v>
      </c>
      <c r="M302" s="324">
        <v>666667</v>
      </c>
      <c r="N302" s="133">
        <v>666667</v>
      </c>
      <c r="O302" s="333">
        <v>666667</v>
      </c>
      <c r="P302" s="333">
        <v>666667</v>
      </c>
      <c r="Q302" s="333">
        <v>666667</v>
      </c>
      <c r="R302" s="333">
        <v>666667</v>
      </c>
      <c r="S302" s="333">
        <v>666667</v>
      </c>
      <c r="T302" s="333">
        <v>666667</v>
      </c>
    </row>
    <row r="303" spans="1:20" s="10" customFormat="1" ht="153" customHeight="1" x14ac:dyDescent="0.3">
      <c r="A303" s="13">
        <v>297</v>
      </c>
      <c r="B303" s="390"/>
      <c r="C303" s="307" t="s">
        <v>1396</v>
      </c>
      <c r="D303" s="319" t="s">
        <v>14</v>
      </c>
      <c r="E303" s="307" t="s">
        <v>52</v>
      </c>
      <c r="F303" s="318" t="s">
        <v>150</v>
      </c>
      <c r="G303" s="390" t="s">
        <v>1397</v>
      </c>
      <c r="H303" s="321" t="s">
        <v>17</v>
      </c>
      <c r="I303" s="321" t="s">
        <v>18</v>
      </c>
      <c r="J303" s="319" t="s">
        <v>1264</v>
      </c>
      <c r="K303" s="388" t="s">
        <v>1398</v>
      </c>
      <c r="L303" s="324">
        <v>184106.60639807498</v>
      </c>
      <c r="M303" s="324">
        <v>184106.60639807498</v>
      </c>
      <c r="N303" s="133">
        <v>184106.60639807498</v>
      </c>
      <c r="O303" s="333">
        <v>184106.60639807498</v>
      </c>
      <c r="P303" s="333">
        <v>184106.60639807498</v>
      </c>
      <c r="Q303" s="333">
        <v>184106.60639807498</v>
      </c>
      <c r="R303" s="333">
        <v>184106.60639807498</v>
      </c>
      <c r="S303" s="333">
        <v>184106.60639807498</v>
      </c>
      <c r="T303" s="333">
        <v>184106.60639807498</v>
      </c>
    </row>
    <row r="304" spans="1:20" s="10" customFormat="1" ht="109.5" customHeight="1" x14ac:dyDescent="0.3">
      <c r="A304" s="13">
        <v>298</v>
      </c>
      <c r="B304" s="390"/>
      <c r="C304" s="307" t="s">
        <v>1399</v>
      </c>
      <c r="D304" s="319" t="s">
        <v>14</v>
      </c>
      <c r="E304" s="307" t="s">
        <v>52</v>
      </c>
      <c r="F304" s="318" t="s">
        <v>150</v>
      </c>
      <c r="G304" s="390"/>
      <c r="H304" s="321" t="s">
        <v>44</v>
      </c>
      <c r="I304" s="321" t="s">
        <v>44</v>
      </c>
      <c r="J304" s="319"/>
      <c r="K304" s="388"/>
      <c r="L304" s="324">
        <v>184106.60639807498</v>
      </c>
      <c r="M304" s="324">
        <v>184106.60639807498</v>
      </c>
      <c r="N304" s="133">
        <v>184106.60639807498</v>
      </c>
      <c r="O304" s="333">
        <v>184106.60639807498</v>
      </c>
      <c r="P304" s="333">
        <v>184106.60639807498</v>
      </c>
      <c r="Q304" s="333">
        <v>184106.60639807498</v>
      </c>
      <c r="R304" s="333">
        <v>184106.60639807498</v>
      </c>
      <c r="S304" s="333">
        <v>184106.60639807498</v>
      </c>
      <c r="T304" s="333">
        <v>184106.60639807498</v>
      </c>
    </row>
    <row r="305" spans="1:20" s="10" customFormat="1" ht="129.75" customHeight="1" x14ac:dyDescent="0.3">
      <c r="A305" s="13">
        <v>299</v>
      </c>
      <c r="B305" s="390"/>
      <c r="C305" s="307" t="s">
        <v>1400</v>
      </c>
      <c r="D305" s="319" t="s">
        <v>14</v>
      </c>
      <c r="E305" s="307" t="s">
        <v>52</v>
      </c>
      <c r="F305" s="318" t="s">
        <v>16</v>
      </c>
      <c r="G305" s="390"/>
      <c r="H305" s="321" t="s">
        <v>44</v>
      </c>
      <c r="I305" s="321" t="s">
        <v>44</v>
      </c>
      <c r="J305" s="319"/>
      <c r="K305" s="388" t="s">
        <v>1401</v>
      </c>
      <c r="L305" s="324">
        <v>253223</v>
      </c>
      <c r="M305" s="324">
        <v>253223</v>
      </c>
      <c r="N305" s="133">
        <v>253223</v>
      </c>
      <c r="O305" s="333">
        <v>253223</v>
      </c>
      <c r="P305" s="333">
        <v>253223</v>
      </c>
      <c r="Q305" s="333">
        <v>253223</v>
      </c>
      <c r="R305" s="333">
        <v>253223</v>
      </c>
      <c r="S305" s="333">
        <v>253223</v>
      </c>
      <c r="T305" s="333">
        <v>253223</v>
      </c>
    </row>
    <row r="306" spans="1:20" s="10" customFormat="1" ht="101.25" customHeight="1" x14ac:dyDescent="0.3">
      <c r="A306" s="13">
        <v>300</v>
      </c>
      <c r="B306" s="390"/>
      <c r="C306" s="307" t="s">
        <v>2240</v>
      </c>
      <c r="D306" s="319" t="s">
        <v>14</v>
      </c>
      <c r="E306" s="307" t="s">
        <v>52</v>
      </c>
      <c r="F306" s="318" t="s">
        <v>22</v>
      </c>
      <c r="G306" s="390"/>
      <c r="H306" s="321" t="s">
        <v>44</v>
      </c>
      <c r="I306" s="321" t="s">
        <v>44</v>
      </c>
      <c r="J306" s="319"/>
      <c r="K306" s="388"/>
      <c r="L306" s="324">
        <v>253223</v>
      </c>
      <c r="M306" s="324">
        <v>253223</v>
      </c>
      <c r="N306" s="133">
        <v>253223</v>
      </c>
      <c r="O306" s="333">
        <v>253223</v>
      </c>
      <c r="P306" s="333">
        <v>253223</v>
      </c>
      <c r="Q306" s="333">
        <v>253223</v>
      </c>
      <c r="R306" s="333">
        <v>253223</v>
      </c>
      <c r="S306" s="333">
        <v>253223</v>
      </c>
      <c r="T306" s="333">
        <v>253223</v>
      </c>
    </row>
    <row r="307" spans="1:20" s="10" customFormat="1" ht="120" customHeight="1" x14ac:dyDescent="0.3">
      <c r="A307" s="13">
        <v>301</v>
      </c>
      <c r="B307" s="390"/>
      <c r="C307" s="307" t="s">
        <v>1402</v>
      </c>
      <c r="D307" s="319" t="s">
        <v>14</v>
      </c>
      <c r="E307" s="307" t="s">
        <v>52</v>
      </c>
      <c r="F307" s="318" t="s">
        <v>16</v>
      </c>
      <c r="G307" s="390"/>
      <c r="H307" s="321" t="s">
        <v>44</v>
      </c>
      <c r="I307" s="321" t="s">
        <v>44</v>
      </c>
      <c r="J307" s="319"/>
      <c r="K307" s="388"/>
      <c r="L307" s="324">
        <v>251427</v>
      </c>
      <c r="M307" s="324">
        <v>251427</v>
      </c>
      <c r="N307" s="133">
        <v>251427</v>
      </c>
      <c r="O307" s="333">
        <v>251427</v>
      </c>
      <c r="P307" s="333">
        <v>251427</v>
      </c>
      <c r="Q307" s="333">
        <v>251427</v>
      </c>
      <c r="R307" s="333">
        <v>251427</v>
      </c>
      <c r="S307" s="333">
        <v>251427</v>
      </c>
      <c r="T307" s="333">
        <v>251427</v>
      </c>
    </row>
    <row r="308" spans="1:20" s="10" customFormat="1" ht="85.5" customHeight="1" x14ac:dyDescent="0.3">
      <c r="A308" s="13">
        <v>302</v>
      </c>
      <c r="B308" s="390"/>
      <c r="C308" s="307" t="s">
        <v>1403</v>
      </c>
      <c r="D308" s="319" t="s">
        <v>14</v>
      </c>
      <c r="E308" s="307" t="s">
        <v>52</v>
      </c>
      <c r="F308" s="318" t="s">
        <v>22</v>
      </c>
      <c r="G308" s="390"/>
      <c r="H308" s="321" t="s">
        <v>44</v>
      </c>
      <c r="I308" s="321" t="s">
        <v>44</v>
      </c>
      <c r="J308" s="319"/>
      <c r="K308" s="388"/>
      <c r="L308" s="324">
        <v>251427</v>
      </c>
      <c r="M308" s="324">
        <v>251427</v>
      </c>
      <c r="N308" s="133">
        <v>251427</v>
      </c>
      <c r="O308" s="333">
        <v>251427</v>
      </c>
      <c r="P308" s="333">
        <v>251427</v>
      </c>
      <c r="Q308" s="333">
        <v>251427</v>
      </c>
      <c r="R308" s="333">
        <v>251427</v>
      </c>
      <c r="S308" s="333">
        <v>251427</v>
      </c>
      <c r="T308" s="333">
        <v>251427</v>
      </c>
    </row>
    <row r="309" spans="1:20" s="10" customFormat="1" ht="123" customHeight="1" x14ac:dyDescent="0.3">
      <c r="A309" s="13">
        <v>303</v>
      </c>
      <c r="B309" s="390"/>
      <c r="C309" s="307" t="s">
        <v>1404</v>
      </c>
      <c r="D309" s="319" t="s">
        <v>14</v>
      </c>
      <c r="E309" s="307" t="s">
        <v>52</v>
      </c>
      <c r="F309" s="318" t="s">
        <v>16</v>
      </c>
      <c r="G309" s="390"/>
      <c r="H309" s="321" t="s">
        <v>44</v>
      </c>
      <c r="I309" s="321" t="s">
        <v>44</v>
      </c>
      <c r="J309" s="319"/>
      <c r="K309" s="388" t="s">
        <v>1405</v>
      </c>
      <c r="L309" s="324">
        <v>395004</v>
      </c>
      <c r="M309" s="324">
        <v>395004</v>
      </c>
      <c r="N309" s="133">
        <v>395004</v>
      </c>
      <c r="O309" s="333">
        <v>395004</v>
      </c>
      <c r="P309" s="333">
        <v>395004</v>
      </c>
      <c r="Q309" s="333">
        <v>395004</v>
      </c>
      <c r="R309" s="333">
        <v>395004</v>
      </c>
      <c r="S309" s="333">
        <v>395004</v>
      </c>
      <c r="T309" s="333">
        <v>395004</v>
      </c>
    </row>
    <row r="310" spans="1:20" s="10" customFormat="1" ht="111.75" customHeight="1" x14ac:dyDescent="0.3">
      <c r="A310" s="13">
        <v>304</v>
      </c>
      <c r="B310" s="390"/>
      <c r="C310" s="307" t="s">
        <v>1406</v>
      </c>
      <c r="D310" s="319" t="s">
        <v>14</v>
      </c>
      <c r="E310" s="307" t="s">
        <v>52</v>
      </c>
      <c r="F310" s="318" t="s">
        <v>22</v>
      </c>
      <c r="G310" s="390"/>
      <c r="H310" s="321" t="s">
        <v>44</v>
      </c>
      <c r="I310" s="321" t="s">
        <v>44</v>
      </c>
      <c r="J310" s="319"/>
      <c r="K310" s="388"/>
      <c r="L310" s="324">
        <v>395004</v>
      </c>
      <c r="M310" s="324">
        <v>395004</v>
      </c>
      <c r="N310" s="133">
        <v>395004</v>
      </c>
      <c r="O310" s="333">
        <v>395004</v>
      </c>
      <c r="P310" s="333">
        <v>395004</v>
      </c>
      <c r="Q310" s="333">
        <v>395004</v>
      </c>
      <c r="R310" s="333">
        <v>395004</v>
      </c>
      <c r="S310" s="333">
        <v>395004</v>
      </c>
      <c r="T310" s="333">
        <v>395004</v>
      </c>
    </row>
    <row r="311" spans="1:20" s="10" customFormat="1" ht="65.099999999999994" customHeight="1" x14ac:dyDescent="0.3">
      <c r="A311" s="13">
        <v>305</v>
      </c>
      <c r="B311" s="390"/>
      <c r="C311" s="307" t="s">
        <v>1407</v>
      </c>
      <c r="D311" s="319" t="s">
        <v>14</v>
      </c>
      <c r="E311" s="307" t="s">
        <v>52</v>
      </c>
      <c r="F311" s="318" t="s">
        <v>33</v>
      </c>
      <c r="G311" s="390"/>
      <c r="H311" s="321" t="s">
        <v>44</v>
      </c>
      <c r="I311" s="321" t="s">
        <v>44</v>
      </c>
      <c r="J311" s="319"/>
      <c r="K311" s="388"/>
      <c r="L311" s="324">
        <v>439224</v>
      </c>
      <c r="M311" s="324">
        <v>439224</v>
      </c>
      <c r="N311" s="133">
        <v>439224</v>
      </c>
      <c r="O311" s="333">
        <v>439224</v>
      </c>
      <c r="P311" s="333">
        <v>439224</v>
      </c>
      <c r="Q311" s="333">
        <v>439224</v>
      </c>
      <c r="R311" s="333">
        <v>439224</v>
      </c>
      <c r="S311" s="333">
        <v>439224</v>
      </c>
      <c r="T311" s="333">
        <v>439224</v>
      </c>
    </row>
    <row r="312" spans="1:20" s="10" customFormat="1" ht="65.099999999999994" customHeight="1" x14ac:dyDescent="0.3">
      <c r="A312" s="13">
        <v>306</v>
      </c>
      <c r="B312" s="390"/>
      <c r="C312" s="307" t="s">
        <v>1408</v>
      </c>
      <c r="D312" s="319" t="s">
        <v>14</v>
      </c>
      <c r="E312" s="307" t="s">
        <v>52</v>
      </c>
      <c r="F312" s="318" t="s">
        <v>150</v>
      </c>
      <c r="G312" s="390"/>
      <c r="H312" s="321" t="s">
        <v>44</v>
      </c>
      <c r="I312" s="321" t="s">
        <v>44</v>
      </c>
      <c r="J312" s="319"/>
      <c r="K312" s="388" t="s">
        <v>1409</v>
      </c>
      <c r="L312" s="324">
        <v>161220</v>
      </c>
      <c r="M312" s="324">
        <v>161220</v>
      </c>
      <c r="N312" s="133">
        <v>161220</v>
      </c>
      <c r="O312" s="333">
        <v>161220</v>
      </c>
      <c r="P312" s="333">
        <v>161220</v>
      </c>
      <c r="Q312" s="333">
        <v>161220</v>
      </c>
      <c r="R312" s="333">
        <v>161220</v>
      </c>
      <c r="S312" s="333">
        <v>161220</v>
      </c>
      <c r="T312" s="333">
        <v>161220</v>
      </c>
    </row>
    <row r="313" spans="1:20" s="10" customFormat="1" ht="65.099999999999994" customHeight="1" x14ac:dyDescent="0.3">
      <c r="A313" s="13">
        <v>307</v>
      </c>
      <c r="B313" s="390"/>
      <c r="C313" s="307" t="s">
        <v>1410</v>
      </c>
      <c r="D313" s="319" t="s">
        <v>14</v>
      </c>
      <c r="E313" s="307" t="s">
        <v>52</v>
      </c>
      <c r="F313" s="318" t="s">
        <v>153</v>
      </c>
      <c r="G313" s="390"/>
      <c r="H313" s="321" t="s">
        <v>44</v>
      </c>
      <c r="I313" s="321" t="s">
        <v>44</v>
      </c>
      <c r="J313" s="319"/>
      <c r="K313" s="388"/>
      <c r="L313" s="324">
        <v>183006</v>
      </c>
      <c r="M313" s="324">
        <v>183006</v>
      </c>
      <c r="N313" s="133">
        <v>183006</v>
      </c>
      <c r="O313" s="333">
        <v>183006</v>
      </c>
      <c r="P313" s="333">
        <v>183006</v>
      </c>
      <c r="Q313" s="333">
        <v>183006</v>
      </c>
      <c r="R313" s="333">
        <v>183006</v>
      </c>
      <c r="S313" s="333">
        <v>183006</v>
      </c>
      <c r="T313" s="333">
        <v>183006</v>
      </c>
    </row>
    <row r="314" spans="1:20" s="10" customFormat="1" ht="65.099999999999994" customHeight="1" x14ac:dyDescent="0.3">
      <c r="A314" s="13">
        <v>308</v>
      </c>
      <c r="B314" s="390"/>
      <c r="C314" s="307" t="s">
        <v>1411</v>
      </c>
      <c r="D314" s="319" t="s">
        <v>14</v>
      </c>
      <c r="E314" s="307" t="s">
        <v>52</v>
      </c>
      <c r="F314" s="318" t="s">
        <v>16</v>
      </c>
      <c r="G314" s="390"/>
      <c r="H314" s="321" t="s">
        <v>44</v>
      </c>
      <c r="I314" s="321" t="s">
        <v>44</v>
      </c>
      <c r="J314" s="319"/>
      <c r="K314" s="388"/>
      <c r="L314" s="324">
        <v>237473</v>
      </c>
      <c r="M314" s="324">
        <v>237473</v>
      </c>
      <c r="N314" s="133">
        <v>237473</v>
      </c>
      <c r="O314" s="333">
        <v>237473</v>
      </c>
      <c r="P314" s="333">
        <v>237473</v>
      </c>
      <c r="Q314" s="333">
        <v>237473</v>
      </c>
      <c r="R314" s="333">
        <v>237473</v>
      </c>
      <c r="S314" s="333">
        <v>237473</v>
      </c>
      <c r="T314" s="333">
        <v>237473</v>
      </c>
    </row>
    <row r="315" spans="1:20" s="10" customFormat="1" ht="65.099999999999994" customHeight="1" x14ac:dyDescent="0.3">
      <c r="A315" s="13">
        <v>309</v>
      </c>
      <c r="B315" s="390"/>
      <c r="C315" s="307" t="s">
        <v>1412</v>
      </c>
      <c r="D315" s="319" t="s">
        <v>14</v>
      </c>
      <c r="E315" s="307" t="s">
        <v>52</v>
      </c>
      <c r="F315" s="318" t="s">
        <v>22</v>
      </c>
      <c r="G315" s="390"/>
      <c r="H315" s="321" t="s">
        <v>44</v>
      </c>
      <c r="I315" s="321" t="s">
        <v>44</v>
      </c>
      <c r="J315" s="319"/>
      <c r="K315" s="388"/>
      <c r="L315" s="324">
        <v>237473</v>
      </c>
      <c r="M315" s="324">
        <v>237473</v>
      </c>
      <c r="N315" s="133">
        <v>237473</v>
      </c>
      <c r="O315" s="333">
        <v>237473</v>
      </c>
      <c r="P315" s="333">
        <v>237473</v>
      </c>
      <c r="Q315" s="333">
        <v>237473</v>
      </c>
      <c r="R315" s="333">
        <v>237473</v>
      </c>
      <c r="S315" s="333">
        <v>237473</v>
      </c>
      <c r="T315" s="333">
        <v>237473</v>
      </c>
    </row>
    <row r="316" spans="1:20" s="10" customFormat="1" ht="65.099999999999994" customHeight="1" x14ac:dyDescent="0.3">
      <c r="A316" s="13">
        <v>310</v>
      </c>
      <c r="B316" s="390"/>
      <c r="C316" s="307" t="s">
        <v>1413</v>
      </c>
      <c r="D316" s="319" t="s">
        <v>14</v>
      </c>
      <c r="E316" s="307" t="s">
        <v>52</v>
      </c>
      <c r="F316" s="318" t="s">
        <v>27</v>
      </c>
      <c r="G316" s="390"/>
      <c r="H316" s="321" t="s">
        <v>44</v>
      </c>
      <c r="I316" s="321" t="s">
        <v>44</v>
      </c>
      <c r="J316" s="319"/>
      <c r="K316" s="388"/>
      <c r="L316" s="324">
        <v>291939</v>
      </c>
      <c r="M316" s="324">
        <v>291939</v>
      </c>
      <c r="N316" s="133">
        <v>291939</v>
      </c>
      <c r="O316" s="333">
        <v>291939</v>
      </c>
      <c r="P316" s="333">
        <v>291939</v>
      </c>
      <c r="Q316" s="333">
        <v>291939</v>
      </c>
      <c r="R316" s="333">
        <v>291939</v>
      </c>
      <c r="S316" s="333">
        <v>291939</v>
      </c>
      <c r="T316" s="333">
        <v>291939</v>
      </c>
    </row>
    <row r="317" spans="1:20" s="10" customFormat="1" ht="65.099999999999994" customHeight="1" x14ac:dyDescent="0.3">
      <c r="A317" s="13">
        <v>311</v>
      </c>
      <c r="B317" s="390"/>
      <c r="C317" s="307" t="s">
        <v>1414</v>
      </c>
      <c r="D317" s="319" t="s">
        <v>14</v>
      </c>
      <c r="E317" s="307" t="s">
        <v>52</v>
      </c>
      <c r="F317" s="318" t="s">
        <v>16</v>
      </c>
      <c r="G317" s="390"/>
      <c r="H317" s="321" t="s">
        <v>44</v>
      </c>
      <c r="I317" s="321" t="s">
        <v>44</v>
      </c>
      <c r="J317" s="319"/>
      <c r="K317" s="388" t="s">
        <v>1415</v>
      </c>
      <c r="L317" s="324">
        <v>237473</v>
      </c>
      <c r="M317" s="324">
        <v>237473</v>
      </c>
      <c r="N317" s="133">
        <v>237473</v>
      </c>
      <c r="O317" s="333">
        <v>237473</v>
      </c>
      <c r="P317" s="333">
        <v>237473</v>
      </c>
      <c r="Q317" s="333">
        <v>237473</v>
      </c>
      <c r="R317" s="333">
        <v>237473</v>
      </c>
      <c r="S317" s="333">
        <v>237473</v>
      </c>
      <c r="T317" s="333">
        <v>237473</v>
      </c>
    </row>
    <row r="318" spans="1:20" s="10" customFormat="1" ht="113.25" customHeight="1" x14ac:dyDescent="0.3">
      <c r="A318" s="13">
        <v>312</v>
      </c>
      <c r="B318" s="390"/>
      <c r="C318" s="307" t="s">
        <v>1416</v>
      </c>
      <c r="D318" s="319" t="s">
        <v>14</v>
      </c>
      <c r="E318" s="307" t="s">
        <v>52</v>
      </c>
      <c r="F318" s="318" t="s">
        <v>16</v>
      </c>
      <c r="G318" s="390"/>
      <c r="H318" s="321" t="s">
        <v>44</v>
      </c>
      <c r="I318" s="321" t="s">
        <v>44</v>
      </c>
      <c r="J318" s="319"/>
      <c r="K318" s="388"/>
      <c r="L318" s="324">
        <v>281045</v>
      </c>
      <c r="M318" s="324">
        <v>281045</v>
      </c>
      <c r="N318" s="133">
        <v>281045</v>
      </c>
      <c r="O318" s="333">
        <v>281045</v>
      </c>
      <c r="P318" s="333">
        <v>281045</v>
      </c>
      <c r="Q318" s="333">
        <v>281045</v>
      </c>
      <c r="R318" s="333">
        <v>281045</v>
      </c>
      <c r="S318" s="333">
        <v>281045</v>
      </c>
      <c r="T318" s="333">
        <v>281045</v>
      </c>
    </row>
    <row r="319" spans="1:20" s="10" customFormat="1" ht="113.25" customHeight="1" x14ac:dyDescent="0.3">
      <c r="A319" s="13">
        <v>313</v>
      </c>
      <c r="B319" s="390"/>
      <c r="C319" s="307" t="s">
        <v>1417</v>
      </c>
      <c r="D319" s="319" t="s">
        <v>14</v>
      </c>
      <c r="E319" s="307" t="s">
        <v>52</v>
      </c>
      <c r="F319" s="318" t="s">
        <v>22</v>
      </c>
      <c r="G319" s="390"/>
      <c r="H319" s="321" t="s">
        <v>44</v>
      </c>
      <c r="I319" s="321" t="s">
        <v>44</v>
      </c>
      <c r="J319" s="319"/>
      <c r="K319" s="388"/>
      <c r="L319" s="324">
        <v>281045</v>
      </c>
      <c r="M319" s="324">
        <v>281045</v>
      </c>
      <c r="N319" s="133">
        <v>281045</v>
      </c>
      <c r="O319" s="333">
        <v>281045</v>
      </c>
      <c r="P319" s="333">
        <v>281045</v>
      </c>
      <c r="Q319" s="333">
        <v>281045</v>
      </c>
      <c r="R319" s="333">
        <v>281045</v>
      </c>
      <c r="S319" s="333">
        <v>281045</v>
      </c>
      <c r="T319" s="333">
        <v>281045</v>
      </c>
    </row>
    <row r="320" spans="1:20" s="10" customFormat="1" ht="214.5" customHeight="1" x14ac:dyDescent="0.3">
      <c r="A320" s="13">
        <v>314</v>
      </c>
      <c r="B320" s="390"/>
      <c r="C320" s="307" t="s">
        <v>1418</v>
      </c>
      <c r="D320" s="319" t="s">
        <v>14</v>
      </c>
      <c r="E320" s="307" t="s">
        <v>52</v>
      </c>
      <c r="F320" s="318" t="s">
        <v>16</v>
      </c>
      <c r="G320" s="390"/>
      <c r="H320" s="321" t="s">
        <v>44</v>
      </c>
      <c r="I320" s="321" t="s">
        <v>44</v>
      </c>
      <c r="J320" s="319"/>
      <c r="K320" s="388" t="s">
        <v>1419</v>
      </c>
      <c r="L320" s="324">
        <v>283224</v>
      </c>
      <c r="M320" s="324">
        <v>283224</v>
      </c>
      <c r="N320" s="133">
        <v>283224</v>
      </c>
      <c r="O320" s="333">
        <v>283224</v>
      </c>
      <c r="P320" s="333">
        <v>283224</v>
      </c>
      <c r="Q320" s="333">
        <v>283224</v>
      </c>
      <c r="R320" s="333">
        <v>283224</v>
      </c>
      <c r="S320" s="333">
        <v>283224</v>
      </c>
      <c r="T320" s="333">
        <v>283224</v>
      </c>
    </row>
    <row r="321" spans="1:20" s="10" customFormat="1" ht="330" customHeight="1" x14ac:dyDescent="0.3">
      <c r="A321" s="13">
        <v>315</v>
      </c>
      <c r="B321" s="390"/>
      <c r="C321" s="307" t="s">
        <v>1668</v>
      </c>
      <c r="D321" s="319" t="s">
        <v>14</v>
      </c>
      <c r="E321" s="307" t="s">
        <v>52</v>
      </c>
      <c r="F321" s="318" t="s">
        <v>22</v>
      </c>
      <c r="G321" s="390"/>
      <c r="H321" s="321" t="s">
        <v>44</v>
      </c>
      <c r="I321" s="321" t="s">
        <v>44</v>
      </c>
      <c r="J321" s="319"/>
      <c r="K321" s="388"/>
      <c r="L321" s="324">
        <v>283224</v>
      </c>
      <c r="M321" s="324">
        <v>283224</v>
      </c>
      <c r="N321" s="133">
        <v>283224</v>
      </c>
      <c r="O321" s="333">
        <v>283224</v>
      </c>
      <c r="P321" s="333">
        <v>283224</v>
      </c>
      <c r="Q321" s="333">
        <v>283224</v>
      </c>
      <c r="R321" s="333">
        <v>283224</v>
      </c>
      <c r="S321" s="333">
        <v>283224</v>
      </c>
      <c r="T321" s="333">
        <v>283224</v>
      </c>
    </row>
    <row r="322" spans="1:20" s="10" customFormat="1" ht="113.25" customHeight="1" x14ac:dyDescent="0.3">
      <c r="A322" s="13">
        <v>316</v>
      </c>
      <c r="B322" s="390"/>
      <c r="C322" s="307" t="s">
        <v>1420</v>
      </c>
      <c r="D322" s="319" t="s">
        <v>14</v>
      </c>
      <c r="E322" s="307" t="s">
        <v>52</v>
      </c>
      <c r="F322" s="318" t="s">
        <v>22</v>
      </c>
      <c r="G322" s="390"/>
      <c r="H322" s="321" t="s">
        <v>44</v>
      </c>
      <c r="I322" s="321" t="s">
        <v>44</v>
      </c>
      <c r="J322" s="319"/>
      <c r="K322" s="388"/>
      <c r="L322" s="324">
        <v>281045</v>
      </c>
      <c r="M322" s="324">
        <v>281045</v>
      </c>
      <c r="N322" s="133">
        <v>281045</v>
      </c>
      <c r="O322" s="333">
        <v>281045</v>
      </c>
      <c r="P322" s="333">
        <v>281045</v>
      </c>
      <c r="Q322" s="333">
        <v>281045</v>
      </c>
      <c r="R322" s="333">
        <v>281045</v>
      </c>
      <c r="S322" s="333">
        <v>281045</v>
      </c>
      <c r="T322" s="333">
        <v>281045</v>
      </c>
    </row>
    <row r="323" spans="1:20" s="10" customFormat="1" ht="113.25" customHeight="1" x14ac:dyDescent="0.3">
      <c r="A323" s="13">
        <v>317</v>
      </c>
      <c r="B323" s="390"/>
      <c r="C323" s="307" t="s">
        <v>1421</v>
      </c>
      <c r="D323" s="319" t="s">
        <v>14</v>
      </c>
      <c r="E323" s="307" t="s">
        <v>52</v>
      </c>
      <c r="F323" s="318" t="s">
        <v>27</v>
      </c>
      <c r="G323" s="390"/>
      <c r="H323" s="321" t="s">
        <v>44</v>
      </c>
      <c r="I323" s="321" t="s">
        <v>44</v>
      </c>
      <c r="J323" s="319"/>
      <c r="K323" s="388"/>
      <c r="L323" s="324">
        <v>302832</v>
      </c>
      <c r="M323" s="324">
        <v>302832</v>
      </c>
      <c r="N323" s="133">
        <v>302832</v>
      </c>
      <c r="O323" s="333">
        <v>302832</v>
      </c>
      <c r="P323" s="333">
        <v>302832</v>
      </c>
      <c r="Q323" s="333">
        <v>302832</v>
      </c>
      <c r="R323" s="333">
        <v>302832</v>
      </c>
      <c r="S323" s="333">
        <v>302832</v>
      </c>
      <c r="T323" s="333">
        <v>302832</v>
      </c>
    </row>
    <row r="324" spans="1:20" s="10" customFormat="1" ht="138" customHeight="1" x14ac:dyDescent="0.3">
      <c r="A324" s="13">
        <v>318</v>
      </c>
      <c r="B324" s="390"/>
      <c r="C324" s="307" t="s">
        <v>1422</v>
      </c>
      <c r="D324" s="319" t="s">
        <v>14</v>
      </c>
      <c r="E324" s="307" t="s">
        <v>52</v>
      </c>
      <c r="F324" s="318" t="s">
        <v>22</v>
      </c>
      <c r="G324" s="390"/>
      <c r="H324" s="321" t="s">
        <v>44</v>
      </c>
      <c r="I324" s="321" t="s">
        <v>44</v>
      </c>
      <c r="J324" s="319"/>
      <c r="K324" s="388" t="s">
        <v>1423</v>
      </c>
      <c r="L324" s="324">
        <v>291939</v>
      </c>
      <c r="M324" s="324">
        <v>291939</v>
      </c>
      <c r="N324" s="133">
        <v>291939</v>
      </c>
      <c r="O324" s="333">
        <v>291939</v>
      </c>
      <c r="P324" s="333">
        <v>291939</v>
      </c>
      <c r="Q324" s="333">
        <v>291939</v>
      </c>
      <c r="R324" s="333">
        <v>291939</v>
      </c>
      <c r="S324" s="333">
        <v>291939</v>
      </c>
      <c r="T324" s="333">
        <v>291939</v>
      </c>
    </row>
    <row r="325" spans="1:20" s="10" customFormat="1" ht="66.75" customHeight="1" x14ac:dyDescent="0.3">
      <c r="A325" s="13">
        <v>319</v>
      </c>
      <c r="B325" s="390"/>
      <c r="C325" s="307" t="s">
        <v>1424</v>
      </c>
      <c r="D325" s="319" t="s">
        <v>14</v>
      </c>
      <c r="E325" s="307" t="s">
        <v>52</v>
      </c>
      <c r="F325" s="318" t="s">
        <v>22</v>
      </c>
      <c r="G325" s="390"/>
      <c r="H325" s="321" t="s">
        <v>44</v>
      </c>
      <c r="I325" s="321" t="s">
        <v>44</v>
      </c>
      <c r="J325" s="319"/>
      <c r="K325" s="388"/>
      <c r="L325" s="324">
        <v>248366</v>
      </c>
      <c r="M325" s="324">
        <v>248366</v>
      </c>
      <c r="N325" s="133">
        <v>248366</v>
      </c>
      <c r="O325" s="333">
        <v>248366</v>
      </c>
      <c r="P325" s="333">
        <v>248366</v>
      </c>
      <c r="Q325" s="333">
        <v>248366</v>
      </c>
      <c r="R325" s="333">
        <v>248366</v>
      </c>
      <c r="S325" s="333">
        <v>248366</v>
      </c>
      <c r="T325" s="333">
        <v>248366</v>
      </c>
    </row>
    <row r="326" spans="1:20" s="10" customFormat="1" ht="113.25" customHeight="1" x14ac:dyDescent="0.3">
      <c r="A326" s="13">
        <v>320</v>
      </c>
      <c r="B326" s="390"/>
      <c r="C326" s="307" t="s">
        <v>1425</v>
      </c>
      <c r="D326" s="319" t="s">
        <v>14</v>
      </c>
      <c r="E326" s="307" t="s">
        <v>52</v>
      </c>
      <c r="F326" s="318" t="s">
        <v>27</v>
      </c>
      <c r="G326" s="390"/>
      <c r="H326" s="321" t="s">
        <v>44</v>
      </c>
      <c r="I326" s="321" t="s">
        <v>44</v>
      </c>
      <c r="J326" s="319"/>
      <c r="K326" s="388"/>
      <c r="L326" s="324">
        <v>324619</v>
      </c>
      <c r="M326" s="324">
        <v>324619</v>
      </c>
      <c r="N326" s="133">
        <v>324619</v>
      </c>
      <c r="O326" s="333">
        <v>324619</v>
      </c>
      <c r="P326" s="333">
        <v>324619</v>
      </c>
      <c r="Q326" s="333">
        <v>324619</v>
      </c>
      <c r="R326" s="333">
        <v>324619</v>
      </c>
      <c r="S326" s="333">
        <v>324619</v>
      </c>
      <c r="T326" s="333">
        <v>324619</v>
      </c>
    </row>
    <row r="327" spans="1:20" s="10" customFormat="1" ht="243" customHeight="1" x14ac:dyDescent="0.3">
      <c r="A327" s="13">
        <v>321</v>
      </c>
      <c r="B327" s="390"/>
      <c r="C327" s="307" t="s">
        <v>1426</v>
      </c>
      <c r="D327" s="319" t="s">
        <v>14</v>
      </c>
      <c r="E327" s="307" t="s">
        <v>52</v>
      </c>
      <c r="F327" s="318" t="s">
        <v>16</v>
      </c>
      <c r="G327" s="390"/>
      <c r="H327" s="321" t="s">
        <v>44</v>
      </c>
      <c r="I327" s="321" t="s">
        <v>44</v>
      </c>
      <c r="J327" s="319"/>
      <c r="K327" s="388" t="s">
        <v>1427</v>
      </c>
      <c r="L327" s="324">
        <v>204793</v>
      </c>
      <c r="M327" s="324">
        <v>204793</v>
      </c>
      <c r="N327" s="133">
        <v>204793</v>
      </c>
      <c r="O327" s="333">
        <v>204793</v>
      </c>
      <c r="P327" s="333">
        <v>204793</v>
      </c>
      <c r="Q327" s="333">
        <v>204793</v>
      </c>
      <c r="R327" s="333">
        <v>204793</v>
      </c>
      <c r="S327" s="333">
        <v>204793</v>
      </c>
      <c r="T327" s="333">
        <v>204793</v>
      </c>
    </row>
    <row r="328" spans="1:20" s="10" customFormat="1" ht="113.25" customHeight="1" x14ac:dyDescent="0.3">
      <c r="A328" s="13">
        <v>322</v>
      </c>
      <c r="B328" s="390"/>
      <c r="C328" s="307" t="s">
        <v>1428</v>
      </c>
      <c r="D328" s="319" t="s">
        <v>14</v>
      </c>
      <c r="E328" s="307" t="s">
        <v>52</v>
      </c>
      <c r="F328" s="318" t="s">
        <v>22</v>
      </c>
      <c r="G328" s="390"/>
      <c r="H328" s="321" t="s">
        <v>44</v>
      </c>
      <c r="I328" s="321" t="s">
        <v>44</v>
      </c>
      <c r="J328" s="319"/>
      <c r="K328" s="388"/>
      <c r="L328" s="324">
        <v>204793</v>
      </c>
      <c r="M328" s="324">
        <v>204793</v>
      </c>
      <c r="N328" s="133">
        <v>204793</v>
      </c>
      <c r="O328" s="333">
        <v>204793</v>
      </c>
      <c r="P328" s="333">
        <v>204793</v>
      </c>
      <c r="Q328" s="333">
        <v>204793</v>
      </c>
      <c r="R328" s="333">
        <v>204793</v>
      </c>
      <c r="S328" s="333">
        <v>204793</v>
      </c>
      <c r="T328" s="333">
        <v>204793</v>
      </c>
    </row>
    <row r="329" spans="1:20" s="10" customFormat="1" ht="65.099999999999994" customHeight="1" x14ac:dyDescent="0.3">
      <c r="A329" s="13">
        <v>323</v>
      </c>
      <c r="B329" s="390"/>
      <c r="C329" s="307" t="s">
        <v>1429</v>
      </c>
      <c r="D329" s="319" t="s">
        <v>14</v>
      </c>
      <c r="E329" s="307" t="s">
        <v>52</v>
      </c>
      <c r="F329" s="318" t="s">
        <v>16</v>
      </c>
      <c r="G329" s="390"/>
      <c r="H329" s="321" t="s">
        <v>44</v>
      </c>
      <c r="I329" s="321" t="s">
        <v>44</v>
      </c>
      <c r="J329" s="319"/>
      <c r="K329" s="388" t="s">
        <v>1430</v>
      </c>
      <c r="L329" s="324">
        <v>248366</v>
      </c>
      <c r="M329" s="324">
        <v>248366</v>
      </c>
      <c r="N329" s="133">
        <v>248366</v>
      </c>
      <c r="O329" s="333">
        <v>248366</v>
      </c>
      <c r="P329" s="333">
        <v>248366</v>
      </c>
      <c r="Q329" s="333">
        <v>248366</v>
      </c>
      <c r="R329" s="333">
        <v>248366</v>
      </c>
      <c r="S329" s="333">
        <v>248366</v>
      </c>
      <c r="T329" s="333">
        <v>248366</v>
      </c>
    </row>
    <row r="330" spans="1:20" s="10" customFormat="1" ht="65.099999999999994" customHeight="1" x14ac:dyDescent="0.3">
      <c r="A330" s="13">
        <v>324</v>
      </c>
      <c r="B330" s="390"/>
      <c r="C330" s="307" t="s">
        <v>1431</v>
      </c>
      <c r="D330" s="319" t="s">
        <v>14</v>
      </c>
      <c r="E330" s="307" t="s">
        <v>52</v>
      </c>
      <c r="F330" s="318" t="s">
        <v>22</v>
      </c>
      <c r="G330" s="390"/>
      <c r="H330" s="321" t="s">
        <v>44</v>
      </c>
      <c r="I330" s="321" t="s">
        <v>44</v>
      </c>
      <c r="J330" s="319"/>
      <c r="K330" s="388"/>
      <c r="L330" s="324">
        <v>246366</v>
      </c>
      <c r="M330" s="324">
        <v>246366</v>
      </c>
      <c r="N330" s="133">
        <v>246366</v>
      </c>
      <c r="O330" s="333">
        <v>246366</v>
      </c>
      <c r="P330" s="333">
        <v>246366</v>
      </c>
      <c r="Q330" s="333">
        <v>246366</v>
      </c>
      <c r="R330" s="333">
        <v>246366</v>
      </c>
      <c r="S330" s="333">
        <v>246366</v>
      </c>
      <c r="T330" s="333">
        <v>246366</v>
      </c>
    </row>
    <row r="331" spans="1:20" s="10" customFormat="1" ht="65.099999999999994" customHeight="1" x14ac:dyDescent="0.3">
      <c r="A331" s="13">
        <v>325</v>
      </c>
      <c r="B331" s="390"/>
      <c r="C331" s="307" t="s">
        <v>1432</v>
      </c>
      <c r="D331" s="319" t="s">
        <v>14</v>
      </c>
      <c r="E331" s="307" t="s">
        <v>52</v>
      </c>
      <c r="F331" s="318" t="s">
        <v>27</v>
      </c>
      <c r="G331" s="390"/>
      <c r="H331" s="321" t="s">
        <v>44</v>
      </c>
      <c r="I331" s="321" t="s">
        <v>44</v>
      </c>
      <c r="J331" s="319"/>
      <c r="K331" s="388"/>
      <c r="L331" s="324">
        <v>357298</v>
      </c>
      <c r="M331" s="324">
        <v>357298</v>
      </c>
      <c r="N331" s="133">
        <v>357298</v>
      </c>
      <c r="O331" s="333">
        <v>357298</v>
      </c>
      <c r="P331" s="333">
        <v>357298</v>
      </c>
      <c r="Q331" s="333">
        <v>357298</v>
      </c>
      <c r="R331" s="333">
        <v>357298</v>
      </c>
      <c r="S331" s="333">
        <v>357298</v>
      </c>
      <c r="T331" s="333">
        <v>357298</v>
      </c>
    </row>
    <row r="332" spans="1:20" s="10" customFormat="1" ht="65.099999999999994" customHeight="1" x14ac:dyDescent="0.3">
      <c r="A332" s="13">
        <v>326</v>
      </c>
      <c r="B332" s="390"/>
      <c r="C332" s="307" t="s">
        <v>1433</v>
      </c>
      <c r="D332" s="319" t="s">
        <v>14</v>
      </c>
      <c r="E332" s="307" t="s">
        <v>52</v>
      </c>
      <c r="F332" s="318" t="s">
        <v>1434</v>
      </c>
      <c r="G332" s="390"/>
      <c r="H332" s="321" t="s">
        <v>44</v>
      </c>
      <c r="I332" s="321" t="s">
        <v>44</v>
      </c>
      <c r="J332" s="319"/>
      <c r="K332" s="388"/>
      <c r="L332" s="324">
        <v>411765</v>
      </c>
      <c r="M332" s="324">
        <v>411765</v>
      </c>
      <c r="N332" s="133">
        <v>411765</v>
      </c>
      <c r="O332" s="333">
        <v>411765</v>
      </c>
      <c r="P332" s="333">
        <v>411765</v>
      </c>
      <c r="Q332" s="333">
        <v>411765</v>
      </c>
      <c r="R332" s="333">
        <v>411765</v>
      </c>
      <c r="S332" s="333">
        <v>411765</v>
      </c>
      <c r="T332" s="333">
        <v>411765</v>
      </c>
    </row>
    <row r="333" spans="1:20" s="10" customFormat="1" ht="65.099999999999994" customHeight="1" x14ac:dyDescent="0.3">
      <c r="A333" s="13">
        <v>327</v>
      </c>
      <c r="B333" s="390"/>
      <c r="C333" s="307" t="s">
        <v>1435</v>
      </c>
      <c r="D333" s="319" t="s">
        <v>14</v>
      </c>
      <c r="E333" s="307" t="s">
        <v>52</v>
      </c>
      <c r="F333" s="318" t="s">
        <v>33</v>
      </c>
      <c r="G333" s="390"/>
      <c r="H333" s="321" t="s">
        <v>44</v>
      </c>
      <c r="I333" s="321" t="s">
        <v>44</v>
      </c>
      <c r="J333" s="319"/>
      <c r="K333" s="388"/>
      <c r="L333" s="324">
        <v>411765</v>
      </c>
      <c r="M333" s="324">
        <v>411765</v>
      </c>
      <c r="N333" s="133">
        <v>411765</v>
      </c>
      <c r="O333" s="333">
        <v>411765</v>
      </c>
      <c r="P333" s="333">
        <v>411765</v>
      </c>
      <c r="Q333" s="333">
        <v>411765</v>
      </c>
      <c r="R333" s="333">
        <v>411765</v>
      </c>
      <c r="S333" s="333">
        <v>411765</v>
      </c>
      <c r="T333" s="333">
        <v>411765</v>
      </c>
    </row>
    <row r="334" spans="1:20" s="10" customFormat="1" ht="83.25" customHeight="1" x14ac:dyDescent="0.3">
      <c r="A334" s="13">
        <v>328</v>
      </c>
      <c r="B334" s="390"/>
      <c r="C334" s="307" t="s">
        <v>1687</v>
      </c>
      <c r="D334" s="319" t="s">
        <v>14</v>
      </c>
      <c r="E334" s="307" t="s">
        <v>1677</v>
      </c>
      <c r="F334" s="318" t="s">
        <v>150</v>
      </c>
      <c r="G334" s="390" t="s">
        <v>1678</v>
      </c>
      <c r="H334" s="391" t="s">
        <v>17</v>
      </c>
      <c r="I334" s="391" t="s">
        <v>823</v>
      </c>
      <c r="J334" s="389" t="s">
        <v>1264</v>
      </c>
      <c r="K334" s="388"/>
      <c r="L334" s="324" t="s">
        <v>1679</v>
      </c>
      <c r="M334" s="324" t="s">
        <v>1679</v>
      </c>
      <c r="N334" s="132" t="s">
        <v>1679</v>
      </c>
      <c r="O334" s="324" t="s">
        <v>1679</v>
      </c>
      <c r="P334" s="324" t="s">
        <v>1679</v>
      </c>
      <c r="Q334" s="324" t="s">
        <v>1679</v>
      </c>
      <c r="R334" s="324" t="s">
        <v>1679</v>
      </c>
      <c r="S334" s="324" t="s">
        <v>1679</v>
      </c>
      <c r="T334" s="324" t="s">
        <v>1679</v>
      </c>
    </row>
    <row r="335" spans="1:20" s="10" customFormat="1" ht="83.25" customHeight="1" x14ac:dyDescent="0.3">
      <c r="A335" s="13">
        <v>329</v>
      </c>
      <c r="B335" s="390"/>
      <c r="C335" s="307" t="s">
        <v>1687</v>
      </c>
      <c r="D335" s="319" t="s">
        <v>14</v>
      </c>
      <c r="E335" s="307" t="s">
        <v>1677</v>
      </c>
      <c r="F335" s="318" t="s">
        <v>16</v>
      </c>
      <c r="G335" s="390"/>
      <c r="H335" s="391"/>
      <c r="I335" s="391"/>
      <c r="J335" s="389"/>
      <c r="K335" s="388"/>
      <c r="L335" s="324" t="s">
        <v>1680</v>
      </c>
      <c r="M335" s="324" t="s">
        <v>1680</v>
      </c>
      <c r="N335" s="132" t="s">
        <v>1680</v>
      </c>
      <c r="O335" s="324" t="s">
        <v>1680</v>
      </c>
      <c r="P335" s="324" t="s">
        <v>1680</v>
      </c>
      <c r="Q335" s="324" t="s">
        <v>1680</v>
      </c>
      <c r="R335" s="324" t="s">
        <v>1680</v>
      </c>
      <c r="S335" s="324" t="s">
        <v>1680</v>
      </c>
      <c r="T335" s="324" t="s">
        <v>1680</v>
      </c>
    </row>
    <row r="336" spans="1:20" s="10" customFormat="1" ht="83.25" customHeight="1" x14ac:dyDescent="0.3">
      <c r="A336" s="13">
        <v>330</v>
      </c>
      <c r="B336" s="390"/>
      <c r="C336" s="307" t="s">
        <v>1687</v>
      </c>
      <c r="D336" s="319" t="s">
        <v>14</v>
      </c>
      <c r="E336" s="307" t="s">
        <v>1677</v>
      </c>
      <c r="F336" s="318" t="s">
        <v>153</v>
      </c>
      <c r="G336" s="390"/>
      <c r="H336" s="391"/>
      <c r="I336" s="391"/>
      <c r="J336" s="389"/>
      <c r="K336" s="388"/>
      <c r="L336" s="324" t="s">
        <v>1681</v>
      </c>
      <c r="M336" s="324" t="s">
        <v>1681</v>
      </c>
      <c r="N336" s="132" t="s">
        <v>1681</v>
      </c>
      <c r="O336" s="324" t="s">
        <v>1681</v>
      </c>
      <c r="P336" s="324" t="s">
        <v>1681</v>
      </c>
      <c r="Q336" s="324" t="s">
        <v>1681</v>
      </c>
      <c r="R336" s="324" t="s">
        <v>1681</v>
      </c>
      <c r="S336" s="324" t="s">
        <v>1681</v>
      </c>
      <c r="T336" s="324" t="s">
        <v>1681</v>
      </c>
    </row>
    <row r="337" spans="1:20" s="10" customFormat="1" ht="83.25" customHeight="1" x14ac:dyDescent="0.3">
      <c r="A337" s="13">
        <v>331</v>
      </c>
      <c r="B337" s="390"/>
      <c r="C337" s="307" t="s">
        <v>1687</v>
      </c>
      <c r="D337" s="319" t="s">
        <v>14</v>
      </c>
      <c r="E337" s="307" t="s">
        <v>1677</v>
      </c>
      <c r="F337" s="318" t="s">
        <v>156</v>
      </c>
      <c r="G337" s="390"/>
      <c r="H337" s="391"/>
      <c r="I337" s="391"/>
      <c r="J337" s="389"/>
      <c r="K337" s="388"/>
      <c r="L337" s="324" t="s">
        <v>1682</v>
      </c>
      <c r="M337" s="324" t="s">
        <v>1682</v>
      </c>
      <c r="N337" s="132" t="s">
        <v>1682</v>
      </c>
      <c r="O337" s="324" t="s">
        <v>1682</v>
      </c>
      <c r="P337" s="324" t="s">
        <v>1682</v>
      </c>
      <c r="Q337" s="324" t="s">
        <v>1682</v>
      </c>
      <c r="R337" s="324" t="s">
        <v>1682</v>
      </c>
      <c r="S337" s="324" t="s">
        <v>1682</v>
      </c>
      <c r="T337" s="324" t="s">
        <v>1682</v>
      </c>
    </row>
    <row r="338" spans="1:20" s="10" customFormat="1" ht="83.25" customHeight="1" x14ac:dyDescent="0.3">
      <c r="A338" s="13">
        <v>332</v>
      </c>
      <c r="B338" s="390"/>
      <c r="C338" s="307" t="s">
        <v>1688</v>
      </c>
      <c r="D338" s="319" t="s">
        <v>14</v>
      </c>
      <c r="E338" s="307" t="s">
        <v>1677</v>
      </c>
      <c r="F338" s="318" t="s">
        <v>16</v>
      </c>
      <c r="G338" s="390"/>
      <c r="H338" s="391"/>
      <c r="I338" s="391"/>
      <c r="J338" s="389"/>
      <c r="K338" s="388"/>
      <c r="L338" s="324" t="s">
        <v>1683</v>
      </c>
      <c r="M338" s="324" t="s">
        <v>1683</v>
      </c>
      <c r="N338" s="132" t="s">
        <v>1683</v>
      </c>
      <c r="O338" s="324" t="s">
        <v>1683</v>
      </c>
      <c r="P338" s="324" t="s">
        <v>1683</v>
      </c>
      <c r="Q338" s="324" t="s">
        <v>1683</v>
      </c>
      <c r="R338" s="324" t="s">
        <v>1683</v>
      </c>
      <c r="S338" s="324" t="s">
        <v>1683</v>
      </c>
      <c r="T338" s="324" t="s">
        <v>1683</v>
      </c>
    </row>
    <row r="339" spans="1:20" s="10" customFormat="1" ht="83.25" customHeight="1" x14ac:dyDescent="0.3">
      <c r="A339" s="13">
        <v>333</v>
      </c>
      <c r="B339" s="390"/>
      <c r="C339" s="307" t="s">
        <v>1688</v>
      </c>
      <c r="D339" s="319" t="s">
        <v>14</v>
      </c>
      <c r="E339" s="307" t="s">
        <v>1677</v>
      </c>
      <c r="F339" s="318" t="s">
        <v>22</v>
      </c>
      <c r="G339" s="390"/>
      <c r="H339" s="391"/>
      <c r="I339" s="391"/>
      <c r="J339" s="389"/>
      <c r="K339" s="388"/>
      <c r="L339" s="324" t="s">
        <v>1684</v>
      </c>
      <c r="M339" s="324" t="s">
        <v>1684</v>
      </c>
      <c r="N339" s="132" t="s">
        <v>1684</v>
      </c>
      <c r="O339" s="324" t="s">
        <v>1684</v>
      </c>
      <c r="P339" s="324" t="s">
        <v>1684</v>
      </c>
      <c r="Q339" s="324" t="s">
        <v>1684</v>
      </c>
      <c r="R339" s="324" t="s">
        <v>1684</v>
      </c>
      <c r="S339" s="324" t="s">
        <v>1684</v>
      </c>
      <c r="T339" s="324" t="s">
        <v>1684</v>
      </c>
    </row>
    <row r="340" spans="1:20" s="10" customFormat="1" ht="83.25" customHeight="1" x14ac:dyDescent="0.3">
      <c r="A340" s="13">
        <v>334</v>
      </c>
      <c r="B340" s="390"/>
      <c r="C340" s="307" t="s">
        <v>1688</v>
      </c>
      <c r="D340" s="319" t="s">
        <v>14</v>
      </c>
      <c r="E340" s="307" t="s">
        <v>1677</v>
      </c>
      <c r="F340" s="318" t="s">
        <v>156</v>
      </c>
      <c r="G340" s="390"/>
      <c r="H340" s="391"/>
      <c r="I340" s="391"/>
      <c r="J340" s="389"/>
      <c r="K340" s="388"/>
      <c r="L340" s="324" t="s">
        <v>1685</v>
      </c>
      <c r="M340" s="324" t="s">
        <v>1685</v>
      </c>
      <c r="N340" s="132" t="s">
        <v>1685</v>
      </c>
      <c r="O340" s="324" t="s">
        <v>1685</v>
      </c>
      <c r="P340" s="324" t="s">
        <v>1685</v>
      </c>
      <c r="Q340" s="324" t="s">
        <v>1685</v>
      </c>
      <c r="R340" s="324" t="s">
        <v>1685</v>
      </c>
      <c r="S340" s="324" t="s">
        <v>1685</v>
      </c>
      <c r="T340" s="324" t="s">
        <v>1685</v>
      </c>
    </row>
    <row r="341" spans="1:20" s="10" customFormat="1" ht="83.25" customHeight="1" x14ac:dyDescent="0.3">
      <c r="A341" s="13">
        <v>335</v>
      </c>
      <c r="B341" s="390"/>
      <c r="C341" s="307" t="s">
        <v>1688</v>
      </c>
      <c r="D341" s="319" t="s">
        <v>14</v>
      </c>
      <c r="E341" s="307" t="s">
        <v>1677</v>
      </c>
      <c r="F341" s="318" t="s">
        <v>27</v>
      </c>
      <c r="G341" s="390"/>
      <c r="H341" s="391"/>
      <c r="I341" s="391"/>
      <c r="J341" s="389"/>
      <c r="K341" s="388"/>
      <c r="L341" s="324" t="s">
        <v>1686</v>
      </c>
      <c r="M341" s="324" t="s">
        <v>1686</v>
      </c>
      <c r="N341" s="132" t="s">
        <v>1686</v>
      </c>
      <c r="O341" s="324" t="s">
        <v>1686</v>
      </c>
      <c r="P341" s="324" t="s">
        <v>1686</v>
      </c>
      <c r="Q341" s="324" t="s">
        <v>1686</v>
      </c>
      <c r="R341" s="324" t="s">
        <v>1686</v>
      </c>
      <c r="S341" s="324" t="s">
        <v>1686</v>
      </c>
      <c r="T341" s="324" t="s">
        <v>1686</v>
      </c>
    </row>
    <row r="342" spans="1:20" s="10" customFormat="1" ht="83.25" customHeight="1" x14ac:dyDescent="0.3">
      <c r="A342" s="13" t="s">
        <v>3661</v>
      </c>
      <c r="B342" s="390"/>
      <c r="C342" s="320" t="s">
        <v>2635</v>
      </c>
      <c r="D342" s="319"/>
      <c r="E342" s="307"/>
      <c r="F342" s="318"/>
      <c r="G342" s="320"/>
      <c r="H342" s="321"/>
      <c r="I342" s="321"/>
      <c r="J342" s="319" t="s">
        <v>19</v>
      </c>
      <c r="K342" s="318"/>
      <c r="L342" s="324"/>
      <c r="M342" s="324"/>
      <c r="N342" s="132"/>
      <c r="O342" s="324"/>
      <c r="P342" s="324"/>
      <c r="Q342" s="324"/>
      <c r="R342" s="324"/>
      <c r="S342" s="324"/>
      <c r="T342" s="324"/>
    </row>
    <row r="343" spans="1:20" s="10" customFormat="1" ht="83.25" customHeight="1" x14ac:dyDescent="0.3">
      <c r="A343" s="13">
        <v>336</v>
      </c>
      <c r="B343" s="390"/>
      <c r="C343" s="307" t="s">
        <v>2636</v>
      </c>
      <c r="D343" s="319" t="s">
        <v>14</v>
      </c>
      <c r="E343" s="307" t="s">
        <v>2629</v>
      </c>
      <c r="F343" s="318" t="s">
        <v>2630</v>
      </c>
      <c r="G343" s="390" t="s">
        <v>2631</v>
      </c>
      <c r="H343" s="321" t="s">
        <v>17</v>
      </c>
      <c r="I343" s="391" t="s">
        <v>823</v>
      </c>
      <c r="J343" s="319" t="s">
        <v>119</v>
      </c>
      <c r="K343" s="318"/>
      <c r="L343" s="324">
        <v>315000</v>
      </c>
      <c r="M343" s="324">
        <v>315000</v>
      </c>
      <c r="N343" s="132">
        <v>315000</v>
      </c>
      <c r="O343" s="324">
        <v>315000</v>
      </c>
      <c r="P343" s="324">
        <v>315000</v>
      </c>
      <c r="Q343" s="324">
        <v>315000</v>
      </c>
      <c r="R343" s="324">
        <v>315000</v>
      </c>
      <c r="S343" s="324">
        <v>315000</v>
      </c>
      <c r="T343" s="324">
        <v>315000</v>
      </c>
    </row>
    <row r="344" spans="1:20" s="10" customFormat="1" ht="100.5" customHeight="1" x14ac:dyDescent="0.3">
      <c r="A344" s="13">
        <v>337</v>
      </c>
      <c r="B344" s="390"/>
      <c r="C344" s="307" t="s">
        <v>2637</v>
      </c>
      <c r="D344" s="319" t="s">
        <v>14</v>
      </c>
      <c r="E344" s="307" t="s">
        <v>119</v>
      </c>
      <c r="F344" s="318" t="s">
        <v>2632</v>
      </c>
      <c r="G344" s="390"/>
      <c r="H344" s="321" t="s">
        <v>119</v>
      </c>
      <c r="I344" s="391"/>
      <c r="J344" s="319" t="s">
        <v>119</v>
      </c>
      <c r="K344" s="318"/>
      <c r="L344" s="324">
        <v>255000</v>
      </c>
      <c r="M344" s="324">
        <v>255000</v>
      </c>
      <c r="N344" s="132">
        <v>255000</v>
      </c>
      <c r="O344" s="324">
        <v>255000</v>
      </c>
      <c r="P344" s="324">
        <v>255000</v>
      </c>
      <c r="Q344" s="324">
        <v>255000</v>
      </c>
      <c r="R344" s="324">
        <v>255000</v>
      </c>
      <c r="S344" s="324">
        <v>255000</v>
      </c>
      <c r="T344" s="324">
        <v>255000</v>
      </c>
    </row>
    <row r="345" spans="1:20" s="10" customFormat="1" ht="184.5" customHeight="1" x14ac:dyDescent="0.3">
      <c r="A345" s="13">
        <v>338</v>
      </c>
      <c r="B345" s="390"/>
      <c r="C345" s="307" t="s">
        <v>2638</v>
      </c>
      <c r="D345" s="319" t="s">
        <v>14</v>
      </c>
      <c r="E345" s="307" t="s">
        <v>2629</v>
      </c>
      <c r="F345" s="318" t="s">
        <v>2630</v>
      </c>
      <c r="G345" s="390"/>
      <c r="H345" s="321" t="s">
        <v>119</v>
      </c>
      <c r="I345" s="391"/>
      <c r="J345" s="319" t="s">
        <v>119</v>
      </c>
      <c r="K345" s="318"/>
      <c r="L345" s="324">
        <v>357000</v>
      </c>
      <c r="M345" s="324">
        <v>357000</v>
      </c>
      <c r="N345" s="132">
        <v>357000</v>
      </c>
      <c r="O345" s="324">
        <v>357000</v>
      </c>
      <c r="P345" s="324">
        <v>357000</v>
      </c>
      <c r="Q345" s="324">
        <v>357000</v>
      </c>
      <c r="R345" s="324">
        <v>357000</v>
      </c>
      <c r="S345" s="324">
        <v>357000</v>
      </c>
      <c r="T345" s="324">
        <v>357000</v>
      </c>
    </row>
    <row r="346" spans="1:20" s="10" customFormat="1" ht="146.25" customHeight="1" x14ac:dyDescent="0.3">
      <c r="A346" s="13">
        <v>339</v>
      </c>
      <c r="B346" s="390"/>
      <c r="C346" s="307" t="s">
        <v>2639</v>
      </c>
      <c r="D346" s="319" t="s">
        <v>14</v>
      </c>
      <c r="E346" s="307" t="s">
        <v>119</v>
      </c>
      <c r="F346" s="318" t="s">
        <v>2632</v>
      </c>
      <c r="G346" s="390"/>
      <c r="H346" s="321" t="s">
        <v>119</v>
      </c>
      <c r="I346" s="391"/>
      <c r="J346" s="319" t="s">
        <v>119</v>
      </c>
      <c r="K346" s="318"/>
      <c r="L346" s="324">
        <v>347000</v>
      </c>
      <c r="M346" s="324">
        <v>347000</v>
      </c>
      <c r="N346" s="132">
        <v>347000</v>
      </c>
      <c r="O346" s="324">
        <v>347000</v>
      </c>
      <c r="P346" s="324">
        <v>347000</v>
      </c>
      <c r="Q346" s="324">
        <v>347000</v>
      </c>
      <c r="R346" s="324">
        <v>347000</v>
      </c>
      <c r="S346" s="324">
        <v>347000</v>
      </c>
      <c r="T346" s="324">
        <v>347000</v>
      </c>
    </row>
    <row r="347" spans="1:20" s="10" customFormat="1" ht="83.25" customHeight="1" x14ac:dyDescent="0.3">
      <c r="A347" s="13">
        <v>340</v>
      </c>
      <c r="B347" s="390"/>
      <c r="C347" s="307" t="s">
        <v>2640</v>
      </c>
      <c r="D347" s="319" t="s">
        <v>14</v>
      </c>
      <c r="E347" s="307" t="s">
        <v>119</v>
      </c>
      <c r="F347" s="318" t="s">
        <v>2633</v>
      </c>
      <c r="G347" s="390"/>
      <c r="H347" s="321" t="s">
        <v>119</v>
      </c>
      <c r="I347" s="391"/>
      <c r="J347" s="319" t="s">
        <v>119</v>
      </c>
      <c r="K347" s="318"/>
      <c r="L347" s="324">
        <v>451000</v>
      </c>
      <c r="M347" s="324">
        <v>451000</v>
      </c>
      <c r="N347" s="132">
        <v>451000</v>
      </c>
      <c r="O347" s="324">
        <v>451000</v>
      </c>
      <c r="P347" s="324">
        <v>451000</v>
      </c>
      <c r="Q347" s="324">
        <v>451000</v>
      </c>
      <c r="R347" s="324">
        <v>451000</v>
      </c>
      <c r="S347" s="324">
        <v>451000</v>
      </c>
      <c r="T347" s="324">
        <v>451000</v>
      </c>
    </row>
    <row r="348" spans="1:20" s="10" customFormat="1" ht="159.75" customHeight="1" x14ac:dyDescent="0.3">
      <c r="A348" s="13">
        <v>341</v>
      </c>
      <c r="B348" s="390"/>
      <c r="C348" s="307" t="s">
        <v>2826</v>
      </c>
      <c r="D348" s="319" t="s">
        <v>14</v>
      </c>
      <c r="E348" s="307" t="s">
        <v>119</v>
      </c>
      <c r="F348" s="318" t="s">
        <v>2674</v>
      </c>
      <c r="G348" s="320" t="s">
        <v>119</v>
      </c>
      <c r="H348" s="321" t="s">
        <v>119</v>
      </c>
      <c r="I348" s="391"/>
      <c r="J348" s="319" t="s">
        <v>119</v>
      </c>
      <c r="K348" s="318"/>
      <c r="L348" s="324">
        <v>383000</v>
      </c>
      <c r="M348" s="324">
        <v>383000</v>
      </c>
      <c r="N348" s="132">
        <v>383000</v>
      </c>
      <c r="O348" s="324">
        <v>383000</v>
      </c>
      <c r="P348" s="324">
        <v>383000</v>
      </c>
      <c r="Q348" s="324">
        <v>383000</v>
      </c>
      <c r="R348" s="324">
        <v>383000</v>
      </c>
      <c r="S348" s="324">
        <v>383000</v>
      </c>
      <c r="T348" s="324">
        <v>383000</v>
      </c>
    </row>
    <row r="349" spans="1:20" s="10" customFormat="1" ht="114.75" customHeight="1" x14ac:dyDescent="0.3">
      <c r="A349" s="13">
        <v>342</v>
      </c>
      <c r="B349" s="390"/>
      <c r="C349" s="307" t="s">
        <v>2675</v>
      </c>
      <c r="D349" s="319" t="s">
        <v>14</v>
      </c>
      <c r="E349" s="307" t="s">
        <v>119</v>
      </c>
      <c r="F349" s="318" t="s">
        <v>2676</v>
      </c>
      <c r="G349" s="320" t="s">
        <v>119</v>
      </c>
      <c r="H349" s="321" t="s">
        <v>119</v>
      </c>
      <c r="I349" s="391"/>
      <c r="J349" s="319" t="s">
        <v>119</v>
      </c>
      <c r="K349" s="318"/>
      <c r="L349" s="324">
        <v>373000</v>
      </c>
      <c r="M349" s="324">
        <v>373000</v>
      </c>
      <c r="N349" s="132">
        <v>373000</v>
      </c>
      <c r="O349" s="324">
        <v>373000</v>
      </c>
      <c r="P349" s="324">
        <v>373000</v>
      </c>
      <c r="Q349" s="324">
        <v>373000</v>
      </c>
      <c r="R349" s="324">
        <v>373000</v>
      </c>
      <c r="S349" s="324">
        <v>373000</v>
      </c>
      <c r="T349" s="324">
        <v>373000</v>
      </c>
    </row>
    <row r="350" spans="1:20" s="10" customFormat="1" ht="114.75" customHeight="1" x14ac:dyDescent="0.3">
      <c r="A350" s="13">
        <v>343</v>
      </c>
      <c r="B350" s="390"/>
      <c r="C350" s="307" t="s">
        <v>2677</v>
      </c>
      <c r="D350" s="319" t="s">
        <v>14</v>
      </c>
      <c r="E350" s="307" t="s">
        <v>119</v>
      </c>
      <c r="F350" s="318" t="s">
        <v>2678</v>
      </c>
      <c r="G350" s="320" t="s">
        <v>119</v>
      </c>
      <c r="H350" s="321" t="s">
        <v>119</v>
      </c>
      <c r="I350" s="391"/>
      <c r="J350" s="319" t="s">
        <v>119</v>
      </c>
      <c r="K350" s="318"/>
      <c r="L350" s="324">
        <v>591000</v>
      </c>
      <c r="M350" s="324">
        <v>591000</v>
      </c>
      <c r="N350" s="132">
        <v>591000</v>
      </c>
      <c r="O350" s="324">
        <v>591000</v>
      </c>
      <c r="P350" s="324">
        <v>591000</v>
      </c>
      <c r="Q350" s="324">
        <v>591000</v>
      </c>
      <c r="R350" s="324">
        <v>591000</v>
      </c>
      <c r="S350" s="324">
        <v>591000</v>
      </c>
      <c r="T350" s="324">
        <v>591000</v>
      </c>
    </row>
    <row r="351" spans="1:20" s="10" customFormat="1" ht="83.25" customHeight="1" x14ac:dyDescent="0.3">
      <c r="A351" s="13" t="s">
        <v>3661</v>
      </c>
      <c r="B351" s="390"/>
      <c r="C351" s="320" t="s">
        <v>2642</v>
      </c>
      <c r="D351" s="319"/>
      <c r="E351" s="307"/>
      <c r="F351" s="318"/>
      <c r="G351" s="320"/>
      <c r="H351" s="321"/>
      <c r="I351" s="391"/>
      <c r="J351" s="319" t="s">
        <v>19</v>
      </c>
      <c r="K351" s="318"/>
      <c r="L351" s="324"/>
      <c r="M351" s="324"/>
      <c r="N351" s="132"/>
      <c r="O351" s="324"/>
      <c r="P351" s="324"/>
      <c r="Q351" s="324"/>
      <c r="R351" s="324"/>
      <c r="S351" s="324"/>
      <c r="T351" s="324"/>
    </row>
    <row r="352" spans="1:20" s="10" customFormat="1" ht="114.75" customHeight="1" x14ac:dyDescent="0.3">
      <c r="A352" s="13">
        <v>344</v>
      </c>
      <c r="B352" s="390"/>
      <c r="C352" s="307" t="s">
        <v>2643</v>
      </c>
      <c r="D352" s="319" t="s">
        <v>14</v>
      </c>
      <c r="E352" s="307" t="s">
        <v>2629</v>
      </c>
      <c r="F352" s="318" t="s">
        <v>2632</v>
      </c>
      <c r="G352" s="320" t="s">
        <v>2631</v>
      </c>
      <c r="H352" s="321" t="s">
        <v>17</v>
      </c>
      <c r="I352" s="321" t="s">
        <v>823</v>
      </c>
      <c r="J352" s="319" t="s">
        <v>119</v>
      </c>
      <c r="K352" s="318"/>
      <c r="L352" s="324">
        <v>479000</v>
      </c>
      <c r="M352" s="324">
        <v>479000</v>
      </c>
      <c r="N352" s="132">
        <v>479000</v>
      </c>
      <c r="O352" s="324">
        <v>479000</v>
      </c>
      <c r="P352" s="324">
        <v>479000</v>
      </c>
      <c r="Q352" s="324">
        <v>479000</v>
      </c>
      <c r="R352" s="324">
        <v>479000</v>
      </c>
      <c r="S352" s="324">
        <v>479000</v>
      </c>
      <c r="T352" s="324">
        <v>479000</v>
      </c>
    </row>
    <row r="353" spans="1:20" s="10" customFormat="1" ht="114.75" customHeight="1" x14ac:dyDescent="0.3">
      <c r="A353" s="13">
        <v>345</v>
      </c>
      <c r="B353" s="390"/>
      <c r="C353" s="307" t="s">
        <v>2679</v>
      </c>
      <c r="D353" s="319" t="s">
        <v>14</v>
      </c>
      <c r="E353" s="307" t="s">
        <v>119</v>
      </c>
      <c r="F353" s="318" t="s">
        <v>2676</v>
      </c>
      <c r="G353" s="320" t="s">
        <v>119</v>
      </c>
      <c r="H353" s="321" t="s">
        <v>119</v>
      </c>
      <c r="I353" s="321" t="s">
        <v>119</v>
      </c>
      <c r="J353" s="319"/>
      <c r="K353" s="318"/>
      <c r="L353" s="324">
        <v>501000</v>
      </c>
      <c r="M353" s="324">
        <v>501000</v>
      </c>
      <c r="N353" s="132">
        <v>501000</v>
      </c>
      <c r="O353" s="324">
        <v>501000</v>
      </c>
      <c r="P353" s="324">
        <v>501000</v>
      </c>
      <c r="Q353" s="324">
        <v>501000</v>
      </c>
      <c r="R353" s="324">
        <v>501000</v>
      </c>
      <c r="S353" s="324">
        <v>501000</v>
      </c>
      <c r="T353" s="324">
        <v>501000</v>
      </c>
    </row>
    <row r="354" spans="1:20" s="10" customFormat="1" ht="83.25" customHeight="1" x14ac:dyDescent="0.3">
      <c r="A354" s="13" t="s">
        <v>3661</v>
      </c>
      <c r="B354" s="390"/>
      <c r="C354" s="320" t="s">
        <v>2645</v>
      </c>
      <c r="D354" s="319"/>
      <c r="E354" s="307"/>
      <c r="F354" s="318"/>
      <c r="G354" s="320"/>
      <c r="H354" s="321"/>
      <c r="I354" s="321"/>
      <c r="J354" s="319" t="s">
        <v>19</v>
      </c>
      <c r="K354" s="318"/>
      <c r="L354" s="324"/>
      <c r="M354" s="324"/>
      <c r="N354" s="132"/>
      <c r="O354" s="324"/>
      <c r="P354" s="324"/>
      <c r="Q354" s="324"/>
      <c r="R354" s="324"/>
      <c r="S354" s="324"/>
      <c r="T354" s="324"/>
    </row>
    <row r="355" spans="1:20" s="10" customFormat="1" ht="83.25" customHeight="1" x14ac:dyDescent="0.3">
      <c r="A355" s="13">
        <v>346</v>
      </c>
      <c r="B355" s="390"/>
      <c r="C355" s="307" t="s">
        <v>2646</v>
      </c>
      <c r="D355" s="319" t="s">
        <v>14</v>
      </c>
      <c r="E355" s="307" t="s">
        <v>2629</v>
      </c>
      <c r="F355" s="318" t="s">
        <v>2647</v>
      </c>
      <c r="G355" s="390" t="s">
        <v>2648</v>
      </c>
      <c r="H355" s="321" t="s">
        <v>17</v>
      </c>
      <c r="I355" s="391" t="s">
        <v>823</v>
      </c>
      <c r="J355" s="319" t="s">
        <v>119</v>
      </c>
      <c r="K355" s="318"/>
      <c r="L355" s="324">
        <v>175000</v>
      </c>
      <c r="M355" s="324">
        <v>175000</v>
      </c>
      <c r="N355" s="132">
        <v>175000</v>
      </c>
      <c r="O355" s="324">
        <v>175000</v>
      </c>
      <c r="P355" s="324">
        <v>175000</v>
      </c>
      <c r="Q355" s="324">
        <v>175000</v>
      </c>
      <c r="R355" s="324">
        <v>175000</v>
      </c>
      <c r="S355" s="324">
        <v>175000</v>
      </c>
      <c r="T355" s="324">
        <v>175000</v>
      </c>
    </row>
    <row r="356" spans="1:20" s="10" customFormat="1" ht="83.25" customHeight="1" x14ac:dyDescent="0.3">
      <c r="A356" s="13">
        <v>347</v>
      </c>
      <c r="B356" s="390"/>
      <c r="C356" s="307" t="s">
        <v>2649</v>
      </c>
      <c r="D356" s="319" t="s">
        <v>14</v>
      </c>
      <c r="E356" s="307" t="s">
        <v>119</v>
      </c>
      <c r="F356" s="318" t="s">
        <v>2650</v>
      </c>
      <c r="G356" s="390"/>
      <c r="H356" s="321" t="s">
        <v>119</v>
      </c>
      <c r="I356" s="391"/>
      <c r="J356" s="319" t="s">
        <v>119</v>
      </c>
      <c r="K356" s="318"/>
      <c r="L356" s="324">
        <v>173000</v>
      </c>
      <c r="M356" s="324">
        <v>173000</v>
      </c>
      <c r="N356" s="132">
        <v>173000</v>
      </c>
      <c r="O356" s="324">
        <v>173000</v>
      </c>
      <c r="P356" s="324">
        <v>173000</v>
      </c>
      <c r="Q356" s="324">
        <v>173000</v>
      </c>
      <c r="R356" s="324">
        <v>173000</v>
      </c>
      <c r="S356" s="324">
        <v>173000</v>
      </c>
      <c r="T356" s="324">
        <v>173000</v>
      </c>
    </row>
    <row r="357" spans="1:20" s="10" customFormat="1" ht="153" customHeight="1" x14ac:dyDescent="0.3">
      <c r="A357" s="13">
        <v>348</v>
      </c>
      <c r="B357" s="390"/>
      <c r="C357" s="307" t="s">
        <v>2651</v>
      </c>
      <c r="D357" s="319" t="s">
        <v>14</v>
      </c>
      <c r="E357" s="307" t="s">
        <v>119</v>
      </c>
      <c r="F357" s="318" t="s">
        <v>2652</v>
      </c>
      <c r="G357" s="390"/>
      <c r="H357" s="321" t="s">
        <v>119</v>
      </c>
      <c r="I357" s="391"/>
      <c r="J357" s="319" t="s">
        <v>119</v>
      </c>
      <c r="K357" s="318"/>
      <c r="L357" s="324">
        <v>161000</v>
      </c>
      <c r="M357" s="324">
        <v>161000</v>
      </c>
      <c r="N357" s="132">
        <v>161000</v>
      </c>
      <c r="O357" s="324">
        <v>161000</v>
      </c>
      <c r="P357" s="324">
        <v>161000</v>
      </c>
      <c r="Q357" s="324">
        <v>161000</v>
      </c>
      <c r="R357" s="324">
        <v>161000</v>
      </c>
      <c r="S357" s="324">
        <v>161000</v>
      </c>
      <c r="T357" s="324">
        <v>161000</v>
      </c>
    </row>
    <row r="358" spans="1:20" s="10" customFormat="1" ht="83.25" customHeight="1" x14ac:dyDescent="0.3">
      <c r="A358" s="13">
        <v>349</v>
      </c>
      <c r="B358" s="390"/>
      <c r="C358" s="307" t="s">
        <v>2653</v>
      </c>
      <c r="D358" s="319" t="s">
        <v>14</v>
      </c>
      <c r="E358" s="307" t="s">
        <v>119</v>
      </c>
      <c r="F358" s="318" t="s">
        <v>2630</v>
      </c>
      <c r="G358" s="390"/>
      <c r="H358" s="321" t="s">
        <v>119</v>
      </c>
      <c r="I358" s="391"/>
      <c r="J358" s="319" t="s">
        <v>119</v>
      </c>
      <c r="K358" s="318"/>
      <c r="L358" s="324">
        <v>229000</v>
      </c>
      <c r="M358" s="324">
        <v>229000</v>
      </c>
      <c r="N358" s="132">
        <v>229000</v>
      </c>
      <c r="O358" s="324">
        <v>229000</v>
      </c>
      <c r="P358" s="324">
        <v>229000</v>
      </c>
      <c r="Q358" s="324">
        <v>229000</v>
      </c>
      <c r="R358" s="324">
        <v>229000</v>
      </c>
      <c r="S358" s="324">
        <v>229000</v>
      </c>
      <c r="T358" s="324">
        <v>229000</v>
      </c>
    </row>
    <row r="359" spans="1:20" s="10" customFormat="1" ht="83.25" customHeight="1" x14ac:dyDescent="0.3">
      <c r="A359" s="13">
        <v>350</v>
      </c>
      <c r="B359" s="390"/>
      <c r="C359" s="307" t="s">
        <v>2654</v>
      </c>
      <c r="D359" s="319" t="s">
        <v>14</v>
      </c>
      <c r="E359" s="307" t="s">
        <v>119</v>
      </c>
      <c r="F359" s="318" t="s">
        <v>2632</v>
      </c>
      <c r="G359" s="390"/>
      <c r="H359" s="321" t="s">
        <v>119</v>
      </c>
      <c r="I359" s="391"/>
      <c r="J359" s="319" t="s">
        <v>119</v>
      </c>
      <c r="K359" s="318"/>
      <c r="L359" s="324">
        <v>221000</v>
      </c>
      <c r="M359" s="324">
        <v>221000</v>
      </c>
      <c r="N359" s="132">
        <v>221000</v>
      </c>
      <c r="O359" s="324">
        <v>221000</v>
      </c>
      <c r="P359" s="324">
        <v>221000</v>
      </c>
      <c r="Q359" s="324">
        <v>221000</v>
      </c>
      <c r="R359" s="324">
        <v>221000</v>
      </c>
      <c r="S359" s="324">
        <v>221000</v>
      </c>
      <c r="T359" s="324">
        <v>221000</v>
      </c>
    </row>
    <row r="360" spans="1:20" s="10" customFormat="1" ht="83.25" customHeight="1" x14ac:dyDescent="0.3">
      <c r="A360" s="13" t="s">
        <v>3661</v>
      </c>
      <c r="B360" s="390"/>
      <c r="C360" s="320" t="s">
        <v>2656</v>
      </c>
      <c r="D360" s="319"/>
      <c r="E360" s="307"/>
      <c r="F360" s="318"/>
      <c r="G360" s="320"/>
      <c r="H360" s="321"/>
      <c r="I360" s="321"/>
      <c r="J360" s="319" t="s">
        <v>19</v>
      </c>
      <c r="K360" s="318"/>
      <c r="L360" s="324"/>
      <c r="M360" s="324"/>
      <c r="N360" s="132"/>
      <c r="O360" s="324"/>
      <c r="P360" s="324"/>
      <c r="Q360" s="324"/>
      <c r="R360" s="324"/>
      <c r="S360" s="324"/>
      <c r="T360" s="324"/>
    </row>
    <row r="361" spans="1:20" s="10" customFormat="1" ht="83.25" customHeight="1" x14ac:dyDescent="0.3">
      <c r="A361" s="13">
        <v>351</v>
      </c>
      <c r="B361" s="390"/>
      <c r="C361" s="307" t="s">
        <v>2657</v>
      </c>
      <c r="D361" s="319" t="s">
        <v>14</v>
      </c>
      <c r="E361" s="307" t="s">
        <v>2629</v>
      </c>
      <c r="F361" s="318" t="s">
        <v>2632</v>
      </c>
      <c r="G361" s="390" t="s">
        <v>2631</v>
      </c>
      <c r="H361" s="321" t="s">
        <v>17</v>
      </c>
      <c r="I361" s="391" t="s">
        <v>823</v>
      </c>
      <c r="J361" s="319" t="s">
        <v>119</v>
      </c>
      <c r="K361" s="318"/>
      <c r="L361" s="324">
        <v>237272.72727272724</v>
      </c>
      <c r="M361" s="324">
        <v>237272.72727272724</v>
      </c>
      <c r="N361" s="132">
        <v>237272.72727272724</v>
      </c>
      <c r="O361" s="324">
        <v>237272.727272727</v>
      </c>
      <c r="P361" s="324">
        <v>237272.727272727</v>
      </c>
      <c r="Q361" s="324">
        <v>237272.727272727</v>
      </c>
      <c r="R361" s="324">
        <v>237272.727272727</v>
      </c>
      <c r="S361" s="324">
        <v>237272.727272727</v>
      </c>
      <c r="T361" s="324">
        <v>237272.727272727</v>
      </c>
    </row>
    <row r="362" spans="1:20" s="10" customFormat="1" ht="83.25" customHeight="1" x14ac:dyDescent="0.3">
      <c r="A362" s="13">
        <v>352</v>
      </c>
      <c r="B362" s="390"/>
      <c r="C362" s="307" t="s">
        <v>2658</v>
      </c>
      <c r="D362" s="319" t="s">
        <v>14</v>
      </c>
      <c r="E362" s="307" t="s">
        <v>119</v>
      </c>
      <c r="F362" s="318" t="s">
        <v>2632</v>
      </c>
      <c r="G362" s="390"/>
      <c r="H362" s="321" t="s">
        <v>119</v>
      </c>
      <c r="I362" s="391"/>
      <c r="J362" s="319" t="s">
        <v>119</v>
      </c>
      <c r="K362" s="318"/>
      <c r="L362" s="324">
        <v>335454.54545454547</v>
      </c>
      <c r="M362" s="324">
        <v>335454.54545454547</v>
      </c>
      <c r="N362" s="132">
        <v>335454.54545454547</v>
      </c>
      <c r="O362" s="324">
        <v>335454.545454545</v>
      </c>
      <c r="P362" s="324">
        <v>335454.545454545</v>
      </c>
      <c r="Q362" s="324">
        <v>335454.545454545</v>
      </c>
      <c r="R362" s="324">
        <v>335454.545454545</v>
      </c>
      <c r="S362" s="324">
        <v>335454.545454545</v>
      </c>
      <c r="T362" s="324">
        <v>335454.545454545</v>
      </c>
    </row>
    <row r="363" spans="1:20" s="10" customFormat="1" ht="83.25" customHeight="1" x14ac:dyDescent="0.3">
      <c r="A363" s="13">
        <v>353</v>
      </c>
      <c r="B363" s="390"/>
      <c r="C363" s="307" t="s">
        <v>2659</v>
      </c>
      <c r="D363" s="319" t="s">
        <v>14</v>
      </c>
      <c r="E363" s="307" t="s">
        <v>119</v>
      </c>
      <c r="F363" s="318" t="s">
        <v>2633</v>
      </c>
      <c r="G363" s="390"/>
      <c r="H363" s="321" t="s">
        <v>119</v>
      </c>
      <c r="I363" s="391"/>
      <c r="J363" s="319" t="s">
        <v>119</v>
      </c>
      <c r="K363" s="318"/>
      <c r="L363" s="324">
        <v>356727.27272727271</v>
      </c>
      <c r="M363" s="324">
        <v>356727.27272727271</v>
      </c>
      <c r="N363" s="132">
        <v>356727.27272727271</v>
      </c>
      <c r="O363" s="324">
        <v>356727.272727273</v>
      </c>
      <c r="P363" s="324">
        <v>356727.272727273</v>
      </c>
      <c r="Q363" s="324">
        <v>356727.272727273</v>
      </c>
      <c r="R363" s="324">
        <v>356727.272727273</v>
      </c>
      <c r="S363" s="324">
        <v>356727.272727273</v>
      </c>
      <c r="T363" s="324">
        <v>356727.272727273</v>
      </c>
    </row>
    <row r="364" spans="1:20" s="10" customFormat="1" ht="83.25" customHeight="1" x14ac:dyDescent="0.3">
      <c r="A364" s="13">
        <v>354</v>
      </c>
      <c r="B364" s="390"/>
      <c r="C364" s="307" t="s">
        <v>2660</v>
      </c>
      <c r="D364" s="319" t="s">
        <v>14</v>
      </c>
      <c r="E364" s="307" t="s">
        <v>119</v>
      </c>
      <c r="F364" s="318" t="s">
        <v>2630</v>
      </c>
      <c r="G364" s="390"/>
      <c r="H364" s="321" t="s">
        <v>119</v>
      </c>
      <c r="I364" s="391"/>
      <c r="J364" s="319" t="s">
        <v>119</v>
      </c>
      <c r="K364" s="318"/>
      <c r="L364" s="324">
        <v>245454.54545454544</v>
      </c>
      <c r="M364" s="324">
        <v>245454.54545454544</v>
      </c>
      <c r="N364" s="132">
        <v>245454.54545454544</v>
      </c>
      <c r="O364" s="324">
        <v>245454.545454545</v>
      </c>
      <c r="P364" s="324">
        <v>245454.545454545</v>
      </c>
      <c r="Q364" s="324">
        <v>245454.545454545</v>
      </c>
      <c r="R364" s="324">
        <v>245454.545454545</v>
      </c>
      <c r="S364" s="324">
        <v>245454.545454545</v>
      </c>
      <c r="T364" s="324">
        <v>245454.545454545</v>
      </c>
    </row>
    <row r="365" spans="1:20" s="10" customFormat="1" ht="83.25" customHeight="1" x14ac:dyDescent="0.3">
      <c r="A365" s="13">
        <v>355</v>
      </c>
      <c r="B365" s="390"/>
      <c r="C365" s="307" t="s">
        <v>2661</v>
      </c>
      <c r="D365" s="319" t="s">
        <v>14</v>
      </c>
      <c r="E365" s="307" t="s">
        <v>119</v>
      </c>
      <c r="F365" s="318" t="s">
        <v>2630</v>
      </c>
      <c r="G365" s="390"/>
      <c r="H365" s="321" t="s">
        <v>119</v>
      </c>
      <c r="I365" s="391"/>
      <c r="J365" s="319" t="s">
        <v>119</v>
      </c>
      <c r="K365" s="318"/>
      <c r="L365" s="324">
        <v>279818.18181818182</v>
      </c>
      <c r="M365" s="324">
        <v>279818.18181818182</v>
      </c>
      <c r="N365" s="132">
        <v>279818.18181818182</v>
      </c>
      <c r="O365" s="324">
        <v>279818.181818182</v>
      </c>
      <c r="P365" s="324">
        <v>279818.181818182</v>
      </c>
      <c r="Q365" s="324">
        <v>279818.181818182</v>
      </c>
      <c r="R365" s="324">
        <v>279818.181818182</v>
      </c>
      <c r="S365" s="324">
        <v>279818.181818182</v>
      </c>
      <c r="T365" s="324">
        <v>279818.181818182</v>
      </c>
    </row>
    <row r="366" spans="1:20" s="10" customFormat="1" ht="83.25" customHeight="1" x14ac:dyDescent="0.3">
      <c r="A366" s="13">
        <v>356</v>
      </c>
      <c r="B366" s="390"/>
      <c r="C366" s="307" t="s">
        <v>2662</v>
      </c>
      <c r="D366" s="319" t="s">
        <v>14</v>
      </c>
      <c r="E366" s="307" t="s">
        <v>119</v>
      </c>
      <c r="F366" s="318" t="s">
        <v>2630</v>
      </c>
      <c r="G366" s="390"/>
      <c r="H366" s="321" t="s">
        <v>119</v>
      </c>
      <c r="I366" s="391"/>
      <c r="J366" s="319" t="s">
        <v>119</v>
      </c>
      <c r="K366" s="318"/>
      <c r="L366" s="324">
        <v>279818.18181818182</v>
      </c>
      <c r="M366" s="324">
        <v>279818.18181818182</v>
      </c>
      <c r="N366" s="132">
        <v>279818.18181818182</v>
      </c>
      <c r="O366" s="324">
        <v>279818.181818182</v>
      </c>
      <c r="P366" s="324">
        <v>279818.181818182</v>
      </c>
      <c r="Q366" s="324">
        <v>279818.181818182</v>
      </c>
      <c r="R366" s="324">
        <v>279818.181818182</v>
      </c>
      <c r="S366" s="324">
        <v>279818.181818182</v>
      </c>
      <c r="T366" s="324">
        <v>279818.181818182</v>
      </c>
    </row>
    <row r="367" spans="1:20" s="10" customFormat="1" ht="83.25" customHeight="1" x14ac:dyDescent="0.3">
      <c r="A367" s="13">
        <v>357</v>
      </c>
      <c r="B367" s="390"/>
      <c r="C367" s="307" t="s">
        <v>2663</v>
      </c>
      <c r="D367" s="319" t="s">
        <v>14</v>
      </c>
      <c r="E367" s="307" t="s">
        <v>119</v>
      </c>
      <c r="F367" s="318" t="s">
        <v>2630</v>
      </c>
      <c r="G367" s="390"/>
      <c r="H367" s="321" t="s">
        <v>119</v>
      </c>
      <c r="I367" s="391"/>
      <c r="J367" s="319" t="s">
        <v>119</v>
      </c>
      <c r="K367" s="318"/>
      <c r="L367" s="324">
        <v>304363.63636363635</v>
      </c>
      <c r="M367" s="324">
        <v>304363.63636363635</v>
      </c>
      <c r="N367" s="132">
        <v>304363.63636363635</v>
      </c>
      <c r="O367" s="324">
        <v>304363.636363636</v>
      </c>
      <c r="P367" s="324">
        <v>304363.636363636</v>
      </c>
      <c r="Q367" s="324">
        <v>304363.636363636</v>
      </c>
      <c r="R367" s="324">
        <v>304363.636363636</v>
      </c>
      <c r="S367" s="324">
        <v>304363.636363636</v>
      </c>
      <c r="T367" s="324">
        <v>304363.636363636</v>
      </c>
    </row>
    <row r="368" spans="1:20" s="10" customFormat="1" ht="83.25" customHeight="1" x14ac:dyDescent="0.3">
      <c r="A368" s="13">
        <v>358</v>
      </c>
      <c r="B368" s="390"/>
      <c r="C368" s="307" t="s">
        <v>2664</v>
      </c>
      <c r="D368" s="319" t="s">
        <v>14</v>
      </c>
      <c r="E368" s="307" t="s">
        <v>119</v>
      </c>
      <c r="F368" s="318" t="s">
        <v>2632</v>
      </c>
      <c r="G368" s="390"/>
      <c r="H368" s="321" t="s">
        <v>119</v>
      </c>
      <c r="I368" s="391"/>
      <c r="J368" s="319" t="s">
        <v>119</v>
      </c>
      <c r="K368" s="318"/>
      <c r="L368" s="324">
        <v>237272.72727272724</v>
      </c>
      <c r="M368" s="324">
        <v>237272.72727272724</v>
      </c>
      <c r="N368" s="132">
        <v>237272.72727272724</v>
      </c>
      <c r="O368" s="324">
        <v>237272.727272727</v>
      </c>
      <c r="P368" s="324">
        <v>237272.727272727</v>
      </c>
      <c r="Q368" s="324">
        <v>237272.727272727</v>
      </c>
      <c r="R368" s="324">
        <v>237272.727272727</v>
      </c>
      <c r="S368" s="324">
        <v>237272.727272727</v>
      </c>
      <c r="T368" s="324">
        <v>237272.727272727</v>
      </c>
    </row>
    <row r="369" spans="1:20" s="10" customFormat="1" ht="126.75" customHeight="1" x14ac:dyDescent="0.3">
      <c r="A369" s="13">
        <v>359</v>
      </c>
      <c r="B369" s="390"/>
      <c r="C369" s="307" t="s">
        <v>2827</v>
      </c>
      <c r="D369" s="319" t="s">
        <v>14</v>
      </c>
      <c r="E369" s="307" t="s">
        <v>119</v>
      </c>
      <c r="F369" s="318" t="s">
        <v>2632</v>
      </c>
      <c r="G369" s="390"/>
      <c r="H369" s="321" t="s">
        <v>119</v>
      </c>
      <c r="I369" s="391"/>
      <c r="J369" s="319" t="s">
        <v>119</v>
      </c>
      <c r="K369" s="318"/>
      <c r="L369" s="324">
        <v>271636.36363636359</v>
      </c>
      <c r="M369" s="324">
        <v>271636.36363636359</v>
      </c>
      <c r="N369" s="132">
        <v>271636.36363636359</v>
      </c>
      <c r="O369" s="324">
        <v>271636.363636364</v>
      </c>
      <c r="P369" s="324">
        <v>271636.363636364</v>
      </c>
      <c r="Q369" s="324">
        <v>271636.363636364</v>
      </c>
      <c r="R369" s="324">
        <v>271636.363636364</v>
      </c>
      <c r="S369" s="324">
        <v>271636.363636364</v>
      </c>
      <c r="T369" s="324">
        <v>271636.363636364</v>
      </c>
    </row>
    <row r="370" spans="1:20" s="10" customFormat="1" ht="83.25" customHeight="1" x14ac:dyDescent="0.3">
      <c r="A370" s="13">
        <v>360</v>
      </c>
      <c r="B370" s="390"/>
      <c r="C370" s="307" t="s">
        <v>2659</v>
      </c>
      <c r="D370" s="319" t="s">
        <v>14</v>
      </c>
      <c r="E370" s="307" t="s">
        <v>119</v>
      </c>
      <c r="F370" s="318" t="s">
        <v>2633</v>
      </c>
      <c r="G370" s="390"/>
      <c r="H370" s="321" t="s">
        <v>119</v>
      </c>
      <c r="I370" s="391"/>
      <c r="J370" s="319" t="s">
        <v>119</v>
      </c>
      <c r="K370" s="318"/>
      <c r="L370" s="324">
        <v>356727.27272727271</v>
      </c>
      <c r="M370" s="324">
        <v>356727.27272727271</v>
      </c>
      <c r="N370" s="132">
        <v>356727.27272727271</v>
      </c>
      <c r="O370" s="324">
        <v>356727.272727273</v>
      </c>
      <c r="P370" s="324">
        <v>356727.272727273</v>
      </c>
      <c r="Q370" s="324">
        <v>356727.272727273</v>
      </c>
      <c r="R370" s="324">
        <v>356727.272727273</v>
      </c>
      <c r="S370" s="324">
        <v>356727.272727273</v>
      </c>
      <c r="T370" s="324">
        <v>356727.272727273</v>
      </c>
    </row>
    <row r="371" spans="1:20" s="10" customFormat="1" ht="83.25" customHeight="1" x14ac:dyDescent="0.3">
      <c r="A371" s="13">
        <v>361</v>
      </c>
      <c r="B371" s="390"/>
      <c r="C371" s="307" t="s">
        <v>2660</v>
      </c>
      <c r="D371" s="319" t="s">
        <v>14</v>
      </c>
      <c r="E371" s="307" t="s">
        <v>119</v>
      </c>
      <c r="F371" s="318" t="s">
        <v>2630</v>
      </c>
      <c r="G371" s="390"/>
      <c r="H371" s="321" t="s">
        <v>119</v>
      </c>
      <c r="I371" s="391"/>
      <c r="J371" s="319" t="s">
        <v>119</v>
      </c>
      <c r="K371" s="318"/>
      <c r="L371" s="324">
        <v>245454.54545454544</v>
      </c>
      <c r="M371" s="324">
        <v>245454.54545454544</v>
      </c>
      <c r="N371" s="132">
        <v>245454.54545454544</v>
      </c>
      <c r="O371" s="324">
        <v>245454.545454545</v>
      </c>
      <c r="P371" s="324">
        <v>245454.545454545</v>
      </c>
      <c r="Q371" s="324">
        <v>245454.545454545</v>
      </c>
      <c r="R371" s="324">
        <v>245454.545454545</v>
      </c>
      <c r="S371" s="324">
        <v>245454.545454545</v>
      </c>
      <c r="T371" s="324">
        <v>245454.545454545</v>
      </c>
    </row>
    <row r="372" spans="1:20" s="10" customFormat="1" ht="83.25" customHeight="1" x14ac:dyDescent="0.3">
      <c r="A372" s="13">
        <v>362</v>
      </c>
      <c r="B372" s="390"/>
      <c r="C372" s="307" t="s">
        <v>2661</v>
      </c>
      <c r="D372" s="319" t="s">
        <v>14</v>
      </c>
      <c r="E372" s="307" t="s">
        <v>119</v>
      </c>
      <c r="F372" s="318" t="s">
        <v>2630</v>
      </c>
      <c r="G372" s="390"/>
      <c r="H372" s="321" t="s">
        <v>119</v>
      </c>
      <c r="I372" s="391"/>
      <c r="J372" s="319" t="s">
        <v>119</v>
      </c>
      <c r="K372" s="318"/>
      <c r="L372" s="324">
        <v>279818.18181818182</v>
      </c>
      <c r="M372" s="324">
        <v>279818.18181818182</v>
      </c>
      <c r="N372" s="132">
        <v>279818.18181818182</v>
      </c>
      <c r="O372" s="324">
        <v>279818.181818182</v>
      </c>
      <c r="P372" s="324">
        <v>279818.181818182</v>
      </c>
      <c r="Q372" s="324">
        <v>279818.181818182</v>
      </c>
      <c r="R372" s="324">
        <v>279818.181818182</v>
      </c>
      <c r="S372" s="324">
        <v>279818.181818182</v>
      </c>
      <c r="T372" s="324">
        <v>279818.181818182</v>
      </c>
    </row>
    <row r="373" spans="1:20" s="10" customFormat="1" ht="83.25" customHeight="1" x14ac:dyDescent="0.3">
      <c r="A373" s="13">
        <v>363</v>
      </c>
      <c r="B373" s="390"/>
      <c r="C373" s="307" t="s">
        <v>2662</v>
      </c>
      <c r="D373" s="319" t="s">
        <v>14</v>
      </c>
      <c r="E373" s="307" t="s">
        <v>119</v>
      </c>
      <c r="F373" s="318" t="s">
        <v>2630</v>
      </c>
      <c r="G373" s="390"/>
      <c r="H373" s="321" t="s">
        <v>119</v>
      </c>
      <c r="I373" s="391"/>
      <c r="J373" s="319" t="s">
        <v>119</v>
      </c>
      <c r="K373" s="318"/>
      <c r="L373" s="324">
        <v>279818.18181818182</v>
      </c>
      <c r="M373" s="324">
        <v>279818.18181818182</v>
      </c>
      <c r="N373" s="132">
        <v>279818.18181818182</v>
      </c>
      <c r="O373" s="324">
        <v>279818.181818182</v>
      </c>
      <c r="P373" s="324">
        <v>279818.181818182</v>
      </c>
      <c r="Q373" s="324">
        <v>279818.181818182</v>
      </c>
      <c r="R373" s="324">
        <v>279818.181818182</v>
      </c>
      <c r="S373" s="324">
        <v>279818.181818182</v>
      </c>
      <c r="T373" s="324">
        <v>279818.181818182</v>
      </c>
    </row>
    <row r="374" spans="1:20" s="10" customFormat="1" ht="83.25" customHeight="1" x14ac:dyDescent="0.3">
      <c r="A374" s="13">
        <v>364</v>
      </c>
      <c r="B374" s="390"/>
      <c r="C374" s="307" t="s">
        <v>2663</v>
      </c>
      <c r="D374" s="319" t="s">
        <v>14</v>
      </c>
      <c r="E374" s="307" t="s">
        <v>119</v>
      </c>
      <c r="F374" s="318" t="s">
        <v>2630</v>
      </c>
      <c r="G374" s="390"/>
      <c r="H374" s="321" t="s">
        <v>119</v>
      </c>
      <c r="I374" s="391"/>
      <c r="J374" s="319" t="s">
        <v>119</v>
      </c>
      <c r="K374" s="318"/>
      <c r="L374" s="324">
        <v>304363.63636363635</v>
      </c>
      <c r="M374" s="324">
        <v>304363.63636363635</v>
      </c>
      <c r="N374" s="132">
        <v>304363.63636363635</v>
      </c>
      <c r="O374" s="324">
        <v>304363.636363636</v>
      </c>
      <c r="P374" s="324">
        <v>304363.636363636</v>
      </c>
      <c r="Q374" s="324">
        <v>304363.636363636</v>
      </c>
      <c r="R374" s="324">
        <v>304363.636363636</v>
      </c>
      <c r="S374" s="324">
        <v>304363.636363636</v>
      </c>
      <c r="T374" s="324">
        <v>304363.636363636</v>
      </c>
    </row>
    <row r="375" spans="1:20" s="10" customFormat="1" ht="83.25" customHeight="1" x14ac:dyDescent="0.3">
      <c r="A375" s="13">
        <v>365</v>
      </c>
      <c r="B375" s="390"/>
      <c r="C375" s="307" t="s">
        <v>2664</v>
      </c>
      <c r="D375" s="319" t="s">
        <v>14</v>
      </c>
      <c r="E375" s="307" t="s">
        <v>119</v>
      </c>
      <c r="F375" s="318" t="s">
        <v>2632</v>
      </c>
      <c r="G375" s="390"/>
      <c r="H375" s="321" t="s">
        <v>119</v>
      </c>
      <c r="I375" s="391"/>
      <c r="J375" s="319" t="s">
        <v>119</v>
      </c>
      <c r="K375" s="318"/>
      <c r="L375" s="324">
        <v>237272.72727272724</v>
      </c>
      <c r="M375" s="324">
        <v>237272.72727272724</v>
      </c>
      <c r="N375" s="132">
        <v>237272.72727272724</v>
      </c>
      <c r="O375" s="324">
        <v>237272.727272727</v>
      </c>
      <c r="P375" s="324">
        <v>237272.727272727</v>
      </c>
      <c r="Q375" s="324">
        <v>237272.727272727</v>
      </c>
      <c r="R375" s="324">
        <v>237272.727272727</v>
      </c>
      <c r="S375" s="324">
        <v>237272.727272727</v>
      </c>
      <c r="T375" s="324">
        <v>237272.727272727</v>
      </c>
    </row>
    <row r="376" spans="1:20" s="10" customFormat="1" ht="135.75" customHeight="1" x14ac:dyDescent="0.3">
      <c r="A376" s="13">
        <v>366</v>
      </c>
      <c r="B376" s="390"/>
      <c r="C376" s="307" t="s">
        <v>2827</v>
      </c>
      <c r="D376" s="319" t="s">
        <v>14</v>
      </c>
      <c r="E376" s="307" t="s">
        <v>119</v>
      </c>
      <c r="F376" s="318" t="s">
        <v>2632</v>
      </c>
      <c r="G376" s="390"/>
      <c r="H376" s="321" t="s">
        <v>119</v>
      </c>
      <c r="I376" s="391"/>
      <c r="J376" s="319" t="s">
        <v>119</v>
      </c>
      <c r="K376" s="318"/>
      <c r="L376" s="324">
        <v>271636.36363636359</v>
      </c>
      <c r="M376" s="324">
        <v>271636.36363636359</v>
      </c>
      <c r="N376" s="132">
        <v>271636.36363636359</v>
      </c>
      <c r="O376" s="324">
        <v>271636.363636364</v>
      </c>
      <c r="P376" s="324">
        <v>271636.363636364</v>
      </c>
      <c r="Q376" s="324">
        <v>271636.363636364</v>
      </c>
      <c r="R376" s="324">
        <v>271636.363636364</v>
      </c>
      <c r="S376" s="324">
        <v>271636.363636364</v>
      </c>
      <c r="T376" s="324">
        <v>271636.363636364</v>
      </c>
    </row>
    <row r="377" spans="1:20" s="10" customFormat="1" ht="132.75" customHeight="1" x14ac:dyDescent="0.3">
      <c r="A377" s="13">
        <v>367</v>
      </c>
      <c r="B377" s="390"/>
      <c r="C377" s="307" t="s">
        <v>2710</v>
      </c>
      <c r="D377" s="319" t="s">
        <v>2711</v>
      </c>
      <c r="E377" s="373" t="s">
        <v>2725</v>
      </c>
      <c r="F377" s="318" t="s">
        <v>2712</v>
      </c>
      <c r="G377" s="390" t="s">
        <v>2713</v>
      </c>
      <c r="H377" s="391" t="s">
        <v>17</v>
      </c>
      <c r="I377" s="391"/>
      <c r="J377" s="389" t="s">
        <v>1266</v>
      </c>
      <c r="K377" s="318"/>
      <c r="L377" s="324">
        <v>378704</v>
      </c>
      <c r="M377" s="324">
        <v>378704</v>
      </c>
      <c r="N377" s="132">
        <v>378704</v>
      </c>
      <c r="O377" s="324">
        <v>378704</v>
      </c>
      <c r="P377" s="324">
        <v>378704</v>
      </c>
      <c r="Q377" s="324">
        <v>378704</v>
      </c>
      <c r="R377" s="324">
        <v>378704</v>
      </c>
      <c r="S377" s="324">
        <v>378704</v>
      </c>
      <c r="T377" s="324">
        <v>378704</v>
      </c>
    </row>
    <row r="378" spans="1:20" s="10" customFormat="1" ht="132.75" customHeight="1" x14ac:dyDescent="0.3">
      <c r="A378" s="13">
        <v>368</v>
      </c>
      <c r="B378" s="390"/>
      <c r="C378" s="307" t="s">
        <v>2714</v>
      </c>
      <c r="D378" s="319" t="s">
        <v>2711</v>
      </c>
      <c r="E378" s="373"/>
      <c r="F378" s="318" t="s">
        <v>2715</v>
      </c>
      <c r="G378" s="390"/>
      <c r="H378" s="391"/>
      <c r="I378" s="391"/>
      <c r="J378" s="389"/>
      <c r="K378" s="318"/>
      <c r="L378" s="324">
        <v>267593</v>
      </c>
      <c r="M378" s="324">
        <v>267593</v>
      </c>
      <c r="N378" s="132">
        <v>267593</v>
      </c>
      <c r="O378" s="324">
        <v>267593</v>
      </c>
      <c r="P378" s="324">
        <v>267593</v>
      </c>
      <c r="Q378" s="324">
        <v>267593</v>
      </c>
      <c r="R378" s="324">
        <v>267593</v>
      </c>
      <c r="S378" s="324">
        <v>267593</v>
      </c>
      <c r="T378" s="324">
        <v>267593</v>
      </c>
    </row>
    <row r="379" spans="1:20" s="10" customFormat="1" ht="132.75" customHeight="1" x14ac:dyDescent="0.3">
      <c r="A379" s="13">
        <v>369</v>
      </c>
      <c r="B379" s="390"/>
      <c r="C379" s="307" t="s">
        <v>2716</v>
      </c>
      <c r="D379" s="319" t="s">
        <v>2711</v>
      </c>
      <c r="E379" s="373"/>
      <c r="F379" s="318" t="s">
        <v>2717</v>
      </c>
      <c r="G379" s="390"/>
      <c r="H379" s="391"/>
      <c r="I379" s="391"/>
      <c r="J379" s="389"/>
      <c r="K379" s="318"/>
      <c r="L379" s="324">
        <v>369444</v>
      </c>
      <c r="M379" s="324">
        <v>369444</v>
      </c>
      <c r="N379" s="132">
        <v>369444</v>
      </c>
      <c r="O379" s="324">
        <v>369444</v>
      </c>
      <c r="P379" s="324">
        <v>369444</v>
      </c>
      <c r="Q379" s="324">
        <v>369444</v>
      </c>
      <c r="R379" s="324">
        <v>369444</v>
      </c>
      <c r="S379" s="324">
        <v>369444</v>
      </c>
      <c r="T379" s="324">
        <v>369444</v>
      </c>
    </row>
    <row r="380" spans="1:20" s="10" customFormat="1" ht="132.75" customHeight="1" x14ac:dyDescent="0.3">
      <c r="A380" s="13">
        <v>370</v>
      </c>
      <c r="B380" s="390"/>
      <c r="C380" s="307" t="s">
        <v>2718</v>
      </c>
      <c r="D380" s="319" t="s">
        <v>2711</v>
      </c>
      <c r="E380" s="373"/>
      <c r="F380" s="318" t="s">
        <v>2715</v>
      </c>
      <c r="G380" s="390"/>
      <c r="H380" s="391"/>
      <c r="I380" s="391"/>
      <c r="J380" s="389"/>
      <c r="K380" s="318"/>
      <c r="L380" s="324">
        <v>267593</v>
      </c>
      <c r="M380" s="324">
        <v>267593</v>
      </c>
      <c r="N380" s="132">
        <v>267593</v>
      </c>
      <c r="O380" s="324">
        <v>267593</v>
      </c>
      <c r="P380" s="324">
        <v>267593</v>
      </c>
      <c r="Q380" s="324">
        <v>267593</v>
      </c>
      <c r="R380" s="324">
        <v>267593</v>
      </c>
      <c r="S380" s="324">
        <v>267593</v>
      </c>
      <c r="T380" s="324">
        <v>267593</v>
      </c>
    </row>
    <row r="381" spans="1:20" s="10" customFormat="1" ht="132.75" customHeight="1" x14ac:dyDescent="0.3">
      <c r="A381" s="13">
        <v>371</v>
      </c>
      <c r="B381" s="390"/>
      <c r="C381" s="307" t="s">
        <v>2719</v>
      </c>
      <c r="D381" s="319" t="s">
        <v>2711</v>
      </c>
      <c r="E381" s="373"/>
      <c r="F381" s="318" t="s">
        <v>2712</v>
      </c>
      <c r="G381" s="390"/>
      <c r="H381" s="391"/>
      <c r="I381" s="391"/>
      <c r="J381" s="389"/>
      <c r="K381" s="318"/>
      <c r="L381" s="324">
        <v>378704</v>
      </c>
      <c r="M381" s="324">
        <v>378704</v>
      </c>
      <c r="N381" s="132">
        <v>378704</v>
      </c>
      <c r="O381" s="324">
        <v>378704</v>
      </c>
      <c r="P381" s="324">
        <v>378704</v>
      </c>
      <c r="Q381" s="324">
        <v>378704</v>
      </c>
      <c r="R381" s="324">
        <v>378704</v>
      </c>
      <c r="S381" s="324">
        <v>378704</v>
      </c>
      <c r="T381" s="324">
        <v>378704</v>
      </c>
    </row>
    <row r="382" spans="1:20" s="10" customFormat="1" ht="132.75" customHeight="1" x14ac:dyDescent="0.3">
      <c r="A382" s="13">
        <v>372</v>
      </c>
      <c r="B382" s="390"/>
      <c r="C382" s="307" t="s">
        <v>2720</v>
      </c>
      <c r="D382" s="319" t="s">
        <v>2711</v>
      </c>
      <c r="E382" s="373"/>
      <c r="F382" s="318" t="s">
        <v>2717</v>
      </c>
      <c r="G382" s="390"/>
      <c r="H382" s="391"/>
      <c r="I382" s="391"/>
      <c r="J382" s="389"/>
      <c r="K382" s="318"/>
      <c r="L382" s="324">
        <v>369444</v>
      </c>
      <c r="M382" s="324">
        <v>369444</v>
      </c>
      <c r="N382" s="132">
        <v>369444</v>
      </c>
      <c r="O382" s="324">
        <v>369444</v>
      </c>
      <c r="P382" s="324">
        <v>369444</v>
      </c>
      <c r="Q382" s="324">
        <v>369444</v>
      </c>
      <c r="R382" s="324">
        <v>369444</v>
      </c>
      <c r="S382" s="324">
        <v>369444</v>
      </c>
      <c r="T382" s="324">
        <v>369444</v>
      </c>
    </row>
    <row r="383" spans="1:20" s="10" customFormat="1" ht="132.75" customHeight="1" x14ac:dyDescent="0.3">
      <c r="A383" s="13">
        <v>373</v>
      </c>
      <c r="B383" s="390"/>
      <c r="C383" s="307" t="s">
        <v>2721</v>
      </c>
      <c r="D383" s="319" t="s">
        <v>2711</v>
      </c>
      <c r="E383" s="373"/>
      <c r="F383" s="318" t="s">
        <v>2722</v>
      </c>
      <c r="G383" s="390"/>
      <c r="H383" s="391"/>
      <c r="I383" s="391"/>
      <c r="J383" s="389"/>
      <c r="K383" s="318"/>
      <c r="L383" s="324">
        <v>526852</v>
      </c>
      <c r="M383" s="324">
        <v>526852</v>
      </c>
      <c r="N383" s="132">
        <v>526852</v>
      </c>
      <c r="O383" s="324">
        <v>526852</v>
      </c>
      <c r="P383" s="324">
        <v>526852</v>
      </c>
      <c r="Q383" s="324">
        <v>526852</v>
      </c>
      <c r="R383" s="324">
        <v>526852</v>
      </c>
      <c r="S383" s="324">
        <v>526852</v>
      </c>
      <c r="T383" s="324">
        <v>526852</v>
      </c>
    </row>
    <row r="384" spans="1:20" s="10" customFormat="1" ht="132.75" customHeight="1" x14ac:dyDescent="0.3">
      <c r="A384" s="13">
        <v>374</v>
      </c>
      <c r="B384" s="390"/>
      <c r="C384" s="307" t="s">
        <v>2723</v>
      </c>
      <c r="D384" s="319" t="s">
        <v>2711</v>
      </c>
      <c r="E384" s="373"/>
      <c r="F384" s="318" t="s">
        <v>2724</v>
      </c>
      <c r="G384" s="390"/>
      <c r="H384" s="391"/>
      <c r="I384" s="391"/>
      <c r="J384" s="389"/>
      <c r="K384" s="318"/>
      <c r="L384" s="324">
        <v>536111</v>
      </c>
      <c r="M384" s="324">
        <v>536111</v>
      </c>
      <c r="N384" s="132">
        <v>536111</v>
      </c>
      <c r="O384" s="324">
        <v>536111</v>
      </c>
      <c r="P384" s="324">
        <v>536111</v>
      </c>
      <c r="Q384" s="324">
        <v>536111</v>
      </c>
      <c r="R384" s="324">
        <v>536111</v>
      </c>
      <c r="S384" s="324">
        <v>536111</v>
      </c>
      <c r="T384" s="324">
        <v>536111</v>
      </c>
    </row>
    <row r="385" spans="1:20" s="10" customFormat="1" ht="97.5" customHeight="1" x14ac:dyDescent="0.3">
      <c r="A385" s="13">
        <v>375</v>
      </c>
      <c r="B385" s="390"/>
      <c r="C385" s="307" t="s">
        <v>158</v>
      </c>
      <c r="D385" s="319" t="s">
        <v>127</v>
      </c>
      <c r="E385" s="307" t="s">
        <v>159</v>
      </c>
      <c r="F385" s="318" t="s">
        <v>160</v>
      </c>
      <c r="G385" s="376" t="s">
        <v>165</v>
      </c>
      <c r="H385" s="373" t="s">
        <v>17</v>
      </c>
      <c r="I385" s="373" t="s">
        <v>161</v>
      </c>
      <c r="J385" s="389" t="s">
        <v>3279</v>
      </c>
      <c r="K385" s="388" t="s">
        <v>166</v>
      </c>
      <c r="L385" s="324">
        <v>214320</v>
      </c>
      <c r="M385" s="324">
        <v>214320</v>
      </c>
      <c r="N385" s="132">
        <v>214320</v>
      </c>
      <c r="O385" s="333">
        <v>214320</v>
      </c>
      <c r="P385" s="333">
        <v>214320</v>
      </c>
      <c r="Q385" s="333">
        <v>214320</v>
      </c>
      <c r="R385" s="333">
        <v>214320</v>
      </c>
      <c r="S385" s="333">
        <v>214320</v>
      </c>
      <c r="T385" s="333">
        <v>214320</v>
      </c>
    </row>
    <row r="386" spans="1:20" s="10" customFormat="1" ht="97.5" customHeight="1" x14ac:dyDescent="0.3">
      <c r="A386" s="13">
        <v>376</v>
      </c>
      <c r="B386" s="390"/>
      <c r="C386" s="307" t="s">
        <v>163</v>
      </c>
      <c r="D386" s="319" t="s">
        <v>127</v>
      </c>
      <c r="E386" s="321" t="s">
        <v>44</v>
      </c>
      <c r="F386" s="318" t="s">
        <v>164</v>
      </c>
      <c r="G386" s="376"/>
      <c r="H386" s="373"/>
      <c r="I386" s="373"/>
      <c r="J386" s="389"/>
      <c r="K386" s="388"/>
      <c r="L386" s="324">
        <v>270360</v>
      </c>
      <c r="M386" s="324">
        <v>270360</v>
      </c>
      <c r="N386" s="132">
        <v>270360</v>
      </c>
      <c r="O386" s="333">
        <v>270360</v>
      </c>
      <c r="P386" s="333">
        <v>270360</v>
      </c>
      <c r="Q386" s="333">
        <v>270360</v>
      </c>
      <c r="R386" s="333">
        <v>270360</v>
      </c>
      <c r="S386" s="333">
        <v>270360</v>
      </c>
      <c r="T386" s="333">
        <v>270360</v>
      </c>
    </row>
    <row r="387" spans="1:20" s="10" customFormat="1" ht="97.5" customHeight="1" x14ac:dyDescent="0.3">
      <c r="A387" s="13">
        <v>377</v>
      </c>
      <c r="B387" s="390"/>
      <c r="C387" s="307" t="s">
        <v>1489</v>
      </c>
      <c r="D387" s="319" t="s">
        <v>127</v>
      </c>
      <c r="E387" s="321" t="s">
        <v>159</v>
      </c>
      <c r="F387" s="318" t="s">
        <v>1490</v>
      </c>
      <c r="G387" s="376"/>
      <c r="H387" s="373"/>
      <c r="I387" s="373"/>
      <c r="J387" s="389"/>
      <c r="K387" s="388"/>
      <c r="L387" s="33">
        <v>54600</v>
      </c>
      <c r="M387" s="33">
        <v>54600</v>
      </c>
      <c r="N387" s="253">
        <v>54600</v>
      </c>
      <c r="O387" s="33">
        <v>54600</v>
      </c>
      <c r="P387" s="33">
        <v>54600</v>
      </c>
      <c r="Q387" s="33">
        <v>54600</v>
      </c>
      <c r="R387" s="33">
        <v>54600</v>
      </c>
      <c r="S387" s="33">
        <v>54600</v>
      </c>
      <c r="T387" s="33">
        <v>54600</v>
      </c>
    </row>
    <row r="388" spans="1:20" s="10" customFormat="1" ht="97.5" customHeight="1" x14ac:dyDescent="0.3">
      <c r="A388" s="13">
        <v>378</v>
      </c>
      <c r="B388" s="390"/>
      <c r="C388" s="307" t="s">
        <v>1491</v>
      </c>
      <c r="D388" s="319" t="s">
        <v>127</v>
      </c>
      <c r="E388" s="321" t="s">
        <v>159</v>
      </c>
      <c r="F388" s="318" t="s">
        <v>1492</v>
      </c>
      <c r="G388" s="376"/>
      <c r="H388" s="373"/>
      <c r="I388" s="373"/>
      <c r="J388" s="389"/>
      <c r="K388" s="388"/>
      <c r="L388" s="324">
        <v>78600</v>
      </c>
      <c r="M388" s="324">
        <v>78600</v>
      </c>
      <c r="N388" s="132">
        <v>78600</v>
      </c>
      <c r="O388" s="333">
        <v>78600</v>
      </c>
      <c r="P388" s="333">
        <v>78600</v>
      </c>
      <c r="Q388" s="333">
        <v>78600</v>
      </c>
      <c r="R388" s="333">
        <v>78600</v>
      </c>
      <c r="S388" s="333">
        <v>78600</v>
      </c>
      <c r="T388" s="333">
        <v>78600</v>
      </c>
    </row>
    <row r="389" spans="1:20" s="10" customFormat="1" ht="97.5" customHeight="1" x14ac:dyDescent="0.3">
      <c r="A389" s="13">
        <v>379</v>
      </c>
      <c r="B389" s="390"/>
      <c r="C389" s="307" t="s">
        <v>1493</v>
      </c>
      <c r="D389" s="319" t="s">
        <v>127</v>
      </c>
      <c r="E389" s="321" t="s">
        <v>159</v>
      </c>
      <c r="F389" s="318" t="s">
        <v>1494</v>
      </c>
      <c r="G389" s="376"/>
      <c r="H389" s="373"/>
      <c r="I389" s="373"/>
      <c r="J389" s="389"/>
      <c r="K389" s="388"/>
      <c r="L389" s="324">
        <v>114720</v>
      </c>
      <c r="M389" s="324">
        <v>114720</v>
      </c>
      <c r="N389" s="132">
        <v>114720</v>
      </c>
      <c r="O389" s="333">
        <v>114720</v>
      </c>
      <c r="P389" s="333">
        <v>114720</v>
      </c>
      <c r="Q389" s="333">
        <v>114720</v>
      </c>
      <c r="R389" s="333">
        <v>114720</v>
      </c>
      <c r="S389" s="333">
        <v>114720</v>
      </c>
      <c r="T389" s="333">
        <v>114720</v>
      </c>
    </row>
    <row r="390" spans="1:20" s="10" customFormat="1" ht="97.5" customHeight="1" x14ac:dyDescent="0.3">
      <c r="A390" s="13">
        <v>380</v>
      </c>
      <c r="B390" s="390"/>
      <c r="C390" s="307" t="s">
        <v>1495</v>
      </c>
      <c r="D390" s="319" t="s">
        <v>127</v>
      </c>
      <c r="E390" s="321" t="s">
        <v>159</v>
      </c>
      <c r="F390" s="318" t="s">
        <v>1496</v>
      </c>
      <c r="G390" s="376"/>
      <c r="H390" s="373"/>
      <c r="I390" s="373"/>
      <c r="J390" s="389"/>
      <c r="K390" s="388"/>
      <c r="L390" s="324">
        <v>138720</v>
      </c>
      <c r="M390" s="324">
        <v>138720</v>
      </c>
      <c r="N390" s="132">
        <v>138720</v>
      </c>
      <c r="O390" s="333">
        <v>138720</v>
      </c>
      <c r="P390" s="333">
        <v>138720</v>
      </c>
      <c r="Q390" s="333">
        <v>138720</v>
      </c>
      <c r="R390" s="333">
        <v>138720</v>
      </c>
      <c r="S390" s="333">
        <v>138720</v>
      </c>
      <c r="T390" s="333">
        <v>138720</v>
      </c>
    </row>
    <row r="391" spans="1:20" s="10" customFormat="1" ht="97.5" customHeight="1" x14ac:dyDescent="0.3">
      <c r="A391" s="13">
        <v>381</v>
      </c>
      <c r="B391" s="390"/>
      <c r="C391" s="307" t="s">
        <v>1497</v>
      </c>
      <c r="D391" s="319" t="s">
        <v>127</v>
      </c>
      <c r="E391" s="321" t="s">
        <v>159</v>
      </c>
      <c r="F391" s="318" t="s">
        <v>1498</v>
      </c>
      <c r="G391" s="376"/>
      <c r="H391" s="373"/>
      <c r="I391" s="373"/>
      <c r="J391" s="389"/>
      <c r="K391" s="388"/>
      <c r="L391" s="324">
        <v>162120</v>
      </c>
      <c r="M391" s="324">
        <v>162120</v>
      </c>
      <c r="N391" s="132">
        <v>162120</v>
      </c>
      <c r="O391" s="333">
        <v>162120</v>
      </c>
      <c r="P391" s="333">
        <v>162120</v>
      </c>
      <c r="Q391" s="333">
        <v>162120</v>
      </c>
      <c r="R391" s="333">
        <v>162120</v>
      </c>
      <c r="S391" s="333">
        <v>162120</v>
      </c>
      <c r="T391" s="333">
        <v>162120</v>
      </c>
    </row>
    <row r="392" spans="1:20" s="10" customFormat="1" ht="97.5" customHeight="1" x14ac:dyDescent="0.3">
      <c r="A392" s="13">
        <v>382</v>
      </c>
      <c r="B392" s="390"/>
      <c r="C392" s="307" t="s">
        <v>1497</v>
      </c>
      <c r="D392" s="319" t="s">
        <v>127</v>
      </c>
      <c r="E392" s="321" t="s">
        <v>159</v>
      </c>
      <c r="F392" s="318" t="s">
        <v>1499</v>
      </c>
      <c r="G392" s="376"/>
      <c r="H392" s="373"/>
      <c r="I392" s="373"/>
      <c r="J392" s="389"/>
      <c r="K392" s="388"/>
      <c r="L392" s="324">
        <v>174000</v>
      </c>
      <c r="M392" s="324">
        <v>174000</v>
      </c>
      <c r="N392" s="132">
        <v>174000</v>
      </c>
      <c r="O392" s="333">
        <v>174000</v>
      </c>
      <c r="P392" s="333">
        <v>174000</v>
      </c>
      <c r="Q392" s="333">
        <v>174000</v>
      </c>
      <c r="R392" s="333">
        <v>174000</v>
      </c>
      <c r="S392" s="333">
        <v>174000</v>
      </c>
      <c r="T392" s="333">
        <v>174000</v>
      </c>
    </row>
    <row r="393" spans="1:20" s="10" customFormat="1" ht="97.5" customHeight="1" x14ac:dyDescent="0.3">
      <c r="A393" s="13">
        <v>383</v>
      </c>
      <c r="B393" s="390"/>
      <c r="C393" s="307" t="s">
        <v>1500</v>
      </c>
      <c r="D393" s="319" t="s">
        <v>127</v>
      </c>
      <c r="E393" s="321" t="s">
        <v>159</v>
      </c>
      <c r="F393" s="318" t="s">
        <v>1499</v>
      </c>
      <c r="G393" s="376"/>
      <c r="H393" s="373"/>
      <c r="I393" s="373"/>
      <c r="J393" s="389"/>
      <c r="K393" s="388"/>
      <c r="L393" s="324">
        <v>198720</v>
      </c>
      <c r="M393" s="324">
        <v>198720</v>
      </c>
      <c r="N393" s="132">
        <v>198720</v>
      </c>
      <c r="O393" s="333">
        <v>198720</v>
      </c>
      <c r="P393" s="333">
        <v>198720</v>
      </c>
      <c r="Q393" s="333">
        <v>198720</v>
      </c>
      <c r="R393" s="333">
        <v>198720</v>
      </c>
      <c r="S393" s="333">
        <v>198720</v>
      </c>
      <c r="T393" s="333">
        <v>198720</v>
      </c>
    </row>
    <row r="394" spans="1:20" s="10" customFormat="1" ht="74.25" customHeight="1" x14ac:dyDescent="0.3">
      <c r="A394" s="13">
        <v>384</v>
      </c>
      <c r="B394" s="390"/>
      <c r="C394" s="307" t="s">
        <v>2687</v>
      </c>
      <c r="D394" s="319" t="s">
        <v>14</v>
      </c>
      <c r="E394" s="391" t="s">
        <v>2293</v>
      </c>
      <c r="F394" s="318" t="s">
        <v>2688</v>
      </c>
      <c r="G394" s="376" t="s">
        <v>2684</v>
      </c>
      <c r="H394" s="373" t="s">
        <v>17</v>
      </c>
      <c r="I394" s="307"/>
      <c r="J394" s="389" t="s">
        <v>1264</v>
      </c>
      <c r="K394" s="318"/>
      <c r="L394" s="324">
        <v>115000</v>
      </c>
      <c r="M394" s="324">
        <v>117200</v>
      </c>
      <c r="N394" s="132">
        <v>115000</v>
      </c>
      <c r="O394" s="333">
        <v>117200</v>
      </c>
      <c r="P394" s="333">
        <v>118300</v>
      </c>
      <c r="Q394" s="333">
        <v>118300</v>
      </c>
      <c r="R394" s="333">
        <v>117200</v>
      </c>
      <c r="S394" s="333">
        <v>118300</v>
      </c>
      <c r="T394" s="333">
        <v>129300</v>
      </c>
    </row>
    <row r="395" spans="1:20" s="10" customFormat="1" ht="74.25" customHeight="1" x14ac:dyDescent="0.3">
      <c r="A395" s="13">
        <v>385</v>
      </c>
      <c r="B395" s="390"/>
      <c r="C395" s="307" t="s">
        <v>2687</v>
      </c>
      <c r="D395" s="319" t="s">
        <v>14</v>
      </c>
      <c r="E395" s="391"/>
      <c r="F395" s="318" t="s">
        <v>1858</v>
      </c>
      <c r="G395" s="376"/>
      <c r="H395" s="373"/>
      <c r="I395" s="307"/>
      <c r="J395" s="389"/>
      <c r="K395" s="318"/>
      <c r="L395" s="324">
        <v>115000</v>
      </c>
      <c r="M395" s="324">
        <v>117200</v>
      </c>
      <c r="N395" s="132">
        <v>115000</v>
      </c>
      <c r="O395" s="333">
        <v>117200</v>
      </c>
      <c r="P395" s="333">
        <v>118300</v>
      </c>
      <c r="Q395" s="333">
        <v>118300</v>
      </c>
      <c r="R395" s="333">
        <v>117200</v>
      </c>
      <c r="S395" s="333">
        <v>118300</v>
      </c>
      <c r="T395" s="333">
        <v>129300</v>
      </c>
    </row>
    <row r="396" spans="1:20" s="10" customFormat="1" ht="74.25" customHeight="1" x14ac:dyDescent="0.3">
      <c r="A396" s="13">
        <v>386</v>
      </c>
      <c r="B396" s="390"/>
      <c r="C396" s="307" t="s">
        <v>2687</v>
      </c>
      <c r="D396" s="319" t="s">
        <v>14</v>
      </c>
      <c r="E396" s="391"/>
      <c r="F396" s="318" t="s">
        <v>2689</v>
      </c>
      <c r="G396" s="376"/>
      <c r="H396" s="373"/>
      <c r="I396" s="307"/>
      <c r="J396" s="389"/>
      <c r="K396" s="318"/>
      <c r="L396" s="324">
        <v>115000</v>
      </c>
      <c r="M396" s="324">
        <v>117200</v>
      </c>
      <c r="N396" s="132">
        <v>115000</v>
      </c>
      <c r="O396" s="333">
        <v>117200</v>
      </c>
      <c r="P396" s="333">
        <v>118300</v>
      </c>
      <c r="Q396" s="333">
        <v>118300</v>
      </c>
      <c r="R396" s="333">
        <v>117200</v>
      </c>
      <c r="S396" s="333">
        <v>118300</v>
      </c>
      <c r="T396" s="333">
        <v>129300</v>
      </c>
    </row>
    <row r="397" spans="1:20" s="10" customFormat="1" ht="65.099999999999994" customHeight="1" x14ac:dyDescent="0.3">
      <c r="A397" s="13">
        <v>387</v>
      </c>
      <c r="B397" s="390" t="s">
        <v>167</v>
      </c>
      <c r="C397" s="307" t="s">
        <v>1382</v>
      </c>
      <c r="D397" s="319" t="s">
        <v>700</v>
      </c>
      <c r="E397" s="321" t="s">
        <v>1375</v>
      </c>
      <c r="F397" s="318" t="s">
        <v>1377</v>
      </c>
      <c r="G397" s="376" t="s">
        <v>1862</v>
      </c>
      <c r="H397" s="373" t="s">
        <v>17</v>
      </c>
      <c r="I397" s="373" t="s">
        <v>1381</v>
      </c>
      <c r="J397" s="389" t="s">
        <v>1266</v>
      </c>
      <c r="K397" s="318"/>
      <c r="L397" s="324">
        <v>101000</v>
      </c>
      <c r="M397" s="324">
        <v>101000</v>
      </c>
      <c r="N397" s="132">
        <v>101000</v>
      </c>
      <c r="O397" s="333">
        <v>101000</v>
      </c>
      <c r="P397" s="333">
        <v>102000</v>
      </c>
      <c r="Q397" s="333">
        <v>102000</v>
      </c>
      <c r="R397" s="333">
        <v>102000</v>
      </c>
      <c r="S397" s="333">
        <v>103000</v>
      </c>
      <c r="T397" s="333">
        <v>104000</v>
      </c>
    </row>
    <row r="398" spans="1:20" s="10" customFormat="1" ht="65.099999999999994" customHeight="1" x14ac:dyDescent="0.3">
      <c r="A398" s="13">
        <v>388</v>
      </c>
      <c r="B398" s="390"/>
      <c r="C398" s="307" t="s">
        <v>1382</v>
      </c>
      <c r="D398" s="319" t="s">
        <v>700</v>
      </c>
      <c r="E398" s="321" t="s">
        <v>1375</v>
      </c>
      <c r="F398" s="318" t="s">
        <v>1378</v>
      </c>
      <c r="G398" s="376"/>
      <c r="H398" s="373"/>
      <c r="I398" s="373"/>
      <c r="J398" s="389"/>
      <c r="K398" s="318"/>
      <c r="L398" s="324">
        <v>109000</v>
      </c>
      <c r="M398" s="324">
        <v>109000</v>
      </c>
      <c r="N398" s="132">
        <v>109000</v>
      </c>
      <c r="O398" s="333">
        <v>109000</v>
      </c>
      <c r="P398" s="333">
        <v>110000</v>
      </c>
      <c r="Q398" s="333">
        <v>110000</v>
      </c>
      <c r="R398" s="333">
        <v>110000</v>
      </c>
      <c r="S398" s="333">
        <v>111000</v>
      </c>
      <c r="T398" s="333">
        <v>112000</v>
      </c>
    </row>
    <row r="399" spans="1:20" s="10" customFormat="1" ht="65.099999999999994" customHeight="1" x14ac:dyDescent="0.3">
      <c r="A399" s="13">
        <v>389</v>
      </c>
      <c r="B399" s="390"/>
      <c r="C399" s="307" t="s">
        <v>1382</v>
      </c>
      <c r="D399" s="319" t="s">
        <v>700</v>
      </c>
      <c r="E399" s="321" t="s">
        <v>1375</v>
      </c>
      <c r="F399" s="318" t="s">
        <v>1379</v>
      </c>
      <c r="G399" s="376"/>
      <c r="H399" s="373"/>
      <c r="I399" s="373"/>
      <c r="J399" s="389"/>
      <c r="K399" s="318"/>
      <c r="L399" s="324">
        <v>119000</v>
      </c>
      <c r="M399" s="324">
        <v>119000</v>
      </c>
      <c r="N399" s="132">
        <v>119000</v>
      </c>
      <c r="O399" s="333">
        <v>119000</v>
      </c>
      <c r="P399" s="333">
        <v>120000</v>
      </c>
      <c r="Q399" s="333">
        <v>120000</v>
      </c>
      <c r="R399" s="333">
        <v>120000</v>
      </c>
      <c r="S399" s="333">
        <v>121000</v>
      </c>
      <c r="T399" s="333">
        <v>122000</v>
      </c>
    </row>
    <row r="400" spans="1:20" s="10" customFormat="1" ht="65.099999999999994" customHeight="1" x14ac:dyDescent="0.3">
      <c r="A400" s="13">
        <v>390</v>
      </c>
      <c r="B400" s="390"/>
      <c r="C400" s="307" t="s">
        <v>1382</v>
      </c>
      <c r="D400" s="319" t="s">
        <v>700</v>
      </c>
      <c r="E400" s="321" t="s">
        <v>1375</v>
      </c>
      <c r="F400" s="318" t="s">
        <v>1380</v>
      </c>
      <c r="G400" s="376"/>
      <c r="H400" s="373"/>
      <c r="I400" s="373"/>
      <c r="J400" s="389"/>
      <c r="K400" s="318"/>
      <c r="L400" s="324">
        <v>135000</v>
      </c>
      <c r="M400" s="324">
        <v>135000</v>
      </c>
      <c r="N400" s="132">
        <v>135000</v>
      </c>
      <c r="O400" s="333">
        <v>135000</v>
      </c>
      <c r="P400" s="333">
        <v>136000</v>
      </c>
      <c r="Q400" s="333">
        <v>136000</v>
      </c>
      <c r="R400" s="333">
        <v>136000</v>
      </c>
      <c r="S400" s="333">
        <v>137000</v>
      </c>
      <c r="T400" s="333">
        <v>138000</v>
      </c>
    </row>
    <row r="401" spans="1:20" s="10" customFormat="1" ht="65.099999999999994" customHeight="1" x14ac:dyDescent="0.3">
      <c r="A401" s="13">
        <v>391</v>
      </c>
      <c r="B401" s="390"/>
      <c r="C401" s="307" t="s">
        <v>1382</v>
      </c>
      <c r="D401" s="319" t="s">
        <v>700</v>
      </c>
      <c r="E401" s="321" t="s">
        <v>1376</v>
      </c>
      <c r="F401" s="318" t="s">
        <v>1378</v>
      </c>
      <c r="G401" s="376"/>
      <c r="H401" s="373"/>
      <c r="I401" s="373"/>
      <c r="J401" s="389"/>
      <c r="K401" s="318"/>
      <c r="L401" s="324">
        <v>96000</v>
      </c>
      <c r="M401" s="324">
        <v>96000</v>
      </c>
      <c r="N401" s="132">
        <v>96000</v>
      </c>
      <c r="O401" s="333">
        <v>96000</v>
      </c>
      <c r="P401" s="333">
        <v>97000</v>
      </c>
      <c r="Q401" s="333">
        <v>97000</v>
      </c>
      <c r="R401" s="333">
        <v>97000</v>
      </c>
      <c r="S401" s="333">
        <v>98000</v>
      </c>
      <c r="T401" s="333">
        <v>99000</v>
      </c>
    </row>
    <row r="402" spans="1:20" s="10" customFormat="1" ht="65.099999999999994" customHeight="1" x14ac:dyDescent="0.3">
      <c r="A402" s="13">
        <v>392</v>
      </c>
      <c r="B402" s="390"/>
      <c r="C402" s="307" t="s">
        <v>1382</v>
      </c>
      <c r="D402" s="319" t="s">
        <v>700</v>
      </c>
      <c r="E402" s="321" t="s">
        <v>1376</v>
      </c>
      <c r="F402" s="318" t="s">
        <v>1379</v>
      </c>
      <c r="G402" s="376"/>
      <c r="H402" s="373"/>
      <c r="I402" s="373"/>
      <c r="J402" s="389"/>
      <c r="K402" s="318"/>
      <c r="L402" s="324">
        <v>106000</v>
      </c>
      <c r="M402" s="324">
        <v>106000</v>
      </c>
      <c r="N402" s="132">
        <v>106000</v>
      </c>
      <c r="O402" s="333">
        <v>106000</v>
      </c>
      <c r="P402" s="333">
        <v>107000</v>
      </c>
      <c r="Q402" s="333">
        <v>107000</v>
      </c>
      <c r="R402" s="333">
        <v>107000</v>
      </c>
      <c r="S402" s="333">
        <v>108000</v>
      </c>
      <c r="T402" s="333">
        <v>109000</v>
      </c>
    </row>
    <row r="403" spans="1:20" s="10" customFormat="1" ht="65.099999999999994" customHeight="1" x14ac:dyDescent="0.3">
      <c r="A403" s="13">
        <v>393</v>
      </c>
      <c r="B403" s="390"/>
      <c r="C403" s="307" t="s">
        <v>1382</v>
      </c>
      <c r="D403" s="319" t="s">
        <v>700</v>
      </c>
      <c r="E403" s="321" t="s">
        <v>1376</v>
      </c>
      <c r="F403" s="318" t="s">
        <v>1380</v>
      </c>
      <c r="G403" s="376"/>
      <c r="H403" s="373"/>
      <c r="I403" s="373"/>
      <c r="J403" s="389"/>
      <c r="K403" s="318"/>
      <c r="L403" s="324">
        <v>117000</v>
      </c>
      <c r="M403" s="324">
        <v>117000</v>
      </c>
      <c r="N403" s="132">
        <v>117000</v>
      </c>
      <c r="O403" s="333">
        <v>117000</v>
      </c>
      <c r="P403" s="333">
        <v>118000</v>
      </c>
      <c r="Q403" s="333">
        <v>118000</v>
      </c>
      <c r="R403" s="333">
        <v>118000</v>
      </c>
      <c r="S403" s="333">
        <v>119000</v>
      </c>
      <c r="T403" s="333">
        <v>120000</v>
      </c>
    </row>
    <row r="404" spans="1:20" s="10" customFormat="1" ht="79.5" customHeight="1" x14ac:dyDescent="0.3">
      <c r="A404" s="13">
        <v>394</v>
      </c>
      <c r="B404" s="390"/>
      <c r="C404" s="307" t="s">
        <v>2591</v>
      </c>
      <c r="D404" s="319" t="s">
        <v>700</v>
      </c>
      <c r="E404" s="321" t="s">
        <v>2926</v>
      </c>
      <c r="F404" s="318" t="s">
        <v>2590</v>
      </c>
      <c r="G404" s="376"/>
      <c r="H404" s="373"/>
      <c r="I404" s="373"/>
      <c r="J404" s="389"/>
      <c r="K404" s="318"/>
      <c r="L404" s="324">
        <v>64000</v>
      </c>
      <c r="M404" s="324">
        <v>64000</v>
      </c>
      <c r="N404" s="132">
        <v>64000</v>
      </c>
      <c r="O404" s="333">
        <v>64000</v>
      </c>
      <c r="P404" s="333">
        <v>65000</v>
      </c>
      <c r="Q404" s="333">
        <v>65000</v>
      </c>
      <c r="R404" s="333">
        <v>65000</v>
      </c>
      <c r="S404" s="333">
        <v>66000</v>
      </c>
      <c r="T404" s="333">
        <v>67000</v>
      </c>
    </row>
    <row r="405" spans="1:20" s="10" customFormat="1" ht="79.5" customHeight="1" x14ac:dyDescent="0.3">
      <c r="A405" s="13">
        <v>395</v>
      </c>
      <c r="B405" s="390"/>
      <c r="C405" s="307" t="s">
        <v>2591</v>
      </c>
      <c r="D405" s="319" t="s">
        <v>700</v>
      </c>
      <c r="E405" s="321" t="s">
        <v>2926</v>
      </c>
      <c r="F405" s="318" t="s">
        <v>1377</v>
      </c>
      <c r="G405" s="376"/>
      <c r="H405" s="373"/>
      <c r="I405" s="373"/>
      <c r="J405" s="389"/>
      <c r="K405" s="318"/>
      <c r="L405" s="324">
        <v>73000</v>
      </c>
      <c r="M405" s="324">
        <v>73000</v>
      </c>
      <c r="N405" s="132">
        <v>73000</v>
      </c>
      <c r="O405" s="333">
        <v>73000</v>
      </c>
      <c r="P405" s="333">
        <v>74000</v>
      </c>
      <c r="Q405" s="333">
        <v>74000</v>
      </c>
      <c r="R405" s="333">
        <v>74000</v>
      </c>
      <c r="S405" s="333">
        <v>75000</v>
      </c>
      <c r="T405" s="333">
        <v>76000</v>
      </c>
    </row>
    <row r="406" spans="1:20" s="10" customFormat="1" ht="79.5" customHeight="1" x14ac:dyDescent="0.3">
      <c r="A406" s="13">
        <v>396</v>
      </c>
      <c r="B406" s="390"/>
      <c r="C406" s="307" t="s">
        <v>2591</v>
      </c>
      <c r="D406" s="319" t="s">
        <v>700</v>
      </c>
      <c r="E406" s="321" t="s">
        <v>2926</v>
      </c>
      <c r="F406" s="318" t="s">
        <v>1378</v>
      </c>
      <c r="G406" s="376"/>
      <c r="H406" s="373"/>
      <c r="I406" s="373"/>
      <c r="J406" s="389"/>
      <c r="K406" s="318"/>
      <c r="L406" s="324">
        <v>80000</v>
      </c>
      <c r="M406" s="324">
        <v>80000</v>
      </c>
      <c r="N406" s="132">
        <v>80000</v>
      </c>
      <c r="O406" s="333">
        <v>80000</v>
      </c>
      <c r="P406" s="333">
        <v>81000</v>
      </c>
      <c r="Q406" s="333">
        <v>81000</v>
      </c>
      <c r="R406" s="333">
        <v>81000</v>
      </c>
      <c r="S406" s="333">
        <v>82000</v>
      </c>
      <c r="T406" s="333">
        <v>83000</v>
      </c>
    </row>
    <row r="407" spans="1:20" s="10" customFormat="1" ht="79.5" customHeight="1" x14ac:dyDescent="0.3">
      <c r="A407" s="13">
        <v>397</v>
      </c>
      <c r="B407" s="390"/>
      <c r="C407" s="307" t="s">
        <v>2591</v>
      </c>
      <c r="D407" s="319" t="s">
        <v>700</v>
      </c>
      <c r="E407" s="321" t="s">
        <v>2926</v>
      </c>
      <c r="F407" s="318" t="s">
        <v>1379</v>
      </c>
      <c r="G407" s="376"/>
      <c r="H407" s="373"/>
      <c r="I407" s="373"/>
      <c r="J407" s="389"/>
      <c r="K407" s="318"/>
      <c r="L407" s="324">
        <v>89000</v>
      </c>
      <c r="M407" s="324">
        <v>89000</v>
      </c>
      <c r="N407" s="132">
        <v>89000</v>
      </c>
      <c r="O407" s="333">
        <v>89000</v>
      </c>
      <c r="P407" s="333">
        <v>90000</v>
      </c>
      <c r="Q407" s="333">
        <v>90000</v>
      </c>
      <c r="R407" s="333">
        <v>90000</v>
      </c>
      <c r="S407" s="333">
        <v>91000</v>
      </c>
      <c r="T407" s="333">
        <v>92000</v>
      </c>
    </row>
    <row r="408" spans="1:20" s="10" customFormat="1" ht="79.5" customHeight="1" x14ac:dyDescent="0.3">
      <c r="A408" s="13">
        <v>398</v>
      </c>
      <c r="B408" s="390"/>
      <c r="C408" s="307" t="s">
        <v>2591</v>
      </c>
      <c r="D408" s="319" t="s">
        <v>700</v>
      </c>
      <c r="E408" s="321" t="s">
        <v>2926</v>
      </c>
      <c r="F408" s="318" t="s">
        <v>1380</v>
      </c>
      <c r="G408" s="376"/>
      <c r="H408" s="373"/>
      <c r="I408" s="373"/>
      <c r="J408" s="389"/>
      <c r="K408" s="318"/>
      <c r="L408" s="324">
        <v>100000</v>
      </c>
      <c r="M408" s="324">
        <v>100000</v>
      </c>
      <c r="N408" s="132">
        <v>100000</v>
      </c>
      <c r="O408" s="333">
        <v>100000</v>
      </c>
      <c r="P408" s="333">
        <v>101000</v>
      </c>
      <c r="Q408" s="333">
        <v>101000</v>
      </c>
      <c r="R408" s="333">
        <v>101000</v>
      </c>
      <c r="S408" s="333">
        <v>102000</v>
      </c>
      <c r="T408" s="333">
        <v>103000</v>
      </c>
    </row>
    <row r="409" spans="1:20" s="10" customFormat="1" ht="65.099999999999994" customHeight="1" x14ac:dyDescent="0.3">
      <c r="A409" s="13">
        <v>399</v>
      </c>
      <c r="B409" s="390"/>
      <c r="C409" s="307" t="s">
        <v>168</v>
      </c>
      <c r="D409" s="319" t="s">
        <v>127</v>
      </c>
      <c r="E409" s="307" t="s">
        <v>169</v>
      </c>
      <c r="F409" s="318" t="s">
        <v>170</v>
      </c>
      <c r="G409" s="376" t="s">
        <v>41</v>
      </c>
      <c r="H409" s="321" t="s">
        <v>44</v>
      </c>
      <c r="I409" s="307"/>
      <c r="J409" s="389" t="s">
        <v>3276</v>
      </c>
      <c r="K409" s="318"/>
      <c r="L409" s="324">
        <v>16481</v>
      </c>
      <c r="M409" s="324">
        <v>16481</v>
      </c>
      <c r="N409" s="133">
        <v>17635</v>
      </c>
      <c r="O409" s="333">
        <v>17965</v>
      </c>
      <c r="P409" s="333">
        <v>18459</v>
      </c>
      <c r="Q409" s="333">
        <v>18459</v>
      </c>
      <c r="R409" s="333">
        <v>18130</v>
      </c>
      <c r="S409" s="333">
        <v>18294</v>
      </c>
      <c r="T409" s="333">
        <v>19283</v>
      </c>
    </row>
    <row r="410" spans="1:20" s="10" customFormat="1" ht="65.099999999999994" customHeight="1" x14ac:dyDescent="0.3">
      <c r="A410" s="13">
        <v>400</v>
      </c>
      <c r="B410" s="390"/>
      <c r="C410" s="307" t="s">
        <v>171</v>
      </c>
      <c r="D410" s="319" t="s">
        <v>127</v>
      </c>
      <c r="E410" s="307" t="s">
        <v>169</v>
      </c>
      <c r="F410" s="318"/>
      <c r="G410" s="376"/>
      <c r="H410" s="321" t="s">
        <v>44</v>
      </c>
      <c r="I410" s="307"/>
      <c r="J410" s="389"/>
      <c r="K410" s="318"/>
      <c r="L410" s="324">
        <v>25444</v>
      </c>
      <c r="M410" s="324">
        <v>25444</v>
      </c>
      <c r="N410" s="133">
        <v>27226</v>
      </c>
      <c r="O410" s="333">
        <v>27734</v>
      </c>
      <c r="P410" s="333">
        <v>28498</v>
      </c>
      <c r="Q410" s="333">
        <v>28498</v>
      </c>
      <c r="R410" s="333">
        <v>27989</v>
      </c>
      <c r="S410" s="333">
        <v>28243</v>
      </c>
      <c r="T410" s="333">
        <v>29770</v>
      </c>
    </row>
    <row r="411" spans="1:20" s="10" customFormat="1" ht="65.099999999999994" customHeight="1" x14ac:dyDescent="0.3">
      <c r="A411" s="13">
        <v>401</v>
      </c>
      <c r="B411" s="390"/>
      <c r="C411" s="307" t="s">
        <v>172</v>
      </c>
      <c r="D411" s="319" t="s">
        <v>127</v>
      </c>
      <c r="E411" s="307" t="s">
        <v>169</v>
      </c>
      <c r="F411" s="318"/>
      <c r="G411" s="376"/>
      <c r="H411" s="321" t="s">
        <v>44</v>
      </c>
      <c r="I411" s="307"/>
      <c r="J411" s="389"/>
      <c r="K411" s="318"/>
      <c r="L411" s="324">
        <v>31352</v>
      </c>
      <c r="M411" s="324">
        <v>31352</v>
      </c>
      <c r="N411" s="133">
        <v>33546</v>
      </c>
      <c r="O411" s="333">
        <v>34174</v>
      </c>
      <c r="P411" s="333">
        <v>35114</v>
      </c>
      <c r="Q411" s="333">
        <v>35114</v>
      </c>
      <c r="R411" s="333">
        <v>34487</v>
      </c>
      <c r="S411" s="333">
        <v>34801</v>
      </c>
      <c r="T411" s="333">
        <v>36682</v>
      </c>
    </row>
    <row r="412" spans="1:20" s="10" customFormat="1" ht="65.099999999999994" customHeight="1" x14ac:dyDescent="0.3">
      <c r="A412" s="13">
        <v>402</v>
      </c>
      <c r="B412" s="390"/>
      <c r="C412" s="307" t="s">
        <v>173</v>
      </c>
      <c r="D412" s="319" t="s">
        <v>127</v>
      </c>
      <c r="E412" s="307" t="s">
        <v>169</v>
      </c>
      <c r="F412" s="318"/>
      <c r="G412" s="376"/>
      <c r="H412" s="321" t="s">
        <v>44</v>
      </c>
      <c r="I412" s="307"/>
      <c r="J412" s="389"/>
      <c r="K412" s="318"/>
      <c r="L412" s="324">
        <v>45917</v>
      </c>
      <c r="M412" s="324">
        <v>45917</v>
      </c>
      <c r="N412" s="133">
        <v>49131</v>
      </c>
      <c r="O412" s="333">
        <v>50049</v>
      </c>
      <c r="P412" s="333">
        <v>51427</v>
      </c>
      <c r="Q412" s="333">
        <v>51427</v>
      </c>
      <c r="R412" s="333">
        <v>50508</v>
      </c>
      <c r="S412" s="333">
        <v>50968</v>
      </c>
      <c r="T412" s="333">
        <v>53723</v>
      </c>
    </row>
    <row r="413" spans="1:20" s="10" customFormat="1" ht="65.099999999999994" customHeight="1" x14ac:dyDescent="0.3">
      <c r="A413" s="13">
        <v>403</v>
      </c>
      <c r="B413" s="390"/>
      <c r="C413" s="307" t="s">
        <v>174</v>
      </c>
      <c r="D413" s="319" t="s">
        <v>127</v>
      </c>
      <c r="E413" s="307" t="s">
        <v>169</v>
      </c>
      <c r="F413" s="318" t="s">
        <v>175</v>
      </c>
      <c r="G413" s="376"/>
      <c r="H413" s="321" t="s">
        <v>44</v>
      </c>
      <c r="I413" s="307"/>
      <c r="J413" s="389"/>
      <c r="K413" s="318"/>
      <c r="L413" s="324">
        <v>19028</v>
      </c>
      <c r="M413" s="324">
        <v>19028</v>
      </c>
      <c r="N413" s="133">
        <v>20360</v>
      </c>
      <c r="O413" s="333">
        <v>20740</v>
      </c>
      <c r="P413" s="333">
        <v>21311</v>
      </c>
      <c r="Q413" s="333">
        <v>21311</v>
      </c>
      <c r="R413" s="333">
        <v>20931</v>
      </c>
      <c r="S413" s="333">
        <v>21121</v>
      </c>
      <c r="T413" s="333">
        <v>22263</v>
      </c>
    </row>
    <row r="414" spans="1:20" s="10" customFormat="1" ht="65.099999999999994" customHeight="1" x14ac:dyDescent="0.3">
      <c r="A414" s="13">
        <v>404</v>
      </c>
      <c r="B414" s="390"/>
      <c r="C414" s="307" t="s">
        <v>176</v>
      </c>
      <c r="D414" s="319" t="s">
        <v>127</v>
      </c>
      <c r="E414" s="307" t="s">
        <v>169</v>
      </c>
      <c r="F414" s="318"/>
      <c r="G414" s="376"/>
      <c r="H414" s="321" t="s">
        <v>44</v>
      </c>
      <c r="I414" s="307"/>
      <c r="J414" s="389"/>
      <c r="K414" s="318"/>
      <c r="L414" s="324">
        <v>34204</v>
      </c>
      <c r="M414" s="324">
        <v>34204</v>
      </c>
      <c r="N414" s="133">
        <v>36598</v>
      </c>
      <c r="O414" s="333">
        <v>37282</v>
      </c>
      <c r="P414" s="333">
        <v>38308</v>
      </c>
      <c r="Q414" s="333">
        <v>38308</v>
      </c>
      <c r="R414" s="333">
        <v>37624</v>
      </c>
      <c r="S414" s="333">
        <v>37966</v>
      </c>
      <c r="T414" s="333">
        <v>40018</v>
      </c>
    </row>
    <row r="415" spans="1:20" s="10" customFormat="1" ht="65.099999999999994" customHeight="1" x14ac:dyDescent="0.3">
      <c r="A415" s="13">
        <v>405</v>
      </c>
      <c r="B415" s="390"/>
      <c r="C415" s="307" t="s">
        <v>177</v>
      </c>
      <c r="D415" s="319" t="s">
        <v>127</v>
      </c>
      <c r="E415" s="307" t="s">
        <v>169</v>
      </c>
      <c r="F415" s="318"/>
      <c r="G415" s="376"/>
      <c r="H415" s="321" t="s">
        <v>44</v>
      </c>
      <c r="I415" s="307"/>
      <c r="J415" s="389"/>
      <c r="K415" s="318"/>
      <c r="L415" s="324">
        <v>40111</v>
      </c>
      <c r="M415" s="324">
        <v>40111</v>
      </c>
      <c r="N415" s="133">
        <v>42919</v>
      </c>
      <c r="O415" s="333">
        <v>43721</v>
      </c>
      <c r="P415" s="333">
        <v>44924</v>
      </c>
      <c r="Q415" s="333">
        <v>44924</v>
      </c>
      <c r="R415" s="333">
        <v>44122</v>
      </c>
      <c r="S415" s="333">
        <v>44523</v>
      </c>
      <c r="T415" s="333">
        <v>46930</v>
      </c>
    </row>
    <row r="416" spans="1:20" s="10" customFormat="1" ht="98.25" customHeight="1" x14ac:dyDescent="0.3">
      <c r="A416" s="13">
        <v>406</v>
      </c>
      <c r="B416" s="390"/>
      <c r="C416" s="307" t="s">
        <v>178</v>
      </c>
      <c r="D416" s="319" t="s">
        <v>127</v>
      </c>
      <c r="E416" s="307" t="s">
        <v>159</v>
      </c>
      <c r="F416" s="318" t="s">
        <v>179</v>
      </c>
      <c r="G416" s="376" t="s">
        <v>165</v>
      </c>
      <c r="H416" s="307" t="s">
        <v>17</v>
      </c>
      <c r="I416" s="307" t="s">
        <v>161</v>
      </c>
      <c r="J416" s="389" t="s">
        <v>3279</v>
      </c>
      <c r="K416" s="388" t="s">
        <v>166</v>
      </c>
      <c r="L416" s="324">
        <v>35160</v>
      </c>
      <c r="M416" s="324">
        <v>35160</v>
      </c>
      <c r="N416" s="132">
        <v>35160</v>
      </c>
      <c r="O416" s="324">
        <v>35160</v>
      </c>
      <c r="P416" s="324">
        <v>35160</v>
      </c>
      <c r="Q416" s="324">
        <v>35160</v>
      </c>
      <c r="R416" s="324">
        <v>35160</v>
      </c>
      <c r="S416" s="324">
        <v>35160</v>
      </c>
      <c r="T416" s="324">
        <v>35160</v>
      </c>
    </row>
    <row r="417" spans="1:20" s="10" customFormat="1" ht="98.25" customHeight="1" x14ac:dyDescent="0.3">
      <c r="A417" s="13">
        <v>407</v>
      </c>
      <c r="B417" s="390"/>
      <c r="C417" s="307" t="s">
        <v>180</v>
      </c>
      <c r="D417" s="319" t="s">
        <v>127</v>
      </c>
      <c r="E417" s="307" t="s">
        <v>159</v>
      </c>
      <c r="F417" s="318" t="s">
        <v>181</v>
      </c>
      <c r="G417" s="376"/>
      <c r="H417" s="321" t="s">
        <v>44</v>
      </c>
      <c r="I417" s="321" t="s">
        <v>44</v>
      </c>
      <c r="J417" s="389"/>
      <c r="K417" s="388"/>
      <c r="L417" s="324">
        <v>38520</v>
      </c>
      <c r="M417" s="324">
        <v>38520</v>
      </c>
      <c r="N417" s="132">
        <v>38520</v>
      </c>
      <c r="O417" s="324">
        <v>38520</v>
      </c>
      <c r="P417" s="324">
        <v>38520</v>
      </c>
      <c r="Q417" s="324">
        <v>38520</v>
      </c>
      <c r="R417" s="324">
        <v>38520</v>
      </c>
      <c r="S417" s="324">
        <v>38520</v>
      </c>
      <c r="T417" s="324">
        <v>38520</v>
      </c>
    </row>
    <row r="418" spans="1:20" s="10" customFormat="1" ht="98.25" customHeight="1" x14ac:dyDescent="0.3">
      <c r="A418" s="13">
        <v>408</v>
      </c>
      <c r="B418" s="390"/>
      <c r="C418" s="307" t="s">
        <v>182</v>
      </c>
      <c r="D418" s="319" t="s">
        <v>127</v>
      </c>
      <c r="E418" s="307" t="s">
        <v>159</v>
      </c>
      <c r="F418" s="318" t="s">
        <v>183</v>
      </c>
      <c r="G418" s="376"/>
      <c r="H418" s="321" t="s">
        <v>44</v>
      </c>
      <c r="I418" s="321" t="s">
        <v>44</v>
      </c>
      <c r="J418" s="389"/>
      <c r="K418" s="388"/>
      <c r="L418" s="324">
        <v>62040</v>
      </c>
      <c r="M418" s="324">
        <v>62040</v>
      </c>
      <c r="N418" s="132">
        <v>62040</v>
      </c>
      <c r="O418" s="324">
        <v>62040</v>
      </c>
      <c r="P418" s="324">
        <v>62040</v>
      </c>
      <c r="Q418" s="324">
        <v>62040</v>
      </c>
      <c r="R418" s="324">
        <v>62040</v>
      </c>
      <c r="S418" s="324">
        <v>62040</v>
      </c>
      <c r="T418" s="324">
        <v>62040</v>
      </c>
    </row>
    <row r="419" spans="1:20" s="10" customFormat="1" ht="98.25" customHeight="1" x14ac:dyDescent="0.3">
      <c r="A419" s="13">
        <v>409</v>
      </c>
      <c r="B419" s="390"/>
      <c r="C419" s="307" t="s">
        <v>184</v>
      </c>
      <c r="D419" s="319" t="s">
        <v>127</v>
      </c>
      <c r="E419" s="307" t="s">
        <v>159</v>
      </c>
      <c r="F419" s="318" t="s">
        <v>185</v>
      </c>
      <c r="G419" s="376"/>
      <c r="H419" s="321" t="s">
        <v>44</v>
      </c>
      <c r="I419" s="321" t="s">
        <v>44</v>
      </c>
      <c r="J419" s="389"/>
      <c r="K419" s="388"/>
      <c r="L419" s="324">
        <v>64200</v>
      </c>
      <c r="M419" s="324">
        <v>64200</v>
      </c>
      <c r="N419" s="132">
        <v>64200</v>
      </c>
      <c r="O419" s="324">
        <v>64200</v>
      </c>
      <c r="P419" s="324">
        <v>64200</v>
      </c>
      <c r="Q419" s="324">
        <v>64200</v>
      </c>
      <c r="R419" s="324">
        <v>64200</v>
      </c>
      <c r="S419" s="324">
        <v>64200</v>
      </c>
      <c r="T419" s="324">
        <v>64200</v>
      </c>
    </row>
    <row r="420" spans="1:20" s="10" customFormat="1" ht="98.25" customHeight="1" x14ac:dyDescent="0.3">
      <c r="A420" s="13">
        <v>410</v>
      </c>
      <c r="B420" s="390"/>
      <c r="C420" s="307" t="s">
        <v>186</v>
      </c>
      <c r="D420" s="319" t="s">
        <v>127</v>
      </c>
      <c r="E420" s="307" t="s">
        <v>159</v>
      </c>
      <c r="F420" s="318" t="s">
        <v>187</v>
      </c>
      <c r="G420" s="376"/>
      <c r="H420" s="321" t="s">
        <v>44</v>
      </c>
      <c r="I420" s="321" t="s">
        <v>44</v>
      </c>
      <c r="J420" s="389"/>
      <c r="K420" s="388"/>
      <c r="L420" s="324">
        <v>64440</v>
      </c>
      <c r="M420" s="324">
        <v>64440</v>
      </c>
      <c r="N420" s="132">
        <v>64440</v>
      </c>
      <c r="O420" s="324">
        <v>64440</v>
      </c>
      <c r="P420" s="324">
        <v>64440</v>
      </c>
      <c r="Q420" s="324">
        <v>64440</v>
      </c>
      <c r="R420" s="324">
        <v>64440</v>
      </c>
      <c r="S420" s="324">
        <v>64440</v>
      </c>
      <c r="T420" s="324">
        <v>64440</v>
      </c>
    </row>
    <row r="421" spans="1:20" s="10" customFormat="1" ht="98.25" customHeight="1" x14ac:dyDescent="0.3">
      <c r="A421" s="13">
        <v>411</v>
      </c>
      <c r="B421" s="390"/>
      <c r="C421" s="307" t="s">
        <v>188</v>
      </c>
      <c r="D421" s="319" t="s">
        <v>127</v>
      </c>
      <c r="E421" s="307" t="s">
        <v>159</v>
      </c>
      <c r="F421" s="318" t="s">
        <v>189</v>
      </c>
      <c r="G421" s="376"/>
      <c r="H421" s="321" t="s">
        <v>44</v>
      </c>
      <c r="I421" s="321" t="s">
        <v>44</v>
      </c>
      <c r="J421" s="389"/>
      <c r="K421" s="388"/>
      <c r="L421" s="324">
        <v>46560</v>
      </c>
      <c r="M421" s="324">
        <v>46560</v>
      </c>
      <c r="N421" s="132">
        <v>46560</v>
      </c>
      <c r="O421" s="324">
        <v>46560</v>
      </c>
      <c r="P421" s="324">
        <v>46560</v>
      </c>
      <c r="Q421" s="324">
        <v>46560</v>
      </c>
      <c r="R421" s="324">
        <v>46560</v>
      </c>
      <c r="S421" s="324">
        <v>46560</v>
      </c>
      <c r="T421" s="324">
        <v>46560</v>
      </c>
    </row>
    <row r="422" spans="1:20" s="10" customFormat="1" ht="98.25" customHeight="1" x14ac:dyDescent="0.3">
      <c r="A422" s="13">
        <v>412</v>
      </c>
      <c r="B422" s="390"/>
      <c r="C422" s="307" t="s">
        <v>190</v>
      </c>
      <c r="D422" s="319" t="s">
        <v>127</v>
      </c>
      <c r="E422" s="307" t="s">
        <v>159</v>
      </c>
      <c r="F422" s="318" t="s">
        <v>191</v>
      </c>
      <c r="G422" s="376"/>
      <c r="H422" s="321" t="s">
        <v>44</v>
      </c>
      <c r="I422" s="321" t="s">
        <v>44</v>
      </c>
      <c r="J422" s="389"/>
      <c r="K422" s="388"/>
      <c r="L422" s="324">
        <v>66600</v>
      </c>
      <c r="M422" s="324">
        <v>66600</v>
      </c>
      <c r="N422" s="132">
        <v>66600</v>
      </c>
      <c r="O422" s="324">
        <v>66600</v>
      </c>
      <c r="P422" s="324">
        <v>66600</v>
      </c>
      <c r="Q422" s="324">
        <v>66600</v>
      </c>
      <c r="R422" s="324">
        <v>66600</v>
      </c>
      <c r="S422" s="324">
        <v>66600</v>
      </c>
      <c r="T422" s="324">
        <v>66600</v>
      </c>
    </row>
    <row r="423" spans="1:20" s="10" customFormat="1" ht="98.25" customHeight="1" x14ac:dyDescent="0.3">
      <c r="A423" s="13">
        <v>413</v>
      </c>
      <c r="B423" s="390"/>
      <c r="C423" s="307" t="s">
        <v>192</v>
      </c>
      <c r="D423" s="319" t="s">
        <v>127</v>
      </c>
      <c r="E423" s="307" t="s">
        <v>159</v>
      </c>
      <c r="F423" s="318" t="s">
        <v>185</v>
      </c>
      <c r="G423" s="376"/>
      <c r="H423" s="321" t="s">
        <v>44</v>
      </c>
      <c r="I423" s="321" t="s">
        <v>44</v>
      </c>
      <c r="J423" s="389"/>
      <c r="K423" s="388"/>
      <c r="L423" s="324">
        <v>66600</v>
      </c>
      <c r="M423" s="324">
        <v>66600</v>
      </c>
      <c r="N423" s="132">
        <v>66600</v>
      </c>
      <c r="O423" s="324">
        <v>66600</v>
      </c>
      <c r="P423" s="324">
        <v>66600</v>
      </c>
      <c r="Q423" s="324">
        <v>66600</v>
      </c>
      <c r="R423" s="324">
        <v>66600</v>
      </c>
      <c r="S423" s="324">
        <v>66600</v>
      </c>
      <c r="T423" s="324">
        <v>66600</v>
      </c>
    </row>
    <row r="424" spans="1:20" s="10" customFormat="1" ht="98.25" customHeight="1" x14ac:dyDescent="0.3">
      <c r="A424" s="13">
        <v>414</v>
      </c>
      <c r="B424" s="390"/>
      <c r="C424" s="307" t="s">
        <v>1393</v>
      </c>
      <c r="D424" s="319" t="s">
        <v>127</v>
      </c>
      <c r="E424" s="307" t="s">
        <v>159</v>
      </c>
      <c r="F424" s="318" t="s">
        <v>189</v>
      </c>
      <c r="G424" s="376"/>
      <c r="H424" s="321" t="s">
        <v>44</v>
      </c>
      <c r="I424" s="321" t="s">
        <v>44</v>
      </c>
      <c r="J424" s="389"/>
      <c r="K424" s="388"/>
      <c r="L424" s="324">
        <v>62040</v>
      </c>
      <c r="M424" s="324">
        <v>62040</v>
      </c>
      <c r="N424" s="132">
        <v>62040</v>
      </c>
      <c r="O424" s="324">
        <v>62040</v>
      </c>
      <c r="P424" s="324">
        <v>62040</v>
      </c>
      <c r="Q424" s="324">
        <v>62040</v>
      </c>
      <c r="R424" s="324">
        <v>62040</v>
      </c>
      <c r="S424" s="324">
        <v>62040</v>
      </c>
      <c r="T424" s="324">
        <v>62040</v>
      </c>
    </row>
    <row r="425" spans="1:20" s="10" customFormat="1" ht="98.25" customHeight="1" x14ac:dyDescent="0.3">
      <c r="A425" s="13">
        <v>415</v>
      </c>
      <c r="B425" s="390"/>
      <c r="C425" s="307" t="s">
        <v>193</v>
      </c>
      <c r="D425" s="319" t="s">
        <v>127</v>
      </c>
      <c r="E425" s="307" t="s">
        <v>159</v>
      </c>
      <c r="F425" s="318" t="s">
        <v>183</v>
      </c>
      <c r="G425" s="376"/>
      <c r="H425" s="321" t="s">
        <v>44</v>
      </c>
      <c r="I425" s="321" t="s">
        <v>44</v>
      </c>
      <c r="J425" s="389"/>
      <c r="K425" s="388"/>
      <c r="L425" s="324">
        <v>75840</v>
      </c>
      <c r="M425" s="324">
        <v>75840</v>
      </c>
      <c r="N425" s="132">
        <v>75840</v>
      </c>
      <c r="O425" s="324">
        <v>75840</v>
      </c>
      <c r="P425" s="324">
        <v>75840</v>
      </c>
      <c r="Q425" s="324">
        <v>75840</v>
      </c>
      <c r="R425" s="324">
        <v>75840</v>
      </c>
      <c r="S425" s="324">
        <v>75840</v>
      </c>
      <c r="T425" s="324">
        <v>75840</v>
      </c>
    </row>
    <row r="426" spans="1:20" s="10" customFormat="1" ht="98.25" customHeight="1" x14ac:dyDescent="0.3">
      <c r="A426" s="13">
        <v>416</v>
      </c>
      <c r="B426" s="390"/>
      <c r="C426" s="307" t="s">
        <v>194</v>
      </c>
      <c r="D426" s="319" t="s">
        <v>127</v>
      </c>
      <c r="E426" s="307" t="s">
        <v>159</v>
      </c>
      <c r="F426" s="318" t="s">
        <v>195</v>
      </c>
      <c r="G426" s="376"/>
      <c r="H426" s="321" t="s">
        <v>44</v>
      </c>
      <c r="I426" s="321" t="s">
        <v>44</v>
      </c>
      <c r="J426" s="389"/>
      <c r="K426" s="388"/>
      <c r="L426" s="324">
        <v>75840</v>
      </c>
      <c r="M426" s="324">
        <v>75840</v>
      </c>
      <c r="N426" s="132">
        <v>75840</v>
      </c>
      <c r="O426" s="324">
        <v>75840</v>
      </c>
      <c r="P426" s="324">
        <v>75840</v>
      </c>
      <c r="Q426" s="324">
        <v>75840</v>
      </c>
      <c r="R426" s="324">
        <v>75840</v>
      </c>
      <c r="S426" s="324">
        <v>75840</v>
      </c>
      <c r="T426" s="324">
        <v>75840</v>
      </c>
    </row>
    <row r="427" spans="1:20" s="10" customFormat="1" ht="98.25" customHeight="1" x14ac:dyDescent="0.3">
      <c r="A427" s="13">
        <v>417</v>
      </c>
      <c r="B427" s="390"/>
      <c r="C427" s="307" t="s">
        <v>196</v>
      </c>
      <c r="D427" s="319" t="s">
        <v>127</v>
      </c>
      <c r="E427" s="307" t="s">
        <v>159</v>
      </c>
      <c r="F427" s="318" t="s">
        <v>197</v>
      </c>
      <c r="G427" s="376"/>
      <c r="H427" s="321" t="s">
        <v>44</v>
      </c>
      <c r="I427" s="321" t="s">
        <v>44</v>
      </c>
      <c r="J427" s="389"/>
      <c r="K427" s="388"/>
      <c r="L427" s="324">
        <v>37800</v>
      </c>
      <c r="M427" s="324">
        <v>37800</v>
      </c>
      <c r="N427" s="132">
        <v>37800</v>
      </c>
      <c r="O427" s="324">
        <v>37800</v>
      </c>
      <c r="P427" s="324">
        <v>37800</v>
      </c>
      <c r="Q427" s="324">
        <v>37800</v>
      </c>
      <c r="R427" s="324">
        <v>37800</v>
      </c>
      <c r="S427" s="324">
        <v>37800</v>
      </c>
      <c r="T427" s="324">
        <v>37800</v>
      </c>
    </row>
    <row r="428" spans="1:20" s="10" customFormat="1" ht="98.25" customHeight="1" x14ac:dyDescent="0.3">
      <c r="A428" s="13">
        <v>418</v>
      </c>
      <c r="B428" s="390"/>
      <c r="C428" s="307" t="s">
        <v>198</v>
      </c>
      <c r="D428" s="319" t="s">
        <v>127</v>
      </c>
      <c r="E428" s="307" t="s">
        <v>159</v>
      </c>
      <c r="F428" s="318" t="s">
        <v>199</v>
      </c>
      <c r="G428" s="376"/>
      <c r="H428" s="321" t="s">
        <v>44</v>
      </c>
      <c r="I428" s="321" t="s">
        <v>44</v>
      </c>
      <c r="J428" s="389"/>
      <c r="K428" s="388"/>
      <c r="L428" s="324">
        <v>25200</v>
      </c>
      <c r="M428" s="324">
        <v>25200</v>
      </c>
      <c r="N428" s="132">
        <v>25200</v>
      </c>
      <c r="O428" s="324">
        <v>25200</v>
      </c>
      <c r="P428" s="324">
        <v>25200</v>
      </c>
      <c r="Q428" s="324">
        <v>25200</v>
      </c>
      <c r="R428" s="324">
        <v>25200</v>
      </c>
      <c r="S428" s="324">
        <v>25200</v>
      </c>
      <c r="T428" s="324">
        <v>25200</v>
      </c>
    </row>
    <row r="429" spans="1:20" s="10" customFormat="1" ht="109.5" customHeight="1" x14ac:dyDescent="0.3">
      <c r="A429" s="13">
        <v>419</v>
      </c>
      <c r="B429" s="390"/>
      <c r="C429" s="307" t="s">
        <v>1292</v>
      </c>
      <c r="D429" s="319" t="s">
        <v>127</v>
      </c>
      <c r="E429" s="307" t="s">
        <v>159</v>
      </c>
      <c r="F429" s="318" t="s">
        <v>200</v>
      </c>
      <c r="G429" s="376"/>
      <c r="H429" s="321" t="s">
        <v>44</v>
      </c>
      <c r="I429" s="321" t="s">
        <v>44</v>
      </c>
      <c r="J429" s="389"/>
      <c r="K429" s="388"/>
      <c r="L429" s="324">
        <v>31560</v>
      </c>
      <c r="M429" s="324">
        <v>31560</v>
      </c>
      <c r="N429" s="132">
        <v>31560</v>
      </c>
      <c r="O429" s="324">
        <v>31560</v>
      </c>
      <c r="P429" s="324">
        <v>31560</v>
      </c>
      <c r="Q429" s="324">
        <v>31560</v>
      </c>
      <c r="R429" s="324">
        <v>31560</v>
      </c>
      <c r="S429" s="324">
        <v>31560</v>
      </c>
      <c r="T429" s="324">
        <v>31560</v>
      </c>
    </row>
    <row r="430" spans="1:20" s="10" customFormat="1" ht="109.5" customHeight="1" x14ac:dyDescent="0.3">
      <c r="A430" s="13">
        <v>420</v>
      </c>
      <c r="B430" s="390"/>
      <c r="C430" s="307" t="s">
        <v>1291</v>
      </c>
      <c r="D430" s="319" t="s">
        <v>127</v>
      </c>
      <c r="E430" s="307" t="s">
        <v>159</v>
      </c>
      <c r="F430" s="318" t="s">
        <v>201</v>
      </c>
      <c r="G430" s="376"/>
      <c r="H430" s="321" t="s">
        <v>44</v>
      </c>
      <c r="I430" s="321" t="s">
        <v>44</v>
      </c>
      <c r="J430" s="389"/>
      <c r="K430" s="388"/>
      <c r="L430" s="324">
        <v>36360</v>
      </c>
      <c r="M430" s="324">
        <v>36360</v>
      </c>
      <c r="N430" s="132">
        <v>36360</v>
      </c>
      <c r="O430" s="324">
        <v>36360</v>
      </c>
      <c r="P430" s="324">
        <v>36360</v>
      </c>
      <c r="Q430" s="324">
        <v>36360</v>
      </c>
      <c r="R430" s="324">
        <v>36360</v>
      </c>
      <c r="S430" s="324">
        <v>36360</v>
      </c>
      <c r="T430" s="324">
        <v>36360</v>
      </c>
    </row>
    <row r="431" spans="1:20" s="10" customFormat="1" ht="65.099999999999994" customHeight="1" x14ac:dyDescent="0.3">
      <c r="A431" s="13">
        <v>421</v>
      </c>
      <c r="B431" s="390" t="s">
        <v>202</v>
      </c>
      <c r="C431" s="307" t="s">
        <v>203</v>
      </c>
      <c r="D431" s="319" t="s">
        <v>37</v>
      </c>
      <c r="E431" s="307" t="s">
        <v>204</v>
      </c>
      <c r="F431" s="318" t="s">
        <v>1996</v>
      </c>
      <c r="G431" s="390" t="s">
        <v>2628</v>
      </c>
      <c r="H431" s="307" t="s">
        <v>17</v>
      </c>
      <c r="I431" s="307"/>
      <c r="J431" s="389" t="s">
        <v>1266</v>
      </c>
      <c r="K431" s="388"/>
      <c r="L431" s="324">
        <v>13500</v>
      </c>
      <c r="M431" s="324">
        <v>13500</v>
      </c>
      <c r="N431" s="132">
        <v>13500</v>
      </c>
      <c r="O431" s="324">
        <v>13500</v>
      </c>
      <c r="P431" s="324">
        <v>13500</v>
      </c>
      <c r="Q431" s="324">
        <v>13500</v>
      </c>
      <c r="R431" s="324">
        <v>13500</v>
      </c>
      <c r="S431" s="324">
        <v>13500</v>
      </c>
      <c r="T431" s="324">
        <v>13500</v>
      </c>
    </row>
    <row r="432" spans="1:20" s="10" customFormat="1" ht="65.099999999999994" customHeight="1" x14ac:dyDescent="0.3">
      <c r="A432" s="13">
        <v>422</v>
      </c>
      <c r="B432" s="376"/>
      <c r="C432" s="307" t="s">
        <v>205</v>
      </c>
      <c r="D432" s="319" t="s">
        <v>37</v>
      </c>
      <c r="E432" s="373" t="s">
        <v>206</v>
      </c>
      <c r="F432" s="318" t="s">
        <v>1997</v>
      </c>
      <c r="G432" s="390"/>
      <c r="H432" s="321" t="s">
        <v>44</v>
      </c>
      <c r="I432" s="307"/>
      <c r="J432" s="389"/>
      <c r="K432" s="388"/>
      <c r="L432" s="324">
        <v>13850</v>
      </c>
      <c r="M432" s="324">
        <v>13850</v>
      </c>
      <c r="N432" s="132">
        <v>13850</v>
      </c>
      <c r="O432" s="324">
        <v>13850</v>
      </c>
      <c r="P432" s="324">
        <v>13850</v>
      </c>
      <c r="Q432" s="324">
        <v>13850</v>
      </c>
      <c r="R432" s="324">
        <v>13850</v>
      </c>
      <c r="S432" s="324">
        <v>13850</v>
      </c>
      <c r="T432" s="324">
        <v>13850</v>
      </c>
    </row>
    <row r="433" spans="1:20" s="10" customFormat="1" ht="65.099999999999994" customHeight="1" x14ac:dyDescent="0.3">
      <c r="A433" s="13">
        <v>423</v>
      </c>
      <c r="B433" s="376"/>
      <c r="C433" s="307" t="s">
        <v>205</v>
      </c>
      <c r="D433" s="319" t="s">
        <v>37</v>
      </c>
      <c r="E433" s="373"/>
      <c r="F433" s="318" t="s">
        <v>1998</v>
      </c>
      <c r="G433" s="390"/>
      <c r="H433" s="321" t="s">
        <v>44</v>
      </c>
      <c r="I433" s="307"/>
      <c r="J433" s="389"/>
      <c r="K433" s="388"/>
      <c r="L433" s="324">
        <v>13600</v>
      </c>
      <c r="M433" s="324">
        <v>13600</v>
      </c>
      <c r="N433" s="132">
        <v>13600</v>
      </c>
      <c r="O433" s="324">
        <v>13600</v>
      </c>
      <c r="P433" s="324">
        <v>13600</v>
      </c>
      <c r="Q433" s="324">
        <v>13600</v>
      </c>
      <c r="R433" s="324">
        <v>13600</v>
      </c>
      <c r="S433" s="324">
        <v>13600</v>
      </c>
      <c r="T433" s="324">
        <v>13600</v>
      </c>
    </row>
    <row r="434" spans="1:20" s="10" customFormat="1" ht="65.099999999999994" customHeight="1" x14ac:dyDescent="0.3">
      <c r="A434" s="13">
        <v>424</v>
      </c>
      <c r="B434" s="376"/>
      <c r="C434" s="307" t="s">
        <v>205</v>
      </c>
      <c r="D434" s="319" t="s">
        <v>37</v>
      </c>
      <c r="E434" s="373"/>
      <c r="F434" s="318" t="s">
        <v>1999</v>
      </c>
      <c r="G434" s="390"/>
      <c r="H434" s="321" t="s">
        <v>44</v>
      </c>
      <c r="I434" s="307"/>
      <c r="J434" s="389"/>
      <c r="K434" s="388"/>
      <c r="L434" s="324">
        <v>13600</v>
      </c>
      <c r="M434" s="324">
        <v>13600</v>
      </c>
      <c r="N434" s="132">
        <v>13600</v>
      </c>
      <c r="O434" s="324">
        <v>13600</v>
      </c>
      <c r="P434" s="324">
        <v>13600</v>
      </c>
      <c r="Q434" s="324">
        <v>13600</v>
      </c>
      <c r="R434" s="324">
        <v>13600</v>
      </c>
      <c r="S434" s="324">
        <v>13600</v>
      </c>
      <c r="T434" s="324">
        <v>13600</v>
      </c>
    </row>
    <row r="435" spans="1:20" s="10" customFormat="1" ht="65.099999999999994" customHeight="1" x14ac:dyDescent="0.3">
      <c r="A435" s="13">
        <v>425</v>
      </c>
      <c r="B435" s="376"/>
      <c r="C435" s="307" t="s">
        <v>205</v>
      </c>
      <c r="D435" s="319" t="s">
        <v>37</v>
      </c>
      <c r="E435" s="373"/>
      <c r="F435" s="318" t="s">
        <v>2000</v>
      </c>
      <c r="G435" s="390"/>
      <c r="H435" s="321" t="s">
        <v>44</v>
      </c>
      <c r="I435" s="307"/>
      <c r="J435" s="389"/>
      <c r="K435" s="388"/>
      <c r="L435" s="324">
        <v>14100</v>
      </c>
      <c r="M435" s="324">
        <v>14100</v>
      </c>
      <c r="N435" s="132">
        <v>14100</v>
      </c>
      <c r="O435" s="324">
        <v>14100</v>
      </c>
      <c r="P435" s="324">
        <v>14100</v>
      </c>
      <c r="Q435" s="324">
        <v>14100</v>
      </c>
      <c r="R435" s="324">
        <v>14100</v>
      </c>
      <c r="S435" s="324">
        <v>14100</v>
      </c>
      <c r="T435" s="324">
        <v>14100</v>
      </c>
    </row>
    <row r="436" spans="1:20" s="10" customFormat="1" ht="65.099999999999994" customHeight="1" x14ac:dyDescent="0.3">
      <c r="A436" s="13">
        <v>426</v>
      </c>
      <c r="B436" s="376"/>
      <c r="C436" s="307" t="s">
        <v>205</v>
      </c>
      <c r="D436" s="319" t="s">
        <v>37</v>
      </c>
      <c r="E436" s="373"/>
      <c r="F436" s="318" t="s">
        <v>2001</v>
      </c>
      <c r="G436" s="390"/>
      <c r="H436" s="321" t="s">
        <v>44</v>
      </c>
      <c r="I436" s="307"/>
      <c r="J436" s="389"/>
      <c r="K436" s="318"/>
      <c r="L436" s="324">
        <v>13900</v>
      </c>
      <c r="M436" s="324">
        <v>13900</v>
      </c>
      <c r="N436" s="132">
        <v>13900</v>
      </c>
      <c r="O436" s="324">
        <v>13900</v>
      </c>
      <c r="P436" s="324">
        <v>13900</v>
      </c>
      <c r="Q436" s="324">
        <v>13900</v>
      </c>
      <c r="R436" s="324">
        <v>13900</v>
      </c>
      <c r="S436" s="324">
        <v>13900</v>
      </c>
      <c r="T436" s="324">
        <v>13900</v>
      </c>
    </row>
    <row r="437" spans="1:20" s="10" customFormat="1" ht="65.099999999999994" customHeight="1" x14ac:dyDescent="0.3">
      <c r="A437" s="13">
        <v>427</v>
      </c>
      <c r="B437" s="376"/>
      <c r="C437" s="307" t="s">
        <v>205</v>
      </c>
      <c r="D437" s="319" t="s">
        <v>37</v>
      </c>
      <c r="E437" s="373"/>
      <c r="F437" s="318" t="s">
        <v>2002</v>
      </c>
      <c r="G437" s="390"/>
      <c r="H437" s="321" t="s">
        <v>44</v>
      </c>
      <c r="I437" s="307"/>
      <c r="J437" s="389"/>
      <c r="K437" s="318"/>
      <c r="L437" s="324">
        <v>14100</v>
      </c>
      <c r="M437" s="324">
        <v>14100</v>
      </c>
      <c r="N437" s="132">
        <v>14100</v>
      </c>
      <c r="O437" s="324">
        <v>14100</v>
      </c>
      <c r="P437" s="324">
        <v>14100</v>
      </c>
      <c r="Q437" s="324">
        <v>14100</v>
      </c>
      <c r="R437" s="324">
        <v>14100</v>
      </c>
      <c r="S437" s="324">
        <v>14100</v>
      </c>
      <c r="T437" s="324">
        <v>14100</v>
      </c>
    </row>
    <row r="438" spans="1:20" s="10" customFormat="1" ht="65.099999999999994" customHeight="1" x14ac:dyDescent="0.3">
      <c r="A438" s="13">
        <v>428</v>
      </c>
      <c r="B438" s="376"/>
      <c r="C438" s="307" t="s">
        <v>1374</v>
      </c>
      <c r="D438" s="319" t="s">
        <v>37</v>
      </c>
      <c r="E438" s="307"/>
      <c r="F438" s="318" t="s">
        <v>1364</v>
      </c>
      <c r="G438" s="390" t="s">
        <v>1372</v>
      </c>
      <c r="H438" s="391" t="s">
        <v>17</v>
      </c>
      <c r="I438" s="373" t="s">
        <v>1373</v>
      </c>
      <c r="J438" s="389" t="s">
        <v>1266</v>
      </c>
      <c r="K438" s="388" t="s">
        <v>1450</v>
      </c>
      <c r="L438" s="324">
        <v>17800</v>
      </c>
      <c r="M438" s="324">
        <v>17800</v>
      </c>
      <c r="N438" s="132">
        <v>17700</v>
      </c>
      <c r="O438" s="324">
        <v>17700</v>
      </c>
      <c r="P438" s="324">
        <v>17800</v>
      </c>
      <c r="Q438" s="324">
        <v>17800</v>
      </c>
      <c r="R438" s="324">
        <v>17800</v>
      </c>
      <c r="S438" s="324">
        <v>17900</v>
      </c>
      <c r="T438" s="324">
        <v>18000</v>
      </c>
    </row>
    <row r="439" spans="1:20" s="10" customFormat="1" ht="65.099999999999994" customHeight="1" x14ac:dyDescent="0.3">
      <c r="A439" s="13">
        <v>429</v>
      </c>
      <c r="B439" s="376"/>
      <c r="C439" s="307" t="s">
        <v>205</v>
      </c>
      <c r="D439" s="319" t="s">
        <v>37</v>
      </c>
      <c r="E439" s="307"/>
      <c r="F439" s="318" t="s">
        <v>1365</v>
      </c>
      <c r="G439" s="390"/>
      <c r="H439" s="391"/>
      <c r="I439" s="373"/>
      <c r="J439" s="389"/>
      <c r="K439" s="388"/>
      <c r="L439" s="324">
        <v>18900</v>
      </c>
      <c r="M439" s="324">
        <v>18900</v>
      </c>
      <c r="N439" s="132">
        <v>18800</v>
      </c>
      <c r="O439" s="324">
        <v>18800</v>
      </c>
      <c r="P439" s="324">
        <v>18900</v>
      </c>
      <c r="Q439" s="324">
        <v>18900</v>
      </c>
      <c r="R439" s="324">
        <v>18900</v>
      </c>
      <c r="S439" s="324">
        <v>19000</v>
      </c>
      <c r="T439" s="324">
        <v>19100</v>
      </c>
    </row>
    <row r="440" spans="1:20" s="10" customFormat="1" ht="65.099999999999994" customHeight="1" x14ac:dyDescent="0.3">
      <c r="A440" s="13">
        <v>430</v>
      </c>
      <c r="B440" s="376"/>
      <c r="C440" s="307" t="s">
        <v>205</v>
      </c>
      <c r="D440" s="319" t="s">
        <v>37</v>
      </c>
      <c r="E440" s="307"/>
      <c r="F440" s="318" t="s">
        <v>1366</v>
      </c>
      <c r="G440" s="390"/>
      <c r="H440" s="391"/>
      <c r="I440" s="373"/>
      <c r="J440" s="389"/>
      <c r="K440" s="388"/>
      <c r="L440" s="324">
        <v>19440</v>
      </c>
      <c r="M440" s="324">
        <v>19440</v>
      </c>
      <c r="N440" s="132">
        <v>19340</v>
      </c>
      <c r="O440" s="324">
        <v>19340</v>
      </c>
      <c r="P440" s="324">
        <v>19440</v>
      </c>
      <c r="Q440" s="324">
        <v>19440</v>
      </c>
      <c r="R440" s="324">
        <v>19440</v>
      </c>
      <c r="S440" s="324">
        <v>19540</v>
      </c>
      <c r="T440" s="324">
        <v>19640</v>
      </c>
    </row>
    <row r="441" spans="1:20" s="10" customFormat="1" ht="65.099999999999994" customHeight="1" x14ac:dyDescent="0.3">
      <c r="A441" s="13">
        <v>431</v>
      </c>
      <c r="B441" s="376"/>
      <c r="C441" s="307" t="s">
        <v>205</v>
      </c>
      <c r="D441" s="319" t="s">
        <v>37</v>
      </c>
      <c r="E441" s="307"/>
      <c r="F441" s="318" t="s">
        <v>1367</v>
      </c>
      <c r="G441" s="390"/>
      <c r="H441" s="391"/>
      <c r="I441" s="373"/>
      <c r="J441" s="389"/>
      <c r="K441" s="388"/>
      <c r="L441" s="324">
        <v>18200</v>
      </c>
      <c r="M441" s="324">
        <v>18200</v>
      </c>
      <c r="N441" s="132">
        <v>18100</v>
      </c>
      <c r="O441" s="324">
        <v>18100</v>
      </c>
      <c r="P441" s="324">
        <v>18200</v>
      </c>
      <c r="Q441" s="324">
        <v>18200</v>
      </c>
      <c r="R441" s="324">
        <v>18200</v>
      </c>
      <c r="S441" s="324">
        <v>18300</v>
      </c>
      <c r="T441" s="324">
        <v>18400</v>
      </c>
    </row>
    <row r="442" spans="1:20" s="10" customFormat="1" ht="65.099999999999994" customHeight="1" x14ac:dyDescent="0.3">
      <c r="A442" s="13">
        <v>432</v>
      </c>
      <c r="B442" s="376"/>
      <c r="C442" s="307" t="s">
        <v>205</v>
      </c>
      <c r="D442" s="319" t="s">
        <v>37</v>
      </c>
      <c r="E442" s="307"/>
      <c r="F442" s="318" t="s">
        <v>1368</v>
      </c>
      <c r="G442" s="390"/>
      <c r="H442" s="391"/>
      <c r="I442" s="373"/>
      <c r="J442" s="389"/>
      <c r="K442" s="388"/>
      <c r="L442" s="324">
        <v>18740</v>
      </c>
      <c r="M442" s="324">
        <v>18740</v>
      </c>
      <c r="N442" s="132">
        <v>18640</v>
      </c>
      <c r="O442" s="324">
        <v>18640</v>
      </c>
      <c r="P442" s="324">
        <v>18740</v>
      </c>
      <c r="Q442" s="324">
        <v>18740</v>
      </c>
      <c r="R442" s="324">
        <v>18740</v>
      </c>
      <c r="S442" s="324">
        <v>18840</v>
      </c>
      <c r="T442" s="324">
        <v>18940</v>
      </c>
    </row>
    <row r="443" spans="1:20" s="10" customFormat="1" ht="65.099999999999994" customHeight="1" x14ac:dyDescent="0.3">
      <c r="A443" s="13">
        <v>433</v>
      </c>
      <c r="B443" s="376"/>
      <c r="C443" s="307" t="s">
        <v>205</v>
      </c>
      <c r="D443" s="319" t="s">
        <v>37</v>
      </c>
      <c r="E443" s="307"/>
      <c r="F443" s="318" t="s">
        <v>1369</v>
      </c>
      <c r="G443" s="390"/>
      <c r="H443" s="391"/>
      <c r="I443" s="373"/>
      <c r="J443" s="389"/>
      <c r="K443" s="388"/>
      <c r="L443" s="324">
        <v>18200</v>
      </c>
      <c r="M443" s="324">
        <v>18200</v>
      </c>
      <c r="N443" s="132">
        <v>18100</v>
      </c>
      <c r="O443" s="324">
        <v>18100</v>
      </c>
      <c r="P443" s="324">
        <v>18200</v>
      </c>
      <c r="Q443" s="324">
        <v>18200</v>
      </c>
      <c r="R443" s="324">
        <v>18200</v>
      </c>
      <c r="S443" s="324">
        <v>18300</v>
      </c>
      <c r="T443" s="324">
        <v>18400</v>
      </c>
    </row>
    <row r="444" spans="1:20" s="10" customFormat="1" ht="65.099999999999994" customHeight="1" x14ac:dyDescent="0.3">
      <c r="A444" s="13">
        <v>434</v>
      </c>
      <c r="B444" s="376"/>
      <c r="C444" s="307" t="s">
        <v>205</v>
      </c>
      <c r="D444" s="319" t="s">
        <v>37</v>
      </c>
      <c r="E444" s="307"/>
      <c r="F444" s="318" t="s">
        <v>1370</v>
      </c>
      <c r="G444" s="390"/>
      <c r="H444" s="391"/>
      <c r="I444" s="373"/>
      <c r="J444" s="389"/>
      <c r="K444" s="388"/>
      <c r="L444" s="324">
        <v>18740</v>
      </c>
      <c r="M444" s="324">
        <v>18740</v>
      </c>
      <c r="N444" s="132">
        <v>18640</v>
      </c>
      <c r="O444" s="324">
        <v>18640</v>
      </c>
      <c r="P444" s="324">
        <v>18740</v>
      </c>
      <c r="Q444" s="324">
        <v>18740</v>
      </c>
      <c r="R444" s="324">
        <v>18740</v>
      </c>
      <c r="S444" s="324">
        <v>18840</v>
      </c>
      <c r="T444" s="324">
        <v>18940</v>
      </c>
    </row>
    <row r="445" spans="1:20" s="10" customFormat="1" ht="65.099999999999994" customHeight="1" x14ac:dyDescent="0.3">
      <c r="A445" s="13">
        <v>435</v>
      </c>
      <c r="B445" s="376"/>
      <c r="C445" s="307" t="s">
        <v>205</v>
      </c>
      <c r="D445" s="319" t="s">
        <v>37</v>
      </c>
      <c r="E445" s="307"/>
      <c r="F445" s="318" t="s">
        <v>1371</v>
      </c>
      <c r="G445" s="390"/>
      <c r="H445" s="391"/>
      <c r="I445" s="373"/>
      <c r="J445" s="389"/>
      <c r="K445" s="388"/>
      <c r="L445" s="324">
        <v>18740</v>
      </c>
      <c r="M445" s="324">
        <v>18740</v>
      </c>
      <c r="N445" s="132">
        <v>18640</v>
      </c>
      <c r="O445" s="324">
        <v>18640</v>
      </c>
      <c r="P445" s="324">
        <v>18740</v>
      </c>
      <c r="Q445" s="324">
        <v>18740</v>
      </c>
      <c r="R445" s="324">
        <v>18740</v>
      </c>
      <c r="S445" s="324">
        <v>18840</v>
      </c>
      <c r="T445" s="324">
        <v>18940</v>
      </c>
    </row>
    <row r="446" spans="1:20" s="10" customFormat="1" ht="65.099999999999994" customHeight="1" x14ac:dyDescent="0.3">
      <c r="A446" s="13">
        <v>436</v>
      </c>
      <c r="B446" s="376"/>
      <c r="C446" s="307" t="s">
        <v>1447</v>
      </c>
      <c r="D446" s="319" t="s">
        <v>37</v>
      </c>
      <c r="E446" s="307"/>
      <c r="F446" s="318" t="s">
        <v>1449</v>
      </c>
      <c r="G446" s="390" t="s">
        <v>1372</v>
      </c>
      <c r="H446" s="321"/>
      <c r="I446" s="307"/>
      <c r="J446" s="319"/>
      <c r="K446" s="388" t="s">
        <v>1450</v>
      </c>
      <c r="L446" s="324">
        <v>22500</v>
      </c>
      <c r="M446" s="324">
        <v>22500</v>
      </c>
      <c r="N446" s="132">
        <v>22500</v>
      </c>
      <c r="O446" s="324">
        <v>22500</v>
      </c>
      <c r="P446" s="324">
        <v>22600</v>
      </c>
      <c r="Q446" s="324">
        <v>22600</v>
      </c>
      <c r="R446" s="324">
        <v>22600</v>
      </c>
      <c r="S446" s="324">
        <v>22700</v>
      </c>
      <c r="T446" s="324">
        <v>22800</v>
      </c>
    </row>
    <row r="447" spans="1:20" s="10" customFormat="1" ht="65.099999999999994" customHeight="1" x14ac:dyDescent="0.3">
      <c r="A447" s="13">
        <v>437</v>
      </c>
      <c r="B447" s="376"/>
      <c r="C447" s="307" t="s">
        <v>1448</v>
      </c>
      <c r="D447" s="319" t="s">
        <v>37</v>
      </c>
      <c r="E447" s="307"/>
      <c r="F447" s="318"/>
      <c r="G447" s="390"/>
      <c r="H447" s="321"/>
      <c r="I447" s="307"/>
      <c r="J447" s="319"/>
      <c r="K447" s="388"/>
      <c r="L447" s="324">
        <v>23500</v>
      </c>
      <c r="M447" s="324">
        <v>23500</v>
      </c>
      <c r="N447" s="132">
        <v>23500</v>
      </c>
      <c r="O447" s="324">
        <v>23500</v>
      </c>
      <c r="P447" s="324">
        <v>23600</v>
      </c>
      <c r="Q447" s="324">
        <v>23600</v>
      </c>
      <c r="R447" s="324">
        <v>23600</v>
      </c>
      <c r="S447" s="324">
        <v>23700</v>
      </c>
      <c r="T447" s="324">
        <v>23800</v>
      </c>
    </row>
    <row r="448" spans="1:20" s="10" customFormat="1" ht="65.099999999999994" customHeight="1" x14ac:dyDescent="0.3">
      <c r="A448" s="13">
        <v>438</v>
      </c>
      <c r="B448" s="376"/>
      <c r="C448" s="307" t="s">
        <v>2755</v>
      </c>
      <c r="D448" s="319" t="s">
        <v>37</v>
      </c>
      <c r="E448" s="307"/>
      <c r="F448" s="318"/>
      <c r="G448" s="390" t="s">
        <v>1372</v>
      </c>
      <c r="H448" s="321"/>
      <c r="I448" s="307"/>
      <c r="J448" s="389" t="s">
        <v>2756</v>
      </c>
      <c r="K448" s="393" t="s">
        <v>2759</v>
      </c>
      <c r="L448" s="324"/>
      <c r="M448" s="324"/>
      <c r="N448" s="132"/>
      <c r="O448" s="324">
        <v>16528</v>
      </c>
      <c r="P448" s="324"/>
      <c r="Q448" s="324"/>
      <c r="R448" s="324"/>
      <c r="S448" s="324"/>
      <c r="T448" s="324"/>
    </row>
    <row r="449" spans="1:20" s="10" customFormat="1" ht="65.099999999999994" customHeight="1" x14ac:dyDescent="0.3">
      <c r="A449" s="13">
        <v>439</v>
      </c>
      <c r="B449" s="376"/>
      <c r="C449" s="307" t="s">
        <v>2757</v>
      </c>
      <c r="D449" s="319" t="s">
        <v>37</v>
      </c>
      <c r="E449" s="307"/>
      <c r="F449" s="318"/>
      <c r="G449" s="390"/>
      <c r="H449" s="321"/>
      <c r="I449" s="307"/>
      <c r="J449" s="389"/>
      <c r="K449" s="393"/>
      <c r="L449" s="324"/>
      <c r="M449" s="324"/>
      <c r="N449" s="132"/>
      <c r="O449" s="324">
        <v>16667</v>
      </c>
      <c r="P449" s="324"/>
      <c r="Q449" s="324"/>
      <c r="R449" s="324"/>
      <c r="S449" s="324"/>
      <c r="T449" s="324"/>
    </row>
    <row r="450" spans="1:20" s="10" customFormat="1" ht="65.099999999999994" customHeight="1" x14ac:dyDescent="0.3">
      <c r="A450" s="13">
        <v>440</v>
      </c>
      <c r="B450" s="376"/>
      <c r="C450" s="307" t="s">
        <v>2758</v>
      </c>
      <c r="D450" s="319" t="s">
        <v>37</v>
      </c>
      <c r="E450" s="307"/>
      <c r="F450" s="318"/>
      <c r="G450" s="390"/>
      <c r="H450" s="321"/>
      <c r="I450" s="307"/>
      <c r="J450" s="389"/>
      <c r="K450" s="393"/>
      <c r="L450" s="324"/>
      <c r="M450" s="324"/>
      <c r="N450" s="132"/>
      <c r="O450" s="324">
        <v>18519</v>
      </c>
      <c r="P450" s="324"/>
      <c r="Q450" s="324"/>
      <c r="R450" s="324"/>
      <c r="S450" s="324"/>
      <c r="T450" s="324"/>
    </row>
    <row r="451" spans="1:20" s="10" customFormat="1" ht="65.099999999999994" customHeight="1" x14ac:dyDescent="0.3">
      <c r="A451" s="13">
        <v>441</v>
      </c>
      <c r="B451" s="376"/>
      <c r="C451" s="307" t="s">
        <v>1662</v>
      </c>
      <c r="D451" s="319" t="s">
        <v>1641</v>
      </c>
      <c r="E451" s="307"/>
      <c r="F451" s="318" t="s">
        <v>1642</v>
      </c>
      <c r="G451" s="390" t="s">
        <v>1372</v>
      </c>
      <c r="H451" s="391" t="s">
        <v>1643</v>
      </c>
      <c r="I451" s="373" t="s">
        <v>1373</v>
      </c>
      <c r="J451" s="389" t="s">
        <v>1663</v>
      </c>
      <c r="K451" s="373" t="s">
        <v>1664</v>
      </c>
      <c r="L451" s="324">
        <v>66000</v>
      </c>
      <c r="M451" s="324">
        <v>66000</v>
      </c>
      <c r="N451" s="132">
        <v>65000</v>
      </c>
      <c r="O451" s="324">
        <v>65000</v>
      </c>
      <c r="P451" s="324">
        <v>66000</v>
      </c>
      <c r="Q451" s="324">
        <v>66000</v>
      </c>
      <c r="R451" s="324">
        <v>66000</v>
      </c>
      <c r="S451" s="324">
        <v>67000</v>
      </c>
      <c r="T451" s="324">
        <v>68000</v>
      </c>
    </row>
    <row r="452" spans="1:20" s="10" customFormat="1" ht="65.099999999999994" customHeight="1" x14ac:dyDescent="0.3">
      <c r="A452" s="13">
        <v>442</v>
      </c>
      <c r="B452" s="376"/>
      <c r="C452" s="307" t="s">
        <v>1662</v>
      </c>
      <c r="D452" s="319" t="s">
        <v>1641</v>
      </c>
      <c r="E452" s="307"/>
      <c r="F452" s="318" t="s">
        <v>1644</v>
      </c>
      <c r="G452" s="390"/>
      <c r="H452" s="391"/>
      <c r="I452" s="373"/>
      <c r="J452" s="389"/>
      <c r="K452" s="373"/>
      <c r="L452" s="324">
        <v>75000</v>
      </c>
      <c r="M452" s="324">
        <v>75000</v>
      </c>
      <c r="N452" s="132">
        <v>74000</v>
      </c>
      <c r="O452" s="324">
        <v>74000</v>
      </c>
      <c r="P452" s="324">
        <v>75000</v>
      </c>
      <c r="Q452" s="324">
        <v>75000</v>
      </c>
      <c r="R452" s="324">
        <v>75000</v>
      </c>
      <c r="S452" s="324">
        <v>76000</v>
      </c>
      <c r="T452" s="324">
        <v>77000</v>
      </c>
    </row>
    <row r="453" spans="1:20" s="10" customFormat="1" ht="65.099999999999994" customHeight="1" x14ac:dyDescent="0.3">
      <c r="A453" s="13">
        <v>443</v>
      </c>
      <c r="B453" s="376"/>
      <c r="C453" s="307" t="s">
        <v>1662</v>
      </c>
      <c r="D453" s="319" t="s">
        <v>1641</v>
      </c>
      <c r="E453" s="307"/>
      <c r="F453" s="318" t="s">
        <v>1645</v>
      </c>
      <c r="G453" s="390"/>
      <c r="H453" s="391"/>
      <c r="I453" s="373"/>
      <c r="J453" s="389"/>
      <c r="K453" s="373"/>
      <c r="L453" s="324">
        <v>93000</v>
      </c>
      <c r="M453" s="324">
        <v>93000</v>
      </c>
      <c r="N453" s="132">
        <v>92000</v>
      </c>
      <c r="O453" s="324">
        <v>92000</v>
      </c>
      <c r="P453" s="324">
        <v>93000</v>
      </c>
      <c r="Q453" s="324">
        <v>93000</v>
      </c>
      <c r="R453" s="324">
        <v>93000</v>
      </c>
      <c r="S453" s="324">
        <v>94000</v>
      </c>
      <c r="T453" s="324">
        <v>95000</v>
      </c>
    </row>
    <row r="454" spans="1:20" s="10" customFormat="1" ht="65.099999999999994" customHeight="1" x14ac:dyDescent="0.3">
      <c r="A454" s="13">
        <v>444</v>
      </c>
      <c r="B454" s="376"/>
      <c r="C454" s="307" t="s">
        <v>1662</v>
      </c>
      <c r="D454" s="319" t="s">
        <v>1641</v>
      </c>
      <c r="E454" s="307"/>
      <c r="F454" s="318" t="s">
        <v>1646</v>
      </c>
      <c r="G454" s="390"/>
      <c r="H454" s="391"/>
      <c r="I454" s="373"/>
      <c r="J454" s="389"/>
      <c r="K454" s="373"/>
      <c r="L454" s="324">
        <v>107000</v>
      </c>
      <c r="M454" s="324">
        <v>107000</v>
      </c>
      <c r="N454" s="132">
        <v>106000</v>
      </c>
      <c r="O454" s="324">
        <v>106000</v>
      </c>
      <c r="P454" s="324">
        <v>107000</v>
      </c>
      <c r="Q454" s="324">
        <v>107000</v>
      </c>
      <c r="R454" s="324">
        <v>107000</v>
      </c>
      <c r="S454" s="324">
        <v>108000</v>
      </c>
      <c r="T454" s="324">
        <v>109000</v>
      </c>
    </row>
    <row r="455" spans="1:20" s="10" customFormat="1" ht="65.099999999999994" customHeight="1" x14ac:dyDescent="0.3">
      <c r="A455" s="13">
        <v>445</v>
      </c>
      <c r="B455" s="376"/>
      <c r="C455" s="307" t="s">
        <v>1662</v>
      </c>
      <c r="D455" s="319" t="s">
        <v>1641</v>
      </c>
      <c r="E455" s="307"/>
      <c r="F455" s="318" t="s">
        <v>1647</v>
      </c>
      <c r="G455" s="390"/>
      <c r="H455" s="391"/>
      <c r="I455" s="373"/>
      <c r="J455" s="389"/>
      <c r="K455" s="373"/>
      <c r="L455" s="324">
        <v>140000</v>
      </c>
      <c r="M455" s="324">
        <v>140000</v>
      </c>
      <c r="N455" s="132">
        <v>139000</v>
      </c>
      <c r="O455" s="324">
        <v>139000</v>
      </c>
      <c r="P455" s="324">
        <v>140000</v>
      </c>
      <c r="Q455" s="324">
        <v>140000</v>
      </c>
      <c r="R455" s="324">
        <v>140000</v>
      </c>
      <c r="S455" s="324">
        <v>141000</v>
      </c>
      <c r="T455" s="324">
        <v>142000</v>
      </c>
    </row>
    <row r="456" spans="1:20" s="10" customFormat="1" ht="65.099999999999994" customHeight="1" x14ac:dyDescent="0.3">
      <c r="A456" s="13">
        <v>446</v>
      </c>
      <c r="B456" s="376"/>
      <c r="C456" s="307" t="s">
        <v>1662</v>
      </c>
      <c r="D456" s="319" t="s">
        <v>1641</v>
      </c>
      <c r="E456" s="307"/>
      <c r="F456" s="318" t="s">
        <v>1648</v>
      </c>
      <c r="G456" s="390"/>
      <c r="H456" s="391"/>
      <c r="I456" s="373"/>
      <c r="J456" s="389"/>
      <c r="K456" s="373"/>
      <c r="L456" s="324">
        <v>162000</v>
      </c>
      <c r="M456" s="324">
        <v>162000</v>
      </c>
      <c r="N456" s="132">
        <v>161000</v>
      </c>
      <c r="O456" s="324">
        <v>161000</v>
      </c>
      <c r="P456" s="324">
        <v>162000</v>
      </c>
      <c r="Q456" s="324">
        <v>162000</v>
      </c>
      <c r="R456" s="324">
        <v>162000</v>
      </c>
      <c r="S456" s="324">
        <v>163000</v>
      </c>
      <c r="T456" s="324">
        <v>164000</v>
      </c>
    </row>
    <row r="457" spans="1:20" s="10" customFormat="1" ht="65.099999999999994" customHeight="1" x14ac:dyDescent="0.3">
      <c r="A457" s="13">
        <v>447</v>
      </c>
      <c r="B457" s="376"/>
      <c r="C457" s="307" t="s">
        <v>1662</v>
      </c>
      <c r="D457" s="319" t="s">
        <v>1641</v>
      </c>
      <c r="E457" s="307"/>
      <c r="F457" s="318" t="s">
        <v>1649</v>
      </c>
      <c r="G457" s="390"/>
      <c r="H457" s="391"/>
      <c r="I457" s="373"/>
      <c r="J457" s="389"/>
      <c r="K457" s="373"/>
      <c r="L457" s="324">
        <v>117000</v>
      </c>
      <c r="M457" s="324">
        <v>117000</v>
      </c>
      <c r="N457" s="132">
        <v>116000</v>
      </c>
      <c r="O457" s="324">
        <v>116000</v>
      </c>
      <c r="P457" s="324">
        <v>117000</v>
      </c>
      <c r="Q457" s="324">
        <v>117000</v>
      </c>
      <c r="R457" s="324">
        <v>117000</v>
      </c>
      <c r="S457" s="324">
        <v>118000</v>
      </c>
      <c r="T457" s="324">
        <v>119000</v>
      </c>
    </row>
    <row r="458" spans="1:20" s="10" customFormat="1" ht="65.099999999999994" customHeight="1" x14ac:dyDescent="0.3">
      <c r="A458" s="13">
        <v>448</v>
      </c>
      <c r="B458" s="376"/>
      <c r="C458" s="307" t="s">
        <v>1662</v>
      </c>
      <c r="D458" s="319" t="s">
        <v>1641</v>
      </c>
      <c r="E458" s="307"/>
      <c r="F458" s="318" t="s">
        <v>1650</v>
      </c>
      <c r="G458" s="390"/>
      <c r="H458" s="391"/>
      <c r="I458" s="373"/>
      <c r="J458" s="389"/>
      <c r="K458" s="373"/>
      <c r="L458" s="324">
        <v>134000</v>
      </c>
      <c r="M458" s="324">
        <v>134000</v>
      </c>
      <c r="N458" s="132">
        <v>133000</v>
      </c>
      <c r="O458" s="324">
        <v>133000</v>
      </c>
      <c r="P458" s="324">
        <v>134000</v>
      </c>
      <c r="Q458" s="324">
        <v>134000</v>
      </c>
      <c r="R458" s="324">
        <v>134000</v>
      </c>
      <c r="S458" s="324">
        <v>135000</v>
      </c>
      <c r="T458" s="324">
        <v>136000</v>
      </c>
    </row>
    <row r="459" spans="1:20" s="10" customFormat="1" ht="65.099999999999994" customHeight="1" x14ac:dyDescent="0.3">
      <c r="A459" s="13">
        <v>449</v>
      </c>
      <c r="B459" s="376"/>
      <c r="C459" s="307" t="s">
        <v>1662</v>
      </c>
      <c r="D459" s="319" t="s">
        <v>1641</v>
      </c>
      <c r="E459" s="307"/>
      <c r="F459" s="318" t="s">
        <v>1651</v>
      </c>
      <c r="G459" s="390"/>
      <c r="H459" s="391"/>
      <c r="I459" s="373"/>
      <c r="J459" s="389"/>
      <c r="K459" s="373"/>
      <c r="L459" s="324">
        <v>176000</v>
      </c>
      <c r="M459" s="324">
        <v>176000</v>
      </c>
      <c r="N459" s="132">
        <v>175000</v>
      </c>
      <c r="O459" s="324">
        <v>175000</v>
      </c>
      <c r="P459" s="324">
        <v>176000</v>
      </c>
      <c r="Q459" s="324">
        <v>176000</v>
      </c>
      <c r="R459" s="324">
        <v>176000</v>
      </c>
      <c r="S459" s="324">
        <v>177000</v>
      </c>
      <c r="T459" s="324">
        <v>178000</v>
      </c>
    </row>
    <row r="460" spans="1:20" s="10" customFormat="1" ht="65.099999999999994" customHeight="1" x14ac:dyDescent="0.3">
      <c r="A460" s="13">
        <v>450</v>
      </c>
      <c r="B460" s="376"/>
      <c r="C460" s="307" t="s">
        <v>1662</v>
      </c>
      <c r="D460" s="319" t="s">
        <v>1641</v>
      </c>
      <c r="E460" s="307"/>
      <c r="F460" s="318" t="s">
        <v>1652</v>
      </c>
      <c r="G460" s="390"/>
      <c r="H460" s="391"/>
      <c r="I460" s="373"/>
      <c r="J460" s="389"/>
      <c r="K460" s="373"/>
      <c r="L460" s="324">
        <v>203000</v>
      </c>
      <c r="M460" s="324">
        <v>203000</v>
      </c>
      <c r="N460" s="132">
        <v>202000</v>
      </c>
      <c r="O460" s="324">
        <v>202000</v>
      </c>
      <c r="P460" s="324">
        <v>203000</v>
      </c>
      <c r="Q460" s="324">
        <v>203000</v>
      </c>
      <c r="R460" s="324">
        <v>203000</v>
      </c>
      <c r="S460" s="324">
        <v>204000</v>
      </c>
      <c r="T460" s="324">
        <v>205000</v>
      </c>
    </row>
    <row r="461" spans="1:20" s="10" customFormat="1" ht="65.099999999999994" customHeight="1" x14ac:dyDescent="0.3">
      <c r="A461" s="13">
        <v>451</v>
      </c>
      <c r="B461" s="376"/>
      <c r="C461" s="307" t="s">
        <v>1662</v>
      </c>
      <c r="D461" s="319" t="s">
        <v>1641</v>
      </c>
      <c r="E461" s="307"/>
      <c r="F461" s="318" t="s">
        <v>1653</v>
      </c>
      <c r="G461" s="390"/>
      <c r="H461" s="391"/>
      <c r="I461" s="373"/>
      <c r="J461" s="389"/>
      <c r="K461" s="373"/>
      <c r="L461" s="324">
        <v>140000</v>
      </c>
      <c r="M461" s="324">
        <v>140000</v>
      </c>
      <c r="N461" s="132">
        <v>139000</v>
      </c>
      <c r="O461" s="324">
        <v>139000</v>
      </c>
      <c r="P461" s="324">
        <v>140000</v>
      </c>
      <c r="Q461" s="324">
        <v>140000</v>
      </c>
      <c r="R461" s="324">
        <v>140000</v>
      </c>
      <c r="S461" s="324">
        <v>141000</v>
      </c>
      <c r="T461" s="324">
        <v>142000</v>
      </c>
    </row>
    <row r="462" spans="1:20" s="10" customFormat="1" ht="65.099999999999994" customHeight="1" x14ac:dyDescent="0.3">
      <c r="A462" s="13">
        <v>452</v>
      </c>
      <c r="B462" s="376"/>
      <c r="C462" s="307" t="s">
        <v>1662</v>
      </c>
      <c r="D462" s="319" t="s">
        <v>1641</v>
      </c>
      <c r="E462" s="307"/>
      <c r="F462" s="318" t="s">
        <v>1654</v>
      </c>
      <c r="G462" s="390"/>
      <c r="H462" s="391"/>
      <c r="I462" s="373"/>
      <c r="J462" s="389"/>
      <c r="K462" s="373"/>
      <c r="L462" s="324">
        <v>162000</v>
      </c>
      <c r="M462" s="324">
        <v>162000</v>
      </c>
      <c r="N462" s="132">
        <v>161000</v>
      </c>
      <c r="O462" s="324">
        <v>161000</v>
      </c>
      <c r="P462" s="324">
        <v>162000</v>
      </c>
      <c r="Q462" s="324">
        <v>162000</v>
      </c>
      <c r="R462" s="324">
        <v>162000</v>
      </c>
      <c r="S462" s="324">
        <v>163000</v>
      </c>
      <c r="T462" s="324">
        <v>164000</v>
      </c>
    </row>
    <row r="463" spans="1:20" s="10" customFormat="1" ht="65.099999999999994" customHeight="1" x14ac:dyDescent="0.3">
      <c r="A463" s="13">
        <v>453</v>
      </c>
      <c r="B463" s="376"/>
      <c r="C463" s="307" t="s">
        <v>1662</v>
      </c>
      <c r="D463" s="319" t="s">
        <v>1641</v>
      </c>
      <c r="E463" s="307"/>
      <c r="F463" s="318" t="s">
        <v>2766</v>
      </c>
      <c r="G463" s="390"/>
      <c r="H463" s="391"/>
      <c r="I463" s="373"/>
      <c r="J463" s="389"/>
      <c r="K463" s="373"/>
      <c r="L463" s="324">
        <v>188000</v>
      </c>
      <c r="M463" s="324">
        <v>188000</v>
      </c>
      <c r="N463" s="132">
        <v>187000</v>
      </c>
      <c r="O463" s="324">
        <v>187000</v>
      </c>
      <c r="P463" s="324">
        <v>188000</v>
      </c>
      <c r="Q463" s="324">
        <v>188000</v>
      </c>
      <c r="R463" s="324">
        <v>188000</v>
      </c>
      <c r="S463" s="324">
        <v>189000</v>
      </c>
      <c r="T463" s="324">
        <v>190000</v>
      </c>
    </row>
    <row r="464" spans="1:20" s="10" customFormat="1" ht="65.099999999999994" customHeight="1" x14ac:dyDescent="0.3">
      <c r="A464" s="13">
        <v>454</v>
      </c>
      <c r="B464" s="376"/>
      <c r="C464" s="307" t="s">
        <v>1662</v>
      </c>
      <c r="D464" s="319" t="s">
        <v>1641</v>
      </c>
      <c r="E464" s="307"/>
      <c r="F464" s="318" t="s">
        <v>1655</v>
      </c>
      <c r="G464" s="390"/>
      <c r="H464" s="391"/>
      <c r="I464" s="373"/>
      <c r="J464" s="389"/>
      <c r="K464" s="373"/>
      <c r="L464" s="324">
        <v>217000</v>
      </c>
      <c r="M464" s="324">
        <v>217000</v>
      </c>
      <c r="N464" s="132">
        <v>216000</v>
      </c>
      <c r="O464" s="324">
        <v>216000</v>
      </c>
      <c r="P464" s="324">
        <v>217000</v>
      </c>
      <c r="Q464" s="324">
        <v>217000</v>
      </c>
      <c r="R464" s="324">
        <v>217000</v>
      </c>
      <c r="S464" s="324">
        <v>218000</v>
      </c>
      <c r="T464" s="324">
        <v>219000</v>
      </c>
    </row>
    <row r="465" spans="1:20" s="10" customFormat="1" ht="65.099999999999994" customHeight="1" x14ac:dyDescent="0.3">
      <c r="A465" s="13">
        <v>455</v>
      </c>
      <c r="B465" s="376"/>
      <c r="C465" s="307" t="s">
        <v>1662</v>
      </c>
      <c r="D465" s="319" t="s">
        <v>1641</v>
      </c>
      <c r="E465" s="307"/>
      <c r="F465" s="318" t="s">
        <v>2767</v>
      </c>
      <c r="G465" s="390"/>
      <c r="H465" s="391"/>
      <c r="I465" s="373"/>
      <c r="J465" s="389"/>
      <c r="K465" s="373"/>
      <c r="L465" s="324">
        <v>212000</v>
      </c>
      <c r="M465" s="324">
        <v>212000</v>
      </c>
      <c r="N465" s="132">
        <v>211000</v>
      </c>
      <c r="O465" s="324">
        <v>211000</v>
      </c>
      <c r="P465" s="324">
        <v>212000</v>
      </c>
      <c r="Q465" s="324">
        <v>212000</v>
      </c>
      <c r="R465" s="324">
        <v>212000</v>
      </c>
      <c r="S465" s="324">
        <v>213000</v>
      </c>
      <c r="T465" s="324">
        <v>214000</v>
      </c>
    </row>
    <row r="466" spans="1:20" s="10" customFormat="1" ht="65.099999999999994" customHeight="1" x14ac:dyDescent="0.3">
      <c r="A466" s="13">
        <v>456</v>
      </c>
      <c r="B466" s="376"/>
      <c r="C466" s="307" t="s">
        <v>1662</v>
      </c>
      <c r="D466" s="319" t="s">
        <v>1641</v>
      </c>
      <c r="E466" s="307"/>
      <c r="F466" s="318" t="s">
        <v>1656</v>
      </c>
      <c r="G466" s="390"/>
      <c r="H466" s="391"/>
      <c r="I466" s="373"/>
      <c r="J466" s="389"/>
      <c r="K466" s="373"/>
      <c r="L466" s="324">
        <v>244000</v>
      </c>
      <c r="M466" s="324">
        <v>244000</v>
      </c>
      <c r="N466" s="132">
        <v>243000</v>
      </c>
      <c r="O466" s="324">
        <v>243000</v>
      </c>
      <c r="P466" s="324">
        <v>244000</v>
      </c>
      <c r="Q466" s="324">
        <v>244000</v>
      </c>
      <c r="R466" s="324">
        <v>244000</v>
      </c>
      <c r="S466" s="324">
        <v>245000</v>
      </c>
      <c r="T466" s="324">
        <v>246000</v>
      </c>
    </row>
    <row r="467" spans="1:20" s="10" customFormat="1" ht="65.099999999999994" customHeight="1" x14ac:dyDescent="0.3">
      <c r="A467" s="13">
        <v>457</v>
      </c>
      <c r="B467" s="376"/>
      <c r="C467" s="307" t="s">
        <v>1662</v>
      </c>
      <c r="D467" s="319" t="s">
        <v>1641</v>
      </c>
      <c r="E467" s="307"/>
      <c r="F467" s="318" t="s">
        <v>1657</v>
      </c>
      <c r="G467" s="390"/>
      <c r="H467" s="391"/>
      <c r="I467" s="373"/>
      <c r="J467" s="389"/>
      <c r="K467" s="373"/>
      <c r="L467" s="324">
        <v>309000</v>
      </c>
      <c r="M467" s="324">
        <v>309000</v>
      </c>
      <c r="N467" s="132">
        <v>308000</v>
      </c>
      <c r="O467" s="324">
        <v>308000</v>
      </c>
      <c r="P467" s="324">
        <v>309000</v>
      </c>
      <c r="Q467" s="324">
        <v>309000</v>
      </c>
      <c r="R467" s="324">
        <v>309000</v>
      </c>
      <c r="S467" s="324">
        <v>310000</v>
      </c>
      <c r="T467" s="324">
        <v>311000</v>
      </c>
    </row>
    <row r="468" spans="1:20" s="10" customFormat="1" ht="65.099999999999994" customHeight="1" x14ac:dyDescent="0.3">
      <c r="A468" s="13">
        <v>458</v>
      </c>
      <c r="B468" s="376"/>
      <c r="C468" s="307" t="s">
        <v>1662</v>
      </c>
      <c r="D468" s="319" t="s">
        <v>1641</v>
      </c>
      <c r="E468" s="307"/>
      <c r="F468" s="318" t="s">
        <v>2768</v>
      </c>
      <c r="G468" s="390"/>
      <c r="H468" s="391"/>
      <c r="I468" s="373"/>
      <c r="J468" s="389"/>
      <c r="K468" s="373"/>
      <c r="L468" s="324">
        <v>283000</v>
      </c>
      <c r="M468" s="324">
        <v>283000</v>
      </c>
      <c r="N468" s="132">
        <v>282000</v>
      </c>
      <c r="O468" s="324">
        <v>282000</v>
      </c>
      <c r="P468" s="324">
        <v>283000</v>
      </c>
      <c r="Q468" s="324">
        <v>283000</v>
      </c>
      <c r="R468" s="324">
        <v>283000</v>
      </c>
      <c r="S468" s="324">
        <v>284000</v>
      </c>
      <c r="T468" s="324">
        <v>285000</v>
      </c>
    </row>
    <row r="469" spans="1:20" s="10" customFormat="1" ht="64.5" customHeight="1" x14ac:dyDescent="0.3">
      <c r="A469" s="13">
        <v>459</v>
      </c>
      <c r="B469" s="376"/>
      <c r="C469" s="307" t="s">
        <v>1662</v>
      </c>
      <c r="D469" s="319" t="s">
        <v>1641</v>
      </c>
      <c r="E469" s="307"/>
      <c r="F469" s="318" t="s">
        <v>1658</v>
      </c>
      <c r="G469" s="390"/>
      <c r="H469" s="391"/>
      <c r="I469" s="373"/>
      <c r="J469" s="389"/>
      <c r="K469" s="373"/>
      <c r="L469" s="324">
        <v>326000</v>
      </c>
      <c r="M469" s="324">
        <v>326000</v>
      </c>
      <c r="N469" s="132">
        <v>325000</v>
      </c>
      <c r="O469" s="324">
        <v>325000</v>
      </c>
      <c r="P469" s="324">
        <v>326000</v>
      </c>
      <c r="Q469" s="324">
        <v>326000</v>
      </c>
      <c r="R469" s="324">
        <v>326000</v>
      </c>
      <c r="S469" s="324">
        <v>327000</v>
      </c>
      <c r="T469" s="324">
        <v>328000</v>
      </c>
    </row>
    <row r="470" spans="1:20" s="10" customFormat="1" ht="64.5" customHeight="1" x14ac:dyDescent="0.3">
      <c r="A470" s="13">
        <v>460</v>
      </c>
      <c r="B470" s="376"/>
      <c r="C470" s="307" t="s">
        <v>1662</v>
      </c>
      <c r="D470" s="319" t="s">
        <v>1641</v>
      </c>
      <c r="E470" s="307"/>
      <c r="F470" s="318" t="s">
        <v>2769</v>
      </c>
      <c r="G470" s="390"/>
      <c r="H470" s="391"/>
      <c r="I470" s="373"/>
      <c r="J470" s="389"/>
      <c r="K470" s="373"/>
      <c r="L470" s="324">
        <v>414000</v>
      </c>
      <c r="M470" s="324">
        <v>414000</v>
      </c>
      <c r="N470" s="132">
        <v>413000</v>
      </c>
      <c r="O470" s="324">
        <v>413000</v>
      </c>
      <c r="P470" s="324">
        <v>414000</v>
      </c>
      <c r="Q470" s="324">
        <v>414000</v>
      </c>
      <c r="R470" s="324">
        <v>414000</v>
      </c>
      <c r="S470" s="324">
        <v>415000</v>
      </c>
      <c r="T470" s="324">
        <v>416000</v>
      </c>
    </row>
    <row r="471" spans="1:20" s="10" customFormat="1" ht="64.5" customHeight="1" x14ac:dyDescent="0.3">
      <c r="A471" s="13">
        <v>461</v>
      </c>
      <c r="B471" s="376"/>
      <c r="C471" s="307" t="s">
        <v>1662</v>
      </c>
      <c r="D471" s="319" t="s">
        <v>1641</v>
      </c>
      <c r="E471" s="307"/>
      <c r="F471" s="318" t="s">
        <v>1659</v>
      </c>
      <c r="G471" s="390"/>
      <c r="H471" s="391"/>
      <c r="I471" s="373"/>
      <c r="J471" s="389"/>
      <c r="K471" s="373"/>
      <c r="L471" s="324">
        <v>457000</v>
      </c>
      <c r="M471" s="324">
        <v>457000</v>
      </c>
      <c r="N471" s="132">
        <v>456000</v>
      </c>
      <c r="O471" s="324">
        <v>456000</v>
      </c>
      <c r="P471" s="324">
        <v>457000</v>
      </c>
      <c r="Q471" s="324">
        <v>457000</v>
      </c>
      <c r="R471" s="324">
        <v>457000</v>
      </c>
      <c r="S471" s="324">
        <v>458000</v>
      </c>
      <c r="T471" s="324">
        <v>459000</v>
      </c>
    </row>
    <row r="472" spans="1:20" s="10" customFormat="1" ht="64.5" customHeight="1" x14ac:dyDescent="0.3">
      <c r="A472" s="13">
        <v>462</v>
      </c>
      <c r="B472" s="376"/>
      <c r="C472" s="307" t="s">
        <v>1662</v>
      </c>
      <c r="D472" s="319" t="s">
        <v>1641</v>
      </c>
      <c r="E472" s="307"/>
      <c r="F472" s="318" t="s">
        <v>2770</v>
      </c>
      <c r="G472" s="390"/>
      <c r="H472" s="391"/>
      <c r="I472" s="373"/>
      <c r="J472" s="389"/>
      <c r="K472" s="373"/>
      <c r="L472" s="324">
        <v>409000</v>
      </c>
      <c r="M472" s="324">
        <v>409000</v>
      </c>
      <c r="N472" s="132">
        <v>408000</v>
      </c>
      <c r="O472" s="324">
        <v>408000</v>
      </c>
      <c r="P472" s="324">
        <v>409000</v>
      </c>
      <c r="Q472" s="324">
        <v>409000</v>
      </c>
      <c r="R472" s="324">
        <v>409000</v>
      </c>
      <c r="S472" s="324">
        <v>410000</v>
      </c>
      <c r="T472" s="324">
        <v>411000</v>
      </c>
    </row>
    <row r="473" spans="1:20" s="10" customFormat="1" ht="64.5" customHeight="1" x14ac:dyDescent="0.3">
      <c r="A473" s="13">
        <v>463</v>
      </c>
      <c r="B473" s="376"/>
      <c r="C473" s="307" t="s">
        <v>1662</v>
      </c>
      <c r="D473" s="319" t="s">
        <v>1641</v>
      </c>
      <c r="E473" s="307"/>
      <c r="F473" s="318" t="s">
        <v>2771</v>
      </c>
      <c r="G473" s="390"/>
      <c r="H473" s="391"/>
      <c r="I473" s="373"/>
      <c r="J473" s="389"/>
      <c r="K473" s="373"/>
      <c r="L473" s="324">
        <v>520000</v>
      </c>
      <c r="M473" s="324">
        <v>520000</v>
      </c>
      <c r="N473" s="132">
        <v>519000</v>
      </c>
      <c r="O473" s="324">
        <v>519000</v>
      </c>
      <c r="P473" s="324">
        <v>520000</v>
      </c>
      <c r="Q473" s="324">
        <v>520000</v>
      </c>
      <c r="R473" s="324">
        <v>520000</v>
      </c>
      <c r="S473" s="324">
        <v>521000</v>
      </c>
      <c r="T473" s="324">
        <v>522000</v>
      </c>
    </row>
    <row r="474" spans="1:20" s="10" customFormat="1" ht="64.5" customHeight="1" x14ac:dyDescent="0.3">
      <c r="A474" s="13">
        <v>464</v>
      </c>
      <c r="B474" s="376"/>
      <c r="C474" s="307" t="s">
        <v>1662</v>
      </c>
      <c r="D474" s="319" t="s">
        <v>1641</v>
      </c>
      <c r="E474" s="307"/>
      <c r="F474" s="318" t="s">
        <v>1660</v>
      </c>
      <c r="G474" s="390"/>
      <c r="H474" s="391"/>
      <c r="I474" s="373"/>
      <c r="J474" s="389"/>
      <c r="K474" s="373"/>
      <c r="L474" s="324">
        <v>575000</v>
      </c>
      <c r="M474" s="324">
        <v>575000</v>
      </c>
      <c r="N474" s="132">
        <v>574000</v>
      </c>
      <c r="O474" s="324">
        <v>574000</v>
      </c>
      <c r="P474" s="324">
        <v>575000</v>
      </c>
      <c r="Q474" s="324">
        <v>575000</v>
      </c>
      <c r="R474" s="324">
        <v>575000</v>
      </c>
      <c r="S474" s="324">
        <v>576000</v>
      </c>
      <c r="T474" s="324">
        <v>577000</v>
      </c>
    </row>
    <row r="475" spans="1:20" s="10" customFormat="1" ht="64.5" customHeight="1" x14ac:dyDescent="0.3">
      <c r="A475" s="13">
        <v>465</v>
      </c>
      <c r="B475" s="376"/>
      <c r="C475" s="307" t="s">
        <v>1662</v>
      </c>
      <c r="D475" s="319" t="s">
        <v>1641</v>
      </c>
      <c r="E475" s="307"/>
      <c r="F475" s="318" t="s">
        <v>2772</v>
      </c>
      <c r="G475" s="390"/>
      <c r="H475" s="391"/>
      <c r="I475" s="373"/>
      <c r="J475" s="389"/>
      <c r="K475" s="373"/>
      <c r="L475" s="324">
        <v>626000</v>
      </c>
      <c r="M475" s="324">
        <v>626000</v>
      </c>
      <c r="N475" s="132">
        <v>625000</v>
      </c>
      <c r="O475" s="324">
        <v>625000</v>
      </c>
      <c r="P475" s="324">
        <v>626000</v>
      </c>
      <c r="Q475" s="324">
        <v>626000</v>
      </c>
      <c r="R475" s="324">
        <v>626000</v>
      </c>
      <c r="S475" s="324">
        <v>627000</v>
      </c>
      <c r="T475" s="324">
        <v>628000</v>
      </c>
    </row>
    <row r="476" spans="1:20" s="10" customFormat="1" ht="64.5" customHeight="1" x14ac:dyDescent="0.3">
      <c r="A476" s="13">
        <v>466</v>
      </c>
      <c r="B476" s="376"/>
      <c r="C476" s="307" t="s">
        <v>1662</v>
      </c>
      <c r="D476" s="319" t="s">
        <v>1641</v>
      </c>
      <c r="E476" s="307"/>
      <c r="F476" s="318" t="s">
        <v>1661</v>
      </c>
      <c r="G476" s="390"/>
      <c r="H476" s="391"/>
      <c r="I476" s="373"/>
      <c r="J476" s="389"/>
      <c r="K476" s="373"/>
      <c r="L476" s="324">
        <v>693000</v>
      </c>
      <c r="M476" s="324">
        <v>693000</v>
      </c>
      <c r="N476" s="132">
        <v>692000</v>
      </c>
      <c r="O476" s="324">
        <v>692000</v>
      </c>
      <c r="P476" s="324">
        <v>693000</v>
      </c>
      <c r="Q476" s="324">
        <v>693000</v>
      </c>
      <c r="R476" s="324">
        <v>693000</v>
      </c>
      <c r="S476" s="324">
        <v>694000</v>
      </c>
      <c r="T476" s="324">
        <v>695000</v>
      </c>
    </row>
    <row r="477" spans="1:20" s="10" customFormat="1" ht="140.25" customHeight="1" x14ac:dyDescent="0.3">
      <c r="A477" s="13">
        <v>467</v>
      </c>
      <c r="B477" s="376" t="s">
        <v>2861</v>
      </c>
      <c r="C477" s="307" t="s">
        <v>2862</v>
      </c>
      <c r="D477" s="319" t="s">
        <v>14</v>
      </c>
      <c r="E477" s="307" t="s">
        <v>2863</v>
      </c>
      <c r="F477" s="318"/>
      <c r="G477" s="390" t="s">
        <v>2874</v>
      </c>
      <c r="H477" s="391" t="s">
        <v>17</v>
      </c>
      <c r="I477" s="307"/>
      <c r="J477" s="389" t="s">
        <v>2873</v>
      </c>
      <c r="K477" s="373" t="s">
        <v>2864</v>
      </c>
      <c r="L477" s="324">
        <v>180000</v>
      </c>
      <c r="M477" s="324">
        <v>180000</v>
      </c>
      <c r="N477" s="132"/>
      <c r="O477" s="324"/>
      <c r="P477" s="324"/>
      <c r="Q477" s="324"/>
      <c r="R477" s="324"/>
      <c r="S477" s="324"/>
      <c r="T477" s="324"/>
    </row>
    <row r="478" spans="1:20" s="10" customFormat="1" ht="140.25" customHeight="1" x14ac:dyDescent="0.3">
      <c r="A478" s="13">
        <v>468</v>
      </c>
      <c r="B478" s="376"/>
      <c r="C478" s="307" t="s">
        <v>2865</v>
      </c>
      <c r="D478" s="319" t="s">
        <v>14</v>
      </c>
      <c r="E478" s="307" t="s">
        <v>2863</v>
      </c>
      <c r="F478" s="318"/>
      <c r="G478" s="390"/>
      <c r="H478" s="391"/>
      <c r="I478" s="307"/>
      <c r="J478" s="389"/>
      <c r="K478" s="373"/>
      <c r="L478" s="324">
        <v>195000</v>
      </c>
      <c r="M478" s="324">
        <v>195000</v>
      </c>
      <c r="N478" s="132"/>
      <c r="O478" s="324"/>
      <c r="P478" s="324"/>
      <c r="Q478" s="324"/>
      <c r="R478" s="324"/>
      <c r="S478" s="324"/>
      <c r="T478" s="324"/>
    </row>
    <row r="479" spans="1:20" s="10" customFormat="1" ht="140.25" customHeight="1" x14ac:dyDescent="0.3">
      <c r="A479" s="13">
        <v>469</v>
      </c>
      <c r="B479" s="376"/>
      <c r="C479" s="307" t="s">
        <v>2866</v>
      </c>
      <c r="D479" s="319" t="s">
        <v>14</v>
      </c>
      <c r="E479" s="307" t="s">
        <v>2863</v>
      </c>
      <c r="F479" s="318"/>
      <c r="G479" s="390"/>
      <c r="H479" s="391"/>
      <c r="I479" s="307"/>
      <c r="J479" s="389"/>
      <c r="K479" s="373"/>
      <c r="L479" s="324">
        <v>195000</v>
      </c>
      <c r="M479" s="324">
        <v>195000</v>
      </c>
      <c r="N479" s="132"/>
      <c r="O479" s="324"/>
      <c r="P479" s="324"/>
      <c r="Q479" s="324"/>
      <c r="R479" s="324"/>
      <c r="S479" s="324"/>
      <c r="T479" s="324"/>
    </row>
    <row r="480" spans="1:20" s="10" customFormat="1" ht="140.25" customHeight="1" x14ac:dyDescent="0.3">
      <c r="A480" s="13">
        <v>470</v>
      </c>
      <c r="B480" s="376"/>
      <c r="C480" s="307" t="s">
        <v>2867</v>
      </c>
      <c r="D480" s="319" t="s">
        <v>14</v>
      </c>
      <c r="E480" s="307" t="s">
        <v>2863</v>
      </c>
      <c r="F480" s="318"/>
      <c r="G480" s="390"/>
      <c r="H480" s="391"/>
      <c r="I480" s="307"/>
      <c r="J480" s="389"/>
      <c r="K480" s="373"/>
      <c r="L480" s="324">
        <v>210000</v>
      </c>
      <c r="M480" s="324">
        <v>210000</v>
      </c>
      <c r="N480" s="132"/>
      <c r="O480" s="324"/>
      <c r="P480" s="324"/>
      <c r="Q480" s="324"/>
      <c r="R480" s="324"/>
      <c r="S480" s="324"/>
      <c r="T480" s="324"/>
    </row>
    <row r="481" spans="1:21" s="10" customFormat="1" ht="140.25" customHeight="1" x14ac:dyDescent="0.3">
      <c r="A481" s="13">
        <v>471</v>
      </c>
      <c r="B481" s="376"/>
      <c r="C481" s="307" t="s">
        <v>2868</v>
      </c>
      <c r="D481" s="319" t="s">
        <v>14</v>
      </c>
      <c r="E481" s="307" t="s">
        <v>2863</v>
      </c>
      <c r="F481" s="318"/>
      <c r="G481" s="390"/>
      <c r="H481" s="391"/>
      <c r="I481" s="307"/>
      <c r="J481" s="389"/>
      <c r="K481" s="373"/>
      <c r="L481" s="324">
        <v>225000</v>
      </c>
      <c r="M481" s="324">
        <v>225000</v>
      </c>
      <c r="N481" s="132"/>
      <c r="O481" s="324"/>
      <c r="P481" s="324"/>
      <c r="Q481" s="324"/>
      <c r="R481" s="324"/>
      <c r="S481" s="324"/>
      <c r="T481" s="324"/>
    </row>
    <row r="482" spans="1:21" s="10" customFormat="1" ht="140.25" customHeight="1" x14ac:dyDescent="0.3">
      <c r="A482" s="13">
        <v>472</v>
      </c>
      <c r="B482" s="376"/>
      <c r="C482" s="307" t="s">
        <v>2869</v>
      </c>
      <c r="D482" s="319" t="s">
        <v>14</v>
      </c>
      <c r="E482" s="307" t="s">
        <v>2863</v>
      </c>
      <c r="F482" s="318"/>
      <c r="G482" s="390"/>
      <c r="H482" s="391"/>
      <c r="I482" s="307"/>
      <c r="J482" s="389"/>
      <c r="K482" s="373"/>
      <c r="L482" s="324">
        <v>240000</v>
      </c>
      <c r="M482" s="324">
        <v>240000</v>
      </c>
      <c r="N482" s="132"/>
      <c r="O482" s="324"/>
      <c r="P482" s="324"/>
      <c r="Q482" s="324"/>
      <c r="R482" s="324"/>
      <c r="S482" s="324"/>
      <c r="T482" s="324"/>
    </row>
    <row r="483" spans="1:21" s="10" customFormat="1" ht="170.25" customHeight="1" x14ac:dyDescent="0.3">
      <c r="A483" s="13">
        <v>473</v>
      </c>
      <c r="B483" s="376"/>
      <c r="C483" s="307" t="s">
        <v>2870</v>
      </c>
      <c r="D483" s="319" t="s">
        <v>14</v>
      </c>
      <c r="E483" s="307" t="s">
        <v>2863</v>
      </c>
      <c r="F483" s="318"/>
      <c r="G483" s="390"/>
      <c r="H483" s="391"/>
      <c r="I483" s="307"/>
      <c r="J483" s="389"/>
      <c r="K483" s="373"/>
      <c r="L483" s="324">
        <v>185000</v>
      </c>
      <c r="M483" s="324">
        <v>185000</v>
      </c>
      <c r="N483" s="132"/>
      <c r="O483" s="324"/>
      <c r="P483" s="324"/>
      <c r="Q483" s="324"/>
      <c r="R483" s="324"/>
      <c r="S483" s="324"/>
      <c r="T483" s="324"/>
    </row>
    <row r="484" spans="1:21" s="10" customFormat="1" ht="166.5" customHeight="1" x14ac:dyDescent="0.3">
      <c r="A484" s="13">
        <v>474</v>
      </c>
      <c r="B484" s="376"/>
      <c r="C484" s="307" t="s">
        <v>2871</v>
      </c>
      <c r="D484" s="319" t="s">
        <v>14</v>
      </c>
      <c r="E484" s="307" t="s">
        <v>2863</v>
      </c>
      <c r="F484" s="318"/>
      <c r="G484" s="390"/>
      <c r="H484" s="391"/>
      <c r="I484" s="307"/>
      <c r="J484" s="389"/>
      <c r="K484" s="373"/>
      <c r="L484" s="324">
        <v>195000</v>
      </c>
      <c r="M484" s="324">
        <v>195000</v>
      </c>
      <c r="N484" s="132"/>
      <c r="O484" s="324"/>
      <c r="P484" s="324"/>
      <c r="Q484" s="324"/>
      <c r="R484" s="324"/>
      <c r="S484" s="324"/>
      <c r="T484" s="324"/>
    </row>
    <row r="485" spans="1:21" s="10" customFormat="1" ht="180" customHeight="1" x14ac:dyDescent="0.3">
      <c r="A485" s="13">
        <v>475</v>
      </c>
      <c r="B485" s="376"/>
      <c r="C485" s="307" t="s">
        <v>2872</v>
      </c>
      <c r="D485" s="319" t="s">
        <v>14</v>
      </c>
      <c r="E485" s="307" t="s">
        <v>2863</v>
      </c>
      <c r="F485" s="318"/>
      <c r="G485" s="390"/>
      <c r="H485" s="391"/>
      <c r="I485" s="307"/>
      <c r="J485" s="389"/>
      <c r="K485" s="373"/>
      <c r="L485" s="324">
        <v>440000</v>
      </c>
      <c r="M485" s="324">
        <v>440000</v>
      </c>
      <c r="N485" s="132"/>
      <c r="O485" s="324"/>
      <c r="P485" s="324"/>
      <c r="Q485" s="324"/>
      <c r="R485" s="324"/>
      <c r="S485" s="324"/>
      <c r="T485" s="324"/>
    </row>
    <row r="486" spans="1:21" s="267" customFormat="1" ht="154.5" customHeight="1" x14ac:dyDescent="0.3">
      <c r="A486" s="264">
        <v>476</v>
      </c>
      <c r="B486" s="376" t="s">
        <v>2673</v>
      </c>
      <c r="C486" s="334" t="s">
        <v>2299</v>
      </c>
      <c r="D486" s="338" t="s">
        <v>2300</v>
      </c>
      <c r="E486" s="334" t="s">
        <v>2301</v>
      </c>
      <c r="F486" s="336"/>
      <c r="G486" s="454" t="s">
        <v>2533</v>
      </c>
      <c r="H486" s="455" t="s">
        <v>17</v>
      </c>
      <c r="I486" s="337"/>
      <c r="J486" s="456" t="s">
        <v>3607</v>
      </c>
      <c r="K486" s="336"/>
      <c r="L486" s="333">
        <v>1232985</v>
      </c>
      <c r="M486" s="333"/>
      <c r="N486" s="133"/>
      <c r="O486" s="333"/>
      <c r="P486" s="333"/>
      <c r="Q486" s="333"/>
      <c r="R486" s="333"/>
      <c r="S486" s="333"/>
      <c r="T486" s="333"/>
      <c r="U486" s="267">
        <v>1274352</v>
      </c>
    </row>
    <row r="487" spans="1:21" s="267" customFormat="1" ht="154.5" customHeight="1" x14ac:dyDescent="0.3">
      <c r="A487" s="264">
        <v>477</v>
      </c>
      <c r="B487" s="376"/>
      <c r="C487" s="334" t="s">
        <v>2303</v>
      </c>
      <c r="D487" s="338" t="s">
        <v>2300</v>
      </c>
      <c r="E487" s="334" t="s">
        <v>2301</v>
      </c>
      <c r="F487" s="336"/>
      <c r="G487" s="454"/>
      <c r="H487" s="455"/>
      <c r="I487" s="337"/>
      <c r="J487" s="456"/>
      <c r="K487" s="336"/>
      <c r="L487" s="333">
        <v>1280343</v>
      </c>
      <c r="M487" s="333"/>
      <c r="N487" s="133"/>
      <c r="O487" s="333"/>
      <c r="P487" s="333"/>
      <c r="Q487" s="333"/>
      <c r="R487" s="333"/>
      <c r="S487" s="333"/>
      <c r="T487" s="333"/>
      <c r="U487" s="267">
        <v>1349961</v>
      </c>
    </row>
    <row r="488" spans="1:21" s="267" customFormat="1" ht="154.5" customHeight="1" x14ac:dyDescent="0.3">
      <c r="A488" s="264">
        <v>478</v>
      </c>
      <c r="B488" s="376"/>
      <c r="C488" s="334" t="s">
        <v>2304</v>
      </c>
      <c r="D488" s="338" t="s">
        <v>2300</v>
      </c>
      <c r="E488" s="334" t="s">
        <v>2301</v>
      </c>
      <c r="F488" s="336"/>
      <c r="G488" s="454"/>
      <c r="H488" s="455"/>
      <c r="I488" s="337"/>
      <c r="J488" s="456"/>
      <c r="K488" s="336"/>
      <c r="L488" s="333">
        <v>1340704</v>
      </c>
      <c r="M488" s="333"/>
      <c r="N488" s="133"/>
      <c r="O488" s="333"/>
      <c r="P488" s="333"/>
      <c r="Q488" s="333"/>
      <c r="R488" s="333"/>
      <c r="S488" s="333"/>
      <c r="T488" s="333"/>
      <c r="U488" s="267">
        <v>1410401</v>
      </c>
    </row>
    <row r="489" spans="1:21" s="267" customFormat="1" ht="154.5" customHeight="1" x14ac:dyDescent="0.3">
      <c r="A489" s="264">
        <v>479</v>
      </c>
      <c r="B489" s="376"/>
      <c r="C489" s="334" t="s">
        <v>2305</v>
      </c>
      <c r="D489" s="338" t="s">
        <v>2300</v>
      </c>
      <c r="E489" s="334" t="s">
        <v>2301</v>
      </c>
      <c r="F489" s="336"/>
      <c r="G489" s="454"/>
      <c r="H489" s="455"/>
      <c r="I489" s="337"/>
      <c r="J489" s="456"/>
      <c r="K489" s="336"/>
      <c r="L489" s="333">
        <v>1405233</v>
      </c>
      <c r="M489" s="333"/>
      <c r="N489" s="133"/>
      <c r="O489" s="333"/>
      <c r="P489" s="333"/>
      <c r="Q489" s="333"/>
      <c r="R489" s="333"/>
      <c r="S489" s="333"/>
      <c r="T489" s="333"/>
      <c r="U489" s="267">
        <v>1475066</v>
      </c>
    </row>
    <row r="490" spans="1:21" s="267" customFormat="1" ht="126" customHeight="1" x14ac:dyDescent="0.3">
      <c r="A490" s="264">
        <v>480</v>
      </c>
      <c r="B490" s="376"/>
      <c r="C490" s="334" t="s">
        <v>2306</v>
      </c>
      <c r="D490" s="338" t="s">
        <v>2300</v>
      </c>
      <c r="E490" s="334" t="s">
        <v>2301</v>
      </c>
      <c r="F490" s="336"/>
      <c r="G490" s="454"/>
      <c r="H490" s="455"/>
      <c r="I490" s="337"/>
      <c r="J490" s="456"/>
      <c r="K490" s="336"/>
      <c r="L490" s="333">
        <v>1444054</v>
      </c>
      <c r="M490" s="333"/>
      <c r="N490" s="133"/>
      <c r="O490" s="333"/>
      <c r="P490" s="333"/>
      <c r="Q490" s="333"/>
      <c r="R490" s="333"/>
      <c r="S490" s="333"/>
      <c r="T490" s="333"/>
      <c r="U490" s="267">
        <v>1513531</v>
      </c>
    </row>
    <row r="491" spans="1:21" s="267" customFormat="1" ht="141" customHeight="1" x14ac:dyDescent="0.3">
      <c r="A491" s="264">
        <v>481</v>
      </c>
      <c r="B491" s="376"/>
      <c r="C491" s="334" t="s">
        <v>2307</v>
      </c>
      <c r="D491" s="338" t="s">
        <v>2300</v>
      </c>
      <c r="E491" s="334" t="s">
        <v>2301</v>
      </c>
      <c r="F491" s="336"/>
      <c r="G491" s="454"/>
      <c r="H491" s="455"/>
      <c r="I491" s="337"/>
      <c r="J491" s="456"/>
      <c r="K491" s="336"/>
      <c r="L491" s="333">
        <v>1506721</v>
      </c>
      <c r="M491" s="333"/>
      <c r="N491" s="133"/>
      <c r="O491" s="333"/>
      <c r="P491" s="333"/>
      <c r="Q491" s="333"/>
      <c r="R491" s="333"/>
      <c r="S491" s="333"/>
      <c r="T491" s="333"/>
      <c r="U491" s="267">
        <v>1576522</v>
      </c>
    </row>
    <row r="492" spans="1:21" s="267" customFormat="1" ht="131.25" customHeight="1" x14ac:dyDescent="0.3">
      <c r="A492" s="264">
        <v>482</v>
      </c>
      <c r="B492" s="376"/>
      <c r="C492" s="334" t="s">
        <v>2308</v>
      </c>
      <c r="D492" s="338" t="s">
        <v>2300</v>
      </c>
      <c r="E492" s="334" t="s">
        <v>2301</v>
      </c>
      <c r="F492" s="336"/>
      <c r="G492" s="454"/>
      <c r="H492" s="455"/>
      <c r="I492" s="337"/>
      <c r="J492" s="456"/>
      <c r="K492" s="336"/>
      <c r="L492" s="333">
        <v>1559222</v>
      </c>
      <c r="M492" s="333"/>
      <c r="N492" s="133"/>
      <c r="O492" s="333"/>
      <c r="P492" s="333"/>
      <c r="Q492" s="333"/>
      <c r="R492" s="333"/>
      <c r="S492" s="333"/>
      <c r="T492" s="333"/>
      <c r="U492" s="267">
        <v>1629329</v>
      </c>
    </row>
    <row r="493" spans="1:21" s="267" customFormat="1" ht="65.099999999999994" customHeight="1" x14ac:dyDescent="0.3">
      <c r="A493" s="264">
        <v>483</v>
      </c>
      <c r="B493" s="376"/>
      <c r="C493" s="334" t="s">
        <v>2309</v>
      </c>
      <c r="D493" s="338" t="s">
        <v>2300</v>
      </c>
      <c r="E493" s="334" t="s">
        <v>2301</v>
      </c>
      <c r="F493" s="336"/>
      <c r="G493" s="454"/>
      <c r="H493" s="455"/>
      <c r="I493" s="337"/>
      <c r="J493" s="456"/>
      <c r="K493" s="336"/>
      <c r="L493" s="333">
        <v>111111</v>
      </c>
      <c r="M493" s="333"/>
      <c r="N493" s="133"/>
      <c r="O493" s="333"/>
      <c r="P493" s="333"/>
      <c r="Q493" s="333"/>
      <c r="R493" s="333"/>
      <c r="S493" s="333"/>
      <c r="T493" s="333"/>
      <c r="U493" s="267">
        <v>111111</v>
      </c>
    </row>
    <row r="494" spans="1:21" s="267" customFormat="1" ht="72.75" customHeight="1" x14ac:dyDescent="0.3">
      <c r="A494" s="264">
        <v>484</v>
      </c>
      <c r="B494" s="376"/>
      <c r="C494" s="334" t="s">
        <v>2310</v>
      </c>
      <c r="D494" s="338" t="s">
        <v>2300</v>
      </c>
      <c r="E494" s="334" t="s">
        <v>2301</v>
      </c>
      <c r="F494" s="336"/>
      <c r="G494" s="454"/>
      <c r="H494" s="455"/>
      <c r="I494" s="337"/>
      <c r="J494" s="456"/>
      <c r="K494" s="336"/>
      <c r="L494" s="333">
        <v>74074</v>
      </c>
      <c r="M494" s="333"/>
      <c r="N494" s="133"/>
      <c r="O494" s="333"/>
      <c r="P494" s="333"/>
      <c r="Q494" s="333"/>
      <c r="R494" s="333"/>
      <c r="S494" s="333"/>
      <c r="T494" s="333"/>
      <c r="U494" s="267">
        <v>74074</v>
      </c>
    </row>
    <row r="495" spans="1:21" s="267" customFormat="1" ht="136.5" customHeight="1" x14ac:dyDescent="0.3">
      <c r="A495" s="264">
        <v>485</v>
      </c>
      <c r="B495" s="376"/>
      <c r="C495" s="334" t="s">
        <v>2831</v>
      </c>
      <c r="D495" s="338" t="s">
        <v>51</v>
      </c>
      <c r="E495" s="334" t="s">
        <v>2832</v>
      </c>
      <c r="F495" s="336"/>
      <c r="G495" s="454" t="s">
        <v>2783</v>
      </c>
      <c r="H495" s="337" t="s">
        <v>17</v>
      </c>
      <c r="I495" s="337"/>
      <c r="J495" s="456" t="s">
        <v>3604</v>
      </c>
      <c r="K495" s="452" t="s">
        <v>2841</v>
      </c>
      <c r="L495" s="333"/>
      <c r="M495" s="333"/>
      <c r="N495" s="133">
        <v>1287037.0370370368</v>
      </c>
      <c r="O495" s="333"/>
      <c r="P495" s="333"/>
      <c r="Q495" s="333"/>
      <c r="R495" s="333"/>
      <c r="S495" s="333"/>
      <c r="T495" s="333"/>
      <c r="U495" s="267">
        <v>1390000</v>
      </c>
    </row>
    <row r="496" spans="1:21" s="267" customFormat="1" ht="136.5" customHeight="1" x14ac:dyDescent="0.3">
      <c r="A496" s="264">
        <v>486</v>
      </c>
      <c r="B496" s="376"/>
      <c r="C496" s="334" t="s">
        <v>2834</v>
      </c>
      <c r="D496" s="338" t="s">
        <v>51</v>
      </c>
      <c r="E496" s="334" t="s">
        <v>2832</v>
      </c>
      <c r="F496" s="336"/>
      <c r="G496" s="454"/>
      <c r="H496" s="337" t="s">
        <v>119</v>
      </c>
      <c r="I496" s="337"/>
      <c r="J496" s="456"/>
      <c r="K496" s="453"/>
      <c r="L496" s="333"/>
      <c r="M496" s="333"/>
      <c r="N496" s="133">
        <v>1342592.5925925926</v>
      </c>
      <c r="O496" s="333"/>
      <c r="P496" s="333"/>
      <c r="Q496" s="333"/>
      <c r="R496" s="333"/>
      <c r="S496" s="333"/>
      <c r="T496" s="333"/>
      <c r="U496" s="267">
        <v>1440000</v>
      </c>
    </row>
    <row r="497" spans="1:21" s="267" customFormat="1" ht="136.5" customHeight="1" x14ac:dyDescent="0.3">
      <c r="A497" s="264">
        <v>487</v>
      </c>
      <c r="B497" s="376"/>
      <c r="C497" s="334" t="s">
        <v>2835</v>
      </c>
      <c r="D497" s="338" t="s">
        <v>51</v>
      </c>
      <c r="E497" s="334" t="s">
        <v>2832</v>
      </c>
      <c r="F497" s="336"/>
      <c r="G497" s="454"/>
      <c r="H497" s="337" t="s">
        <v>119</v>
      </c>
      <c r="I497" s="337"/>
      <c r="J497" s="456"/>
      <c r="K497" s="453"/>
      <c r="L497" s="333"/>
      <c r="M497" s="333"/>
      <c r="N497" s="133">
        <v>1379629.6296296294</v>
      </c>
      <c r="O497" s="333"/>
      <c r="P497" s="333"/>
      <c r="Q497" s="333"/>
      <c r="R497" s="333"/>
      <c r="S497" s="333"/>
      <c r="T497" s="333"/>
      <c r="U497" s="267">
        <v>1480000</v>
      </c>
    </row>
    <row r="498" spans="1:21" s="267" customFormat="1" ht="136.5" customHeight="1" x14ac:dyDescent="0.3">
      <c r="A498" s="264">
        <v>488</v>
      </c>
      <c r="B498" s="376"/>
      <c r="C498" s="334" t="s">
        <v>2836</v>
      </c>
      <c r="D498" s="338" t="s">
        <v>51</v>
      </c>
      <c r="E498" s="334" t="s">
        <v>2832</v>
      </c>
      <c r="F498" s="336"/>
      <c r="G498" s="454"/>
      <c r="H498" s="337" t="s">
        <v>119</v>
      </c>
      <c r="I498" s="337"/>
      <c r="J498" s="456"/>
      <c r="K498" s="453"/>
      <c r="L498" s="333"/>
      <c r="M498" s="333"/>
      <c r="N498" s="133">
        <v>1425925.9259259258</v>
      </c>
      <c r="O498" s="333"/>
      <c r="P498" s="333"/>
      <c r="Q498" s="333"/>
      <c r="R498" s="333"/>
      <c r="S498" s="333"/>
      <c r="T498" s="333"/>
      <c r="U498" s="267">
        <v>1530000</v>
      </c>
    </row>
    <row r="499" spans="1:21" s="267" customFormat="1" ht="136.5" customHeight="1" x14ac:dyDescent="0.3">
      <c r="A499" s="264">
        <v>489</v>
      </c>
      <c r="B499" s="376"/>
      <c r="C499" s="334" t="s">
        <v>2837</v>
      </c>
      <c r="D499" s="338" t="s">
        <v>51</v>
      </c>
      <c r="E499" s="334" t="s">
        <v>2832</v>
      </c>
      <c r="F499" s="336"/>
      <c r="G499" s="454"/>
      <c r="H499" s="337" t="s">
        <v>119</v>
      </c>
      <c r="I499" s="337"/>
      <c r="J499" s="456"/>
      <c r="K499" s="453"/>
      <c r="L499" s="333"/>
      <c r="M499" s="333"/>
      <c r="N499" s="133">
        <v>1481481.4814814813</v>
      </c>
      <c r="O499" s="333"/>
      <c r="P499" s="333"/>
      <c r="Q499" s="333"/>
      <c r="R499" s="333"/>
      <c r="S499" s="333"/>
      <c r="T499" s="333"/>
      <c r="U499" s="267">
        <v>1580000</v>
      </c>
    </row>
    <row r="500" spans="1:21" s="267" customFormat="1" ht="136.5" customHeight="1" x14ac:dyDescent="0.3">
      <c r="A500" s="264">
        <v>490</v>
      </c>
      <c r="B500" s="376"/>
      <c r="C500" s="334" t="s">
        <v>2838</v>
      </c>
      <c r="D500" s="338" t="s">
        <v>51</v>
      </c>
      <c r="E500" s="334" t="s">
        <v>2832</v>
      </c>
      <c r="F500" s="336"/>
      <c r="G500" s="454"/>
      <c r="H500" s="337" t="s">
        <v>119</v>
      </c>
      <c r="I500" s="337"/>
      <c r="J500" s="456"/>
      <c r="K500" s="453"/>
      <c r="L500" s="333"/>
      <c r="M500" s="333"/>
      <c r="N500" s="133">
        <v>1518518.5185185184</v>
      </c>
      <c r="O500" s="333"/>
      <c r="P500" s="333"/>
      <c r="Q500" s="333"/>
      <c r="R500" s="333"/>
      <c r="S500" s="333"/>
      <c r="T500" s="333"/>
      <c r="U500" s="267">
        <v>1620000</v>
      </c>
    </row>
    <row r="501" spans="1:21" s="267" customFormat="1" ht="136.5" customHeight="1" x14ac:dyDescent="0.3">
      <c r="A501" s="264">
        <v>491</v>
      </c>
      <c r="B501" s="376"/>
      <c r="C501" s="334" t="s">
        <v>2839</v>
      </c>
      <c r="D501" s="338" t="s">
        <v>51</v>
      </c>
      <c r="E501" s="334" t="s">
        <v>2832</v>
      </c>
      <c r="F501" s="336"/>
      <c r="G501" s="454"/>
      <c r="H501" s="337" t="s">
        <v>119</v>
      </c>
      <c r="I501" s="337"/>
      <c r="J501" s="456"/>
      <c r="K501" s="453"/>
      <c r="L501" s="333"/>
      <c r="M501" s="333"/>
      <c r="N501" s="133">
        <v>1583333.3333333333</v>
      </c>
      <c r="O501" s="333"/>
      <c r="P501" s="333"/>
      <c r="Q501" s="333"/>
      <c r="R501" s="333"/>
      <c r="S501" s="333"/>
      <c r="T501" s="333"/>
      <c r="U501" s="267">
        <v>1680000</v>
      </c>
    </row>
    <row r="502" spans="1:21" s="267" customFormat="1" ht="72.75" customHeight="1" x14ac:dyDescent="0.3">
      <c r="A502" s="264">
        <v>492</v>
      </c>
      <c r="B502" s="376"/>
      <c r="C502" s="334" t="s">
        <v>2840</v>
      </c>
      <c r="D502" s="338" t="s">
        <v>51</v>
      </c>
      <c r="E502" s="334" t="s">
        <v>2832</v>
      </c>
      <c r="F502" s="336"/>
      <c r="G502" s="454"/>
      <c r="H502" s="337" t="s">
        <v>119</v>
      </c>
      <c r="I502" s="337"/>
      <c r="J502" s="456"/>
      <c r="K502" s="336"/>
      <c r="L502" s="333"/>
      <c r="M502" s="333"/>
      <c r="N502" s="133">
        <v>18518.518518518518</v>
      </c>
      <c r="O502" s="333"/>
      <c r="P502" s="333"/>
      <c r="Q502" s="333"/>
      <c r="R502" s="333"/>
      <c r="S502" s="333"/>
      <c r="T502" s="333"/>
      <c r="U502" s="267">
        <v>18518.518518518518</v>
      </c>
    </row>
    <row r="503" spans="1:21" s="267" customFormat="1" ht="72.75" customHeight="1" x14ac:dyDescent="0.3">
      <c r="A503" s="264">
        <v>493</v>
      </c>
      <c r="B503" s="376"/>
      <c r="C503" s="334" t="s">
        <v>2310</v>
      </c>
      <c r="D503" s="338" t="s">
        <v>51</v>
      </c>
      <c r="E503" s="334" t="s">
        <v>2832</v>
      </c>
      <c r="F503" s="336"/>
      <c r="G503" s="454"/>
      <c r="H503" s="337" t="s">
        <v>119</v>
      </c>
      <c r="I503" s="337"/>
      <c r="J503" s="456"/>
      <c r="K503" s="336"/>
      <c r="L503" s="333"/>
      <c r="M503" s="333"/>
      <c r="N503" s="133">
        <v>74074</v>
      </c>
      <c r="O503" s="333"/>
      <c r="P503" s="333"/>
      <c r="Q503" s="333"/>
      <c r="R503" s="333"/>
      <c r="S503" s="333"/>
      <c r="T503" s="333"/>
      <c r="U503" s="267">
        <v>74074</v>
      </c>
    </row>
    <row r="504" spans="1:21" s="267" customFormat="1" ht="135.6" customHeight="1" x14ac:dyDescent="0.3">
      <c r="A504" s="264">
        <v>494</v>
      </c>
      <c r="B504" s="376"/>
      <c r="C504" s="334" t="s">
        <v>3306</v>
      </c>
      <c r="D504" s="338" t="s">
        <v>51</v>
      </c>
      <c r="E504" s="334" t="s">
        <v>2832</v>
      </c>
      <c r="F504" s="336"/>
      <c r="G504" s="454"/>
      <c r="H504" s="337" t="s">
        <v>119</v>
      </c>
      <c r="I504" s="337"/>
      <c r="J504" s="456"/>
      <c r="K504" s="339" t="s">
        <v>3412</v>
      </c>
      <c r="L504" s="333"/>
      <c r="M504" s="333"/>
      <c r="N504" s="133">
        <v>92592.592592592584</v>
      </c>
      <c r="O504" s="333"/>
      <c r="P504" s="333"/>
      <c r="Q504" s="333"/>
      <c r="R504" s="333"/>
      <c r="S504" s="333"/>
      <c r="T504" s="333"/>
      <c r="U504" s="267">
        <v>92592.592592592599</v>
      </c>
    </row>
    <row r="505" spans="1:21" s="10" customFormat="1" ht="110.25" customHeight="1" x14ac:dyDescent="0.3">
      <c r="A505" s="13">
        <v>495</v>
      </c>
      <c r="B505" s="376"/>
      <c r="C505" s="307" t="s">
        <v>2903</v>
      </c>
      <c r="D505" s="319" t="s">
        <v>51</v>
      </c>
      <c r="E505" s="307" t="s">
        <v>2832</v>
      </c>
      <c r="F505" s="318" t="s">
        <v>2904</v>
      </c>
      <c r="G505" s="376" t="s">
        <v>2923</v>
      </c>
      <c r="H505" s="391" t="s">
        <v>17</v>
      </c>
      <c r="I505" s="321"/>
      <c r="J505" s="388" t="s">
        <v>2925</v>
      </c>
      <c r="K505" s="318"/>
      <c r="L505" s="333"/>
      <c r="M505" s="333"/>
      <c r="N505" s="133"/>
      <c r="O505" s="333"/>
      <c r="P505" s="333"/>
      <c r="Q505" s="333"/>
      <c r="R505" s="333"/>
      <c r="S505" s="333"/>
      <c r="T505" s="333">
        <v>1272727.2727272727</v>
      </c>
    </row>
    <row r="506" spans="1:21" s="10" customFormat="1" ht="110.25" customHeight="1" x14ac:dyDescent="0.3">
      <c r="A506" s="13">
        <v>496</v>
      </c>
      <c r="B506" s="376"/>
      <c r="C506" s="307" t="s">
        <v>2906</v>
      </c>
      <c r="D506" s="319" t="s">
        <v>51</v>
      </c>
      <c r="E506" s="307" t="s">
        <v>2907</v>
      </c>
      <c r="F506" s="318" t="s">
        <v>2908</v>
      </c>
      <c r="G506" s="376"/>
      <c r="H506" s="391"/>
      <c r="I506" s="321"/>
      <c r="J506" s="388"/>
      <c r="K506" s="318"/>
      <c r="L506" s="333"/>
      <c r="M506" s="333"/>
      <c r="N506" s="133"/>
      <c r="O506" s="333"/>
      <c r="P506" s="333"/>
      <c r="Q506" s="333"/>
      <c r="R506" s="333"/>
      <c r="S506" s="333"/>
      <c r="T506" s="333">
        <v>1363636.3636363635</v>
      </c>
    </row>
    <row r="507" spans="1:21" s="10" customFormat="1" ht="110.25" customHeight="1" x14ac:dyDescent="0.3">
      <c r="A507" s="13">
        <v>497</v>
      </c>
      <c r="B507" s="376"/>
      <c r="C507" s="307" t="s">
        <v>2910</v>
      </c>
      <c r="D507" s="319" t="s">
        <v>51</v>
      </c>
      <c r="E507" s="307" t="s">
        <v>2832</v>
      </c>
      <c r="F507" s="318" t="s">
        <v>2911</v>
      </c>
      <c r="G507" s="376"/>
      <c r="H507" s="391"/>
      <c r="I507" s="321"/>
      <c r="J507" s="388"/>
      <c r="K507" s="318"/>
      <c r="L507" s="333"/>
      <c r="M507" s="333"/>
      <c r="N507" s="133"/>
      <c r="O507" s="333"/>
      <c r="P507" s="333"/>
      <c r="Q507" s="333"/>
      <c r="R507" s="333"/>
      <c r="S507" s="333"/>
      <c r="T507" s="333">
        <v>1454545.4545454544</v>
      </c>
    </row>
    <row r="508" spans="1:21" s="10" customFormat="1" ht="54.75" customHeight="1" x14ac:dyDescent="0.3">
      <c r="A508" s="13">
        <v>498</v>
      </c>
      <c r="B508" s="376" t="s">
        <v>2672</v>
      </c>
      <c r="C508" s="307" t="s">
        <v>221</v>
      </c>
      <c r="D508" s="319" t="s">
        <v>14</v>
      </c>
      <c r="E508" s="307" t="s">
        <v>214</v>
      </c>
      <c r="F508" s="393" t="s">
        <v>226</v>
      </c>
      <c r="G508" s="376" t="s">
        <v>222</v>
      </c>
      <c r="H508" s="307" t="s">
        <v>17</v>
      </c>
      <c r="I508" s="307"/>
      <c r="J508" s="389" t="s">
        <v>218</v>
      </c>
      <c r="K508" s="388" t="s">
        <v>223</v>
      </c>
      <c r="L508" s="324">
        <v>1865357</v>
      </c>
      <c r="M508" s="324">
        <v>1865357</v>
      </c>
      <c r="N508" s="132">
        <v>1865357</v>
      </c>
      <c r="O508" s="324">
        <v>1865357</v>
      </c>
      <c r="P508" s="324">
        <v>1865357</v>
      </c>
      <c r="Q508" s="324">
        <v>1865357</v>
      </c>
      <c r="R508" s="324">
        <v>1865357</v>
      </c>
      <c r="S508" s="324">
        <v>1865357</v>
      </c>
      <c r="T508" s="324">
        <v>1865357</v>
      </c>
    </row>
    <row r="509" spans="1:21" s="10" customFormat="1" ht="111.75" customHeight="1" x14ac:dyDescent="0.3">
      <c r="A509" s="13">
        <v>499</v>
      </c>
      <c r="B509" s="376"/>
      <c r="C509" s="307" t="s">
        <v>227</v>
      </c>
      <c r="D509" s="319" t="s">
        <v>14</v>
      </c>
      <c r="E509" s="321" t="s">
        <v>44</v>
      </c>
      <c r="F509" s="393"/>
      <c r="G509" s="376"/>
      <c r="H509" s="321" t="s">
        <v>44</v>
      </c>
      <c r="I509" s="307"/>
      <c r="J509" s="389"/>
      <c r="K509" s="388"/>
      <c r="L509" s="324">
        <v>2238601</v>
      </c>
      <c r="M509" s="324">
        <v>2238601</v>
      </c>
      <c r="N509" s="132">
        <v>2238601</v>
      </c>
      <c r="O509" s="324">
        <v>2238601</v>
      </c>
      <c r="P509" s="324">
        <v>2238601</v>
      </c>
      <c r="Q509" s="324">
        <v>2238601</v>
      </c>
      <c r="R509" s="324">
        <v>2238601</v>
      </c>
      <c r="S509" s="324">
        <v>2238601</v>
      </c>
      <c r="T509" s="324">
        <v>2238601</v>
      </c>
    </row>
    <row r="510" spans="1:21" s="10" customFormat="1" ht="65.099999999999994" customHeight="1" x14ac:dyDescent="0.3">
      <c r="A510" s="13">
        <v>500</v>
      </c>
      <c r="B510" s="376"/>
      <c r="C510" s="307" t="s">
        <v>228</v>
      </c>
      <c r="D510" s="319" t="s">
        <v>209</v>
      </c>
      <c r="E510" s="321" t="s">
        <v>44</v>
      </c>
      <c r="F510" s="393"/>
      <c r="G510" s="376"/>
      <c r="H510" s="321" t="s">
        <v>44</v>
      </c>
      <c r="I510" s="307"/>
      <c r="J510" s="389"/>
      <c r="K510" s="388"/>
      <c r="L510" s="324">
        <v>1139124</v>
      </c>
      <c r="M510" s="324">
        <v>1139124</v>
      </c>
      <c r="N510" s="132">
        <v>1139124</v>
      </c>
      <c r="O510" s="324">
        <v>1139124</v>
      </c>
      <c r="P510" s="324">
        <v>1139124</v>
      </c>
      <c r="Q510" s="324">
        <v>1139124</v>
      </c>
      <c r="R510" s="324">
        <v>1139124</v>
      </c>
      <c r="S510" s="324">
        <v>1139124</v>
      </c>
      <c r="T510" s="324">
        <v>1139124</v>
      </c>
    </row>
    <row r="511" spans="1:21" s="10" customFormat="1" ht="65.099999999999994" customHeight="1" x14ac:dyDescent="0.3">
      <c r="A511" s="13">
        <v>501</v>
      </c>
      <c r="B511" s="376"/>
      <c r="C511" s="307" t="s">
        <v>229</v>
      </c>
      <c r="D511" s="319" t="s">
        <v>209</v>
      </c>
      <c r="E511" s="321" t="s">
        <v>44</v>
      </c>
      <c r="F511" s="393"/>
      <c r="G511" s="376"/>
      <c r="H511" s="321" t="s">
        <v>44</v>
      </c>
      <c r="I511" s="307"/>
      <c r="J511" s="389"/>
      <c r="K511" s="388"/>
      <c r="L511" s="324">
        <v>1278969</v>
      </c>
      <c r="M511" s="324">
        <v>1278969</v>
      </c>
      <c r="N511" s="132">
        <v>1278969</v>
      </c>
      <c r="O511" s="324">
        <v>1278969</v>
      </c>
      <c r="P511" s="324">
        <v>1278969</v>
      </c>
      <c r="Q511" s="324">
        <v>1278969</v>
      </c>
      <c r="R511" s="324">
        <v>1278969</v>
      </c>
      <c r="S511" s="324">
        <v>1278969</v>
      </c>
      <c r="T511" s="324">
        <v>1278969</v>
      </c>
    </row>
    <row r="512" spans="1:21" s="10" customFormat="1" ht="65.099999999999994" customHeight="1" x14ac:dyDescent="0.3">
      <c r="A512" s="13">
        <v>502</v>
      </c>
      <c r="B512" s="376"/>
      <c r="C512" s="307" t="s">
        <v>230</v>
      </c>
      <c r="D512" s="319" t="s">
        <v>209</v>
      </c>
      <c r="E512" s="321" t="s">
        <v>44</v>
      </c>
      <c r="F512" s="393"/>
      <c r="G512" s="376"/>
      <c r="H512" s="321" t="s">
        <v>44</v>
      </c>
      <c r="I512" s="307"/>
      <c r="J512" s="389"/>
      <c r="K512" s="388"/>
      <c r="L512" s="324">
        <v>1042676</v>
      </c>
      <c r="M512" s="324">
        <v>1042676</v>
      </c>
      <c r="N512" s="132">
        <v>1042676</v>
      </c>
      <c r="O512" s="324">
        <v>1042676</v>
      </c>
      <c r="P512" s="324">
        <v>1042676</v>
      </c>
      <c r="Q512" s="324">
        <v>1042676</v>
      </c>
      <c r="R512" s="324">
        <v>1042676</v>
      </c>
      <c r="S512" s="324">
        <v>1042676</v>
      </c>
      <c r="T512" s="324">
        <v>1042676</v>
      </c>
    </row>
    <row r="513" spans="1:20" s="10" customFormat="1" ht="65.099999999999994" customHeight="1" x14ac:dyDescent="0.3">
      <c r="A513" s="13">
        <v>503</v>
      </c>
      <c r="B513" s="376"/>
      <c r="C513" s="307" t="s">
        <v>231</v>
      </c>
      <c r="D513" s="319" t="s">
        <v>14</v>
      </c>
      <c r="E513" s="321" t="s">
        <v>44</v>
      </c>
      <c r="F513" s="393"/>
      <c r="G513" s="376"/>
      <c r="H513" s="321" t="s">
        <v>44</v>
      </c>
      <c r="I513" s="307"/>
      <c r="J513" s="389"/>
      <c r="K513" s="388"/>
      <c r="L513" s="324">
        <v>2354335</v>
      </c>
      <c r="M513" s="324">
        <v>2354335</v>
      </c>
      <c r="N513" s="132">
        <v>2354335</v>
      </c>
      <c r="O513" s="324">
        <v>2354335</v>
      </c>
      <c r="P513" s="324">
        <v>2354335</v>
      </c>
      <c r="Q513" s="324">
        <v>2354335</v>
      </c>
      <c r="R513" s="324">
        <v>2354335</v>
      </c>
      <c r="S513" s="324">
        <v>2354335</v>
      </c>
      <c r="T513" s="324">
        <v>2354335</v>
      </c>
    </row>
    <row r="514" spans="1:20" s="10" customFormat="1" ht="65.099999999999994" customHeight="1" x14ac:dyDescent="0.3">
      <c r="A514" s="13">
        <v>504</v>
      </c>
      <c r="B514" s="376"/>
      <c r="C514" s="307" t="s">
        <v>232</v>
      </c>
      <c r="D514" s="319" t="s">
        <v>209</v>
      </c>
      <c r="E514" s="321" t="s">
        <v>44</v>
      </c>
      <c r="F514" s="393"/>
      <c r="G514" s="376"/>
      <c r="H514" s="321" t="s">
        <v>44</v>
      </c>
      <c r="I514" s="307"/>
      <c r="J514" s="389"/>
      <c r="K514" s="388"/>
      <c r="L514" s="324">
        <v>2151800</v>
      </c>
      <c r="M514" s="324">
        <v>2151800</v>
      </c>
      <c r="N514" s="132">
        <v>2151800</v>
      </c>
      <c r="O514" s="324">
        <v>2151800</v>
      </c>
      <c r="P514" s="324">
        <v>2151800</v>
      </c>
      <c r="Q514" s="324">
        <v>2151800</v>
      </c>
      <c r="R514" s="324">
        <v>2151800</v>
      </c>
      <c r="S514" s="324">
        <v>2151800</v>
      </c>
      <c r="T514" s="324">
        <v>2151800</v>
      </c>
    </row>
    <row r="515" spans="1:20" s="10" customFormat="1" ht="89.25" customHeight="1" x14ac:dyDescent="0.3">
      <c r="A515" s="13">
        <v>505</v>
      </c>
      <c r="B515" s="376"/>
      <c r="C515" s="307" t="s">
        <v>233</v>
      </c>
      <c r="D515" s="319" t="s">
        <v>14</v>
      </c>
      <c r="E515" s="321" t="s">
        <v>44</v>
      </c>
      <c r="F515" s="393"/>
      <c r="G515" s="376"/>
      <c r="H515" s="321" t="s">
        <v>44</v>
      </c>
      <c r="I515" s="307"/>
      <c r="J515" s="389"/>
      <c r="K515" s="388"/>
      <c r="L515" s="324">
        <v>2354335</v>
      </c>
      <c r="M515" s="324">
        <v>2354335</v>
      </c>
      <c r="N515" s="132">
        <v>2354335</v>
      </c>
      <c r="O515" s="324">
        <v>2354335</v>
      </c>
      <c r="P515" s="324">
        <v>2354335</v>
      </c>
      <c r="Q515" s="324">
        <v>2354335</v>
      </c>
      <c r="R515" s="324">
        <v>2354335</v>
      </c>
      <c r="S515" s="324">
        <v>2354335</v>
      </c>
      <c r="T515" s="324">
        <v>2354335</v>
      </c>
    </row>
    <row r="516" spans="1:20" s="10" customFormat="1" ht="65.099999999999994" customHeight="1" x14ac:dyDescent="0.3">
      <c r="A516" s="13">
        <v>506</v>
      </c>
      <c r="B516" s="376"/>
      <c r="C516" s="307" t="s">
        <v>234</v>
      </c>
      <c r="D516" s="319" t="s">
        <v>209</v>
      </c>
      <c r="E516" s="321" t="s">
        <v>44</v>
      </c>
      <c r="F516" s="393"/>
      <c r="G516" s="376"/>
      <c r="H516" s="321" t="s">
        <v>44</v>
      </c>
      <c r="I516" s="307"/>
      <c r="J516" s="389"/>
      <c r="K516" s="388"/>
      <c r="L516" s="324">
        <v>3405591</v>
      </c>
      <c r="M516" s="324">
        <v>3405591</v>
      </c>
      <c r="N516" s="132">
        <v>3405591</v>
      </c>
      <c r="O516" s="324">
        <v>3405591</v>
      </c>
      <c r="P516" s="324">
        <v>3405591</v>
      </c>
      <c r="Q516" s="324">
        <v>3405591</v>
      </c>
      <c r="R516" s="324">
        <v>3405591</v>
      </c>
      <c r="S516" s="324">
        <v>3405591</v>
      </c>
      <c r="T516" s="324">
        <v>3405591</v>
      </c>
    </row>
    <row r="517" spans="1:20" s="10" customFormat="1" ht="65.099999999999994" customHeight="1" x14ac:dyDescent="0.3">
      <c r="A517" s="13">
        <v>507</v>
      </c>
      <c r="B517" s="376"/>
      <c r="C517" s="307" t="s">
        <v>235</v>
      </c>
      <c r="D517" s="319" t="s">
        <v>209</v>
      </c>
      <c r="E517" s="321" t="s">
        <v>44</v>
      </c>
      <c r="F517" s="393"/>
      <c r="G517" s="376"/>
      <c r="H517" s="321" t="s">
        <v>44</v>
      </c>
      <c r="I517" s="307"/>
      <c r="J517" s="389"/>
      <c r="K517" s="388"/>
      <c r="L517" s="324">
        <v>1717795</v>
      </c>
      <c r="M517" s="324">
        <v>1717795</v>
      </c>
      <c r="N517" s="132">
        <v>1717795</v>
      </c>
      <c r="O517" s="324">
        <v>1717795</v>
      </c>
      <c r="P517" s="324">
        <v>1717795</v>
      </c>
      <c r="Q517" s="324">
        <v>1717795</v>
      </c>
      <c r="R517" s="324">
        <v>1717795</v>
      </c>
      <c r="S517" s="324">
        <v>1717795</v>
      </c>
      <c r="T517" s="324">
        <v>1717795</v>
      </c>
    </row>
    <row r="518" spans="1:20" s="10" customFormat="1" ht="79.5" customHeight="1" x14ac:dyDescent="0.3">
      <c r="A518" s="13">
        <v>508</v>
      </c>
      <c r="B518" s="376"/>
      <c r="C518" s="307" t="s">
        <v>236</v>
      </c>
      <c r="D518" s="319" t="s">
        <v>209</v>
      </c>
      <c r="E518" s="321" t="s">
        <v>44</v>
      </c>
      <c r="F518" s="393"/>
      <c r="G518" s="376"/>
      <c r="H518" s="321" t="s">
        <v>44</v>
      </c>
      <c r="I518" s="307"/>
      <c r="J518" s="389"/>
      <c r="K518" s="388"/>
      <c r="L518" s="324">
        <v>6684736</v>
      </c>
      <c r="M518" s="324">
        <v>6684736</v>
      </c>
      <c r="N518" s="132">
        <v>6684736</v>
      </c>
      <c r="O518" s="324">
        <v>6684736</v>
      </c>
      <c r="P518" s="324">
        <v>6684736</v>
      </c>
      <c r="Q518" s="324">
        <v>6684736</v>
      </c>
      <c r="R518" s="324">
        <v>6684736</v>
      </c>
      <c r="S518" s="324">
        <v>6684736</v>
      </c>
      <c r="T518" s="324">
        <v>6684736</v>
      </c>
    </row>
    <row r="519" spans="1:20" s="10" customFormat="1" ht="65.099999999999994" customHeight="1" x14ac:dyDescent="0.3">
      <c r="A519" s="13">
        <v>509</v>
      </c>
      <c r="B519" s="376"/>
      <c r="C519" s="307" t="s">
        <v>237</v>
      </c>
      <c r="D519" s="319" t="s">
        <v>209</v>
      </c>
      <c r="E519" s="321" t="s">
        <v>44</v>
      </c>
      <c r="F519" s="393"/>
      <c r="G519" s="376"/>
      <c r="H519" s="321" t="s">
        <v>44</v>
      </c>
      <c r="I519" s="307"/>
      <c r="J519" s="389"/>
      <c r="K519" s="388"/>
      <c r="L519" s="324">
        <v>9288764</v>
      </c>
      <c r="M519" s="324">
        <v>9288764</v>
      </c>
      <c r="N519" s="132">
        <v>9288764</v>
      </c>
      <c r="O519" s="324">
        <v>9288764</v>
      </c>
      <c r="P519" s="324">
        <v>9288764</v>
      </c>
      <c r="Q519" s="324">
        <v>9288764</v>
      </c>
      <c r="R519" s="324">
        <v>9288764</v>
      </c>
      <c r="S519" s="324">
        <v>9288764</v>
      </c>
      <c r="T519" s="324">
        <v>9288764</v>
      </c>
    </row>
    <row r="520" spans="1:20" s="10" customFormat="1" ht="65.099999999999994" customHeight="1" x14ac:dyDescent="0.3">
      <c r="A520" s="13">
        <v>510</v>
      </c>
      <c r="B520" s="376"/>
      <c r="C520" s="307" t="s">
        <v>221</v>
      </c>
      <c r="D520" s="319" t="s">
        <v>14</v>
      </c>
      <c r="E520" s="307" t="s">
        <v>207</v>
      </c>
      <c r="F520" s="393" t="s">
        <v>238</v>
      </c>
      <c r="G520" s="376" t="s">
        <v>254</v>
      </c>
      <c r="H520" s="307" t="s">
        <v>17</v>
      </c>
      <c r="I520" s="307"/>
      <c r="J520" s="389" t="s">
        <v>218</v>
      </c>
      <c r="K520" s="388" t="s">
        <v>255</v>
      </c>
      <c r="L520" s="324">
        <v>1477273</v>
      </c>
      <c r="M520" s="324">
        <v>1477273</v>
      </c>
      <c r="N520" s="132">
        <v>1477273</v>
      </c>
      <c r="O520" s="324">
        <v>1477273</v>
      </c>
      <c r="P520" s="324">
        <v>1477273</v>
      </c>
      <c r="Q520" s="324">
        <v>1477273</v>
      </c>
      <c r="R520" s="324">
        <v>1477273</v>
      </c>
      <c r="S520" s="324">
        <v>1477273</v>
      </c>
      <c r="T520" s="324">
        <v>1477273</v>
      </c>
    </row>
    <row r="521" spans="1:20" s="10" customFormat="1" ht="65.099999999999994" customHeight="1" x14ac:dyDescent="0.3">
      <c r="A521" s="13">
        <v>511</v>
      </c>
      <c r="B521" s="376"/>
      <c r="C521" s="307" t="s">
        <v>239</v>
      </c>
      <c r="D521" s="319" t="s">
        <v>14</v>
      </c>
      <c r="E521" s="321" t="s">
        <v>44</v>
      </c>
      <c r="F521" s="393"/>
      <c r="G521" s="376"/>
      <c r="H521" s="321" t="s">
        <v>44</v>
      </c>
      <c r="I521" s="307"/>
      <c r="J521" s="389"/>
      <c r="K521" s="388"/>
      <c r="L521" s="324">
        <v>1659091</v>
      </c>
      <c r="M521" s="324">
        <v>1659091</v>
      </c>
      <c r="N521" s="132">
        <v>1659091</v>
      </c>
      <c r="O521" s="324">
        <v>1659091</v>
      </c>
      <c r="P521" s="324">
        <v>1659091</v>
      </c>
      <c r="Q521" s="324">
        <v>1659091</v>
      </c>
      <c r="R521" s="324">
        <v>1659091</v>
      </c>
      <c r="S521" s="324">
        <v>1659091</v>
      </c>
      <c r="T521" s="324">
        <v>1659091</v>
      </c>
    </row>
    <row r="522" spans="1:20" s="10" customFormat="1" ht="65.099999999999994" customHeight="1" x14ac:dyDescent="0.3">
      <c r="A522" s="13">
        <v>512</v>
      </c>
      <c r="B522" s="376"/>
      <c r="C522" s="307" t="s">
        <v>219</v>
      </c>
      <c r="D522" s="319" t="s">
        <v>209</v>
      </c>
      <c r="E522" s="321" t="s">
        <v>44</v>
      </c>
      <c r="F522" s="393"/>
      <c r="G522" s="376"/>
      <c r="H522" s="321" t="s">
        <v>44</v>
      </c>
      <c r="I522" s="307"/>
      <c r="J522" s="389"/>
      <c r="K522" s="388"/>
      <c r="L522" s="324">
        <v>750000</v>
      </c>
      <c r="M522" s="324">
        <v>750000</v>
      </c>
      <c r="N522" s="132">
        <v>750000</v>
      </c>
      <c r="O522" s="324">
        <v>750000</v>
      </c>
      <c r="P522" s="324">
        <v>750000</v>
      </c>
      <c r="Q522" s="324">
        <v>750000</v>
      </c>
      <c r="R522" s="324">
        <v>750000</v>
      </c>
      <c r="S522" s="324">
        <v>750000</v>
      </c>
      <c r="T522" s="324">
        <v>750000</v>
      </c>
    </row>
    <row r="523" spans="1:20" s="10" customFormat="1" ht="90.75" customHeight="1" x14ac:dyDescent="0.3">
      <c r="A523" s="13">
        <v>513</v>
      </c>
      <c r="B523" s="376"/>
      <c r="C523" s="307" t="s">
        <v>240</v>
      </c>
      <c r="D523" s="319" t="s">
        <v>14</v>
      </c>
      <c r="E523" s="321" t="s">
        <v>44</v>
      </c>
      <c r="F523" s="393"/>
      <c r="G523" s="376"/>
      <c r="H523" s="321" t="s">
        <v>44</v>
      </c>
      <c r="I523" s="307"/>
      <c r="J523" s="389"/>
      <c r="K523" s="388"/>
      <c r="L523" s="324">
        <v>1645455</v>
      </c>
      <c r="M523" s="324">
        <v>1645455</v>
      </c>
      <c r="N523" s="132">
        <v>1645455</v>
      </c>
      <c r="O523" s="324">
        <v>1645455</v>
      </c>
      <c r="P523" s="324">
        <v>1645455</v>
      </c>
      <c r="Q523" s="324">
        <v>1645455</v>
      </c>
      <c r="R523" s="324">
        <v>1645455</v>
      </c>
      <c r="S523" s="324">
        <v>1645455</v>
      </c>
      <c r="T523" s="324">
        <v>1645455</v>
      </c>
    </row>
    <row r="524" spans="1:20" s="10" customFormat="1" ht="76.5" customHeight="1" x14ac:dyDescent="0.3">
      <c r="A524" s="13">
        <v>514</v>
      </c>
      <c r="B524" s="376"/>
      <c r="C524" s="307" t="s">
        <v>241</v>
      </c>
      <c r="D524" s="319" t="s">
        <v>209</v>
      </c>
      <c r="E524" s="321" t="s">
        <v>44</v>
      </c>
      <c r="F524" s="393"/>
      <c r="G524" s="376"/>
      <c r="H524" s="321" t="s">
        <v>44</v>
      </c>
      <c r="I524" s="307"/>
      <c r="J524" s="389"/>
      <c r="K524" s="388"/>
      <c r="L524" s="324">
        <v>710000</v>
      </c>
      <c r="M524" s="324">
        <v>710000</v>
      </c>
      <c r="N524" s="132">
        <v>710000</v>
      </c>
      <c r="O524" s="324">
        <v>710000</v>
      </c>
      <c r="P524" s="324">
        <v>710000</v>
      </c>
      <c r="Q524" s="324">
        <v>710000</v>
      </c>
      <c r="R524" s="324">
        <v>710000</v>
      </c>
      <c r="S524" s="324">
        <v>710000</v>
      </c>
      <c r="T524" s="324">
        <v>710000</v>
      </c>
    </row>
    <row r="525" spans="1:20" s="10" customFormat="1" ht="65.099999999999994" customHeight="1" x14ac:dyDescent="0.3">
      <c r="A525" s="13">
        <v>515</v>
      </c>
      <c r="B525" s="376"/>
      <c r="C525" s="307" t="s">
        <v>242</v>
      </c>
      <c r="D525" s="319" t="s">
        <v>14</v>
      </c>
      <c r="E525" s="321" t="s">
        <v>44</v>
      </c>
      <c r="F525" s="393"/>
      <c r="G525" s="376"/>
      <c r="H525" s="321" t="s">
        <v>44</v>
      </c>
      <c r="I525" s="307"/>
      <c r="J525" s="389"/>
      <c r="K525" s="388"/>
      <c r="L525" s="324">
        <v>1677273</v>
      </c>
      <c r="M525" s="324">
        <v>1677273</v>
      </c>
      <c r="N525" s="132">
        <v>1677273</v>
      </c>
      <c r="O525" s="324">
        <v>1677273</v>
      </c>
      <c r="P525" s="324">
        <v>1677273</v>
      </c>
      <c r="Q525" s="324">
        <v>1677273</v>
      </c>
      <c r="R525" s="324">
        <v>1677273</v>
      </c>
      <c r="S525" s="324">
        <v>1677273</v>
      </c>
      <c r="T525" s="324">
        <v>1677273</v>
      </c>
    </row>
    <row r="526" spans="1:20" s="10" customFormat="1" ht="99.75" customHeight="1" x14ac:dyDescent="0.3">
      <c r="A526" s="13">
        <v>516</v>
      </c>
      <c r="B526" s="376"/>
      <c r="C526" s="307" t="s">
        <v>243</v>
      </c>
      <c r="D526" s="319" t="s">
        <v>209</v>
      </c>
      <c r="E526" s="321" t="s">
        <v>44</v>
      </c>
      <c r="F526" s="393"/>
      <c r="G526" s="376"/>
      <c r="H526" s="321" t="s">
        <v>44</v>
      </c>
      <c r="I526" s="307"/>
      <c r="J526" s="389"/>
      <c r="K526" s="388"/>
      <c r="L526" s="324">
        <v>1250000</v>
      </c>
      <c r="M526" s="324">
        <v>1250000</v>
      </c>
      <c r="N526" s="132">
        <v>1250000</v>
      </c>
      <c r="O526" s="324">
        <v>1250000</v>
      </c>
      <c r="P526" s="324">
        <v>1250000</v>
      </c>
      <c r="Q526" s="324">
        <v>1250000</v>
      </c>
      <c r="R526" s="324">
        <v>1250000</v>
      </c>
      <c r="S526" s="324">
        <v>1250000</v>
      </c>
      <c r="T526" s="324">
        <v>1250000</v>
      </c>
    </row>
    <row r="527" spans="1:20" s="10" customFormat="1" ht="72" customHeight="1" x14ac:dyDescent="0.3">
      <c r="A527" s="13">
        <v>517</v>
      </c>
      <c r="B527" s="376"/>
      <c r="C527" s="307" t="s">
        <v>244</v>
      </c>
      <c r="D527" s="319" t="s">
        <v>14</v>
      </c>
      <c r="E527" s="321" t="s">
        <v>44</v>
      </c>
      <c r="F527" s="393"/>
      <c r="G527" s="376"/>
      <c r="H527" s="321" t="s">
        <v>44</v>
      </c>
      <c r="I527" s="307"/>
      <c r="J527" s="389"/>
      <c r="K527" s="388"/>
      <c r="L527" s="324">
        <v>1863636</v>
      </c>
      <c r="M527" s="324">
        <v>1863636</v>
      </c>
      <c r="N527" s="132">
        <v>1863636</v>
      </c>
      <c r="O527" s="324">
        <v>1863636</v>
      </c>
      <c r="P527" s="324">
        <v>1863636</v>
      </c>
      <c r="Q527" s="324">
        <v>1863636</v>
      </c>
      <c r="R527" s="324">
        <v>1863636</v>
      </c>
      <c r="S527" s="324">
        <v>1863636</v>
      </c>
      <c r="T527" s="324">
        <v>1863636</v>
      </c>
    </row>
    <row r="528" spans="1:20" s="10" customFormat="1" ht="72" customHeight="1" x14ac:dyDescent="0.3">
      <c r="A528" s="13">
        <v>518</v>
      </c>
      <c r="B528" s="376"/>
      <c r="C528" s="307" t="s">
        <v>245</v>
      </c>
      <c r="D528" s="319" t="s">
        <v>209</v>
      </c>
      <c r="E528" s="321" t="s">
        <v>44</v>
      </c>
      <c r="F528" s="393"/>
      <c r="G528" s="376"/>
      <c r="H528" s="321" t="s">
        <v>44</v>
      </c>
      <c r="I528" s="307"/>
      <c r="J528" s="389"/>
      <c r="K528" s="388"/>
      <c r="L528" s="324">
        <v>1650000</v>
      </c>
      <c r="M528" s="324">
        <v>1650000</v>
      </c>
      <c r="N528" s="132">
        <v>1650000</v>
      </c>
      <c r="O528" s="324">
        <v>1650000</v>
      </c>
      <c r="P528" s="324">
        <v>1650000</v>
      </c>
      <c r="Q528" s="324">
        <v>1650000</v>
      </c>
      <c r="R528" s="324">
        <v>1650000</v>
      </c>
      <c r="S528" s="324">
        <v>1650000</v>
      </c>
      <c r="T528" s="324">
        <v>1650000</v>
      </c>
    </row>
    <row r="529" spans="1:20" s="10" customFormat="1" ht="72" customHeight="1" x14ac:dyDescent="0.3">
      <c r="A529" s="13">
        <v>519</v>
      </c>
      <c r="B529" s="376"/>
      <c r="C529" s="307" t="s">
        <v>246</v>
      </c>
      <c r="D529" s="319" t="s">
        <v>14</v>
      </c>
      <c r="E529" s="321" t="s">
        <v>44</v>
      </c>
      <c r="F529" s="393"/>
      <c r="G529" s="376"/>
      <c r="H529" s="321" t="s">
        <v>44</v>
      </c>
      <c r="I529" s="307"/>
      <c r="J529" s="389"/>
      <c r="K529" s="388"/>
      <c r="L529" s="324">
        <v>1863636</v>
      </c>
      <c r="M529" s="324">
        <v>1863636</v>
      </c>
      <c r="N529" s="132">
        <v>1863636</v>
      </c>
      <c r="O529" s="324">
        <v>1863636</v>
      </c>
      <c r="P529" s="324">
        <v>1863636</v>
      </c>
      <c r="Q529" s="324">
        <v>1863636</v>
      </c>
      <c r="R529" s="324">
        <v>1863636</v>
      </c>
      <c r="S529" s="324">
        <v>1863636</v>
      </c>
      <c r="T529" s="324">
        <v>1863636</v>
      </c>
    </row>
    <row r="530" spans="1:20" s="10" customFormat="1" ht="90.75" customHeight="1" x14ac:dyDescent="0.3">
      <c r="A530" s="13">
        <v>520</v>
      </c>
      <c r="B530" s="376"/>
      <c r="C530" s="307" t="s">
        <v>247</v>
      </c>
      <c r="D530" s="319" t="s">
        <v>209</v>
      </c>
      <c r="E530" s="321" t="s">
        <v>44</v>
      </c>
      <c r="F530" s="393"/>
      <c r="G530" s="376"/>
      <c r="H530" s="321" t="s">
        <v>44</v>
      </c>
      <c r="I530" s="307"/>
      <c r="J530" s="389"/>
      <c r="K530" s="388"/>
      <c r="L530" s="324">
        <v>1650000</v>
      </c>
      <c r="M530" s="324">
        <v>1650000</v>
      </c>
      <c r="N530" s="132">
        <v>1650000</v>
      </c>
      <c r="O530" s="324">
        <v>1650000</v>
      </c>
      <c r="P530" s="324">
        <v>1650000</v>
      </c>
      <c r="Q530" s="324">
        <v>1650000</v>
      </c>
      <c r="R530" s="324">
        <v>1650000</v>
      </c>
      <c r="S530" s="324">
        <v>1650000</v>
      </c>
      <c r="T530" s="324">
        <v>1650000</v>
      </c>
    </row>
    <row r="531" spans="1:20" s="10" customFormat="1" ht="72" customHeight="1" x14ac:dyDescent="0.3">
      <c r="A531" s="13">
        <v>521</v>
      </c>
      <c r="B531" s="376"/>
      <c r="C531" s="307" t="s">
        <v>248</v>
      </c>
      <c r="D531" s="319" t="s">
        <v>14</v>
      </c>
      <c r="E531" s="321" t="s">
        <v>44</v>
      </c>
      <c r="F531" s="393"/>
      <c r="G531" s="376"/>
      <c r="H531" s="321" t="s">
        <v>44</v>
      </c>
      <c r="I531" s="307"/>
      <c r="J531" s="389"/>
      <c r="K531" s="388"/>
      <c r="L531" s="324">
        <v>1827273</v>
      </c>
      <c r="M531" s="324">
        <v>1827273</v>
      </c>
      <c r="N531" s="132">
        <v>1827273</v>
      </c>
      <c r="O531" s="324">
        <v>1827273</v>
      </c>
      <c r="P531" s="324">
        <v>1827273</v>
      </c>
      <c r="Q531" s="324">
        <v>1827273</v>
      </c>
      <c r="R531" s="324">
        <v>1827273</v>
      </c>
      <c r="S531" s="324">
        <v>1827273</v>
      </c>
      <c r="T531" s="324">
        <v>1827273</v>
      </c>
    </row>
    <row r="532" spans="1:20" s="10" customFormat="1" ht="72" customHeight="1" x14ac:dyDescent="0.3">
      <c r="A532" s="13">
        <v>522</v>
      </c>
      <c r="B532" s="376"/>
      <c r="C532" s="307" t="s">
        <v>220</v>
      </c>
      <c r="D532" s="319" t="s">
        <v>209</v>
      </c>
      <c r="E532" s="321" t="s">
        <v>44</v>
      </c>
      <c r="F532" s="393"/>
      <c r="G532" s="376"/>
      <c r="H532" s="321" t="s">
        <v>44</v>
      </c>
      <c r="I532" s="307"/>
      <c r="J532" s="389"/>
      <c r="K532" s="388"/>
      <c r="L532" s="324">
        <v>1450000</v>
      </c>
      <c r="M532" s="324">
        <v>1450000</v>
      </c>
      <c r="N532" s="132">
        <v>1450000</v>
      </c>
      <c r="O532" s="324">
        <v>1450000</v>
      </c>
      <c r="P532" s="324">
        <v>1450000</v>
      </c>
      <c r="Q532" s="324">
        <v>1450000</v>
      </c>
      <c r="R532" s="324">
        <v>1450000</v>
      </c>
      <c r="S532" s="324">
        <v>1450000</v>
      </c>
      <c r="T532" s="324">
        <v>1450000</v>
      </c>
    </row>
    <row r="533" spans="1:20" s="10" customFormat="1" ht="72" customHeight="1" x14ac:dyDescent="0.3">
      <c r="A533" s="13">
        <v>523</v>
      </c>
      <c r="B533" s="376"/>
      <c r="C533" s="307" t="s">
        <v>249</v>
      </c>
      <c r="D533" s="319" t="s">
        <v>14</v>
      </c>
      <c r="E533" s="321" t="s">
        <v>44</v>
      </c>
      <c r="F533" s="393"/>
      <c r="G533" s="376"/>
      <c r="H533" s="321" t="s">
        <v>44</v>
      </c>
      <c r="I533" s="307"/>
      <c r="J533" s="389"/>
      <c r="K533" s="388"/>
      <c r="L533" s="324">
        <v>1827273</v>
      </c>
      <c r="M533" s="324">
        <v>1827273</v>
      </c>
      <c r="N533" s="132">
        <v>1827273</v>
      </c>
      <c r="O533" s="324">
        <v>1827273</v>
      </c>
      <c r="P533" s="324">
        <v>1827273</v>
      </c>
      <c r="Q533" s="324">
        <v>1827273</v>
      </c>
      <c r="R533" s="324">
        <v>1827273</v>
      </c>
      <c r="S533" s="324">
        <v>1827273</v>
      </c>
      <c r="T533" s="324">
        <v>1827273</v>
      </c>
    </row>
    <row r="534" spans="1:20" s="10" customFormat="1" ht="72" customHeight="1" x14ac:dyDescent="0.3">
      <c r="A534" s="13">
        <v>524</v>
      </c>
      <c r="B534" s="376"/>
      <c r="C534" s="307" t="s">
        <v>220</v>
      </c>
      <c r="D534" s="319" t="s">
        <v>209</v>
      </c>
      <c r="E534" s="321" t="s">
        <v>44</v>
      </c>
      <c r="F534" s="393"/>
      <c r="G534" s="376"/>
      <c r="H534" s="321" t="s">
        <v>44</v>
      </c>
      <c r="I534" s="307"/>
      <c r="J534" s="389"/>
      <c r="K534" s="388"/>
      <c r="L534" s="324">
        <v>1450000</v>
      </c>
      <c r="M534" s="324">
        <v>1450000</v>
      </c>
      <c r="N534" s="132">
        <v>1450000</v>
      </c>
      <c r="O534" s="324">
        <v>1450000</v>
      </c>
      <c r="P534" s="324">
        <v>1450000</v>
      </c>
      <c r="Q534" s="324">
        <v>1450000</v>
      </c>
      <c r="R534" s="324">
        <v>1450000</v>
      </c>
      <c r="S534" s="324">
        <v>1450000</v>
      </c>
      <c r="T534" s="324">
        <v>1450000</v>
      </c>
    </row>
    <row r="535" spans="1:20" s="10" customFormat="1" ht="72" customHeight="1" x14ac:dyDescent="0.3">
      <c r="A535" s="13">
        <v>525</v>
      </c>
      <c r="B535" s="376"/>
      <c r="C535" s="307" t="s">
        <v>250</v>
      </c>
      <c r="D535" s="319" t="s">
        <v>14</v>
      </c>
      <c r="E535" s="321" t="s">
        <v>44</v>
      </c>
      <c r="F535" s="393"/>
      <c r="G535" s="376"/>
      <c r="H535" s="321" t="s">
        <v>44</v>
      </c>
      <c r="I535" s="307"/>
      <c r="J535" s="389"/>
      <c r="K535" s="388"/>
      <c r="L535" s="324">
        <v>2109091</v>
      </c>
      <c r="M535" s="324">
        <v>2109091</v>
      </c>
      <c r="N535" s="132">
        <v>2109091</v>
      </c>
      <c r="O535" s="324">
        <v>2109091</v>
      </c>
      <c r="P535" s="324">
        <v>2109091</v>
      </c>
      <c r="Q535" s="324">
        <v>2109091</v>
      </c>
      <c r="R535" s="324">
        <v>2109091</v>
      </c>
      <c r="S535" s="324">
        <v>2109091</v>
      </c>
      <c r="T535" s="324">
        <v>2109091</v>
      </c>
    </row>
    <row r="536" spans="1:20" s="10" customFormat="1" ht="89.25" customHeight="1" x14ac:dyDescent="0.3">
      <c r="A536" s="13">
        <v>526</v>
      </c>
      <c r="B536" s="376"/>
      <c r="C536" s="307" t="s">
        <v>247</v>
      </c>
      <c r="D536" s="319" t="s">
        <v>209</v>
      </c>
      <c r="E536" s="321" t="s">
        <v>44</v>
      </c>
      <c r="F536" s="393"/>
      <c r="G536" s="376"/>
      <c r="H536" s="321" t="s">
        <v>44</v>
      </c>
      <c r="I536" s="307"/>
      <c r="J536" s="389"/>
      <c r="K536" s="388"/>
      <c r="L536" s="324">
        <v>2450000</v>
      </c>
      <c r="M536" s="324">
        <v>2450000</v>
      </c>
      <c r="N536" s="132">
        <v>2450000</v>
      </c>
      <c r="O536" s="324">
        <v>2450000</v>
      </c>
      <c r="P536" s="324">
        <v>2450000</v>
      </c>
      <c r="Q536" s="324">
        <v>2450000</v>
      </c>
      <c r="R536" s="324">
        <v>2450000</v>
      </c>
      <c r="S536" s="324">
        <v>2450000</v>
      </c>
      <c r="T536" s="324">
        <v>2450000</v>
      </c>
    </row>
    <row r="537" spans="1:20" s="10" customFormat="1" ht="65.099999999999994" customHeight="1" x14ac:dyDescent="0.3">
      <c r="A537" s="13">
        <v>527</v>
      </c>
      <c r="B537" s="376"/>
      <c r="C537" s="307" t="s">
        <v>221</v>
      </c>
      <c r="D537" s="319" t="s">
        <v>14</v>
      </c>
      <c r="E537" s="307" t="s">
        <v>214</v>
      </c>
      <c r="F537" s="393" t="s">
        <v>251</v>
      </c>
      <c r="G537" s="376"/>
      <c r="H537" s="321" t="s">
        <v>44</v>
      </c>
      <c r="I537" s="307"/>
      <c r="J537" s="389"/>
      <c r="K537" s="388"/>
      <c r="L537" s="324">
        <v>1772727</v>
      </c>
      <c r="M537" s="324">
        <v>1772727</v>
      </c>
      <c r="N537" s="132">
        <v>1772727</v>
      </c>
      <c r="O537" s="324">
        <v>1772727</v>
      </c>
      <c r="P537" s="324">
        <v>1772727</v>
      </c>
      <c r="Q537" s="324">
        <v>1772727</v>
      </c>
      <c r="R537" s="324">
        <v>1772727</v>
      </c>
      <c r="S537" s="324">
        <v>1772727</v>
      </c>
      <c r="T537" s="324">
        <v>1772727</v>
      </c>
    </row>
    <row r="538" spans="1:20" s="10" customFormat="1" ht="65.099999999999994" customHeight="1" x14ac:dyDescent="0.3">
      <c r="A538" s="13">
        <v>528</v>
      </c>
      <c r="B538" s="376"/>
      <c r="C538" s="307" t="s">
        <v>239</v>
      </c>
      <c r="D538" s="319" t="s">
        <v>14</v>
      </c>
      <c r="E538" s="321" t="s">
        <v>44</v>
      </c>
      <c r="F538" s="393"/>
      <c r="G538" s="376"/>
      <c r="H538" s="321" t="s">
        <v>44</v>
      </c>
      <c r="I538" s="307"/>
      <c r="J538" s="389"/>
      <c r="K538" s="388"/>
      <c r="L538" s="324">
        <v>1863636</v>
      </c>
      <c r="M538" s="324">
        <v>1863636</v>
      </c>
      <c r="N538" s="132">
        <v>1863636</v>
      </c>
      <c r="O538" s="324">
        <v>1863636</v>
      </c>
      <c r="P538" s="324">
        <v>1863636</v>
      </c>
      <c r="Q538" s="324">
        <v>1863636</v>
      </c>
      <c r="R538" s="324">
        <v>1863636</v>
      </c>
      <c r="S538" s="324">
        <v>1863636</v>
      </c>
      <c r="T538" s="324">
        <v>1863636</v>
      </c>
    </row>
    <row r="539" spans="1:20" s="10" customFormat="1" ht="65.099999999999994" customHeight="1" x14ac:dyDescent="0.3">
      <c r="A539" s="13">
        <v>529</v>
      </c>
      <c r="B539" s="376"/>
      <c r="C539" s="307" t="s">
        <v>219</v>
      </c>
      <c r="D539" s="319" t="s">
        <v>209</v>
      </c>
      <c r="E539" s="321" t="s">
        <v>44</v>
      </c>
      <c r="F539" s="393"/>
      <c r="G539" s="376"/>
      <c r="H539" s="321" t="s">
        <v>44</v>
      </c>
      <c r="I539" s="307"/>
      <c r="J539" s="389"/>
      <c r="K539" s="388"/>
      <c r="L539" s="324">
        <v>945000</v>
      </c>
      <c r="M539" s="324">
        <v>945000</v>
      </c>
      <c r="N539" s="132">
        <v>945000</v>
      </c>
      <c r="O539" s="324">
        <v>945000</v>
      </c>
      <c r="P539" s="324">
        <v>945000</v>
      </c>
      <c r="Q539" s="324">
        <v>945000</v>
      </c>
      <c r="R539" s="324">
        <v>945000</v>
      </c>
      <c r="S539" s="324">
        <v>945000</v>
      </c>
      <c r="T539" s="324">
        <v>945000</v>
      </c>
    </row>
    <row r="540" spans="1:20" s="10" customFormat="1" ht="97.5" customHeight="1" x14ac:dyDescent="0.3">
      <c r="A540" s="13">
        <v>530</v>
      </c>
      <c r="B540" s="376"/>
      <c r="C540" s="307" t="s">
        <v>240</v>
      </c>
      <c r="D540" s="319" t="s">
        <v>14</v>
      </c>
      <c r="E540" s="321" t="s">
        <v>44</v>
      </c>
      <c r="F540" s="393"/>
      <c r="G540" s="376"/>
      <c r="H540" s="321" t="s">
        <v>44</v>
      </c>
      <c r="I540" s="307"/>
      <c r="J540" s="389"/>
      <c r="K540" s="388"/>
      <c r="L540" s="324">
        <v>1954545</v>
      </c>
      <c r="M540" s="324">
        <v>1954545</v>
      </c>
      <c r="N540" s="132">
        <v>1954545</v>
      </c>
      <c r="O540" s="324">
        <v>1954545</v>
      </c>
      <c r="P540" s="324">
        <v>1954545</v>
      </c>
      <c r="Q540" s="324">
        <v>1954545</v>
      </c>
      <c r="R540" s="324">
        <v>1954545</v>
      </c>
      <c r="S540" s="324">
        <v>1954545</v>
      </c>
      <c r="T540" s="324">
        <v>1954545</v>
      </c>
    </row>
    <row r="541" spans="1:20" s="10" customFormat="1" ht="65.099999999999994" customHeight="1" x14ac:dyDescent="0.3">
      <c r="A541" s="13">
        <v>531</v>
      </c>
      <c r="B541" s="376"/>
      <c r="C541" s="307" t="s">
        <v>241</v>
      </c>
      <c r="D541" s="319" t="s">
        <v>209</v>
      </c>
      <c r="E541" s="321" t="s">
        <v>44</v>
      </c>
      <c r="F541" s="393"/>
      <c r="G541" s="376"/>
      <c r="H541" s="321" t="s">
        <v>44</v>
      </c>
      <c r="I541" s="307"/>
      <c r="J541" s="389"/>
      <c r="K541" s="388"/>
      <c r="L541" s="324">
        <v>1050000</v>
      </c>
      <c r="M541" s="324">
        <v>1050000</v>
      </c>
      <c r="N541" s="132">
        <v>1050000</v>
      </c>
      <c r="O541" s="324">
        <v>1050000</v>
      </c>
      <c r="P541" s="324">
        <v>1050000</v>
      </c>
      <c r="Q541" s="324">
        <v>1050000</v>
      </c>
      <c r="R541" s="324">
        <v>1050000</v>
      </c>
      <c r="S541" s="324">
        <v>1050000</v>
      </c>
      <c r="T541" s="324">
        <v>1050000</v>
      </c>
    </row>
    <row r="542" spans="1:20" s="10" customFormat="1" ht="65.099999999999994" customHeight="1" x14ac:dyDescent="0.3">
      <c r="A542" s="13">
        <v>532</v>
      </c>
      <c r="B542" s="376"/>
      <c r="C542" s="307" t="s">
        <v>242</v>
      </c>
      <c r="D542" s="319" t="s">
        <v>14</v>
      </c>
      <c r="E542" s="321" t="s">
        <v>44</v>
      </c>
      <c r="F542" s="393"/>
      <c r="G542" s="376"/>
      <c r="H542" s="321" t="s">
        <v>44</v>
      </c>
      <c r="I542" s="307"/>
      <c r="J542" s="389"/>
      <c r="K542" s="388"/>
      <c r="L542" s="324">
        <v>1954545</v>
      </c>
      <c r="M542" s="324">
        <v>1954545</v>
      </c>
      <c r="N542" s="132">
        <v>1954545</v>
      </c>
      <c r="O542" s="324">
        <v>1954545</v>
      </c>
      <c r="P542" s="324">
        <v>1954545</v>
      </c>
      <c r="Q542" s="324">
        <v>1954545</v>
      </c>
      <c r="R542" s="324">
        <v>1954545</v>
      </c>
      <c r="S542" s="324">
        <v>1954545</v>
      </c>
      <c r="T542" s="324">
        <v>1954545</v>
      </c>
    </row>
    <row r="543" spans="1:20" s="10" customFormat="1" ht="101.25" customHeight="1" x14ac:dyDescent="0.3">
      <c r="A543" s="13">
        <v>533</v>
      </c>
      <c r="B543" s="376"/>
      <c r="C543" s="307" t="s">
        <v>243</v>
      </c>
      <c r="D543" s="319" t="s">
        <v>209</v>
      </c>
      <c r="E543" s="321" t="s">
        <v>44</v>
      </c>
      <c r="F543" s="393"/>
      <c r="G543" s="376"/>
      <c r="H543" s="321" t="s">
        <v>44</v>
      </c>
      <c r="I543" s="307"/>
      <c r="J543" s="389"/>
      <c r="K543" s="388"/>
      <c r="L543" s="324">
        <v>1250000</v>
      </c>
      <c r="M543" s="324">
        <v>1250000</v>
      </c>
      <c r="N543" s="132">
        <v>1250000</v>
      </c>
      <c r="O543" s="324">
        <v>1250000</v>
      </c>
      <c r="P543" s="324">
        <v>1250000</v>
      </c>
      <c r="Q543" s="324">
        <v>1250000</v>
      </c>
      <c r="R543" s="324">
        <v>1250000</v>
      </c>
      <c r="S543" s="324">
        <v>1250000</v>
      </c>
      <c r="T543" s="324">
        <v>1250000</v>
      </c>
    </row>
    <row r="544" spans="1:20" s="10" customFormat="1" ht="65.099999999999994" customHeight="1" x14ac:dyDescent="0.3">
      <c r="A544" s="13">
        <v>534</v>
      </c>
      <c r="B544" s="376"/>
      <c r="C544" s="307" t="s">
        <v>244</v>
      </c>
      <c r="D544" s="319" t="s">
        <v>14</v>
      </c>
      <c r="E544" s="321" t="s">
        <v>44</v>
      </c>
      <c r="F544" s="393"/>
      <c r="G544" s="376"/>
      <c r="H544" s="321" t="s">
        <v>44</v>
      </c>
      <c r="I544" s="307"/>
      <c r="J544" s="389"/>
      <c r="K544" s="388"/>
      <c r="L544" s="324">
        <v>2045455</v>
      </c>
      <c r="M544" s="324">
        <v>2045455</v>
      </c>
      <c r="N544" s="132">
        <v>2045455</v>
      </c>
      <c r="O544" s="324">
        <v>2045455</v>
      </c>
      <c r="P544" s="324">
        <v>2045455</v>
      </c>
      <c r="Q544" s="324">
        <v>2045455</v>
      </c>
      <c r="R544" s="324">
        <v>2045455</v>
      </c>
      <c r="S544" s="324">
        <v>2045455</v>
      </c>
      <c r="T544" s="324">
        <v>2045455</v>
      </c>
    </row>
    <row r="545" spans="1:21" s="10" customFormat="1" ht="65.099999999999994" customHeight="1" x14ac:dyDescent="0.3">
      <c r="A545" s="13">
        <v>535</v>
      </c>
      <c r="B545" s="376"/>
      <c r="C545" s="307" t="s">
        <v>245</v>
      </c>
      <c r="D545" s="319" t="s">
        <v>209</v>
      </c>
      <c r="E545" s="321" t="s">
        <v>44</v>
      </c>
      <c r="F545" s="393"/>
      <c r="G545" s="376"/>
      <c r="H545" s="321" t="s">
        <v>44</v>
      </c>
      <c r="I545" s="307"/>
      <c r="J545" s="389"/>
      <c r="K545" s="388"/>
      <c r="L545" s="324">
        <v>2340000</v>
      </c>
      <c r="M545" s="324">
        <v>2340000</v>
      </c>
      <c r="N545" s="132">
        <v>2340000</v>
      </c>
      <c r="O545" s="324">
        <v>2340000</v>
      </c>
      <c r="P545" s="324">
        <v>2340000</v>
      </c>
      <c r="Q545" s="324">
        <v>2340000</v>
      </c>
      <c r="R545" s="324">
        <v>2340000</v>
      </c>
      <c r="S545" s="324">
        <v>2340000</v>
      </c>
      <c r="T545" s="324">
        <v>2340000</v>
      </c>
    </row>
    <row r="546" spans="1:21" s="10" customFormat="1" ht="65.099999999999994" customHeight="1" x14ac:dyDescent="0.3">
      <c r="A546" s="13">
        <v>536</v>
      </c>
      <c r="B546" s="376"/>
      <c r="C546" s="307" t="s">
        <v>246</v>
      </c>
      <c r="D546" s="319" t="s">
        <v>14</v>
      </c>
      <c r="E546" s="321" t="s">
        <v>44</v>
      </c>
      <c r="F546" s="393"/>
      <c r="G546" s="376"/>
      <c r="H546" s="321" t="s">
        <v>44</v>
      </c>
      <c r="I546" s="307"/>
      <c r="J546" s="389"/>
      <c r="K546" s="388"/>
      <c r="L546" s="324">
        <v>2281818</v>
      </c>
      <c r="M546" s="324">
        <v>2281818</v>
      </c>
      <c r="N546" s="132">
        <v>2281818</v>
      </c>
      <c r="O546" s="324">
        <v>2281818</v>
      </c>
      <c r="P546" s="324">
        <v>2281818</v>
      </c>
      <c r="Q546" s="324">
        <v>2281818</v>
      </c>
      <c r="R546" s="324">
        <v>2281818</v>
      </c>
      <c r="S546" s="324">
        <v>2281818</v>
      </c>
      <c r="T546" s="324">
        <v>2281818</v>
      </c>
    </row>
    <row r="547" spans="1:21" s="10" customFormat="1" ht="65.099999999999994" customHeight="1" x14ac:dyDescent="0.3">
      <c r="A547" s="13">
        <v>537</v>
      </c>
      <c r="B547" s="376"/>
      <c r="C547" s="307" t="s">
        <v>247</v>
      </c>
      <c r="D547" s="319" t="s">
        <v>209</v>
      </c>
      <c r="E547" s="321" t="s">
        <v>44</v>
      </c>
      <c r="F547" s="393"/>
      <c r="G547" s="376"/>
      <c r="H547" s="321" t="s">
        <v>44</v>
      </c>
      <c r="I547" s="307"/>
      <c r="J547" s="389"/>
      <c r="K547" s="388"/>
      <c r="L547" s="324">
        <v>2340000</v>
      </c>
      <c r="M547" s="324">
        <v>2340000</v>
      </c>
      <c r="N547" s="132">
        <v>2340000</v>
      </c>
      <c r="O547" s="324">
        <v>2340000</v>
      </c>
      <c r="P547" s="324">
        <v>2340000</v>
      </c>
      <c r="Q547" s="324">
        <v>2340000</v>
      </c>
      <c r="R547" s="324">
        <v>2340000</v>
      </c>
      <c r="S547" s="324">
        <v>2340000</v>
      </c>
      <c r="T547" s="324">
        <v>2340000</v>
      </c>
    </row>
    <row r="548" spans="1:21" s="10" customFormat="1" ht="65.099999999999994" customHeight="1" x14ac:dyDescent="0.3">
      <c r="A548" s="13">
        <v>538</v>
      </c>
      <c r="B548" s="376"/>
      <c r="C548" s="307" t="s">
        <v>248</v>
      </c>
      <c r="D548" s="319" t="s">
        <v>14</v>
      </c>
      <c r="E548" s="321" t="s">
        <v>44</v>
      </c>
      <c r="F548" s="393"/>
      <c r="G548" s="376"/>
      <c r="H548" s="321" t="s">
        <v>44</v>
      </c>
      <c r="I548" s="307"/>
      <c r="J548" s="389"/>
      <c r="K548" s="388"/>
      <c r="L548" s="324">
        <v>2281818</v>
      </c>
      <c r="M548" s="324">
        <v>2281818</v>
      </c>
      <c r="N548" s="132">
        <v>2281818</v>
      </c>
      <c r="O548" s="324">
        <v>2281818</v>
      </c>
      <c r="P548" s="324">
        <v>2281818</v>
      </c>
      <c r="Q548" s="324">
        <v>2281818</v>
      </c>
      <c r="R548" s="324">
        <v>2281818</v>
      </c>
      <c r="S548" s="324">
        <v>2281818</v>
      </c>
      <c r="T548" s="324">
        <v>2281818</v>
      </c>
    </row>
    <row r="549" spans="1:21" s="10" customFormat="1" ht="65.099999999999994" customHeight="1" x14ac:dyDescent="0.3">
      <c r="A549" s="13">
        <v>539</v>
      </c>
      <c r="B549" s="376"/>
      <c r="C549" s="307" t="s">
        <v>220</v>
      </c>
      <c r="D549" s="319" t="s">
        <v>209</v>
      </c>
      <c r="E549" s="321" t="s">
        <v>44</v>
      </c>
      <c r="F549" s="393"/>
      <c r="G549" s="376"/>
      <c r="H549" s="321" t="s">
        <v>44</v>
      </c>
      <c r="I549" s="307"/>
      <c r="J549" s="389"/>
      <c r="K549" s="388"/>
      <c r="L549" s="324">
        <v>1294500</v>
      </c>
      <c r="M549" s="324">
        <v>1294500</v>
      </c>
      <c r="N549" s="132">
        <v>1294500</v>
      </c>
      <c r="O549" s="324">
        <v>1294500</v>
      </c>
      <c r="P549" s="324">
        <v>1294500</v>
      </c>
      <c r="Q549" s="324">
        <v>1294500</v>
      </c>
      <c r="R549" s="324">
        <v>1294500</v>
      </c>
      <c r="S549" s="324">
        <v>1294500</v>
      </c>
      <c r="T549" s="324">
        <v>1294500</v>
      </c>
    </row>
    <row r="550" spans="1:21" s="10" customFormat="1" ht="65.099999999999994" customHeight="1" x14ac:dyDescent="0.3">
      <c r="A550" s="13">
        <v>540</v>
      </c>
      <c r="B550" s="376"/>
      <c r="C550" s="307" t="s">
        <v>249</v>
      </c>
      <c r="D550" s="319" t="s">
        <v>14</v>
      </c>
      <c r="E550" s="321" t="s">
        <v>44</v>
      </c>
      <c r="F550" s="393"/>
      <c r="G550" s="376"/>
      <c r="H550" s="321" t="s">
        <v>44</v>
      </c>
      <c r="I550" s="307"/>
      <c r="J550" s="389"/>
      <c r="K550" s="388"/>
      <c r="L550" s="324">
        <v>2281818</v>
      </c>
      <c r="M550" s="324">
        <v>2281818</v>
      </c>
      <c r="N550" s="132">
        <v>2281818</v>
      </c>
      <c r="O550" s="324">
        <v>2281818</v>
      </c>
      <c r="P550" s="324">
        <v>2281818</v>
      </c>
      <c r="Q550" s="324">
        <v>2281818</v>
      </c>
      <c r="R550" s="324">
        <v>2281818</v>
      </c>
      <c r="S550" s="324">
        <v>2281818</v>
      </c>
      <c r="T550" s="324">
        <v>2281818</v>
      </c>
    </row>
    <row r="551" spans="1:21" s="10" customFormat="1" ht="65.099999999999994" customHeight="1" x14ac:dyDescent="0.3">
      <c r="A551" s="13">
        <v>541</v>
      </c>
      <c r="B551" s="376"/>
      <c r="C551" s="307" t="s">
        <v>220</v>
      </c>
      <c r="D551" s="319" t="s">
        <v>209</v>
      </c>
      <c r="E551" s="321" t="s">
        <v>44</v>
      </c>
      <c r="F551" s="393"/>
      <c r="G551" s="376"/>
      <c r="H551" s="321" t="s">
        <v>44</v>
      </c>
      <c r="I551" s="307"/>
      <c r="J551" s="389"/>
      <c r="K551" s="388"/>
      <c r="L551" s="324">
        <v>1975400</v>
      </c>
      <c r="M551" s="324">
        <v>1975400</v>
      </c>
      <c r="N551" s="132">
        <v>1975400</v>
      </c>
      <c r="O551" s="324">
        <v>1975400</v>
      </c>
      <c r="P551" s="324">
        <v>1975400</v>
      </c>
      <c r="Q551" s="324">
        <v>1975400</v>
      </c>
      <c r="R551" s="324">
        <v>1975400</v>
      </c>
      <c r="S551" s="324">
        <v>1975400</v>
      </c>
      <c r="T551" s="324">
        <v>1975400</v>
      </c>
    </row>
    <row r="552" spans="1:21" s="10" customFormat="1" ht="65.099999999999994" customHeight="1" x14ac:dyDescent="0.3">
      <c r="A552" s="13">
        <v>542</v>
      </c>
      <c r="B552" s="376"/>
      <c r="C552" s="307" t="s">
        <v>250</v>
      </c>
      <c r="D552" s="319" t="s">
        <v>14</v>
      </c>
      <c r="E552" s="321" t="s">
        <v>44</v>
      </c>
      <c r="F552" s="393"/>
      <c r="G552" s="376"/>
      <c r="H552" s="321" t="s">
        <v>44</v>
      </c>
      <c r="I552" s="307"/>
      <c r="J552" s="389"/>
      <c r="K552" s="388"/>
      <c r="L552" s="324">
        <v>2281818</v>
      </c>
      <c r="M552" s="324">
        <v>2281818</v>
      </c>
      <c r="N552" s="132">
        <v>2281818</v>
      </c>
      <c r="O552" s="324">
        <v>2281818</v>
      </c>
      <c r="P552" s="324">
        <v>2281818</v>
      </c>
      <c r="Q552" s="324">
        <v>2281818</v>
      </c>
      <c r="R552" s="324">
        <v>2281818</v>
      </c>
      <c r="S552" s="324">
        <v>2281818</v>
      </c>
      <c r="T552" s="324">
        <v>2281818</v>
      </c>
    </row>
    <row r="553" spans="1:21" s="10" customFormat="1" ht="65.099999999999994" customHeight="1" x14ac:dyDescent="0.3">
      <c r="A553" s="13">
        <v>543</v>
      </c>
      <c r="B553" s="376"/>
      <c r="C553" s="307" t="s">
        <v>252</v>
      </c>
      <c r="D553" s="319" t="s">
        <v>209</v>
      </c>
      <c r="E553" s="321" t="s">
        <v>44</v>
      </c>
      <c r="F553" s="393"/>
      <c r="G553" s="376"/>
      <c r="H553" s="321" t="s">
        <v>44</v>
      </c>
      <c r="I553" s="307"/>
      <c r="J553" s="389"/>
      <c r="K553" s="388"/>
      <c r="L553" s="324">
        <v>7010000</v>
      </c>
      <c r="M553" s="324">
        <v>7010000</v>
      </c>
      <c r="N553" s="132">
        <v>7010000</v>
      </c>
      <c r="O553" s="324">
        <v>7010000</v>
      </c>
      <c r="P553" s="324">
        <v>7010000</v>
      </c>
      <c r="Q553" s="324">
        <v>7010000</v>
      </c>
      <c r="R553" s="324">
        <v>7010000</v>
      </c>
      <c r="S553" s="324">
        <v>7010000</v>
      </c>
      <c r="T553" s="324">
        <v>7010000</v>
      </c>
    </row>
    <row r="554" spans="1:21" s="10" customFormat="1" ht="112.5" customHeight="1" x14ac:dyDescent="0.3">
      <c r="A554" s="13">
        <v>544</v>
      </c>
      <c r="B554" s="376"/>
      <c r="C554" s="307" t="s">
        <v>253</v>
      </c>
      <c r="D554" s="319" t="s">
        <v>209</v>
      </c>
      <c r="E554" s="321" t="s">
        <v>44</v>
      </c>
      <c r="F554" s="393"/>
      <c r="G554" s="376"/>
      <c r="H554" s="321" t="s">
        <v>44</v>
      </c>
      <c r="I554" s="307"/>
      <c r="J554" s="389"/>
      <c r="K554" s="388"/>
      <c r="L554" s="324">
        <v>2409091</v>
      </c>
      <c r="M554" s="324">
        <v>2409091</v>
      </c>
      <c r="N554" s="132">
        <v>2409091</v>
      </c>
      <c r="O554" s="324">
        <v>2409091</v>
      </c>
      <c r="P554" s="324">
        <v>2409091</v>
      </c>
      <c r="Q554" s="324">
        <v>2409091</v>
      </c>
      <c r="R554" s="324">
        <v>2409091</v>
      </c>
      <c r="S554" s="324">
        <v>2409091</v>
      </c>
      <c r="T554" s="324">
        <v>2409091</v>
      </c>
    </row>
    <row r="555" spans="1:21" s="267" customFormat="1" ht="65.099999999999994" customHeight="1" x14ac:dyDescent="0.3">
      <c r="A555" s="264">
        <v>545</v>
      </c>
      <c r="B555" s="376"/>
      <c r="C555" s="334" t="s">
        <v>221</v>
      </c>
      <c r="D555" s="338" t="s">
        <v>14</v>
      </c>
      <c r="E555" s="334" t="s">
        <v>207</v>
      </c>
      <c r="F555" s="464" t="s">
        <v>256</v>
      </c>
      <c r="G555" s="454" t="s">
        <v>1263</v>
      </c>
      <c r="H555" s="334" t="s">
        <v>257</v>
      </c>
      <c r="I555" s="334"/>
      <c r="J555" s="456" t="s">
        <v>19</v>
      </c>
      <c r="K555" s="452" t="s">
        <v>280</v>
      </c>
      <c r="L555" s="324">
        <v>1812978</v>
      </c>
      <c r="M555" s="324">
        <v>1812978</v>
      </c>
      <c r="N555" s="132">
        <v>1812978</v>
      </c>
      <c r="O555" s="324">
        <v>1812978</v>
      </c>
      <c r="P555" s="324">
        <v>1812978</v>
      </c>
      <c r="Q555" s="324">
        <v>1812978</v>
      </c>
      <c r="R555" s="324">
        <v>1812978</v>
      </c>
      <c r="S555" s="324">
        <v>1812978</v>
      </c>
      <c r="T555" s="324">
        <v>1812978</v>
      </c>
      <c r="U555" s="267">
        <v>1512978</v>
      </c>
    </row>
    <row r="556" spans="1:21" s="267" customFormat="1" ht="65.099999999999994" customHeight="1" x14ac:dyDescent="0.3">
      <c r="A556" s="264">
        <v>546</v>
      </c>
      <c r="B556" s="376"/>
      <c r="C556" s="334" t="s">
        <v>258</v>
      </c>
      <c r="D556" s="338" t="s">
        <v>14</v>
      </c>
      <c r="E556" s="334" t="s">
        <v>207</v>
      </c>
      <c r="F556" s="464"/>
      <c r="G556" s="454"/>
      <c r="H556" s="337" t="s">
        <v>44</v>
      </c>
      <c r="I556" s="334"/>
      <c r="J556" s="456"/>
      <c r="K556" s="465"/>
      <c r="L556" s="324">
        <v>2561292</v>
      </c>
      <c r="M556" s="324">
        <v>2561292</v>
      </c>
      <c r="N556" s="132">
        <v>2561292</v>
      </c>
      <c r="O556" s="324">
        <v>2561292</v>
      </c>
      <c r="P556" s="324">
        <v>2561292</v>
      </c>
      <c r="Q556" s="324">
        <v>2561292</v>
      </c>
      <c r="R556" s="324">
        <v>2561292</v>
      </c>
      <c r="S556" s="324">
        <v>2561292</v>
      </c>
      <c r="T556" s="324">
        <v>2561292</v>
      </c>
      <c r="U556" s="267">
        <v>2261292</v>
      </c>
    </row>
    <row r="557" spans="1:21" s="267" customFormat="1" ht="65.099999999999994" customHeight="1" x14ac:dyDescent="0.3">
      <c r="A557" s="264">
        <v>547</v>
      </c>
      <c r="B557" s="376"/>
      <c r="C557" s="334" t="s">
        <v>208</v>
      </c>
      <c r="D557" s="338" t="s">
        <v>209</v>
      </c>
      <c r="E557" s="334" t="s">
        <v>207</v>
      </c>
      <c r="F557" s="464"/>
      <c r="G557" s="454"/>
      <c r="H557" s="337" t="s">
        <v>44</v>
      </c>
      <c r="I557" s="334"/>
      <c r="J557" s="456"/>
      <c r="K557" s="465"/>
      <c r="L557" s="324">
        <v>649000</v>
      </c>
      <c r="M557" s="324">
        <v>649000</v>
      </c>
      <c r="N557" s="132">
        <v>649000</v>
      </c>
      <c r="O557" s="324">
        <v>649000</v>
      </c>
      <c r="P557" s="324">
        <v>649000</v>
      </c>
      <c r="Q557" s="324">
        <v>649000</v>
      </c>
      <c r="R557" s="324">
        <v>649000</v>
      </c>
      <c r="S557" s="324">
        <v>649000</v>
      </c>
      <c r="T557" s="324">
        <v>649000</v>
      </c>
      <c r="U557" s="267">
        <v>590000</v>
      </c>
    </row>
    <row r="558" spans="1:21" s="267" customFormat="1" ht="65.099999999999994" customHeight="1" x14ac:dyDescent="0.3">
      <c r="A558" s="264">
        <v>548</v>
      </c>
      <c r="B558" s="376"/>
      <c r="C558" s="334" t="s">
        <v>259</v>
      </c>
      <c r="D558" s="338" t="s">
        <v>14</v>
      </c>
      <c r="E558" s="334" t="s">
        <v>207</v>
      </c>
      <c r="F558" s="464"/>
      <c r="G558" s="454"/>
      <c r="H558" s="337" t="s">
        <v>44</v>
      </c>
      <c r="I558" s="334"/>
      <c r="J558" s="456"/>
      <c r="K558" s="465"/>
      <c r="L558" s="324">
        <v>2568182</v>
      </c>
      <c r="M558" s="324">
        <v>2568182</v>
      </c>
      <c r="N558" s="132">
        <v>2568182</v>
      </c>
      <c r="O558" s="324">
        <v>2568182</v>
      </c>
      <c r="P558" s="324">
        <v>2568182</v>
      </c>
      <c r="Q558" s="324">
        <v>2568182</v>
      </c>
      <c r="R558" s="324">
        <v>2568182</v>
      </c>
      <c r="S558" s="324">
        <v>2568182</v>
      </c>
      <c r="T558" s="324">
        <v>2568182</v>
      </c>
      <c r="U558" s="267">
        <v>2268182</v>
      </c>
    </row>
    <row r="559" spans="1:21" s="267" customFormat="1" ht="65.099999999999994" customHeight="1" x14ac:dyDescent="0.3">
      <c r="A559" s="264">
        <v>549</v>
      </c>
      <c r="B559" s="376"/>
      <c r="C559" s="334" t="s">
        <v>260</v>
      </c>
      <c r="D559" s="338" t="s">
        <v>209</v>
      </c>
      <c r="E559" s="334" t="s">
        <v>207</v>
      </c>
      <c r="F559" s="464"/>
      <c r="G559" s="454"/>
      <c r="H559" s="337" t="s">
        <v>44</v>
      </c>
      <c r="I559" s="334"/>
      <c r="J559" s="456"/>
      <c r="K559" s="465"/>
      <c r="L559" s="324">
        <v>715000</v>
      </c>
      <c r="M559" s="324">
        <v>715000</v>
      </c>
      <c r="N559" s="132">
        <v>715000</v>
      </c>
      <c r="O559" s="324">
        <v>715000</v>
      </c>
      <c r="P559" s="324">
        <v>715000</v>
      </c>
      <c r="Q559" s="324">
        <v>715000</v>
      </c>
      <c r="R559" s="324">
        <v>715000</v>
      </c>
      <c r="S559" s="324">
        <v>715000</v>
      </c>
      <c r="T559" s="324">
        <v>715000</v>
      </c>
      <c r="U559" s="267">
        <v>650000</v>
      </c>
    </row>
    <row r="560" spans="1:21" s="267" customFormat="1" ht="65.099999999999994" customHeight="1" x14ac:dyDescent="0.3">
      <c r="A560" s="264">
        <v>550</v>
      </c>
      <c r="B560" s="376"/>
      <c r="C560" s="334" t="s">
        <v>224</v>
      </c>
      <c r="D560" s="338" t="s">
        <v>209</v>
      </c>
      <c r="E560" s="334" t="s">
        <v>207</v>
      </c>
      <c r="F560" s="464"/>
      <c r="G560" s="454"/>
      <c r="H560" s="337" t="s">
        <v>44</v>
      </c>
      <c r="I560" s="334"/>
      <c r="J560" s="456"/>
      <c r="K560" s="465"/>
      <c r="L560" s="324">
        <v>1248500</v>
      </c>
      <c r="M560" s="324">
        <v>1248500</v>
      </c>
      <c r="N560" s="132">
        <v>1248500</v>
      </c>
      <c r="O560" s="324">
        <v>1248500</v>
      </c>
      <c r="P560" s="324">
        <v>1248500</v>
      </c>
      <c r="Q560" s="324">
        <v>1248500</v>
      </c>
      <c r="R560" s="324">
        <v>1248500</v>
      </c>
      <c r="S560" s="324">
        <v>1248500</v>
      </c>
      <c r="T560" s="324">
        <v>1248500</v>
      </c>
      <c r="U560" s="267">
        <v>1135000</v>
      </c>
    </row>
    <row r="561" spans="1:21" s="267" customFormat="1" ht="65.099999999999994" customHeight="1" x14ac:dyDescent="0.3">
      <c r="A561" s="264">
        <v>551</v>
      </c>
      <c r="B561" s="376"/>
      <c r="C561" s="334" t="s">
        <v>261</v>
      </c>
      <c r="D561" s="338" t="s">
        <v>14</v>
      </c>
      <c r="E561" s="334" t="s">
        <v>207</v>
      </c>
      <c r="F561" s="464"/>
      <c r="G561" s="454"/>
      <c r="H561" s="337" t="s">
        <v>44</v>
      </c>
      <c r="I561" s="334"/>
      <c r="J561" s="456"/>
      <c r="K561" s="465"/>
      <c r="L561" s="324">
        <v>2770876</v>
      </c>
      <c r="M561" s="324">
        <v>2770876</v>
      </c>
      <c r="N561" s="132">
        <v>2770876</v>
      </c>
      <c r="O561" s="324">
        <v>2770876</v>
      </c>
      <c r="P561" s="324">
        <v>2770876</v>
      </c>
      <c r="Q561" s="324">
        <v>2770876</v>
      </c>
      <c r="R561" s="324">
        <v>2770876</v>
      </c>
      <c r="S561" s="324">
        <v>2770876</v>
      </c>
      <c r="T561" s="324">
        <v>2770876</v>
      </c>
      <c r="U561" s="267">
        <v>2470876</v>
      </c>
    </row>
    <row r="562" spans="1:21" s="267" customFormat="1" ht="65.099999999999994" customHeight="1" x14ac:dyDescent="0.3">
      <c r="A562" s="264">
        <v>552</v>
      </c>
      <c r="B562" s="376"/>
      <c r="C562" s="334" t="s">
        <v>211</v>
      </c>
      <c r="D562" s="338" t="s">
        <v>209</v>
      </c>
      <c r="E562" s="334" t="s">
        <v>207</v>
      </c>
      <c r="F562" s="464"/>
      <c r="G562" s="454"/>
      <c r="H562" s="337" t="s">
        <v>44</v>
      </c>
      <c r="I562" s="334"/>
      <c r="J562" s="456"/>
      <c r="K562" s="465"/>
      <c r="L562" s="324">
        <v>1639000.0000000002</v>
      </c>
      <c r="M562" s="324">
        <v>1639000.0000000002</v>
      </c>
      <c r="N562" s="132">
        <v>1639000.0000000002</v>
      </c>
      <c r="O562" s="324">
        <v>1639000.0000000002</v>
      </c>
      <c r="P562" s="324">
        <v>1639000.0000000002</v>
      </c>
      <c r="Q562" s="324">
        <v>1639000.0000000002</v>
      </c>
      <c r="R562" s="324">
        <v>1639000.0000000002</v>
      </c>
      <c r="S562" s="324">
        <v>1639000.0000000002</v>
      </c>
      <c r="T562" s="324">
        <v>1639000.0000000002</v>
      </c>
      <c r="U562" s="267">
        <v>1490000</v>
      </c>
    </row>
    <row r="563" spans="1:21" s="267" customFormat="1" ht="65.099999999999994" customHeight="1" x14ac:dyDescent="0.3">
      <c r="A563" s="264">
        <v>553</v>
      </c>
      <c r="B563" s="376"/>
      <c r="C563" s="334" t="s">
        <v>212</v>
      </c>
      <c r="D563" s="338" t="s">
        <v>209</v>
      </c>
      <c r="E563" s="334" t="s">
        <v>207</v>
      </c>
      <c r="F563" s="464"/>
      <c r="G563" s="454"/>
      <c r="H563" s="337" t="s">
        <v>44</v>
      </c>
      <c r="I563" s="334"/>
      <c r="J563" s="456"/>
      <c r="K563" s="465"/>
      <c r="L563" s="324">
        <v>2365000</v>
      </c>
      <c r="M563" s="324">
        <v>2365000</v>
      </c>
      <c r="N563" s="132">
        <v>2365000</v>
      </c>
      <c r="O563" s="324">
        <v>2365000</v>
      </c>
      <c r="P563" s="324">
        <v>2365000</v>
      </c>
      <c r="Q563" s="324">
        <v>2365000</v>
      </c>
      <c r="R563" s="324">
        <v>2365000</v>
      </c>
      <c r="S563" s="324">
        <v>2365000</v>
      </c>
      <c r="T563" s="324">
        <v>2365000</v>
      </c>
      <c r="U563" s="267">
        <v>2150000</v>
      </c>
    </row>
    <row r="564" spans="1:21" s="267" customFormat="1" ht="65.099999999999994" customHeight="1" x14ac:dyDescent="0.3">
      <c r="A564" s="264">
        <v>554</v>
      </c>
      <c r="B564" s="376"/>
      <c r="C564" s="334" t="s">
        <v>225</v>
      </c>
      <c r="D564" s="338" t="s">
        <v>209</v>
      </c>
      <c r="E564" s="334" t="s">
        <v>207</v>
      </c>
      <c r="F564" s="464"/>
      <c r="G564" s="454"/>
      <c r="H564" s="337" t="s">
        <v>44</v>
      </c>
      <c r="I564" s="334"/>
      <c r="J564" s="456"/>
      <c r="K564" s="465"/>
      <c r="L564" s="324">
        <v>6633000.0000000009</v>
      </c>
      <c r="M564" s="324">
        <v>6633000.0000000009</v>
      </c>
      <c r="N564" s="132">
        <v>6633000.0000000009</v>
      </c>
      <c r="O564" s="324">
        <v>6633000.0000000009</v>
      </c>
      <c r="P564" s="324">
        <v>6633000.0000000009</v>
      </c>
      <c r="Q564" s="324">
        <v>6633000.0000000009</v>
      </c>
      <c r="R564" s="324">
        <v>6633000.0000000009</v>
      </c>
      <c r="S564" s="324">
        <v>6633000.0000000009</v>
      </c>
      <c r="T564" s="324">
        <v>6633000.0000000009</v>
      </c>
      <c r="U564" s="267">
        <v>6030000</v>
      </c>
    </row>
    <row r="565" spans="1:21" s="267" customFormat="1" ht="65.099999999999994" customHeight="1" x14ac:dyDescent="0.3">
      <c r="A565" s="264">
        <v>555</v>
      </c>
      <c r="B565" s="376"/>
      <c r="C565" s="334" t="s">
        <v>262</v>
      </c>
      <c r="D565" s="338" t="s">
        <v>14</v>
      </c>
      <c r="E565" s="334" t="s">
        <v>207</v>
      </c>
      <c r="F565" s="464"/>
      <c r="G565" s="454"/>
      <c r="H565" s="337" t="s">
        <v>44</v>
      </c>
      <c r="I565" s="334"/>
      <c r="J565" s="456"/>
      <c r="K565" s="465"/>
      <c r="L565" s="324">
        <v>2718148</v>
      </c>
      <c r="M565" s="324">
        <v>2718148</v>
      </c>
      <c r="N565" s="132">
        <v>2718148</v>
      </c>
      <c r="O565" s="324">
        <v>2718148</v>
      </c>
      <c r="P565" s="324">
        <v>2718148</v>
      </c>
      <c r="Q565" s="324">
        <v>2718148</v>
      </c>
      <c r="R565" s="324">
        <v>2718148</v>
      </c>
      <c r="S565" s="324">
        <v>2718148</v>
      </c>
      <c r="T565" s="324">
        <v>2718148</v>
      </c>
      <c r="U565" s="267">
        <v>2418148</v>
      </c>
    </row>
    <row r="566" spans="1:21" s="267" customFormat="1" ht="65.099999999999994" customHeight="1" x14ac:dyDescent="0.3">
      <c r="A566" s="264">
        <v>556</v>
      </c>
      <c r="B566" s="376"/>
      <c r="C566" s="334" t="s">
        <v>213</v>
      </c>
      <c r="D566" s="338" t="s">
        <v>209</v>
      </c>
      <c r="E566" s="334" t="s">
        <v>263</v>
      </c>
      <c r="F566" s="464"/>
      <c r="G566" s="454"/>
      <c r="H566" s="337" t="s">
        <v>44</v>
      </c>
      <c r="I566" s="334"/>
      <c r="J566" s="456"/>
      <c r="K566" s="465"/>
      <c r="L566" s="324">
        <v>1567500.0000000002</v>
      </c>
      <c r="M566" s="324">
        <v>1567500.0000000002</v>
      </c>
      <c r="N566" s="132">
        <v>1567500.0000000002</v>
      </c>
      <c r="O566" s="324">
        <v>1567500.0000000002</v>
      </c>
      <c r="P566" s="324">
        <v>1567500.0000000002</v>
      </c>
      <c r="Q566" s="324">
        <v>1567500.0000000002</v>
      </c>
      <c r="R566" s="324">
        <v>1567500.0000000002</v>
      </c>
      <c r="S566" s="324">
        <v>1567500.0000000002</v>
      </c>
      <c r="T566" s="324">
        <v>1567500.0000000002</v>
      </c>
      <c r="U566" s="267">
        <v>1425000</v>
      </c>
    </row>
    <row r="567" spans="1:21" s="267" customFormat="1" ht="65.099999999999994" customHeight="1" x14ac:dyDescent="0.3">
      <c r="A567" s="264">
        <v>557</v>
      </c>
      <c r="B567" s="376"/>
      <c r="C567" s="334" t="s">
        <v>265</v>
      </c>
      <c r="D567" s="338" t="s">
        <v>14</v>
      </c>
      <c r="E567" s="334" t="s">
        <v>266</v>
      </c>
      <c r="F567" s="464" t="s">
        <v>264</v>
      </c>
      <c r="G567" s="454"/>
      <c r="H567" s="337" t="s">
        <v>44</v>
      </c>
      <c r="I567" s="334"/>
      <c r="J567" s="456"/>
      <c r="K567" s="465"/>
      <c r="L567" s="324">
        <v>2020840</v>
      </c>
      <c r="M567" s="324">
        <v>2020840</v>
      </c>
      <c r="N567" s="132">
        <v>2020840</v>
      </c>
      <c r="O567" s="324">
        <v>2020840</v>
      </c>
      <c r="P567" s="324">
        <v>2020840</v>
      </c>
      <c r="Q567" s="324">
        <v>2020840</v>
      </c>
      <c r="R567" s="324">
        <v>2020840</v>
      </c>
      <c r="S567" s="324">
        <v>2020840</v>
      </c>
      <c r="T567" s="324">
        <v>2020840</v>
      </c>
      <c r="U567" s="267">
        <v>1720840</v>
      </c>
    </row>
    <row r="568" spans="1:21" s="267" customFormat="1" ht="99.75" customHeight="1" x14ac:dyDescent="0.3">
      <c r="A568" s="264">
        <v>558</v>
      </c>
      <c r="B568" s="376"/>
      <c r="C568" s="334" t="s">
        <v>267</v>
      </c>
      <c r="D568" s="338" t="s">
        <v>14</v>
      </c>
      <c r="E568" s="334" t="s">
        <v>266</v>
      </c>
      <c r="F568" s="464"/>
      <c r="G568" s="454"/>
      <c r="H568" s="337" t="s">
        <v>44</v>
      </c>
      <c r="I568" s="334"/>
      <c r="J568" s="456"/>
      <c r="K568" s="465"/>
      <c r="L568" s="324">
        <v>3022494</v>
      </c>
      <c r="M568" s="324">
        <v>3022494</v>
      </c>
      <c r="N568" s="132">
        <v>3022494</v>
      </c>
      <c r="O568" s="324">
        <v>3022494</v>
      </c>
      <c r="P568" s="324">
        <v>3022494</v>
      </c>
      <c r="Q568" s="324">
        <v>3022494</v>
      </c>
      <c r="R568" s="324">
        <v>3022494</v>
      </c>
      <c r="S568" s="324">
        <v>3022494</v>
      </c>
      <c r="T568" s="324">
        <v>3022494</v>
      </c>
      <c r="U568" s="267">
        <v>2722494</v>
      </c>
    </row>
    <row r="569" spans="1:21" s="267" customFormat="1" ht="65.099999999999994" customHeight="1" x14ac:dyDescent="0.3">
      <c r="A569" s="264">
        <v>559</v>
      </c>
      <c r="B569" s="376"/>
      <c r="C569" s="334" t="s">
        <v>268</v>
      </c>
      <c r="D569" s="338" t="s">
        <v>209</v>
      </c>
      <c r="E569" s="334" t="s">
        <v>266</v>
      </c>
      <c r="F569" s="464"/>
      <c r="G569" s="454"/>
      <c r="H569" s="337" t="s">
        <v>44</v>
      </c>
      <c r="I569" s="334"/>
      <c r="J569" s="456"/>
      <c r="K569" s="465"/>
      <c r="L569" s="324">
        <v>1049999.5</v>
      </c>
      <c r="M569" s="324">
        <v>1049999.5</v>
      </c>
      <c r="N569" s="132">
        <v>1049999.5</v>
      </c>
      <c r="O569" s="324">
        <v>1049999.5</v>
      </c>
      <c r="P569" s="324">
        <v>1049999.5</v>
      </c>
      <c r="Q569" s="324">
        <v>1049999.5</v>
      </c>
      <c r="R569" s="324">
        <v>1049999.5</v>
      </c>
      <c r="S569" s="324">
        <v>1049999.5</v>
      </c>
      <c r="T569" s="324">
        <v>1049999.5</v>
      </c>
      <c r="U569" s="267">
        <v>954545</v>
      </c>
    </row>
    <row r="570" spans="1:21" s="267" customFormat="1" ht="65.099999999999994" customHeight="1" x14ac:dyDescent="0.3">
      <c r="A570" s="264">
        <v>560</v>
      </c>
      <c r="B570" s="376"/>
      <c r="C570" s="334" t="s">
        <v>269</v>
      </c>
      <c r="D570" s="338" t="s">
        <v>209</v>
      </c>
      <c r="E570" s="334" t="s">
        <v>266</v>
      </c>
      <c r="F570" s="464"/>
      <c r="G570" s="454"/>
      <c r="H570" s="337" t="s">
        <v>44</v>
      </c>
      <c r="I570" s="334"/>
      <c r="J570" s="456"/>
      <c r="K570" s="465"/>
      <c r="L570" s="324">
        <v>2267999.91</v>
      </c>
      <c r="M570" s="324">
        <v>2267999.91</v>
      </c>
      <c r="N570" s="132">
        <v>2267999.91</v>
      </c>
      <c r="O570" s="324">
        <v>2267999.91</v>
      </c>
      <c r="P570" s="324">
        <v>2267999.91</v>
      </c>
      <c r="Q570" s="324">
        <v>2267999.91</v>
      </c>
      <c r="R570" s="324">
        <v>2267999.91</v>
      </c>
      <c r="S570" s="324">
        <v>2267999.91</v>
      </c>
      <c r="T570" s="324">
        <v>2267999.91</v>
      </c>
      <c r="U570" s="267">
        <v>2061818.1</v>
      </c>
    </row>
    <row r="571" spans="1:21" s="267" customFormat="1" ht="65.099999999999994" customHeight="1" x14ac:dyDescent="0.3">
      <c r="A571" s="264">
        <v>561</v>
      </c>
      <c r="B571" s="376"/>
      <c r="C571" s="334" t="s">
        <v>270</v>
      </c>
      <c r="D571" s="338" t="s">
        <v>14</v>
      </c>
      <c r="E571" s="334" t="s">
        <v>266</v>
      </c>
      <c r="F571" s="464"/>
      <c r="G571" s="454"/>
      <c r="H571" s="337" t="s">
        <v>44</v>
      </c>
      <c r="I571" s="334"/>
      <c r="J571" s="456"/>
      <c r="K571" s="465"/>
      <c r="L571" s="324">
        <v>2880191</v>
      </c>
      <c r="M571" s="324">
        <v>2880191</v>
      </c>
      <c r="N571" s="132">
        <v>2880191</v>
      </c>
      <c r="O571" s="324">
        <v>2880191</v>
      </c>
      <c r="P571" s="324">
        <v>2880191</v>
      </c>
      <c r="Q571" s="324">
        <v>2880191</v>
      </c>
      <c r="R571" s="324">
        <v>2880191</v>
      </c>
      <c r="S571" s="324">
        <v>2880191</v>
      </c>
      <c r="T571" s="324">
        <v>2880191</v>
      </c>
      <c r="U571" s="267">
        <v>2580191</v>
      </c>
    </row>
    <row r="572" spans="1:21" s="267" customFormat="1" ht="65.099999999999994" customHeight="1" x14ac:dyDescent="0.3">
      <c r="A572" s="264">
        <v>562</v>
      </c>
      <c r="B572" s="376"/>
      <c r="C572" s="334" t="s">
        <v>271</v>
      </c>
      <c r="D572" s="338" t="s">
        <v>209</v>
      </c>
      <c r="E572" s="334" t="s">
        <v>266</v>
      </c>
      <c r="F572" s="464"/>
      <c r="G572" s="454"/>
      <c r="H572" s="337" t="s">
        <v>44</v>
      </c>
      <c r="I572" s="334"/>
      <c r="J572" s="456"/>
      <c r="K572" s="465"/>
      <c r="L572" s="324">
        <v>1092500.4750000001</v>
      </c>
      <c r="M572" s="324">
        <v>1092500.4750000001</v>
      </c>
      <c r="N572" s="132">
        <v>1092500.4750000001</v>
      </c>
      <c r="O572" s="324">
        <v>1092500.4750000001</v>
      </c>
      <c r="P572" s="324">
        <v>1092500.4750000001</v>
      </c>
      <c r="Q572" s="324">
        <v>1092500.4750000001</v>
      </c>
      <c r="R572" s="324">
        <v>1092500.4750000001</v>
      </c>
      <c r="S572" s="324">
        <v>1092500.4750000001</v>
      </c>
      <c r="T572" s="324">
        <v>1092500.4750000001</v>
      </c>
      <c r="U572" s="267">
        <v>993182.25</v>
      </c>
    </row>
    <row r="573" spans="1:21" s="267" customFormat="1" ht="65.099999999999994" customHeight="1" x14ac:dyDescent="0.3">
      <c r="A573" s="264">
        <v>563</v>
      </c>
      <c r="B573" s="376"/>
      <c r="C573" s="334" t="s">
        <v>272</v>
      </c>
      <c r="D573" s="338" t="s">
        <v>209</v>
      </c>
      <c r="E573" s="334" t="s">
        <v>266</v>
      </c>
      <c r="F573" s="464"/>
      <c r="G573" s="454"/>
      <c r="H573" s="337" t="s">
        <v>44</v>
      </c>
      <c r="I573" s="334"/>
      <c r="J573" s="456"/>
      <c r="K573" s="465"/>
      <c r="L573" s="324">
        <v>1291999.5</v>
      </c>
      <c r="M573" s="324">
        <v>1291999.5</v>
      </c>
      <c r="N573" s="132">
        <v>1291999.5</v>
      </c>
      <c r="O573" s="324">
        <v>1291999.5</v>
      </c>
      <c r="P573" s="324">
        <v>1291999.5</v>
      </c>
      <c r="Q573" s="324">
        <v>1291999.5</v>
      </c>
      <c r="R573" s="324">
        <v>1291999.5</v>
      </c>
      <c r="S573" s="324">
        <v>1291999.5</v>
      </c>
      <c r="T573" s="324">
        <v>1291999.5</v>
      </c>
      <c r="U573" s="267">
        <v>1174545</v>
      </c>
    </row>
    <row r="574" spans="1:21" s="267" customFormat="1" ht="65.099999999999994" customHeight="1" x14ac:dyDescent="0.3">
      <c r="A574" s="264">
        <v>564</v>
      </c>
      <c r="B574" s="376"/>
      <c r="C574" s="334" t="s">
        <v>273</v>
      </c>
      <c r="D574" s="338" t="s">
        <v>14</v>
      </c>
      <c r="E574" s="334" t="s">
        <v>266</v>
      </c>
      <c r="F574" s="464"/>
      <c r="G574" s="454"/>
      <c r="H574" s="337" t="s">
        <v>44</v>
      </c>
      <c r="I574" s="334"/>
      <c r="J574" s="456"/>
      <c r="K574" s="465"/>
      <c r="L574" s="324">
        <v>3264821</v>
      </c>
      <c r="M574" s="324">
        <v>3264821</v>
      </c>
      <c r="N574" s="132">
        <v>3264821</v>
      </c>
      <c r="O574" s="324">
        <v>3264821</v>
      </c>
      <c r="P574" s="324">
        <v>3264821</v>
      </c>
      <c r="Q574" s="324">
        <v>3264821</v>
      </c>
      <c r="R574" s="324">
        <v>3264821</v>
      </c>
      <c r="S574" s="324">
        <v>3264821</v>
      </c>
      <c r="T574" s="324">
        <v>3264821</v>
      </c>
      <c r="U574" s="267">
        <v>2964821</v>
      </c>
    </row>
    <row r="575" spans="1:21" s="267" customFormat="1" ht="65.099999999999994" customHeight="1" x14ac:dyDescent="0.3">
      <c r="A575" s="264">
        <v>565</v>
      </c>
      <c r="B575" s="376"/>
      <c r="C575" s="334" t="s">
        <v>216</v>
      </c>
      <c r="D575" s="338" t="s">
        <v>209</v>
      </c>
      <c r="E575" s="334" t="s">
        <v>266</v>
      </c>
      <c r="F575" s="464"/>
      <c r="G575" s="454"/>
      <c r="H575" s="337" t="s">
        <v>44</v>
      </c>
      <c r="I575" s="334"/>
      <c r="J575" s="456"/>
      <c r="K575" s="465"/>
      <c r="L575" s="324">
        <v>2231900</v>
      </c>
      <c r="M575" s="324">
        <v>2231900</v>
      </c>
      <c r="N575" s="132">
        <v>2231900</v>
      </c>
      <c r="O575" s="324">
        <v>2231900</v>
      </c>
      <c r="P575" s="324">
        <v>2231900</v>
      </c>
      <c r="Q575" s="324">
        <v>2231900</v>
      </c>
      <c r="R575" s="324">
        <v>2231900</v>
      </c>
      <c r="S575" s="324">
        <v>2231900</v>
      </c>
      <c r="T575" s="324">
        <v>2231900</v>
      </c>
      <c r="U575" s="267">
        <v>2029000</v>
      </c>
    </row>
    <row r="576" spans="1:21" s="267" customFormat="1" ht="65.099999999999994" customHeight="1" x14ac:dyDescent="0.3">
      <c r="A576" s="264">
        <v>566</v>
      </c>
      <c r="B576" s="376"/>
      <c r="C576" s="334" t="s">
        <v>217</v>
      </c>
      <c r="D576" s="338" t="s">
        <v>209</v>
      </c>
      <c r="E576" s="334" t="s">
        <v>266</v>
      </c>
      <c r="F576" s="464"/>
      <c r="G576" s="454"/>
      <c r="H576" s="337" t="s">
        <v>44</v>
      </c>
      <c r="I576" s="334"/>
      <c r="J576" s="456"/>
      <c r="K576" s="465"/>
      <c r="L576" s="324">
        <v>3503500.0000000005</v>
      </c>
      <c r="M576" s="324">
        <v>3503500.0000000005</v>
      </c>
      <c r="N576" s="132">
        <v>3503500.0000000005</v>
      </c>
      <c r="O576" s="324">
        <v>3503500.0000000005</v>
      </c>
      <c r="P576" s="324">
        <v>3503500.0000000005</v>
      </c>
      <c r="Q576" s="324">
        <v>3503500.0000000005</v>
      </c>
      <c r="R576" s="324">
        <v>3503500.0000000005</v>
      </c>
      <c r="S576" s="324">
        <v>3503500.0000000005</v>
      </c>
      <c r="T576" s="324">
        <v>3503500.0000000005</v>
      </c>
      <c r="U576" s="267">
        <v>3185000</v>
      </c>
    </row>
    <row r="577" spans="1:21" s="267" customFormat="1" ht="65.099999999999994" customHeight="1" x14ac:dyDescent="0.3">
      <c r="A577" s="264">
        <v>567</v>
      </c>
      <c r="B577" s="376"/>
      <c r="C577" s="334" t="s">
        <v>274</v>
      </c>
      <c r="D577" s="338" t="s">
        <v>209</v>
      </c>
      <c r="E577" s="334" t="s">
        <v>266</v>
      </c>
      <c r="F577" s="464"/>
      <c r="G577" s="454"/>
      <c r="H577" s="337" t="s">
        <v>44</v>
      </c>
      <c r="I577" s="334"/>
      <c r="J577" s="456"/>
      <c r="K577" s="465"/>
      <c r="L577" s="324">
        <v>6879400.0000000009</v>
      </c>
      <c r="M577" s="324">
        <v>6879400.0000000009</v>
      </c>
      <c r="N577" s="132">
        <v>6879400.0000000009</v>
      </c>
      <c r="O577" s="324">
        <v>6879400.0000000009</v>
      </c>
      <c r="P577" s="324">
        <v>6879400.0000000009</v>
      </c>
      <c r="Q577" s="324">
        <v>6879400.0000000009</v>
      </c>
      <c r="R577" s="324">
        <v>6879400.0000000009</v>
      </c>
      <c r="S577" s="324">
        <v>6879400.0000000009</v>
      </c>
      <c r="T577" s="324">
        <v>6879400.0000000009</v>
      </c>
      <c r="U577" s="267">
        <v>6254000</v>
      </c>
    </row>
    <row r="578" spans="1:21" s="267" customFormat="1" ht="65.099999999999994" customHeight="1" x14ac:dyDescent="0.3">
      <c r="A578" s="264">
        <v>568</v>
      </c>
      <c r="B578" s="376"/>
      <c r="C578" s="334" t="s">
        <v>275</v>
      </c>
      <c r="D578" s="338" t="s">
        <v>14</v>
      </c>
      <c r="E578" s="334" t="s">
        <v>266</v>
      </c>
      <c r="F578" s="464"/>
      <c r="G578" s="454"/>
      <c r="H578" s="337" t="s">
        <v>44</v>
      </c>
      <c r="I578" s="334"/>
      <c r="J578" s="456"/>
      <c r="K578" s="465"/>
      <c r="L578" s="324">
        <v>3345396</v>
      </c>
      <c r="M578" s="324">
        <v>3345396</v>
      </c>
      <c r="N578" s="132">
        <v>3345396</v>
      </c>
      <c r="O578" s="324">
        <v>3345396</v>
      </c>
      <c r="P578" s="324">
        <v>3345396</v>
      </c>
      <c r="Q578" s="324">
        <v>3345396</v>
      </c>
      <c r="R578" s="324">
        <v>3345396</v>
      </c>
      <c r="S578" s="324">
        <v>3345396</v>
      </c>
      <c r="T578" s="324">
        <v>3345396</v>
      </c>
      <c r="U578" s="267">
        <v>3045396</v>
      </c>
    </row>
    <row r="579" spans="1:21" s="267" customFormat="1" ht="65.099999999999994" customHeight="1" x14ac:dyDescent="0.3">
      <c r="A579" s="264">
        <v>569</v>
      </c>
      <c r="B579" s="376"/>
      <c r="C579" s="334" t="s">
        <v>276</v>
      </c>
      <c r="D579" s="338" t="s">
        <v>209</v>
      </c>
      <c r="E579" s="334" t="s">
        <v>266</v>
      </c>
      <c r="F579" s="464"/>
      <c r="G579" s="454"/>
      <c r="H579" s="337" t="s">
        <v>44</v>
      </c>
      <c r="I579" s="334"/>
      <c r="J579" s="456"/>
      <c r="K579" s="465"/>
      <c r="L579" s="324">
        <v>9146500</v>
      </c>
      <c r="M579" s="324">
        <v>9146500</v>
      </c>
      <c r="N579" s="132">
        <v>9146500</v>
      </c>
      <c r="O579" s="324">
        <v>9146500</v>
      </c>
      <c r="P579" s="324">
        <v>9146500</v>
      </c>
      <c r="Q579" s="324">
        <v>9146500</v>
      </c>
      <c r="R579" s="324">
        <v>9146500</v>
      </c>
      <c r="S579" s="324">
        <v>9146500</v>
      </c>
      <c r="T579" s="324">
        <v>9146500</v>
      </c>
      <c r="U579" s="267">
        <v>8315000</v>
      </c>
    </row>
    <row r="580" spans="1:21" s="267" customFormat="1" ht="99.75" customHeight="1" x14ac:dyDescent="0.3">
      <c r="A580" s="264">
        <v>570</v>
      </c>
      <c r="B580" s="376"/>
      <c r="C580" s="334" t="s">
        <v>277</v>
      </c>
      <c r="D580" s="338" t="s">
        <v>14</v>
      </c>
      <c r="E580" s="334" t="s">
        <v>266</v>
      </c>
      <c r="F580" s="464"/>
      <c r="G580" s="454"/>
      <c r="H580" s="337" t="s">
        <v>44</v>
      </c>
      <c r="I580" s="334"/>
      <c r="J580" s="456"/>
      <c r="K580" s="465"/>
      <c r="L580" s="324">
        <v>3400829</v>
      </c>
      <c r="M580" s="324">
        <v>3400829</v>
      </c>
      <c r="N580" s="132">
        <v>3400829</v>
      </c>
      <c r="O580" s="324">
        <v>3400829</v>
      </c>
      <c r="P580" s="324">
        <v>3400829</v>
      </c>
      <c r="Q580" s="324">
        <v>3400829</v>
      </c>
      <c r="R580" s="324">
        <v>3400829</v>
      </c>
      <c r="S580" s="324">
        <v>3400829</v>
      </c>
      <c r="T580" s="324">
        <v>3400829</v>
      </c>
      <c r="U580" s="267">
        <v>3100829</v>
      </c>
    </row>
    <row r="581" spans="1:21" s="267" customFormat="1" ht="65.099999999999994" customHeight="1" x14ac:dyDescent="0.3">
      <c r="A581" s="264">
        <v>571</v>
      </c>
      <c r="B581" s="376"/>
      <c r="C581" s="334" t="s">
        <v>265</v>
      </c>
      <c r="D581" s="338" t="s">
        <v>14</v>
      </c>
      <c r="E581" s="334" t="s">
        <v>266</v>
      </c>
      <c r="F581" s="464" t="s">
        <v>278</v>
      </c>
      <c r="G581" s="454"/>
      <c r="H581" s="334" t="s">
        <v>17</v>
      </c>
      <c r="I581" s="334"/>
      <c r="J581" s="456"/>
      <c r="K581" s="465"/>
      <c r="L581" s="324">
        <v>1906859</v>
      </c>
      <c r="M581" s="324">
        <v>1906859</v>
      </c>
      <c r="N581" s="132">
        <v>1906859</v>
      </c>
      <c r="O581" s="324">
        <v>1906859</v>
      </c>
      <c r="P581" s="324">
        <v>1906859</v>
      </c>
      <c r="Q581" s="324">
        <v>1906859</v>
      </c>
      <c r="R581" s="324">
        <v>1906859</v>
      </c>
      <c r="S581" s="324">
        <v>1906859</v>
      </c>
      <c r="T581" s="324">
        <v>1906859</v>
      </c>
      <c r="U581" s="267">
        <v>1606859</v>
      </c>
    </row>
    <row r="582" spans="1:21" s="267" customFormat="1" ht="97.5" customHeight="1" x14ac:dyDescent="0.3">
      <c r="A582" s="264">
        <v>572</v>
      </c>
      <c r="B582" s="376"/>
      <c r="C582" s="334" t="s">
        <v>267</v>
      </c>
      <c r="D582" s="338" t="s">
        <v>14</v>
      </c>
      <c r="E582" s="334" t="s">
        <v>266</v>
      </c>
      <c r="F582" s="464"/>
      <c r="G582" s="454"/>
      <c r="H582" s="337" t="s">
        <v>44</v>
      </c>
      <c r="I582" s="334"/>
      <c r="J582" s="456"/>
      <c r="K582" s="465"/>
      <c r="L582" s="324">
        <v>2787627</v>
      </c>
      <c r="M582" s="324">
        <v>2787627</v>
      </c>
      <c r="N582" s="132">
        <v>2787627</v>
      </c>
      <c r="O582" s="324">
        <v>2787627</v>
      </c>
      <c r="P582" s="324">
        <v>2787627</v>
      </c>
      <c r="Q582" s="324">
        <v>2787627</v>
      </c>
      <c r="R582" s="324">
        <v>2787627</v>
      </c>
      <c r="S582" s="324">
        <v>2787627</v>
      </c>
      <c r="T582" s="324">
        <v>2787627</v>
      </c>
      <c r="U582" s="267">
        <v>2487627</v>
      </c>
    </row>
    <row r="583" spans="1:21" s="267" customFormat="1" ht="65.099999999999994" customHeight="1" x14ac:dyDescent="0.3">
      <c r="A583" s="264">
        <v>573</v>
      </c>
      <c r="B583" s="376"/>
      <c r="C583" s="334" t="s">
        <v>268</v>
      </c>
      <c r="D583" s="338" t="s">
        <v>209</v>
      </c>
      <c r="E583" s="334" t="s">
        <v>266</v>
      </c>
      <c r="F583" s="464"/>
      <c r="G583" s="454"/>
      <c r="H583" s="334" t="s">
        <v>257</v>
      </c>
      <c r="I583" s="334"/>
      <c r="J583" s="456"/>
      <c r="K583" s="465"/>
      <c r="L583" s="324">
        <v>1049999.5</v>
      </c>
      <c r="M583" s="324">
        <v>1049999.5</v>
      </c>
      <c r="N583" s="132">
        <v>1049999.5</v>
      </c>
      <c r="O583" s="324">
        <v>1049999.5</v>
      </c>
      <c r="P583" s="324">
        <v>1049999.5</v>
      </c>
      <c r="Q583" s="324">
        <v>1049999.5</v>
      </c>
      <c r="R583" s="324">
        <v>1049999.5</v>
      </c>
      <c r="S583" s="324">
        <v>1049999.5</v>
      </c>
      <c r="T583" s="324">
        <v>1049999.5</v>
      </c>
      <c r="U583" s="267">
        <v>954545</v>
      </c>
    </row>
    <row r="584" spans="1:21" s="267" customFormat="1" ht="65.099999999999994" customHeight="1" x14ac:dyDescent="0.3">
      <c r="A584" s="264">
        <v>574</v>
      </c>
      <c r="B584" s="376"/>
      <c r="C584" s="334" t="s">
        <v>269</v>
      </c>
      <c r="D584" s="338" t="s">
        <v>209</v>
      </c>
      <c r="E584" s="334" t="s">
        <v>266</v>
      </c>
      <c r="F584" s="464"/>
      <c r="G584" s="454"/>
      <c r="H584" s="337" t="s">
        <v>44</v>
      </c>
      <c r="I584" s="334"/>
      <c r="J584" s="456"/>
      <c r="K584" s="465"/>
      <c r="L584" s="324">
        <v>2267999.91</v>
      </c>
      <c r="M584" s="324">
        <v>2267999.91</v>
      </c>
      <c r="N584" s="132">
        <v>2267999.91</v>
      </c>
      <c r="O584" s="324">
        <v>2267999.91</v>
      </c>
      <c r="P584" s="324">
        <v>2267999.91</v>
      </c>
      <c r="Q584" s="324">
        <v>2267999.91</v>
      </c>
      <c r="R584" s="324">
        <v>2267999.91</v>
      </c>
      <c r="S584" s="324">
        <v>2267999.91</v>
      </c>
      <c r="T584" s="324">
        <v>2267999.91</v>
      </c>
      <c r="U584" s="267">
        <v>2061818.1</v>
      </c>
    </row>
    <row r="585" spans="1:21" s="267" customFormat="1" ht="65.099999999999994" customHeight="1" x14ac:dyDescent="0.3">
      <c r="A585" s="264">
        <v>575</v>
      </c>
      <c r="B585" s="376"/>
      <c r="C585" s="334" t="s">
        <v>270</v>
      </c>
      <c r="D585" s="338" t="s">
        <v>14</v>
      </c>
      <c r="E585" s="334" t="s">
        <v>266</v>
      </c>
      <c r="F585" s="464"/>
      <c r="G585" s="454"/>
      <c r="H585" s="334" t="s">
        <v>17</v>
      </c>
      <c r="I585" s="334"/>
      <c r="J585" s="456"/>
      <c r="K585" s="465"/>
      <c r="L585" s="324">
        <v>2614670</v>
      </c>
      <c r="M585" s="324">
        <v>2614670</v>
      </c>
      <c r="N585" s="132">
        <v>2614670</v>
      </c>
      <c r="O585" s="324">
        <v>2614670</v>
      </c>
      <c r="P585" s="324">
        <v>2614670</v>
      </c>
      <c r="Q585" s="324">
        <v>2614670</v>
      </c>
      <c r="R585" s="324">
        <v>2614670</v>
      </c>
      <c r="S585" s="324">
        <v>2614670</v>
      </c>
      <c r="T585" s="324">
        <v>2614670</v>
      </c>
      <c r="U585" s="267">
        <v>2314670</v>
      </c>
    </row>
    <row r="586" spans="1:21" s="267" customFormat="1" ht="65.099999999999994" customHeight="1" x14ac:dyDescent="0.3">
      <c r="A586" s="264">
        <v>576</v>
      </c>
      <c r="B586" s="376"/>
      <c r="C586" s="334" t="s">
        <v>271</v>
      </c>
      <c r="D586" s="338" t="s">
        <v>209</v>
      </c>
      <c r="E586" s="334" t="s">
        <v>266</v>
      </c>
      <c r="F586" s="464"/>
      <c r="G586" s="454"/>
      <c r="H586" s="337" t="s">
        <v>44</v>
      </c>
      <c r="I586" s="334"/>
      <c r="J586" s="456"/>
      <c r="K586" s="465"/>
      <c r="L586" s="324">
        <v>1092500.4750000001</v>
      </c>
      <c r="M586" s="324">
        <v>1092500.4750000001</v>
      </c>
      <c r="N586" s="132">
        <v>1092500.4750000001</v>
      </c>
      <c r="O586" s="324">
        <v>1092500.4750000001</v>
      </c>
      <c r="P586" s="324">
        <v>1092500.4750000001</v>
      </c>
      <c r="Q586" s="324">
        <v>1092500.4750000001</v>
      </c>
      <c r="R586" s="324">
        <v>1092500.4750000001</v>
      </c>
      <c r="S586" s="324">
        <v>1092500.4750000001</v>
      </c>
      <c r="T586" s="324">
        <v>1092500.4750000001</v>
      </c>
      <c r="U586" s="267">
        <v>993182.25</v>
      </c>
    </row>
    <row r="587" spans="1:21" s="267" customFormat="1" ht="65.099999999999994" customHeight="1" x14ac:dyDescent="0.3">
      <c r="A587" s="264">
        <v>577</v>
      </c>
      <c r="B587" s="376"/>
      <c r="C587" s="334" t="s">
        <v>272</v>
      </c>
      <c r="D587" s="338" t="s">
        <v>209</v>
      </c>
      <c r="E587" s="334" t="s">
        <v>266</v>
      </c>
      <c r="F587" s="464"/>
      <c r="G587" s="454"/>
      <c r="H587" s="337" t="s">
        <v>44</v>
      </c>
      <c r="I587" s="334"/>
      <c r="J587" s="456"/>
      <c r="K587" s="465"/>
      <c r="L587" s="324">
        <v>1291999.5</v>
      </c>
      <c r="M587" s="324">
        <v>1291999.5</v>
      </c>
      <c r="N587" s="132">
        <v>1291999.5</v>
      </c>
      <c r="O587" s="324">
        <v>1291999.5</v>
      </c>
      <c r="P587" s="324">
        <v>1291999.5</v>
      </c>
      <c r="Q587" s="324">
        <v>1291999.5</v>
      </c>
      <c r="R587" s="324">
        <v>1291999.5</v>
      </c>
      <c r="S587" s="324">
        <v>1291999.5</v>
      </c>
      <c r="T587" s="324">
        <v>1291999.5</v>
      </c>
      <c r="U587" s="267">
        <v>1174545</v>
      </c>
    </row>
    <row r="588" spans="1:21" s="267" customFormat="1" ht="65.099999999999994" customHeight="1" x14ac:dyDescent="0.3">
      <c r="A588" s="264">
        <v>578</v>
      </c>
      <c r="B588" s="376"/>
      <c r="C588" s="334" t="s">
        <v>273</v>
      </c>
      <c r="D588" s="338" t="s">
        <v>14</v>
      </c>
      <c r="E588" s="334" t="s">
        <v>266</v>
      </c>
      <c r="F588" s="464"/>
      <c r="G588" s="454"/>
      <c r="H588" s="334" t="s">
        <v>17</v>
      </c>
      <c r="I588" s="334"/>
      <c r="J588" s="456"/>
      <c r="K588" s="465"/>
      <c r="L588" s="324">
        <v>2954020</v>
      </c>
      <c r="M588" s="324">
        <v>2954020</v>
      </c>
      <c r="N588" s="132">
        <v>2954020</v>
      </c>
      <c r="O588" s="324">
        <v>2954020</v>
      </c>
      <c r="P588" s="324">
        <v>2954020</v>
      </c>
      <c r="Q588" s="324">
        <v>2954020</v>
      </c>
      <c r="R588" s="324">
        <v>2954020</v>
      </c>
      <c r="S588" s="324">
        <v>2954020</v>
      </c>
      <c r="T588" s="324">
        <v>2954020</v>
      </c>
      <c r="U588" s="267">
        <v>2654020</v>
      </c>
    </row>
    <row r="589" spans="1:21" s="267" customFormat="1" ht="65.099999999999994" customHeight="1" x14ac:dyDescent="0.3">
      <c r="A589" s="264">
        <v>579</v>
      </c>
      <c r="B589" s="376"/>
      <c r="C589" s="334" t="s">
        <v>216</v>
      </c>
      <c r="D589" s="338" t="s">
        <v>209</v>
      </c>
      <c r="E589" s="334" t="s">
        <v>266</v>
      </c>
      <c r="F589" s="464"/>
      <c r="G589" s="454"/>
      <c r="H589" s="334" t="s">
        <v>257</v>
      </c>
      <c r="I589" s="334"/>
      <c r="J589" s="456"/>
      <c r="K589" s="465"/>
      <c r="L589" s="324">
        <v>2231900</v>
      </c>
      <c r="M589" s="324">
        <v>2231900</v>
      </c>
      <c r="N589" s="132">
        <v>2231900</v>
      </c>
      <c r="O589" s="324">
        <v>2231900</v>
      </c>
      <c r="P589" s="324">
        <v>2231900</v>
      </c>
      <c r="Q589" s="324">
        <v>2231900</v>
      </c>
      <c r="R589" s="324">
        <v>2231900</v>
      </c>
      <c r="S589" s="324">
        <v>2231900</v>
      </c>
      <c r="T589" s="324">
        <v>2231900</v>
      </c>
      <c r="U589" s="267">
        <v>2029000</v>
      </c>
    </row>
    <row r="590" spans="1:21" s="267" customFormat="1" ht="65.099999999999994" customHeight="1" x14ac:dyDescent="0.3">
      <c r="A590" s="264">
        <v>580</v>
      </c>
      <c r="B590" s="376"/>
      <c r="C590" s="334" t="s">
        <v>217</v>
      </c>
      <c r="D590" s="338" t="s">
        <v>209</v>
      </c>
      <c r="E590" s="334" t="s">
        <v>266</v>
      </c>
      <c r="F590" s="464"/>
      <c r="G590" s="454"/>
      <c r="H590" s="337" t="s">
        <v>44</v>
      </c>
      <c r="I590" s="334"/>
      <c r="J590" s="456"/>
      <c r="K590" s="465"/>
      <c r="L590" s="324">
        <v>3503500.0000000005</v>
      </c>
      <c r="M590" s="324">
        <v>3503500.0000000005</v>
      </c>
      <c r="N590" s="132">
        <v>3503500.0000000005</v>
      </c>
      <c r="O590" s="324">
        <v>3503500.0000000005</v>
      </c>
      <c r="P590" s="324">
        <v>3503500.0000000005</v>
      </c>
      <c r="Q590" s="324">
        <v>3503500.0000000005</v>
      </c>
      <c r="R590" s="324">
        <v>3503500.0000000005</v>
      </c>
      <c r="S590" s="324">
        <v>3503500.0000000005</v>
      </c>
      <c r="T590" s="324">
        <v>3503500.0000000005</v>
      </c>
      <c r="U590" s="267">
        <v>3185000</v>
      </c>
    </row>
    <row r="591" spans="1:21" s="267" customFormat="1" ht="65.099999999999994" customHeight="1" x14ac:dyDescent="0.3">
      <c r="A591" s="264">
        <v>581</v>
      </c>
      <c r="B591" s="376"/>
      <c r="C591" s="334" t="s">
        <v>274</v>
      </c>
      <c r="D591" s="338" t="s">
        <v>209</v>
      </c>
      <c r="E591" s="334" t="s">
        <v>266</v>
      </c>
      <c r="F591" s="464"/>
      <c r="G591" s="454"/>
      <c r="H591" s="337" t="s">
        <v>44</v>
      </c>
      <c r="I591" s="334"/>
      <c r="J591" s="456"/>
      <c r="K591" s="465"/>
      <c r="L591" s="324">
        <v>6879400</v>
      </c>
      <c r="M591" s="324">
        <v>6879400</v>
      </c>
      <c r="N591" s="132">
        <v>6879400</v>
      </c>
      <c r="O591" s="324">
        <v>6879400</v>
      </c>
      <c r="P591" s="324">
        <v>6879400</v>
      </c>
      <c r="Q591" s="324">
        <v>6879400</v>
      </c>
      <c r="R591" s="324">
        <v>6879400</v>
      </c>
      <c r="S591" s="324">
        <v>6879400</v>
      </c>
      <c r="T591" s="324">
        <v>6879400</v>
      </c>
      <c r="U591" s="267">
        <v>6254000</v>
      </c>
    </row>
    <row r="592" spans="1:21" s="267" customFormat="1" ht="65.099999999999994" customHeight="1" x14ac:dyDescent="0.3">
      <c r="A592" s="264">
        <v>582</v>
      </c>
      <c r="B592" s="376"/>
      <c r="C592" s="334" t="s">
        <v>279</v>
      </c>
      <c r="D592" s="338" t="s">
        <v>14</v>
      </c>
      <c r="E592" s="334" t="s">
        <v>266</v>
      </c>
      <c r="F592" s="464"/>
      <c r="G592" s="454"/>
      <c r="H592" s="334" t="s">
        <v>17</v>
      </c>
      <c r="I592" s="334"/>
      <c r="J592" s="456"/>
      <c r="K592" s="465"/>
      <c r="L592" s="324">
        <v>3021290</v>
      </c>
      <c r="M592" s="324">
        <v>3021290</v>
      </c>
      <c r="N592" s="132">
        <v>3021290</v>
      </c>
      <c r="O592" s="324">
        <v>3021290</v>
      </c>
      <c r="P592" s="324">
        <v>3021290</v>
      </c>
      <c r="Q592" s="324">
        <v>3021290</v>
      </c>
      <c r="R592" s="324">
        <v>3021290</v>
      </c>
      <c r="S592" s="324">
        <v>3021290</v>
      </c>
      <c r="T592" s="324">
        <v>3021290</v>
      </c>
      <c r="U592" s="267">
        <v>2721290</v>
      </c>
    </row>
    <row r="593" spans="1:21" s="267" customFormat="1" ht="65.099999999999994" customHeight="1" x14ac:dyDescent="0.3">
      <c r="A593" s="264">
        <v>583</v>
      </c>
      <c r="B593" s="376"/>
      <c r="C593" s="334" t="s">
        <v>276</v>
      </c>
      <c r="D593" s="338" t="s">
        <v>209</v>
      </c>
      <c r="E593" s="334" t="s">
        <v>266</v>
      </c>
      <c r="F593" s="464"/>
      <c r="G593" s="454"/>
      <c r="H593" s="334" t="s">
        <v>257</v>
      </c>
      <c r="I593" s="334"/>
      <c r="J593" s="456"/>
      <c r="K593" s="465"/>
      <c r="L593" s="324">
        <v>9146500</v>
      </c>
      <c r="M593" s="324">
        <v>9146500</v>
      </c>
      <c r="N593" s="132">
        <v>9146500</v>
      </c>
      <c r="O593" s="324">
        <v>9146500</v>
      </c>
      <c r="P593" s="324">
        <v>9146500</v>
      </c>
      <c r="Q593" s="324">
        <v>9146500</v>
      </c>
      <c r="R593" s="324">
        <v>9146500</v>
      </c>
      <c r="S593" s="324">
        <v>9146500</v>
      </c>
      <c r="T593" s="324">
        <v>9146500</v>
      </c>
      <c r="U593" s="267">
        <v>8315000</v>
      </c>
    </row>
    <row r="594" spans="1:21" s="267" customFormat="1" ht="91.5" customHeight="1" x14ac:dyDescent="0.3">
      <c r="A594" s="264">
        <v>584</v>
      </c>
      <c r="B594" s="376"/>
      <c r="C594" s="334" t="s">
        <v>2974</v>
      </c>
      <c r="D594" s="338" t="s">
        <v>14</v>
      </c>
      <c r="E594" s="334" t="s">
        <v>266</v>
      </c>
      <c r="F594" s="464"/>
      <c r="G594" s="454"/>
      <c r="H594" s="334" t="s">
        <v>17</v>
      </c>
      <c r="I594" s="334"/>
      <c r="J594" s="456"/>
      <c r="K594" s="465"/>
      <c r="L594" s="324">
        <v>3067344</v>
      </c>
      <c r="M594" s="324">
        <v>3067344</v>
      </c>
      <c r="N594" s="132">
        <v>3067344</v>
      </c>
      <c r="O594" s="324">
        <v>3067344</v>
      </c>
      <c r="P594" s="324">
        <v>3067344</v>
      </c>
      <c r="Q594" s="324">
        <v>3067344</v>
      </c>
      <c r="R594" s="324">
        <v>3067344</v>
      </c>
      <c r="S594" s="324">
        <v>3067344</v>
      </c>
      <c r="T594" s="324">
        <v>3067344</v>
      </c>
      <c r="U594" s="267">
        <v>2767344</v>
      </c>
    </row>
    <row r="595" spans="1:21" s="10" customFormat="1" ht="65.099999999999994" customHeight="1" x14ac:dyDescent="0.3">
      <c r="A595" s="13">
        <v>585</v>
      </c>
      <c r="B595" s="376"/>
      <c r="C595" s="334" t="s">
        <v>265</v>
      </c>
      <c r="D595" s="338" t="s">
        <v>14</v>
      </c>
      <c r="E595" s="334" t="s">
        <v>266</v>
      </c>
      <c r="F595" s="464" t="s">
        <v>1350</v>
      </c>
      <c r="G595" s="454" t="s">
        <v>1247</v>
      </c>
      <c r="H595" s="307" t="s">
        <v>17</v>
      </c>
      <c r="I595" s="373" t="s">
        <v>19</v>
      </c>
      <c r="J595" s="389" t="s">
        <v>19</v>
      </c>
      <c r="K595" s="388" t="s">
        <v>287</v>
      </c>
      <c r="L595" s="324">
        <v>1709839.69</v>
      </c>
      <c r="M595" s="324">
        <v>1709839.69</v>
      </c>
      <c r="N595" s="132">
        <v>1709839.69</v>
      </c>
      <c r="O595" s="324">
        <v>1709839.69</v>
      </c>
      <c r="P595" s="324">
        <v>1709839.69</v>
      </c>
      <c r="Q595" s="324">
        <v>1709839.69</v>
      </c>
      <c r="R595" s="324">
        <v>1709839.69</v>
      </c>
      <c r="S595" s="324">
        <v>1709839.69</v>
      </c>
      <c r="T595" s="324">
        <v>1709839.69</v>
      </c>
    </row>
    <row r="596" spans="1:21" s="10" customFormat="1" ht="84.75" customHeight="1" x14ac:dyDescent="0.3">
      <c r="A596" s="13">
        <v>586</v>
      </c>
      <c r="B596" s="376"/>
      <c r="C596" s="334" t="s">
        <v>281</v>
      </c>
      <c r="D596" s="338" t="s">
        <v>14</v>
      </c>
      <c r="E596" s="337" t="s">
        <v>44</v>
      </c>
      <c r="F596" s="464"/>
      <c r="G596" s="454"/>
      <c r="H596" s="321" t="s">
        <v>44</v>
      </c>
      <c r="I596" s="373"/>
      <c r="J596" s="389"/>
      <c r="K596" s="415"/>
      <c r="L596" s="324">
        <v>2275884</v>
      </c>
      <c r="M596" s="324">
        <v>2275884</v>
      </c>
      <c r="N596" s="132">
        <v>2275884</v>
      </c>
      <c r="O596" s="324">
        <v>2275884</v>
      </c>
      <c r="P596" s="324">
        <v>2275884</v>
      </c>
      <c r="Q596" s="324">
        <v>2275884</v>
      </c>
      <c r="R596" s="324">
        <v>2275884</v>
      </c>
      <c r="S596" s="324">
        <v>2275884</v>
      </c>
      <c r="T596" s="324">
        <v>2275884</v>
      </c>
    </row>
    <row r="597" spans="1:21" s="10" customFormat="1" ht="65.099999999999994" customHeight="1" x14ac:dyDescent="0.3">
      <c r="A597" s="13">
        <v>587</v>
      </c>
      <c r="B597" s="376"/>
      <c r="C597" s="334" t="s">
        <v>215</v>
      </c>
      <c r="D597" s="338" t="s">
        <v>209</v>
      </c>
      <c r="E597" s="337" t="s">
        <v>44</v>
      </c>
      <c r="F597" s="464"/>
      <c r="G597" s="454"/>
      <c r="H597" s="321" t="s">
        <v>44</v>
      </c>
      <c r="I597" s="321" t="s">
        <v>44</v>
      </c>
      <c r="J597" s="389"/>
      <c r="K597" s="415"/>
      <c r="L597" s="324">
        <v>993182</v>
      </c>
      <c r="M597" s="324">
        <v>993182</v>
      </c>
      <c r="N597" s="132">
        <v>993182</v>
      </c>
      <c r="O597" s="324">
        <v>993182</v>
      </c>
      <c r="P597" s="324">
        <v>993182</v>
      </c>
      <c r="Q597" s="324">
        <v>993182</v>
      </c>
      <c r="R597" s="324">
        <v>993182</v>
      </c>
      <c r="S597" s="324">
        <v>993182</v>
      </c>
      <c r="T597" s="324">
        <v>993182</v>
      </c>
    </row>
    <row r="598" spans="1:21" s="10" customFormat="1" ht="65.099999999999994" customHeight="1" x14ac:dyDescent="0.3">
      <c r="A598" s="13">
        <v>588</v>
      </c>
      <c r="B598" s="376"/>
      <c r="C598" s="334" t="s">
        <v>272</v>
      </c>
      <c r="D598" s="338" t="s">
        <v>209</v>
      </c>
      <c r="E598" s="337" t="s">
        <v>44</v>
      </c>
      <c r="F598" s="464"/>
      <c r="G598" s="454"/>
      <c r="H598" s="321" t="s">
        <v>44</v>
      </c>
      <c r="I598" s="321" t="s">
        <v>44</v>
      </c>
      <c r="J598" s="389"/>
      <c r="K598" s="415"/>
      <c r="L598" s="324">
        <v>1174545</v>
      </c>
      <c r="M598" s="324">
        <v>1174545</v>
      </c>
      <c r="N598" s="132">
        <v>1174545</v>
      </c>
      <c r="O598" s="324">
        <v>1174545</v>
      </c>
      <c r="P598" s="324">
        <v>1174545</v>
      </c>
      <c r="Q598" s="324">
        <v>1174545</v>
      </c>
      <c r="R598" s="324">
        <v>1174545</v>
      </c>
      <c r="S598" s="324">
        <v>1174545</v>
      </c>
      <c r="T598" s="324">
        <v>1174545</v>
      </c>
    </row>
    <row r="599" spans="1:21" s="10" customFormat="1" ht="65.099999999999994" customHeight="1" x14ac:dyDescent="0.3">
      <c r="A599" s="13">
        <v>589</v>
      </c>
      <c r="B599" s="376"/>
      <c r="C599" s="334" t="s">
        <v>282</v>
      </c>
      <c r="D599" s="338" t="s">
        <v>209</v>
      </c>
      <c r="E599" s="337" t="s">
        <v>44</v>
      </c>
      <c r="F599" s="464"/>
      <c r="G599" s="454"/>
      <c r="H599" s="321" t="s">
        <v>44</v>
      </c>
      <c r="I599" s="321" t="s">
        <v>44</v>
      </c>
      <c r="J599" s="389"/>
      <c r="K599" s="415"/>
      <c r="L599" s="324">
        <v>954545</v>
      </c>
      <c r="M599" s="324">
        <v>954545</v>
      </c>
      <c r="N599" s="132">
        <v>954545</v>
      </c>
      <c r="O599" s="324">
        <v>954545</v>
      </c>
      <c r="P599" s="324">
        <v>954545</v>
      </c>
      <c r="Q599" s="324">
        <v>954545</v>
      </c>
      <c r="R599" s="324">
        <v>954545</v>
      </c>
      <c r="S599" s="324">
        <v>954545</v>
      </c>
      <c r="T599" s="324">
        <v>954545</v>
      </c>
    </row>
    <row r="600" spans="1:21" s="10" customFormat="1" ht="65.099999999999994" customHeight="1" x14ac:dyDescent="0.3">
      <c r="A600" s="13">
        <v>590</v>
      </c>
      <c r="B600" s="376"/>
      <c r="C600" s="334" t="s">
        <v>283</v>
      </c>
      <c r="D600" s="338" t="s">
        <v>14</v>
      </c>
      <c r="E600" s="337" t="s">
        <v>44</v>
      </c>
      <c r="F600" s="464"/>
      <c r="G600" s="454"/>
      <c r="H600" s="321" t="s">
        <v>44</v>
      </c>
      <c r="I600" s="321" t="s">
        <v>44</v>
      </c>
      <c r="J600" s="389"/>
      <c r="K600" s="415"/>
      <c r="L600" s="324">
        <v>2484084</v>
      </c>
      <c r="M600" s="324">
        <v>2484084</v>
      </c>
      <c r="N600" s="132">
        <v>2484084</v>
      </c>
      <c r="O600" s="324">
        <v>2484084</v>
      </c>
      <c r="P600" s="324">
        <v>2484084</v>
      </c>
      <c r="Q600" s="324">
        <v>2484084</v>
      </c>
      <c r="R600" s="324">
        <v>2484084</v>
      </c>
      <c r="S600" s="324">
        <v>2484084</v>
      </c>
      <c r="T600" s="324">
        <v>2484084</v>
      </c>
    </row>
    <row r="601" spans="1:21" s="10" customFormat="1" ht="65.099999999999994" customHeight="1" x14ac:dyDescent="0.3">
      <c r="A601" s="13">
        <v>591</v>
      </c>
      <c r="B601" s="376"/>
      <c r="C601" s="334" t="s">
        <v>216</v>
      </c>
      <c r="D601" s="338" t="s">
        <v>209</v>
      </c>
      <c r="E601" s="337" t="s">
        <v>44</v>
      </c>
      <c r="F601" s="464"/>
      <c r="G601" s="454"/>
      <c r="H601" s="321" t="s">
        <v>44</v>
      </c>
      <c r="I601" s="321" t="s">
        <v>44</v>
      </c>
      <c r="J601" s="389"/>
      <c r="K601" s="415"/>
      <c r="L601" s="324">
        <v>2029000</v>
      </c>
      <c r="M601" s="324">
        <v>2029000</v>
      </c>
      <c r="N601" s="132">
        <v>2029000</v>
      </c>
      <c r="O601" s="324">
        <v>2029000</v>
      </c>
      <c r="P601" s="324">
        <v>2029000</v>
      </c>
      <c r="Q601" s="324">
        <v>2029000</v>
      </c>
      <c r="R601" s="324">
        <v>2029000</v>
      </c>
      <c r="S601" s="324">
        <v>2029000</v>
      </c>
      <c r="T601" s="324">
        <v>2029000</v>
      </c>
    </row>
    <row r="602" spans="1:21" s="10" customFormat="1" ht="65.099999999999994" customHeight="1" x14ac:dyDescent="0.3">
      <c r="A602" s="13">
        <v>592</v>
      </c>
      <c r="B602" s="376"/>
      <c r="C602" s="334" t="s">
        <v>217</v>
      </c>
      <c r="D602" s="338" t="s">
        <v>209</v>
      </c>
      <c r="E602" s="337" t="s">
        <v>44</v>
      </c>
      <c r="F602" s="464"/>
      <c r="G602" s="454"/>
      <c r="H602" s="321" t="s">
        <v>44</v>
      </c>
      <c r="I602" s="321" t="s">
        <v>44</v>
      </c>
      <c r="J602" s="389"/>
      <c r="K602" s="415"/>
      <c r="L602" s="324">
        <v>3185000</v>
      </c>
      <c r="M602" s="324">
        <v>3185000</v>
      </c>
      <c r="N602" s="132">
        <v>3185000</v>
      </c>
      <c r="O602" s="324">
        <v>3185000</v>
      </c>
      <c r="P602" s="324">
        <v>3185000</v>
      </c>
      <c r="Q602" s="324">
        <v>3185000</v>
      </c>
      <c r="R602" s="324">
        <v>3185000</v>
      </c>
      <c r="S602" s="324">
        <v>3185000</v>
      </c>
      <c r="T602" s="324">
        <v>3185000</v>
      </c>
    </row>
    <row r="603" spans="1:21" s="10" customFormat="1" ht="65.099999999999994" customHeight="1" x14ac:dyDescent="0.3">
      <c r="A603" s="13">
        <v>593</v>
      </c>
      <c r="B603" s="376"/>
      <c r="C603" s="334" t="s">
        <v>274</v>
      </c>
      <c r="D603" s="338" t="s">
        <v>209</v>
      </c>
      <c r="E603" s="337" t="s">
        <v>44</v>
      </c>
      <c r="F603" s="464"/>
      <c r="G603" s="454"/>
      <c r="H603" s="321" t="s">
        <v>44</v>
      </c>
      <c r="I603" s="321" t="s">
        <v>44</v>
      </c>
      <c r="J603" s="389"/>
      <c r="K603" s="415"/>
      <c r="L603" s="324">
        <v>6254000</v>
      </c>
      <c r="M603" s="324">
        <v>6254000</v>
      </c>
      <c r="N603" s="132">
        <v>6254000</v>
      </c>
      <c r="O603" s="324">
        <v>6254000</v>
      </c>
      <c r="P603" s="324">
        <v>6254000</v>
      </c>
      <c r="Q603" s="324">
        <v>6254000</v>
      </c>
      <c r="R603" s="324">
        <v>6254000</v>
      </c>
      <c r="S603" s="324">
        <v>6254000</v>
      </c>
      <c r="T603" s="324">
        <v>6254000</v>
      </c>
    </row>
    <row r="604" spans="1:21" s="10" customFormat="1" ht="65.099999999999994" customHeight="1" x14ac:dyDescent="0.3">
      <c r="A604" s="13">
        <v>594</v>
      </c>
      <c r="B604" s="376"/>
      <c r="C604" s="334" t="s">
        <v>284</v>
      </c>
      <c r="D604" s="338" t="s">
        <v>209</v>
      </c>
      <c r="E604" s="337" t="s">
        <v>44</v>
      </c>
      <c r="F604" s="464"/>
      <c r="G604" s="454"/>
      <c r="H604" s="321" t="s">
        <v>44</v>
      </c>
      <c r="I604" s="321" t="s">
        <v>44</v>
      </c>
      <c r="J604" s="389"/>
      <c r="K604" s="415"/>
      <c r="L604" s="324">
        <v>2061818</v>
      </c>
      <c r="M604" s="324">
        <v>2061818</v>
      </c>
      <c r="N604" s="132">
        <v>2061818</v>
      </c>
      <c r="O604" s="324">
        <v>2061818</v>
      </c>
      <c r="P604" s="324">
        <v>2061818</v>
      </c>
      <c r="Q604" s="324">
        <v>2061818</v>
      </c>
      <c r="R604" s="324">
        <v>2061818</v>
      </c>
      <c r="S604" s="324">
        <v>2061818</v>
      </c>
      <c r="T604" s="324">
        <v>2061818</v>
      </c>
    </row>
    <row r="605" spans="1:21" s="10" customFormat="1" ht="65.099999999999994" customHeight="1" x14ac:dyDescent="0.3">
      <c r="A605" s="13">
        <v>595</v>
      </c>
      <c r="B605" s="376"/>
      <c r="C605" s="334" t="s">
        <v>285</v>
      </c>
      <c r="D605" s="338" t="s">
        <v>209</v>
      </c>
      <c r="E605" s="337" t="s">
        <v>44</v>
      </c>
      <c r="F605" s="464"/>
      <c r="G605" s="454"/>
      <c r="H605" s="321" t="s">
        <v>44</v>
      </c>
      <c r="I605" s="321" t="s">
        <v>44</v>
      </c>
      <c r="J605" s="389"/>
      <c r="K605" s="415"/>
      <c r="L605" s="324">
        <v>8315000</v>
      </c>
      <c r="M605" s="324">
        <v>8315000</v>
      </c>
      <c r="N605" s="132">
        <v>8315000</v>
      </c>
      <c r="O605" s="324">
        <v>8315000</v>
      </c>
      <c r="P605" s="324">
        <v>8315000</v>
      </c>
      <c r="Q605" s="324">
        <v>8315000</v>
      </c>
      <c r="R605" s="324">
        <v>8315000</v>
      </c>
      <c r="S605" s="324">
        <v>8315000</v>
      </c>
      <c r="T605" s="324">
        <v>8315000</v>
      </c>
    </row>
    <row r="606" spans="1:21" s="10" customFormat="1" ht="90.75" customHeight="1" x14ac:dyDescent="0.3">
      <c r="A606" s="13">
        <v>596</v>
      </c>
      <c r="B606" s="376"/>
      <c r="C606" s="334" t="s">
        <v>286</v>
      </c>
      <c r="D606" s="338" t="s">
        <v>14</v>
      </c>
      <c r="E606" s="337" t="s">
        <v>44</v>
      </c>
      <c r="F606" s="464"/>
      <c r="G606" s="454"/>
      <c r="H606" s="321" t="s">
        <v>44</v>
      </c>
      <c r="I606" s="321" t="s">
        <v>44</v>
      </c>
      <c r="J606" s="389"/>
      <c r="K606" s="415"/>
      <c r="L606" s="324">
        <v>2756195.6</v>
      </c>
      <c r="M606" s="324">
        <v>2756195.6</v>
      </c>
      <c r="N606" s="132">
        <v>2756195.6</v>
      </c>
      <c r="O606" s="324">
        <v>2756195.6</v>
      </c>
      <c r="P606" s="324">
        <v>2756195.6</v>
      </c>
      <c r="Q606" s="324">
        <v>2756195.6</v>
      </c>
      <c r="R606" s="324">
        <v>2756195.6</v>
      </c>
      <c r="S606" s="324">
        <v>2756195.6</v>
      </c>
      <c r="T606" s="324">
        <v>2756195.6</v>
      </c>
    </row>
    <row r="607" spans="1:21" s="10" customFormat="1" ht="82.5" customHeight="1" x14ac:dyDescent="0.3">
      <c r="A607" s="13">
        <v>597</v>
      </c>
      <c r="B607" s="376"/>
      <c r="C607" s="334" t="s">
        <v>2251</v>
      </c>
      <c r="D607" s="338" t="s">
        <v>14</v>
      </c>
      <c r="E607" s="337" t="s">
        <v>2252</v>
      </c>
      <c r="F607" s="338" t="s">
        <v>2522</v>
      </c>
      <c r="G607" s="454" t="s">
        <v>2259</v>
      </c>
      <c r="H607" s="391" t="s">
        <v>71</v>
      </c>
      <c r="I607" s="391" t="s">
        <v>2266</v>
      </c>
      <c r="J607" s="389" t="s">
        <v>2523</v>
      </c>
      <c r="K607" s="388" t="s">
        <v>2263</v>
      </c>
      <c r="L607" s="324">
        <v>2100000</v>
      </c>
      <c r="M607" s="324">
        <v>2100000</v>
      </c>
      <c r="N607" s="132">
        <v>2100000</v>
      </c>
      <c r="O607" s="324">
        <v>2100000</v>
      </c>
      <c r="P607" s="324">
        <v>2100000</v>
      </c>
      <c r="Q607" s="324">
        <v>2100000</v>
      </c>
      <c r="R607" s="324">
        <v>2100000</v>
      </c>
      <c r="S607" s="324">
        <v>2100000</v>
      </c>
      <c r="T607" s="324">
        <v>2100000</v>
      </c>
    </row>
    <row r="608" spans="1:21" s="10" customFormat="1" ht="82.5" customHeight="1" x14ac:dyDescent="0.3">
      <c r="A608" s="13">
        <v>598</v>
      </c>
      <c r="B608" s="376"/>
      <c r="C608" s="334" t="s">
        <v>2251</v>
      </c>
      <c r="D608" s="338" t="s">
        <v>14</v>
      </c>
      <c r="E608" s="337" t="s">
        <v>119</v>
      </c>
      <c r="F608" s="338" t="s">
        <v>2265</v>
      </c>
      <c r="G608" s="454"/>
      <c r="H608" s="391"/>
      <c r="I608" s="391"/>
      <c r="J608" s="389"/>
      <c r="K608" s="388"/>
      <c r="L608" s="324">
        <v>2400000</v>
      </c>
      <c r="M608" s="324">
        <v>2400000</v>
      </c>
      <c r="N608" s="132">
        <v>2400000</v>
      </c>
      <c r="O608" s="324">
        <v>2400000</v>
      </c>
      <c r="P608" s="324">
        <v>2400000</v>
      </c>
      <c r="Q608" s="324">
        <v>2400000</v>
      </c>
      <c r="R608" s="324">
        <v>2400000</v>
      </c>
      <c r="S608" s="324">
        <v>2400000</v>
      </c>
      <c r="T608" s="324">
        <v>2400000</v>
      </c>
    </row>
    <row r="609" spans="1:20" s="10" customFormat="1" ht="82.5" customHeight="1" x14ac:dyDescent="0.3">
      <c r="A609" s="13">
        <v>599</v>
      </c>
      <c r="B609" s="376"/>
      <c r="C609" s="334" t="s">
        <v>2253</v>
      </c>
      <c r="D609" s="338" t="s">
        <v>14</v>
      </c>
      <c r="E609" s="337" t="s">
        <v>119</v>
      </c>
      <c r="F609" s="338" t="s">
        <v>2522</v>
      </c>
      <c r="G609" s="454"/>
      <c r="H609" s="391"/>
      <c r="I609" s="391"/>
      <c r="J609" s="389"/>
      <c r="K609" s="388"/>
      <c r="L609" s="324">
        <v>2150000</v>
      </c>
      <c r="M609" s="324">
        <v>2150000</v>
      </c>
      <c r="N609" s="132">
        <v>2150000</v>
      </c>
      <c r="O609" s="324">
        <v>2150000</v>
      </c>
      <c r="P609" s="324">
        <v>2150000</v>
      </c>
      <c r="Q609" s="324">
        <v>2150000</v>
      </c>
      <c r="R609" s="324">
        <v>2150000</v>
      </c>
      <c r="S609" s="324">
        <v>2150000</v>
      </c>
      <c r="T609" s="324">
        <v>2150000</v>
      </c>
    </row>
    <row r="610" spans="1:20" s="10" customFormat="1" ht="82.5" customHeight="1" x14ac:dyDescent="0.3">
      <c r="A610" s="13">
        <v>600</v>
      </c>
      <c r="B610" s="376"/>
      <c r="C610" s="334" t="s">
        <v>2253</v>
      </c>
      <c r="D610" s="338" t="s">
        <v>14</v>
      </c>
      <c r="E610" s="337" t="s">
        <v>119</v>
      </c>
      <c r="F610" s="338" t="s">
        <v>2265</v>
      </c>
      <c r="G610" s="454"/>
      <c r="H610" s="391"/>
      <c r="I610" s="391"/>
      <c r="J610" s="389"/>
      <c r="K610" s="388"/>
      <c r="L610" s="324">
        <v>2450000</v>
      </c>
      <c r="M610" s="324">
        <v>2450000</v>
      </c>
      <c r="N610" s="132">
        <v>2450000</v>
      </c>
      <c r="O610" s="324">
        <v>2450000</v>
      </c>
      <c r="P610" s="324">
        <v>2450000</v>
      </c>
      <c r="Q610" s="324">
        <v>2450000</v>
      </c>
      <c r="R610" s="324">
        <v>2450000</v>
      </c>
      <c r="S610" s="324">
        <v>2450000</v>
      </c>
      <c r="T610" s="324">
        <v>2450000</v>
      </c>
    </row>
    <row r="611" spans="1:20" s="10" customFormat="1" ht="82.5" customHeight="1" x14ac:dyDescent="0.3">
      <c r="A611" s="13">
        <v>601</v>
      </c>
      <c r="B611" s="376"/>
      <c r="C611" s="334" t="s">
        <v>2254</v>
      </c>
      <c r="D611" s="338" t="s">
        <v>14</v>
      </c>
      <c r="E611" s="337" t="s">
        <v>119</v>
      </c>
      <c r="F611" s="338" t="s">
        <v>2524</v>
      </c>
      <c r="G611" s="454"/>
      <c r="H611" s="391"/>
      <c r="I611" s="391"/>
      <c r="J611" s="389"/>
      <c r="K611" s="388"/>
      <c r="L611" s="324">
        <v>2200000</v>
      </c>
      <c r="M611" s="324">
        <v>2200000</v>
      </c>
      <c r="N611" s="132">
        <v>2200000</v>
      </c>
      <c r="O611" s="324">
        <v>2200000</v>
      </c>
      <c r="P611" s="324">
        <v>2200000</v>
      </c>
      <c r="Q611" s="324">
        <v>2200000</v>
      </c>
      <c r="R611" s="324">
        <v>2200000</v>
      </c>
      <c r="S611" s="324">
        <v>2200000</v>
      </c>
      <c r="T611" s="324">
        <v>2200000</v>
      </c>
    </row>
    <row r="612" spans="1:20" s="10" customFormat="1" ht="82.5" customHeight="1" x14ac:dyDescent="0.3">
      <c r="A612" s="13">
        <v>602</v>
      </c>
      <c r="B612" s="376"/>
      <c r="C612" s="334" t="s">
        <v>2255</v>
      </c>
      <c r="D612" s="338" t="s">
        <v>14</v>
      </c>
      <c r="E612" s="337" t="s">
        <v>119</v>
      </c>
      <c r="F612" s="338" t="s">
        <v>2261</v>
      </c>
      <c r="G612" s="454"/>
      <c r="H612" s="391"/>
      <c r="I612" s="391"/>
      <c r="J612" s="389"/>
      <c r="K612" s="388"/>
      <c r="L612" s="324">
        <v>2500000</v>
      </c>
      <c r="M612" s="324">
        <v>2500000</v>
      </c>
      <c r="N612" s="132">
        <v>2500000</v>
      </c>
      <c r="O612" s="324">
        <v>2500000</v>
      </c>
      <c r="P612" s="324">
        <v>2500000</v>
      </c>
      <c r="Q612" s="324">
        <v>2500000</v>
      </c>
      <c r="R612" s="324">
        <v>2500000</v>
      </c>
      <c r="S612" s="324">
        <v>2500000</v>
      </c>
      <c r="T612" s="324">
        <v>2500000</v>
      </c>
    </row>
    <row r="613" spans="1:20" s="10" customFormat="1" ht="82.5" customHeight="1" x14ac:dyDescent="0.3">
      <c r="A613" s="13">
        <v>603</v>
      </c>
      <c r="B613" s="376"/>
      <c r="C613" s="334" t="s">
        <v>2256</v>
      </c>
      <c r="D613" s="338" t="s">
        <v>14</v>
      </c>
      <c r="E613" s="337" t="s">
        <v>119</v>
      </c>
      <c r="F613" s="338" t="s">
        <v>2524</v>
      </c>
      <c r="G613" s="454"/>
      <c r="H613" s="391"/>
      <c r="I613" s="391"/>
      <c r="J613" s="389"/>
      <c r="K613" s="388" t="s">
        <v>2264</v>
      </c>
      <c r="L613" s="324">
        <v>1960000</v>
      </c>
      <c r="M613" s="324">
        <v>1960000</v>
      </c>
      <c r="N613" s="132">
        <v>1960000</v>
      </c>
      <c r="O613" s="324">
        <v>1960000</v>
      </c>
      <c r="P613" s="324">
        <v>1960000</v>
      </c>
      <c r="Q613" s="324">
        <v>1960000</v>
      </c>
      <c r="R613" s="324">
        <v>1960000</v>
      </c>
      <c r="S613" s="324">
        <v>1960000</v>
      </c>
      <c r="T613" s="324">
        <v>1960000</v>
      </c>
    </row>
    <row r="614" spans="1:20" s="10" customFormat="1" ht="82.5" customHeight="1" x14ac:dyDescent="0.3">
      <c r="A614" s="13">
        <v>604</v>
      </c>
      <c r="B614" s="376"/>
      <c r="C614" s="334" t="s">
        <v>2256</v>
      </c>
      <c r="D614" s="338" t="s">
        <v>14</v>
      </c>
      <c r="E614" s="337" t="s">
        <v>119</v>
      </c>
      <c r="F614" s="338" t="s">
        <v>2261</v>
      </c>
      <c r="G614" s="454"/>
      <c r="H614" s="391"/>
      <c r="I614" s="391"/>
      <c r="J614" s="389"/>
      <c r="K614" s="388"/>
      <c r="L614" s="324">
        <v>2260000</v>
      </c>
      <c r="M614" s="324">
        <v>2260000</v>
      </c>
      <c r="N614" s="132">
        <v>2260000</v>
      </c>
      <c r="O614" s="324">
        <v>2260000</v>
      </c>
      <c r="P614" s="324">
        <v>2260000</v>
      </c>
      <c r="Q614" s="324">
        <v>2260000</v>
      </c>
      <c r="R614" s="324">
        <v>2260000</v>
      </c>
      <c r="S614" s="324">
        <v>2260000</v>
      </c>
      <c r="T614" s="324">
        <v>2260000</v>
      </c>
    </row>
    <row r="615" spans="1:20" s="10" customFormat="1" ht="82.5" customHeight="1" x14ac:dyDescent="0.3">
      <c r="A615" s="13">
        <v>605</v>
      </c>
      <c r="B615" s="376"/>
      <c r="C615" s="334" t="s">
        <v>2257</v>
      </c>
      <c r="D615" s="338" t="s">
        <v>14</v>
      </c>
      <c r="E615" s="337" t="s">
        <v>119</v>
      </c>
      <c r="F615" s="338" t="s">
        <v>2524</v>
      </c>
      <c r="G615" s="454"/>
      <c r="H615" s="391"/>
      <c r="I615" s="391"/>
      <c r="J615" s="389"/>
      <c r="K615" s="388"/>
      <c r="L615" s="324">
        <v>2010000</v>
      </c>
      <c r="M615" s="324">
        <v>2010000</v>
      </c>
      <c r="N615" s="132">
        <v>2010000</v>
      </c>
      <c r="O615" s="324">
        <v>2010000</v>
      </c>
      <c r="P615" s="324">
        <v>2010000</v>
      </c>
      <c r="Q615" s="324">
        <v>2010000</v>
      </c>
      <c r="R615" s="324">
        <v>2010000</v>
      </c>
      <c r="S615" s="324">
        <v>2010000</v>
      </c>
      <c r="T615" s="324">
        <v>2010000</v>
      </c>
    </row>
    <row r="616" spans="1:20" s="10" customFormat="1" ht="82.5" customHeight="1" x14ac:dyDescent="0.3">
      <c r="A616" s="13">
        <v>606</v>
      </c>
      <c r="B616" s="376"/>
      <c r="C616" s="334" t="s">
        <v>2257</v>
      </c>
      <c r="D616" s="338" t="s">
        <v>14</v>
      </c>
      <c r="E616" s="337" t="s">
        <v>119</v>
      </c>
      <c r="F616" s="338" t="s">
        <v>2261</v>
      </c>
      <c r="G616" s="454"/>
      <c r="H616" s="391"/>
      <c r="I616" s="391"/>
      <c r="J616" s="389"/>
      <c r="K616" s="388"/>
      <c r="L616" s="324">
        <v>2310000</v>
      </c>
      <c r="M616" s="324">
        <v>2310000</v>
      </c>
      <c r="N616" s="132">
        <v>2310000</v>
      </c>
      <c r="O616" s="324">
        <v>2310000</v>
      </c>
      <c r="P616" s="324">
        <v>2310000</v>
      </c>
      <c r="Q616" s="324">
        <v>2310000</v>
      </c>
      <c r="R616" s="324">
        <v>2310000</v>
      </c>
      <c r="S616" s="324">
        <v>2310000</v>
      </c>
      <c r="T616" s="324">
        <v>2310000</v>
      </c>
    </row>
    <row r="617" spans="1:20" s="10" customFormat="1" ht="82.5" customHeight="1" x14ac:dyDescent="0.3">
      <c r="A617" s="13">
        <v>607</v>
      </c>
      <c r="B617" s="376"/>
      <c r="C617" s="334" t="s">
        <v>2258</v>
      </c>
      <c r="D617" s="338" t="s">
        <v>14</v>
      </c>
      <c r="E617" s="337" t="s">
        <v>119</v>
      </c>
      <c r="F617" s="338" t="s">
        <v>2524</v>
      </c>
      <c r="G617" s="454"/>
      <c r="H617" s="391"/>
      <c r="I617" s="391"/>
      <c r="J617" s="389"/>
      <c r="K617" s="388"/>
      <c r="L617" s="324">
        <v>2060000</v>
      </c>
      <c r="M617" s="324">
        <v>2060000</v>
      </c>
      <c r="N617" s="132">
        <v>2060000</v>
      </c>
      <c r="O617" s="324">
        <v>2060000</v>
      </c>
      <c r="P617" s="324">
        <v>2060000</v>
      </c>
      <c r="Q617" s="324">
        <v>2060000</v>
      </c>
      <c r="R617" s="324">
        <v>2060000</v>
      </c>
      <c r="S617" s="324">
        <v>2060000</v>
      </c>
      <c r="T617" s="324">
        <v>2060000</v>
      </c>
    </row>
    <row r="618" spans="1:20" s="10" customFormat="1" ht="82.5" customHeight="1" x14ac:dyDescent="0.3">
      <c r="A618" s="13">
        <v>608</v>
      </c>
      <c r="B618" s="376"/>
      <c r="C618" s="334" t="s">
        <v>2258</v>
      </c>
      <c r="D618" s="338" t="s">
        <v>14</v>
      </c>
      <c r="E618" s="337" t="s">
        <v>119</v>
      </c>
      <c r="F618" s="338" t="s">
        <v>2261</v>
      </c>
      <c r="G618" s="454"/>
      <c r="H618" s="391"/>
      <c r="I618" s="391"/>
      <c r="J618" s="389"/>
      <c r="K618" s="388"/>
      <c r="L618" s="324">
        <v>2360000</v>
      </c>
      <c r="M618" s="324">
        <v>2360000</v>
      </c>
      <c r="N618" s="132">
        <v>2360000</v>
      </c>
      <c r="O618" s="324">
        <v>2360000</v>
      </c>
      <c r="P618" s="324">
        <v>2360000</v>
      </c>
      <c r="Q618" s="324">
        <v>2360000</v>
      </c>
      <c r="R618" s="324">
        <v>2360000</v>
      </c>
      <c r="S618" s="324">
        <v>2360000</v>
      </c>
      <c r="T618" s="324">
        <v>2360000</v>
      </c>
    </row>
    <row r="619" spans="1:20" s="10" customFormat="1" ht="82.5" customHeight="1" x14ac:dyDescent="0.3">
      <c r="A619" s="13">
        <v>609</v>
      </c>
      <c r="B619" s="376"/>
      <c r="C619" s="334" t="s">
        <v>2260</v>
      </c>
      <c r="D619" s="338" t="s">
        <v>14</v>
      </c>
      <c r="E619" s="337" t="s">
        <v>52</v>
      </c>
      <c r="F619" s="338" t="s">
        <v>2524</v>
      </c>
      <c r="G619" s="454"/>
      <c r="H619" s="391"/>
      <c r="I619" s="391"/>
      <c r="J619" s="389"/>
      <c r="K619" s="388"/>
      <c r="L619" s="324">
        <v>1650000</v>
      </c>
      <c r="M619" s="324">
        <v>1650000</v>
      </c>
      <c r="N619" s="132">
        <v>1650000</v>
      </c>
      <c r="O619" s="324">
        <v>1650000</v>
      </c>
      <c r="P619" s="324">
        <v>1650000</v>
      </c>
      <c r="Q619" s="324">
        <v>1650000</v>
      </c>
      <c r="R619" s="324">
        <v>1650000</v>
      </c>
      <c r="S619" s="324">
        <v>1650000</v>
      </c>
      <c r="T619" s="324">
        <v>1650000</v>
      </c>
    </row>
    <row r="620" spans="1:20" s="10" customFormat="1" ht="82.5" customHeight="1" x14ac:dyDescent="0.3">
      <c r="A620" s="13">
        <v>610</v>
      </c>
      <c r="B620" s="376"/>
      <c r="C620" s="334" t="s">
        <v>2260</v>
      </c>
      <c r="D620" s="338" t="s">
        <v>14</v>
      </c>
      <c r="E620" s="337" t="s">
        <v>119</v>
      </c>
      <c r="F620" s="338" t="s">
        <v>2261</v>
      </c>
      <c r="G620" s="454"/>
      <c r="H620" s="391"/>
      <c r="I620" s="391"/>
      <c r="J620" s="389"/>
      <c r="K620" s="388"/>
      <c r="L620" s="324">
        <v>1950000</v>
      </c>
      <c r="M620" s="324">
        <v>1950000</v>
      </c>
      <c r="N620" s="132">
        <v>1950000</v>
      </c>
      <c r="O620" s="324">
        <v>1950000</v>
      </c>
      <c r="P620" s="324">
        <v>1950000</v>
      </c>
      <c r="Q620" s="324">
        <v>1950000</v>
      </c>
      <c r="R620" s="324">
        <v>1950000</v>
      </c>
      <c r="S620" s="324">
        <v>1950000</v>
      </c>
      <c r="T620" s="324">
        <v>1950000</v>
      </c>
    </row>
    <row r="621" spans="1:20" s="10" customFormat="1" ht="82.5" customHeight="1" x14ac:dyDescent="0.3">
      <c r="A621" s="13">
        <v>611</v>
      </c>
      <c r="B621" s="376"/>
      <c r="C621" s="334" t="s">
        <v>2262</v>
      </c>
      <c r="D621" s="338" t="s">
        <v>14</v>
      </c>
      <c r="E621" s="337" t="s">
        <v>119</v>
      </c>
      <c r="F621" s="338" t="s">
        <v>2524</v>
      </c>
      <c r="G621" s="454"/>
      <c r="H621" s="391"/>
      <c r="I621" s="391"/>
      <c r="J621" s="389"/>
      <c r="K621" s="388"/>
      <c r="L621" s="324">
        <v>2680000</v>
      </c>
      <c r="M621" s="324">
        <v>2680000</v>
      </c>
      <c r="N621" s="132">
        <v>2680000</v>
      </c>
      <c r="O621" s="324">
        <v>2680000</v>
      </c>
      <c r="P621" s="324">
        <v>2680000</v>
      </c>
      <c r="Q621" s="324">
        <v>2680000</v>
      </c>
      <c r="R621" s="324">
        <v>2680000</v>
      </c>
      <c r="S621" s="324">
        <v>2680000</v>
      </c>
      <c r="T621" s="324">
        <v>2680000</v>
      </c>
    </row>
    <row r="622" spans="1:20" s="10" customFormat="1" ht="82.5" customHeight="1" x14ac:dyDescent="0.3">
      <c r="A622" s="13">
        <v>612</v>
      </c>
      <c r="B622" s="376"/>
      <c r="C622" s="334" t="s">
        <v>2262</v>
      </c>
      <c r="D622" s="338" t="s">
        <v>14</v>
      </c>
      <c r="E622" s="337" t="s">
        <v>119</v>
      </c>
      <c r="F622" s="338" t="s">
        <v>2261</v>
      </c>
      <c r="G622" s="454"/>
      <c r="H622" s="391"/>
      <c r="I622" s="391"/>
      <c r="J622" s="389"/>
      <c r="K622" s="388"/>
      <c r="L622" s="324">
        <v>2980000</v>
      </c>
      <c r="M622" s="324">
        <v>2980000</v>
      </c>
      <c r="N622" s="132">
        <v>2980000</v>
      </c>
      <c r="O622" s="324">
        <v>2980000</v>
      </c>
      <c r="P622" s="324">
        <v>2980000</v>
      </c>
      <c r="Q622" s="324">
        <v>2980000</v>
      </c>
      <c r="R622" s="324">
        <v>2980000</v>
      </c>
      <c r="S622" s="324">
        <v>2980000</v>
      </c>
      <c r="T622" s="324">
        <v>2980000</v>
      </c>
    </row>
    <row r="623" spans="1:20" s="10" customFormat="1" ht="65.099999999999994" customHeight="1" x14ac:dyDescent="0.3">
      <c r="A623" s="13">
        <v>613</v>
      </c>
      <c r="B623" s="376"/>
      <c r="C623" s="334" t="s">
        <v>289</v>
      </c>
      <c r="D623" s="338" t="s">
        <v>14</v>
      </c>
      <c r="E623" s="334" t="s">
        <v>290</v>
      </c>
      <c r="F623" s="464" t="s">
        <v>288</v>
      </c>
      <c r="G623" s="454" t="s">
        <v>1248</v>
      </c>
      <c r="H623" s="307" t="s">
        <v>257</v>
      </c>
      <c r="I623" s="373" t="s">
        <v>291</v>
      </c>
      <c r="J623" s="389" t="s">
        <v>19</v>
      </c>
      <c r="K623" s="388" t="s">
        <v>310</v>
      </c>
      <c r="L623" s="324">
        <v>1454545</v>
      </c>
      <c r="M623" s="324">
        <v>1454545</v>
      </c>
      <c r="N623" s="132">
        <v>1454545</v>
      </c>
      <c r="O623" s="324">
        <v>1454545</v>
      </c>
      <c r="P623" s="324">
        <v>1454545</v>
      </c>
      <c r="Q623" s="324">
        <v>1454545</v>
      </c>
      <c r="R623" s="324">
        <v>1454545</v>
      </c>
      <c r="S623" s="324">
        <v>1454545</v>
      </c>
      <c r="T623" s="324">
        <v>1454545</v>
      </c>
    </row>
    <row r="624" spans="1:20" s="10" customFormat="1" ht="107.25" customHeight="1" x14ac:dyDescent="0.3">
      <c r="A624" s="13">
        <v>614</v>
      </c>
      <c r="B624" s="376"/>
      <c r="C624" s="334" t="s">
        <v>292</v>
      </c>
      <c r="D624" s="338" t="s">
        <v>14</v>
      </c>
      <c r="E624" s="337" t="s">
        <v>44</v>
      </c>
      <c r="F624" s="464"/>
      <c r="G624" s="454"/>
      <c r="H624" s="321" t="s">
        <v>44</v>
      </c>
      <c r="I624" s="373"/>
      <c r="J624" s="389"/>
      <c r="K624" s="388"/>
      <c r="L624" s="324">
        <v>1863636</v>
      </c>
      <c r="M624" s="324">
        <v>1863636</v>
      </c>
      <c r="N624" s="132">
        <v>1863636</v>
      </c>
      <c r="O624" s="324">
        <v>1863636</v>
      </c>
      <c r="P624" s="324">
        <v>1863636</v>
      </c>
      <c r="Q624" s="324">
        <v>1863636</v>
      </c>
      <c r="R624" s="324">
        <v>1863636</v>
      </c>
      <c r="S624" s="324">
        <v>1863636</v>
      </c>
      <c r="T624" s="324">
        <v>1863636</v>
      </c>
    </row>
    <row r="625" spans="1:20" s="10" customFormat="1" ht="65.099999999999994" customHeight="1" x14ac:dyDescent="0.3">
      <c r="A625" s="13">
        <v>615</v>
      </c>
      <c r="B625" s="376"/>
      <c r="C625" s="334" t="s">
        <v>210</v>
      </c>
      <c r="D625" s="338" t="s">
        <v>209</v>
      </c>
      <c r="E625" s="337" t="s">
        <v>44</v>
      </c>
      <c r="F625" s="464"/>
      <c r="G625" s="454"/>
      <c r="H625" s="321" t="s">
        <v>44</v>
      </c>
      <c r="I625" s="321" t="s">
        <v>44</v>
      </c>
      <c r="J625" s="389"/>
      <c r="K625" s="388"/>
      <c r="L625" s="324">
        <v>590909</v>
      </c>
      <c r="M625" s="324">
        <v>590909</v>
      </c>
      <c r="N625" s="132">
        <v>590909</v>
      </c>
      <c r="O625" s="324">
        <v>590909</v>
      </c>
      <c r="P625" s="324">
        <v>590909</v>
      </c>
      <c r="Q625" s="324">
        <v>590909</v>
      </c>
      <c r="R625" s="324">
        <v>590909</v>
      </c>
      <c r="S625" s="324">
        <v>590909</v>
      </c>
      <c r="T625" s="324">
        <v>590909</v>
      </c>
    </row>
    <row r="626" spans="1:20" s="10" customFormat="1" ht="65.099999999999994" customHeight="1" x14ac:dyDescent="0.3">
      <c r="A626" s="13">
        <v>616</v>
      </c>
      <c r="B626" s="376"/>
      <c r="C626" s="334" t="s">
        <v>293</v>
      </c>
      <c r="D626" s="338" t="s">
        <v>209</v>
      </c>
      <c r="E626" s="337" t="s">
        <v>44</v>
      </c>
      <c r="F626" s="464"/>
      <c r="G626" s="454"/>
      <c r="H626" s="321" t="s">
        <v>44</v>
      </c>
      <c r="I626" s="321" t="s">
        <v>44</v>
      </c>
      <c r="J626" s="389"/>
      <c r="K626" s="388"/>
      <c r="L626" s="324">
        <v>818182</v>
      </c>
      <c r="M626" s="324">
        <v>818182</v>
      </c>
      <c r="N626" s="132">
        <v>818182</v>
      </c>
      <c r="O626" s="324">
        <v>818182</v>
      </c>
      <c r="P626" s="324">
        <v>818182</v>
      </c>
      <c r="Q626" s="324">
        <v>818182</v>
      </c>
      <c r="R626" s="324">
        <v>818182</v>
      </c>
      <c r="S626" s="324">
        <v>818182</v>
      </c>
      <c r="T626" s="324">
        <v>818182</v>
      </c>
    </row>
    <row r="627" spans="1:20" s="10" customFormat="1" ht="65.099999999999994" customHeight="1" x14ac:dyDescent="0.3">
      <c r="A627" s="13">
        <v>617</v>
      </c>
      <c r="B627" s="376"/>
      <c r="C627" s="334" t="s">
        <v>294</v>
      </c>
      <c r="D627" s="338" t="s">
        <v>14</v>
      </c>
      <c r="E627" s="337" t="s">
        <v>44</v>
      </c>
      <c r="F627" s="464"/>
      <c r="G627" s="454"/>
      <c r="H627" s="321" t="s">
        <v>44</v>
      </c>
      <c r="I627" s="321" t="s">
        <v>44</v>
      </c>
      <c r="J627" s="389"/>
      <c r="K627" s="388"/>
      <c r="L627" s="324">
        <v>2000000</v>
      </c>
      <c r="M627" s="324">
        <v>2000000</v>
      </c>
      <c r="N627" s="132">
        <v>2000000</v>
      </c>
      <c r="O627" s="324">
        <v>2000000</v>
      </c>
      <c r="P627" s="324">
        <v>2000000</v>
      </c>
      <c r="Q627" s="324">
        <v>2000000</v>
      </c>
      <c r="R627" s="324">
        <v>2000000</v>
      </c>
      <c r="S627" s="324">
        <v>2000000</v>
      </c>
      <c r="T627" s="324">
        <v>2000000</v>
      </c>
    </row>
    <row r="628" spans="1:20" s="10" customFormat="1" ht="65.099999999999994" customHeight="1" x14ac:dyDescent="0.3">
      <c r="A628" s="13">
        <v>618</v>
      </c>
      <c r="B628" s="376"/>
      <c r="C628" s="334" t="s">
        <v>295</v>
      </c>
      <c r="D628" s="338" t="s">
        <v>209</v>
      </c>
      <c r="E628" s="337" t="s">
        <v>44</v>
      </c>
      <c r="F628" s="464"/>
      <c r="G628" s="454"/>
      <c r="H628" s="321" t="s">
        <v>44</v>
      </c>
      <c r="I628" s="321" t="s">
        <v>44</v>
      </c>
      <c r="J628" s="389"/>
      <c r="K628" s="388"/>
      <c r="L628" s="324">
        <v>1363636</v>
      </c>
      <c r="M628" s="324">
        <v>1363636</v>
      </c>
      <c r="N628" s="132">
        <v>1363636</v>
      </c>
      <c r="O628" s="324">
        <v>1363636</v>
      </c>
      <c r="P628" s="324">
        <v>1363636</v>
      </c>
      <c r="Q628" s="324">
        <v>1363636</v>
      </c>
      <c r="R628" s="324">
        <v>1363636</v>
      </c>
      <c r="S628" s="324">
        <v>1363636</v>
      </c>
      <c r="T628" s="324">
        <v>1363636</v>
      </c>
    </row>
    <row r="629" spans="1:20" s="10" customFormat="1" ht="93" customHeight="1" x14ac:dyDescent="0.3">
      <c r="A629" s="13">
        <v>619</v>
      </c>
      <c r="B629" s="376"/>
      <c r="C629" s="334" t="s">
        <v>296</v>
      </c>
      <c r="D629" s="338" t="s">
        <v>14</v>
      </c>
      <c r="E629" s="337" t="s">
        <v>44</v>
      </c>
      <c r="F629" s="464"/>
      <c r="G629" s="454"/>
      <c r="H629" s="321" t="s">
        <v>44</v>
      </c>
      <c r="I629" s="321" t="s">
        <v>44</v>
      </c>
      <c r="J629" s="389"/>
      <c r="K629" s="388"/>
      <c r="L629" s="324">
        <v>2000000</v>
      </c>
      <c r="M629" s="324">
        <v>2000000</v>
      </c>
      <c r="N629" s="132">
        <v>2000000</v>
      </c>
      <c r="O629" s="324">
        <v>2000000</v>
      </c>
      <c r="P629" s="324">
        <v>2000000</v>
      </c>
      <c r="Q629" s="324">
        <v>2000000</v>
      </c>
      <c r="R629" s="324">
        <v>2000000</v>
      </c>
      <c r="S629" s="324">
        <v>2000000</v>
      </c>
      <c r="T629" s="324">
        <v>2000000</v>
      </c>
    </row>
    <row r="630" spans="1:20" s="10" customFormat="1" ht="65.099999999999994" customHeight="1" x14ac:dyDescent="0.3">
      <c r="A630" s="13">
        <v>620</v>
      </c>
      <c r="B630" s="376"/>
      <c r="C630" s="334" t="s">
        <v>297</v>
      </c>
      <c r="D630" s="338" t="s">
        <v>209</v>
      </c>
      <c r="E630" s="337" t="s">
        <v>44</v>
      </c>
      <c r="F630" s="464"/>
      <c r="G630" s="454"/>
      <c r="H630" s="321" t="s">
        <v>44</v>
      </c>
      <c r="I630" s="321" t="s">
        <v>44</v>
      </c>
      <c r="J630" s="389"/>
      <c r="K630" s="388"/>
      <c r="L630" s="324">
        <v>1909091</v>
      </c>
      <c r="M630" s="324">
        <v>1909091</v>
      </c>
      <c r="N630" s="132">
        <v>1909091</v>
      </c>
      <c r="O630" s="324">
        <v>1909091</v>
      </c>
      <c r="P630" s="324">
        <v>1909091</v>
      </c>
      <c r="Q630" s="324">
        <v>1909091</v>
      </c>
      <c r="R630" s="324">
        <v>1909091</v>
      </c>
      <c r="S630" s="324">
        <v>1909091</v>
      </c>
      <c r="T630" s="324">
        <v>1909091</v>
      </c>
    </row>
    <row r="631" spans="1:20" s="10" customFormat="1" ht="94.5" customHeight="1" x14ac:dyDescent="0.3">
      <c r="A631" s="13">
        <v>621</v>
      </c>
      <c r="B631" s="376"/>
      <c r="C631" s="334" t="s">
        <v>298</v>
      </c>
      <c r="D631" s="338" t="s">
        <v>14</v>
      </c>
      <c r="E631" s="337" t="s">
        <v>44</v>
      </c>
      <c r="F631" s="464"/>
      <c r="G631" s="454"/>
      <c r="H631" s="321" t="s">
        <v>44</v>
      </c>
      <c r="I631" s="321" t="s">
        <v>44</v>
      </c>
      <c r="J631" s="389"/>
      <c r="K631" s="388"/>
      <c r="L631" s="324">
        <v>1954545</v>
      </c>
      <c r="M631" s="324">
        <v>1954545</v>
      </c>
      <c r="N631" s="132">
        <v>1954545</v>
      </c>
      <c r="O631" s="324">
        <v>1954545</v>
      </c>
      <c r="P631" s="324">
        <v>1954545</v>
      </c>
      <c r="Q631" s="324">
        <v>1954545</v>
      </c>
      <c r="R631" s="324">
        <v>1954545</v>
      </c>
      <c r="S631" s="324">
        <v>1954545</v>
      </c>
      <c r="T631" s="324">
        <v>1954545</v>
      </c>
    </row>
    <row r="632" spans="1:20" s="10" customFormat="1" ht="65.099999999999994" customHeight="1" x14ac:dyDescent="0.3">
      <c r="A632" s="13">
        <v>622</v>
      </c>
      <c r="B632" s="376"/>
      <c r="C632" s="334" t="s">
        <v>299</v>
      </c>
      <c r="D632" s="338" t="s">
        <v>209</v>
      </c>
      <c r="E632" s="337" t="s">
        <v>44</v>
      </c>
      <c r="F632" s="464"/>
      <c r="G632" s="454"/>
      <c r="H632" s="321" t="s">
        <v>44</v>
      </c>
      <c r="I632" s="321" t="s">
        <v>44</v>
      </c>
      <c r="J632" s="389"/>
      <c r="K632" s="388"/>
      <c r="L632" s="324">
        <v>1818182</v>
      </c>
      <c r="M632" s="324">
        <v>1818182</v>
      </c>
      <c r="N632" s="132">
        <v>1818182</v>
      </c>
      <c r="O632" s="324">
        <v>1818182</v>
      </c>
      <c r="P632" s="324">
        <v>1818182</v>
      </c>
      <c r="Q632" s="324">
        <v>1818182</v>
      </c>
      <c r="R632" s="324">
        <v>1818182</v>
      </c>
      <c r="S632" s="324">
        <v>1818182</v>
      </c>
      <c r="T632" s="324">
        <v>1818182</v>
      </c>
    </row>
    <row r="633" spans="1:20" s="10" customFormat="1" ht="91.5" customHeight="1" x14ac:dyDescent="0.3">
      <c r="A633" s="13">
        <v>623</v>
      </c>
      <c r="B633" s="376"/>
      <c r="C633" s="334" t="s">
        <v>301</v>
      </c>
      <c r="D633" s="338" t="s">
        <v>14</v>
      </c>
      <c r="E633" s="334" t="s">
        <v>214</v>
      </c>
      <c r="F633" s="464" t="s">
        <v>300</v>
      </c>
      <c r="G633" s="454"/>
      <c r="H633" s="307" t="s">
        <v>302</v>
      </c>
      <c r="I633" s="319" t="s">
        <v>291</v>
      </c>
      <c r="J633" s="389"/>
      <c r="K633" s="388"/>
      <c r="L633" s="324">
        <v>1639091</v>
      </c>
      <c r="M633" s="324">
        <v>1639091</v>
      </c>
      <c r="N633" s="132">
        <v>1639091</v>
      </c>
      <c r="O633" s="324">
        <v>1639091</v>
      </c>
      <c r="P633" s="324">
        <v>1639091</v>
      </c>
      <c r="Q633" s="324">
        <v>1639091</v>
      </c>
      <c r="R633" s="324">
        <v>1639091</v>
      </c>
      <c r="S633" s="324">
        <v>1639091</v>
      </c>
      <c r="T633" s="324">
        <v>1639091</v>
      </c>
    </row>
    <row r="634" spans="1:20" s="10" customFormat="1" ht="84.75" customHeight="1" x14ac:dyDescent="0.3">
      <c r="A634" s="13">
        <v>624</v>
      </c>
      <c r="B634" s="376"/>
      <c r="C634" s="334" t="s">
        <v>303</v>
      </c>
      <c r="D634" s="338" t="s">
        <v>14</v>
      </c>
      <c r="E634" s="337" t="s">
        <v>44</v>
      </c>
      <c r="F634" s="464"/>
      <c r="G634" s="454"/>
      <c r="H634" s="321" t="s">
        <v>44</v>
      </c>
      <c r="I634" s="321" t="s">
        <v>44</v>
      </c>
      <c r="J634" s="389"/>
      <c r="K634" s="388"/>
      <c r="L634" s="324">
        <v>2359091</v>
      </c>
      <c r="M634" s="324">
        <v>2359091</v>
      </c>
      <c r="N634" s="132">
        <v>2359091</v>
      </c>
      <c r="O634" s="324">
        <v>2359091</v>
      </c>
      <c r="P634" s="324">
        <v>2359091</v>
      </c>
      <c r="Q634" s="324">
        <v>2359091</v>
      </c>
      <c r="R634" s="324">
        <v>2359091</v>
      </c>
      <c r="S634" s="324">
        <v>2359091</v>
      </c>
      <c r="T634" s="324">
        <v>2359091</v>
      </c>
    </row>
    <row r="635" spans="1:20" s="10" customFormat="1" ht="65.099999999999994" customHeight="1" x14ac:dyDescent="0.3">
      <c r="A635" s="13">
        <v>625</v>
      </c>
      <c r="B635" s="376"/>
      <c r="C635" s="334" t="s">
        <v>304</v>
      </c>
      <c r="D635" s="338" t="s">
        <v>209</v>
      </c>
      <c r="E635" s="337" t="s">
        <v>44</v>
      </c>
      <c r="F635" s="464"/>
      <c r="G635" s="454"/>
      <c r="H635" s="321" t="s">
        <v>44</v>
      </c>
      <c r="I635" s="321" t="s">
        <v>44</v>
      </c>
      <c r="J635" s="389"/>
      <c r="K635" s="388"/>
      <c r="L635" s="324">
        <v>1009091</v>
      </c>
      <c r="M635" s="324">
        <v>1009091</v>
      </c>
      <c r="N635" s="132">
        <v>1009091</v>
      </c>
      <c r="O635" s="324">
        <v>1009091</v>
      </c>
      <c r="P635" s="324">
        <v>1009091</v>
      </c>
      <c r="Q635" s="324">
        <v>1009091</v>
      </c>
      <c r="R635" s="324">
        <v>1009091</v>
      </c>
      <c r="S635" s="324">
        <v>1009091</v>
      </c>
      <c r="T635" s="324">
        <v>1009091</v>
      </c>
    </row>
    <row r="636" spans="1:20" s="10" customFormat="1" ht="65.099999999999994" customHeight="1" x14ac:dyDescent="0.3">
      <c r="A636" s="13">
        <v>626</v>
      </c>
      <c r="B636" s="376"/>
      <c r="C636" s="334" t="s">
        <v>305</v>
      </c>
      <c r="D636" s="338" t="s">
        <v>209</v>
      </c>
      <c r="E636" s="337" t="s">
        <v>44</v>
      </c>
      <c r="F636" s="464"/>
      <c r="G636" s="454"/>
      <c r="H636" s="321" t="s">
        <v>44</v>
      </c>
      <c r="I636" s="321" t="s">
        <v>44</v>
      </c>
      <c r="J636" s="389"/>
      <c r="K636" s="388"/>
      <c r="L636" s="324">
        <v>1404545</v>
      </c>
      <c r="M636" s="324">
        <v>1404545</v>
      </c>
      <c r="N636" s="132">
        <v>1404545</v>
      </c>
      <c r="O636" s="324">
        <v>1404545</v>
      </c>
      <c r="P636" s="324">
        <v>1404545</v>
      </c>
      <c r="Q636" s="324">
        <v>1404545</v>
      </c>
      <c r="R636" s="324">
        <v>1404545</v>
      </c>
      <c r="S636" s="324">
        <v>1404545</v>
      </c>
      <c r="T636" s="324">
        <v>1404545</v>
      </c>
    </row>
    <row r="637" spans="1:20" s="10" customFormat="1" ht="65.099999999999994" customHeight="1" x14ac:dyDescent="0.3">
      <c r="A637" s="13">
        <v>627</v>
      </c>
      <c r="B637" s="376"/>
      <c r="C637" s="334" t="s">
        <v>1296</v>
      </c>
      <c r="D637" s="338" t="s">
        <v>209</v>
      </c>
      <c r="E637" s="337" t="s">
        <v>44</v>
      </c>
      <c r="F637" s="464"/>
      <c r="G637" s="454"/>
      <c r="H637" s="321" t="s">
        <v>44</v>
      </c>
      <c r="I637" s="321" t="s">
        <v>44</v>
      </c>
      <c r="J637" s="389"/>
      <c r="K637" s="388"/>
      <c r="L637" s="324">
        <v>2813636</v>
      </c>
      <c r="M637" s="324">
        <v>2813636</v>
      </c>
      <c r="N637" s="132">
        <v>2813636</v>
      </c>
      <c r="O637" s="324">
        <v>2813636</v>
      </c>
      <c r="P637" s="324">
        <v>2813636</v>
      </c>
      <c r="Q637" s="324">
        <v>2813636</v>
      </c>
      <c r="R637" s="324">
        <v>2813636</v>
      </c>
      <c r="S637" s="324">
        <v>2813636</v>
      </c>
      <c r="T637" s="324">
        <v>2813636</v>
      </c>
    </row>
    <row r="638" spans="1:20" s="10" customFormat="1" ht="65.099999999999994" customHeight="1" x14ac:dyDescent="0.3">
      <c r="A638" s="13">
        <v>628</v>
      </c>
      <c r="B638" s="376"/>
      <c r="C638" s="334" t="s">
        <v>306</v>
      </c>
      <c r="D638" s="338" t="s">
        <v>209</v>
      </c>
      <c r="E638" s="337" t="s">
        <v>44</v>
      </c>
      <c r="F638" s="464"/>
      <c r="G638" s="454"/>
      <c r="H638" s="321" t="s">
        <v>44</v>
      </c>
      <c r="I638" s="321" t="s">
        <v>44</v>
      </c>
      <c r="J638" s="389"/>
      <c r="K638" s="388"/>
      <c r="L638" s="324">
        <v>1350000</v>
      </c>
      <c r="M638" s="324">
        <v>1350000</v>
      </c>
      <c r="N638" s="132">
        <v>1350000</v>
      </c>
      <c r="O638" s="324">
        <v>1350000</v>
      </c>
      <c r="P638" s="324">
        <v>1350000</v>
      </c>
      <c r="Q638" s="324">
        <v>1350000</v>
      </c>
      <c r="R638" s="324">
        <v>1350000</v>
      </c>
      <c r="S638" s="324">
        <v>1350000</v>
      </c>
      <c r="T638" s="324">
        <v>1350000</v>
      </c>
    </row>
    <row r="639" spans="1:20" s="10" customFormat="1" ht="65.099999999999994" customHeight="1" x14ac:dyDescent="0.3">
      <c r="A639" s="13">
        <v>629</v>
      </c>
      <c r="B639" s="376"/>
      <c r="C639" s="334" t="s">
        <v>1297</v>
      </c>
      <c r="D639" s="338" t="s">
        <v>209</v>
      </c>
      <c r="E639" s="337" t="s">
        <v>44</v>
      </c>
      <c r="F639" s="464"/>
      <c r="G639" s="454"/>
      <c r="H639" s="321" t="s">
        <v>44</v>
      </c>
      <c r="I639" s="321" t="s">
        <v>44</v>
      </c>
      <c r="J639" s="389"/>
      <c r="K639" s="388"/>
      <c r="L639" s="324">
        <v>2219091</v>
      </c>
      <c r="M639" s="324">
        <v>2219091</v>
      </c>
      <c r="N639" s="132">
        <v>2219091</v>
      </c>
      <c r="O639" s="324">
        <v>2219091</v>
      </c>
      <c r="P639" s="324">
        <v>2219091</v>
      </c>
      <c r="Q639" s="324">
        <v>2219091</v>
      </c>
      <c r="R639" s="324">
        <v>2219091</v>
      </c>
      <c r="S639" s="324">
        <v>2219091</v>
      </c>
      <c r="T639" s="324">
        <v>2219091</v>
      </c>
    </row>
    <row r="640" spans="1:20" s="10" customFormat="1" ht="65.099999999999994" customHeight="1" x14ac:dyDescent="0.3">
      <c r="A640" s="13">
        <v>630</v>
      </c>
      <c r="B640" s="376"/>
      <c r="C640" s="334" t="s">
        <v>2283</v>
      </c>
      <c r="D640" s="338" t="s">
        <v>14</v>
      </c>
      <c r="E640" s="337" t="s">
        <v>44</v>
      </c>
      <c r="F640" s="464"/>
      <c r="G640" s="454"/>
      <c r="H640" s="321" t="s">
        <v>44</v>
      </c>
      <c r="I640" s="321" t="s">
        <v>44</v>
      </c>
      <c r="J640" s="389"/>
      <c r="K640" s="388"/>
      <c r="L640" s="324">
        <v>2504545</v>
      </c>
      <c r="M640" s="324">
        <v>2504545</v>
      </c>
      <c r="N640" s="132">
        <v>2504545</v>
      </c>
      <c r="O640" s="324">
        <v>2504545</v>
      </c>
      <c r="P640" s="324">
        <v>2504545</v>
      </c>
      <c r="Q640" s="324">
        <v>2504545</v>
      </c>
      <c r="R640" s="324">
        <v>2504545</v>
      </c>
      <c r="S640" s="324">
        <v>2504545</v>
      </c>
      <c r="T640" s="324">
        <v>2504545</v>
      </c>
    </row>
    <row r="641" spans="1:20" s="10" customFormat="1" ht="65.099999999999994" customHeight="1" x14ac:dyDescent="0.3">
      <c r="A641" s="13">
        <v>631</v>
      </c>
      <c r="B641" s="376"/>
      <c r="C641" s="334" t="s">
        <v>307</v>
      </c>
      <c r="D641" s="338" t="s">
        <v>209</v>
      </c>
      <c r="E641" s="337" t="s">
        <v>44</v>
      </c>
      <c r="F641" s="464"/>
      <c r="G641" s="454"/>
      <c r="H641" s="321" t="s">
        <v>44</v>
      </c>
      <c r="I641" s="321" t="s">
        <v>44</v>
      </c>
      <c r="J641" s="389"/>
      <c r="K641" s="388"/>
      <c r="L641" s="324">
        <v>2024545</v>
      </c>
      <c r="M641" s="324">
        <v>2024545</v>
      </c>
      <c r="N641" s="132">
        <v>2024545</v>
      </c>
      <c r="O641" s="324">
        <v>2024545</v>
      </c>
      <c r="P641" s="324">
        <v>2024545</v>
      </c>
      <c r="Q641" s="324">
        <v>2024545</v>
      </c>
      <c r="R641" s="324">
        <v>2024545</v>
      </c>
      <c r="S641" s="324">
        <v>2024545</v>
      </c>
      <c r="T641" s="324">
        <v>2024545</v>
      </c>
    </row>
    <row r="642" spans="1:20" s="10" customFormat="1" ht="65.099999999999994" customHeight="1" x14ac:dyDescent="0.3">
      <c r="A642" s="13">
        <v>632</v>
      </c>
      <c r="B642" s="376"/>
      <c r="C642" s="334" t="s">
        <v>308</v>
      </c>
      <c r="D642" s="338" t="s">
        <v>209</v>
      </c>
      <c r="E642" s="337" t="s">
        <v>44</v>
      </c>
      <c r="F642" s="464"/>
      <c r="G642" s="454"/>
      <c r="H642" s="321" t="s">
        <v>44</v>
      </c>
      <c r="I642" s="321" t="s">
        <v>44</v>
      </c>
      <c r="J642" s="389"/>
      <c r="K642" s="388"/>
      <c r="L642" s="324">
        <v>2989091</v>
      </c>
      <c r="M642" s="324">
        <v>2989091</v>
      </c>
      <c r="N642" s="132">
        <v>2989091</v>
      </c>
      <c r="O642" s="324">
        <v>2989091</v>
      </c>
      <c r="P642" s="324">
        <v>2989091</v>
      </c>
      <c r="Q642" s="324">
        <v>2989091</v>
      </c>
      <c r="R642" s="324">
        <v>2989091</v>
      </c>
      <c r="S642" s="324">
        <v>2989091</v>
      </c>
      <c r="T642" s="324">
        <v>2989091</v>
      </c>
    </row>
    <row r="643" spans="1:20" s="10" customFormat="1" ht="65.099999999999994" customHeight="1" x14ac:dyDescent="0.3">
      <c r="A643" s="13">
        <v>633</v>
      </c>
      <c r="B643" s="376"/>
      <c r="C643" s="334" t="s">
        <v>1267</v>
      </c>
      <c r="D643" s="338" t="s">
        <v>209</v>
      </c>
      <c r="E643" s="337" t="s">
        <v>44</v>
      </c>
      <c r="F643" s="464"/>
      <c r="G643" s="454"/>
      <c r="H643" s="321" t="s">
        <v>44</v>
      </c>
      <c r="I643" s="321" t="s">
        <v>44</v>
      </c>
      <c r="J643" s="389"/>
      <c r="K643" s="388"/>
      <c r="L643" s="324">
        <v>5781818</v>
      </c>
      <c r="M643" s="324">
        <v>5781818</v>
      </c>
      <c r="N643" s="132">
        <v>5781818</v>
      </c>
      <c r="O643" s="324">
        <v>5781818</v>
      </c>
      <c r="P643" s="324">
        <v>5781818</v>
      </c>
      <c r="Q643" s="324">
        <v>5781818</v>
      </c>
      <c r="R643" s="324">
        <v>5781818</v>
      </c>
      <c r="S643" s="324">
        <v>5781818</v>
      </c>
      <c r="T643" s="324">
        <v>5781818</v>
      </c>
    </row>
    <row r="644" spans="1:20" s="10" customFormat="1" ht="65.099999999999994" customHeight="1" x14ac:dyDescent="0.3">
      <c r="A644" s="13">
        <v>634</v>
      </c>
      <c r="B644" s="376"/>
      <c r="C644" s="334" t="s">
        <v>2214</v>
      </c>
      <c r="D644" s="338" t="s">
        <v>14</v>
      </c>
      <c r="E644" s="337" t="s">
        <v>44</v>
      </c>
      <c r="F644" s="464"/>
      <c r="G644" s="454"/>
      <c r="H644" s="321" t="s">
        <v>44</v>
      </c>
      <c r="I644" s="321" t="s">
        <v>44</v>
      </c>
      <c r="J644" s="389"/>
      <c r="K644" s="388"/>
      <c r="L644" s="324">
        <v>2263636</v>
      </c>
      <c r="M644" s="324">
        <v>2263636</v>
      </c>
      <c r="N644" s="132">
        <v>2263636</v>
      </c>
      <c r="O644" s="324">
        <v>2263636</v>
      </c>
      <c r="P644" s="324">
        <v>2263636</v>
      </c>
      <c r="Q644" s="324">
        <v>2263636</v>
      </c>
      <c r="R644" s="324">
        <v>2263636</v>
      </c>
      <c r="S644" s="324">
        <v>2263636</v>
      </c>
      <c r="T644" s="324">
        <v>2263636</v>
      </c>
    </row>
    <row r="645" spans="1:20" s="10" customFormat="1" ht="65.099999999999994" customHeight="1" x14ac:dyDescent="0.3">
      <c r="A645" s="13">
        <v>635</v>
      </c>
      <c r="B645" s="376"/>
      <c r="C645" s="334" t="s">
        <v>309</v>
      </c>
      <c r="D645" s="338" t="s">
        <v>209</v>
      </c>
      <c r="E645" s="337" t="s">
        <v>44</v>
      </c>
      <c r="F645" s="464"/>
      <c r="G645" s="454"/>
      <c r="H645" s="321" t="s">
        <v>44</v>
      </c>
      <c r="I645" s="321" t="s">
        <v>44</v>
      </c>
      <c r="J645" s="389"/>
      <c r="K645" s="388"/>
      <c r="L645" s="324">
        <v>2844545</v>
      </c>
      <c r="M645" s="324">
        <v>2844545</v>
      </c>
      <c r="N645" s="132">
        <v>2844545</v>
      </c>
      <c r="O645" s="324">
        <v>2844545</v>
      </c>
      <c r="P645" s="324">
        <v>2844545</v>
      </c>
      <c r="Q645" s="324">
        <v>2844545</v>
      </c>
      <c r="R645" s="324">
        <v>2844545</v>
      </c>
      <c r="S645" s="324">
        <v>2844545</v>
      </c>
      <c r="T645" s="324">
        <v>2844545</v>
      </c>
    </row>
    <row r="646" spans="1:20" s="10" customFormat="1" ht="65.099999999999994" customHeight="1" x14ac:dyDescent="0.3">
      <c r="A646" s="13">
        <v>636</v>
      </c>
      <c r="B646" s="376"/>
      <c r="C646" s="334" t="s">
        <v>2193</v>
      </c>
      <c r="D646" s="338" t="s">
        <v>209</v>
      </c>
      <c r="E646" s="337" t="s">
        <v>44</v>
      </c>
      <c r="F646" s="464"/>
      <c r="G646" s="454"/>
      <c r="H646" s="321" t="s">
        <v>44</v>
      </c>
      <c r="I646" s="321" t="s">
        <v>44</v>
      </c>
      <c r="J646" s="389"/>
      <c r="K646" s="388"/>
      <c r="L646" s="324">
        <v>5351818</v>
      </c>
      <c r="M646" s="324">
        <v>5351818</v>
      </c>
      <c r="N646" s="132">
        <v>5351818</v>
      </c>
      <c r="O646" s="324">
        <v>5351818</v>
      </c>
      <c r="P646" s="324">
        <v>5351818</v>
      </c>
      <c r="Q646" s="324">
        <v>5351818</v>
      </c>
      <c r="R646" s="324">
        <v>5351818</v>
      </c>
      <c r="S646" s="324">
        <v>5351818</v>
      </c>
      <c r="T646" s="324">
        <v>5351818</v>
      </c>
    </row>
    <row r="647" spans="1:20" s="34" customFormat="1" ht="65.099999999999994" customHeight="1" x14ac:dyDescent="0.3">
      <c r="A647" s="13">
        <v>637</v>
      </c>
      <c r="B647" s="376"/>
      <c r="C647" s="334" t="s">
        <v>265</v>
      </c>
      <c r="D647" s="338" t="s">
        <v>14</v>
      </c>
      <c r="E647" s="455" t="s">
        <v>266</v>
      </c>
      <c r="F647" s="464" t="s">
        <v>1293</v>
      </c>
      <c r="G647" s="454" t="s">
        <v>2535</v>
      </c>
      <c r="H647" s="373" t="s">
        <v>257</v>
      </c>
      <c r="I647" s="373" t="s">
        <v>291</v>
      </c>
      <c r="J647" s="389" t="s">
        <v>19</v>
      </c>
      <c r="K647" s="388" t="s">
        <v>1294</v>
      </c>
      <c r="L647" s="324">
        <v>1689693.5081818181</v>
      </c>
      <c r="M647" s="324">
        <v>1689693.5081818181</v>
      </c>
      <c r="N647" s="132">
        <v>1689693.5081818181</v>
      </c>
      <c r="O647" s="324">
        <v>1689693.5081818181</v>
      </c>
      <c r="P647" s="324">
        <v>1689693.5081818181</v>
      </c>
      <c r="Q647" s="324">
        <v>1689693.5081818181</v>
      </c>
      <c r="R647" s="324">
        <v>1689693.5081818181</v>
      </c>
      <c r="S647" s="324">
        <v>1689693.5081818181</v>
      </c>
      <c r="T647" s="324">
        <v>1689693.5081818181</v>
      </c>
    </row>
    <row r="648" spans="1:20" s="34" customFormat="1" ht="96" customHeight="1" x14ac:dyDescent="0.3">
      <c r="A648" s="13">
        <v>638</v>
      </c>
      <c r="B648" s="376"/>
      <c r="C648" s="334" t="s">
        <v>281</v>
      </c>
      <c r="D648" s="338" t="s">
        <v>14</v>
      </c>
      <c r="E648" s="455"/>
      <c r="F648" s="464"/>
      <c r="G648" s="454"/>
      <c r="H648" s="373"/>
      <c r="I648" s="373"/>
      <c r="J648" s="389"/>
      <c r="K648" s="388"/>
      <c r="L648" s="324">
        <v>2227065.8181818184</v>
      </c>
      <c r="M648" s="324">
        <v>2227065.8181818184</v>
      </c>
      <c r="N648" s="132">
        <v>2227065.8181818184</v>
      </c>
      <c r="O648" s="324">
        <v>2227065.8181818184</v>
      </c>
      <c r="P648" s="324">
        <v>2227065.8181818184</v>
      </c>
      <c r="Q648" s="324">
        <v>2227065.8181818184</v>
      </c>
      <c r="R648" s="324">
        <v>2227065.8181818184</v>
      </c>
      <c r="S648" s="324">
        <v>2227065.8181818184</v>
      </c>
      <c r="T648" s="324">
        <v>2227065.8181818184</v>
      </c>
    </row>
    <row r="649" spans="1:20" s="34" customFormat="1" ht="65.099999999999994" customHeight="1" x14ac:dyDescent="0.3">
      <c r="A649" s="13">
        <v>639</v>
      </c>
      <c r="B649" s="376"/>
      <c r="C649" s="334" t="s">
        <v>215</v>
      </c>
      <c r="D649" s="338" t="s">
        <v>209</v>
      </c>
      <c r="E649" s="455"/>
      <c r="F649" s="464"/>
      <c r="G649" s="454"/>
      <c r="H649" s="373"/>
      <c r="I649" s="373"/>
      <c r="J649" s="389"/>
      <c r="K649" s="388"/>
      <c r="L649" s="324">
        <v>945887.61904761905</v>
      </c>
      <c r="M649" s="324">
        <v>945887.61904761905</v>
      </c>
      <c r="N649" s="132">
        <v>945887.61904761905</v>
      </c>
      <c r="O649" s="324">
        <v>945887.61904761905</v>
      </c>
      <c r="P649" s="324">
        <v>945887.61904761905</v>
      </c>
      <c r="Q649" s="324">
        <v>945887.61904761905</v>
      </c>
      <c r="R649" s="324">
        <v>945887.61904761905</v>
      </c>
      <c r="S649" s="324">
        <v>945887.61904761905</v>
      </c>
      <c r="T649" s="324">
        <v>945887.61904761905</v>
      </c>
    </row>
    <row r="650" spans="1:20" s="34" customFormat="1" ht="65.099999999999994" customHeight="1" x14ac:dyDescent="0.3">
      <c r="A650" s="13">
        <v>640</v>
      </c>
      <c r="B650" s="376"/>
      <c r="C650" s="334" t="s">
        <v>272</v>
      </c>
      <c r="D650" s="338" t="s">
        <v>209</v>
      </c>
      <c r="E650" s="455"/>
      <c r="F650" s="464"/>
      <c r="G650" s="454"/>
      <c r="H650" s="373"/>
      <c r="I650" s="373"/>
      <c r="J650" s="389"/>
      <c r="K650" s="388"/>
      <c r="L650" s="324">
        <v>1118614.2857142857</v>
      </c>
      <c r="M650" s="324">
        <v>1118614.2857142857</v>
      </c>
      <c r="N650" s="132">
        <v>1118614.2857142857</v>
      </c>
      <c r="O650" s="324">
        <v>1118614.2857142857</v>
      </c>
      <c r="P650" s="324">
        <v>1118614.2857142857</v>
      </c>
      <c r="Q650" s="324">
        <v>1118614.2857142857</v>
      </c>
      <c r="R650" s="324">
        <v>1118614.2857142857</v>
      </c>
      <c r="S650" s="324">
        <v>1118614.2857142857</v>
      </c>
      <c r="T650" s="324">
        <v>1118614.2857142857</v>
      </c>
    </row>
    <row r="651" spans="1:20" s="34" customFormat="1" ht="100.5" customHeight="1" x14ac:dyDescent="0.3">
      <c r="A651" s="13">
        <v>641</v>
      </c>
      <c r="B651" s="376"/>
      <c r="C651" s="334" t="s">
        <v>282</v>
      </c>
      <c r="D651" s="338" t="s">
        <v>209</v>
      </c>
      <c r="E651" s="455"/>
      <c r="F651" s="464"/>
      <c r="G651" s="454"/>
      <c r="H651" s="373"/>
      <c r="I651" s="373"/>
      <c r="J651" s="389"/>
      <c r="K651" s="388"/>
      <c r="L651" s="324">
        <v>909090.4761904761</v>
      </c>
      <c r="M651" s="324">
        <v>909090.4761904761</v>
      </c>
      <c r="N651" s="132">
        <v>909090.4761904761</v>
      </c>
      <c r="O651" s="324">
        <v>909090.4761904761</v>
      </c>
      <c r="P651" s="324">
        <v>909090.4761904761</v>
      </c>
      <c r="Q651" s="324">
        <v>909090.4761904761</v>
      </c>
      <c r="R651" s="324">
        <v>909090.4761904761</v>
      </c>
      <c r="S651" s="324">
        <v>909090.4761904761</v>
      </c>
      <c r="T651" s="324">
        <v>909090.4761904761</v>
      </c>
    </row>
    <row r="652" spans="1:20" s="34" customFormat="1" ht="100.5" customHeight="1" x14ac:dyDescent="0.3">
      <c r="A652" s="13">
        <v>642</v>
      </c>
      <c r="B652" s="376"/>
      <c r="C652" s="334" t="s">
        <v>283</v>
      </c>
      <c r="D652" s="338" t="s">
        <v>14</v>
      </c>
      <c r="E652" s="455"/>
      <c r="F652" s="464"/>
      <c r="G652" s="454"/>
      <c r="H652" s="373"/>
      <c r="I652" s="373"/>
      <c r="J652" s="389"/>
      <c r="K652" s="388"/>
      <c r="L652" s="324">
        <v>2326665.8181818184</v>
      </c>
      <c r="M652" s="324">
        <v>2326665.8181818184</v>
      </c>
      <c r="N652" s="132">
        <v>2326665.8181818184</v>
      </c>
      <c r="O652" s="324">
        <v>2326665.8181818184</v>
      </c>
      <c r="P652" s="324">
        <v>2326665.8181818184</v>
      </c>
      <c r="Q652" s="324">
        <v>2326665.8181818184</v>
      </c>
      <c r="R652" s="324">
        <v>2326665.8181818184</v>
      </c>
      <c r="S652" s="324">
        <v>2326665.8181818184</v>
      </c>
      <c r="T652" s="324">
        <v>2326665.8181818184</v>
      </c>
    </row>
    <row r="653" spans="1:20" s="34" customFormat="1" ht="100.5" customHeight="1" x14ac:dyDescent="0.3">
      <c r="A653" s="13">
        <v>643</v>
      </c>
      <c r="B653" s="376"/>
      <c r="C653" s="334" t="s">
        <v>216</v>
      </c>
      <c r="D653" s="338" t="s">
        <v>209</v>
      </c>
      <c r="E653" s="455"/>
      <c r="F653" s="464"/>
      <c r="G653" s="454"/>
      <c r="H653" s="373"/>
      <c r="I653" s="373"/>
      <c r="J653" s="389"/>
      <c r="K653" s="388"/>
      <c r="L653" s="324">
        <v>1932380.9523809522</v>
      </c>
      <c r="M653" s="324">
        <v>1932380.9523809522</v>
      </c>
      <c r="N653" s="132">
        <v>1932380.9523809522</v>
      </c>
      <c r="O653" s="324">
        <v>1932380.9523809522</v>
      </c>
      <c r="P653" s="324">
        <v>1932380.9523809522</v>
      </c>
      <c r="Q653" s="324">
        <v>1932380.9523809522</v>
      </c>
      <c r="R653" s="324">
        <v>1932380.9523809522</v>
      </c>
      <c r="S653" s="324">
        <v>1932380.9523809522</v>
      </c>
      <c r="T653" s="324">
        <v>1932380.9523809522</v>
      </c>
    </row>
    <row r="654" spans="1:20" s="34" customFormat="1" ht="100.5" customHeight="1" x14ac:dyDescent="0.3">
      <c r="A654" s="13">
        <v>644</v>
      </c>
      <c r="B654" s="376"/>
      <c r="C654" s="334" t="s">
        <v>217</v>
      </c>
      <c r="D654" s="338" t="s">
        <v>209</v>
      </c>
      <c r="E654" s="455"/>
      <c r="F654" s="464"/>
      <c r="G654" s="454"/>
      <c r="H654" s="373"/>
      <c r="I654" s="373"/>
      <c r="J654" s="389"/>
      <c r="K654" s="388"/>
      <c r="L654" s="324">
        <v>3033333.333333333</v>
      </c>
      <c r="M654" s="324">
        <v>3033333.333333333</v>
      </c>
      <c r="N654" s="132">
        <v>3033333.333333333</v>
      </c>
      <c r="O654" s="324">
        <v>3033333.333333333</v>
      </c>
      <c r="P654" s="324">
        <v>3033333.333333333</v>
      </c>
      <c r="Q654" s="324">
        <v>3033333.333333333</v>
      </c>
      <c r="R654" s="324">
        <v>3033333.333333333</v>
      </c>
      <c r="S654" s="324">
        <v>3033333.333333333</v>
      </c>
      <c r="T654" s="324">
        <v>3033333.333333333</v>
      </c>
    </row>
    <row r="655" spans="1:20" s="34" customFormat="1" ht="100.5" customHeight="1" x14ac:dyDescent="0.3">
      <c r="A655" s="13">
        <v>645</v>
      </c>
      <c r="B655" s="376"/>
      <c r="C655" s="334" t="s">
        <v>274</v>
      </c>
      <c r="D655" s="338" t="s">
        <v>209</v>
      </c>
      <c r="E655" s="455"/>
      <c r="F655" s="464"/>
      <c r="G655" s="454"/>
      <c r="H655" s="373"/>
      <c r="I655" s="373"/>
      <c r="J655" s="389"/>
      <c r="K655" s="388"/>
      <c r="L655" s="324">
        <v>5956190.4761904757</v>
      </c>
      <c r="M655" s="324">
        <v>5956190.4761904757</v>
      </c>
      <c r="N655" s="132">
        <v>5956190.4761904757</v>
      </c>
      <c r="O655" s="324">
        <v>5956190.4761904757</v>
      </c>
      <c r="P655" s="324">
        <v>5956190.4761904757</v>
      </c>
      <c r="Q655" s="324">
        <v>5956190.4761904757</v>
      </c>
      <c r="R655" s="324">
        <v>5956190.4761904757</v>
      </c>
      <c r="S655" s="324">
        <v>5956190.4761904757</v>
      </c>
      <c r="T655" s="324">
        <v>5956190.4761904757</v>
      </c>
    </row>
    <row r="656" spans="1:20" s="34" customFormat="1" ht="100.5" customHeight="1" x14ac:dyDescent="0.3">
      <c r="A656" s="13">
        <v>646</v>
      </c>
      <c r="B656" s="376"/>
      <c r="C656" s="334" t="s">
        <v>284</v>
      </c>
      <c r="D656" s="338" t="s">
        <v>209</v>
      </c>
      <c r="E656" s="455"/>
      <c r="F656" s="464"/>
      <c r="G656" s="454"/>
      <c r="H656" s="373"/>
      <c r="I656" s="373"/>
      <c r="J656" s="389"/>
      <c r="K656" s="388"/>
      <c r="L656" s="324">
        <v>1963636.1904761903</v>
      </c>
      <c r="M656" s="324">
        <v>1963636.1904761903</v>
      </c>
      <c r="N656" s="132">
        <v>1963636.1904761903</v>
      </c>
      <c r="O656" s="324">
        <v>1963636.1904761903</v>
      </c>
      <c r="P656" s="324">
        <v>1963636.1904761903</v>
      </c>
      <c r="Q656" s="324">
        <v>1963636.1904761903</v>
      </c>
      <c r="R656" s="324">
        <v>1963636.1904761903</v>
      </c>
      <c r="S656" s="324">
        <v>1963636.1904761903</v>
      </c>
      <c r="T656" s="324">
        <v>1963636.1904761903</v>
      </c>
    </row>
    <row r="657" spans="1:21" s="34" customFormat="1" ht="100.5" customHeight="1" x14ac:dyDescent="0.3">
      <c r="A657" s="13">
        <v>647</v>
      </c>
      <c r="B657" s="376"/>
      <c r="C657" s="334" t="s">
        <v>285</v>
      </c>
      <c r="D657" s="338" t="s">
        <v>209</v>
      </c>
      <c r="E657" s="455"/>
      <c r="F657" s="464"/>
      <c r="G657" s="454"/>
      <c r="H657" s="373"/>
      <c r="I657" s="373"/>
      <c r="J657" s="389"/>
      <c r="K657" s="388"/>
      <c r="L657" s="324">
        <v>7919047.6190476185</v>
      </c>
      <c r="M657" s="324">
        <v>7919047.6190476185</v>
      </c>
      <c r="N657" s="132">
        <v>7919047.6190476185</v>
      </c>
      <c r="O657" s="324">
        <v>7919047.6190476185</v>
      </c>
      <c r="P657" s="324">
        <v>7919047.6190476185</v>
      </c>
      <c r="Q657" s="324">
        <v>7919047.6190476185</v>
      </c>
      <c r="R657" s="324">
        <v>7919047.6190476185</v>
      </c>
      <c r="S657" s="324">
        <v>7919047.6190476185</v>
      </c>
      <c r="T657" s="324">
        <v>7919047.6190476185</v>
      </c>
    </row>
    <row r="658" spans="1:21" s="364" customFormat="1" ht="55.5" customHeight="1" x14ac:dyDescent="0.4">
      <c r="A658" s="264">
        <v>648</v>
      </c>
      <c r="B658" s="376"/>
      <c r="C658" s="334" t="s">
        <v>221</v>
      </c>
      <c r="D658" s="338" t="s">
        <v>14</v>
      </c>
      <c r="E658" s="334" t="s">
        <v>2502</v>
      </c>
      <c r="F658" s="455" t="s">
        <v>2503</v>
      </c>
      <c r="G658" s="454" t="s">
        <v>2537</v>
      </c>
      <c r="H658" s="361"/>
      <c r="I658" s="361"/>
      <c r="J658" s="455" t="s">
        <v>2518</v>
      </c>
      <c r="K658" s="455" t="s">
        <v>2504</v>
      </c>
      <c r="L658" s="362">
        <v>1725750</v>
      </c>
      <c r="M658" s="362">
        <v>1725750</v>
      </c>
      <c r="N658" s="363">
        <v>1725750</v>
      </c>
      <c r="O658" s="362">
        <v>1725750</v>
      </c>
      <c r="P658" s="362">
        <v>1725750</v>
      </c>
      <c r="Q658" s="362">
        <v>1725750</v>
      </c>
      <c r="R658" s="362">
        <v>1725750</v>
      </c>
      <c r="S658" s="362">
        <v>1725750</v>
      </c>
      <c r="T658" s="362">
        <v>1725750</v>
      </c>
      <c r="U658" s="364">
        <v>1475000</v>
      </c>
    </row>
    <row r="659" spans="1:21" s="364" customFormat="1" ht="84" customHeight="1" x14ac:dyDescent="0.4">
      <c r="A659" s="264">
        <v>649</v>
      </c>
      <c r="B659" s="376"/>
      <c r="C659" s="334" t="s">
        <v>2505</v>
      </c>
      <c r="D659" s="334" t="s">
        <v>14</v>
      </c>
      <c r="E659" s="334" t="s">
        <v>119</v>
      </c>
      <c r="F659" s="455"/>
      <c r="G659" s="454"/>
      <c r="H659" s="361"/>
      <c r="I659" s="361"/>
      <c r="J659" s="455"/>
      <c r="K659" s="455"/>
      <c r="L659" s="365">
        <v>2182200</v>
      </c>
      <c r="M659" s="365">
        <v>2182200</v>
      </c>
      <c r="N659" s="366">
        <v>2182200</v>
      </c>
      <c r="O659" s="365">
        <v>2182200</v>
      </c>
      <c r="P659" s="365">
        <v>2182200</v>
      </c>
      <c r="Q659" s="365">
        <v>2182200</v>
      </c>
      <c r="R659" s="365">
        <v>2182200</v>
      </c>
      <c r="S659" s="365">
        <v>2182200</v>
      </c>
      <c r="T659" s="365">
        <v>2182200</v>
      </c>
      <c r="U659" s="364">
        <v>1865000</v>
      </c>
    </row>
    <row r="660" spans="1:21" s="364" customFormat="1" ht="55.5" customHeight="1" x14ac:dyDescent="0.4">
      <c r="A660" s="264">
        <v>650</v>
      </c>
      <c r="B660" s="376"/>
      <c r="C660" s="334" t="s">
        <v>2506</v>
      </c>
      <c r="D660" s="334" t="s">
        <v>2507</v>
      </c>
      <c r="E660" s="334" t="s">
        <v>119</v>
      </c>
      <c r="F660" s="455"/>
      <c r="G660" s="454"/>
      <c r="H660" s="361"/>
      <c r="I660" s="361"/>
      <c r="J660" s="455"/>
      <c r="K660" s="455"/>
      <c r="L660" s="365">
        <v>720000</v>
      </c>
      <c r="M660" s="365">
        <v>720000</v>
      </c>
      <c r="N660" s="366">
        <v>720000</v>
      </c>
      <c r="O660" s="365">
        <v>720000</v>
      </c>
      <c r="P660" s="365">
        <v>720000</v>
      </c>
      <c r="Q660" s="365">
        <v>720000</v>
      </c>
      <c r="R660" s="365">
        <v>720000</v>
      </c>
      <c r="S660" s="365">
        <v>720000</v>
      </c>
      <c r="T660" s="365">
        <v>720000</v>
      </c>
      <c r="U660" s="364">
        <v>600000</v>
      </c>
    </row>
    <row r="661" spans="1:21" s="364" customFormat="1" ht="55.5" customHeight="1" x14ac:dyDescent="0.4">
      <c r="A661" s="264">
        <v>651</v>
      </c>
      <c r="B661" s="376"/>
      <c r="C661" s="334" t="s">
        <v>2508</v>
      </c>
      <c r="D661" s="334" t="s">
        <v>2507</v>
      </c>
      <c r="E661" s="334" t="s">
        <v>119</v>
      </c>
      <c r="F661" s="455"/>
      <c r="G661" s="454"/>
      <c r="H661" s="361"/>
      <c r="I661" s="361"/>
      <c r="J661" s="455"/>
      <c r="K661" s="455"/>
      <c r="L661" s="365">
        <v>1146000</v>
      </c>
      <c r="M661" s="365">
        <v>1146000</v>
      </c>
      <c r="N661" s="366">
        <v>1146000</v>
      </c>
      <c r="O661" s="365">
        <v>1146000</v>
      </c>
      <c r="P661" s="365">
        <v>1146000</v>
      </c>
      <c r="Q661" s="365">
        <v>1146000</v>
      </c>
      <c r="R661" s="365">
        <v>1146000</v>
      </c>
      <c r="S661" s="365">
        <v>1146000</v>
      </c>
      <c r="T661" s="365">
        <v>1146000</v>
      </c>
      <c r="U661" s="364">
        <v>955000</v>
      </c>
    </row>
    <row r="662" spans="1:21" s="364" customFormat="1" ht="55.5" customHeight="1" x14ac:dyDescent="0.4">
      <c r="A662" s="264">
        <v>652</v>
      </c>
      <c r="B662" s="376"/>
      <c r="C662" s="334" t="s">
        <v>2509</v>
      </c>
      <c r="D662" s="334" t="s">
        <v>2507</v>
      </c>
      <c r="E662" s="334" t="s">
        <v>119</v>
      </c>
      <c r="F662" s="455"/>
      <c r="G662" s="454"/>
      <c r="H662" s="361"/>
      <c r="I662" s="361"/>
      <c r="J662" s="455"/>
      <c r="K662" s="455"/>
      <c r="L662" s="365">
        <v>930000</v>
      </c>
      <c r="M662" s="365">
        <v>930000</v>
      </c>
      <c r="N662" s="366">
        <v>930000</v>
      </c>
      <c r="O662" s="365">
        <v>930000</v>
      </c>
      <c r="P662" s="365">
        <v>930000</v>
      </c>
      <c r="Q662" s="365">
        <v>930000</v>
      </c>
      <c r="R662" s="365">
        <v>930000</v>
      </c>
      <c r="S662" s="365">
        <v>930000</v>
      </c>
      <c r="T662" s="365">
        <v>930000</v>
      </c>
      <c r="U662" s="364">
        <v>775000</v>
      </c>
    </row>
    <row r="663" spans="1:21" s="364" customFormat="1" ht="55.5" customHeight="1" x14ac:dyDescent="0.4">
      <c r="A663" s="264">
        <v>653</v>
      </c>
      <c r="B663" s="376"/>
      <c r="C663" s="334" t="s">
        <v>2510</v>
      </c>
      <c r="D663" s="334" t="s">
        <v>2507</v>
      </c>
      <c r="E663" s="334" t="s">
        <v>119</v>
      </c>
      <c r="F663" s="455"/>
      <c r="G663" s="454"/>
      <c r="H663" s="361"/>
      <c r="I663" s="361"/>
      <c r="J663" s="455"/>
      <c r="K663" s="455"/>
      <c r="L663" s="365">
        <v>1248000</v>
      </c>
      <c r="M663" s="365">
        <v>1248000</v>
      </c>
      <c r="N663" s="366">
        <v>1248000</v>
      </c>
      <c r="O663" s="365">
        <v>1248000</v>
      </c>
      <c r="P663" s="365">
        <v>1248000</v>
      </c>
      <c r="Q663" s="365">
        <v>1248000</v>
      </c>
      <c r="R663" s="365">
        <v>1248000</v>
      </c>
      <c r="S663" s="365">
        <v>1248000</v>
      </c>
      <c r="T663" s="365">
        <v>1248000</v>
      </c>
      <c r="U663" s="364">
        <v>1040000</v>
      </c>
    </row>
    <row r="664" spans="1:21" s="364" customFormat="1" ht="55.5" customHeight="1" x14ac:dyDescent="0.4">
      <c r="A664" s="264">
        <v>654</v>
      </c>
      <c r="B664" s="376"/>
      <c r="C664" s="334" t="s">
        <v>2511</v>
      </c>
      <c r="D664" s="334" t="s">
        <v>2507</v>
      </c>
      <c r="E664" s="334" t="s">
        <v>119</v>
      </c>
      <c r="F664" s="455"/>
      <c r="G664" s="454"/>
      <c r="H664" s="361"/>
      <c r="I664" s="361"/>
      <c r="J664" s="455"/>
      <c r="K664" s="455"/>
      <c r="L664" s="365">
        <v>2562000</v>
      </c>
      <c r="M664" s="365">
        <v>2562000</v>
      </c>
      <c r="N664" s="366">
        <v>2562000</v>
      </c>
      <c r="O664" s="365">
        <v>2562000</v>
      </c>
      <c r="P664" s="365">
        <v>2562000</v>
      </c>
      <c r="Q664" s="365">
        <v>2562000</v>
      </c>
      <c r="R664" s="365">
        <v>2562000</v>
      </c>
      <c r="S664" s="365">
        <v>2562000</v>
      </c>
      <c r="T664" s="365">
        <v>2562000</v>
      </c>
      <c r="U664" s="364">
        <v>2135000</v>
      </c>
    </row>
    <row r="665" spans="1:21" s="364" customFormat="1" ht="80.25" customHeight="1" x14ac:dyDescent="0.4">
      <c r="A665" s="264">
        <v>655</v>
      </c>
      <c r="B665" s="376"/>
      <c r="C665" s="334" t="s">
        <v>2512</v>
      </c>
      <c r="D665" s="334" t="s">
        <v>14</v>
      </c>
      <c r="E665" s="334" t="s">
        <v>119</v>
      </c>
      <c r="F665" s="455"/>
      <c r="G665" s="454"/>
      <c r="H665" s="361"/>
      <c r="I665" s="361"/>
      <c r="J665" s="455"/>
      <c r="K665" s="455"/>
      <c r="L665" s="365">
        <v>2285000</v>
      </c>
      <c r="M665" s="365">
        <v>2285000</v>
      </c>
      <c r="N665" s="366">
        <v>2285000</v>
      </c>
      <c r="O665" s="365">
        <v>2285000</v>
      </c>
      <c r="P665" s="365">
        <v>2285000</v>
      </c>
      <c r="Q665" s="365">
        <v>2285000</v>
      </c>
      <c r="R665" s="365">
        <v>2285000</v>
      </c>
      <c r="S665" s="365">
        <v>2285000</v>
      </c>
      <c r="T665" s="365">
        <v>2285000</v>
      </c>
      <c r="U665" s="364">
        <v>1955000</v>
      </c>
    </row>
    <row r="666" spans="1:21" s="364" customFormat="1" ht="55.5" customHeight="1" x14ac:dyDescent="0.4">
      <c r="A666" s="264">
        <v>656</v>
      </c>
      <c r="B666" s="376"/>
      <c r="C666" s="334" t="s">
        <v>2513</v>
      </c>
      <c r="D666" s="334" t="s">
        <v>2507</v>
      </c>
      <c r="E666" s="334" t="s">
        <v>119</v>
      </c>
      <c r="F666" s="455"/>
      <c r="G666" s="454"/>
      <c r="H666" s="361"/>
      <c r="I666" s="361"/>
      <c r="J666" s="455"/>
      <c r="K666" s="455"/>
      <c r="L666" s="365">
        <v>1878000</v>
      </c>
      <c r="M666" s="365">
        <v>1878000</v>
      </c>
      <c r="N666" s="366">
        <v>1878000</v>
      </c>
      <c r="O666" s="365">
        <v>1878000</v>
      </c>
      <c r="P666" s="365">
        <v>1878000</v>
      </c>
      <c r="Q666" s="365">
        <v>1878000</v>
      </c>
      <c r="R666" s="365">
        <v>1878000</v>
      </c>
      <c r="S666" s="365">
        <v>1878000</v>
      </c>
      <c r="T666" s="365">
        <v>1878000</v>
      </c>
      <c r="U666" s="364">
        <v>1565000</v>
      </c>
    </row>
    <row r="667" spans="1:21" s="364" customFormat="1" ht="55.5" customHeight="1" x14ac:dyDescent="0.4">
      <c r="A667" s="264">
        <v>657</v>
      </c>
      <c r="B667" s="376"/>
      <c r="C667" s="334" t="s">
        <v>2514</v>
      </c>
      <c r="D667" s="334" t="s">
        <v>2507</v>
      </c>
      <c r="E667" s="334" t="s">
        <v>119</v>
      </c>
      <c r="F667" s="455"/>
      <c r="G667" s="454"/>
      <c r="H667" s="361"/>
      <c r="I667" s="361"/>
      <c r="J667" s="455"/>
      <c r="K667" s="455"/>
      <c r="L667" s="365">
        <v>2796000</v>
      </c>
      <c r="M667" s="365">
        <v>2796000</v>
      </c>
      <c r="N667" s="366">
        <v>2796000</v>
      </c>
      <c r="O667" s="365">
        <v>2796000</v>
      </c>
      <c r="P667" s="365">
        <v>2796000</v>
      </c>
      <c r="Q667" s="365">
        <v>2796000</v>
      </c>
      <c r="R667" s="365">
        <v>2796000</v>
      </c>
      <c r="S667" s="365">
        <v>2796000</v>
      </c>
      <c r="T667" s="365">
        <v>2796000</v>
      </c>
      <c r="U667" s="364">
        <v>2330000</v>
      </c>
    </row>
    <row r="668" spans="1:21" s="364" customFormat="1" ht="55.5" customHeight="1" x14ac:dyDescent="0.4">
      <c r="A668" s="264">
        <v>658</v>
      </c>
      <c r="B668" s="376"/>
      <c r="C668" s="334" t="s">
        <v>2515</v>
      </c>
      <c r="D668" s="334" t="s">
        <v>2507</v>
      </c>
      <c r="E668" s="334" t="s">
        <v>119</v>
      </c>
      <c r="F668" s="455"/>
      <c r="G668" s="454"/>
      <c r="H668" s="361"/>
      <c r="I668" s="361"/>
      <c r="J668" s="455"/>
      <c r="K668" s="455"/>
      <c r="L668" s="365">
        <v>1739999.9999999998</v>
      </c>
      <c r="M668" s="365">
        <v>1739999.9999999998</v>
      </c>
      <c r="N668" s="366">
        <v>1739999.9999999998</v>
      </c>
      <c r="O668" s="365">
        <v>1739999.9999999998</v>
      </c>
      <c r="P668" s="365">
        <v>1739999.9999999998</v>
      </c>
      <c r="Q668" s="365">
        <v>1739999.9999999998</v>
      </c>
      <c r="R668" s="365">
        <v>1739999.9999999998</v>
      </c>
      <c r="S668" s="365">
        <v>1739999.9999999998</v>
      </c>
      <c r="T668" s="365">
        <v>1739999.9999999998</v>
      </c>
      <c r="U668" s="364">
        <v>1449999.9999999998</v>
      </c>
    </row>
    <row r="669" spans="1:21" s="364" customFormat="1" ht="55.5" customHeight="1" x14ac:dyDescent="0.4">
      <c r="A669" s="264">
        <v>659</v>
      </c>
      <c r="B669" s="376"/>
      <c r="C669" s="334" t="s">
        <v>2516</v>
      </c>
      <c r="D669" s="334" t="s">
        <v>2507</v>
      </c>
      <c r="E669" s="334" t="s">
        <v>119</v>
      </c>
      <c r="F669" s="455"/>
      <c r="G669" s="454"/>
      <c r="H669" s="361"/>
      <c r="I669" s="361"/>
      <c r="J669" s="455"/>
      <c r="K669" s="455"/>
      <c r="L669" s="365">
        <v>7090800</v>
      </c>
      <c r="M669" s="365">
        <v>7090800</v>
      </c>
      <c r="N669" s="366">
        <v>7090800</v>
      </c>
      <c r="O669" s="365">
        <v>7090800</v>
      </c>
      <c r="P669" s="365">
        <v>7090800</v>
      </c>
      <c r="Q669" s="365">
        <v>7090800</v>
      </c>
      <c r="R669" s="365">
        <v>7090800</v>
      </c>
      <c r="S669" s="365">
        <v>7090800</v>
      </c>
      <c r="T669" s="365">
        <v>7090800</v>
      </c>
      <c r="U669" s="364">
        <v>5909000</v>
      </c>
    </row>
    <row r="670" spans="1:21" s="364" customFormat="1" ht="55.5" customHeight="1" x14ac:dyDescent="0.4">
      <c r="A670" s="264">
        <v>660</v>
      </c>
      <c r="B670" s="376"/>
      <c r="C670" s="334" t="s">
        <v>221</v>
      </c>
      <c r="D670" s="334" t="s">
        <v>14</v>
      </c>
      <c r="E670" s="334" t="s">
        <v>214</v>
      </c>
      <c r="F670" s="455" t="s">
        <v>2517</v>
      </c>
      <c r="G670" s="454"/>
      <c r="H670" s="361"/>
      <c r="I670" s="361"/>
      <c r="J670" s="455"/>
      <c r="K670" s="455"/>
      <c r="L670" s="365">
        <v>1923900</v>
      </c>
      <c r="M670" s="365">
        <v>1923900</v>
      </c>
      <c r="N670" s="366">
        <v>1923900</v>
      </c>
      <c r="O670" s="365">
        <v>1923900</v>
      </c>
      <c r="P670" s="365">
        <v>1923900</v>
      </c>
      <c r="Q670" s="365">
        <v>1923900</v>
      </c>
      <c r="R670" s="365">
        <v>1923900</v>
      </c>
      <c r="S670" s="365">
        <v>1923900</v>
      </c>
      <c r="T670" s="365">
        <v>1923900</v>
      </c>
      <c r="U670" s="364">
        <v>1590000</v>
      </c>
    </row>
    <row r="671" spans="1:21" s="364" customFormat="1" ht="85.5" customHeight="1" x14ac:dyDescent="0.4">
      <c r="A671" s="264">
        <v>661</v>
      </c>
      <c r="B671" s="376"/>
      <c r="C671" s="334" t="s">
        <v>2505</v>
      </c>
      <c r="D671" s="334" t="s">
        <v>14</v>
      </c>
      <c r="E671" s="334" t="s">
        <v>119</v>
      </c>
      <c r="F671" s="455"/>
      <c r="G671" s="454"/>
      <c r="H671" s="361"/>
      <c r="I671" s="361"/>
      <c r="J671" s="455"/>
      <c r="K671" s="455"/>
      <c r="L671" s="365">
        <v>2432100</v>
      </c>
      <c r="M671" s="365">
        <v>2432100</v>
      </c>
      <c r="N671" s="366">
        <v>2432100</v>
      </c>
      <c r="O671" s="365">
        <v>2432100</v>
      </c>
      <c r="P671" s="365">
        <v>2432100</v>
      </c>
      <c r="Q671" s="365">
        <v>2432100</v>
      </c>
      <c r="R671" s="365">
        <v>2432100</v>
      </c>
      <c r="S671" s="365">
        <v>2432100</v>
      </c>
      <c r="T671" s="365">
        <v>2432100</v>
      </c>
      <c r="U671" s="364">
        <v>2010000</v>
      </c>
    </row>
    <row r="672" spans="1:21" s="364" customFormat="1" ht="55.5" customHeight="1" x14ac:dyDescent="0.4">
      <c r="A672" s="264">
        <v>662</v>
      </c>
      <c r="B672" s="376"/>
      <c r="C672" s="334" t="s">
        <v>2506</v>
      </c>
      <c r="D672" s="334" t="s">
        <v>2507</v>
      </c>
      <c r="E672" s="334" t="s">
        <v>119</v>
      </c>
      <c r="F672" s="455"/>
      <c r="G672" s="454"/>
      <c r="H672" s="361"/>
      <c r="I672" s="361"/>
      <c r="J672" s="455"/>
      <c r="K672" s="455"/>
      <c r="L672" s="365">
        <v>720000</v>
      </c>
      <c r="M672" s="365">
        <v>720000</v>
      </c>
      <c r="N672" s="366">
        <v>720000</v>
      </c>
      <c r="O672" s="365">
        <v>720000</v>
      </c>
      <c r="P672" s="365">
        <v>720000</v>
      </c>
      <c r="Q672" s="365">
        <v>720000</v>
      </c>
      <c r="R672" s="365">
        <v>720000</v>
      </c>
      <c r="S672" s="365">
        <v>720000</v>
      </c>
      <c r="T672" s="365">
        <v>720000</v>
      </c>
      <c r="U672" s="364">
        <v>600000</v>
      </c>
    </row>
    <row r="673" spans="1:21" s="364" customFormat="1" ht="55.5" customHeight="1" x14ac:dyDescent="0.4">
      <c r="A673" s="264">
        <v>663</v>
      </c>
      <c r="B673" s="376"/>
      <c r="C673" s="334" t="s">
        <v>2508</v>
      </c>
      <c r="D673" s="334" t="s">
        <v>2507</v>
      </c>
      <c r="E673" s="334" t="s">
        <v>119</v>
      </c>
      <c r="F673" s="455"/>
      <c r="G673" s="454"/>
      <c r="H673" s="361"/>
      <c r="I673" s="361" t="s">
        <v>2501</v>
      </c>
      <c r="J673" s="455"/>
      <c r="K673" s="455"/>
      <c r="L673" s="365">
        <v>1146000</v>
      </c>
      <c r="M673" s="365">
        <v>1146000</v>
      </c>
      <c r="N673" s="366">
        <v>1146000</v>
      </c>
      <c r="O673" s="365">
        <v>1146000</v>
      </c>
      <c r="P673" s="365">
        <v>1146000</v>
      </c>
      <c r="Q673" s="365">
        <v>1146000</v>
      </c>
      <c r="R673" s="365">
        <v>1146000</v>
      </c>
      <c r="S673" s="365">
        <v>1146000</v>
      </c>
      <c r="T673" s="365">
        <v>1146000</v>
      </c>
      <c r="U673" s="364">
        <v>955000</v>
      </c>
    </row>
    <row r="674" spans="1:21" s="364" customFormat="1" ht="55.5" customHeight="1" x14ac:dyDescent="0.4">
      <c r="A674" s="264">
        <v>664</v>
      </c>
      <c r="B674" s="376"/>
      <c r="C674" s="334" t="s">
        <v>2509</v>
      </c>
      <c r="D674" s="334" t="s">
        <v>2507</v>
      </c>
      <c r="E674" s="334" t="s">
        <v>119</v>
      </c>
      <c r="F674" s="455"/>
      <c r="G674" s="454"/>
      <c r="H674" s="361"/>
      <c r="I674" s="361"/>
      <c r="J674" s="455"/>
      <c r="K674" s="455"/>
      <c r="L674" s="365">
        <v>930000</v>
      </c>
      <c r="M674" s="365">
        <v>930000</v>
      </c>
      <c r="N674" s="366">
        <v>930000</v>
      </c>
      <c r="O674" s="365">
        <v>930000</v>
      </c>
      <c r="P674" s="365">
        <v>930000</v>
      </c>
      <c r="Q674" s="365">
        <v>930000</v>
      </c>
      <c r="R674" s="365">
        <v>930000</v>
      </c>
      <c r="S674" s="365">
        <v>930000</v>
      </c>
      <c r="T674" s="365">
        <v>930000</v>
      </c>
      <c r="U674" s="364">
        <v>775000</v>
      </c>
    </row>
    <row r="675" spans="1:21" s="364" customFormat="1" ht="55.5" customHeight="1" x14ac:dyDescent="0.4">
      <c r="A675" s="264">
        <v>665</v>
      </c>
      <c r="B675" s="376"/>
      <c r="C675" s="334" t="s">
        <v>2510</v>
      </c>
      <c r="D675" s="334" t="s">
        <v>2507</v>
      </c>
      <c r="E675" s="334" t="s">
        <v>119</v>
      </c>
      <c r="F675" s="455"/>
      <c r="G675" s="454"/>
      <c r="H675" s="361"/>
      <c r="I675" s="361"/>
      <c r="J675" s="455"/>
      <c r="K675" s="455"/>
      <c r="L675" s="365">
        <v>1248000</v>
      </c>
      <c r="M675" s="365">
        <v>1248000</v>
      </c>
      <c r="N675" s="366">
        <v>1248000</v>
      </c>
      <c r="O675" s="365">
        <v>1248000</v>
      </c>
      <c r="P675" s="365">
        <v>1248000</v>
      </c>
      <c r="Q675" s="365">
        <v>1248000</v>
      </c>
      <c r="R675" s="365">
        <v>1248000</v>
      </c>
      <c r="S675" s="365">
        <v>1248000</v>
      </c>
      <c r="T675" s="365">
        <v>1248000</v>
      </c>
      <c r="U675" s="364">
        <v>1040000</v>
      </c>
    </row>
    <row r="676" spans="1:21" s="364" customFormat="1" ht="55.5" customHeight="1" x14ac:dyDescent="0.4">
      <c r="A676" s="264">
        <v>666</v>
      </c>
      <c r="B676" s="376"/>
      <c r="C676" s="334" t="s">
        <v>2511</v>
      </c>
      <c r="D676" s="334" t="s">
        <v>2507</v>
      </c>
      <c r="E676" s="334" t="s">
        <v>119</v>
      </c>
      <c r="F676" s="455"/>
      <c r="G676" s="454"/>
      <c r="H676" s="361"/>
      <c r="I676" s="361"/>
      <c r="J676" s="455"/>
      <c r="K676" s="455"/>
      <c r="L676" s="365">
        <v>2562000</v>
      </c>
      <c r="M676" s="365">
        <v>2562000</v>
      </c>
      <c r="N676" s="366">
        <v>2562000</v>
      </c>
      <c r="O676" s="365">
        <v>2562000</v>
      </c>
      <c r="P676" s="365">
        <v>2562000</v>
      </c>
      <c r="Q676" s="365">
        <v>2562000</v>
      </c>
      <c r="R676" s="365">
        <v>2562000</v>
      </c>
      <c r="S676" s="365">
        <v>2562000</v>
      </c>
      <c r="T676" s="365">
        <v>2562000</v>
      </c>
      <c r="U676" s="364">
        <v>2135000</v>
      </c>
    </row>
    <row r="677" spans="1:21" s="364" customFormat="1" ht="77.25" customHeight="1" x14ac:dyDescent="0.4">
      <c r="A677" s="264">
        <v>667</v>
      </c>
      <c r="B677" s="376"/>
      <c r="C677" s="334" t="s">
        <v>2512</v>
      </c>
      <c r="D677" s="334" t="s">
        <v>14</v>
      </c>
      <c r="E677" s="334" t="s">
        <v>119</v>
      </c>
      <c r="F677" s="455"/>
      <c r="G677" s="454"/>
      <c r="H677" s="361"/>
      <c r="I677" s="361"/>
      <c r="J677" s="455"/>
      <c r="K677" s="455"/>
      <c r="L677" s="365">
        <v>2607550</v>
      </c>
      <c r="M677" s="365">
        <v>2607550</v>
      </c>
      <c r="N677" s="366">
        <v>2607550</v>
      </c>
      <c r="O677" s="365">
        <v>2607550</v>
      </c>
      <c r="P677" s="365">
        <v>2607550</v>
      </c>
      <c r="Q677" s="365">
        <v>2607550</v>
      </c>
      <c r="R677" s="365">
        <v>2607550</v>
      </c>
      <c r="S677" s="365">
        <v>2607550</v>
      </c>
      <c r="T677" s="365">
        <v>2607550</v>
      </c>
      <c r="U677" s="364">
        <v>2155000</v>
      </c>
    </row>
    <row r="678" spans="1:21" s="364" customFormat="1" ht="55.5" customHeight="1" x14ac:dyDescent="0.4">
      <c r="A678" s="264">
        <v>668</v>
      </c>
      <c r="B678" s="376"/>
      <c r="C678" s="334" t="s">
        <v>2513</v>
      </c>
      <c r="D678" s="334" t="s">
        <v>2507</v>
      </c>
      <c r="E678" s="334" t="s">
        <v>119</v>
      </c>
      <c r="F678" s="455"/>
      <c r="G678" s="454"/>
      <c r="H678" s="361"/>
      <c r="I678" s="361"/>
      <c r="J678" s="455"/>
      <c r="K678" s="455"/>
      <c r="L678" s="365">
        <v>2016000</v>
      </c>
      <c r="M678" s="365">
        <v>2016000</v>
      </c>
      <c r="N678" s="366">
        <v>2016000</v>
      </c>
      <c r="O678" s="365">
        <v>2016000</v>
      </c>
      <c r="P678" s="365">
        <v>2016000</v>
      </c>
      <c r="Q678" s="365">
        <v>2016000</v>
      </c>
      <c r="R678" s="365">
        <v>2016000</v>
      </c>
      <c r="S678" s="365">
        <v>2016000</v>
      </c>
      <c r="T678" s="365">
        <v>2016000</v>
      </c>
      <c r="U678" s="364">
        <v>1680000</v>
      </c>
    </row>
    <row r="679" spans="1:21" s="364" customFormat="1" ht="55.5" customHeight="1" x14ac:dyDescent="0.4">
      <c r="A679" s="264">
        <v>669</v>
      </c>
      <c r="B679" s="376"/>
      <c r="C679" s="334" t="s">
        <v>2514</v>
      </c>
      <c r="D679" s="334" t="s">
        <v>2507</v>
      </c>
      <c r="E679" s="334" t="s">
        <v>119</v>
      </c>
      <c r="F679" s="455"/>
      <c r="G679" s="454"/>
      <c r="H679" s="361"/>
      <c r="I679" s="361"/>
      <c r="J679" s="455"/>
      <c r="K679" s="455"/>
      <c r="L679" s="365">
        <v>3444000</v>
      </c>
      <c r="M679" s="365">
        <v>3444000</v>
      </c>
      <c r="N679" s="366">
        <v>3444000</v>
      </c>
      <c r="O679" s="365">
        <v>3444000</v>
      </c>
      <c r="P679" s="365">
        <v>3444000</v>
      </c>
      <c r="Q679" s="365">
        <v>3444000</v>
      </c>
      <c r="R679" s="365">
        <v>3444000</v>
      </c>
      <c r="S679" s="365">
        <v>3444000</v>
      </c>
      <c r="T679" s="365">
        <v>3444000</v>
      </c>
      <c r="U679" s="364">
        <v>2870000</v>
      </c>
    </row>
    <row r="680" spans="1:21" s="364" customFormat="1" ht="55.5" customHeight="1" x14ac:dyDescent="0.4">
      <c r="A680" s="264">
        <v>670</v>
      </c>
      <c r="B680" s="376"/>
      <c r="C680" s="334" t="s">
        <v>2515</v>
      </c>
      <c r="D680" s="334" t="s">
        <v>2507</v>
      </c>
      <c r="E680" s="334" t="s">
        <v>119</v>
      </c>
      <c r="F680" s="455"/>
      <c r="G680" s="454"/>
      <c r="H680" s="361"/>
      <c r="I680" s="361"/>
      <c r="J680" s="455"/>
      <c r="K680" s="455"/>
      <c r="L680" s="365">
        <v>2550000</v>
      </c>
      <c r="M680" s="365">
        <v>2550000</v>
      </c>
      <c r="N680" s="366">
        <v>2550000</v>
      </c>
      <c r="O680" s="365">
        <v>2550000</v>
      </c>
      <c r="P680" s="365">
        <v>2550000</v>
      </c>
      <c r="Q680" s="365">
        <v>2550000</v>
      </c>
      <c r="R680" s="365">
        <v>2550000</v>
      </c>
      <c r="S680" s="365">
        <v>2550000</v>
      </c>
      <c r="T680" s="365">
        <v>2550000</v>
      </c>
      <c r="U680" s="364">
        <v>2125000</v>
      </c>
    </row>
    <row r="681" spans="1:21" s="364" customFormat="1" ht="55.5" customHeight="1" x14ac:dyDescent="0.4">
      <c r="A681" s="264">
        <v>671</v>
      </c>
      <c r="B681" s="376"/>
      <c r="C681" s="334" t="s">
        <v>2516</v>
      </c>
      <c r="D681" s="334" t="s">
        <v>2507</v>
      </c>
      <c r="E681" s="334" t="s">
        <v>119</v>
      </c>
      <c r="F681" s="455"/>
      <c r="G681" s="454"/>
      <c r="H681" s="361"/>
      <c r="I681" s="361"/>
      <c r="J681" s="455"/>
      <c r="K681" s="455"/>
      <c r="L681" s="365">
        <v>7090800</v>
      </c>
      <c r="M681" s="365">
        <v>7090800</v>
      </c>
      <c r="N681" s="366">
        <v>7090800</v>
      </c>
      <c r="O681" s="365">
        <v>7090800</v>
      </c>
      <c r="P681" s="365">
        <v>7090800</v>
      </c>
      <c r="Q681" s="365">
        <v>7090800</v>
      </c>
      <c r="R681" s="365">
        <v>7090800</v>
      </c>
      <c r="S681" s="365">
        <v>7090800</v>
      </c>
      <c r="T681" s="365">
        <v>7090800</v>
      </c>
      <c r="U681" s="364">
        <v>5909000</v>
      </c>
    </row>
    <row r="682" spans="1:21" s="37" customFormat="1" ht="55.5" customHeight="1" x14ac:dyDescent="0.4">
      <c r="A682" s="13">
        <v>672</v>
      </c>
      <c r="B682" s="376"/>
      <c r="C682" s="307" t="s">
        <v>2791</v>
      </c>
      <c r="D682" s="307" t="s">
        <v>2792</v>
      </c>
      <c r="E682" s="307" t="s">
        <v>214</v>
      </c>
      <c r="F682" s="373" t="s">
        <v>2793</v>
      </c>
      <c r="G682" s="376" t="s">
        <v>2794</v>
      </c>
      <c r="H682" s="373" t="s">
        <v>17</v>
      </c>
      <c r="I682" s="373" t="s">
        <v>291</v>
      </c>
      <c r="J682" s="373" t="s">
        <v>2795</v>
      </c>
      <c r="K682" s="377" t="s">
        <v>2796</v>
      </c>
      <c r="L682" s="38">
        <v>2037207.0888</v>
      </c>
      <c r="M682" s="38">
        <v>2037207.0888</v>
      </c>
      <c r="N682" s="255">
        <v>2037207.0888</v>
      </c>
      <c r="O682" s="38">
        <v>2037207.0888</v>
      </c>
      <c r="P682" s="38">
        <v>2037207.0888</v>
      </c>
      <c r="Q682" s="38">
        <v>2037207.0888</v>
      </c>
      <c r="R682" s="38">
        <v>2037207.0888</v>
      </c>
      <c r="S682" s="38">
        <v>2037207.0888</v>
      </c>
      <c r="T682" s="38">
        <v>2037207.0888</v>
      </c>
    </row>
    <row r="683" spans="1:21" s="37" customFormat="1" ht="55.5" customHeight="1" x14ac:dyDescent="0.4">
      <c r="A683" s="13">
        <v>673</v>
      </c>
      <c r="B683" s="376"/>
      <c r="C683" s="307" t="s">
        <v>2797</v>
      </c>
      <c r="D683" s="307" t="s">
        <v>209</v>
      </c>
      <c r="E683" s="307" t="s">
        <v>214</v>
      </c>
      <c r="F683" s="373"/>
      <c r="G683" s="376"/>
      <c r="H683" s="373"/>
      <c r="I683" s="373"/>
      <c r="J683" s="373"/>
      <c r="K683" s="377"/>
      <c r="L683" s="38">
        <v>4184805.0493100001</v>
      </c>
      <c r="M683" s="38">
        <v>4184805.0493100001</v>
      </c>
      <c r="N683" s="255">
        <v>4184805.0493100001</v>
      </c>
      <c r="O683" s="38">
        <v>4184805.0493100001</v>
      </c>
      <c r="P683" s="38">
        <v>4184805.0493100001</v>
      </c>
      <c r="Q683" s="38">
        <v>4184805.0493100001</v>
      </c>
      <c r="R683" s="38">
        <v>4184805.0493100001</v>
      </c>
      <c r="S683" s="38">
        <v>4184805.0493100001</v>
      </c>
      <c r="T683" s="38">
        <v>4184805.0493100001</v>
      </c>
    </row>
    <row r="684" spans="1:21" s="37" customFormat="1" ht="55.5" customHeight="1" x14ac:dyDescent="0.4">
      <c r="A684" s="13">
        <v>674</v>
      </c>
      <c r="B684" s="376"/>
      <c r="C684" s="307" t="s">
        <v>2798</v>
      </c>
      <c r="D684" s="307" t="s">
        <v>2792</v>
      </c>
      <c r="E684" s="307" t="s">
        <v>214</v>
      </c>
      <c r="F684" s="373"/>
      <c r="G684" s="376"/>
      <c r="H684" s="373"/>
      <c r="I684" s="373"/>
      <c r="J684" s="373"/>
      <c r="K684" s="377"/>
      <c r="L684" s="38">
        <v>1992370.1381999999</v>
      </c>
      <c r="M684" s="38">
        <v>1992370.1381999999</v>
      </c>
      <c r="N684" s="255">
        <v>1992370.1381999999</v>
      </c>
      <c r="O684" s="38">
        <v>1992370.1381999999</v>
      </c>
      <c r="P684" s="38">
        <v>1992370.1381999999</v>
      </c>
      <c r="Q684" s="38">
        <v>1992370.1381999999</v>
      </c>
      <c r="R684" s="38">
        <v>1992370.1381999999</v>
      </c>
      <c r="S684" s="38">
        <v>1992370.1381999999</v>
      </c>
      <c r="T684" s="38">
        <v>1992370.1381999999</v>
      </c>
    </row>
    <row r="685" spans="1:21" s="37" customFormat="1" ht="55.5" customHeight="1" x14ac:dyDescent="0.4">
      <c r="A685" s="13">
        <v>675</v>
      </c>
      <c r="B685" s="376"/>
      <c r="C685" s="307" t="s">
        <v>2799</v>
      </c>
      <c r="D685" s="307" t="s">
        <v>209</v>
      </c>
      <c r="E685" s="307" t="s">
        <v>214</v>
      </c>
      <c r="F685" s="373"/>
      <c r="G685" s="376"/>
      <c r="H685" s="373"/>
      <c r="I685" s="373"/>
      <c r="J685" s="373"/>
      <c r="K685" s="377"/>
      <c r="L685" s="38">
        <v>2004372.6449800001</v>
      </c>
      <c r="M685" s="38">
        <v>2004372.6449800001</v>
      </c>
      <c r="N685" s="255">
        <v>2004372.6449800001</v>
      </c>
      <c r="O685" s="38">
        <v>2004372.6449800001</v>
      </c>
      <c r="P685" s="38">
        <v>2004372.6449800001</v>
      </c>
      <c r="Q685" s="38">
        <v>2004372.6449800001</v>
      </c>
      <c r="R685" s="38">
        <v>2004372.6449800001</v>
      </c>
      <c r="S685" s="38">
        <v>2004372.6449800001</v>
      </c>
      <c r="T685" s="38">
        <v>2004372.6449800001</v>
      </c>
    </row>
    <row r="686" spans="1:21" s="37" customFormat="1" ht="55.5" customHeight="1" x14ac:dyDescent="0.4">
      <c r="A686" s="13">
        <v>676</v>
      </c>
      <c r="B686" s="376"/>
      <c r="C686" s="307" t="s">
        <v>2800</v>
      </c>
      <c r="D686" s="307" t="s">
        <v>2792</v>
      </c>
      <c r="E686" s="307" t="s">
        <v>214</v>
      </c>
      <c r="F686" s="373"/>
      <c r="G686" s="376"/>
      <c r="H686" s="373"/>
      <c r="I686" s="373"/>
      <c r="J686" s="373"/>
      <c r="K686" s="377"/>
      <c r="L686" s="38">
        <v>2017662.777</v>
      </c>
      <c r="M686" s="38">
        <v>2017662.777</v>
      </c>
      <c r="N686" s="255">
        <v>2017662.777</v>
      </c>
      <c r="O686" s="38">
        <v>2017662.777</v>
      </c>
      <c r="P686" s="38">
        <v>2017662.777</v>
      </c>
      <c r="Q686" s="38">
        <v>2017662.777</v>
      </c>
      <c r="R686" s="38">
        <v>2017662.777</v>
      </c>
      <c r="S686" s="38">
        <v>2017662.777</v>
      </c>
      <c r="T686" s="38">
        <v>2017662.777</v>
      </c>
    </row>
    <row r="687" spans="1:21" s="37" customFormat="1" ht="55.5" customHeight="1" x14ac:dyDescent="0.4">
      <c r="A687" s="13">
        <v>677</v>
      </c>
      <c r="B687" s="376"/>
      <c r="C687" s="307" t="s">
        <v>2801</v>
      </c>
      <c r="D687" s="307" t="s">
        <v>209</v>
      </c>
      <c r="E687" s="307" t="s">
        <v>214</v>
      </c>
      <c r="F687" s="373"/>
      <c r="G687" s="376"/>
      <c r="H687" s="373"/>
      <c r="I687" s="373"/>
      <c r="J687" s="373"/>
      <c r="K687" s="377"/>
      <c r="L687" s="38">
        <v>1170761.76009</v>
      </c>
      <c r="M687" s="38">
        <v>1170761.76009</v>
      </c>
      <c r="N687" s="255">
        <v>1170761.76009</v>
      </c>
      <c r="O687" s="38">
        <v>1170761.76009</v>
      </c>
      <c r="P687" s="38">
        <v>1170761.76009</v>
      </c>
      <c r="Q687" s="38">
        <v>1170761.76009</v>
      </c>
      <c r="R687" s="38">
        <v>1170761.76009</v>
      </c>
      <c r="S687" s="38">
        <v>1170761.76009</v>
      </c>
      <c r="T687" s="38">
        <v>1170761.76009</v>
      </c>
    </row>
    <row r="688" spans="1:21" s="37" customFormat="1" ht="55.5" customHeight="1" x14ac:dyDescent="0.4">
      <c r="A688" s="13">
        <v>678</v>
      </c>
      <c r="B688" s="376"/>
      <c r="C688" s="307" t="s">
        <v>2802</v>
      </c>
      <c r="D688" s="307" t="s">
        <v>2792</v>
      </c>
      <c r="E688" s="307" t="s">
        <v>214</v>
      </c>
      <c r="F688" s="373"/>
      <c r="G688" s="376"/>
      <c r="H688" s="373"/>
      <c r="I688" s="373"/>
      <c r="J688" s="373"/>
      <c r="K688" s="377"/>
      <c r="L688" s="38">
        <v>1757838.3966000001</v>
      </c>
      <c r="M688" s="38">
        <v>1757838.3966000001</v>
      </c>
      <c r="N688" s="255">
        <v>1757838.3966000001</v>
      </c>
      <c r="O688" s="38">
        <v>1757838.3966000001</v>
      </c>
      <c r="P688" s="38">
        <v>1757838.3966000001</v>
      </c>
      <c r="Q688" s="38">
        <v>1757838.3966000001</v>
      </c>
      <c r="R688" s="38">
        <v>1757838.3966000001</v>
      </c>
      <c r="S688" s="38">
        <v>1757838.3966000001</v>
      </c>
      <c r="T688" s="38">
        <v>1757838.3966000001</v>
      </c>
    </row>
    <row r="689" spans="1:20" s="37" customFormat="1" ht="55.5" customHeight="1" x14ac:dyDescent="0.4">
      <c r="A689" s="13">
        <v>679</v>
      </c>
      <c r="B689" s="376"/>
      <c r="C689" s="307" t="s">
        <v>2803</v>
      </c>
      <c r="D689" s="307" t="s">
        <v>209</v>
      </c>
      <c r="E689" s="307" t="s">
        <v>214</v>
      </c>
      <c r="F689" s="373"/>
      <c r="G689" s="376"/>
      <c r="H689" s="373"/>
      <c r="I689" s="373"/>
      <c r="J689" s="373"/>
      <c r="K689" s="377"/>
      <c r="L689" s="38">
        <v>408073.73372999998</v>
      </c>
      <c r="M689" s="38">
        <v>408073.73372999998</v>
      </c>
      <c r="N689" s="255">
        <v>408073.73372999998</v>
      </c>
      <c r="O689" s="38">
        <v>408073.73372999998</v>
      </c>
      <c r="P689" s="38">
        <v>408073.73372999998</v>
      </c>
      <c r="Q689" s="38">
        <v>408073.73372999998</v>
      </c>
      <c r="R689" s="38">
        <v>408073.73372999998</v>
      </c>
      <c r="S689" s="38">
        <v>408073.73372999998</v>
      </c>
      <c r="T689" s="38">
        <v>408073.73372999998</v>
      </c>
    </row>
    <row r="690" spans="1:20" s="37" customFormat="1" ht="55.5" customHeight="1" x14ac:dyDescent="0.4">
      <c r="A690" s="13">
        <v>680</v>
      </c>
      <c r="B690" s="376"/>
      <c r="C690" s="307" t="s">
        <v>2804</v>
      </c>
      <c r="D690" s="307" t="s">
        <v>2792</v>
      </c>
      <c r="E690" s="307" t="s">
        <v>214</v>
      </c>
      <c r="F690" s="373"/>
      <c r="G690" s="376"/>
      <c r="H690" s="373"/>
      <c r="I690" s="373"/>
      <c r="J690" s="373"/>
      <c r="K690" s="377"/>
      <c r="L690" s="38">
        <v>1730246.4269999999</v>
      </c>
      <c r="M690" s="38">
        <v>1730246.4269999999</v>
      </c>
      <c r="N690" s="255">
        <v>1730246.4269999999</v>
      </c>
      <c r="O690" s="38">
        <v>1730246.4269999999</v>
      </c>
      <c r="P690" s="38">
        <v>1730246.4269999999</v>
      </c>
      <c r="Q690" s="38">
        <v>1730246.4269999999</v>
      </c>
      <c r="R690" s="38">
        <v>1730246.4269999999</v>
      </c>
      <c r="S690" s="38">
        <v>1730246.4269999999</v>
      </c>
      <c r="T690" s="38">
        <v>1730246.4269999999</v>
      </c>
    </row>
    <row r="691" spans="1:20" s="37" customFormat="1" ht="55.5" customHeight="1" x14ac:dyDescent="0.4">
      <c r="A691" s="13">
        <v>681</v>
      </c>
      <c r="B691" s="376"/>
      <c r="C691" s="307" t="s">
        <v>2805</v>
      </c>
      <c r="D691" s="307" t="s">
        <v>209</v>
      </c>
      <c r="E691" s="307" t="s">
        <v>214</v>
      </c>
      <c r="F691" s="373"/>
      <c r="G691" s="376"/>
      <c r="H691" s="373"/>
      <c r="I691" s="373"/>
      <c r="J691" s="373"/>
      <c r="K691" s="377"/>
      <c r="L691" s="38">
        <v>864260.96444999997</v>
      </c>
      <c r="M691" s="38">
        <v>864260.96444999997</v>
      </c>
      <c r="N691" s="255">
        <v>864260.96444999997</v>
      </c>
      <c r="O691" s="38">
        <v>864260.96444999997</v>
      </c>
      <c r="P691" s="38">
        <v>864260.96444999997</v>
      </c>
      <c r="Q691" s="38">
        <v>864260.96444999997</v>
      </c>
      <c r="R691" s="38">
        <v>864260.96444999997</v>
      </c>
      <c r="S691" s="38">
        <v>864260.96444999997</v>
      </c>
      <c r="T691" s="38">
        <v>864260.96444999997</v>
      </c>
    </row>
    <row r="692" spans="1:20" s="37" customFormat="1" ht="55.5" customHeight="1" x14ac:dyDescent="0.4">
      <c r="A692" s="13">
        <v>682</v>
      </c>
      <c r="B692" s="376"/>
      <c r="C692" s="307" t="s">
        <v>2806</v>
      </c>
      <c r="D692" s="307" t="s">
        <v>2792</v>
      </c>
      <c r="E692" s="307" t="s">
        <v>214</v>
      </c>
      <c r="F692" s="373"/>
      <c r="G692" s="376"/>
      <c r="H692" s="373"/>
      <c r="I692" s="373"/>
      <c r="J692" s="373"/>
      <c r="K692" s="377"/>
      <c r="L692" s="38">
        <v>2119982.9975999999</v>
      </c>
      <c r="M692" s="38">
        <v>2119982.9975999999</v>
      </c>
      <c r="N692" s="255">
        <v>2119982.9975999999</v>
      </c>
      <c r="O692" s="38">
        <v>2119982.9975999999</v>
      </c>
      <c r="P692" s="38">
        <v>2119982.9975999999</v>
      </c>
      <c r="Q692" s="38">
        <v>2119982.9975999999</v>
      </c>
      <c r="R692" s="38">
        <v>2119982.9975999999</v>
      </c>
      <c r="S692" s="38">
        <v>2119982.9975999999</v>
      </c>
      <c r="T692" s="38">
        <v>2119982.9975999999</v>
      </c>
    </row>
    <row r="693" spans="1:20" s="37" customFormat="1" ht="55.5" customHeight="1" x14ac:dyDescent="0.4">
      <c r="A693" s="13">
        <v>683</v>
      </c>
      <c r="B693" s="376"/>
      <c r="C693" s="307" t="s">
        <v>2807</v>
      </c>
      <c r="D693" s="307" t="s">
        <v>209</v>
      </c>
      <c r="E693" s="307" t="s">
        <v>214</v>
      </c>
      <c r="F693" s="373"/>
      <c r="G693" s="376"/>
      <c r="H693" s="373"/>
      <c r="I693" s="373"/>
      <c r="J693" s="373"/>
      <c r="K693" s="377"/>
      <c r="L693" s="38">
        <v>399508.72649999999</v>
      </c>
      <c r="M693" s="38">
        <v>399508.72649999999</v>
      </c>
      <c r="N693" s="255">
        <v>399508.72649999999</v>
      </c>
      <c r="O693" s="38">
        <v>399508.72649999999</v>
      </c>
      <c r="P693" s="38">
        <v>399508.72649999999</v>
      </c>
      <c r="Q693" s="38">
        <v>399508.72649999999</v>
      </c>
      <c r="R693" s="38">
        <v>399508.72649999999</v>
      </c>
      <c r="S693" s="38">
        <v>399508.72649999999</v>
      </c>
      <c r="T693" s="38">
        <v>399508.72649999999</v>
      </c>
    </row>
    <row r="694" spans="1:20" s="37" customFormat="1" ht="55.5" customHeight="1" x14ac:dyDescent="0.4">
      <c r="A694" s="13">
        <v>684</v>
      </c>
      <c r="B694" s="376"/>
      <c r="C694" s="307" t="s">
        <v>2808</v>
      </c>
      <c r="D694" s="307" t="s">
        <v>2792</v>
      </c>
      <c r="E694" s="307" t="s">
        <v>214</v>
      </c>
      <c r="F694" s="373"/>
      <c r="G694" s="376"/>
      <c r="H694" s="373"/>
      <c r="I694" s="373"/>
      <c r="J694" s="373"/>
      <c r="K694" s="377"/>
      <c r="L694" s="38">
        <v>2022261.4386</v>
      </c>
      <c r="M694" s="38">
        <v>2022261.4386</v>
      </c>
      <c r="N694" s="255">
        <v>2022261.4386</v>
      </c>
      <c r="O694" s="38">
        <v>2022261.4386</v>
      </c>
      <c r="P694" s="38">
        <v>2022261.4386</v>
      </c>
      <c r="Q694" s="38">
        <v>2022261.4386</v>
      </c>
      <c r="R694" s="38">
        <v>2022261.4386</v>
      </c>
      <c r="S694" s="38">
        <v>2022261.4386</v>
      </c>
      <c r="T694" s="38">
        <v>2022261.4386</v>
      </c>
    </row>
    <row r="695" spans="1:20" s="37" customFormat="1" ht="55.5" customHeight="1" x14ac:dyDescent="0.4">
      <c r="A695" s="13">
        <v>685</v>
      </c>
      <c r="B695" s="376"/>
      <c r="C695" s="307" t="s">
        <v>2809</v>
      </c>
      <c r="D695" s="307" t="s">
        <v>209</v>
      </c>
      <c r="E695" s="307" t="s">
        <v>214</v>
      </c>
      <c r="F695" s="373"/>
      <c r="G695" s="376"/>
      <c r="H695" s="373"/>
      <c r="I695" s="373"/>
      <c r="J695" s="373"/>
      <c r="K695" s="377"/>
      <c r="L695" s="38">
        <v>748075.77913000004</v>
      </c>
      <c r="M695" s="38">
        <v>748075.77913000004</v>
      </c>
      <c r="N695" s="255">
        <v>748075.77913000004</v>
      </c>
      <c r="O695" s="38">
        <v>748075.77913000004</v>
      </c>
      <c r="P695" s="38">
        <v>748075.77913000004</v>
      </c>
      <c r="Q695" s="38">
        <v>748075.77913000004</v>
      </c>
      <c r="R695" s="38">
        <v>748075.77913000004</v>
      </c>
      <c r="S695" s="38">
        <v>748075.77913000004</v>
      </c>
      <c r="T695" s="38">
        <v>748075.77913000004</v>
      </c>
    </row>
    <row r="696" spans="1:20" s="37" customFormat="1" ht="55.5" customHeight="1" x14ac:dyDescent="0.4">
      <c r="A696" s="13">
        <v>686</v>
      </c>
      <c r="B696" s="376"/>
      <c r="C696" s="307" t="s">
        <v>2810</v>
      </c>
      <c r="D696" s="307" t="s">
        <v>2792</v>
      </c>
      <c r="E696" s="307" t="s">
        <v>214</v>
      </c>
      <c r="F696" s="373"/>
      <c r="G696" s="376"/>
      <c r="H696" s="373"/>
      <c r="I696" s="373"/>
      <c r="J696" s="373"/>
      <c r="K696" s="377"/>
      <c r="L696" s="38">
        <v>2143152.2044099998</v>
      </c>
      <c r="M696" s="38">
        <v>2143152.2044099998</v>
      </c>
      <c r="N696" s="255">
        <v>2143152.2044099998</v>
      </c>
      <c r="O696" s="38">
        <v>2143152.2044099998</v>
      </c>
      <c r="P696" s="38">
        <v>2143152.2044099998</v>
      </c>
      <c r="Q696" s="38">
        <v>2143152.2044099998</v>
      </c>
      <c r="R696" s="38">
        <v>2143152.2044099998</v>
      </c>
      <c r="S696" s="38">
        <v>2143152.2044099998</v>
      </c>
      <c r="T696" s="38">
        <v>2143152.2044099998</v>
      </c>
    </row>
    <row r="697" spans="1:20" s="37" customFormat="1" ht="55.5" customHeight="1" x14ac:dyDescent="0.4">
      <c r="A697" s="13">
        <v>687</v>
      </c>
      <c r="B697" s="376"/>
      <c r="C697" s="307" t="s">
        <v>2811</v>
      </c>
      <c r="D697" s="307" t="s">
        <v>209</v>
      </c>
      <c r="E697" s="307" t="s">
        <v>214</v>
      </c>
      <c r="F697" s="373"/>
      <c r="G697" s="376"/>
      <c r="H697" s="373"/>
      <c r="I697" s="373"/>
      <c r="J697" s="373"/>
      <c r="K697" s="377"/>
      <c r="L697" s="38">
        <v>1913491.5951100001</v>
      </c>
      <c r="M697" s="38">
        <v>1913491.5951100001</v>
      </c>
      <c r="N697" s="255">
        <v>1913491.5951100001</v>
      </c>
      <c r="O697" s="38">
        <v>1913491.5951100001</v>
      </c>
      <c r="P697" s="38">
        <v>1913491.5951100001</v>
      </c>
      <c r="Q697" s="38">
        <v>1913491.5951100001</v>
      </c>
      <c r="R697" s="38">
        <v>1913491.5951100001</v>
      </c>
      <c r="S697" s="38">
        <v>1913491.5951100001</v>
      </c>
      <c r="T697" s="38">
        <v>1913491.5951100001</v>
      </c>
    </row>
    <row r="698" spans="1:20" s="37" customFormat="1" ht="55.5" customHeight="1" x14ac:dyDescent="0.4">
      <c r="A698" s="13">
        <v>688</v>
      </c>
      <c r="B698" s="376"/>
      <c r="C698" s="307" t="s">
        <v>2812</v>
      </c>
      <c r="D698" s="307" t="s">
        <v>2792</v>
      </c>
      <c r="E698" s="307" t="s">
        <v>214</v>
      </c>
      <c r="F698" s="373"/>
      <c r="G698" s="376"/>
      <c r="H698" s="373"/>
      <c r="I698" s="373"/>
      <c r="J698" s="373"/>
      <c r="K698" s="377"/>
      <c r="L698" s="38">
        <v>1863607.6133999999</v>
      </c>
      <c r="M698" s="38">
        <v>1863607.6133999999</v>
      </c>
      <c r="N698" s="255">
        <v>1863607.6133999999</v>
      </c>
      <c r="O698" s="38">
        <v>1863607.6133999999</v>
      </c>
      <c r="P698" s="38">
        <v>1863607.6133999999</v>
      </c>
      <c r="Q698" s="38">
        <v>1863607.6133999999</v>
      </c>
      <c r="R698" s="38">
        <v>1863607.6133999999</v>
      </c>
      <c r="S698" s="38">
        <v>1863607.6133999999</v>
      </c>
      <c r="T698" s="38">
        <v>1863607.6133999999</v>
      </c>
    </row>
    <row r="699" spans="1:20" s="37" customFormat="1" ht="55.5" customHeight="1" x14ac:dyDescent="0.4">
      <c r="A699" s="13">
        <v>689</v>
      </c>
      <c r="B699" s="376"/>
      <c r="C699" s="307" t="s">
        <v>2813</v>
      </c>
      <c r="D699" s="307" t="s">
        <v>209</v>
      </c>
      <c r="E699" s="307" t="s">
        <v>214</v>
      </c>
      <c r="F699" s="373"/>
      <c r="G699" s="376"/>
      <c r="H699" s="373"/>
      <c r="I699" s="373"/>
      <c r="J699" s="373"/>
      <c r="K699" s="377"/>
      <c r="L699" s="38">
        <v>179623.72210000001</v>
      </c>
      <c r="M699" s="38">
        <v>179623.72210000001</v>
      </c>
      <c r="N699" s="255">
        <v>179623.72210000001</v>
      </c>
      <c r="O699" s="38">
        <v>179623.72210000001</v>
      </c>
      <c r="P699" s="38">
        <v>179623.72210000001</v>
      </c>
      <c r="Q699" s="38">
        <v>179623.72210000001</v>
      </c>
      <c r="R699" s="38">
        <v>179623.72210000001</v>
      </c>
      <c r="S699" s="38">
        <v>179623.72210000001</v>
      </c>
      <c r="T699" s="38">
        <v>179623.72210000001</v>
      </c>
    </row>
    <row r="700" spans="1:20" s="37" customFormat="1" ht="55.5" customHeight="1" x14ac:dyDescent="0.4">
      <c r="A700" s="13">
        <v>690</v>
      </c>
      <c r="B700" s="376"/>
      <c r="C700" s="307" t="s">
        <v>2814</v>
      </c>
      <c r="D700" s="307" t="s">
        <v>2792</v>
      </c>
      <c r="E700" s="307" t="s">
        <v>214</v>
      </c>
      <c r="F700" s="373"/>
      <c r="G700" s="376"/>
      <c r="H700" s="373"/>
      <c r="I700" s="373"/>
      <c r="J700" s="373"/>
      <c r="K700" s="377"/>
      <c r="L700" s="38">
        <v>1824518.9898000001</v>
      </c>
      <c r="M700" s="38">
        <v>1824518.9898000001</v>
      </c>
      <c r="N700" s="255">
        <v>1824518.9898000001</v>
      </c>
      <c r="O700" s="38">
        <v>1824518.9898000001</v>
      </c>
      <c r="P700" s="38">
        <v>1824518.9898000001</v>
      </c>
      <c r="Q700" s="38">
        <v>1824518.9898000001</v>
      </c>
      <c r="R700" s="38">
        <v>1824518.9898000001</v>
      </c>
      <c r="S700" s="38">
        <v>1824518.9898000001</v>
      </c>
      <c r="T700" s="38">
        <v>1824518.9898000001</v>
      </c>
    </row>
    <row r="701" spans="1:20" s="37" customFormat="1" ht="55.5" customHeight="1" x14ac:dyDescent="0.4">
      <c r="A701" s="13">
        <v>691</v>
      </c>
      <c r="B701" s="376"/>
      <c r="C701" s="307" t="s">
        <v>2815</v>
      </c>
      <c r="D701" s="307" t="s">
        <v>209</v>
      </c>
      <c r="E701" s="307" t="s">
        <v>214</v>
      </c>
      <c r="F701" s="373"/>
      <c r="G701" s="376"/>
      <c r="H701" s="373"/>
      <c r="I701" s="373"/>
      <c r="J701" s="373"/>
      <c r="K701" s="377"/>
      <c r="L701" s="38">
        <v>359247.44419000001</v>
      </c>
      <c r="M701" s="38">
        <v>359247.44419000001</v>
      </c>
      <c r="N701" s="255">
        <v>359247.44419000001</v>
      </c>
      <c r="O701" s="38">
        <v>359247.44419000001</v>
      </c>
      <c r="P701" s="38">
        <v>359247.44419000001</v>
      </c>
      <c r="Q701" s="38">
        <v>359247.44419000001</v>
      </c>
      <c r="R701" s="38">
        <v>359247.44419000001</v>
      </c>
      <c r="S701" s="38">
        <v>359247.44419000001</v>
      </c>
      <c r="T701" s="38">
        <v>359247.44419000001</v>
      </c>
    </row>
    <row r="702" spans="1:20" s="37" customFormat="1" ht="55.5" customHeight="1" x14ac:dyDescent="0.4">
      <c r="A702" s="13">
        <v>692</v>
      </c>
      <c r="B702" s="376"/>
      <c r="C702" s="307" t="s">
        <v>2816</v>
      </c>
      <c r="D702" s="307" t="s">
        <v>2792</v>
      </c>
      <c r="E702" s="307" t="s">
        <v>214</v>
      </c>
      <c r="F702" s="373"/>
      <c r="G702" s="376"/>
      <c r="H702" s="373"/>
      <c r="I702" s="373"/>
      <c r="J702" s="373"/>
      <c r="K702" s="377"/>
      <c r="L702" s="38">
        <v>2746550.6406</v>
      </c>
      <c r="M702" s="38">
        <v>2746550.6406</v>
      </c>
      <c r="N702" s="255">
        <v>2746550.6406</v>
      </c>
      <c r="O702" s="38">
        <v>2746550.6406</v>
      </c>
      <c r="P702" s="38">
        <v>2746550.6406</v>
      </c>
      <c r="Q702" s="38">
        <v>2746550.6406</v>
      </c>
      <c r="R702" s="38">
        <v>2746550.6406</v>
      </c>
      <c r="S702" s="38">
        <v>2746550.6406</v>
      </c>
      <c r="T702" s="38">
        <v>2746550.6406</v>
      </c>
    </row>
    <row r="703" spans="1:20" s="37" customFormat="1" ht="55.5" customHeight="1" x14ac:dyDescent="0.4">
      <c r="A703" s="13">
        <v>693</v>
      </c>
      <c r="B703" s="376"/>
      <c r="C703" s="307" t="s">
        <v>2817</v>
      </c>
      <c r="D703" s="307" t="s">
        <v>209</v>
      </c>
      <c r="E703" s="307" t="s">
        <v>214</v>
      </c>
      <c r="F703" s="373"/>
      <c r="G703" s="376"/>
      <c r="H703" s="373"/>
      <c r="I703" s="373"/>
      <c r="J703" s="373"/>
      <c r="K703" s="377"/>
      <c r="L703" s="38">
        <v>292015.01160000003</v>
      </c>
      <c r="M703" s="38">
        <v>292015.01160000003</v>
      </c>
      <c r="N703" s="255">
        <v>292015.01160000003</v>
      </c>
      <c r="O703" s="38">
        <v>292015.01160000003</v>
      </c>
      <c r="P703" s="38">
        <v>292015.01160000003</v>
      </c>
      <c r="Q703" s="38">
        <v>292015.01160000003</v>
      </c>
      <c r="R703" s="38">
        <v>292015.01160000003</v>
      </c>
      <c r="S703" s="38">
        <v>292015.01160000003</v>
      </c>
      <c r="T703" s="38">
        <v>292015.01160000003</v>
      </c>
    </row>
    <row r="704" spans="1:20" s="37" customFormat="1" ht="55.5" customHeight="1" x14ac:dyDescent="0.4">
      <c r="A704" s="13">
        <v>694</v>
      </c>
      <c r="B704" s="376"/>
      <c r="C704" s="307" t="s">
        <v>2818</v>
      </c>
      <c r="D704" s="307" t="s">
        <v>2792</v>
      </c>
      <c r="E704" s="307" t="s">
        <v>214</v>
      </c>
      <c r="F704" s="373"/>
      <c r="G704" s="376"/>
      <c r="H704" s="373"/>
      <c r="I704" s="373"/>
      <c r="J704" s="373"/>
      <c r="K704" s="377"/>
      <c r="L704" s="38">
        <v>1796927.0201999999</v>
      </c>
      <c r="M704" s="38">
        <v>1796927.0201999999</v>
      </c>
      <c r="N704" s="255">
        <v>1796927.0201999999</v>
      </c>
      <c r="O704" s="38">
        <v>1796927.0201999999</v>
      </c>
      <c r="P704" s="38">
        <v>1796927.0201999999</v>
      </c>
      <c r="Q704" s="38">
        <v>1796927.0201999999</v>
      </c>
      <c r="R704" s="38">
        <v>1796927.0201999999</v>
      </c>
      <c r="S704" s="38">
        <v>1796927.0201999999</v>
      </c>
      <c r="T704" s="38">
        <v>1796927.0201999999</v>
      </c>
    </row>
    <row r="705" spans="1:20" s="37" customFormat="1" ht="55.5" customHeight="1" x14ac:dyDescent="0.4">
      <c r="A705" s="13">
        <v>695</v>
      </c>
      <c r="B705" s="376"/>
      <c r="C705" s="307" t="s">
        <v>265</v>
      </c>
      <c r="D705" s="307" t="s">
        <v>14</v>
      </c>
      <c r="E705" s="307" t="s">
        <v>214</v>
      </c>
      <c r="F705" s="373" t="s">
        <v>3064</v>
      </c>
      <c r="G705" s="376" t="s">
        <v>3065</v>
      </c>
      <c r="H705" s="307" t="s">
        <v>257</v>
      </c>
      <c r="I705" s="307"/>
      <c r="J705" s="373" t="s">
        <v>19</v>
      </c>
      <c r="K705" s="377" t="s">
        <v>3066</v>
      </c>
      <c r="L705" s="38">
        <v>1893000</v>
      </c>
      <c r="M705" s="38">
        <v>1893000</v>
      </c>
      <c r="N705" s="255">
        <v>1893000</v>
      </c>
      <c r="O705" s="38">
        <v>1893000</v>
      </c>
      <c r="P705" s="38">
        <v>1893000</v>
      </c>
      <c r="Q705" s="38">
        <v>1893000</v>
      </c>
      <c r="R705" s="38">
        <v>1893000</v>
      </c>
      <c r="S705" s="38">
        <v>1893000</v>
      </c>
      <c r="T705" s="38">
        <v>1893000</v>
      </c>
    </row>
    <row r="706" spans="1:20" s="37" customFormat="1" ht="116.25" customHeight="1" x14ac:dyDescent="0.4">
      <c r="A706" s="13">
        <v>696</v>
      </c>
      <c r="B706" s="376"/>
      <c r="C706" s="307" t="s">
        <v>3243</v>
      </c>
      <c r="D706" s="307" t="s">
        <v>14</v>
      </c>
      <c r="E706" s="307" t="s">
        <v>214</v>
      </c>
      <c r="F706" s="373"/>
      <c r="G706" s="376"/>
      <c r="H706" s="307" t="s">
        <v>257</v>
      </c>
      <c r="I706" s="307"/>
      <c r="J706" s="373"/>
      <c r="K706" s="377"/>
      <c r="L706" s="38">
        <v>2750000</v>
      </c>
      <c r="M706" s="38">
        <v>2750000</v>
      </c>
      <c r="N706" s="255">
        <v>2750000</v>
      </c>
      <c r="O706" s="38">
        <v>2750000</v>
      </c>
      <c r="P706" s="38">
        <v>2750000</v>
      </c>
      <c r="Q706" s="38">
        <v>2750000</v>
      </c>
      <c r="R706" s="38">
        <v>2750000</v>
      </c>
      <c r="S706" s="38">
        <v>2750000</v>
      </c>
      <c r="T706" s="38">
        <v>2750000</v>
      </c>
    </row>
    <row r="707" spans="1:20" s="37" customFormat="1" ht="116.25" customHeight="1" x14ac:dyDescent="0.4">
      <c r="A707" s="13">
        <v>697</v>
      </c>
      <c r="B707" s="376"/>
      <c r="C707" s="307" t="s">
        <v>268</v>
      </c>
      <c r="D707" s="307" t="s">
        <v>209</v>
      </c>
      <c r="E707" s="307" t="s">
        <v>214</v>
      </c>
      <c r="F707" s="373"/>
      <c r="G707" s="376"/>
      <c r="H707" s="307" t="s">
        <v>257</v>
      </c>
      <c r="I707" s="307"/>
      <c r="J707" s="373"/>
      <c r="K707" s="377"/>
      <c r="L707" s="38">
        <v>1098000</v>
      </c>
      <c r="M707" s="38">
        <v>1098000</v>
      </c>
      <c r="N707" s="255">
        <v>1098000</v>
      </c>
      <c r="O707" s="38">
        <v>1098000</v>
      </c>
      <c r="P707" s="38">
        <v>1098000</v>
      </c>
      <c r="Q707" s="38">
        <v>1098000</v>
      </c>
      <c r="R707" s="38">
        <v>1098000</v>
      </c>
      <c r="S707" s="38">
        <v>1098000</v>
      </c>
      <c r="T707" s="38">
        <v>1098000</v>
      </c>
    </row>
    <row r="708" spans="1:20" s="37" customFormat="1" ht="116.25" customHeight="1" x14ac:dyDescent="0.4">
      <c r="A708" s="13">
        <v>698</v>
      </c>
      <c r="B708" s="376"/>
      <c r="C708" s="307" t="s">
        <v>284</v>
      </c>
      <c r="D708" s="307" t="s">
        <v>209</v>
      </c>
      <c r="E708" s="307" t="s">
        <v>214</v>
      </c>
      <c r="F708" s="373"/>
      <c r="G708" s="376"/>
      <c r="H708" s="307" t="s">
        <v>257</v>
      </c>
      <c r="I708" s="307"/>
      <c r="J708" s="373"/>
      <c r="K708" s="377"/>
      <c r="L708" s="38">
        <v>2082000</v>
      </c>
      <c r="M708" s="38">
        <v>2082000</v>
      </c>
      <c r="N708" s="255">
        <v>2082000</v>
      </c>
      <c r="O708" s="38">
        <v>2082000</v>
      </c>
      <c r="P708" s="38">
        <v>2082000</v>
      </c>
      <c r="Q708" s="38">
        <v>2082000</v>
      </c>
      <c r="R708" s="38">
        <v>2082000</v>
      </c>
      <c r="S708" s="38">
        <v>2082000</v>
      </c>
      <c r="T708" s="38">
        <v>2082000</v>
      </c>
    </row>
    <row r="709" spans="1:20" s="37" customFormat="1" ht="116.25" customHeight="1" x14ac:dyDescent="0.4">
      <c r="A709" s="13">
        <v>699</v>
      </c>
      <c r="B709" s="376"/>
      <c r="C709" s="307" t="s">
        <v>3244</v>
      </c>
      <c r="D709" s="307" t="s">
        <v>14</v>
      </c>
      <c r="E709" s="307" t="s">
        <v>214</v>
      </c>
      <c r="F709" s="373"/>
      <c r="G709" s="376"/>
      <c r="H709" s="307" t="s">
        <v>257</v>
      </c>
      <c r="I709" s="307"/>
      <c r="J709" s="373"/>
      <c r="K709" s="377"/>
      <c r="L709" s="38">
        <v>2606000</v>
      </c>
      <c r="M709" s="38">
        <v>2606000</v>
      </c>
      <c r="N709" s="255">
        <v>2606000</v>
      </c>
      <c r="O709" s="38">
        <v>2606000</v>
      </c>
      <c r="P709" s="38">
        <v>2606000</v>
      </c>
      <c r="Q709" s="38">
        <v>2606000</v>
      </c>
      <c r="R709" s="38">
        <v>2606000</v>
      </c>
      <c r="S709" s="38">
        <v>2606000</v>
      </c>
      <c r="T709" s="38">
        <v>2606000</v>
      </c>
    </row>
    <row r="710" spans="1:20" s="37" customFormat="1" ht="116.25" customHeight="1" x14ac:dyDescent="0.4">
      <c r="A710" s="13">
        <v>700</v>
      </c>
      <c r="B710" s="376"/>
      <c r="C710" s="307" t="s">
        <v>3245</v>
      </c>
      <c r="D710" s="307" t="s">
        <v>209</v>
      </c>
      <c r="E710" s="307" t="s">
        <v>214</v>
      </c>
      <c r="F710" s="373"/>
      <c r="G710" s="376"/>
      <c r="H710" s="307" t="s">
        <v>257</v>
      </c>
      <c r="I710" s="307"/>
      <c r="J710" s="373"/>
      <c r="K710" s="377"/>
      <c r="L710" s="38">
        <v>1142000</v>
      </c>
      <c r="M710" s="38">
        <v>1142000</v>
      </c>
      <c r="N710" s="255">
        <v>1142000</v>
      </c>
      <c r="O710" s="38">
        <v>1142000</v>
      </c>
      <c r="P710" s="38">
        <v>1142000</v>
      </c>
      <c r="Q710" s="38">
        <v>1142000</v>
      </c>
      <c r="R710" s="38">
        <v>1142000</v>
      </c>
      <c r="S710" s="38">
        <v>1142000</v>
      </c>
      <c r="T710" s="38">
        <v>1142000</v>
      </c>
    </row>
    <row r="711" spans="1:20" s="37" customFormat="1" ht="116.25" customHeight="1" x14ac:dyDescent="0.4">
      <c r="A711" s="13">
        <v>701</v>
      </c>
      <c r="B711" s="376"/>
      <c r="C711" s="307" t="s">
        <v>3246</v>
      </c>
      <c r="D711" s="307" t="s">
        <v>209</v>
      </c>
      <c r="E711" s="307" t="s">
        <v>214</v>
      </c>
      <c r="F711" s="373"/>
      <c r="G711" s="376"/>
      <c r="H711" s="307" t="s">
        <v>257</v>
      </c>
      <c r="I711" s="307"/>
      <c r="J711" s="373"/>
      <c r="K711" s="377"/>
      <c r="L711" s="38">
        <v>1186000</v>
      </c>
      <c r="M711" s="38">
        <v>1186000</v>
      </c>
      <c r="N711" s="255">
        <v>1186000</v>
      </c>
      <c r="O711" s="38">
        <v>1186000</v>
      </c>
      <c r="P711" s="38">
        <v>1186000</v>
      </c>
      <c r="Q711" s="38">
        <v>1186000</v>
      </c>
      <c r="R711" s="38">
        <v>1186000</v>
      </c>
      <c r="S711" s="38">
        <v>1186000</v>
      </c>
      <c r="T711" s="38">
        <v>1186000</v>
      </c>
    </row>
    <row r="712" spans="1:20" s="37" customFormat="1" ht="116.25" customHeight="1" x14ac:dyDescent="0.4">
      <c r="A712" s="13">
        <v>702</v>
      </c>
      <c r="B712" s="376"/>
      <c r="C712" s="307" t="s">
        <v>3247</v>
      </c>
      <c r="D712" s="307" t="s">
        <v>209</v>
      </c>
      <c r="E712" s="307"/>
      <c r="F712" s="373"/>
      <c r="G712" s="376"/>
      <c r="H712" s="307"/>
      <c r="I712" s="307"/>
      <c r="J712" s="373"/>
      <c r="K712" s="377"/>
      <c r="L712" s="38">
        <v>2105000</v>
      </c>
      <c r="M712" s="38">
        <v>2105000</v>
      </c>
      <c r="N712" s="255">
        <v>2105000</v>
      </c>
      <c r="O712" s="38">
        <v>2105000</v>
      </c>
      <c r="P712" s="38">
        <v>2105000</v>
      </c>
      <c r="Q712" s="38">
        <v>2105000</v>
      </c>
      <c r="R712" s="38">
        <v>2105000</v>
      </c>
      <c r="S712" s="38">
        <v>2105000</v>
      </c>
      <c r="T712" s="38">
        <v>2105000</v>
      </c>
    </row>
    <row r="713" spans="1:20" s="37" customFormat="1" ht="116.25" customHeight="1" x14ac:dyDescent="0.4">
      <c r="A713" s="13">
        <v>703</v>
      </c>
      <c r="B713" s="376"/>
      <c r="C713" s="307" t="s">
        <v>3070</v>
      </c>
      <c r="D713" s="307" t="s">
        <v>14</v>
      </c>
      <c r="E713" s="307" t="s">
        <v>214</v>
      </c>
      <c r="F713" s="373"/>
      <c r="G713" s="376"/>
      <c r="H713" s="307" t="s">
        <v>257</v>
      </c>
      <c r="I713" s="307"/>
      <c r="J713" s="373"/>
      <c r="K713" s="377"/>
      <c r="L713" s="38">
        <v>2994000</v>
      </c>
      <c r="M713" s="38">
        <v>2994000</v>
      </c>
      <c r="N713" s="255">
        <v>2994000</v>
      </c>
      <c r="O713" s="38">
        <v>2994000</v>
      </c>
      <c r="P713" s="38">
        <v>2994000</v>
      </c>
      <c r="Q713" s="38">
        <v>2994000</v>
      </c>
      <c r="R713" s="38">
        <v>2994000</v>
      </c>
      <c r="S713" s="38">
        <v>2994000</v>
      </c>
      <c r="T713" s="38">
        <v>2994000</v>
      </c>
    </row>
    <row r="714" spans="1:20" s="37" customFormat="1" ht="116.25" customHeight="1" x14ac:dyDescent="0.4">
      <c r="A714" s="13">
        <v>704</v>
      </c>
      <c r="B714" s="376"/>
      <c r="C714" s="307" t="s">
        <v>216</v>
      </c>
      <c r="D714" s="307" t="s">
        <v>209</v>
      </c>
      <c r="E714" s="307" t="s">
        <v>214</v>
      </c>
      <c r="F714" s="373"/>
      <c r="G714" s="376"/>
      <c r="H714" s="307" t="s">
        <v>257</v>
      </c>
      <c r="I714" s="307"/>
      <c r="J714" s="373"/>
      <c r="K714" s="377"/>
      <c r="L714" s="38">
        <v>2130000</v>
      </c>
      <c r="M714" s="38">
        <v>2130000</v>
      </c>
      <c r="N714" s="255">
        <v>2130000</v>
      </c>
      <c r="O714" s="38">
        <v>2130000</v>
      </c>
      <c r="P714" s="38">
        <v>2130000</v>
      </c>
      <c r="Q714" s="38">
        <v>2130000</v>
      </c>
      <c r="R714" s="38">
        <v>2130000</v>
      </c>
      <c r="S714" s="38">
        <v>2130000</v>
      </c>
      <c r="T714" s="38">
        <v>2130000</v>
      </c>
    </row>
    <row r="715" spans="1:20" s="37" customFormat="1" ht="116.25" customHeight="1" x14ac:dyDescent="0.4">
      <c r="A715" s="13">
        <v>705</v>
      </c>
      <c r="B715" s="376"/>
      <c r="C715" s="307" t="s">
        <v>217</v>
      </c>
      <c r="D715" s="307" t="s">
        <v>209</v>
      </c>
      <c r="E715" s="307" t="s">
        <v>214</v>
      </c>
      <c r="F715" s="373"/>
      <c r="G715" s="376"/>
      <c r="H715" s="307" t="s">
        <v>257</v>
      </c>
      <c r="I715" s="307"/>
      <c r="J715" s="373"/>
      <c r="K715" s="377"/>
      <c r="L715" s="38">
        <v>3504000</v>
      </c>
      <c r="M715" s="38">
        <v>3504000</v>
      </c>
      <c r="N715" s="255">
        <v>3504000</v>
      </c>
      <c r="O715" s="38">
        <v>3504000</v>
      </c>
      <c r="P715" s="38">
        <v>3504000</v>
      </c>
      <c r="Q715" s="38">
        <v>3504000</v>
      </c>
      <c r="R715" s="38">
        <v>3504000</v>
      </c>
      <c r="S715" s="38">
        <v>3504000</v>
      </c>
      <c r="T715" s="38">
        <v>3504000</v>
      </c>
    </row>
    <row r="716" spans="1:20" s="37" customFormat="1" ht="116.25" customHeight="1" x14ac:dyDescent="0.4">
      <c r="A716" s="13">
        <v>706</v>
      </c>
      <c r="B716" s="376"/>
      <c r="C716" s="307" t="s">
        <v>274</v>
      </c>
      <c r="D716" s="307" t="s">
        <v>209</v>
      </c>
      <c r="E716" s="307" t="s">
        <v>214</v>
      </c>
      <c r="F716" s="373"/>
      <c r="G716" s="376"/>
      <c r="H716" s="307" t="s">
        <v>257</v>
      </c>
      <c r="I716" s="307"/>
      <c r="J716" s="373"/>
      <c r="K716" s="377"/>
      <c r="L716" s="38">
        <v>6754000</v>
      </c>
      <c r="M716" s="38">
        <v>6754000</v>
      </c>
      <c r="N716" s="255">
        <v>6754000</v>
      </c>
      <c r="O716" s="38">
        <v>6754000</v>
      </c>
      <c r="P716" s="38">
        <v>6754000</v>
      </c>
      <c r="Q716" s="38">
        <v>6754000</v>
      </c>
      <c r="R716" s="38">
        <v>6754000</v>
      </c>
      <c r="S716" s="38">
        <v>6754000</v>
      </c>
      <c r="T716" s="38">
        <v>6754000</v>
      </c>
    </row>
    <row r="717" spans="1:20" s="37" customFormat="1" ht="116.25" customHeight="1" x14ac:dyDescent="0.4">
      <c r="A717" s="13">
        <v>707</v>
      </c>
      <c r="B717" s="376"/>
      <c r="C717" s="307" t="s">
        <v>3071</v>
      </c>
      <c r="D717" s="307" t="s">
        <v>14</v>
      </c>
      <c r="E717" s="307" t="s">
        <v>214</v>
      </c>
      <c r="F717" s="373"/>
      <c r="G717" s="376"/>
      <c r="H717" s="307" t="s">
        <v>257</v>
      </c>
      <c r="I717" s="307"/>
      <c r="J717" s="373"/>
      <c r="K717" s="377"/>
      <c r="L717" s="38">
        <v>3076000</v>
      </c>
      <c r="M717" s="38">
        <v>3076000</v>
      </c>
      <c r="N717" s="255">
        <v>3076000</v>
      </c>
      <c r="O717" s="38">
        <v>3076000</v>
      </c>
      <c r="P717" s="38">
        <v>3076000</v>
      </c>
      <c r="Q717" s="38">
        <v>3076000</v>
      </c>
      <c r="R717" s="38">
        <v>3076000</v>
      </c>
      <c r="S717" s="38">
        <v>3076000</v>
      </c>
      <c r="T717" s="38">
        <v>3076000</v>
      </c>
    </row>
    <row r="718" spans="1:20" s="37" customFormat="1" ht="116.25" customHeight="1" x14ac:dyDescent="0.4">
      <c r="A718" s="13">
        <v>708</v>
      </c>
      <c r="B718" s="376"/>
      <c r="C718" s="307" t="s">
        <v>3072</v>
      </c>
      <c r="D718" s="307" t="s">
        <v>209</v>
      </c>
      <c r="E718" s="307" t="s">
        <v>214</v>
      </c>
      <c r="F718" s="373"/>
      <c r="G718" s="376"/>
      <c r="H718" s="307" t="s">
        <v>257</v>
      </c>
      <c r="I718" s="307"/>
      <c r="J718" s="373"/>
      <c r="K718" s="377"/>
      <c r="L718" s="38">
        <v>8398000</v>
      </c>
      <c r="M718" s="38">
        <v>8398000</v>
      </c>
      <c r="N718" s="255">
        <v>8398000</v>
      </c>
      <c r="O718" s="38">
        <v>8398000</v>
      </c>
      <c r="P718" s="38">
        <v>8398000</v>
      </c>
      <c r="Q718" s="38">
        <v>8398000</v>
      </c>
      <c r="R718" s="38">
        <v>8398000</v>
      </c>
      <c r="S718" s="38">
        <v>8398000</v>
      </c>
      <c r="T718" s="38">
        <v>8398000</v>
      </c>
    </row>
    <row r="719" spans="1:20" s="37" customFormat="1" ht="116.25" customHeight="1" x14ac:dyDescent="0.4">
      <c r="A719" s="13">
        <v>709</v>
      </c>
      <c r="B719" s="376"/>
      <c r="C719" s="307" t="s">
        <v>3073</v>
      </c>
      <c r="D719" s="307" t="s">
        <v>14</v>
      </c>
      <c r="E719" s="307" t="s">
        <v>214</v>
      </c>
      <c r="F719" s="373"/>
      <c r="G719" s="376"/>
      <c r="H719" s="307" t="s">
        <v>257</v>
      </c>
      <c r="I719" s="307"/>
      <c r="J719" s="373"/>
      <c r="K719" s="377"/>
      <c r="L719" s="38">
        <v>3132000</v>
      </c>
      <c r="M719" s="38">
        <v>3132000</v>
      </c>
      <c r="N719" s="255">
        <v>3132000</v>
      </c>
      <c r="O719" s="38">
        <v>3132000</v>
      </c>
      <c r="P719" s="38">
        <v>3132000</v>
      </c>
      <c r="Q719" s="38">
        <v>3132000</v>
      </c>
      <c r="R719" s="38">
        <v>3132000</v>
      </c>
      <c r="S719" s="38">
        <v>3132000</v>
      </c>
      <c r="T719" s="38">
        <v>3132000</v>
      </c>
    </row>
    <row r="720" spans="1:20" s="37" customFormat="1" ht="116.25" customHeight="1" x14ac:dyDescent="0.4">
      <c r="A720" s="13">
        <v>710</v>
      </c>
      <c r="B720" s="376"/>
      <c r="C720" s="307" t="s">
        <v>265</v>
      </c>
      <c r="D720" s="307" t="s">
        <v>14</v>
      </c>
      <c r="E720" s="307" t="s">
        <v>214</v>
      </c>
      <c r="F720" s="373" t="s">
        <v>3074</v>
      </c>
      <c r="G720" s="376"/>
      <c r="H720" s="307" t="s">
        <v>17</v>
      </c>
      <c r="I720" s="307"/>
      <c r="J720" s="373"/>
      <c r="K720" s="377"/>
      <c r="L720" s="38">
        <v>1623000</v>
      </c>
      <c r="M720" s="38">
        <v>1623000</v>
      </c>
      <c r="N720" s="255">
        <v>1623000</v>
      </c>
      <c r="O720" s="38">
        <v>1623000</v>
      </c>
      <c r="P720" s="38">
        <v>1623000</v>
      </c>
      <c r="Q720" s="38">
        <v>1623000</v>
      </c>
      <c r="R720" s="38">
        <v>1623000</v>
      </c>
      <c r="S720" s="38">
        <v>1623000</v>
      </c>
      <c r="T720" s="38">
        <v>1623000</v>
      </c>
    </row>
    <row r="721" spans="1:20" s="37" customFormat="1" ht="116.25" customHeight="1" x14ac:dyDescent="0.4">
      <c r="A721" s="13">
        <v>711</v>
      </c>
      <c r="B721" s="376"/>
      <c r="C721" s="307" t="s">
        <v>3067</v>
      </c>
      <c r="D721" s="307" t="s">
        <v>14</v>
      </c>
      <c r="E721" s="307" t="s">
        <v>214</v>
      </c>
      <c r="F721" s="373"/>
      <c r="G721" s="376"/>
      <c r="H721" s="307" t="s">
        <v>17</v>
      </c>
      <c r="I721" s="307"/>
      <c r="J721" s="373"/>
      <c r="K721" s="377"/>
      <c r="L721" s="38">
        <v>2513000</v>
      </c>
      <c r="M721" s="38">
        <v>2513000</v>
      </c>
      <c r="N721" s="255">
        <v>2513000</v>
      </c>
      <c r="O721" s="38">
        <v>2513000</v>
      </c>
      <c r="P721" s="38">
        <v>2513000</v>
      </c>
      <c r="Q721" s="38">
        <v>2513000</v>
      </c>
      <c r="R721" s="38">
        <v>2513000</v>
      </c>
      <c r="S721" s="38">
        <v>2513000</v>
      </c>
      <c r="T721" s="38">
        <v>2513000</v>
      </c>
    </row>
    <row r="722" spans="1:20" s="37" customFormat="1" ht="116.25" customHeight="1" x14ac:dyDescent="0.4">
      <c r="A722" s="13">
        <v>712</v>
      </c>
      <c r="B722" s="376"/>
      <c r="C722" s="307" t="s">
        <v>268</v>
      </c>
      <c r="D722" s="307" t="s">
        <v>209</v>
      </c>
      <c r="E722" s="307" t="s">
        <v>214</v>
      </c>
      <c r="F722" s="373"/>
      <c r="G722" s="376"/>
      <c r="H722" s="307" t="s">
        <v>257</v>
      </c>
      <c r="I722" s="307"/>
      <c r="J722" s="373"/>
      <c r="K722" s="377"/>
      <c r="L722" s="38">
        <v>1098000</v>
      </c>
      <c r="M722" s="38">
        <v>1098000</v>
      </c>
      <c r="N722" s="255">
        <v>1098000</v>
      </c>
      <c r="O722" s="38">
        <v>1098000</v>
      </c>
      <c r="P722" s="38">
        <v>1098000</v>
      </c>
      <c r="Q722" s="38">
        <v>1098000</v>
      </c>
      <c r="R722" s="38">
        <v>1098000</v>
      </c>
      <c r="S722" s="38">
        <v>1098000</v>
      </c>
      <c r="T722" s="38">
        <v>1098000</v>
      </c>
    </row>
    <row r="723" spans="1:20" s="37" customFormat="1" ht="116.25" customHeight="1" x14ac:dyDescent="0.4">
      <c r="A723" s="13">
        <v>713</v>
      </c>
      <c r="B723" s="376"/>
      <c r="C723" s="307" t="s">
        <v>284</v>
      </c>
      <c r="D723" s="307" t="s">
        <v>209</v>
      </c>
      <c r="E723" s="307" t="s">
        <v>214</v>
      </c>
      <c r="F723" s="373"/>
      <c r="G723" s="376"/>
      <c r="H723" s="307" t="s">
        <v>257</v>
      </c>
      <c r="I723" s="307"/>
      <c r="J723" s="373"/>
      <c r="K723" s="377"/>
      <c r="L723" s="38">
        <v>2082000</v>
      </c>
      <c r="M723" s="38">
        <v>2082000</v>
      </c>
      <c r="N723" s="255">
        <v>2082000</v>
      </c>
      <c r="O723" s="38">
        <v>2082000</v>
      </c>
      <c r="P723" s="38">
        <v>2082000</v>
      </c>
      <c r="Q723" s="38">
        <v>2082000</v>
      </c>
      <c r="R723" s="38">
        <v>2082000</v>
      </c>
      <c r="S723" s="38">
        <v>2082000</v>
      </c>
      <c r="T723" s="38">
        <v>2082000</v>
      </c>
    </row>
    <row r="724" spans="1:20" s="37" customFormat="1" ht="116.25" customHeight="1" x14ac:dyDescent="0.4">
      <c r="A724" s="13">
        <v>714</v>
      </c>
      <c r="B724" s="376"/>
      <c r="C724" s="307" t="s">
        <v>3068</v>
      </c>
      <c r="D724" s="307" t="s">
        <v>14</v>
      </c>
      <c r="E724" s="307" t="s">
        <v>214</v>
      </c>
      <c r="F724" s="373"/>
      <c r="G724" s="376"/>
      <c r="H724" s="307" t="s">
        <v>17</v>
      </c>
      <c r="I724" s="307"/>
      <c r="J724" s="373"/>
      <c r="K724" s="377"/>
      <c r="L724" s="38">
        <v>2338000</v>
      </c>
      <c r="M724" s="38">
        <v>2338000</v>
      </c>
      <c r="N724" s="255">
        <v>2338000</v>
      </c>
      <c r="O724" s="38">
        <v>2338000</v>
      </c>
      <c r="P724" s="38">
        <v>2338000</v>
      </c>
      <c r="Q724" s="38">
        <v>2338000</v>
      </c>
      <c r="R724" s="38">
        <v>2338000</v>
      </c>
      <c r="S724" s="38">
        <v>2338000</v>
      </c>
      <c r="T724" s="38">
        <v>2338000</v>
      </c>
    </row>
    <row r="725" spans="1:20" s="37" customFormat="1" ht="116.25" customHeight="1" x14ac:dyDescent="0.4">
      <c r="A725" s="13">
        <v>715</v>
      </c>
      <c r="B725" s="376"/>
      <c r="C725" s="307" t="s">
        <v>215</v>
      </c>
      <c r="D725" s="307" t="s">
        <v>209</v>
      </c>
      <c r="E725" s="307" t="s">
        <v>214</v>
      </c>
      <c r="F725" s="373"/>
      <c r="G725" s="376"/>
      <c r="H725" s="307" t="s">
        <v>257</v>
      </c>
      <c r="I725" s="307"/>
      <c r="J725" s="373"/>
      <c r="K725" s="377"/>
      <c r="L725" s="38">
        <v>1142000</v>
      </c>
      <c r="M725" s="38">
        <v>1142000</v>
      </c>
      <c r="N725" s="255">
        <v>1142000</v>
      </c>
      <c r="O725" s="38">
        <v>1142000</v>
      </c>
      <c r="P725" s="38">
        <v>1142000</v>
      </c>
      <c r="Q725" s="38">
        <v>1142000</v>
      </c>
      <c r="R725" s="38">
        <v>1142000</v>
      </c>
      <c r="S725" s="38">
        <v>1142000</v>
      </c>
      <c r="T725" s="38">
        <v>1142000</v>
      </c>
    </row>
    <row r="726" spans="1:20" s="37" customFormat="1" ht="116.25" customHeight="1" x14ac:dyDescent="0.4">
      <c r="A726" s="13">
        <v>716</v>
      </c>
      <c r="B726" s="376"/>
      <c r="C726" s="307" t="s">
        <v>3069</v>
      </c>
      <c r="D726" s="307" t="s">
        <v>209</v>
      </c>
      <c r="E726" s="307" t="s">
        <v>214</v>
      </c>
      <c r="F726" s="373"/>
      <c r="G726" s="376"/>
      <c r="H726" s="307" t="s">
        <v>257</v>
      </c>
      <c r="I726" s="307"/>
      <c r="J726" s="373"/>
      <c r="K726" s="377"/>
      <c r="L726" s="38">
        <v>1186000</v>
      </c>
      <c r="M726" s="38">
        <v>1186000</v>
      </c>
      <c r="N726" s="255">
        <v>1186000</v>
      </c>
      <c r="O726" s="38">
        <v>1186000</v>
      </c>
      <c r="P726" s="38">
        <v>1186000</v>
      </c>
      <c r="Q726" s="38">
        <v>1186000</v>
      </c>
      <c r="R726" s="38">
        <v>1186000</v>
      </c>
      <c r="S726" s="38">
        <v>1186000</v>
      </c>
      <c r="T726" s="38">
        <v>1186000</v>
      </c>
    </row>
    <row r="727" spans="1:20" s="37" customFormat="1" ht="116.25" customHeight="1" x14ac:dyDescent="0.4">
      <c r="A727" s="13">
        <v>717</v>
      </c>
      <c r="B727" s="376"/>
      <c r="C727" s="307" t="s">
        <v>3070</v>
      </c>
      <c r="D727" s="307" t="s">
        <v>14</v>
      </c>
      <c r="E727" s="307" t="s">
        <v>214</v>
      </c>
      <c r="F727" s="373"/>
      <c r="G727" s="376"/>
      <c r="H727" s="307" t="s">
        <v>17</v>
      </c>
      <c r="I727" s="307"/>
      <c r="J727" s="373"/>
      <c r="K727" s="377"/>
      <c r="L727" s="38">
        <v>2681000</v>
      </c>
      <c r="M727" s="38">
        <v>2681000</v>
      </c>
      <c r="N727" s="255">
        <v>2681000</v>
      </c>
      <c r="O727" s="38">
        <v>2681000</v>
      </c>
      <c r="P727" s="38">
        <v>2681000</v>
      </c>
      <c r="Q727" s="38">
        <v>2681000</v>
      </c>
      <c r="R727" s="38">
        <v>2681000</v>
      </c>
      <c r="S727" s="38">
        <v>2681000</v>
      </c>
      <c r="T727" s="38">
        <v>2681000</v>
      </c>
    </row>
    <row r="728" spans="1:20" s="37" customFormat="1" ht="116.25" customHeight="1" x14ac:dyDescent="0.4">
      <c r="A728" s="13">
        <v>718</v>
      </c>
      <c r="B728" s="376"/>
      <c r="C728" s="307" t="s">
        <v>216</v>
      </c>
      <c r="D728" s="307" t="s">
        <v>209</v>
      </c>
      <c r="E728" s="307" t="s">
        <v>214</v>
      </c>
      <c r="F728" s="373"/>
      <c r="G728" s="376"/>
      <c r="H728" s="307" t="s">
        <v>257</v>
      </c>
      <c r="I728" s="307"/>
      <c r="J728" s="373"/>
      <c r="K728" s="377"/>
      <c r="L728" s="38">
        <v>2130000</v>
      </c>
      <c r="M728" s="38">
        <v>2130000</v>
      </c>
      <c r="N728" s="255">
        <v>2130000</v>
      </c>
      <c r="O728" s="38">
        <v>2130000</v>
      </c>
      <c r="P728" s="38">
        <v>2130000</v>
      </c>
      <c r="Q728" s="38">
        <v>2130000</v>
      </c>
      <c r="R728" s="38">
        <v>2130000</v>
      </c>
      <c r="S728" s="38">
        <v>2130000</v>
      </c>
      <c r="T728" s="38">
        <v>2130000</v>
      </c>
    </row>
    <row r="729" spans="1:20" s="37" customFormat="1" ht="116.25" customHeight="1" x14ac:dyDescent="0.4">
      <c r="A729" s="13">
        <v>719</v>
      </c>
      <c r="B729" s="376"/>
      <c r="C729" s="307" t="s">
        <v>217</v>
      </c>
      <c r="D729" s="307" t="s">
        <v>209</v>
      </c>
      <c r="E729" s="307" t="s">
        <v>214</v>
      </c>
      <c r="F729" s="373"/>
      <c r="G729" s="376"/>
      <c r="H729" s="307" t="s">
        <v>257</v>
      </c>
      <c r="I729" s="307"/>
      <c r="J729" s="373"/>
      <c r="K729" s="377"/>
      <c r="L729" s="38">
        <v>3504000</v>
      </c>
      <c r="M729" s="38">
        <v>3504000</v>
      </c>
      <c r="N729" s="255">
        <v>3504000</v>
      </c>
      <c r="O729" s="38">
        <v>3504000</v>
      </c>
      <c r="P729" s="38">
        <v>3504000</v>
      </c>
      <c r="Q729" s="38">
        <v>3504000</v>
      </c>
      <c r="R729" s="38">
        <v>3504000</v>
      </c>
      <c r="S729" s="38">
        <v>3504000</v>
      </c>
      <c r="T729" s="38">
        <v>3504000</v>
      </c>
    </row>
    <row r="730" spans="1:20" s="37" customFormat="1" ht="116.25" customHeight="1" x14ac:dyDescent="0.4">
      <c r="A730" s="13">
        <v>720</v>
      </c>
      <c r="B730" s="376"/>
      <c r="C730" s="307" t="s">
        <v>274</v>
      </c>
      <c r="D730" s="307" t="s">
        <v>209</v>
      </c>
      <c r="E730" s="307" t="s">
        <v>214</v>
      </c>
      <c r="F730" s="373"/>
      <c r="G730" s="376"/>
      <c r="H730" s="307" t="s">
        <v>257</v>
      </c>
      <c r="I730" s="307"/>
      <c r="J730" s="373"/>
      <c r="K730" s="377"/>
      <c r="L730" s="38">
        <v>6754000</v>
      </c>
      <c r="M730" s="38">
        <v>6754000</v>
      </c>
      <c r="N730" s="255">
        <v>6754000</v>
      </c>
      <c r="O730" s="38">
        <v>6754000</v>
      </c>
      <c r="P730" s="38">
        <v>6754000</v>
      </c>
      <c r="Q730" s="38">
        <v>6754000</v>
      </c>
      <c r="R730" s="38">
        <v>6754000</v>
      </c>
      <c r="S730" s="38">
        <v>6754000</v>
      </c>
      <c r="T730" s="38">
        <v>6754000</v>
      </c>
    </row>
    <row r="731" spans="1:20" s="37" customFormat="1" ht="116.25" customHeight="1" x14ac:dyDescent="0.4">
      <c r="A731" s="13">
        <v>721</v>
      </c>
      <c r="B731" s="376"/>
      <c r="C731" s="307" t="s">
        <v>3071</v>
      </c>
      <c r="D731" s="307" t="s">
        <v>14</v>
      </c>
      <c r="E731" s="307" t="s">
        <v>214</v>
      </c>
      <c r="F731" s="373"/>
      <c r="G731" s="376"/>
      <c r="H731" s="307" t="s">
        <v>17</v>
      </c>
      <c r="I731" s="307"/>
      <c r="J731" s="373"/>
      <c r="K731" s="377"/>
      <c r="L731" s="38">
        <v>2749000</v>
      </c>
      <c r="M731" s="38">
        <v>2749000</v>
      </c>
      <c r="N731" s="255">
        <v>2749000</v>
      </c>
      <c r="O731" s="38">
        <v>2749000</v>
      </c>
      <c r="P731" s="38">
        <v>2749000</v>
      </c>
      <c r="Q731" s="38">
        <v>2749000</v>
      </c>
      <c r="R731" s="38">
        <v>2749000</v>
      </c>
      <c r="S731" s="38">
        <v>2749000</v>
      </c>
      <c r="T731" s="38">
        <v>2749000</v>
      </c>
    </row>
    <row r="732" spans="1:20" s="37" customFormat="1" ht="116.25" customHeight="1" x14ac:dyDescent="0.4">
      <c r="A732" s="13">
        <v>722</v>
      </c>
      <c r="B732" s="376"/>
      <c r="C732" s="307" t="s">
        <v>3072</v>
      </c>
      <c r="D732" s="307" t="s">
        <v>209</v>
      </c>
      <c r="E732" s="307" t="s">
        <v>214</v>
      </c>
      <c r="F732" s="373"/>
      <c r="G732" s="376"/>
      <c r="H732" s="307" t="s">
        <v>257</v>
      </c>
      <c r="I732" s="307"/>
      <c r="J732" s="373"/>
      <c r="K732" s="377"/>
      <c r="L732" s="38">
        <v>8398000</v>
      </c>
      <c r="M732" s="38">
        <v>8398000</v>
      </c>
      <c r="N732" s="255">
        <v>8398000</v>
      </c>
      <c r="O732" s="38">
        <v>8398000</v>
      </c>
      <c r="P732" s="38">
        <v>8398000</v>
      </c>
      <c r="Q732" s="38">
        <v>8398000</v>
      </c>
      <c r="R732" s="38">
        <v>8398000</v>
      </c>
      <c r="S732" s="38">
        <v>8398000</v>
      </c>
      <c r="T732" s="38">
        <v>8398000</v>
      </c>
    </row>
    <row r="733" spans="1:20" s="37" customFormat="1" ht="116.25" customHeight="1" x14ac:dyDescent="0.4">
      <c r="A733" s="13">
        <v>723</v>
      </c>
      <c r="B733" s="376"/>
      <c r="C733" s="307" t="s">
        <v>3075</v>
      </c>
      <c r="D733" s="307" t="s">
        <v>14</v>
      </c>
      <c r="E733" s="307" t="s">
        <v>214</v>
      </c>
      <c r="F733" s="373"/>
      <c r="G733" s="376"/>
      <c r="H733" s="307" t="s">
        <v>17</v>
      </c>
      <c r="I733" s="307"/>
      <c r="J733" s="373"/>
      <c r="K733" s="377"/>
      <c r="L733" s="38">
        <v>2785000</v>
      </c>
      <c r="M733" s="38">
        <v>2785000</v>
      </c>
      <c r="N733" s="255">
        <v>2785000</v>
      </c>
      <c r="O733" s="38">
        <v>2785000</v>
      </c>
      <c r="P733" s="38">
        <v>2785000</v>
      </c>
      <c r="Q733" s="38">
        <v>2785000</v>
      </c>
      <c r="R733" s="38">
        <v>2785000</v>
      </c>
      <c r="S733" s="38">
        <v>2785000</v>
      </c>
      <c r="T733" s="38">
        <v>2785000</v>
      </c>
    </row>
    <row r="734" spans="1:20" s="37" customFormat="1" ht="116.25" customHeight="1" x14ac:dyDescent="0.4">
      <c r="A734" s="13">
        <v>724</v>
      </c>
      <c r="B734" s="376"/>
      <c r="C734" s="307" t="s">
        <v>265</v>
      </c>
      <c r="D734" s="307" t="s">
        <v>14</v>
      </c>
      <c r="E734" s="307" t="s">
        <v>214</v>
      </c>
      <c r="F734" s="373" t="s">
        <v>3262</v>
      </c>
      <c r="G734" s="376" t="s">
        <v>3263</v>
      </c>
      <c r="H734" s="307" t="s">
        <v>257</v>
      </c>
      <c r="I734" s="307"/>
      <c r="J734" s="373" t="s">
        <v>19</v>
      </c>
      <c r="K734" s="377" t="s">
        <v>3264</v>
      </c>
      <c r="L734" s="36">
        <v>1948732</v>
      </c>
      <c r="M734" s="38">
        <v>1948732</v>
      </c>
      <c r="N734" s="255">
        <v>1948732</v>
      </c>
      <c r="O734" s="38">
        <v>1948732</v>
      </c>
      <c r="P734" s="38">
        <v>1948732</v>
      </c>
      <c r="Q734" s="38">
        <v>1948732</v>
      </c>
      <c r="R734" s="38">
        <v>1948732</v>
      </c>
      <c r="S734" s="38">
        <v>1948732</v>
      </c>
      <c r="T734" s="38">
        <v>1948732</v>
      </c>
    </row>
    <row r="735" spans="1:20" s="37" customFormat="1" ht="116.25" customHeight="1" x14ac:dyDescent="0.4">
      <c r="A735" s="13">
        <v>725</v>
      </c>
      <c r="B735" s="376"/>
      <c r="C735" s="307" t="s">
        <v>3265</v>
      </c>
      <c r="D735" s="307" t="s">
        <v>14</v>
      </c>
      <c r="E735" s="307" t="s">
        <v>214</v>
      </c>
      <c r="F735" s="373"/>
      <c r="G735" s="376"/>
      <c r="H735" s="307" t="s">
        <v>257</v>
      </c>
      <c r="I735" s="307"/>
      <c r="J735" s="373"/>
      <c r="K735" s="377"/>
      <c r="L735" s="36">
        <v>3122822</v>
      </c>
      <c r="M735" s="38">
        <v>3122822</v>
      </c>
      <c r="N735" s="255">
        <v>3122822</v>
      </c>
      <c r="O735" s="38">
        <v>3122822</v>
      </c>
      <c r="P735" s="38">
        <v>3122822</v>
      </c>
      <c r="Q735" s="38">
        <v>3122822</v>
      </c>
      <c r="R735" s="38">
        <v>3122822</v>
      </c>
      <c r="S735" s="38">
        <v>3122822</v>
      </c>
      <c r="T735" s="38">
        <v>3122822</v>
      </c>
    </row>
    <row r="736" spans="1:20" s="37" customFormat="1" ht="116.25" customHeight="1" x14ac:dyDescent="0.4">
      <c r="A736" s="13">
        <v>726</v>
      </c>
      <c r="B736" s="376"/>
      <c r="C736" s="307" t="s">
        <v>3266</v>
      </c>
      <c r="D736" s="307" t="s">
        <v>209</v>
      </c>
      <c r="E736" s="307" t="s">
        <v>214</v>
      </c>
      <c r="F736" s="373"/>
      <c r="G736" s="376"/>
      <c r="H736" s="307" t="s">
        <v>257</v>
      </c>
      <c r="I736" s="307"/>
      <c r="J736" s="373"/>
      <c r="K736" s="377"/>
      <c r="L736" s="36">
        <v>2255000</v>
      </c>
      <c r="M736" s="38">
        <v>2255000</v>
      </c>
      <c r="N736" s="255">
        <v>2255000</v>
      </c>
      <c r="O736" s="38">
        <v>2255000</v>
      </c>
      <c r="P736" s="38">
        <v>2255000</v>
      </c>
      <c r="Q736" s="38">
        <v>2255000</v>
      </c>
      <c r="R736" s="38">
        <v>2255000</v>
      </c>
      <c r="S736" s="38">
        <v>2255000</v>
      </c>
      <c r="T736" s="38">
        <v>2255000</v>
      </c>
    </row>
    <row r="737" spans="1:20" s="37" customFormat="1" ht="116.25" customHeight="1" x14ac:dyDescent="0.4">
      <c r="A737" s="13">
        <v>727</v>
      </c>
      <c r="B737" s="376"/>
      <c r="C737" s="307" t="s">
        <v>234</v>
      </c>
      <c r="D737" s="307" t="s">
        <v>209</v>
      </c>
      <c r="E737" s="307" t="s">
        <v>214</v>
      </c>
      <c r="F737" s="373"/>
      <c r="G737" s="376"/>
      <c r="H737" s="307" t="s">
        <v>257</v>
      </c>
      <c r="I737" s="307"/>
      <c r="J737" s="373"/>
      <c r="K737" s="377"/>
      <c r="L737" s="36">
        <v>3520000.0000000005</v>
      </c>
      <c r="M737" s="38">
        <v>3520000.0000000005</v>
      </c>
      <c r="N737" s="255">
        <v>3520000.0000000005</v>
      </c>
      <c r="O737" s="38">
        <v>3520000.0000000005</v>
      </c>
      <c r="P737" s="38">
        <v>3520000.0000000005</v>
      </c>
      <c r="Q737" s="38">
        <v>3520000.0000000005</v>
      </c>
      <c r="R737" s="38">
        <v>3520000.0000000005</v>
      </c>
      <c r="S737" s="38">
        <v>3520000.0000000005</v>
      </c>
      <c r="T737" s="38">
        <v>3520000.0000000005</v>
      </c>
    </row>
    <row r="738" spans="1:20" s="37" customFormat="1" ht="116.25" customHeight="1" x14ac:dyDescent="0.4">
      <c r="A738" s="13">
        <v>728</v>
      </c>
      <c r="B738" s="376"/>
      <c r="C738" s="307" t="s">
        <v>236</v>
      </c>
      <c r="D738" s="307" t="s">
        <v>209</v>
      </c>
      <c r="E738" s="307" t="s">
        <v>214</v>
      </c>
      <c r="F738" s="373"/>
      <c r="G738" s="376"/>
      <c r="H738" s="307" t="s">
        <v>257</v>
      </c>
      <c r="I738" s="307"/>
      <c r="J738" s="373"/>
      <c r="K738" s="377"/>
      <c r="L738" s="36">
        <v>6985000</v>
      </c>
      <c r="M738" s="38">
        <v>6985000</v>
      </c>
      <c r="N738" s="255">
        <v>6985000</v>
      </c>
      <c r="O738" s="38">
        <v>6985000</v>
      </c>
      <c r="P738" s="38">
        <v>6985000</v>
      </c>
      <c r="Q738" s="38">
        <v>6985000</v>
      </c>
      <c r="R738" s="38">
        <v>6985000</v>
      </c>
      <c r="S738" s="38">
        <v>6985000</v>
      </c>
      <c r="T738" s="38">
        <v>6985000</v>
      </c>
    </row>
    <row r="739" spans="1:20" s="37" customFormat="1" ht="116.25" customHeight="1" x14ac:dyDescent="0.4">
      <c r="A739" s="13">
        <v>729</v>
      </c>
      <c r="B739" s="376"/>
      <c r="C739" s="307" t="s">
        <v>235</v>
      </c>
      <c r="D739" s="307" t="s">
        <v>209</v>
      </c>
      <c r="E739" s="307" t="s">
        <v>214</v>
      </c>
      <c r="F739" s="373"/>
      <c r="G739" s="376"/>
      <c r="H739" s="307" t="s">
        <v>257</v>
      </c>
      <c r="I739" s="307"/>
      <c r="J739" s="373"/>
      <c r="K739" s="377"/>
      <c r="L739" s="36">
        <v>2215000</v>
      </c>
      <c r="M739" s="38">
        <v>2215000</v>
      </c>
      <c r="N739" s="255">
        <v>2215000</v>
      </c>
      <c r="O739" s="38">
        <v>2215000</v>
      </c>
      <c r="P739" s="38">
        <v>2215000</v>
      </c>
      <c r="Q739" s="38">
        <v>2215000</v>
      </c>
      <c r="R739" s="38">
        <v>2215000</v>
      </c>
      <c r="S739" s="38">
        <v>2215000</v>
      </c>
      <c r="T739" s="38">
        <v>2215000</v>
      </c>
    </row>
    <row r="740" spans="1:20" s="37" customFormat="1" ht="116.25" customHeight="1" x14ac:dyDescent="0.4">
      <c r="A740" s="13">
        <v>730</v>
      </c>
      <c r="B740" s="376"/>
      <c r="C740" s="307" t="s">
        <v>237</v>
      </c>
      <c r="D740" s="307" t="s">
        <v>209</v>
      </c>
      <c r="E740" s="307" t="s">
        <v>214</v>
      </c>
      <c r="F740" s="373"/>
      <c r="G740" s="376"/>
      <c r="H740" s="307" t="s">
        <v>257</v>
      </c>
      <c r="I740" s="307"/>
      <c r="J740" s="373"/>
      <c r="K740" s="377"/>
      <c r="L740" s="36">
        <v>4075000</v>
      </c>
      <c r="M740" s="38">
        <v>4075000</v>
      </c>
      <c r="N740" s="255">
        <v>4075000</v>
      </c>
      <c r="O740" s="38">
        <v>4075000</v>
      </c>
      <c r="P740" s="38">
        <v>4075000</v>
      </c>
      <c r="Q740" s="38">
        <v>4075000</v>
      </c>
      <c r="R740" s="38">
        <v>4075000</v>
      </c>
      <c r="S740" s="38">
        <v>4075000</v>
      </c>
      <c r="T740" s="38">
        <v>4075000</v>
      </c>
    </row>
    <row r="741" spans="1:20" s="37" customFormat="1" ht="116.25" customHeight="1" x14ac:dyDescent="0.4">
      <c r="A741" s="13">
        <v>731</v>
      </c>
      <c r="B741" s="376"/>
      <c r="C741" s="307" t="s">
        <v>3267</v>
      </c>
      <c r="D741" s="307" t="s">
        <v>14</v>
      </c>
      <c r="E741" s="307" t="s">
        <v>214</v>
      </c>
      <c r="F741" s="373"/>
      <c r="G741" s="376"/>
      <c r="H741" s="307" t="s">
        <v>257</v>
      </c>
      <c r="I741" s="307"/>
      <c r="J741" s="373"/>
      <c r="K741" s="377"/>
      <c r="L741" s="36">
        <v>2845000</v>
      </c>
      <c r="M741" s="38">
        <v>2845000</v>
      </c>
      <c r="N741" s="255">
        <v>2845000</v>
      </c>
      <c r="O741" s="38">
        <v>2845000</v>
      </c>
      <c r="P741" s="38">
        <v>2845000</v>
      </c>
      <c r="Q741" s="38">
        <v>2845000</v>
      </c>
      <c r="R741" s="38">
        <v>2845000</v>
      </c>
      <c r="S741" s="38">
        <v>2845000</v>
      </c>
      <c r="T741" s="38">
        <v>2845000</v>
      </c>
    </row>
    <row r="742" spans="1:20" s="37" customFormat="1" ht="116.25" customHeight="1" x14ac:dyDescent="0.4">
      <c r="A742" s="13">
        <v>732</v>
      </c>
      <c r="B742" s="376"/>
      <c r="C742" s="307" t="s">
        <v>3268</v>
      </c>
      <c r="D742" s="307" t="s">
        <v>209</v>
      </c>
      <c r="E742" s="307" t="s">
        <v>214</v>
      </c>
      <c r="F742" s="373"/>
      <c r="G742" s="376"/>
      <c r="H742" s="307" t="s">
        <v>257</v>
      </c>
      <c r="I742" s="307"/>
      <c r="J742" s="373"/>
      <c r="K742" s="377"/>
      <c r="L742" s="36">
        <v>1108800</v>
      </c>
      <c r="M742" s="38">
        <v>1108800</v>
      </c>
      <c r="N742" s="255">
        <v>1108800</v>
      </c>
      <c r="O742" s="38">
        <v>1108800</v>
      </c>
      <c r="P742" s="38">
        <v>1108800</v>
      </c>
      <c r="Q742" s="38">
        <v>1108800</v>
      </c>
      <c r="R742" s="38">
        <v>1108800</v>
      </c>
      <c r="S742" s="38">
        <v>1108800</v>
      </c>
      <c r="T742" s="38">
        <v>1108800</v>
      </c>
    </row>
    <row r="743" spans="1:20" s="37" customFormat="1" ht="116.25" customHeight="1" x14ac:dyDescent="0.4">
      <c r="A743" s="13">
        <v>733</v>
      </c>
      <c r="B743" s="376"/>
      <c r="C743" s="307" t="s">
        <v>229</v>
      </c>
      <c r="D743" s="307" t="s">
        <v>209</v>
      </c>
      <c r="E743" s="307" t="s">
        <v>214</v>
      </c>
      <c r="F743" s="373"/>
      <c r="G743" s="376"/>
      <c r="H743" s="307" t="s">
        <v>257</v>
      </c>
      <c r="I743" s="307"/>
      <c r="J743" s="373"/>
      <c r="K743" s="377"/>
      <c r="L743" s="36">
        <v>1292500</v>
      </c>
      <c r="M743" s="38">
        <v>1292500</v>
      </c>
      <c r="N743" s="255">
        <v>1292500</v>
      </c>
      <c r="O743" s="38">
        <v>1292500</v>
      </c>
      <c r="P743" s="38">
        <v>1292500</v>
      </c>
      <c r="Q743" s="38">
        <v>1292500</v>
      </c>
      <c r="R743" s="38">
        <v>1292500</v>
      </c>
      <c r="S743" s="38">
        <v>1292500</v>
      </c>
      <c r="T743" s="38">
        <v>1292500</v>
      </c>
    </row>
    <row r="744" spans="1:20" s="37" customFormat="1" ht="116.25" customHeight="1" x14ac:dyDescent="0.4">
      <c r="A744" s="13">
        <v>734</v>
      </c>
      <c r="B744" s="376"/>
      <c r="C744" s="307" t="s">
        <v>3269</v>
      </c>
      <c r="D744" s="307" t="s">
        <v>209</v>
      </c>
      <c r="E744" s="307" t="s">
        <v>214</v>
      </c>
      <c r="F744" s="373"/>
      <c r="G744" s="376"/>
      <c r="H744" s="307" t="s">
        <v>257</v>
      </c>
      <c r="I744" s="307"/>
      <c r="J744" s="373"/>
      <c r="K744" s="377"/>
      <c r="L744" s="36">
        <v>2475600</v>
      </c>
      <c r="M744" s="38">
        <v>2475600</v>
      </c>
      <c r="N744" s="255">
        <v>2475600</v>
      </c>
      <c r="O744" s="38">
        <v>2475600</v>
      </c>
      <c r="P744" s="38">
        <v>2475600</v>
      </c>
      <c r="Q744" s="38">
        <v>2475600</v>
      </c>
      <c r="R744" s="38">
        <v>2475600</v>
      </c>
      <c r="S744" s="38">
        <v>2475600</v>
      </c>
      <c r="T744" s="38">
        <v>2475600</v>
      </c>
    </row>
    <row r="745" spans="1:20" s="37" customFormat="1" ht="116.25" customHeight="1" x14ac:dyDescent="0.4">
      <c r="A745" s="13">
        <v>735</v>
      </c>
      <c r="B745" s="376"/>
      <c r="C745" s="307" t="s">
        <v>230</v>
      </c>
      <c r="D745" s="307" t="s">
        <v>209</v>
      </c>
      <c r="E745" s="307" t="s">
        <v>214</v>
      </c>
      <c r="F745" s="373"/>
      <c r="G745" s="376"/>
      <c r="H745" s="307" t="s">
        <v>257</v>
      </c>
      <c r="I745" s="307"/>
      <c r="J745" s="373"/>
      <c r="K745" s="377"/>
      <c r="L745" s="36">
        <v>1198900</v>
      </c>
      <c r="M745" s="38">
        <v>1198900</v>
      </c>
      <c r="N745" s="255">
        <v>1198900</v>
      </c>
      <c r="O745" s="38">
        <v>1198900</v>
      </c>
      <c r="P745" s="38">
        <v>1198900</v>
      </c>
      <c r="Q745" s="38">
        <v>1198900</v>
      </c>
      <c r="R745" s="38">
        <v>1198900</v>
      </c>
      <c r="S745" s="38">
        <v>1198900</v>
      </c>
      <c r="T745" s="38">
        <v>1198900</v>
      </c>
    </row>
    <row r="746" spans="1:20" s="37" customFormat="1" ht="116.25" customHeight="1" x14ac:dyDescent="0.4">
      <c r="A746" s="13">
        <v>736</v>
      </c>
      <c r="B746" s="376"/>
      <c r="C746" s="307" t="s">
        <v>3270</v>
      </c>
      <c r="D746" s="307" t="s">
        <v>209</v>
      </c>
      <c r="E746" s="307" t="s">
        <v>214</v>
      </c>
      <c r="F746" s="373"/>
      <c r="G746" s="376"/>
      <c r="H746" s="307" t="s">
        <v>257</v>
      </c>
      <c r="I746" s="307"/>
      <c r="J746" s="373"/>
      <c r="K746" s="377"/>
      <c r="L746" s="36">
        <v>2056000</v>
      </c>
      <c r="M746" s="38">
        <v>2056000</v>
      </c>
      <c r="N746" s="255">
        <v>2056000</v>
      </c>
      <c r="O746" s="38">
        <v>2056000</v>
      </c>
      <c r="P746" s="38">
        <v>2056000</v>
      </c>
      <c r="Q746" s="38">
        <v>2056000</v>
      </c>
      <c r="R746" s="38">
        <v>2056000</v>
      </c>
      <c r="S746" s="38">
        <v>2056000</v>
      </c>
      <c r="T746" s="38">
        <v>2056000</v>
      </c>
    </row>
    <row r="747" spans="1:20" s="37" customFormat="1" ht="116.25" customHeight="1" x14ac:dyDescent="0.4">
      <c r="A747" s="13">
        <v>737</v>
      </c>
      <c r="B747" s="376"/>
      <c r="C747" s="307" t="s">
        <v>228</v>
      </c>
      <c r="D747" s="307" t="s">
        <v>209</v>
      </c>
      <c r="E747" s="307" t="s">
        <v>214</v>
      </c>
      <c r="F747" s="373"/>
      <c r="G747" s="376"/>
      <c r="H747" s="307" t="s">
        <v>257</v>
      </c>
      <c r="I747" s="307"/>
      <c r="J747" s="373"/>
      <c r="K747" s="377"/>
      <c r="L747" s="36">
        <v>1108800</v>
      </c>
      <c r="M747" s="38">
        <v>1108800</v>
      </c>
      <c r="N747" s="255">
        <v>1108800</v>
      </c>
      <c r="O747" s="38">
        <v>1108800</v>
      </c>
      <c r="P747" s="38">
        <v>1108800</v>
      </c>
      <c r="Q747" s="38">
        <v>1108800</v>
      </c>
      <c r="R747" s="38">
        <v>1108800</v>
      </c>
      <c r="S747" s="38">
        <v>1108800</v>
      </c>
      <c r="T747" s="38">
        <v>1108800</v>
      </c>
    </row>
    <row r="748" spans="1:20" s="37" customFormat="1" ht="116.25" customHeight="1" x14ac:dyDescent="0.4">
      <c r="A748" s="13">
        <v>738</v>
      </c>
      <c r="B748" s="376"/>
      <c r="C748" s="307" t="s">
        <v>3271</v>
      </c>
      <c r="D748" s="307" t="s">
        <v>14</v>
      </c>
      <c r="E748" s="307" t="s">
        <v>214</v>
      </c>
      <c r="F748" s="373"/>
      <c r="G748" s="376"/>
      <c r="H748" s="307" t="s">
        <v>257</v>
      </c>
      <c r="I748" s="307"/>
      <c r="J748" s="373"/>
      <c r="K748" s="377"/>
      <c r="L748" s="36">
        <v>3201000</v>
      </c>
      <c r="M748" s="38">
        <v>3201000</v>
      </c>
      <c r="N748" s="255">
        <v>3201000</v>
      </c>
      <c r="O748" s="38">
        <v>3201000</v>
      </c>
      <c r="P748" s="38">
        <v>3201000</v>
      </c>
      <c r="Q748" s="38">
        <v>3201000</v>
      </c>
      <c r="R748" s="38">
        <v>3201000</v>
      </c>
      <c r="S748" s="38">
        <v>3201000</v>
      </c>
      <c r="T748" s="38">
        <v>3201000</v>
      </c>
    </row>
    <row r="749" spans="1:20" s="37" customFormat="1" ht="116.25" customHeight="1" x14ac:dyDescent="0.4">
      <c r="A749" s="13">
        <v>739</v>
      </c>
      <c r="B749" s="376"/>
      <c r="C749" s="307" t="s">
        <v>265</v>
      </c>
      <c r="D749" s="307" t="s">
        <v>14</v>
      </c>
      <c r="E749" s="307" t="s">
        <v>214</v>
      </c>
      <c r="F749" s="373" t="s">
        <v>3272</v>
      </c>
      <c r="G749" s="376"/>
      <c r="H749" s="307" t="s">
        <v>17</v>
      </c>
      <c r="I749" s="307"/>
      <c r="J749" s="373"/>
      <c r="K749" s="377" t="s">
        <v>3264</v>
      </c>
      <c r="L749" s="36">
        <v>1751300</v>
      </c>
      <c r="M749" s="38">
        <v>1751300</v>
      </c>
      <c r="N749" s="255">
        <v>1751300</v>
      </c>
      <c r="O749" s="38">
        <v>1751300</v>
      </c>
      <c r="P749" s="38">
        <v>1751300</v>
      </c>
      <c r="Q749" s="38">
        <v>1751300</v>
      </c>
      <c r="R749" s="38">
        <v>1751300</v>
      </c>
      <c r="S749" s="38">
        <v>1751300</v>
      </c>
      <c r="T749" s="38">
        <v>1751300</v>
      </c>
    </row>
    <row r="750" spans="1:20" s="37" customFormat="1" ht="116.25" customHeight="1" x14ac:dyDescent="0.4">
      <c r="A750" s="13">
        <v>740</v>
      </c>
      <c r="B750" s="376"/>
      <c r="C750" s="307" t="s">
        <v>3265</v>
      </c>
      <c r="D750" s="307" t="s">
        <v>14</v>
      </c>
      <c r="E750" s="307" t="s">
        <v>214</v>
      </c>
      <c r="F750" s="373"/>
      <c r="G750" s="376"/>
      <c r="H750" s="307" t="s">
        <v>17</v>
      </c>
      <c r="I750" s="307"/>
      <c r="J750" s="373"/>
      <c r="K750" s="377"/>
      <c r="L750" s="36">
        <v>2767838</v>
      </c>
      <c r="M750" s="38">
        <v>2767838</v>
      </c>
      <c r="N750" s="255">
        <v>2767838</v>
      </c>
      <c r="O750" s="38">
        <v>2767838</v>
      </c>
      <c r="P750" s="38">
        <v>2767838</v>
      </c>
      <c r="Q750" s="38">
        <v>2767838</v>
      </c>
      <c r="R750" s="38">
        <v>2767838</v>
      </c>
      <c r="S750" s="38">
        <v>2767838</v>
      </c>
      <c r="T750" s="38">
        <v>2767838</v>
      </c>
    </row>
    <row r="751" spans="1:20" s="37" customFormat="1" ht="116.25" customHeight="1" x14ac:dyDescent="0.4">
      <c r="A751" s="13">
        <v>741</v>
      </c>
      <c r="B751" s="376"/>
      <c r="C751" s="307" t="s">
        <v>3266</v>
      </c>
      <c r="D751" s="307" t="s">
        <v>209</v>
      </c>
      <c r="E751" s="307" t="s">
        <v>214</v>
      </c>
      <c r="F751" s="373"/>
      <c r="G751" s="376"/>
      <c r="H751" s="307" t="s">
        <v>257</v>
      </c>
      <c r="I751" s="307"/>
      <c r="J751" s="373"/>
      <c r="K751" s="377"/>
      <c r="L751" s="36">
        <v>2255000</v>
      </c>
      <c r="M751" s="38">
        <v>2255000</v>
      </c>
      <c r="N751" s="255">
        <v>2255000</v>
      </c>
      <c r="O751" s="38">
        <v>2255000</v>
      </c>
      <c r="P751" s="38">
        <v>2255000</v>
      </c>
      <c r="Q751" s="38">
        <v>2255000</v>
      </c>
      <c r="R751" s="38">
        <v>2255000</v>
      </c>
      <c r="S751" s="38">
        <v>2255000</v>
      </c>
      <c r="T751" s="38">
        <v>2255000</v>
      </c>
    </row>
    <row r="752" spans="1:20" s="37" customFormat="1" ht="116.25" customHeight="1" x14ac:dyDescent="0.4">
      <c r="A752" s="13">
        <v>742</v>
      </c>
      <c r="B752" s="376"/>
      <c r="C752" s="307" t="s">
        <v>234</v>
      </c>
      <c r="D752" s="307" t="s">
        <v>209</v>
      </c>
      <c r="E752" s="307" t="s">
        <v>214</v>
      </c>
      <c r="F752" s="373"/>
      <c r="G752" s="376"/>
      <c r="H752" s="307" t="s">
        <v>257</v>
      </c>
      <c r="I752" s="307"/>
      <c r="J752" s="373"/>
      <c r="K752" s="377"/>
      <c r="L752" s="36">
        <v>3520000.0000000005</v>
      </c>
      <c r="M752" s="38">
        <v>3520000.0000000005</v>
      </c>
      <c r="N752" s="255">
        <v>3520000.0000000005</v>
      </c>
      <c r="O752" s="38">
        <v>3520000.0000000005</v>
      </c>
      <c r="P752" s="38">
        <v>3520000.0000000005</v>
      </c>
      <c r="Q752" s="38">
        <v>3520000.0000000005</v>
      </c>
      <c r="R752" s="38">
        <v>3520000.0000000005</v>
      </c>
      <c r="S752" s="38">
        <v>3520000.0000000005</v>
      </c>
      <c r="T752" s="38">
        <v>3520000.0000000005</v>
      </c>
    </row>
    <row r="753" spans="1:23" s="37" customFormat="1" ht="116.25" customHeight="1" x14ac:dyDescent="0.4">
      <c r="A753" s="13">
        <v>743</v>
      </c>
      <c r="B753" s="376"/>
      <c r="C753" s="307" t="s">
        <v>236</v>
      </c>
      <c r="D753" s="307" t="s">
        <v>209</v>
      </c>
      <c r="E753" s="307" t="s">
        <v>214</v>
      </c>
      <c r="F753" s="373"/>
      <c r="G753" s="376"/>
      <c r="H753" s="307" t="s">
        <v>257</v>
      </c>
      <c r="I753" s="307"/>
      <c r="J753" s="373"/>
      <c r="K753" s="377"/>
      <c r="L753" s="36">
        <v>6985000</v>
      </c>
      <c r="M753" s="38">
        <v>6985000</v>
      </c>
      <c r="N753" s="255">
        <v>6985000</v>
      </c>
      <c r="O753" s="38">
        <v>6985000</v>
      </c>
      <c r="P753" s="38">
        <v>6985000</v>
      </c>
      <c r="Q753" s="38">
        <v>6985000</v>
      </c>
      <c r="R753" s="38">
        <v>6985000</v>
      </c>
      <c r="S753" s="38">
        <v>6985000</v>
      </c>
      <c r="T753" s="38">
        <v>6985000</v>
      </c>
    </row>
    <row r="754" spans="1:23" s="37" customFormat="1" ht="116.25" customHeight="1" x14ac:dyDescent="0.4">
      <c r="A754" s="13">
        <v>744</v>
      </c>
      <c r="B754" s="376"/>
      <c r="C754" s="307" t="s">
        <v>235</v>
      </c>
      <c r="D754" s="307" t="s">
        <v>209</v>
      </c>
      <c r="E754" s="307" t="s">
        <v>214</v>
      </c>
      <c r="F754" s="373"/>
      <c r="G754" s="376"/>
      <c r="H754" s="307" t="s">
        <v>257</v>
      </c>
      <c r="I754" s="307"/>
      <c r="J754" s="373"/>
      <c r="K754" s="377"/>
      <c r="L754" s="36">
        <v>2215000</v>
      </c>
      <c r="M754" s="38">
        <v>2215000</v>
      </c>
      <c r="N754" s="255">
        <v>2215000</v>
      </c>
      <c r="O754" s="38">
        <v>2215000</v>
      </c>
      <c r="P754" s="38">
        <v>2215000</v>
      </c>
      <c r="Q754" s="38">
        <v>2215000</v>
      </c>
      <c r="R754" s="38">
        <v>2215000</v>
      </c>
      <c r="S754" s="38">
        <v>2215000</v>
      </c>
      <c r="T754" s="38">
        <v>2215000</v>
      </c>
    </row>
    <row r="755" spans="1:23" s="37" customFormat="1" ht="116.25" customHeight="1" x14ac:dyDescent="0.4">
      <c r="A755" s="13">
        <v>745</v>
      </c>
      <c r="B755" s="376"/>
      <c r="C755" s="307" t="s">
        <v>237</v>
      </c>
      <c r="D755" s="307" t="s">
        <v>209</v>
      </c>
      <c r="E755" s="307" t="s">
        <v>214</v>
      </c>
      <c r="F755" s="373"/>
      <c r="G755" s="376"/>
      <c r="H755" s="307" t="s">
        <v>257</v>
      </c>
      <c r="I755" s="307"/>
      <c r="J755" s="373"/>
      <c r="K755" s="377"/>
      <c r="L755" s="36">
        <v>4075000</v>
      </c>
      <c r="M755" s="38">
        <v>4075000</v>
      </c>
      <c r="N755" s="255">
        <v>4075000</v>
      </c>
      <c r="O755" s="38">
        <v>4075000</v>
      </c>
      <c r="P755" s="38">
        <v>4075000</v>
      </c>
      <c r="Q755" s="38">
        <v>4075000</v>
      </c>
      <c r="R755" s="38">
        <v>4075000</v>
      </c>
      <c r="S755" s="38">
        <v>4075000</v>
      </c>
      <c r="T755" s="38">
        <v>4075000</v>
      </c>
    </row>
    <row r="756" spans="1:23" s="37" customFormat="1" ht="135" customHeight="1" x14ac:dyDescent="0.4">
      <c r="A756" s="13">
        <v>746</v>
      </c>
      <c r="B756" s="376"/>
      <c r="C756" s="307" t="s">
        <v>3267</v>
      </c>
      <c r="D756" s="307" t="s">
        <v>14</v>
      </c>
      <c r="E756" s="307" t="s">
        <v>214</v>
      </c>
      <c r="F756" s="373"/>
      <c r="G756" s="376"/>
      <c r="H756" s="307" t="s">
        <v>17</v>
      </c>
      <c r="I756" s="307"/>
      <c r="J756" s="373"/>
      <c r="K756" s="377"/>
      <c r="L756" s="36">
        <v>2454532</v>
      </c>
      <c r="M756" s="38">
        <v>2454532</v>
      </c>
      <c r="N756" s="255">
        <v>2454532</v>
      </c>
      <c r="O756" s="38">
        <v>2454532</v>
      </c>
      <c r="P756" s="38">
        <v>2454532</v>
      </c>
      <c r="Q756" s="38">
        <v>2454532</v>
      </c>
      <c r="R756" s="38">
        <v>2454532</v>
      </c>
      <c r="S756" s="38">
        <v>2454532</v>
      </c>
      <c r="T756" s="38">
        <v>2454532</v>
      </c>
    </row>
    <row r="757" spans="1:23" s="37" customFormat="1" ht="116.25" customHeight="1" x14ac:dyDescent="0.4">
      <c r="A757" s="13">
        <v>747</v>
      </c>
      <c r="B757" s="376"/>
      <c r="C757" s="307" t="s">
        <v>3268</v>
      </c>
      <c r="D757" s="307" t="s">
        <v>209</v>
      </c>
      <c r="E757" s="307" t="s">
        <v>214</v>
      </c>
      <c r="F757" s="373"/>
      <c r="G757" s="376"/>
      <c r="H757" s="307" t="s">
        <v>257</v>
      </c>
      <c r="I757" s="307"/>
      <c r="J757" s="373"/>
      <c r="K757" s="377"/>
      <c r="L757" s="36">
        <v>1108800</v>
      </c>
      <c r="M757" s="38">
        <v>1108800</v>
      </c>
      <c r="N757" s="255">
        <v>1108800</v>
      </c>
      <c r="O757" s="38">
        <v>1108800</v>
      </c>
      <c r="P757" s="38">
        <v>1108800</v>
      </c>
      <c r="Q757" s="38">
        <v>1108800</v>
      </c>
      <c r="R757" s="38">
        <v>1108800</v>
      </c>
      <c r="S757" s="38">
        <v>1108800</v>
      </c>
      <c r="T757" s="38">
        <v>1108800</v>
      </c>
    </row>
    <row r="758" spans="1:23" s="37" customFormat="1" ht="116.25" customHeight="1" x14ac:dyDescent="0.4">
      <c r="A758" s="13">
        <v>748</v>
      </c>
      <c r="B758" s="376"/>
      <c r="C758" s="307" t="s">
        <v>229</v>
      </c>
      <c r="D758" s="307" t="s">
        <v>209</v>
      </c>
      <c r="E758" s="307" t="s">
        <v>214</v>
      </c>
      <c r="F758" s="373"/>
      <c r="G758" s="376"/>
      <c r="H758" s="307" t="s">
        <v>257</v>
      </c>
      <c r="I758" s="307"/>
      <c r="J758" s="373"/>
      <c r="K758" s="377"/>
      <c r="L758" s="36">
        <v>1292500</v>
      </c>
      <c r="M758" s="38">
        <v>1292500</v>
      </c>
      <c r="N758" s="255">
        <v>1292500</v>
      </c>
      <c r="O758" s="38">
        <v>1292500</v>
      </c>
      <c r="P758" s="38">
        <v>1292500</v>
      </c>
      <c r="Q758" s="38">
        <v>1292500</v>
      </c>
      <c r="R758" s="38">
        <v>1292500</v>
      </c>
      <c r="S758" s="38">
        <v>1292500</v>
      </c>
      <c r="T758" s="38">
        <v>1292500</v>
      </c>
    </row>
    <row r="759" spans="1:23" s="37" customFormat="1" ht="116.25" customHeight="1" x14ac:dyDescent="0.4">
      <c r="A759" s="13">
        <v>749</v>
      </c>
      <c r="B759" s="376"/>
      <c r="C759" s="307" t="s">
        <v>3269</v>
      </c>
      <c r="D759" s="307" t="s">
        <v>209</v>
      </c>
      <c r="E759" s="307" t="s">
        <v>214</v>
      </c>
      <c r="F759" s="373"/>
      <c r="G759" s="376"/>
      <c r="H759" s="307" t="s">
        <v>257</v>
      </c>
      <c r="I759" s="307"/>
      <c r="J759" s="373"/>
      <c r="K759" s="377"/>
      <c r="L759" s="36">
        <v>2475600</v>
      </c>
      <c r="M759" s="38">
        <v>2475600</v>
      </c>
      <c r="N759" s="255">
        <v>2475600</v>
      </c>
      <c r="O759" s="38">
        <v>2475600</v>
      </c>
      <c r="P759" s="38">
        <v>2475600</v>
      </c>
      <c r="Q759" s="38">
        <v>2475600</v>
      </c>
      <c r="R759" s="38">
        <v>2475600</v>
      </c>
      <c r="S759" s="38">
        <v>2475600</v>
      </c>
      <c r="T759" s="38">
        <v>2475600</v>
      </c>
    </row>
    <row r="760" spans="1:23" s="37" customFormat="1" ht="116.25" customHeight="1" x14ac:dyDescent="0.4">
      <c r="A760" s="13">
        <v>750</v>
      </c>
      <c r="B760" s="376"/>
      <c r="C760" s="307" t="s">
        <v>230</v>
      </c>
      <c r="D760" s="307" t="s">
        <v>209</v>
      </c>
      <c r="E760" s="307" t="s">
        <v>214</v>
      </c>
      <c r="F760" s="373"/>
      <c r="G760" s="376"/>
      <c r="H760" s="307" t="s">
        <v>257</v>
      </c>
      <c r="I760" s="307"/>
      <c r="J760" s="373"/>
      <c r="K760" s="377"/>
      <c r="L760" s="36">
        <v>1198900</v>
      </c>
      <c r="M760" s="38">
        <v>1198900</v>
      </c>
      <c r="N760" s="255">
        <v>1198900</v>
      </c>
      <c r="O760" s="38">
        <v>1198900</v>
      </c>
      <c r="P760" s="38">
        <v>1198900</v>
      </c>
      <c r="Q760" s="38">
        <v>1198900</v>
      </c>
      <c r="R760" s="38">
        <v>1198900</v>
      </c>
      <c r="S760" s="38">
        <v>1198900</v>
      </c>
      <c r="T760" s="38">
        <v>1198900</v>
      </c>
    </row>
    <row r="761" spans="1:23" s="37" customFormat="1" ht="116.25" customHeight="1" x14ac:dyDescent="0.4">
      <c r="A761" s="13">
        <v>751</v>
      </c>
      <c r="B761" s="376"/>
      <c r="C761" s="307" t="s">
        <v>3270</v>
      </c>
      <c r="D761" s="307" t="s">
        <v>209</v>
      </c>
      <c r="E761" s="307" t="s">
        <v>214</v>
      </c>
      <c r="F761" s="373"/>
      <c r="G761" s="376"/>
      <c r="H761" s="307" t="s">
        <v>257</v>
      </c>
      <c r="I761" s="307"/>
      <c r="J761" s="373"/>
      <c r="K761" s="377"/>
      <c r="L761" s="36">
        <v>2056000</v>
      </c>
      <c r="M761" s="38">
        <v>2056000</v>
      </c>
      <c r="N761" s="255">
        <v>2056000</v>
      </c>
      <c r="O761" s="38">
        <v>2056000</v>
      </c>
      <c r="P761" s="38">
        <v>2056000</v>
      </c>
      <c r="Q761" s="38">
        <v>2056000</v>
      </c>
      <c r="R761" s="38">
        <v>2056000</v>
      </c>
      <c r="S761" s="38">
        <v>2056000</v>
      </c>
      <c r="T761" s="38">
        <v>2056000</v>
      </c>
    </row>
    <row r="762" spans="1:23" s="37" customFormat="1" ht="116.25" customHeight="1" x14ac:dyDescent="0.4">
      <c r="A762" s="13">
        <v>752</v>
      </c>
      <c r="B762" s="376"/>
      <c r="C762" s="307" t="s">
        <v>228</v>
      </c>
      <c r="D762" s="307" t="s">
        <v>209</v>
      </c>
      <c r="E762" s="307" t="s">
        <v>214</v>
      </c>
      <c r="F762" s="373"/>
      <c r="G762" s="376"/>
      <c r="H762" s="307" t="s">
        <v>257</v>
      </c>
      <c r="I762" s="307"/>
      <c r="J762" s="373"/>
      <c r="K762" s="377"/>
      <c r="L762" s="36">
        <v>1108800</v>
      </c>
      <c r="M762" s="38">
        <v>1108800</v>
      </c>
      <c r="N762" s="255">
        <v>1108800</v>
      </c>
      <c r="O762" s="38">
        <v>1108800</v>
      </c>
      <c r="P762" s="38">
        <v>1108800</v>
      </c>
      <c r="Q762" s="38">
        <v>1108800</v>
      </c>
      <c r="R762" s="38">
        <v>1108800</v>
      </c>
      <c r="S762" s="38">
        <v>1108800</v>
      </c>
      <c r="T762" s="38">
        <v>1108800</v>
      </c>
    </row>
    <row r="763" spans="1:23" s="37" customFormat="1" ht="116.25" customHeight="1" x14ac:dyDescent="0.4">
      <c r="A763" s="13">
        <v>753</v>
      </c>
      <c r="B763" s="376"/>
      <c r="C763" s="307" t="s">
        <v>3271</v>
      </c>
      <c r="D763" s="307" t="s">
        <v>14</v>
      </c>
      <c r="E763" s="307" t="s">
        <v>214</v>
      </c>
      <c r="F763" s="373"/>
      <c r="G763" s="376"/>
      <c r="H763" s="307" t="s">
        <v>17</v>
      </c>
      <c r="I763" s="307"/>
      <c r="J763" s="373"/>
      <c r="K763" s="377"/>
      <c r="L763" s="36">
        <v>2879500</v>
      </c>
      <c r="M763" s="38">
        <v>2879500</v>
      </c>
      <c r="N763" s="255">
        <v>2879500</v>
      </c>
      <c r="O763" s="38">
        <v>2879500</v>
      </c>
      <c r="P763" s="38">
        <v>2879500</v>
      </c>
      <c r="Q763" s="38">
        <v>2879500</v>
      </c>
      <c r="R763" s="38">
        <v>2879500</v>
      </c>
      <c r="S763" s="38">
        <v>2879500</v>
      </c>
      <c r="T763" s="38">
        <v>2879500</v>
      </c>
    </row>
    <row r="764" spans="1:23" s="267" customFormat="1" ht="65.099999999999994" customHeight="1" x14ac:dyDescent="0.3">
      <c r="A764" s="264">
        <v>754</v>
      </c>
      <c r="B764" s="376" t="s">
        <v>319</v>
      </c>
      <c r="C764" s="334" t="s">
        <v>311</v>
      </c>
      <c r="D764" s="338" t="s">
        <v>312</v>
      </c>
      <c r="E764" s="334" t="s">
        <v>313</v>
      </c>
      <c r="F764" s="336" t="s">
        <v>314</v>
      </c>
      <c r="G764" s="454" t="s">
        <v>315</v>
      </c>
      <c r="H764" s="334" t="s">
        <v>17</v>
      </c>
      <c r="I764" s="334"/>
      <c r="J764" s="456" t="s">
        <v>19</v>
      </c>
      <c r="K764" s="452"/>
      <c r="L764" s="324">
        <v>533636.36363636365</v>
      </c>
      <c r="M764" s="324">
        <v>533636.36363636365</v>
      </c>
      <c r="N764" s="132">
        <v>533636.36363636365</v>
      </c>
      <c r="O764" s="324">
        <v>533636.36363636365</v>
      </c>
      <c r="P764" s="324">
        <v>533636.36363636365</v>
      </c>
      <c r="Q764" s="324">
        <v>533636.36363636365</v>
      </c>
      <c r="R764" s="324">
        <v>533636.36363636365</v>
      </c>
      <c r="S764" s="324">
        <v>533636.36363636365</v>
      </c>
      <c r="T764" s="324">
        <v>533636.36363636365</v>
      </c>
      <c r="U764" s="267">
        <v>533636.36363636365</v>
      </c>
      <c r="V764" s="267">
        <v>533636.36363636365</v>
      </c>
      <c r="W764" s="267">
        <v>0</v>
      </c>
    </row>
    <row r="765" spans="1:23" s="267" customFormat="1" ht="65.099999999999994" customHeight="1" x14ac:dyDescent="0.3">
      <c r="A765" s="264">
        <v>755</v>
      </c>
      <c r="B765" s="376"/>
      <c r="C765" s="334" t="s">
        <v>316</v>
      </c>
      <c r="D765" s="338" t="s">
        <v>312</v>
      </c>
      <c r="E765" s="337" t="s">
        <v>44</v>
      </c>
      <c r="F765" s="336" t="s">
        <v>314</v>
      </c>
      <c r="G765" s="454"/>
      <c r="H765" s="337" t="s">
        <v>44</v>
      </c>
      <c r="I765" s="334"/>
      <c r="J765" s="456"/>
      <c r="K765" s="452"/>
      <c r="L765" s="324">
        <v>497272.72727272724</v>
      </c>
      <c r="M765" s="324">
        <v>497272.72727272724</v>
      </c>
      <c r="N765" s="132">
        <v>497272.72727272724</v>
      </c>
      <c r="O765" s="324">
        <v>497272.72727272724</v>
      </c>
      <c r="P765" s="324">
        <v>497272.72727272724</v>
      </c>
      <c r="Q765" s="324">
        <v>497272.72727272724</v>
      </c>
      <c r="R765" s="324">
        <v>497272.72727272724</v>
      </c>
      <c r="S765" s="324">
        <v>497272.72727272724</v>
      </c>
      <c r="T765" s="324">
        <v>497272.72727272724</v>
      </c>
      <c r="U765" s="267">
        <v>497272.72727272724</v>
      </c>
      <c r="V765" s="267">
        <v>497272.72727272724</v>
      </c>
      <c r="W765" s="267">
        <v>0</v>
      </c>
    </row>
    <row r="766" spans="1:23" s="267" customFormat="1" ht="65.099999999999994" customHeight="1" x14ac:dyDescent="0.3">
      <c r="A766" s="264">
        <v>756</v>
      </c>
      <c r="B766" s="376"/>
      <c r="C766" s="334" t="s">
        <v>317</v>
      </c>
      <c r="D766" s="338" t="s">
        <v>312</v>
      </c>
      <c r="E766" s="337" t="s">
        <v>44</v>
      </c>
      <c r="F766" s="336" t="s">
        <v>314</v>
      </c>
      <c r="G766" s="454"/>
      <c r="H766" s="337" t="s">
        <v>44</v>
      </c>
      <c r="I766" s="334"/>
      <c r="J766" s="456"/>
      <c r="K766" s="452"/>
      <c r="L766" s="324">
        <v>415454.54545454541</v>
      </c>
      <c r="M766" s="324">
        <v>415454.54545454541</v>
      </c>
      <c r="N766" s="132">
        <v>415454.54545454541</v>
      </c>
      <c r="O766" s="324">
        <v>415454.54545454541</v>
      </c>
      <c r="P766" s="324">
        <v>415454.54545454541</v>
      </c>
      <c r="Q766" s="324">
        <v>415454.54545454541</v>
      </c>
      <c r="R766" s="324">
        <v>415454.54545454541</v>
      </c>
      <c r="S766" s="324">
        <v>415454.54545454541</v>
      </c>
      <c r="T766" s="324">
        <v>415454.54545454541</v>
      </c>
      <c r="U766" s="267">
        <v>415454.54545454541</v>
      </c>
      <c r="V766" s="267">
        <v>415454.54545454541</v>
      </c>
      <c r="W766" s="267">
        <v>0</v>
      </c>
    </row>
    <row r="767" spans="1:23" s="267" customFormat="1" ht="65.099999999999994" customHeight="1" x14ac:dyDescent="0.3">
      <c r="A767" s="264">
        <v>757</v>
      </c>
      <c r="B767" s="376"/>
      <c r="C767" s="334" t="s">
        <v>318</v>
      </c>
      <c r="D767" s="338" t="s">
        <v>312</v>
      </c>
      <c r="E767" s="337" t="s">
        <v>44</v>
      </c>
      <c r="F767" s="336" t="s">
        <v>314</v>
      </c>
      <c r="G767" s="454"/>
      <c r="H767" s="337" t="s">
        <v>44</v>
      </c>
      <c r="I767" s="334"/>
      <c r="J767" s="456"/>
      <c r="K767" s="452"/>
      <c r="L767" s="324">
        <v>368181.81818181818</v>
      </c>
      <c r="M767" s="324">
        <v>368181.81818181818</v>
      </c>
      <c r="N767" s="132">
        <v>368181.81818181818</v>
      </c>
      <c r="O767" s="324">
        <v>368181.81818181818</v>
      </c>
      <c r="P767" s="324">
        <v>368181.81818181818</v>
      </c>
      <c r="Q767" s="324">
        <v>368181.81818181818</v>
      </c>
      <c r="R767" s="324">
        <v>368181.81818181818</v>
      </c>
      <c r="S767" s="324">
        <v>368181.81818181818</v>
      </c>
      <c r="T767" s="324">
        <v>368181.81818181818</v>
      </c>
      <c r="U767" s="267">
        <v>368181.81818181818</v>
      </c>
      <c r="V767" s="267">
        <v>368181.81818181818</v>
      </c>
      <c r="W767" s="267">
        <v>0</v>
      </c>
    </row>
    <row r="768" spans="1:23" s="267" customFormat="1" ht="65.099999999999994" customHeight="1" x14ac:dyDescent="0.3">
      <c r="A768" s="264">
        <v>758</v>
      </c>
      <c r="B768" s="376"/>
      <c r="C768" s="334" t="s">
        <v>320</v>
      </c>
      <c r="D768" s="338" t="s">
        <v>321</v>
      </c>
      <c r="E768" s="334" t="s">
        <v>322</v>
      </c>
      <c r="F768" s="336" t="s">
        <v>323</v>
      </c>
      <c r="G768" s="454"/>
      <c r="H768" s="337" t="s">
        <v>44</v>
      </c>
      <c r="I768" s="334"/>
      <c r="J768" s="456"/>
      <c r="K768" s="452"/>
      <c r="L768" s="324">
        <v>2689090.9090909087</v>
      </c>
      <c r="M768" s="324">
        <v>2689090.9090909087</v>
      </c>
      <c r="N768" s="132">
        <v>2689090.9090909087</v>
      </c>
      <c r="O768" s="324">
        <v>2689090.9090909087</v>
      </c>
      <c r="P768" s="324">
        <v>2689090.9090909087</v>
      </c>
      <c r="Q768" s="324">
        <v>2689090.9090909087</v>
      </c>
      <c r="R768" s="324">
        <v>2689090.9090909087</v>
      </c>
      <c r="S768" s="324">
        <v>2689090.9090909087</v>
      </c>
      <c r="T768" s="324">
        <v>2689090.9090909087</v>
      </c>
      <c r="U768" s="267">
        <v>2689090.9090909087</v>
      </c>
      <c r="V768" s="267">
        <v>2689090.9090909087</v>
      </c>
      <c r="W768" s="267">
        <v>0</v>
      </c>
    </row>
    <row r="769" spans="1:23" s="267" customFormat="1" ht="65.099999999999994" customHeight="1" x14ac:dyDescent="0.3">
      <c r="A769" s="264">
        <v>759</v>
      </c>
      <c r="B769" s="376"/>
      <c r="C769" s="334" t="s">
        <v>324</v>
      </c>
      <c r="D769" s="338" t="s">
        <v>321</v>
      </c>
      <c r="E769" s="337" t="s">
        <v>44</v>
      </c>
      <c r="F769" s="336" t="s">
        <v>323</v>
      </c>
      <c r="G769" s="454"/>
      <c r="H769" s="337" t="s">
        <v>44</v>
      </c>
      <c r="I769" s="334"/>
      <c r="J769" s="456"/>
      <c r="K769" s="452"/>
      <c r="L769" s="324">
        <v>1727272.7272727271</v>
      </c>
      <c r="M769" s="324">
        <v>1727272.7272727271</v>
      </c>
      <c r="N769" s="132">
        <v>1727272.7272727271</v>
      </c>
      <c r="O769" s="324">
        <v>1727272.7272727271</v>
      </c>
      <c r="P769" s="324">
        <v>1727272.7272727271</v>
      </c>
      <c r="Q769" s="324">
        <v>1727272.7272727271</v>
      </c>
      <c r="R769" s="324">
        <v>1727272.7272727271</v>
      </c>
      <c r="S769" s="324">
        <v>1727272.7272727271</v>
      </c>
      <c r="T769" s="324">
        <v>1727272.7272727271</v>
      </c>
      <c r="U769" s="267">
        <v>1727272.7272727271</v>
      </c>
      <c r="V769" s="267">
        <v>1727272.7272727271</v>
      </c>
      <c r="W769" s="267">
        <v>0</v>
      </c>
    </row>
    <row r="770" spans="1:23" s="267" customFormat="1" ht="65.099999999999994" customHeight="1" x14ac:dyDescent="0.3">
      <c r="A770" s="264">
        <v>760</v>
      </c>
      <c r="B770" s="376"/>
      <c r="C770" s="334" t="s">
        <v>325</v>
      </c>
      <c r="D770" s="338" t="s">
        <v>321</v>
      </c>
      <c r="E770" s="334" t="s">
        <v>52</v>
      </c>
      <c r="F770" s="336" t="s">
        <v>323</v>
      </c>
      <c r="G770" s="454"/>
      <c r="H770" s="337" t="s">
        <v>44</v>
      </c>
      <c r="I770" s="334"/>
      <c r="J770" s="456"/>
      <c r="K770" s="452"/>
      <c r="L770" s="324">
        <v>3204545.4545454541</v>
      </c>
      <c r="M770" s="324">
        <v>3204545.4545454541</v>
      </c>
      <c r="N770" s="132">
        <v>3204545.4545454541</v>
      </c>
      <c r="O770" s="324">
        <v>3204545.4545454541</v>
      </c>
      <c r="P770" s="324">
        <v>3204545.4545454541</v>
      </c>
      <c r="Q770" s="324">
        <v>3204545.4545454541</v>
      </c>
      <c r="R770" s="324">
        <v>3204545.4545454541</v>
      </c>
      <c r="S770" s="324">
        <v>3204545.4545454541</v>
      </c>
      <c r="T770" s="324">
        <v>3204545.4545454541</v>
      </c>
      <c r="U770" s="267">
        <v>3204545.4545454541</v>
      </c>
      <c r="V770" s="267">
        <v>3204545.4545454541</v>
      </c>
      <c r="W770" s="267">
        <v>0</v>
      </c>
    </row>
    <row r="771" spans="1:23" s="267" customFormat="1" ht="65.099999999999994" customHeight="1" x14ac:dyDescent="0.3">
      <c r="A771" s="264">
        <v>761</v>
      </c>
      <c r="B771" s="376"/>
      <c r="C771" s="334" t="s">
        <v>327</v>
      </c>
      <c r="D771" s="338" t="s">
        <v>321</v>
      </c>
      <c r="E771" s="337" t="s">
        <v>44</v>
      </c>
      <c r="F771" s="336" t="s">
        <v>323</v>
      </c>
      <c r="G771" s="454"/>
      <c r="H771" s="337" t="s">
        <v>44</v>
      </c>
      <c r="I771" s="334"/>
      <c r="J771" s="456"/>
      <c r="K771" s="452"/>
      <c r="L771" s="324">
        <v>1492727.2727272727</v>
      </c>
      <c r="M771" s="324">
        <v>1492727.2727272727</v>
      </c>
      <c r="N771" s="132">
        <v>1492727.2727272727</v>
      </c>
      <c r="O771" s="324">
        <v>1492727.2727272727</v>
      </c>
      <c r="P771" s="324">
        <v>1492727.2727272727</v>
      </c>
      <c r="Q771" s="324">
        <v>1492727.2727272727</v>
      </c>
      <c r="R771" s="324">
        <v>1492727.2727272727</v>
      </c>
      <c r="S771" s="324">
        <v>1492727.2727272727</v>
      </c>
      <c r="T771" s="324">
        <v>1492727.2727272727</v>
      </c>
      <c r="U771" s="267">
        <v>1492727.2727272727</v>
      </c>
      <c r="V771" s="267">
        <v>1492727.2727272727</v>
      </c>
      <c r="W771" s="267">
        <v>0</v>
      </c>
    </row>
    <row r="772" spans="1:23" s="267" customFormat="1" ht="65.099999999999994" customHeight="1" x14ac:dyDescent="0.3">
      <c r="A772" s="264">
        <v>762</v>
      </c>
      <c r="B772" s="376"/>
      <c r="C772" s="334" t="s">
        <v>328</v>
      </c>
      <c r="D772" s="338" t="s">
        <v>321</v>
      </c>
      <c r="E772" s="337" t="s">
        <v>44</v>
      </c>
      <c r="F772" s="336" t="s">
        <v>3620</v>
      </c>
      <c r="G772" s="454"/>
      <c r="H772" s="337" t="s">
        <v>44</v>
      </c>
      <c r="I772" s="334"/>
      <c r="J772" s="456"/>
      <c r="K772" s="452"/>
      <c r="L772" s="324">
        <v>1036363.6363636362</v>
      </c>
      <c r="M772" s="324">
        <v>1036363.6363636362</v>
      </c>
      <c r="N772" s="132">
        <v>1036363.6363636362</v>
      </c>
      <c r="O772" s="324">
        <v>1036363.6363636362</v>
      </c>
      <c r="P772" s="324">
        <v>1036363.6363636362</v>
      </c>
      <c r="Q772" s="324">
        <v>1036363.6363636362</v>
      </c>
      <c r="R772" s="324">
        <v>1036363.6363636362</v>
      </c>
      <c r="S772" s="324">
        <v>1036363.6363636362</v>
      </c>
      <c r="T772" s="324">
        <v>1036363.6363636362</v>
      </c>
      <c r="U772" s="267">
        <v>1036363.6363636362</v>
      </c>
      <c r="V772" s="267">
        <v>1036363.6363636362</v>
      </c>
      <c r="W772" s="267">
        <v>0</v>
      </c>
    </row>
    <row r="773" spans="1:23" s="267" customFormat="1" ht="65.099999999999994" customHeight="1" x14ac:dyDescent="0.3">
      <c r="A773" s="264">
        <v>763</v>
      </c>
      <c r="B773" s="376"/>
      <c r="C773" s="334" t="s">
        <v>329</v>
      </c>
      <c r="D773" s="338" t="s">
        <v>321</v>
      </c>
      <c r="E773" s="337" t="s">
        <v>44</v>
      </c>
      <c r="F773" s="336" t="s">
        <v>323</v>
      </c>
      <c r="G773" s="454"/>
      <c r="H773" s="337" t="s">
        <v>44</v>
      </c>
      <c r="I773" s="334"/>
      <c r="J773" s="456"/>
      <c r="K773" s="452"/>
      <c r="L773" s="324">
        <v>893636.36363636353</v>
      </c>
      <c r="M773" s="324">
        <v>893636.36363636353</v>
      </c>
      <c r="N773" s="132">
        <v>893636.36363636353</v>
      </c>
      <c r="O773" s="324">
        <v>893636.36363636353</v>
      </c>
      <c r="P773" s="324">
        <v>893636.36363636353</v>
      </c>
      <c r="Q773" s="324">
        <v>893636.36363636353</v>
      </c>
      <c r="R773" s="324">
        <v>893636.36363636353</v>
      </c>
      <c r="S773" s="324">
        <v>893636.36363636353</v>
      </c>
      <c r="T773" s="324">
        <v>893636.36363636353</v>
      </c>
      <c r="U773" s="267">
        <v>893636.36363636353</v>
      </c>
      <c r="V773" s="267">
        <v>893636.36363636353</v>
      </c>
      <c r="W773" s="267">
        <v>0</v>
      </c>
    </row>
    <row r="774" spans="1:23" s="267" customFormat="1" ht="65.099999999999994" customHeight="1" x14ac:dyDescent="0.3">
      <c r="A774" s="264">
        <v>764</v>
      </c>
      <c r="B774" s="376"/>
      <c r="C774" s="334" t="s">
        <v>330</v>
      </c>
      <c r="D774" s="338" t="s">
        <v>331</v>
      </c>
      <c r="E774" s="337" t="s">
        <v>44</v>
      </c>
      <c r="F774" s="336" t="s">
        <v>332</v>
      </c>
      <c r="G774" s="454"/>
      <c r="H774" s="337" t="s">
        <v>44</v>
      </c>
      <c r="I774" s="334"/>
      <c r="J774" s="456"/>
      <c r="K774" s="452"/>
      <c r="L774" s="324">
        <v>1704545.4545454544</v>
      </c>
      <c r="M774" s="324">
        <v>1704545.4545454544</v>
      </c>
      <c r="N774" s="132">
        <v>1704545.4545454544</v>
      </c>
      <c r="O774" s="324">
        <v>1704545.4545454544</v>
      </c>
      <c r="P774" s="324">
        <v>1704545.4545454544</v>
      </c>
      <c r="Q774" s="324">
        <v>1704545.4545454544</v>
      </c>
      <c r="R774" s="324">
        <v>1704545.4545454544</v>
      </c>
      <c r="S774" s="324">
        <v>1704545.4545454544</v>
      </c>
      <c r="T774" s="324">
        <v>1704545.4545454544</v>
      </c>
      <c r="U774" s="267">
        <v>1704545.4545454544</v>
      </c>
      <c r="V774" s="267">
        <v>1704545.4545454544</v>
      </c>
      <c r="W774" s="267">
        <v>0</v>
      </c>
    </row>
    <row r="775" spans="1:23" s="267" customFormat="1" ht="65.099999999999994" customHeight="1" x14ac:dyDescent="0.3">
      <c r="A775" s="264">
        <v>765</v>
      </c>
      <c r="B775" s="376"/>
      <c r="C775" s="334" t="s">
        <v>333</v>
      </c>
      <c r="D775" s="338" t="s">
        <v>331</v>
      </c>
      <c r="E775" s="337" t="s">
        <v>44</v>
      </c>
      <c r="F775" s="336" t="s">
        <v>332</v>
      </c>
      <c r="G775" s="454"/>
      <c r="H775" s="337" t="s">
        <v>44</v>
      </c>
      <c r="I775" s="334"/>
      <c r="J775" s="456"/>
      <c r="K775" s="452"/>
      <c r="L775" s="324">
        <v>1447272.7272727271</v>
      </c>
      <c r="M775" s="324">
        <v>1447272.7272727271</v>
      </c>
      <c r="N775" s="132">
        <v>1447272.7272727271</v>
      </c>
      <c r="O775" s="324">
        <v>1447272.7272727271</v>
      </c>
      <c r="P775" s="324">
        <v>1447272.7272727271</v>
      </c>
      <c r="Q775" s="324">
        <v>1447272.7272727271</v>
      </c>
      <c r="R775" s="324">
        <v>1447272.7272727271</v>
      </c>
      <c r="S775" s="324">
        <v>1447272.7272727271</v>
      </c>
      <c r="T775" s="324">
        <v>1447272.7272727271</v>
      </c>
      <c r="U775" s="267">
        <v>1447272.7272727271</v>
      </c>
      <c r="V775" s="267">
        <v>1447272.7272727271</v>
      </c>
      <c r="W775" s="267">
        <v>0</v>
      </c>
    </row>
    <row r="776" spans="1:23" s="267" customFormat="1" ht="65.099999999999994" customHeight="1" x14ac:dyDescent="0.3">
      <c r="A776" s="264">
        <v>766</v>
      </c>
      <c r="B776" s="376"/>
      <c r="C776" s="334" t="s">
        <v>334</v>
      </c>
      <c r="D776" s="338" t="s">
        <v>321</v>
      </c>
      <c r="E776" s="337" t="s">
        <v>44</v>
      </c>
      <c r="F776" s="336" t="s">
        <v>3620</v>
      </c>
      <c r="G776" s="454"/>
      <c r="H776" s="337" t="s">
        <v>44</v>
      </c>
      <c r="I776" s="334"/>
      <c r="J776" s="456"/>
      <c r="K776" s="452"/>
      <c r="L776" s="324">
        <v>1788181.8181818181</v>
      </c>
      <c r="M776" s="324">
        <v>1788181.8181818181</v>
      </c>
      <c r="N776" s="132">
        <v>1788181.8181818181</v>
      </c>
      <c r="O776" s="324">
        <v>1788181.8181818181</v>
      </c>
      <c r="P776" s="324">
        <v>1788181.8181818181</v>
      </c>
      <c r="Q776" s="324">
        <v>1788181.8181818181</v>
      </c>
      <c r="R776" s="324">
        <v>1788181.8181818181</v>
      </c>
      <c r="S776" s="324">
        <v>1788181.8181818181</v>
      </c>
      <c r="T776" s="324">
        <v>1788181.8181818181</v>
      </c>
      <c r="U776" s="267">
        <v>1788181.8181818181</v>
      </c>
      <c r="V776" s="267">
        <v>1788181.8181818181</v>
      </c>
      <c r="W776" s="267">
        <v>0</v>
      </c>
    </row>
    <row r="777" spans="1:23" s="267" customFormat="1" ht="65.099999999999994" customHeight="1" x14ac:dyDescent="0.3">
      <c r="A777" s="264">
        <v>767</v>
      </c>
      <c r="B777" s="376"/>
      <c r="C777" s="334" t="s">
        <v>335</v>
      </c>
      <c r="D777" s="338" t="s">
        <v>321</v>
      </c>
      <c r="E777" s="337" t="s">
        <v>44</v>
      </c>
      <c r="F777" s="336" t="s">
        <v>323</v>
      </c>
      <c r="G777" s="454"/>
      <c r="H777" s="337" t="s">
        <v>44</v>
      </c>
      <c r="I777" s="334"/>
      <c r="J777" s="456"/>
      <c r="K777" s="452"/>
      <c r="L777" s="324">
        <v>3242727.2727272725</v>
      </c>
      <c r="M777" s="324">
        <v>3242727.2727272725</v>
      </c>
      <c r="N777" s="132">
        <v>3242727.2727272725</v>
      </c>
      <c r="O777" s="324">
        <v>3242727.2727272725</v>
      </c>
      <c r="P777" s="324">
        <v>3242727.2727272725</v>
      </c>
      <c r="Q777" s="324">
        <v>3242727.2727272725</v>
      </c>
      <c r="R777" s="324">
        <v>3242727.2727272725</v>
      </c>
      <c r="S777" s="324">
        <v>3242727.2727272725</v>
      </c>
      <c r="T777" s="324">
        <v>3242727.2727272725</v>
      </c>
      <c r="U777" s="267">
        <v>3242727.2727272725</v>
      </c>
      <c r="V777" s="267">
        <v>3242727.2727272725</v>
      </c>
      <c r="W777" s="267">
        <v>0</v>
      </c>
    </row>
    <row r="778" spans="1:23" s="267" customFormat="1" ht="65.099999999999994" customHeight="1" x14ac:dyDescent="0.3">
      <c r="A778" s="264">
        <v>768</v>
      </c>
      <c r="B778" s="376"/>
      <c r="C778" s="334" t="s">
        <v>336</v>
      </c>
      <c r="D778" s="338" t="s">
        <v>321</v>
      </c>
      <c r="E778" s="337" t="s">
        <v>44</v>
      </c>
      <c r="F778" s="336" t="s">
        <v>1874</v>
      </c>
      <c r="G778" s="454"/>
      <c r="H778" s="337" t="s">
        <v>44</v>
      </c>
      <c r="I778" s="334"/>
      <c r="J778" s="456"/>
      <c r="K778" s="452"/>
      <c r="L778" s="324">
        <v>2783636.3636363633</v>
      </c>
      <c r="M778" s="324">
        <v>2783636.3636363633</v>
      </c>
      <c r="N778" s="132">
        <v>2783636.3636363633</v>
      </c>
      <c r="O778" s="324">
        <v>2783636.3636363633</v>
      </c>
      <c r="P778" s="324">
        <v>2783636.3636363633</v>
      </c>
      <c r="Q778" s="324">
        <v>2783636.3636363633</v>
      </c>
      <c r="R778" s="324">
        <v>2783636.3636363633</v>
      </c>
      <c r="S778" s="324">
        <v>2783636.3636363633</v>
      </c>
      <c r="T778" s="324">
        <v>2783636.3636363633</v>
      </c>
      <c r="U778" s="267">
        <v>2783636.3636363633</v>
      </c>
      <c r="V778" s="267">
        <v>2783636.3636363633</v>
      </c>
      <c r="W778" s="267">
        <v>0</v>
      </c>
    </row>
    <row r="779" spans="1:23" s="267" customFormat="1" ht="65.099999999999994" customHeight="1" x14ac:dyDescent="0.3">
      <c r="A779" s="264">
        <v>769</v>
      </c>
      <c r="B779" s="376"/>
      <c r="C779" s="334" t="s">
        <v>339</v>
      </c>
      <c r="D779" s="338" t="s">
        <v>321</v>
      </c>
      <c r="E779" s="337" t="s">
        <v>44</v>
      </c>
      <c r="F779" s="336" t="s">
        <v>1874</v>
      </c>
      <c r="G779" s="454"/>
      <c r="H779" s="337" t="s">
        <v>44</v>
      </c>
      <c r="I779" s="334"/>
      <c r="J779" s="456"/>
      <c r="K779" s="452"/>
      <c r="L779" s="324">
        <v>3120909.0909090908</v>
      </c>
      <c r="M779" s="324">
        <v>3120909.0909090908</v>
      </c>
      <c r="N779" s="132">
        <v>3120909.0909090908</v>
      </c>
      <c r="O779" s="324">
        <v>3120909.0909090908</v>
      </c>
      <c r="P779" s="324">
        <v>3120909.0909090908</v>
      </c>
      <c r="Q779" s="324">
        <v>3120909.0909090908</v>
      </c>
      <c r="R779" s="324">
        <v>3120909.0909090908</v>
      </c>
      <c r="S779" s="324">
        <v>3120909.0909090908</v>
      </c>
      <c r="T779" s="324">
        <v>3120909.0909090908</v>
      </c>
      <c r="U779" s="267">
        <v>3120909.0909090908</v>
      </c>
      <c r="V779" s="267">
        <v>3120909.0909090908</v>
      </c>
      <c r="W779" s="267">
        <v>0</v>
      </c>
    </row>
    <row r="780" spans="1:23" s="267" customFormat="1" ht="65.099999999999994" customHeight="1" x14ac:dyDescent="0.3">
      <c r="A780" s="264">
        <v>770</v>
      </c>
      <c r="B780" s="376"/>
      <c r="C780" s="334" t="s">
        <v>340</v>
      </c>
      <c r="D780" s="338" t="s">
        <v>321</v>
      </c>
      <c r="E780" s="337" t="s">
        <v>44</v>
      </c>
      <c r="F780" s="336" t="s">
        <v>338</v>
      </c>
      <c r="G780" s="454"/>
      <c r="H780" s="337" t="s">
        <v>44</v>
      </c>
      <c r="I780" s="334"/>
      <c r="J780" s="456"/>
      <c r="K780" s="452"/>
      <c r="L780" s="324">
        <v>1638181.8181818181</v>
      </c>
      <c r="M780" s="324">
        <v>1638181.8181818181</v>
      </c>
      <c r="N780" s="132">
        <v>1638181.8181818181</v>
      </c>
      <c r="O780" s="324">
        <v>1638181.8181818181</v>
      </c>
      <c r="P780" s="324">
        <v>1638181.8181818181</v>
      </c>
      <c r="Q780" s="324">
        <v>1638181.8181818181</v>
      </c>
      <c r="R780" s="324">
        <v>1638181.8181818181</v>
      </c>
      <c r="S780" s="324">
        <v>1638181.8181818181</v>
      </c>
      <c r="T780" s="324">
        <v>1638181.8181818181</v>
      </c>
      <c r="U780" s="267">
        <v>1638181.8181818181</v>
      </c>
      <c r="V780" s="267">
        <v>1638181.8181818181</v>
      </c>
      <c r="W780" s="267">
        <v>0</v>
      </c>
    </row>
    <row r="781" spans="1:23" s="267" customFormat="1" ht="65.099999999999994" customHeight="1" x14ac:dyDescent="0.3">
      <c r="A781" s="264">
        <v>771</v>
      </c>
      <c r="B781" s="376"/>
      <c r="C781" s="334" t="s">
        <v>342</v>
      </c>
      <c r="D781" s="338" t="s">
        <v>321</v>
      </c>
      <c r="E781" s="337" t="s">
        <v>44</v>
      </c>
      <c r="F781" s="336" t="s">
        <v>338</v>
      </c>
      <c r="G781" s="454"/>
      <c r="H781" s="337" t="s">
        <v>44</v>
      </c>
      <c r="I781" s="334"/>
      <c r="J781" s="456"/>
      <c r="K781" s="452"/>
      <c r="L781" s="324">
        <v>2601818.1818181816</v>
      </c>
      <c r="M781" s="324">
        <v>2601818.1818181816</v>
      </c>
      <c r="N781" s="132">
        <v>2601818.1818181816</v>
      </c>
      <c r="O781" s="324">
        <v>2601818.1818181816</v>
      </c>
      <c r="P781" s="324">
        <v>2601818.1818181816</v>
      </c>
      <c r="Q781" s="324">
        <v>2601818.1818181816</v>
      </c>
      <c r="R781" s="324">
        <v>2601818.1818181816</v>
      </c>
      <c r="S781" s="324">
        <v>2601818.1818181816</v>
      </c>
      <c r="T781" s="324">
        <v>2601818.1818181816</v>
      </c>
      <c r="U781" s="267">
        <v>2601818.1818181816</v>
      </c>
      <c r="V781" s="267">
        <v>2601818.1818181816</v>
      </c>
      <c r="W781" s="267">
        <v>0</v>
      </c>
    </row>
    <row r="782" spans="1:23" s="267" customFormat="1" ht="65.099999999999994" customHeight="1" x14ac:dyDescent="0.3">
      <c r="A782" s="264">
        <v>772</v>
      </c>
      <c r="B782" s="376"/>
      <c r="C782" s="334" t="s">
        <v>344</v>
      </c>
      <c r="D782" s="338" t="s">
        <v>37</v>
      </c>
      <c r="E782" s="337" t="s">
        <v>44</v>
      </c>
      <c r="F782" s="336" t="s">
        <v>345</v>
      </c>
      <c r="G782" s="454"/>
      <c r="H782" s="337" t="s">
        <v>44</v>
      </c>
      <c r="I782" s="334"/>
      <c r="J782" s="456"/>
      <c r="K782" s="452"/>
      <c r="L782" s="132">
        <v>170909.09090909088</v>
      </c>
      <c r="M782" s="132">
        <v>170909.09090909088</v>
      </c>
      <c r="N782" s="132">
        <v>170909.09090909088</v>
      </c>
      <c r="O782" s="132">
        <v>170909.09090909088</v>
      </c>
      <c r="P782" s="132">
        <v>170909.09090909088</v>
      </c>
      <c r="Q782" s="132">
        <v>170909.09090909088</v>
      </c>
      <c r="R782" s="132">
        <v>170909.09090909088</v>
      </c>
      <c r="S782" s="132">
        <v>170909.09090909088</v>
      </c>
      <c r="T782" s="132">
        <v>170909.09090909088</v>
      </c>
      <c r="U782" s="267">
        <v>170909.09090909088</v>
      </c>
      <c r="V782" s="267">
        <v>170909.09090909088</v>
      </c>
      <c r="W782" s="267">
        <v>0</v>
      </c>
    </row>
    <row r="783" spans="1:23" s="267" customFormat="1" ht="65.099999999999994" customHeight="1" x14ac:dyDescent="0.3">
      <c r="A783" s="264">
        <v>773</v>
      </c>
      <c r="B783" s="376"/>
      <c r="C783" s="334" t="s">
        <v>346</v>
      </c>
      <c r="D783" s="338" t="s">
        <v>37</v>
      </c>
      <c r="E783" s="337" t="s">
        <v>44</v>
      </c>
      <c r="F783" s="336" t="s">
        <v>347</v>
      </c>
      <c r="G783" s="454"/>
      <c r="H783" s="337" t="s">
        <v>44</v>
      </c>
      <c r="I783" s="334"/>
      <c r="J783" s="456"/>
      <c r="K783" s="452"/>
      <c r="L783" s="132">
        <v>281818.18181818182</v>
      </c>
      <c r="M783" s="132">
        <v>281818.18181818182</v>
      </c>
      <c r="N783" s="132">
        <v>281818.18181818182</v>
      </c>
      <c r="O783" s="132">
        <v>281818.18181818182</v>
      </c>
      <c r="P783" s="132">
        <v>281818.18181818182</v>
      </c>
      <c r="Q783" s="132">
        <v>281818.18181818182</v>
      </c>
      <c r="R783" s="132">
        <v>281818.18181818182</v>
      </c>
      <c r="S783" s="132">
        <v>281818.18181818182</v>
      </c>
      <c r="T783" s="132">
        <v>281818.18181818182</v>
      </c>
      <c r="U783" s="267">
        <v>281818.18181818182</v>
      </c>
      <c r="V783" s="267">
        <v>281818.18181818182</v>
      </c>
      <c r="W783" s="267">
        <v>0</v>
      </c>
    </row>
    <row r="784" spans="1:23" s="267" customFormat="1" ht="65.099999999999994" customHeight="1" x14ac:dyDescent="0.3">
      <c r="A784" s="264">
        <v>774</v>
      </c>
      <c r="B784" s="376"/>
      <c r="C784" s="334" t="s">
        <v>348</v>
      </c>
      <c r="D784" s="338" t="s">
        <v>37</v>
      </c>
      <c r="E784" s="337" t="s">
        <v>44</v>
      </c>
      <c r="F784" s="336" t="s">
        <v>345</v>
      </c>
      <c r="G784" s="454"/>
      <c r="H784" s="337" t="s">
        <v>44</v>
      </c>
      <c r="I784" s="334"/>
      <c r="J784" s="456"/>
      <c r="K784" s="452"/>
      <c r="L784" s="132">
        <v>161818.18181818179</v>
      </c>
      <c r="M784" s="132">
        <v>161818.18181818179</v>
      </c>
      <c r="N784" s="132">
        <v>161818.18181818179</v>
      </c>
      <c r="O784" s="132">
        <v>161818.18181818179</v>
      </c>
      <c r="P784" s="132">
        <v>161818.18181818179</v>
      </c>
      <c r="Q784" s="132">
        <v>161818.18181818179</v>
      </c>
      <c r="R784" s="132">
        <v>161818.18181818179</v>
      </c>
      <c r="S784" s="132">
        <v>161818.18181818179</v>
      </c>
      <c r="T784" s="132">
        <v>161818.18181818179</v>
      </c>
      <c r="U784" s="267">
        <v>161818.18181818179</v>
      </c>
      <c r="V784" s="267">
        <v>161818.18181818179</v>
      </c>
      <c r="W784" s="267">
        <v>0</v>
      </c>
    </row>
    <row r="785" spans="1:23" s="267" customFormat="1" ht="93" customHeight="1" x14ac:dyDescent="0.3">
      <c r="A785" s="264">
        <v>775</v>
      </c>
      <c r="B785" s="376"/>
      <c r="C785" s="334" t="s">
        <v>349</v>
      </c>
      <c r="D785" s="338" t="s">
        <v>37</v>
      </c>
      <c r="E785" s="337" t="s">
        <v>44</v>
      </c>
      <c r="F785" s="336" t="s">
        <v>345</v>
      </c>
      <c r="G785" s="454"/>
      <c r="H785" s="337" t="s">
        <v>44</v>
      </c>
      <c r="I785" s="334"/>
      <c r="J785" s="456"/>
      <c r="K785" s="452"/>
      <c r="L785" s="132">
        <v>363636.36363636359</v>
      </c>
      <c r="M785" s="132">
        <v>363636.36363636359</v>
      </c>
      <c r="N785" s="132">
        <v>363636.36363636359</v>
      </c>
      <c r="O785" s="132">
        <v>363636.36363636359</v>
      </c>
      <c r="P785" s="132">
        <v>363636.36363636359</v>
      </c>
      <c r="Q785" s="132">
        <v>363636.36363636359</v>
      </c>
      <c r="R785" s="132">
        <v>363636.36363636359</v>
      </c>
      <c r="S785" s="132">
        <v>363636.36363636359</v>
      </c>
      <c r="T785" s="132">
        <v>363636.36363636359</v>
      </c>
      <c r="U785" s="267">
        <v>363636.36363636359</v>
      </c>
      <c r="V785" s="267">
        <v>363636.36363636359</v>
      </c>
      <c r="W785" s="267">
        <v>0</v>
      </c>
    </row>
    <row r="786" spans="1:23" s="267" customFormat="1" ht="123.6" customHeight="1" x14ac:dyDescent="0.3">
      <c r="A786" s="264">
        <v>776</v>
      </c>
      <c r="B786" s="376"/>
      <c r="C786" s="334" t="s">
        <v>350</v>
      </c>
      <c r="D786" s="338" t="s">
        <v>37</v>
      </c>
      <c r="E786" s="337" t="s">
        <v>44</v>
      </c>
      <c r="F786" s="336" t="s">
        <v>345</v>
      </c>
      <c r="G786" s="454"/>
      <c r="H786" s="337" t="s">
        <v>44</v>
      </c>
      <c r="I786" s="334"/>
      <c r="J786" s="456"/>
      <c r="K786" s="452"/>
      <c r="L786" s="132">
        <v>319090.90909090906</v>
      </c>
      <c r="M786" s="132">
        <v>319090.90909090906</v>
      </c>
      <c r="N786" s="132">
        <v>319090.90909090906</v>
      </c>
      <c r="O786" s="132">
        <v>319090.90909090906</v>
      </c>
      <c r="P786" s="132">
        <v>319090.90909090906</v>
      </c>
      <c r="Q786" s="132">
        <v>319090.90909090906</v>
      </c>
      <c r="R786" s="132">
        <v>319090.90909090906</v>
      </c>
      <c r="S786" s="132">
        <v>319090.90909090906</v>
      </c>
      <c r="T786" s="132">
        <v>319090.90909090906</v>
      </c>
      <c r="U786" s="267">
        <v>319090.90909090906</v>
      </c>
      <c r="V786" s="267">
        <v>319090.90909090906</v>
      </c>
      <c r="W786" s="267">
        <v>0</v>
      </c>
    </row>
    <row r="787" spans="1:23" s="267" customFormat="1" ht="65.099999999999994" customHeight="1" x14ac:dyDescent="0.3">
      <c r="A787" s="264">
        <v>777</v>
      </c>
      <c r="B787" s="376"/>
      <c r="C787" s="334" t="s">
        <v>351</v>
      </c>
      <c r="D787" s="338" t="s">
        <v>352</v>
      </c>
      <c r="E787" s="337" t="s">
        <v>44</v>
      </c>
      <c r="F787" s="336" t="s">
        <v>353</v>
      </c>
      <c r="G787" s="454"/>
      <c r="H787" s="337" t="s">
        <v>44</v>
      </c>
      <c r="I787" s="334"/>
      <c r="J787" s="456"/>
      <c r="K787" s="452"/>
      <c r="L787" s="132">
        <v>109090.90909090909</v>
      </c>
      <c r="M787" s="132">
        <v>109090.90909090909</v>
      </c>
      <c r="N787" s="132">
        <v>109090.90909090909</v>
      </c>
      <c r="O787" s="132">
        <v>109090.90909090909</v>
      </c>
      <c r="P787" s="132">
        <v>109090.90909090909</v>
      </c>
      <c r="Q787" s="132">
        <v>109090.90909090909</v>
      </c>
      <c r="R787" s="132">
        <v>109090.90909090909</v>
      </c>
      <c r="S787" s="132">
        <v>109090.90909090909</v>
      </c>
      <c r="T787" s="132">
        <v>109090.90909090909</v>
      </c>
      <c r="U787" s="267">
        <v>109090.90909090909</v>
      </c>
      <c r="V787" s="267">
        <v>109090.90909090909</v>
      </c>
      <c r="W787" s="267">
        <v>0</v>
      </c>
    </row>
    <row r="788" spans="1:23" s="267" customFormat="1" ht="65.099999999999994" customHeight="1" x14ac:dyDescent="0.3">
      <c r="A788" s="264">
        <v>778</v>
      </c>
      <c r="B788" s="376"/>
      <c r="C788" s="334" t="s">
        <v>354</v>
      </c>
      <c r="D788" s="338" t="s">
        <v>37</v>
      </c>
      <c r="E788" s="337" t="s">
        <v>44</v>
      </c>
      <c r="F788" s="336" t="s">
        <v>345</v>
      </c>
      <c r="G788" s="454"/>
      <c r="H788" s="337" t="s">
        <v>44</v>
      </c>
      <c r="I788" s="334"/>
      <c r="J788" s="456"/>
      <c r="K788" s="452"/>
      <c r="L788" s="132">
        <v>69090.909090909088</v>
      </c>
      <c r="M788" s="132">
        <v>69090.909090909088</v>
      </c>
      <c r="N788" s="132">
        <v>69090.909090909088</v>
      </c>
      <c r="O788" s="132">
        <v>69090.909090909088</v>
      </c>
      <c r="P788" s="132">
        <v>69090.909090909088</v>
      </c>
      <c r="Q788" s="132">
        <v>69090.909090909088</v>
      </c>
      <c r="R788" s="132">
        <v>69090.909090909088</v>
      </c>
      <c r="S788" s="132">
        <v>69090.909090909088</v>
      </c>
      <c r="T788" s="132">
        <v>69090.909090909088</v>
      </c>
      <c r="U788" s="267">
        <v>69090.909090909088</v>
      </c>
      <c r="V788" s="267">
        <v>69090.909090909088</v>
      </c>
      <c r="W788" s="267">
        <v>0</v>
      </c>
    </row>
    <row r="789" spans="1:23" s="267" customFormat="1" ht="65.099999999999994" customHeight="1" x14ac:dyDescent="0.3">
      <c r="A789" s="264">
        <v>779</v>
      </c>
      <c r="B789" s="376"/>
      <c r="C789" s="334" t="s">
        <v>355</v>
      </c>
      <c r="D789" s="338" t="s">
        <v>37</v>
      </c>
      <c r="E789" s="337" t="s">
        <v>44</v>
      </c>
      <c r="F789" s="336" t="s">
        <v>345</v>
      </c>
      <c r="G789" s="454"/>
      <c r="H789" s="337" t="s">
        <v>44</v>
      </c>
      <c r="I789" s="334"/>
      <c r="J789" s="456"/>
      <c r="K789" s="452"/>
      <c r="L789" s="132">
        <v>167272.72727272726</v>
      </c>
      <c r="M789" s="132">
        <v>167272.72727272726</v>
      </c>
      <c r="N789" s="132">
        <v>167272.72727272726</v>
      </c>
      <c r="O789" s="132">
        <v>167272.72727272726</v>
      </c>
      <c r="P789" s="132">
        <v>167272.72727272726</v>
      </c>
      <c r="Q789" s="132">
        <v>167272.72727272726</v>
      </c>
      <c r="R789" s="132">
        <v>167272.72727272726</v>
      </c>
      <c r="S789" s="132">
        <v>167272.72727272726</v>
      </c>
      <c r="T789" s="132">
        <v>167272.72727272726</v>
      </c>
      <c r="U789" s="267">
        <v>167272.72727272726</v>
      </c>
      <c r="V789" s="267">
        <v>167272.72727272726</v>
      </c>
      <c r="W789" s="267">
        <v>0</v>
      </c>
    </row>
    <row r="790" spans="1:23" s="267" customFormat="1" ht="65.099999999999994" customHeight="1" x14ac:dyDescent="0.3">
      <c r="A790" s="264">
        <v>780</v>
      </c>
      <c r="B790" s="376"/>
      <c r="C790" s="334" t="s">
        <v>356</v>
      </c>
      <c r="D790" s="338" t="s">
        <v>37</v>
      </c>
      <c r="E790" s="337" t="s">
        <v>44</v>
      </c>
      <c r="F790" s="336" t="s">
        <v>345</v>
      </c>
      <c r="G790" s="454"/>
      <c r="H790" s="337" t="s">
        <v>44</v>
      </c>
      <c r="I790" s="334"/>
      <c r="J790" s="456"/>
      <c r="K790" s="452"/>
      <c r="L790" s="132">
        <v>350000</v>
      </c>
      <c r="M790" s="132">
        <v>350000</v>
      </c>
      <c r="N790" s="132">
        <v>350000</v>
      </c>
      <c r="O790" s="132">
        <v>350000</v>
      </c>
      <c r="P790" s="132">
        <v>350000</v>
      </c>
      <c r="Q790" s="132">
        <v>350000</v>
      </c>
      <c r="R790" s="132">
        <v>350000</v>
      </c>
      <c r="S790" s="132">
        <v>350000</v>
      </c>
      <c r="T790" s="132">
        <v>350000</v>
      </c>
      <c r="U790" s="267">
        <v>350000</v>
      </c>
      <c r="V790" s="267">
        <v>350000</v>
      </c>
      <c r="W790" s="267">
        <v>0</v>
      </c>
    </row>
    <row r="791" spans="1:23" s="267" customFormat="1" ht="65.099999999999994" customHeight="1" x14ac:dyDescent="0.3">
      <c r="A791" s="264">
        <v>781</v>
      </c>
      <c r="B791" s="376"/>
      <c r="C791" s="334" t="s">
        <v>357</v>
      </c>
      <c r="D791" s="338" t="s">
        <v>37</v>
      </c>
      <c r="E791" s="337" t="s">
        <v>44</v>
      </c>
      <c r="F791" s="336" t="s">
        <v>358</v>
      </c>
      <c r="G791" s="454"/>
      <c r="H791" s="337" t="s">
        <v>44</v>
      </c>
      <c r="I791" s="334"/>
      <c r="J791" s="456"/>
      <c r="K791" s="452"/>
      <c r="L791" s="324">
        <v>110909.0909090909</v>
      </c>
      <c r="M791" s="324">
        <v>110909.0909090909</v>
      </c>
      <c r="N791" s="132">
        <v>110909.0909090909</v>
      </c>
      <c r="O791" s="324">
        <v>110909.0909090909</v>
      </c>
      <c r="P791" s="324">
        <v>110909.0909090909</v>
      </c>
      <c r="Q791" s="324">
        <v>110909.0909090909</v>
      </c>
      <c r="R791" s="324">
        <v>110909.0909090909</v>
      </c>
      <c r="S791" s="324">
        <v>110909.0909090909</v>
      </c>
      <c r="T791" s="324">
        <v>110909.0909090909</v>
      </c>
      <c r="U791" s="267">
        <v>110909.0909090909</v>
      </c>
      <c r="V791" s="267">
        <v>110909.0909090909</v>
      </c>
      <c r="W791" s="267">
        <v>0</v>
      </c>
    </row>
    <row r="792" spans="1:23" s="267" customFormat="1" ht="65.099999999999994" customHeight="1" x14ac:dyDescent="0.3">
      <c r="A792" s="264">
        <v>782</v>
      </c>
      <c r="B792" s="376"/>
      <c r="C792" s="334" t="s">
        <v>359</v>
      </c>
      <c r="D792" s="338" t="s">
        <v>37</v>
      </c>
      <c r="E792" s="337" t="s">
        <v>44</v>
      </c>
      <c r="F792" s="336" t="s">
        <v>360</v>
      </c>
      <c r="G792" s="454"/>
      <c r="H792" s="337" t="s">
        <v>44</v>
      </c>
      <c r="I792" s="334"/>
      <c r="J792" s="456"/>
      <c r="K792" s="452"/>
      <c r="L792" s="132">
        <v>53636.363636363632</v>
      </c>
      <c r="M792" s="132">
        <v>53636.363636363632</v>
      </c>
      <c r="N792" s="132">
        <v>53636.363636363632</v>
      </c>
      <c r="O792" s="132">
        <v>53636.363636363632</v>
      </c>
      <c r="P792" s="132">
        <v>53636.363636363632</v>
      </c>
      <c r="Q792" s="132">
        <v>53636.363636363632</v>
      </c>
      <c r="R792" s="132">
        <v>53636.363636363632</v>
      </c>
      <c r="S792" s="132">
        <v>53636.363636363632</v>
      </c>
      <c r="T792" s="132">
        <v>53636.363636363632</v>
      </c>
      <c r="U792" s="267">
        <v>53636.363636363632</v>
      </c>
      <c r="V792" s="267">
        <v>53636.363636363632</v>
      </c>
      <c r="W792" s="267">
        <v>0</v>
      </c>
    </row>
    <row r="793" spans="1:23" s="267" customFormat="1" ht="65.099999999999994" customHeight="1" x14ac:dyDescent="0.3">
      <c r="A793" s="264">
        <v>783</v>
      </c>
      <c r="B793" s="376"/>
      <c r="C793" s="334" t="s">
        <v>361</v>
      </c>
      <c r="D793" s="338" t="s">
        <v>37</v>
      </c>
      <c r="E793" s="337" t="s">
        <v>44</v>
      </c>
      <c r="F793" s="336" t="s">
        <v>362</v>
      </c>
      <c r="G793" s="454"/>
      <c r="H793" s="337" t="s">
        <v>44</v>
      </c>
      <c r="I793" s="334"/>
      <c r="J793" s="456"/>
      <c r="K793" s="452"/>
      <c r="L793" s="132">
        <v>181818.18181818179</v>
      </c>
      <c r="M793" s="132">
        <v>181818.18181818179</v>
      </c>
      <c r="N793" s="132">
        <v>181818.18181818179</v>
      </c>
      <c r="O793" s="132">
        <v>181818.18181818179</v>
      </c>
      <c r="P793" s="132">
        <v>181818.18181818179</v>
      </c>
      <c r="Q793" s="132">
        <v>181818.18181818179</v>
      </c>
      <c r="R793" s="132">
        <v>181818.18181818179</v>
      </c>
      <c r="S793" s="132">
        <v>181818.18181818179</v>
      </c>
      <c r="T793" s="132">
        <v>181818.18181818179</v>
      </c>
      <c r="U793" s="267">
        <v>181818.18181818179</v>
      </c>
      <c r="V793" s="267">
        <v>181818.18181818179</v>
      </c>
      <c r="W793" s="267">
        <v>0</v>
      </c>
    </row>
    <row r="794" spans="1:23" s="267" customFormat="1" ht="65.099999999999994" customHeight="1" x14ac:dyDescent="0.3">
      <c r="A794" s="13">
        <v>784</v>
      </c>
      <c r="B794" s="376"/>
      <c r="C794" s="265" t="s">
        <v>3621</v>
      </c>
      <c r="D794" s="266" t="s">
        <v>312</v>
      </c>
      <c r="E794" s="334"/>
      <c r="F794" s="266" t="s">
        <v>3622</v>
      </c>
      <c r="G794" s="454" t="s">
        <v>2213</v>
      </c>
      <c r="H794" s="455" t="s">
        <v>17</v>
      </c>
      <c r="I794" s="334"/>
      <c r="J794" s="456" t="s">
        <v>1994</v>
      </c>
      <c r="K794" s="336"/>
      <c r="L794" s="269">
        <v>356481.48148148146</v>
      </c>
      <c r="M794" s="269">
        <v>356481.48148148146</v>
      </c>
      <c r="N794" s="324">
        <v>356481.48148148146</v>
      </c>
      <c r="O794" s="269">
        <v>356481.48148148146</v>
      </c>
      <c r="P794" s="269">
        <v>356481.48148148146</v>
      </c>
      <c r="Q794" s="269">
        <v>356481.48148148146</v>
      </c>
      <c r="R794" s="269">
        <v>356481.48148148146</v>
      </c>
      <c r="S794" s="269">
        <v>356481.48148148146</v>
      </c>
      <c r="T794" s="269">
        <v>356481.48148148146</v>
      </c>
    </row>
    <row r="795" spans="1:23" s="267" customFormat="1" ht="65.099999999999994" customHeight="1" x14ac:dyDescent="0.3">
      <c r="A795" s="13">
        <v>785</v>
      </c>
      <c r="B795" s="376"/>
      <c r="C795" s="265" t="s">
        <v>3623</v>
      </c>
      <c r="D795" s="266" t="s">
        <v>312</v>
      </c>
      <c r="E795" s="334"/>
      <c r="F795" s="266" t="s">
        <v>3622</v>
      </c>
      <c r="G795" s="453"/>
      <c r="H795" s="453"/>
      <c r="I795" s="334"/>
      <c r="J795" s="453"/>
      <c r="K795" s="336"/>
      <c r="L795" s="269">
        <v>458333.33333333331</v>
      </c>
      <c r="M795" s="269">
        <v>458333.33333333331</v>
      </c>
      <c r="N795" s="324">
        <v>458333.33333333331</v>
      </c>
      <c r="O795" s="269">
        <v>458333.33333333331</v>
      </c>
      <c r="P795" s="269">
        <v>458333.33333333331</v>
      </c>
      <c r="Q795" s="269">
        <v>458333.33333333331</v>
      </c>
      <c r="R795" s="269">
        <v>458333.33333333331</v>
      </c>
      <c r="S795" s="269">
        <v>458333.33333333331</v>
      </c>
      <c r="T795" s="269">
        <v>458333.33333333331</v>
      </c>
    </row>
    <row r="796" spans="1:23" s="267" customFormat="1" ht="65.099999999999994" customHeight="1" x14ac:dyDescent="0.3">
      <c r="A796" s="13">
        <v>786</v>
      </c>
      <c r="B796" s="376"/>
      <c r="C796" s="265" t="s">
        <v>3624</v>
      </c>
      <c r="D796" s="266" t="s">
        <v>321</v>
      </c>
      <c r="E796" s="334"/>
      <c r="F796" s="266" t="s">
        <v>3625</v>
      </c>
      <c r="G796" s="453"/>
      <c r="H796" s="453"/>
      <c r="I796" s="334"/>
      <c r="J796" s="453"/>
      <c r="K796" s="336"/>
      <c r="L796" s="269">
        <v>2222222.222222222</v>
      </c>
      <c r="M796" s="269">
        <v>2222222.222222222</v>
      </c>
      <c r="N796" s="324">
        <v>2222222.222222222</v>
      </c>
      <c r="O796" s="269">
        <v>2222222.222222222</v>
      </c>
      <c r="P796" s="269">
        <v>2222222.222222222</v>
      </c>
      <c r="Q796" s="269">
        <v>2222222.222222222</v>
      </c>
      <c r="R796" s="269">
        <v>2222222.222222222</v>
      </c>
      <c r="S796" s="269">
        <v>2222222.222222222</v>
      </c>
      <c r="T796" s="269">
        <v>2222222.222222222</v>
      </c>
    </row>
    <row r="797" spans="1:23" s="267" customFormat="1" ht="65.099999999999994" customHeight="1" x14ac:dyDescent="0.3">
      <c r="A797" s="13">
        <v>787</v>
      </c>
      <c r="B797" s="376"/>
      <c r="C797" s="265" t="s">
        <v>3626</v>
      </c>
      <c r="D797" s="266" t="s">
        <v>321</v>
      </c>
      <c r="E797" s="334"/>
      <c r="F797" s="266" t="s">
        <v>1392</v>
      </c>
      <c r="G797" s="453"/>
      <c r="H797" s="453"/>
      <c r="I797" s="334"/>
      <c r="J797" s="453"/>
      <c r="K797" s="336"/>
      <c r="L797" s="269">
        <v>2814814.8148148148</v>
      </c>
      <c r="M797" s="269">
        <v>2814814.8148148148</v>
      </c>
      <c r="N797" s="324">
        <v>2814814.8148148148</v>
      </c>
      <c r="O797" s="269">
        <v>2814814.8148148148</v>
      </c>
      <c r="P797" s="269">
        <v>2814814.8148148148</v>
      </c>
      <c r="Q797" s="269">
        <v>2814814.8148148148</v>
      </c>
      <c r="R797" s="269">
        <v>2814814.8148148148</v>
      </c>
      <c r="S797" s="269">
        <v>2814814.8148148148</v>
      </c>
      <c r="T797" s="269">
        <v>2814814.8148148148</v>
      </c>
    </row>
    <row r="798" spans="1:23" s="267" customFormat="1" ht="65.099999999999994" customHeight="1" x14ac:dyDescent="0.3">
      <c r="A798" s="13">
        <v>788</v>
      </c>
      <c r="B798" s="376"/>
      <c r="C798" s="265" t="s">
        <v>3627</v>
      </c>
      <c r="D798" s="266" t="s">
        <v>321</v>
      </c>
      <c r="E798" s="334"/>
      <c r="F798" s="266" t="s">
        <v>1392</v>
      </c>
      <c r="G798" s="453"/>
      <c r="H798" s="453"/>
      <c r="I798" s="334"/>
      <c r="J798" s="453"/>
      <c r="K798" s="336"/>
      <c r="L798" s="269">
        <v>1018518.5185185184</v>
      </c>
      <c r="M798" s="269">
        <v>1018518.5185185184</v>
      </c>
      <c r="N798" s="324">
        <v>1018518.5185185184</v>
      </c>
      <c r="O798" s="269">
        <v>1018518.5185185184</v>
      </c>
      <c r="P798" s="269">
        <v>1018518.5185185184</v>
      </c>
      <c r="Q798" s="269">
        <v>1018518.5185185184</v>
      </c>
      <c r="R798" s="269">
        <v>1018518.5185185184</v>
      </c>
      <c r="S798" s="269">
        <v>1018518.5185185184</v>
      </c>
      <c r="T798" s="269">
        <v>1018518.5185185184</v>
      </c>
    </row>
    <row r="799" spans="1:23" s="267" customFormat="1" ht="65.099999999999994" customHeight="1" x14ac:dyDescent="0.3">
      <c r="A799" s="13">
        <v>789</v>
      </c>
      <c r="B799" s="376"/>
      <c r="C799" s="265" t="s">
        <v>3628</v>
      </c>
      <c r="D799" s="266" t="s">
        <v>321</v>
      </c>
      <c r="E799" s="334"/>
      <c r="F799" s="266" t="s">
        <v>3620</v>
      </c>
      <c r="G799" s="453"/>
      <c r="H799" s="453"/>
      <c r="I799" s="334"/>
      <c r="J799" s="453"/>
      <c r="K799" s="336"/>
      <c r="L799" s="269">
        <v>1833333.3333333333</v>
      </c>
      <c r="M799" s="269">
        <v>1833333.3333333333</v>
      </c>
      <c r="N799" s="324">
        <v>1833333.3333333333</v>
      </c>
      <c r="O799" s="269">
        <v>1833333.3333333333</v>
      </c>
      <c r="P799" s="269">
        <v>1833333.3333333333</v>
      </c>
      <c r="Q799" s="269">
        <v>1833333.3333333333</v>
      </c>
      <c r="R799" s="269">
        <v>1833333.3333333333</v>
      </c>
      <c r="S799" s="269">
        <v>1833333.3333333333</v>
      </c>
      <c r="T799" s="269">
        <v>1833333.3333333333</v>
      </c>
    </row>
    <row r="800" spans="1:23" s="267" customFormat="1" ht="65.099999999999994" customHeight="1" x14ac:dyDescent="0.3">
      <c r="A800" s="13">
        <v>790</v>
      </c>
      <c r="B800" s="376"/>
      <c r="C800" s="265" t="s">
        <v>3629</v>
      </c>
      <c r="D800" s="266" t="s">
        <v>321</v>
      </c>
      <c r="E800" s="334"/>
      <c r="F800" s="266" t="s">
        <v>3620</v>
      </c>
      <c r="G800" s="453"/>
      <c r="H800" s="453"/>
      <c r="I800" s="334"/>
      <c r="J800" s="453"/>
      <c r="K800" s="336"/>
      <c r="L800" s="269">
        <v>2393518.5185185182</v>
      </c>
      <c r="M800" s="269">
        <v>2393518.5185185182</v>
      </c>
      <c r="N800" s="324">
        <v>2393518.5185185182</v>
      </c>
      <c r="O800" s="269">
        <v>2393518.5185185182</v>
      </c>
      <c r="P800" s="269">
        <v>2393518.5185185182</v>
      </c>
      <c r="Q800" s="269">
        <v>2393518.5185185182</v>
      </c>
      <c r="R800" s="269">
        <v>2393518.5185185182</v>
      </c>
      <c r="S800" s="269">
        <v>2393518.5185185182</v>
      </c>
      <c r="T800" s="269">
        <v>2393518.5185185182</v>
      </c>
    </row>
    <row r="801" spans="1:20" s="267" customFormat="1" ht="65.099999999999994" customHeight="1" x14ac:dyDescent="0.3">
      <c r="A801" s="13">
        <v>791</v>
      </c>
      <c r="B801" s="376"/>
      <c r="C801" s="265" t="s">
        <v>3630</v>
      </c>
      <c r="D801" s="266" t="s">
        <v>321</v>
      </c>
      <c r="E801" s="334"/>
      <c r="F801" s="266" t="s">
        <v>3620</v>
      </c>
      <c r="G801" s="453"/>
      <c r="H801" s="453"/>
      <c r="I801" s="334"/>
      <c r="J801" s="453"/>
      <c r="K801" s="336"/>
      <c r="L801" s="269">
        <v>2273148.1481481479</v>
      </c>
      <c r="M801" s="269">
        <v>2273148.1481481479</v>
      </c>
      <c r="N801" s="324">
        <v>2273148.1481481479</v>
      </c>
      <c r="O801" s="269">
        <v>2273148.1481481479</v>
      </c>
      <c r="P801" s="269">
        <v>2273148.1481481479</v>
      </c>
      <c r="Q801" s="269">
        <v>2273148.1481481479</v>
      </c>
      <c r="R801" s="269">
        <v>2273148.1481481479</v>
      </c>
      <c r="S801" s="269">
        <v>2273148.1481481479</v>
      </c>
      <c r="T801" s="269">
        <v>2273148.1481481479</v>
      </c>
    </row>
    <row r="802" spans="1:20" s="267" customFormat="1" ht="65.099999999999994" customHeight="1" x14ac:dyDescent="0.3">
      <c r="A802" s="13">
        <v>792</v>
      </c>
      <c r="B802" s="376"/>
      <c r="C802" s="265" t="s">
        <v>3631</v>
      </c>
      <c r="D802" s="266" t="s">
        <v>321</v>
      </c>
      <c r="E802" s="334"/>
      <c r="F802" s="266" t="s">
        <v>3620</v>
      </c>
      <c r="G802" s="453"/>
      <c r="H802" s="453"/>
      <c r="I802" s="334"/>
      <c r="J802" s="453"/>
      <c r="K802" s="336"/>
      <c r="L802" s="269">
        <v>2509259.2592592589</v>
      </c>
      <c r="M802" s="269">
        <v>2509259.2592592589</v>
      </c>
      <c r="N802" s="324">
        <v>2509259.2592592589</v>
      </c>
      <c r="O802" s="269">
        <v>2509259.2592592589</v>
      </c>
      <c r="P802" s="269">
        <v>2509259.2592592589</v>
      </c>
      <c r="Q802" s="269">
        <v>2509259.2592592589</v>
      </c>
      <c r="R802" s="269">
        <v>2509259.2592592589</v>
      </c>
      <c r="S802" s="269">
        <v>2509259.2592592589</v>
      </c>
      <c r="T802" s="269">
        <v>2509259.2592592589</v>
      </c>
    </row>
    <row r="803" spans="1:20" s="267" customFormat="1" ht="65.099999999999994" customHeight="1" x14ac:dyDescent="0.3">
      <c r="A803" s="13">
        <v>793</v>
      </c>
      <c r="B803" s="376"/>
      <c r="C803" s="268" t="s">
        <v>3632</v>
      </c>
      <c r="D803" s="266" t="s">
        <v>321</v>
      </c>
      <c r="E803" s="334"/>
      <c r="F803" s="266" t="s">
        <v>1392</v>
      </c>
      <c r="G803" s="453"/>
      <c r="H803" s="453"/>
      <c r="I803" s="334"/>
      <c r="J803" s="453"/>
      <c r="K803" s="336"/>
      <c r="L803" s="269">
        <v>4277777.7777777771</v>
      </c>
      <c r="M803" s="269">
        <v>4277777.7777777771</v>
      </c>
      <c r="N803" s="324">
        <v>4277777.7777777771</v>
      </c>
      <c r="O803" s="269">
        <v>4277777.7777777771</v>
      </c>
      <c r="P803" s="269">
        <v>4277777.7777777771</v>
      </c>
      <c r="Q803" s="269">
        <v>4277777.7777777771</v>
      </c>
      <c r="R803" s="269">
        <v>4277777.7777777771</v>
      </c>
      <c r="S803" s="269">
        <v>4277777.7777777771</v>
      </c>
      <c r="T803" s="269">
        <v>4277777.7777777771</v>
      </c>
    </row>
    <row r="804" spans="1:20" s="267" customFormat="1" ht="65.099999999999994" customHeight="1" x14ac:dyDescent="0.3">
      <c r="A804" s="13">
        <v>794</v>
      </c>
      <c r="B804" s="376"/>
      <c r="C804" s="268" t="s">
        <v>3633</v>
      </c>
      <c r="D804" s="266" t="s">
        <v>321</v>
      </c>
      <c r="E804" s="334"/>
      <c r="F804" s="266" t="s">
        <v>1392</v>
      </c>
      <c r="G804" s="453"/>
      <c r="H804" s="453"/>
      <c r="I804" s="334"/>
      <c r="J804" s="453"/>
      <c r="K804" s="336"/>
      <c r="L804" s="269">
        <v>4828703.7037037034</v>
      </c>
      <c r="M804" s="269">
        <v>4828703.7037037034</v>
      </c>
      <c r="N804" s="324">
        <v>4828703.7037037034</v>
      </c>
      <c r="O804" s="269">
        <v>4828703.7037037034</v>
      </c>
      <c r="P804" s="269">
        <v>4828703.7037037034</v>
      </c>
      <c r="Q804" s="269">
        <v>4828703.7037037034</v>
      </c>
      <c r="R804" s="269">
        <v>4828703.7037037034</v>
      </c>
      <c r="S804" s="269">
        <v>4828703.7037037034</v>
      </c>
      <c r="T804" s="269">
        <v>4828703.7037037034</v>
      </c>
    </row>
    <row r="805" spans="1:20" s="267" customFormat="1" ht="65.099999999999994" customHeight="1" x14ac:dyDescent="0.3">
      <c r="A805" s="13">
        <v>795</v>
      </c>
      <c r="B805" s="376"/>
      <c r="C805" s="268" t="s">
        <v>3634</v>
      </c>
      <c r="D805" s="266" t="s">
        <v>373</v>
      </c>
      <c r="E805" s="334"/>
      <c r="F805" s="266" t="s">
        <v>3635</v>
      </c>
      <c r="G805" s="453"/>
      <c r="H805" s="453"/>
      <c r="I805" s="334"/>
      <c r="J805" s="453"/>
      <c r="K805" s="336"/>
      <c r="L805" s="269">
        <v>754629.62962962955</v>
      </c>
      <c r="M805" s="269">
        <v>754629.62962962955</v>
      </c>
      <c r="N805" s="324">
        <v>754629.62962962955</v>
      </c>
      <c r="O805" s="269">
        <v>754629.62962962955</v>
      </c>
      <c r="P805" s="269">
        <v>754629.62962962955</v>
      </c>
      <c r="Q805" s="269">
        <v>754629.62962962955</v>
      </c>
      <c r="R805" s="269">
        <v>754629.62962962955</v>
      </c>
      <c r="S805" s="269">
        <v>754629.62962962955</v>
      </c>
      <c r="T805" s="269">
        <v>754629.62962962955</v>
      </c>
    </row>
    <row r="806" spans="1:20" s="10" customFormat="1" ht="129" customHeight="1" x14ac:dyDescent="0.3">
      <c r="A806" s="13">
        <v>796</v>
      </c>
      <c r="B806" s="376"/>
      <c r="C806" s="307" t="s">
        <v>1669</v>
      </c>
      <c r="D806" s="319" t="s">
        <v>377</v>
      </c>
      <c r="E806" s="307" t="s">
        <v>52</v>
      </c>
      <c r="F806" s="318" t="s">
        <v>378</v>
      </c>
      <c r="G806" s="376" t="s">
        <v>1280</v>
      </c>
      <c r="H806" s="373" t="s">
        <v>17</v>
      </c>
      <c r="I806" s="373"/>
      <c r="J806" s="389" t="s">
        <v>19</v>
      </c>
      <c r="K806" s="388"/>
      <c r="L806" s="324">
        <v>499999.99999999994</v>
      </c>
      <c r="M806" s="324">
        <v>499999.99999999994</v>
      </c>
      <c r="N806" s="132">
        <v>499999.99999999994</v>
      </c>
      <c r="O806" s="324">
        <v>499999.99999999994</v>
      </c>
      <c r="P806" s="324">
        <v>499999.99999999994</v>
      </c>
      <c r="Q806" s="324">
        <v>499999.99999999994</v>
      </c>
      <c r="R806" s="324">
        <v>499999.99999999994</v>
      </c>
      <c r="S806" s="324">
        <v>499999.99999999994</v>
      </c>
      <c r="T806" s="324">
        <v>499999.99999999994</v>
      </c>
    </row>
    <row r="807" spans="1:20" s="10" customFormat="1" ht="132" customHeight="1" x14ac:dyDescent="0.3">
      <c r="A807" s="13">
        <v>797</v>
      </c>
      <c r="B807" s="376"/>
      <c r="C807" s="307" t="s">
        <v>1670</v>
      </c>
      <c r="D807" s="319" t="s">
        <v>377</v>
      </c>
      <c r="E807" s="321" t="s">
        <v>44</v>
      </c>
      <c r="F807" s="318" t="s">
        <v>378</v>
      </c>
      <c r="G807" s="376"/>
      <c r="H807" s="373"/>
      <c r="I807" s="373"/>
      <c r="J807" s="389"/>
      <c r="K807" s="388"/>
      <c r="L807" s="324">
        <v>580000</v>
      </c>
      <c r="M807" s="324">
        <v>580000</v>
      </c>
      <c r="N807" s="132">
        <v>580000</v>
      </c>
      <c r="O807" s="324">
        <v>580000</v>
      </c>
      <c r="P807" s="324">
        <v>580000</v>
      </c>
      <c r="Q807" s="324">
        <v>580000</v>
      </c>
      <c r="R807" s="324">
        <v>580000</v>
      </c>
      <c r="S807" s="324">
        <v>580000</v>
      </c>
      <c r="T807" s="324">
        <v>580000</v>
      </c>
    </row>
    <row r="808" spans="1:20" s="10" customFormat="1" ht="139.5" customHeight="1" x14ac:dyDescent="0.3">
      <c r="A808" s="13">
        <v>798</v>
      </c>
      <c r="B808" s="376"/>
      <c r="C808" s="307" t="s">
        <v>1671</v>
      </c>
      <c r="D808" s="319" t="s">
        <v>379</v>
      </c>
      <c r="E808" s="321" t="s">
        <v>44</v>
      </c>
      <c r="F808" s="318" t="s">
        <v>380</v>
      </c>
      <c r="G808" s="376"/>
      <c r="H808" s="373"/>
      <c r="I808" s="373"/>
      <c r="J808" s="389"/>
      <c r="K808" s="388"/>
      <c r="L808" s="324">
        <v>2863636.3636363633</v>
      </c>
      <c r="M808" s="324">
        <v>2863636.3636363633</v>
      </c>
      <c r="N808" s="132">
        <v>2863636.3636363633</v>
      </c>
      <c r="O808" s="324">
        <v>2863636.3636363633</v>
      </c>
      <c r="P808" s="324">
        <v>2863636.3636363633</v>
      </c>
      <c r="Q808" s="324">
        <v>2863636.3636363633</v>
      </c>
      <c r="R808" s="324">
        <v>2863636.3636363633</v>
      </c>
      <c r="S808" s="324">
        <v>2863636.3636363633</v>
      </c>
      <c r="T808" s="324">
        <v>2863636.3636363633</v>
      </c>
    </row>
    <row r="809" spans="1:20" s="10" customFormat="1" ht="143.25" customHeight="1" x14ac:dyDescent="0.3">
      <c r="A809" s="13">
        <v>799</v>
      </c>
      <c r="B809" s="376"/>
      <c r="C809" s="307" t="s">
        <v>381</v>
      </c>
      <c r="D809" s="319" t="s">
        <v>380</v>
      </c>
      <c r="E809" s="321" t="s">
        <v>44</v>
      </c>
      <c r="F809" s="318" t="s">
        <v>380</v>
      </c>
      <c r="G809" s="376"/>
      <c r="H809" s="373"/>
      <c r="I809" s="373"/>
      <c r="J809" s="389"/>
      <c r="K809" s="388"/>
      <c r="L809" s="324">
        <v>3872727.2727272725</v>
      </c>
      <c r="M809" s="324">
        <v>3872727.2727272725</v>
      </c>
      <c r="N809" s="132">
        <v>3872727.2727272725</v>
      </c>
      <c r="O809" s="324">
        <v>3872727.2727272725</v>
      </c>
      <c r="P809" s="324">
        <v>3872727.2727272725</v>
      </c>
      <c r="Q809" s="324">
        <v>3872727.2727272725</v>
      </c>
      <c r="R809" s="324">
        <v>3872727.2727272725</v>
      </c>
      <c r="S809" s="324">
        <v>3872727.2727272725</v>
      </c>
      <c r="T809" s="324">
        <v>3872727.2727272725</v>
      </c>
    </row>
    <row r="810" spans="1:20" s="10" customFormat="1" ht="127.5" customHeight="1" x14ac:dyDescent="0.3">
      <c r="A810" s="13">
        <v>800</v>
      </c>
      <c r="B810" s="376"/>
      <c r="C810" s="307" t="s">
        <v>382</v>
      </c>
      <c r="D810" s="319" t="s">
        <v>380</v>
      </c>
      <c r="E810" s="321" t="s">
        <v>44</v>
      </c>
      <c r="F810" s="318" t="s">
        <v>380</v>
      </c>
      <c r="G810" s="376"/>
      <c r="H810" s="373"/>
      <c r="I810" s="373"/>
      <c r="J810" s="389"/>
      <c r="K810" s="388"/>
      <c r="L810" s="324">
        <v>3068181.8181818179</v>
      </c>
      <c r="M810" s="324">
        <v>3068181.8181818179</v>
      </c>
      <c r="N810" s="132">
        <v>3068181.8181818179</v>
      </c>
      <c r="O810" s="324">
        <v>3068181.8181818179</v>
      </c>
      <c r="P810" s="324">
        <v>3068181.8181818179</v>
      </c>
      <c r="Q810" s="324">
        <v>3068181.8181818179</v>
      </c>
      <c r="R810" s="324">
        <v>3068181.8181818179</v>
      </c>
      <c r="S810" s="324">
        <v>3068181.8181818179</v>
      </c>
      <c r="T810" s="324">
        <v>3068181.8181818179</v>
      </c>
    </row>
    <row r="811" spans="1:20" s="10" customFormat="1" ht="137.25" customHeight="1" x14ac:dyDescent="0.3">
      <c r="A811" s="13">
        <v>801</v>
      </c>
      <c r="B811" s="376"/>
      <c r="C811" s="307" t="s">
        <v>383</v>
      </c>
      <c r="D811" s="319" t="s">
        <v>380</v>
      </c>
      <c r="E811" s="321" t="s">
        <v>44</v>
      </c>
      <c r="F811" s="318" t="s">
        <v>380</v>
      </c>
      <c r="G811" s="376"/>
      <c r="H811" s="373"/>
      <c r="I811" s="373"/>
      <c r="J811" s="389"/>
      <c r="K811" s="388"/>
      <c r="L811" s="324">
        <v>3927272.7272727271</v>
      </c>
      <c r="M811" s="324">
        <v>3927272.7272727271</v>
      </c>
      <c r="N811" s="132">
        <v>3927272.7272727271</v>
      </c>
      <c r="O811" s="324">
        <v>3927272.7272727271</v>
      </c>
      <c r="P811" s="324">
        <v>3927272.7272727271</v>
      </c>
      <c r="Q811" s="324">
        <v>3927272.7272727271</v>
      </c>
      <c r="R811" s="324">
        <v>3927272.7272727271</v>
      </c>
      <c r="S811" s="324">
        <v>3927272.7272727271</v>
      </c>
      <c r="T811" s="324">
        <v>3927272.7272727271</v>
      </c>
    </row>
    <row r="812" spans="1:20" s="10" customFormat="1" ht="130.5" customHeight="1" x14ac:dyDescent="0.3">
      <c r="A812" s="13">
        <v>802</v>
      </c>
      <c r="B812" s="376"/>
      <c r="C812" s="307" t="s">
        <v>1673</v>
      </c>
      <c r="D812" s="319" t="s">
        <v>380</v>
      </c>
      <c r="E812" s="321" t="s">
        <v>44</v>
      </c>
      <c r="F812" s="318" t="s">
        <v>380</v>
      </c>
      <c r="G812" s="376"/>
      <c r="H812" s="373"/>
      <c r="I812" s="373"/>
      <c r="J812" s="389"/>
      <c r="K812" s="388"/>
      <c r="L812" s="324">
        <v>4477272.7272727266</v>
      </c>
      <c r="M812" s="324">
        <v>4477272.7272727266</v>
      </c>
      <c r="N812" s="132">
        <v>4477272.7272727266</v>
      </c>
      <c r="O812" s="324">
        <v>4477272.7272727266</v>
      </c>
      <c r="P812" s="324">
        <v>4477272.7272727266</v>
      </c>
      <c r="Q812" s="324">
        <v>4477272.7272727266</v>
      </c>
      <c r="R812" s="324">
        <v>4477272.7272727266</v>
      </c>
      <c r="S812" s="324">
        <v>4477272.7272727266</v>
      </c>
      <c r="T812" s="324">
        <v>4477272.7272727266</v>
      </c>
    </row>
    <row r="813" spans="1:20" s="10" customFormat="1" ht="105.75" customHeight="1" x14ac:dyDescent="0.3">
      <c r="A813" s="13">
        <v>803</v>
      </c>
      <c r="B813" s="376"/>
      <c r="C813" s="307" t="s">
        <v>1672</v>
      </c>
      <c r="D813" s="319" t="s">
        <v>380</v>
      </c>
      <c r="E813" s="321" t="s">
        <v>44</v>
      </c>
      <c r="F813" s="318" t="s">
        <v>380</v>
      </c>
      <c r="G813" s="376"/>
      <c r="H813" s="373"/>
      <c r="I813" s="373"/>
      <c r="J813" s="389"/>
      <c r="K813" s="388"/>
      <c r="L813" s="324">
        <v>3845454.5454545449</v>
      </c>
      <c r="M813" s="324">
        <v>3845454.5454545449</v>
      </c>
      <c r="N813" s="132">
        <v>3845454.5454545449</v>
      </c>
      <c r="O813" s="324">
        <v>3845454.5454545449</v>
      </c>
      <c r="P813" s="324">
        <v>3845454.5454545449</v>
      </c>
      <c r="Q813" s="324">
        <v>3845454.5454545449</v>
      </c>
      <c r="R813" s="324">
        <v>3845454.5454545449</v>
      </c>
      <c r="S813" s="324">
        <v>3845454.5454545449</v>
      </c>
      <c r="T813" s="324">
        <v>3845454.5454545449</v>
      </c>
    </row>
    <row r="814" spans="1:20" s="10" customFormat="1" ht="105.75" customHeight="1" x14ac:dyDescent="0.3">
      <c r="A814" s="13">
        <v>804</v>
      </c>
      <c r="B814" s="376"/>
      <c r="C814" s="307" t="s">
        <v>384</v>
      </c>
      <c r="D814" s="319" t="s">
        <v>385</v>
      </c>
      <c r="E814" s="321" t="s">
        <v>44</v>
      </c>
      <c r="F814" s="318" t="s">
        <v>385</v>
      </c>
      <c r="G814" s="376"/>
      <c r="H814" s="373"/>
      <c r="I814" s="373"/>
      <c r="J814" s="389"/>
      <c r="K814" s="388"/>
      <c r="L814" s="324">
        <v>800000</v>
      </c>
      <c r="M814" s="324">
        <v>800000</v>
      </c>
      <c r="N814" s="132">
        <v>800000</v>
      </c>
      <c r="O814" s="324">
        <v>800000</v>
      </c>
      <c r="P814" s="324">
        <v>800000</v>
      </c>
      <c r="Q814" s="324">
        <v>800000</v>
      </c>
      <c r="R814" s="324">
        <v>800000</v>
      </c>
      <c r="S814" s="324">
        <v>800000</v>
      </c>
      <c r="T814" s="324">
        <v>800000</v>
      </c>
    </row>
    <row r="815" spans="1:20" s="10" customFormat="1" ht="105.75" customHeight="1" x14ac:dyDescent="0.3">
      <c r="A815" s="13">
        <v>805</v>
      </c>
      <c r="B815" s="376"/>
      <c r="C815" s="307" t="s">
        <v>384</v>
      </c>
      <c r="D815" s="319" t="s">
        <v>386</v>
      </c>
      <c r="E815" s="321" t="s">
        <v>44</v>
      </c>
      <c r="F815" s="318" t="s">
        <v>386</v>
      </c>
      <c r="G815" s="376"/>
      <c r="H815" s="373"/>
      <c r="I815" s="373"/>
      <c r="J815" s="389"/>
      <c r="K815" s="388"/>
      <c r="L815" s="324">
        <v>3250000</v>
      </c>
      <c r="M815" s="324">
        <v>3250000</v>
      </c>
      <c r="N815" s="132">
        <v>3250000</v>
      </c>
      <c r="O815" s="324">
        <v>3250000</v>
      </c>
      <c r="P815" s="324">
        <v>3250000</v>
      </c>
      <c r="Q815" s="324">
        <v>3250000</v>
      </c>
      <c r="R815" s="324">
        <v>3250000</v>
      </c>
      <c r="S815" s="324">
        <v>3250000</v>
      </c>
      <c r="T815" s="324">
        <v>3250000</v>
      </c>
    </row>
    <row r="816" spans="1:20" s="10" customFormat="1" ht="105.75" customHeight="1" x14ac:dyDescent="0.3">
      <c r="A816" s="13">
        <v>806</v>
      </c>
      <c r="B816" s="376"/>
      <c r="C816" s="307" t="s">
        <v>387</v>
      </c>
      <c r="D816" s="319" t="s">
        <v>388</v>
      </c>
      <c r="E816" s="321" t="s">
        <v>44</v>
      </c>
      <c r="F816" s="318" t="s">
        <v>388</v>
      </c>
      <c r="G816" s="376"/>
      <c r="H816" s="373"/>
      <c r="I816" s="373"/>
      <c r="J816" s="389"/>
      <c r="K816" s="388"/>
      <c r="L816" s="324">
        <v>1250000</v>
      </c>
      <c r="M816" s="324">
        <v>1250000</v>
      </c>
      <c r="N816" s="132">
        <v>1250000</v>
      </c>
      <c r="O816" s="324">
        <v>1250000</v>
      </c>
      <c r="P816" s="324">
        <v>1250000</v>
      </c>
      <c r="Q816" s="324">
        <v>1250000</v>
      </c>
      <c r="R816" s="324">
        <v>1250000</v>
      </c>
      <c r="S816" s="324">
        <v>1250000</v>
      </c>
      <c r="T816" s="324">
        <v>1250000</v>
      </c>
    </row>
    <row r="817" spans="1:20" s="10" customFormat="1" ht="105.75" customHeight="1" x14ac:dyDescent="0.3">
      <c r="A817" s="13">
        <v>807</v>
      </c>
      <c r="B817" s="376"/>
      <c r="C817" s="307" t="s">
        <v>387</v>
      </c>
      <c r="D817" s="319" t="s">
        <v>389</v>
      </c>
      <c r="E817" s="321" t="s">
        <v>44</v>
      </c>
      <c r="F817" s="318" t="s">
        <v>389</v>
      </c>
      <c r="G817" s="376"/>
      <c r="H817" s="373"/>
      <c r="I817" s="373"/>
      <c r="J817" s="389"/>
      <c r="K817" s="388"/>
      <c r="L817" s="324">
        <v>420000</v>
      </c>
      <c r="M817" s="324">
        <v>420000</v>
      </c>
      <c r="N817" s="132">
        <v>420000</v>
      </c>
      <c r="O817" s="324">
        <v>420000</v>
      </c>
      <c r="P817" s="324">
        <v>420000</v>
      </c>
      <c r="Q817" s="324">
        <v>420000</v>
      </c>
      <c r="R817" s="324">
        <v>420000</v>
      </c>
      <c r="S817" s="324">
        <v>420000</v>
      </c>
      <c r="T817" s="324">
        <v>420000</v>
      </c>
    </row>
    <row r="818" spans="1:20" s="10" customFormat="1" ht="105.75" customHeight="1" x14ac:dyDescent="0.3">
      <c r="A818" s="13">
        <v>808</v>
      </c>
      <c r="B818" s="376"/>
      <c r="C818" s="307" t="s">
        <v>1281</v>
      </c>
      <c r="D818" s="319" t="s">
        <v>312</v>
      </c>
      <c r="E818" s="321"/>
      <c r="F818" s="318" t="s">
        <v>1276</v>
      </c>
      <c r="G818" s="376" t="s">
        <v>1279</v>
      </c>
      <c r="H818" s="391" t="s">
        <v>17</v>
      </c>
      <c r="I818" s="373"/>
      <c r="J818" s="389" t="s">
        <v>19</v>
      </c>
      <c r="K818" s="388"/>
      <c r="L818" s="324">
        <v>320000</v>
      </c>
      <c r="M818" s="324">
        <v>320000</v>
      </c>
      <c r="N818" s="132">
        <v>320000</v>
      </c>
      <c r="O818" s="324">
        <v>320000</v>
      </c>
      <c r="P818" s="324">
        <v>320000</v>
      </c>
      <c r="Q818" s="324">
        <v>320000</v>
      </c>
      <c r="R818" s="324">
        <v>320000</v>
      </c>
      <c r="S818" s="324">
        <v>320000</v>
      </c>
      <c r="T818" s="324">
        <v>320000</v>
      </c>
    </row>
    <row r="819" spans="1:20" s="10" customFormat="1" ht="105.75" customHeight="1" x14ac:dyDescent="0.3">
      <c r="A819" s="13">
        <v>809</v>
      </c>
      <c r="B819" s="376"/>
      <c r="C819" s="307" t="s">
        <v>1282</v>
      </c>
      <c r="D819" s="319" t="s">
        <v>312</v>
      </c>
      <c r="E819" s="321"/>
      <c r="F819" s="318" t="s">
        <v>1276</v>
      </c>
      <c r="G819" s="376"/>
      <c r="H819" s="391"/>
      <c r="I819" s="373"/>
      <c r="J819" s="389"/>
      <c r="K819" s="388"/>
      <c r="L819" s="324">
        <v>347000</v>
      </c>
      <c r="M819" s="324">
        <v>347000</v>
      </c>
      <c r="N819" s="132">
        <v>347000</v>
      </c>
      <c r="O819" s="324">
        <v>347000</v>
      </c>
      <c r="P819" s="324">
        <v>347000</v>
      </c>
      <c r="Q819" s="324">
        <v>347000</v>
      </c>
      <c r="R819" s="324">
        <v>347000</v>
      </c>
      <c r="S819" s="324">
        <v>347000</v>
      </c>
      <c r="T819" s="324">
        <v>347000</v>
      </c>
    </row>
    <row r="820" spans="1:20" s="10" customFormat="1" ht="105.75" customHeight="1" x14ac:dyDescent="0.3">
      <c r="A820" s="13">
        <v>810</v>
      </c>
      <c r="B820" s="376"/>
      <c r="C820" s="307" t="s">
        <v>1283</v>
      </c>
      <c r="D820" s="319" t="s">
        <v>321</v>
      </c>
      <c r="E820" s="321" t="s">
        <v>1277</v>
      </c>
      <c r="F820" s="318" t="s">
        <v>1278</v>
      </c>
      <c r="G820" s="376"/>
      <c r="H820" s="391"/>
      <c r="I820" s="373"/>
      <c r="J820" s="389"/>
      <c r="K820" s="388"/>
      <c r="L820" s="324">
        <v>4203000</v>
      </c>
      <c r="M820" s="324">
        <v>4203000</v>
      </c>
      <c r="N820" s="132">
        <v>4203000</v>
      </c>
      <c r="O820" s="324">
        <v>4203000</v>
      </c>
      <c r="P820" s="324">
        <v>4203000</v>
      </c>
      <c r="Q820" s="324">
        <v>4203000</v>
      </c>
      <c r="R820" s="324">
        <v>4203000</v>
      </c>
      <c r="S820" s="324">
        <v>4203000</v>
      </c>
      <c r="T820" s="324">
        <v>4203000</v>
      </c>
    </row>
    <row r="821" spans="1:20" s="10" customFormat="1" ht="105.75" customHeight="1" x14ac:dyDescent="0.3">
      <c r="A821" s="13">
        <v>811</v>
      </c>
      <c r="B821" s="376"/>
      <c r="C821" s="307" t="s">
        <v>1284</v>
      </c>
      <c r="D821" s="319" t="s">
        <v>321</v>
      </c>
      <c r="E821" s="321" t="s">
        <v>44</v>
      </c>
      <c r="F821" s="318" t="s">
        <v>1278</v>
      </c>
      <c r="G821" s="376"/>
      <c r="H821" s="391"/>
      <c r="I821" s="373"/>
      <c r="J821" s="389"/>
      <c r="K821" s="388"/>
      <c r="L821" s="324">
        <v>2172000</v>
      </c>
      <c r="M821" s="324">
        <v>2172000</v>
      </c>
      <c r="N821" s="132">
        <v>2172000</v>
      </c>
      <c r="O821" s="324">
        <v>2172000</v>
      </c>
      <c r="P821" s="324">
        <v>2172000</v>
      </c>
      <c r="Q821" s="324">
        <v>2172000</v>
      </c>
      <c r="R821" s="324">
        <v>2172000</v>
      </c>
      <c r="S821" s="324">
        <v>2172000</v>
      </c>
      <c r="T821" s="324">
        <v>2172000</v>
      </c>
    </row>
    <row r="822" spans="1:20" s="10" customFormat="1" ht="105.75" customHeight="1" x14ac:dyDescent="0.3">
      <c r="A822" s="13">
        <v>812</v>
      </c>
      <c r="B822" s="376"/>
      <c r="C822" s="307" t="s">
        <v>1285</v>
      </c>
      <c r="D822" s="319" t="s">
        <v>321</v>
      </c>
      <c r="E822" s="321" t="s">
        <v>44</v>
      </c>
      <c r="F822" s="318" t="s">
        <v>1278</v>
      </c>
      <c r="G822" s="376"/>
      <c r="H822" s="391"/>
      <c r="I822" s="373"/>
      <c r="J822" s="389"/>
      <c r="K822" s="388"/>
      <c r="L822" s="324">
        <v>2954000</v>
      </c>
      <c r="M822" s="324">
        <v>2954000</v>
      </c>
      <c r="N822" s="132">
        <v>2954000</v>
      </c>
      <c r="O822" s="324">
        <v>2954000</v>
      </c>
      <c r="P822" s="324">
        <v>2954000</v>
      </c>
      <c r="Q822" s="324">
        <v>2954000</v>
      </c>
      <c r="R822" s="324">
        <v>2954000</v>
      </c>
      <c r="S822" s="324">
        <v>2954000</v>
      </c>
      <c r="T822" s="324">
        <v>2954000</v>
      </c>
    </row>
    <row r="823" spans="1:20" s="10" customFormat="1" ht="105.75" customHeight="1" x14ac:dyDescent="0.3">
      <c r="A823" s="13">
        <v>813</v>
      </c>
      <c r="B823" s="376"/>
      <c r="C823" s="307" t="s">
        <v>1286</v>
      </c>
      <c r="D823" s="319" t="s">
        <v>321</v>
      </c>
      <c r="E823" s="321" t="s">
        <v>44</v>
      </c>
      <c r="F823" s="318" t="s">
        <v>1278</v>
      </c>
      <c r="G823" s="376"/>
      <c r="H823" s="391"/>
      <c r="I823" s="373"/>
      <c r="J823" s="389"/>
      <c r="K823" s="388"/>
      <c r="L823" s="324">
        <v>2309000</v>
      </c>
      <c r="M823" s="324">
        <v>2309000</v>
      </c>
      <c r="N823" s="132">
        <v>2309000</v>
      </c>
      <c r="O823" s="324">
        <v>2309000</v>
      </c>
      <c r="P823" s="324">
        <v>2309000</v>
      </c>
      <c r="Q823" s="324">
        <v>2309000</v>
      </c>
      <c r="R823" s="324">
        <v>2309000</v>
      </c>
      <c r="S823" s="324">
        <v>2309000</v>
      </c>
      <c r="T823" s="324">
        <v>2309000</v>
      </c>
    </row>
    <row r="824" spans="1:20" s="10" customFormat="1" ht="105.75" customHeight="1" x14ac:dyDescent="0.3">
      <c r="A824" s="13">
        <v>814</v>
      </c>
      <c r="B824" s="376"/>
      <c r="C824" s="307" t="s">
        <v>1287</v>
      </c>
      <c r="D824" s="319" t="s">
        <v>321</v>
      </c>
      <c r="E824" s="321" t="s">
        <v>44</v>
      </c>
      <c r="F824" s="318" t="s">
        <v>1278</v>
      </c>
      <c r="G824" s="376"/>
      <c r="H824" s="391"/>
      <c r="I824" s="373"/>
      <c r="J824" s="389"/>
      <c r="K824" s="388"/>
      <c r="L824" s="324">
        <v>1122000</v>
      </c>
      <c r="M824" s="324">
        <v>1122000</v>
      </c>
      <c r="N824" s="132">
        <v>1122000</v>
      </c>
      <c r="O824" s="324">
        <v>1122000</v>
      </c>
      <c r="P824" s="324">
        <v>1122000</v>
      </c>
      <c r="Q824" s="324">
        <v>1122000</v>
      </c>
      <c r="R824" s="324">
        <v>1122000</v>
      </c>
      <c r="S824" s="324">
        <v>1122000</v>
      </c>
      <c r="T824" s="324">
        <v>1122000</v>
      </c>
    </row>
    <row r="825" spans="1:20" s="10" customFormat="1" ht="105.75" customHeight="1" x14ac:dyDescent="0.3">
      <c r="A825" s="13">
        <v>815</v>
      </c>
      <c r="B825" s="376"/>
      <c r="C825" s="307" t="s">
        <v>1288</v>
      </c>
      <c r="D825" s="319" t="s">
        <v>321</v>
      </c>
      <c r="E825" s="321" t="s">
        <v>44</v>
      </c>
      <c r="F825" s="318" t="s">
        <v>1278</v>
      </c>
      <c r="G825" s="376"/>
      <c r="H825" s="391"/>
      <c r="I825" s="373"/>
      <c r="J825" s="389"/>
      <c r="K825" s="388"/>
      <c r="L825" s="324">
        <v>2105000</v>
      </c>
      <c r="M825" s="324">
        <v>2105000</v>
      </c>
      <c r="N825" s="132">
        <v>2105000</v>
      </c>
      <c r="O825" s="324">
        <v>2105000</v>
      </c>
      <c r="P825" s="324">
        <v>2105000</v>
      </c>
      <c r="Q825" s="324">
        <v>2105000</v>
      </c>
      <c r="R825" s="324">
        <v>2105000</v>
      </c>
      <c r="S825" s="324">
        <v>2105000</v>
      </c>
      <c r="T825" s="324">
        <v>2105000</v>
      </c>
    </row>
    <row r="826" spans="1:20" s="10" customFormat="1" ht="105.75" customHeight="1" x14ac:dyDescent="0.3">
      <c r="A826" s="13">
        <v>816</v>
      </c>
      <c r="B826" s="376"/>
      <c r="C826" s="307" t="s">
        <v>1289</v>
      </c>
      <c r="D826" s="319" t="s">
        <v>321</v>
      </c>
      <c r="E826" s="321" t="s">
        <v>44</v>
      </c>
      <c r="F826" s="318" t="s">
        <v>1278</v>
      </c>
      <c r="G826" s="376"/>
      <c r="H826" s="391"/>
      <c r="I826" s="373"/>
      <c r="J826" s="389"/>
      <c r="K826" s="388"/>
      <c r="L826" s="324">
        <v>4267000</v>
      </c>
      <c r="M826" s="324">
        <v>4267000</v>
      </c>
      <c r="N826" s="132">
        <v>4267000</v>
      </c>
      <c r="O826" s="324">
        <v>4267000</v>
      </c>
      <c r="P826" s="324">
        <v>4267000</v>
      </c>
      <c r="Q826" s="324">
        <v>4267000</v>
      </c>
      <c r="R826" s="324">
        <v>4267000</v>
      </c>
      <c r="S826" s="324">
        <v>4267000</v>
      </c>
      <c r="T826" s="324">
        <v>4267000</v>
      </c>
    </row>
    <row r="827" spans="1:20" s="10" customFormat="1" ht="105.75" customHeight="1" x14ac:dyDescent="0.3">
      <c r="A827" s="13">
        <v>817</v>
      </c>
      <c r="B827" s="376"/>
      <c r="C827" s="307" t="s">
        <v>1290</v>
      </c>
      <c r="D827" s="319" t="s">
        <v>321</v>
      </c>
      <c r="E827" s="321" t="s">
        <v>44</v>
      </c>
      <c r="F827" s="318" t="s">
        <v>1278</v>
      </c>
      <c r="G827" s="376"/>
      <c r="H827" s="391"/>
      <c r="I827" s="373"/>
      <c r="J827" s="389"/>
      <c r="K827" s="388"/>
      <c r="L827" s="324">
        <v>2557000</v>
      </c>
      <c r="M827" s="324">
        <v>2557000</v>
      </c>
      <c r="N827" s="132">
        <v>2557000</v>
      </c>
      <c r="O827" s="324">
        <v>2557000</v>
      </c>
      <c r="P827" s="324">
        <v>2557000</v>
      </c>
      <c r="Q827" s="324">
        <v>2557000</v>
      </c>
      <c r="R827" s="324">
        <v>2557000</v>
      </c>
      <c r="S827" s="324">
        <v>2557000</v>
      </c>
      <c r="T827" s="324">
        <v>2557000</v>
      </c>
    </row>
    <row r="828" spans="1:20" s="10" customFormat="1" ht="119.25" customHeight="1" x14ac:dyDescent="0.3">
      <c r="A828" s="13">
        <v>818</v>
      </c>
      <c r="B828" s="376"/>
      <c r="C828" s="307" t="s">
        <v>1302</v>
      </c>
      <c r="D828" s="319" t="s">
        <v>373</v>
      </c>
      <c r="E828" s="321" t="s">
        <v>313</v>
      </c>
      <c r="F828" s="318"/>
      <c r="G828" s="376" t="s">
        <v>1299</v>
      </c>
      <c r="H828" s="391" t="s">
        <v>17</v>
      </c>
      <c r="I828" s="373"/>
      <c r="J828" s="389" t="s">
        <v>19</v>
      </c>
      <c r="K828" s="388"/>
      <c r="L828" s="324">
        <v>12577.725</v>
      </c>
      <c r="M828" s="324">
        <v>12577.725</v>
      </c>
      <c r="N828" s="132">
        <v>12577.725</v>
      </c>
      <c r="O828" s="324">
        <v>12577.725</v>
      </c>
      <c r="P828" s="324">
        <v>12577.725</v>
      </c>
      <c r="Q828" s="324">
        <v>12577.725</v>
      </c>
      <c r="R828" s="324">
        <v>12577.725</v>
      </c>
      <c r="S828" s="324">
        <v>12577.725</v>
      </c>
      <c r="T828" s="324">
        <v>12577.725</v>
      </c>
    </row>
    <row r="829" spans="1:20" s="10" customFormat="1" ht="138" customHeight="1" x14ac:dyDescent="0.3">
      <c r="A829" s="13">
        <v>819</v>
      </c>
      <c r="B829" s="376"/>
      <c r="C829" s="307" t="s">
        <v>1303</v>
      </c>
      <c r="D829" s="319" t="s">
        <v>373</v>
      </c>
      <c r="E829" s="321" t="s">
        <v>313</v>
      </c>
      <c r="F829" s="318"/>
      <c r="G829" s="376"/>
      <c r="H829" s="391"/>
      <c r="I829" s="373"/>
      <c r="J829" s="389"/>
      <c r="K829" s="388"/>
      <c r="L829" s="324">
        <v>10056.825000000001</v>
      </c>
      <c r="M829" s="324">
        <v>10056.825000000001</v>
      </c>
      <c r="N829" s="132">
        <v>10056.825000000001</v>
      </c>
      <c r="O829" s="324">
        <v>10056.825000000001</v>
      </c>
      <c r="P829" s="324">
        <v>10056.825000000001</v>
      </c>
      <c r="Q829" s="324">
        <v>10056.825000000001</v>
      </c>
      <c r="R829" s="324">
        <v>10056.825000000001</v>
      </c>
      <c r="S829" s="324">
        <v>10056.825000000001</v>
      </c>
      <c r="T829" s="324">
        <v>10056.825000000001</v>
      </c>
    </row>
    <row r="830" spans="1:20" s="10" customFormat="1" ht="65.099999999999994" customHeight="1" x14ac:dyDescent="0.3">
      <c r="A830" s="13">
        <v>820</v>
      </c>
      <c r="B830" s="376"/>
      <c r="C830" s="307" t="s">
        <v>1304</v>
      </c>
      <c r="D830" s="319" t="s">
        <v>1300</v>
      </c>
      <c r="E830" s="391" t="s">
        <v>1301</v>
      </c>
      <c r="F830" s="318"/>
      <c r="G830" s="376"/>
      <c r="H830" s="391"/>
      <c r="I830" s="373"/>
      <c r="J830" s="389"/>
      <c r="K830" s="388"/>
      <c r="L830" s="324">
        <v>114960.61111111111</v>
      </c>
      <c r="M830" s="324">
        <v>114960.61111111111</v>
      </c>
      <c r="N830" s="132">
        <v>114960.61111111111</v>
      </c>
      <c r="O830" s="324">
        <v>114960.61111111111</v>
      </c>
      <c r="P830" s="324">
        <v>114960.61111111111</v>
      </c>
      <c r="Q830" s="324">
        <v>114960.61111111111</v>
      </c>
      <c r="R830" s="324">
        <v>114960.61111111111</v>
      </c>
      <c r="S830" s="324">
        <v>114960.61111111111</v>
      </c>
      <c r="T830" s="324">
        <v>114960.61111111111</v>
      </c>
    </row>
    <row r="831" spans="1:20" s="10" customFormat="1" ht="105.75" customHeight="1" x14ac:dyDescent="0.3">
      <c r="A831" s="13">
        <v>821</v>
      </c>
      <c r="B831" s="376"/>
      <c r="C831" s="307" t="s">
        <v>1305</v>
      </c>
      <c r="D831" s="319" t="s">
        <v>1300</v>
      </c>
      <c r="E831" s="391"/>
      <c r="F831" s="318"/>
      <c r="G831" s="376"/>
      <c r="H831" s="391"/>
      <c r="I831" s="373"/>
      <c r="J831" s="389"/>
      <c r="K831" s="388"/>
      <c r="L831" s="324">
        <v>67820.222222222219</v>
      </c>
      <c r="M831" s="324">
        <v>67820.222222222219</v>
      </c>
      <c r="N831" s="132">
        <v>67820.222222222219</v>
      </c>
      <c r="O831" s="324">
        <v>67820.222222222219</v>
      </c>
      <c r="P831" s="324">
        <v>67820.222222222219</v>
      </c>
      <c r="Q831" s="324">
        <v>67820.222222222219</v>
      </c>
      <c r="R831" s="324">
        <v>67820.222222222219</v>
      </c>
      <c r="S831" s="324">
        <v>67820.222222222219</v>
      </c>
      <c r="T831" s="324">
        <v>67820.222222222219</v>
      </c>
    </row>
    <row r="832" spans="1:20" s="10" customFormat="1" ht="109.5" customHeight="1" x14ac:dyDescent="0.3">
      <c r="A832" s="13">
        <v>822</v>
      </c>
      <c r="B832" s="376"/>
      <c r="C832" s="307" t="s">
        <v>1306</v>
      </c>
      <c r="D832" s="319" t="s">
        <v>1300</v>
      </c>
      <c r="E832" s="391" t="s">
        <v>2627</v>
      </c>
      <c r="F832" s="318"/>
      <c r="G832" s="376"/>
      <c r="H832" s="391"/>
      <c r="I832" s="373"/>
      <c r="J832" s="389"/>
      <c r="K832" s="388"/>
      <c r="L832" s="324">
        <v>55305.055555555555</v>
      </c>
      <c r="M832" s="324">
        <v>55305.055555555555</v>
      </c>
      <c r="N832" s="132">
        <v>55305.055555555555</v>
      </c>
      <c r="O832" s="324">
        <v>55305.055555555555</v>
      </c>
      <c r="P832" s="324">
        <v>55305.055555555555</v>
      </c>
      <c r="Q832" s="324">
        <v>55305.055555555555</v>
      </c>
      <c r="R832" s="324">
        <v>55305.055555555555</v>
      </c>
      <c r="S832" s="324">
        <v>55305.055555555555</v>
      </c>
      <c r="T832" s="324">
        <v>55305.055555555555</v>
      </c>
    </row>
    <row r="833" spans="1:20" s="10" customFormat="1" ht="109.5" customHeight="1" x14ac:dyDescent="0.3">
      <c r="A833" s="13">
        <v>823</v>
      </c>
      <c r="B833" s="376"/>
      <c r="C833" s="307" t="s">
        <v>1307</v>
      </c>
      <c r="D833" s="319" t="s">
        <v>1300</v>
      </c>
      <c r="E833" s="391"/>
      <c r="F833" s="318"/>
      <c r="G833" s="376"/>
      <c r="H833" s="391"/>
      <c r="I833" s="373"/>
      <c r="J833" s="389"/>
      <c r="K833" s="388"/>
      <c r="L833" s="324">
        <v>76104.055555555562</v>
      </c>
      <c r="M833" s="324">
        <v>76104.055555555562</v>
      </c>
      <c r="N833" s="132">
        <v>76104.055555555562</v>
      </c>
      <c r="O833" s="324">
        <v>76104.055555555562</v>
      </c>
      <c r="P833" s="324">
        <v>76104.055555555562</v>
      </c>
      <c r="Q833" s="324">
        <v>76104.055555555562</v>
      </c>
      <c r="R833" s="324">
        <v>76104.055555555562</v>
      </c>
      <c r="S833" s="324">
        <v>76104.055555555562</v>
      </c>
      <c r="T833" s="324">
        <v>76104.055555555562</v>
      </c>
    </row>
    <row r="834" spans="1:20" s="10" customFormat="1" ht="109.5" customHeight="1" x14ac:dyDescent="0.3">
      <c r="A834" s="13">
        <v>824</v>
      </c>
      <c r="B834" s="376"/>
      <c r="C834" s="307" t="s">
        <v>1308</v>
      </c>
      <c r="D834" s="319" t="s">
        <v>1300</v>
      </c>
      <c r="E834" s="391"/>
      <c r="F834" s="318"/>
      <c r="G834" s="376"/>
      <c r="H834" s="391"/>
      <c r="I834" s="373"/>
      <c r="J834" s="389"/>
      <c r="K834" s="388"/>
      <c r="L834" s="324">
        <v>105067.66666666667</v>
      </c>
      <c r="M834" s="324">
        <v>105067.66666666667</v>
      </c>
      <c r="N834" s="132">
        <v>105067.66666666667</v>
      </c>
      <c r="O834" s="324">
        <v>105067.66666666667</v>
      </c>
      <c r="P834" s="324">
        <v>105067.66666666667</v>
      </c>
      <c r="Q834" s="324">
        <v>105067.66666666667</v>
      </c>
      <c r="R834" s="324">
        <v>105067.66666666667</v>
      </c>
      <c r="S834" s="324">
        <v>105067.66666666667</v>
      </c>
      <c r="T834" s="324">
        <v>105067.66666666667</v>
      </c>
    </row>
    <row r="835" spans="1:20" s="10" customFormat="1" ht="109.5" customHeight="1" x14ac:dyDescent="0.3">
      <c r="A835" s="13">
        <v>825</v>
      </c>
      <c r="B835" s="376"/>
      <c r="C835" s="307" t="s">
        <v>1309</v>
      </c>
      <c r="D835" s="319" t="s">
        <v>1300</v>
      </c>
      <c r="E835" s="391"/>
      <c r="F835" s="318"/>
      <c r="G835" s="376"/>
      <c r="H835" s="391"/>
      <c r="I835" s="373"/>
      <c r="J835" s="389"/>
      <c r="K835" s="388"/>
      <c r="L835" s="324">
        <v>179681.83333333334</v>
      </c>
      <c r="M835" s="324">
        <v>179681.83333333334</v>
      </c>
      <c r="N835" s="132">
        <v>179681.83333333334</v>
      </c>
      <c r="O835" s="324">
        <v>179681.83333333334</v>
      </c>
      <c r="P835" s="324">
        <v>179681.83333333334</v>
      </c>
      <c r="Q835" s="324">
        <v>179681.83333333334</v>
      </c>
      <c r="R835" s="324">
        <v>179681.83333333334</v>
      </c>
      <c r="S835" s="324">
        <v>179681.83333333334</v>
      </c>
      <c r="T835" s="324">
        <v>179681.83333333334</v>
      </c>
    </row>
    <row r="836" spans="1:20" s="10" customFormat="1" ht="93.75" customHeight="1" x14ac:dyDescent="0.3">
      <c r="A836" s="13">
        <v>826</v>
      </c>
      <c r="B836" s="376"/>
      <c r="C836" s="307" t="s">
        <v>2597</v>
      </c>
      <c r="D836" s="319" t="s">
        <v>1300</v>
      </c>
      <c r="E836" s="391" t="s">
        <v>1440</v>
      </c>
      <c r="F836" s="318" t="s">
        <v>2596</v>
      </c>
      <c r="G836" s="376"/>
      <c r="H836" s="321"/>
      <c r="I836" s="307"/>
      <c r="J836" s="319"/>
      <c r="K836" s="318" t="s">
        <v>2612</v>
      </c>
      <c r="L836" s="324">
        <v>5828000</v>
      </c>
      <c r="M836" s="324">
        <v>5828000</v>
      </c>
      <c r="N836" s="132">
        <v>5828000</v>
      </c>
      <c r="O836" s="324">
        <v>5828000</v>
      </c>
      <c r="P836" s="324">
        <v>5828000</v>
      </c>
      <c r="Q836" s="324">
        <v>5828000</v>
      </c>
      <c r="R836" s="324">
        <v>5828000</v>
      </c>
      <c r="S836" s="324">
        <v>5828000</v>
      </c>
      <c r="T836" s="324">
        <v>5828000</v>
      </c>
    </row>
    <row r="837" spans="1:20" s="10" customFormat="1" ht="69" customHeight="1" x14ac:dyDescent="0.3">
      <c r="A837" s="13">
        <v>827</v>
      </c>
      <c r="B837" s="376"/>
      <c r="C837" s="307" t="s">
        <v>2598</v>
      </c>
      <c r="D837" s="319" t="s">
        <v>1300</v>
      </c>
      <c r="E837" s="391"/>
      <c r="F837" s="318" t="s">
        <v>2596</v>
      </c>
      <c r="G837" s="376"/>
      <c r="H837" s="321"/>
      <c r="I837" s="307"/>
      <c r="J837" s="319"/>
      <c r="K837" s="318" t="s">
        <v>2613</v>
      </c>
      <c r="L837" s="324">
        <v>4300000</v>
      </c>
      <c r="M837" s="324">
        <v>4300000</v>
      </c>
      <c r="N837" s="132">
        <v>4300000</v>
      </c>
      <c r="O837" s="324">
        <v>4300000</v>
      </c>
      <c r="P837" s="324">
        <v>4300000</v>
      </c>
      <c r="Q837" s="324">
        <v>4300000</v>
      </c>
      <c r="R837" s="324">
        <v>4300000</v>
      </c>
      <c r="S837" s="324">
        <v>4300000</v>
      </c>
      <c r="T837" s="324">
        <v>4300000</v>
      </c>
    </row>
    <row r="838" spans="1:20" s="10" customFormat="1" ht="77.25" customHeight="1" x14ac:dyDescent="0.3">
      <c r="A838" s="13">
        <v>828</v>
      </c>
      <c r="B838" s="376"/>
      <c r="C838" s="307" t="s">
        <v>2599</v>
      </c>
      <c r="D838" s="319" t="s">
        <v>1300</v>
      </c>
      <c r="E838" s="391"/>
      <c r="F838" s="318" t="s">
        <v>2596</v>
      </c>
      <c r="G838" s="376"/>
      <c r="H838" s="321"/>
      <c r="I838" s="307"/>
      <c r="J838" s="319"/>
      <c r="K838" s="318" t="s">
        <v>2614</v>
      </c>
      <c r="L838" s="324">
        <v>1975000</v>
      </c>
      <c r="M838" s="324">
        <v>1975000</v>
      </c>
      <c r="N838" s="132">
        <v>1975000</v>
      </c>
      <c r="O838" s="324">
        <v>1975000</v>
      </c>
      <c r="P838" s="324">
        <v>1975000</v>
      </c>
      <c r="Q838" s="324">
        <v>1975000</v>
      </c>
      <c r="R838" s="324">
        <v>1975000</v>
      </c>
      <c r="S838" s="324">
        <v>1975000</v>
      </c>
      <c r="T838" s="324">
        <v>1975000</v>
      </c>
    </row>
    <row r="839" spans="1:20" s="10" customFormat="1" ht="93.75" customHeight="1" x14ac:dyDescent="0.3">
      <c r="A839" s="13">
        <v>829</v>
      </c>
      <c r="B839" s="376"/>
      <c r="C839" s="307" t="s">
        <v>2600</v>
      </c>
      <c r="D839" s="319" t="s">
        <v>1300</v>
      </c>
      <c r="E839" s="391"/>
      <c r="F839" s="318" t="s">
        <v>2596</v>
      </c>
      <c r="G839" s="376"/>
      <c r="H839" s="321"/>
      <c r="I839" s="307"/>
      <c r="J839" s="319"/>
      <c r="K839" s="318" t="s">
        <v>2615</v>
      </c>
      <c r="L839" s="324">
        <v>3393000</v>
      </c>
      <c r="M839" s="324">
        <v>3393000</v>
      </c>
      <c r="N839" s="132">
        <v>3393000</v>
      </c>
      <c r="O839" s="324">
        <v>3393000</v>
      </c>
      <c r="P839" s="324">
        <v>3393000</v>
      </c>
      <c r="Q839" s="324">
        <v>3393000</v>
      </c>
      <c r="R839" s="324">
        <v>3393000</v>
      </c>
      <c r="S839" s="324">
        <v>3393000</v>
      </c>
      <c r="T839" s="324">
        <v>3393000</v>
      </c>
    </row>
    <row r="840" spans="1:20" s="10" customFormat="1" ht="93.75" customHeight="1" x14ac:dyDescent="0.3">
      <c r="A840" s="13">
        <v>830</v>
      </c>
      <c r="B840" s="376"/>
      <c r="C840" s="307" t="s">
        <v>2601</v>
      </c>
      <c r="D840" s="319" t="s">
        <v>1300</v>
      </c>
      <c r="E840" s="391"/>
      <c r="F840" s="318" t="s">
        <v>2596</v>
      </c>
      <c r="G840" s="376"/>
      <c r="H840" s="321"/>
      <c r="I840" s="307"/>
      <c r="J840" s="319"/>
      <c r="K840" s="318" t="s">
        <v>2616</v>
      </c>
      <c r="L840" s="324">
        <v>2922000</v>
      </c>
      <c r="M840" s="324">
        <v>2922000</v>
      </c>
      <c r="N840" s="132">
        <v>2922000</v>
      </c>
      <c r="O840" s="324">
        <v>2922000</v>
      </c>
      <c r="P840" s="324">
        <v>2922000</v>
      </c>
      <c r="Q840" s="324">
        <v>2922000</v>
      </c>
      <c r="R840" s="324">
        <v>2922000</v>
      </c>
      <c r="S840" s="324">
        <v>2922000</v>
      </c>
      <c r="T840" s="324">
        <v>2922000</v>
      </c>
    </row>
    <row r="841" spans="1:20" s="10" customFormat="1" ht="58.5" customHeight="1" x14ac:dyDescent="0.3">
      <c r="A841" s="13">
        <v>831</v>
      </c>
      <c r="B841" s="376"/>
      <c r="C841" s="307" t="s">
        <v>2602</v>
      </c>
      <c r="D841" s="319" t="s">
        <v>1300</v>
      </c>
      <c r="E841" s="391"/>
      <c r="F841" s="318" t="s">
        <v>2596</v>
      </c>
      <c r="G841" s="376"/>
      <c r="H841" s="321"/>
      <c r="I841" s="307"/>
      <c r="J841" s="319"/>
      <c r="K841" s="318" t="s">
        <v>2617</v>
      </c>
      <c r="L841" s="324">
        <v>2454000</v>
      </c>
      <c r="M841" s="324">
        <v>2454000</v>
      </c>
      <c r="N841" s="132">
        <v>2454000</v>
      </c>
      <c r="O841" s="324">
        <v>2454000</v>
      </c>
      <c r="P841" s="324">
        <v>2454000</v>
      </c>
      <c r="Q841" s="324">
        <v>2454000</v>
      </c>
      <c r="R841" s="324">
        <v>2454000</v>
      </c>
      <c r="S841" s="324">
        <v>2454000</v>
      </c>
      <c r="T841" s="324">
        <v>2454000</v>
      </c>
    </row>
    <row r="842" spans="1:20" s="10" customFormat="1" ht="72" customHeight="1" x14ac:dyDescent="0.3">
      <c r="A842" s="13">
        <v>832</v>
      </c>
      <c r="B842" s="376"/>
      <c r="C842" s="307" t="s">
        <v>2603</v>
      </c>
      <c r="D842" s="319" t="s">
        <v>1300</v>
      </c>
      <c r="E842" s="391"/>
      <c r="F842" s="318" t="s">
        <v>2596</v>
      </c>
      <c r="G842" s="376"/>
      <c r="H842" s="321"/>
      <c r="I842" s="307"/>
      <c r="J842" s="319"/>
      <c r="K842" s="318" t="s">
        <v>2618</v>
      </c>
      <c r="L842" s="324">
        <v>1607000</v>
      </c>
      <c r="M842" s="324">
        <v>1607000</v>
      </c>
      <c r="N842" s="132">
        <v>1607000</v>
      </c>
      <c r="O842" s="324">
        <v>1607000</v>
      </c>
      <c r="P842" s="324">
        <v>1607000</v>
      </c>
      <c r="Q842" s="324">
        <v>1607000</v>
      </c>
      <c r="R842" s="324">
        <v>1607000</v>
      </c>
      <c r="S842" s="324">
        <v>1607000</v>
      </c>
      <c r="T842" s="324">
        <v>1607000</v>
      </c>
    </row>
    <row r="843" spans="1:20" s="10" customFormat="1" ht="87" customHeight="1" x14ac:dyDescent="0.3">
      <c r="A843" s="13">
        <v>833</v>
      </c>
      <c r="B843" s="376"/>
      <c r="C843" s="307" t="s">
        <v>2604</v>
      </c>
      <c r="D843" s="319" t="s">
        <v>1300</v>
      </c>
      <c r="E843" s="391"/>
      <c r="F843" s="318" t="s">
        <v>2596</v>
      </c>
      <c r="G843" s="376"/>
      <c r="H843" s="321"/>
      <c r="I843" s="307"/>
      <c r="J843" s="319"/>
      <c r="K843" s="318" t="s">
        <v>2619</v>
      </c>
      <c r="L843" s="324">
        <v>987000</v>
      </c>
      <c r="M843" s="324">
        <v>987000</v>
      </c>
      <c r="N843" s="132">
        <v>987000</v>
      </c>
      <c r="O843" s="324">
        <v>987000</v>
      </c>
      <c r="P843" s="324">
        <v>987000</v>
      </c>
      <c r="Q843" s="324">
        <v>987000</v>
      </c>
      <c r="R843" s="324">
        <v>987000</v>
      </c>
      <c r="S843" s="324">
        <v>987000</v>
      </c>
      <c r="T843" s="324">
        <v>987000</v>
      </c>
    </row>
    <row r="844" spans="1:20" s="10" customFormat="1" ht="78.75" customHeight="1" x14ac:dyDescent="0.3">
      <c r="A844" s="13">
        <v>834</v>
      </c>
      <c r="B844" s="376"/>
      <c r="C844" s="307" t="s">
        <v>2605</v>
      </c>
      <c r="D844" s="319" t="s">
        <v>1300</v>
      </c>
      <c r="E844" s="391"/>
      <c r="F844" s="318" t="s">
        <v>2596</v>
      </c>
      <c r="G844" s="376"/>
      <c r="H844" s="321"/>
      <c r="I844" s="307"/>
      <c r="J844" s="319"/>
      <c r="K844" s="318" t="s">
        <v>2620</v>
      </c>
      <c r="L844" s="324">
        <v>3370000</v>
      </c>
      <c r="M844" s="324">
        <v>3370000</v>
      </c>
      <c r="N844" s="132">
        <v>3370000</v>
      </c>
      <c r="O844" s="324">
        <v>3370000</v>
      </c>
      <c r="P844" s="324">
        <v>3370000</v>
      </c>
      <c r="Q844" s="324">
        <v>3370000</v>
      </c>
      <c r="R844" s="324">
        <v>3370000</v>
      </c>
      <c r="S844" s="324">
        <v>3370000</v>
      </c>
      <c r="T844" s="324">
        <v>3370000</v>
      </c>
    </row>
    <row r="845" spans="1:20" s="10" customFormat="1" ht="57" customHeight="1" x14ac:dyDescent="0.3">
      <c r="A845" s="13">
        <v>835</v>
      </c>
      <c r="B845" s="376"/>
      <c r="C845" s="307" t="s">
        <v>2606</v>
      </c>
      <c r="D845" s="319" t="s">
        <v>1300</v>
      </c>
      <c r="E845" s="391"/>
      <c r="F845" s="318" t="s">
        <v>2596</v>
      </c>
      <c r="G845" s="376"/>
      <c r="H845" s="321"/>
      <c r="I845" s="307"/>
      <c r="J845" s="319"/>
      <c r="K845" s="318" t="s">
        <v>2621</v>
      </c>
      <c r="L845" s="324">
        <v>2032000</v>
      </c>
      <c r="M845" s="324">
        <v>2032000</v>
      </c>
      <c r="N845" s="132">
        <v>2032000</v>
      </c>
      <c r="O845" s="324">
        <v>2032000</v>
      </c>
      <c r="P845" s="324">
        <v>2032000</v>
      </c>
      <c r="Q845" s="324">
        <v>2032000</v>
      </c>
      <c r="R845" s="324">
        <v>2032000</v>
      </c>
      <c r="S845" s="324">
        <v>2032000</v>
      </c>
      <c r="T845" s="324">
        <v>2032000</v>
      </c>
    </row>
    <row r="846" spans="1:20" s="10" customFormat="1" ht="66" customHeight="1" x14ac:dyDescent="0.3">
      <c r="A846" s="13">
        <v>836</v>
      </c>
      <c r="B846" s="376"/>
      <c r="C846" s="307" t="s">
        <v>2607</v>
      </c>
      <c r="D846" s="319" t="s">
        <v>1300</v>
      </c>
      <c r="E846" s="391"/>
      <c r="F846" s="318" t="s">
        <v>2596</v>
      </c>
      <c r="G846" s="376"/>
      <c r="H846" s="321"/>
      <c r="I846" s="307"/>
      <c r="J846" s="319"/>
      <c r="K846" s="318" t="s">
        <v>2622</v>
      </c>
      <c r="L846" s="324">
        <v>2234000</v>
      </c>
      <c r="M846" s="324">
        <v>2234000</v>
      </c>
      <c r="N846" s="132">
        <v>2234000</v>
      </c>
      <c r="O846" s="324">
        <v>2234000</v>
      </c>
      <c r="P846" s="324">
        <v>2234000</v>
      </c>
      <c r="Q846" s="324">
        <v>2234000</v>
      </c>
      <c r="R846" s="324">
        <v>2234000</v>
      </c>
      <c r="S846" s="324">
        <v>2234000</v>
      </c>
      <c r="T846" s="324">
        <v>2234000</v>
      </c>
    </row>
    <row r="847" spans="1:20" s="10" customFormat="1" ht="93.75" customHeight="1" x14ac:dyDescent="0.3">
      <c r="A847" s="13">
        <v>837</v>
      </c>
      <c r="B847" s="376"/>
      <c r="C847" s="307" t="s">
        <v>2608</v>
      </c>
      <c r="D847" s="319" t="s">
        <v>1300</v>
      </c>
      <c r="E847" s="391"/>
      <c r="F847" s="318" t="s">
        <v>2596</v>
      </c>
      <c r="G847" s="376"/>
      <c r="H847" s="321"/>
      <c r="I847" s="307"/>
      <c r="J847" s="319"/>
      <c r="K847" s="318" t="s">
        <v>2623</v>
      </c>
      <c r="L847" s="324">
        <v>2482000</v>
      </c>
      <c r="M847" s="324">
        <v>2482000</v>
      </c>
      <c r="N847" s="132">
        <v>2482000</v>
      </c>
      <c r="O847" s="324">
        <v>2482000</v>
      </c>
      <c r="P847" s="324">
        <v>2482000</v>
      </c>
      <c r="Q847" s="324">
        <v>2482000</v>
      </c>
      <c r="R847" s="324">
        <v>2482000</v>
      </c>
      <c r="S847" s="324">
        <v>2482000</v>
      </c>
      <c r="T847" s="324">
        <v>2482000</v>
      </c>
    </row>
    <row r="848" spans="1:20" s="10" customFormat="1" ht="65.25" customHeight="1" x14ac:dyDescent="0.3">
      <c r="A848" s="13">
        <v>838</v>
      </c>
      <c r="B848" s="376"/>
      <c r="C848" s="307" t="s">
        <v>2609</v>
      </c>
      <c r="D848" s="319" t="s">
        <v>1300</v>
      </c>
      <c r="E848" s="391"/>
      <c r="F848" s="318" t="s">
        <v>2596</v>
      </c>
      <c r="G848" s="376"/>
      <c r="H848" s="321"/>
      <c r="I848" s="307"/>
      <c r="J848" s="319"/>
      <c r="K848" s="318" t="s">
        <v>2624</v>
      </c>
      <c r="L848" s="324">
        <v>1266000</v>
      </c>
      <c r="M848" s="324">
        <v>1266000</v>
      </c>
      <c r="N848" s="132">
        <v>1266000</v>
      </c>
      <c r="O848" s="324">
        <v>1266000</v>
      </c>
      <c r="P848" s="324">
        <v>1266000</v>
      </c>
      <c r="Q848" s="324">
        <v>1266000</v>
      </c>
      <c r="R848" s="324">
        <v>1266000</v>
      </c>
      <c r="S848" s="324">
        <v>1266000</v>
      </c>
      <c r="T848" s="324">
        <v>1266000</v>
      </c>
    </row>
    <row r="849" spans="1:20" s="10" customFormat="1" ht="70.5" customHeight="1" x14ac:dyDescent="0.3">
      <c r="A849" s="13">
        <v>839</v>
      </c>
      <c r="B849" s="376"/>
      <c r="C849" s="307" t="s">
        <v>2610</v>
      </c>
      <c r="D849" s="319" t="s">
        <v>373</v>
      </c>
      <c r="E849" s="391"/>
      <c r="F849" s="318" t="s">
        <v>1511</v>
      </c>
      <c r="G849" s="376"/>
      <c r="H849" s="321"/>
      <c r="I849" s="307"/>
      <c r="J849" s="319"/>
      <c r="K849" s="318" t="s">
        <v>2625</v>
      </c>
      <c r="L849" s="324">
        <v>4014000</v>
      </c>
      <c r="M849" s="324">
        <v>4014000</v>
      </c>
      <c r="N849" s="132">
        <v>4014000</v>
      </c>
      <c r="O849" s="324">
        <v>4014000</v>
      </c>
      <c r="P849" s="324">
        <v>4014000</v>
      </c>
      <c r="Q849" s="324">
        <v>4014000</v>
      </c>
      <c r="R849" s="324">
        <v>4014000</v>
      </c>
      <c r="S849" s="324">
        <v>4014000</v>
      </c>
      <c r="T849" s="324">
        <v>4014000</v>
      </c>
    </row>
    <row r="850" spans="1:20" s="10" customFormat="1" ht="67.5" customHeight="1" x14ac:dyDescent="0.3">
      <c r="A850" s="13">
        <v>840</v>
      </c>
      <c r="B850" s="376"/>
      <c r="C850" s="307" t="s">
        <v>2611</v>
      </c>
      <c r="D850" s="319" t="s">
        <v>373</v>
      </c>
      <c r="E850" s="391"/>
      <c r="F850" s="318" t="s">
        <v>1511</v>
      </c>
      <c r="G850" s="376"/>
      <c r="H850" s="321"/>
      <c r="I850" s="307"/>
      <c r="J850" s="319"/>
      <c r="K850" s="318" t="s">
        <v>2626</v>
      </c>
      <c r="L850" s="324">
        <v>4126000</v>
      </c>
      <c r="M850" s="324">
        <v>4126000</v>
      </c>
      <c r="N850" s="132">
        <v>4126000</v>
      </c>
      <c r="O850" s="324">
        <v>4126000</v>
      </c>
      <c r="P850" s="324">
        <v>4126000</v>
      </c>
      <c r="Q850" s="324">
        <v>4126000</v>
      </c>
      <c r="R850" s="324">
        <v>4126000</v>
      </c>
      <c r="S850" s="324">
        <v>4126000</v>
      </c>
      <c r="T850" s="324">
        <v>4126000</v>
      </c>
    </row>
    <row r="851" spans="1:20" s="10" customFormat="1" ht="67.5" customHeight="1" x14ac:dyDescent="0.3">
      <c r="A851" s="13">
        <v>841</v>
      </c>
      <c r="B851" s="376"/>
      <c r="C851" s="307" t="s">
        <v>3155</v>
      </c>
      <c r="D851" s="319" t="s">
        <v>373</v>
      </c>
      <c r="E851" s="321" t="s">
        <v>3156</v>
      </c>
      <c r="F851" s="318" t="s">
        <v>1276</v>
      </c>
      <c r="G851" s="376" t="s">
        <v>1505</v>
      </c>
      <c r="H851" s="391" t="s">
        <v>17</v>
      </c>
      <c r="I851" s="373"/>
      <c r="J851" s="389" t="s">
        <v>19</v>
      </c>
      <c r="K851" s="388"/>
      <c r="L851" s="324">
        <v>300000</v>
      </c>
      <c r="M851" s="324">
        <v>300000</v>
      </c>
      <c r="N851" s="132">
        <v>300000</v>
      </c>
      <c r="O851" s="324">
        <v>300000</v>
      </c>
      <c r="P851" s="324">
        <v>300000</v>
      </c>
      <c r="Q851" s="324">
        <v>300000</v>
      </c>
      <c r="R851" s="324">
        <v>300000</v>
      </c>
      <c r="S851" s="324">
        <v>300000</v>
      </c>
      <c r="T851" s="324">
        <v>300000</v>
      </c>
    </row>
    <row r="852" spans="1:20" s="10" customFormat="1" ht="67.5" customHeight="1" x14ac:dyDescent="0.3">
      <c r="A852" s="13">
        <v>842</v>
      </c>
      <c r="B852" s="376"/>
      <c r="C852" s="307" t="s">
        <v>3157</v>
      </c>
      <c r="D852" s="319" t="s">
        <v>373</v>
      </c>
      <c r="E852" s="321" t="s">
        <v>3156</v>
      </c>
      <c r="F852" s="318" t="s">
        <v>1276</v>
      </c>
      <c r="G852" s="376"/>
      <c r="H852" s="391"/>
      <c r="I852" s="373"/>
      <c r="J852" s="389"/>
      <c r="K852" s="388"/>
      <c r="L852" s="324">
        <v>368182</v>
      </c>
      <c r="M852" s="324">
        <v>368182</v>
      </c>
      <c r="N852" s="132">
        <v>368182</v>
      </c>
      <c r="O852" s="324">
        <v>368182</v>
      </c>
      <c r="P852" s="324">
        <v>368182</v>
      </c>
      <c r="Q852" s="324">
        <v>368182</v>
      </c>
      <c r="R852" s="324">
        <v>368182</v>
      </c>
      <c r="S852" s="324">
        <v>368182</v>
      </c>
      <c r="T852" s="324">
        <v>368182</v>
      </c>
    </row>
    <row r="853" spans="1:20" s="10" customFormat="1" ht="65.099999999999994" customHeight="1" x14ac:dyDescent="0.3">
      <c r="A853" s="13">
        <v>843</v>
      </c>
      <c r="B853" s="376"/>
      <c r="C853" s="307" t="s">
        <v>1503</v>
      </c>
      <c r="D853" s="319" t="s">
        <v>321</v>
      </c>
      <c r="E853" s="307" t="s">
        <v>52</v>
      </c>
      <c r="F853" s="318" t="s">
        <v>1504</v>
      </c>
      <c r="G853" s="376"/>
      <c r="H853" s="391"/>
      <c r="I853" s="373"/>
      <c r="J853" s="389"/>
      <c r="K853" s="388"/>
      <c r="L853" s="324">
        <v>746363.63636363635</v>
      </c>
      <c r="M853" s="324">
        <v>746363.63636363635</v>
      </c>
      <c r="N853" s="132">
        <v>746363.63636363635</v>
      </c>
      <c r="O853" s="324">
        <v>746363.63636363635</v>
      </c>
      <c r="P853" s="324">
        <v>746363.63636363635</v>
      </c>
      <c r="Q853" s="324">
        <v>746363.63636363635</v>
      </c>
      <c r="R853" s="324">
        <v>746363.63636363635</v>
      </c>
      <c r="S853" s="324">
        <v>746363.63636363635</v>
      </c>
      <c r="T853" s="324">
        <v>746363.63636363635</v>
      </c>
    </row>
    <row r="854" spans="1:20" s="10" customFormat="1" ht="65.099999999999994" customHeight="1" x14ac:dyDescent="0.3">
      <c r="A854" s="13">
        <v>844</v>
      </c>
      <c r="B854" s="376"/>
      <c r="C854" s="307" t="s">
        <v>1506</v>
      </c>
      <c r="D854" s="319" t="s">
        <v>321</v>
      </c>
      <c r="E854" s="307" t="s">
        <v>52</v>
      </c>
      <c r="F854" s="318" t="s">
        <v>1504</v>
      </c>
      <c r="G854" s="376"/>
      <c r="H854" s="391"/>
      <c r="I854" s="373"/>
      <c r="J854" s="389"/>
      <c r="K854" s="388"/>
      <c r="L854" s="324">
        <v>936363.63636363624</v>
      </c>
      <c r="M854" s="324">
        <v>936363.63636363624</v>
      </c>
      <c r="N854" s="132">
        <v>936363.63636363624</v>
      </c>
      <c r="O854" s="324">
        <v>936363.63636363624</v>
      </c>
      <c r="P854" s="324">
        <v>936363.63636363624</v>
      </c>
      <c r="Q854" s="324">
        <v>936363.63636363624</v>
      </c>
      <c r="R854" s="324">
        <v>936363.63636363624</v>
      </c>
      <c r="S854" s="324">
        <v>936363.63636363624</v>
      </c>
      <c r="T854" s="324">
        <v>936363.63636363624</v>
      </c>
    </row>
    <row r="855" spans="1:20" s="10" customFormat="1" ht="65.099999999999994" customHeight="1" x14ac:dyDescent="0.3">
      <c r="A855" s="13">
        <v>845</v>
      </c>
      <c r="B855" s="376"/>
      <c r="C855" s="307" t="s">
        <v>1507</v>
      </c>
      <c r="D855" s="319" t="s">
        <v>321</v>
      </c>
      <c r="E855" s="307" t="s">
        <v>52</v>
      </c>
      <c r="F855" s="318" t="s">
        <v>1504</v>
      </c>
      <c r="G855" s="376"/>
      <c r="H855" s="391"/>
      <c r="I855" s="373"/>
      <c r="J855" s="389"/>
      <c r="K855" s="388"/>
      <c r="L855" s="324">
        <v>2260000</v>
      </c>
      <c r="M855" s="324">
        <v>2260000</v>
      </c>
      <c r="N855" s="132">
        <v>2260000</v>
      </c>
      <c r="O855" s="324">
        <v>2260000</v>
      </c>
      <c r="P855" s="324">
        <v>2260000</v>
      </c>
      <c r="Q855" s="324">
        <v>2260000</v>
      </c>
      <c r="R855" s="324">
        <v>2260000</v>
      </c>
      <c r="S855" s="324">
        <v>2260000</v>
      </c>
      <c r="T855" s="324">
        <v>2260000</v>
      </c>
    </row>
    <row r="856" spans="1:20" s="10" customFormat="1" ht="65.099999999999994" customHeight="1" x14ac:dyDescent="0.3">
      <c r="A856" s="13">
        <v>846</v>
      </c>
      <c r="B856" s="376"/>
      <c r="C856" s="307" t="s">
        <v>1508</v>
      </c>
      <c r="D856" s="319" t="s">
        <v>321</v>
      </c>
      <c r="E856" s="307" t="s">
        <v>52</v>
      </c>
      <c r="F856" s="318" t="s">
        <v>1504</v>
      </c>
      <c r="G856" s="376"/>
      <c r="H856" s="391"/>
      <c r="I856" s="373"/>
      <c r="J856" s="389"/>
      <c r="K856" s="388"/>
      <c r="L856" s="324">
        <v>1618181.8181818181</v>
      </c>
      <c r="M856" s="324">
        <v>1618181.8181818181</v>
      </c>
      <c r="N856" s="132">
        <v>1618181.8181818181</v>
      </c>
      <c r="O856" s="324">
        <v>1618181.8181818181</v>
      </c>
      <c r="P856" s="324">
        <v>1618181.8181818181</v>
      </c>
      <c r="Q856" s="324">
        <v>1618181.8181818181</v>
      </c>
      <c r="R856" s="324">
        <v>1618181.8181818181</v>
      </c>
      <c r="S856" s="324">
        <v>1618181.8181818181</v>
      </c>
      <c r="T856" s="324">
        <v>1618181.8181818181</v>
      </c>
    </row>
    <row r="857" spans="1:20" s="10" customFormat="1" ht="65.099999999999994" customHeight="1" x14ac:dyDescent="0.3">
      <c r="A857" s="13">
        <v>847</v>
      </c>
      <c r="B857" s="376"/>
      <c r="C857" s="307" t="s">
        <v>1509</v>
      </c>
      <c r="D857" s="319" t="s">
        <v>321</v>
      </c>
      <c r="E857" s="307" t="s">
        <v>52</v>
      </c>
      <c r="F857" s="318" t="s">
        <v>1504</v>
      </c>
      <c r="G857" s="376"/>
      <c r="H857" s="391"/>
      <c r="I857" s="373"/>
      <c r="J857" s="389"/>
      <c r="K857" s="388"/>
      <c r="L857" s="324">
        <v>3157272.7272727271</v>
      </c>
      <c r="M857" s="324">
        <v>3157272.7272727271</v>
      </c>
      <c r="N857" s="132">
        <v>3157272.7272727271</v>
      </c>
      <c r="O857" s="324">
        <v>3157272.7272727271</v>
      </c>
      <c r="P857" s="324">
        <v>3157272.7272727271</v>
      </c>
      <c r="Q857" s="324">
        <v>3157272.7272727271</v>
      </c>
      <c r="R857" s="324">
        <v>3157272.7272727271</v>
      </c>
      <c r="S857" s="324">
        <v>3157272.7272727271</v>
      </c>
      <c r="T857" s="324">
        <v>3157272.7272727271</v>
      </c>
    </row>
    <row r="858" spans="1:20" s="10" customFormat="1" ht="65.099999999999994" customHeight="1" x14ac:dyDescent="0.3">
      <c r="A858" s="13">
        <v>848</v>
      </c>
      <c r="B858" s="376"/>
      <c r="C858" s="307" t="s">
        <v>1510</v>
      </c>
      <c r="D858" s="319" t="s">
        <v>321</v>
      </c>
      <c r="E858" s="307" t="s">
        <v>52</v>
      </c>
      <c r="F858" s="318" t="s">
        <v>1511</v>
      </c>
      <c r="G858" s="376"/>
      <c r="H858" s="391"/>
      <c r="I858" s="373"/>
      <c r="J858" s="389"/>
      <c r="K858" s="388"/>
      <c r="L858" s="324">
        <v>3522727.2727272725</v>
      </c>
      <c r="M858" s="324">
        <v>3522727.2727272725</v>
      </c>
      <c r="N858" s="132">
        <v>3522727.2727272725</v>
      </c>
      <c r="O858" s="324">
        <v>3522727.2727272725</v>
      </c>
      <c r="P858" s="324">
        <v>3522727.2727272725</v>
      </c>
      <c r="Q858" s="324">
        <v>3522727.2727272725</v>
      </c>
      <c r="R858" s="324">
        <v>3522727.2727272725</v>
      </c>
      <c r="S858" s="324">
        <v>3522727.2727272725</v>
      </c>
      <c r="T858" s="324">
        <v>3522727.2727272725</v>
      </c>
    </row>
    <row r="859" spans="1:20" s="10" customFormat="1" ht="65.099999999999994" customHeight="1" x14ac:dyDescent="0.3">
      <c r="A859" s="13">
        <v>849</v>
      </c>
      <c r="B859" s="376"/>
      <c r="C859" s="307" t="s">
        <v>1512</v>
      </c>
      <c r="D859" s="319" t="s">
        <v>321</v>
      </c>
      <c r="E859" s="307" t="s">
        <v>1513</v>
      </c>
      <c r="F859" s="318" t="s">
        <v>1514</v>
      </c>
      <c r="G859" s="376"/>
      <c r="H859" s="391"/>
      <c r="I859" s="373"/>
      <c r="J859" s="389"/>
      <c r="K859" s="388"/>
      <c r="L859" s="324">
        <v>1990909.0909090908</v>
      </c>
      <c r="M859" s="324">
        <v>1990909.0909090908</v>
      </c>
      <c r="N859" s="132">
        <v>1990909.0909090908</v>
      </c>
      <c r="O859" s="324">
        <v>1990909.0909090908</v>
      </c>
      <c r="P859" s="324">
        <v>1990909.0909090908</v>
      </c>
      <c r="Q859" s="324">
        <v>1990909.0909090908</v>
      </c>
      <c r="R859" s="324">
        <v>1990909.0909090908</v>
      </c>
      <c r="S859" s="324">
        <v>1990909.0909090908</v>
      </c>
      <c r="T859" s="324">
        <v>1990909.0909090908</v>
      </c>
    </row>
    <row r="860" spans="1:20" s="10" customFormat="1" ht="65.099999999999994" customHeight="1" x14ac:dyDescent="0.3">
      <c r="A860" s="13">
        <v>850</v>
      </c>
      <c r="B860" s="376"/>
      <c r="C860" s="307" t="s">
        <v>1515</v>
      </c>
      <c r="D860" s="319" t="s">
        <v>321</v>
      </c>
      <c r="E860" s="307" t="s">
        <v>1513</v>
      </c>
      <c r="F860" s="318" t="s">
        <v>1514</v>
      </c>
      <c r="G860" s="376"/>
      <c r="H860" s="391"/>
      <c r="I860" s="373"/>
      <c r="J860" s="389"/>
      <c r="K860" s="388"/>
      <c r="L860" s="324">
        <v>2192727.2727272725</v>
      </c>
      <c r="M860" s="324">
        <v>2192727.2727272725</v>
      </c>
      <c r="N860" s="132">
        <v>2192727.2727272725</v>
      </c>
      <c r="O860" s="324">
        <v>2192727.2727272725</v>
      </c>
      <c r="P860" s="324">
        <v>2192727.2727272725</v>
      </c>
      <c r="Q860" s="324">
        <v>2192727.2727272725</v>
      </c>
      <c r="R860" s="324">
        <v>2192727.2727272725</v>
      </c>
      <c r="S860" s="324">
        <v>2192727.2727272725</v>
      </c>
      <c r="T860" s="324">
        <v>2192727.2727272725</v>
      </c>
    </row>
    <row r="861" spans="1:20" s="10" customFormat="1" ht="65.099999999999994" customHeight="1" x14ac:dyDescent="0.3">
      <c r="A861" s="13">
        <v>851</v>
      </c>
      <c r="B861" s="376"/>
      <c r="C861" s="307" t="s">
        <v>1516</v>
      </c>
      <c r="D861" s="319" t="s">
        <v>321</v>
      </c>
      <c r="E861" s="307" t="s">
        <v>1513</v>
      </c>
      <c r="F861" s="318" t="s">
        <v>1514</v>
      </c>
      <c r="G861" s="376"/>
      <c r="H861" s="391"/>
      <c r="I861" s="373"/>
      <c r="J861" s="389"/>
      <c r="K861" s="388"/>
      <c r="L861" s="324">
        <v>3063636.3636363633</v>
      </c>
      <c r="M861" s="324">
        <v>3063636.3636363633</v>
      </c>
      <c r="N861" s="132">
        <v>3063636.3636363633</v>
      </c>
      <c r="O861" s="324">
        <v>3063636.3636363633</v>
      </c>
      <c r="P861" s="324">
        <v>3063636.3636363633</v>
      </c>
      <c r="Q861" s="324">
        <v>3063636.3636363633</v>
      </c>
      <c r="R861" s="324">
        <v>3063636.3636363633</v>
      </c>
      <c r="S861" s="324">
        <v>3063636.3636363633</v>
      </c>
      <c r="T861" s="324">
        <v>3063636.3636363633</v>
      </c>
    </row>
    <row r="862" spans="1:20" s="10" customFormat="1" ht="65.099999999999994" customHeight="1" x14ac:dyDescent="0.3">
      <c r="A862" s="13">
        <v>852</v>
      </c>
      <c r="B862" s="376"/>
      <c r="C862" s="307" t="s">
        <v>1517</v>
      </c>
      <c r="D862" s="319" t="s">
        <v>321</v>
      </c>
      <c r="E862" s="307" t="s">
        <v>1518</v>
      </c>
      <c r="F862" s="318" t="s">
        <v>1514</v>
      </c>
      <c r="G862" s="376"/>
      <c r="H862" s="391"/>
      <c r="I862" s="373"/>
      <c r="J862" s="389"/>
      <c r="K862" s="388"/>
      <c r="L862" s="324">
        <v>2104545.4545454546</v>
      </c>
      <c r="M862" s="324">
        <v>2104545.4545454546</v>
      </c>
      <c r="N862" s="132">
        <v>2104545.4545454546</v>
      </c>
      <c r="O862" s="324">
        <v>2104545.4545454546</v>
      </c>
      <c r="P862" s="324">
        <v>2104545.4545454546</v>
      </c>
      <c r="Q862" s="324">
        <v>2104545.4545454546</v>
      </c>
      <c r="R862" s="324">
        <v>2104545.4545454546</v>
      </c>
      <c r="S862" s="324">
        <v>2104545.4545454546</v>
      </c>
      <c r="T862" s="324">
        <v>2104545.4545454546</v>
      </c>
    </row>
    <row r="863" spans="1:20" s="10" customFormat="1" ht="65.099999999999994" customHeight="1" x14ac:dyDescent="0.3">
      <c r="A863" s="13">
        <v>853</v>
      </c>
      <c r="B863" s="376"/>
      <c r="C863" s="307" t="s">
        <v>1519</v>
      </c>
      <c r="D863" s="319" t="s">
        <v>321</v>
      </c>
      <c r="E863" s="307" t="s">
        <v>1440</v>
      </c>
      <c r="F863" s="318" t="s">
        <v>1511</v>
      </c>
      <c r="G863" s="376"/>
      <c r="H863" s="391"/>
      <c r="I863" s="373"/>
      <c r="J863" s="389"/>
      <c r="K863" s="388"/>
      <c r="L863" s="324">
        <v>2818181.8181818179</v>
      </c>
      <c r="M863" s="324">
        <v>2818181.8181818179</v>
      </c>
      <c r="N863" s="132">
        <v>2818181.8181818179</v>
      </c>
      <c r="O863" s="324">
        <v>2818181.8181818179</v>
      </c>
      <c r="P863" s="324">
        <v>2818181.8181818179</v>
      </c>
      <c r="Q863" s="324">
        <v>2818181.8181818179</v>
      </c>
      <c r="R863" s="324">
        <v>2818181.8181818179</v>
      </c>
      <c r="S863" s="324">
        <v>2818181.8181818179</v>
      </c>
      <c r="T863" s="324">
        <v>2818181.8181818179</v>
      </c>
    </row>
    <row r="864" spans="1:20" s="10" customFormat="1" ht="65.099999999999994" customHeight="1" x14ac:dyDescent="0.3">
      <c r="A864" s="13">
        <v>854</v>
      </c>
      <c r="B864" s="376"/>
      <c r="C864" s="307" t="s">
        <v>1520</v>
      </c>
      <c r="D864" s="319" t="s">
        <v>321</v>
      </c>
      <c r="E864" s="307" t="s">
        <v>52</v>
      </c>
      <c r="F864" s="318" t="s">
        <v>1504</v>
      </c>
      <c r="G864" s="376"/>
      <c r="H864" s="391"/>
      <c r="I864" s="373"/>
      <c r="J864" s="389"/>
      <c r="K864" s="388"/>
      <c r="L864" s="324">
        <v>1318181.8181818181</v>
      </c>
      <c r="M864" s="324">
        <v>1318181.8181818181</v>
      </c>
      <c r="N864" s="132">
        <v>1318181.8181818181</v>
      </c>
      <c r="O864" s="324">
        <v>1318181.8181818181</v>
      </c>
      <c r="P864" s="324">
        <v>1318181.8181818181</v>
      </c>
      <c r="Q864" s="324">
        <v>1318181.8181818181</v>
      </c>
      <c r="R864" s="324">
        <v>1318181.8181818181</v>
      </c>
      <c r="S864" s="324">
        <v>1318181.8181818181</v>
      </c>
      <c r="T864" s="324">
        <v>1318181.8181818181</v>
      </c>
    </row>
    <row r="865" spans="1:20" s="267" customFormat="1" ht="65.099999999999994" customHeight="1" x14ac:dyDescent="0.3">
      <c r="A865" s="13">
        <v>855</v>
      </c>
      <c r="B865" s="376"/>
      <c r="C865" s="334" t="s">
        <v>1522</v>
      </c>
      <c r="D865" s="338" t="s">
        <v>321</v>
      </c>
      <c r="E865" s="334" t="s">
        <v>3609</v>
      </c>
      <c r="F865" s="336" t="s">
        <v>3610</v>
      </c>
      <c r="G865" s="454" t="s">
        <v>1525</v>
      </c>
      <c r="H865" s="462" t="s">
        <v>17</v>
      </c>
      <c r="I865" s="455"/>
      <c r="J865" s="456" t="s">
        <v>1526</v>
      </c>
      <c r="K865" s="452"/>
      <c r="L865" s="333">
        <v>1085000</v>
      </c>
      <c r="M865" s="333">
        <v>1085000</v>
      </c>
      <c r="N865" s="333">
        <v>1085000</v>
      </c>
      <c r="O865" s="333">
        <v>1085000</v>
      </c>
      <c r="P865" s="333">
        <v>1085000</v>
      </c>
      <c r="Q865" s="333">
        <v>1085000</v>
      </c>
      <c r="R865" s="333">
        <v>1085000</v>
      </c>
      <c r="S865" s="333">
        <v>1085000</v>
      </c>
      <c r="T865" s="333">
        <v>1085000</v>
      </c>
    </row>
    <row r="866" spans="1:20" s="267" customFormat="1" ht="65.099999999999994" customHeight="1" x14ac:dyDescent="0.3">
      <c r="A866" s="13">
        <v>856</v>
      </c>
      <c r="B866" s="376"/>
      <c r="C866" s="334" t="s">
        <v>1527</v>
      </c>
      <c r="D866" s="338" t="s">
        <v>321</v>
      </c>
      <c r="E866" s="334" t="s">
        <v>3609</v>
      </c>
      <c r="F866" s="336" t="s">
        <v>3611</v>
      </c>
      <c r="G866" s="454"/>
      <c r="H866" s="462"/>
      <c r="I866" s="455"/>
      <c r="J866" s="456"/>
      <c r="K866" s="452"/>
      <c r="L866" s="333">
        <v>2235000</v>
      </c>
      <c r="M866" s="333">
        <v>2235000</v>
      </c>
      <c r="N866" s="333">
        <v>2235000</v>
      </c>
      <c r="O866" s="333">
        <v>2235000</v>
      </c>
      <c r="P866" s="333">
        <v>2235000</v>
      </c>
      <c r="Q866" s="333">
        <v>2235000</v>
      </c>
      <c r="R866" s="333">
        <v>2235000</v>
      </c>
      <c r="S866" s="333">
        <v>2235000</v>
      </c>
      <c r="T866" s="333">
        <v>2235000</v>
      </c>
    </row>
    <row r="867" spans="1:20" s="267" customFormat="1" ht="65.099999999999994" customHeight="1" x14ac:dyDescent="0.3">
      <c r="A867" s="13">
        <v>857</v>
      </c>
      <c r="B867" s="376"/>
      <c r="C867" s="334" t="s">
        <v>1529</v>
      </c>
      <c r="D867" s="338" t="s">
        <v>321</v>
      </c>
      <c r="E867" s="334" t="s">
        <v>3609</v>
      </c>
      <c r="F867" s="336" t="s">
        <v>3612</v>
      </c>
      <c r="G867" s="454"/>
      <c r="H867" s="462"/>
      <c r="I867" s="455"/>
      <c r="J867" s="456"/>
      <c r="K867" s="452"/>
      <c r="L867" s="333">
        <v>2926000</v>
      </c>
      <c r="M867" s="333">
        <v>2926000</v>
      </c>
      <c r="N867" s="333">
        <v>2926000</v>
      </c>
      <c r="O867" s="333">
        <v>2926000</v>
      </c>
      <c r="P867" s="333">
        <v>2926000</v>
      </c>
      <c r="Q867" s="333">
        <v>2926000</v>
      </c>
      <c r="R867" s="333">
        <v>2926000</v>
      </c>
      <c r="S867" s="333">
        <v>2926000</v>
      </c>
      <c r="T867" s="333">
        <v>2926000</v>
      </c>
    </row>
    <row r="868" spans="1:20" s="267" customFormat="1" ht="65.099999999999994" customHeight="1" x14ac:dyDescent="0.3">
      <c r="A868" s="13">
        <v>858</v>
      </c>
      <c r="B868" s="376"/>
      <c r="C868" s="334" t="s">
        <v>1530</v>
      </c>
      <c r="D868" s="338" t="s">
        <v>321</v>
      </c>
      <c r="E868" s="334" t="s">
        <v>3609</v>
      </c>
      <c r="F868" s="336" t="s">
        <v>3613</v>
      </c>
      <c r="G868" s="454"/>
      <c r="H868" s="462"/>
      <c r="I868" s="455"/>
      <c r="J868" s="456"/>
      <c r="K868" s="452"/>
      <c r="L868" s="333">
        <v>2300000</v>
      </c>
      <c r="M868" s="333">
        <v>2300000</v>
      </c>
      <c r="N868" s="333">
        <v>2300000</v>
      </c>
      <c r="O868" s="333">
        <v>2300000</v>
      </c>
      <c r="P868" s="333">
        <v>2300000</v>
      </c>
      <c r="Q868" s="333">
        <v>2300000</v>
      </c>
      <c r="R868" s="333">
        <v>2300000</v>
      </c>
      <c r="S868" s="333">
        <v>2300000</v>
      </c>
      <c r="T868" s="333">
        <v>2300000</v>
      </c>
    </row>
    <row r="869" spans="1:20" s="267" customFormat="1" ht="65.099999999999994" customHeight="1" x14ac:dyDescent="0.3">
      <c r="A869" s="13">
        <v>859</v>
      </c>
      <c r="B869" s="376"/>
      <c r="C869" s="334" t="s">
        <v>1531</v>
      </c>
      <c r="D869" s="338" t="s">
        <v>321</v>
      </c>
      <c r="E869" s="334" t="s">
        <v>3609</v>
      </c>
      <c r="F869" s="336" t="s">
        <v>3614</v>
      </c>
      <c r="G869" s="454"/>
      <c r="H869" s="462"/>
      <c r="I869" s="455"/>
      <c r="J869" s="456"/>
      <c r="K869" s="452"/>
      <c r="L869" s="333">
        <v>3248000</v>
      </c>
      <c r="M869" s="333">
        <v>3248000</v>
      </c>
      <c r="N869" s="333">
        <v>3248000</v>
      </c>
      <c r="O869" s="333">
        <v>3248000</v>
      </c>
      <c r="P869" s="333">
        <v>3248000</v>
      </c>
      <c r="Q869" s="333">
        <v>3248000</v>
      </c>
      <c r="R869" s="333">
        <v>3248000</v>
      </c>
      <c r="S869" s="333">
        <v>3248000</v>
      </c>
      <c r="T869" s="333">
        <v>3248000</v>
      </c>
    </row>
    <row r="870" spans="1:20" s="267" customFormat="1" ht="65.099999999999994" customHeight="1" x14ac:dyDescent="0.3">
      <c r="A870" s="13">
        <v>860</v>
      </c>
      <c r="B870" s="376"/>
      <c r="C870" s="334" t="s">
        <v>1533</v>
      </c>
      <c r="D870" s="338" t="s">
        <v>321</v>
      </c>
      <c r="E870" s="334" t="s">
        <v>3609</v>
      </c>
      <c r="F870" s="336" t="s">
        <v>3615</v>
      </c>
      <c r="G870" s="454"/>
      <c r="H870" s="462"/>
      <c r="I870" s="455"/>
      <c r="J870" s="456"/>
      <c r="K870" s="452"/>
      <c r="L870" s="333">
        <v>1912000</v>
      </c>
      <c r="M870" s="333">
        <v>1912000</v>
      </c>
      <c r="N870" s="333">
        <v>1912000</v>
      </c>
      <c r="O870" s="333">
        <v>1912000</v>
      </c>
      <c r="P870" s="333">
        <v>1912000</v>
      </c>
      <c r="Q870" s="333">
        <v>1912000</v>
      </c>
      <c r="R870" s="333">
        <v>1912000</v>
      </c>
      <c r="S870" s="333">
        <v>1912000</v>
      </c>
      <c r="T870" s="333">
        <v>1912000</v>
      </c>
    </row>
    <row r="871" spans="1:20" s="267" customFormat="1" ht="65.099999999999994" customHeight="1" x14ac:dyDescent="0.3">
      <c r="A871" s="13">
        <v>861</v>
      </c>
      <c r="B871" s="376"/>
      <c r="C871" s="334" t="s">
        <v>1535</v>
      </c>
      <c r="D871" s="338" t="s">
        <v>321</v>
      </c>
      <c r="E871" s="334" t="s">
        <v>3609</v>
      </c>
      <c r="F871" s="336" t="s">
        <v>3616</v>
      </c>
      <c r="G871" s="454"/>
      <c r="H871" s="462"/>
      <c r="I871" s="455"/>
      <c r="J871" s="456"/>
      <c r="K871" s="452"/>
      <c r="L871" s="333">
        <v>2643000</v>
      </c>
      <c r="M871" s="333">
        <v>2643000</v>
      </c>
      <c r="N871" s="333">
        <v>2643000</v>
      </c>
      <c r="O871" s="333">
        <v>2643000</v>
      </c>
      <c r="P871" s="333">
        <v>2643000</v>
      </c>
      <c r="Q871" s="333">
        <v>2643000</v>
      </c>
      <c r="R871" s="333">
        <v>2643000</v>
      </c>
      <c r="S871" s="333">
        <v>2643000</v>
      </c>
      <c r="T871" s="333">
        <v>2643000</v>
      </c>
    </row>
    <row r="872" spans="1:20" s="267" customFormat="1" ht="65.099999999999994" customHeight="1" x14ac:dyDescent="0.3">
      <c r="A872" s="13">
        <v>862</v>
      </c>
      <c r="B872" s="376"/>
      <c r="C872" s="334" t="s">
        <v>1537</v>
      </c>
      <c r="D872" s="338" t="s">
        <v>321</v>
      </c>
      <c r="E872" s="334" t="s">
        <v>3609</v>
      </c>
      <c r="F872" s="336" t="s">
        <v>3617</v>
      </c>
      <c r="G872" s="454"/>
      <c r="H872" s="462"/>
      <c r="I872" s="455"/>
      <c r="J872" s="456"/>
      <c r="K872" s="452"/>
      <c r="L872" s="333">
        <v>3358000</v>
      </c>
      <c r="M872" s="333">
        <v>3358000</v>
      </c>
      <c r="N872" s="333">
        <v>3358000</v>
      </c>
      <c r="O872" s="333">
        <v>3358000</v>
      </c>
      <c r="P872" s="333">
        <v>3358000</v>
      </c>
      <c r="Q872" s="333">
        <v>3358000</v>
      </c>
      <c r="R872" s="333">
        <v>3358000</v>
      </c>
      <c r="S872" s="333">
        <v>3358000</v>
      </c>
      <c r="T872" s="333">
        <v>3358000</v>
      </c>
    </row>
    <row r="873" spans="1:20" s="267" customFormat="1" ht="91.5" customHeight="1" x14ac:dyDescent="0.3">
      <c r="A873" s="13">
        <v>863</v>
      </c>
      <c r="B873" s="376"/>
      <c r="C873" s="334" t="s">
        <v>1539</v>
      </c>
      <c r="D873" s="338" t="s">
        <v>321</v>
      </c>
      <c r="E873" s="334" t="s">
        <v>3609</v>
      </c>
      <c r="F873" s="336" t="s">
        <v>3618</v>
      </c>
      <c r="G873" s="454"/>
      <c r="H873" s="462"/>
      <c r="I873" s="455"/>
      <c r="J873" s="456"/>
      <c r="K873" s="452"/>
      <c r="L873" s="333">
        <v>2861000</v>
      </c>
      <c r="M873" s="333">
        <v>2861000</v>
      </c>
      <c r="N873" s="333">
        <v>2861000</v>
      </c>
      <c r="O873" s="333">
        <v>2861000</v>
      </c>
      <c r="P873" s="333">
        <v>2861000</v>
      </c>
      <c r="Q873" s="333">
        <v>2861000</v>
      </c>
      <c r="R873" s="333">
        <v>2861000</v>
      </c>
      <c r="S873" s="333">
        <v>2861000</v>
      </c>
      <c r="T873" s="333">
        <v>2861000</v>
      </c>
    </row>
    <row r="874" spans="1:20" s="267" customFormat="1" ht="65.099999999999994" customHeight="1" x14ac:dyDescent="0.3">
      <c r="A874" s="13">
        <v>864</v>
      </c>
      <c r="B874" s="376"/>
      <c r="C874" s="334" t="s">
        <v>1540</v>
      </c>
      <c r="D874" s="338" t="s">
        <v>312</v>
      </c>
      <c r="E874" s="334" t="s">
        <v>3609</v>
      </c>
      <c r="F874" s="336" t="s">
        <v>378</v>
      </c>
      <c r="G874" s="454"/>
      <c r="H874" s="462"/>
      <c r="I874" s="455"/>
      <c r="J874" s="456"/>
      <c r="K874" s="452"/>
      <c r="L874" s="333">
        <v>458000</v>
      </c>
      <c r="M874" s="333">
        <v>458000</v>
      </c>
      <c r="N874" s="333">
        <v>458000</v>
      </c>
      <c r="O874" s="333">
        <v>458000</v>
      </c>
      <c r="P874" s="333">
        <v>458000</v>
      </c>
      <c r="Q874" s="333">
        <v>458000</v>
      </c>
      <c r="R874" s="333">
        <v>458000</v>
      </c>
      <c r="S874" s="333">
        <v>458000</v>
      </c>
      <c r="T874" s="333">
        <v>458000</v>
      </c>
    </row>
    <row r="875" spans="1:20" s="267" customFormat="1" ht="65.099999999999994" customHeight="1" x14ac:dyDescent="0.3">
      <c r="A875" s="13">
        <v>865</v>
      </c>
      <c r="B875" s="376"/>
      <c r="C875" s="334" t="s">
        <v>1541</v>
      </c>
      <c r="D875" s="338" t="s">
        <v>312</v>
      </c>
      <c r="E875" s="334" t="s">
        <v>3609</v>
      </c>
      <c r="F875" s="336" t="s">
        <v>378</v>
      </c>
      <c r="G875" s="454"/>
      <c r="H875" s="462"/>
      <c r="I875" s="455"/>
      <c r="J875" s="456"/>
      <c r="K875" s="452"/>
      <c r="L875" s="333">
        <v>567000</v>
      </c>
      <c r="M875" s="333">
        <v>567000</v>
      </c>
      <c r="N875" s="333">
        <v>567000</v>
      </c>
      <c r="O875" s="333">
        <v>567000</v>
      </c>
      <c r="P875" s="333">
        <v>567000</v>
      </c>
      <c r="Q875" s="333">
        <v>567000</v>
      </c>
      <c r="R875" s="333">
        <v>567000</v>
      </c>
      <c r="S875" s="333">
        <v>567000</v>
      </c>
      <c r="T875" s="333">
        <v>567000</v>
      </c>
    </row>
    <row r="876" spans="1:20" s="267" customFormat="1" ht="65.099999999999994" customHeight="1" x14ac:dyDescent="0.3">
      <c r="A876" s="13">
        <v>866</v>
      </c>
      <c r="B876" s="376"/>
      <c r="C876" s="334" t="s">
        <v>1542</v>
      </c>
      <c r="D876" s="338" t="s">
        <v>321</v>
      </c>
      <c r="E876" s="334" t="s">
        <v>3609</v>
      </c>
      <c r="F876" s="336" t="s">
        <v>3619</v>
      </c>
      <c r="G876" s="454"/>
      <c r="H876" s="462"/>
      <c r="I876" s="455"/>
      <c r="J876" s="456"/>
      <c r="K876" s="452"/>
      <c r="L876" s="333">
        <v>1140000</v>
      </c>
      <c r="M876" s="333">
        <v>1140000</v>
      </c>
      <c r="N876" s="333">
        <v>1140000</v>
      </c>
      <c r="O876" s="333">
        <v>1140000</v>
      </c>
      <c r="P876" s="333">
        <v>1140000</v>
      </c>
      <c r="Q876" s="333">
        <v>1140000</v>
      </c>
      <c r="R876" s="333">
        <v>1140000</v>
      </c>
      <c r="S876" s="333">
        <v>1140000</v>
      </c>
      <c r="T876" s="333">
        <v>1140000</v>
      </c>
    </row>
    <row r="877" spans="1:20" s="267" customFormat="1" ht="65.099999999999994" customHeight="1" x14ac:dyDescent="0.3">
      <c r="A877" s="13">
        <v>867</v>
      </c>
      <c r="B877" s="376"/>
      <c r="C877" s="334" t="s">
        <v>1543</v>
      </c>
      <c r="D877" s="338" t="s">
        <v>321</v>
      </c>
      <c r="E877" s="334" t="s">
        <v>3609</v>
      </c>
      <c r="F877" s="336" t="s">
        <v>3613</v>
      </c>
      <c r="G877" s="454"/>
      <c r="H877" s="462"/>
      <c r="I877" s="455"/>
      <c r="J877" s="456"/>
      <c r="K877" s="452"/>
      <c r="L877" s="333">
        <v>2235000</v>
      </c>
      <c r="M877" s="333">
        <v>2235000</v>
      </c>
      <c r="N877" s="333">
        <v>2235000</v>
      </c>
      <c r="O877" s="333">
        <v>2235000</v>
      </c>
      <c r="P877" s="333">
        <v>2235000</v>
      </c>
      <c r="Q877" s="333">
        <v>2235000</v>
      </c>
      <c r="R877" s="333">
        <v>2235000</v>
      </c>
      <c r="S877" s="333">
        <v>2235000</v>
      </c>
      <c r="T877" s="333">
        <v>2235000</v>
      </c>
    </row>
    <row r="878" spans="1:20" s="267" customFormat="1" ht="104.25" customHeight="1" x14ac:dyDescent="0.3">
      <c r="A878" s="13">
        <v>868</v>
      </c>
      <c r="B878" s="376"/>
      <c r="C878" s="334" t="s">
        <v>1544</v>
      </c>
      <c r="D878" s="338" t="s">
        <v>321</v>
      </c>
      <c r="E878" s="334" t="s">
        <v>3609</v>
      </c>
      <c r="F878" s="336" t="s">
        <v>3613</v>
      </c>
      <c r="G878" s="454"/>
      <c r="H878" s="462"/>
      <c r="I878" s="455"/>
      <c r="J878" s="456"/>
      <c r="K878" s="452"/>
      <c r="L878" s="333">
        <v>2855000</v>
      </c>
      <c r="M878" s="333">
        <v>2855000</v>
      </c>
      <c r="N878" s="333">
        <v>2855000</v>
      </c>
      <c r="O878" s="333">
        <v>2855000</v>
      </c>
      <c r="P878" s="333">
        <v>2855000</v>
      </c>
      <c r="Q878" s="333">
        <v>2855000</v>
      </c>
      <c r="R878" s="333">
        <v>2855000</v>
      </c>
      <c r="S878" s="333">
        <v>2855000</v>
      </c>
      <c r="T878" s="333">
        <v>2855000</v>
      </c>
    </row>
    <row r="879" spans="1:20" s="267" customFormat="1" ht="65.099999999999994" customHeight="1" x14ac:dyDescent="0.3">
      <c r="A879" s="13">
        <v>869</v>
      </c>
      <c r="B879" s="376"/>
      <c r="C879" s="334" t="s">
        <v>1545</v>
      </c>
      <c r="D879" s="338" t="s">
        <v>321</v>
      </c>
      <c r="E879" s="334" t="s">
        <v>3609</v>
      </c>
      <c r="F879" s="336" t="s">
        <v>3613</v>
      </c>
      <c r="G879" s="454"/>
      <c r="H879" s="462"/>
      <c r="I879" s="455"/>
      <c r="J879" s="456"/>
      <c r="K879" s="452"/>
      <c r="L879" s="333">
        <v>2260000</v>
      </c>
      <c r="M879" s="333">
        <v>2260000</v>
      </c>
      <c r="N879" s="333">
        <v>2260000</v>
      </c>
      <c r="O879" s="333">
        <v>2260000</v>
      </c>
      <c r="P879" s="333">
        <v>2260000</v>
      </c>
      <c r="Q879" s="333">
        <v>2260000</v>
      </c>
      <c r="R879" s="333">
        <v>2260000</v>
      </c>
      <c r="S879" s="333">
        <v>2260000</v>
      </c>
      <c r="T879" s="333">
        <v>2260000</v>
      </c>
    </row>
    <row r="880" spans="1:20" s="267" customFormat="1" ht="65.099999999999994" customHeight="1" x14ac:dyDescent="0.3">
      <c r="A880" s="13">
        <v>870</v>
      </c>
      <c r="B880" s="376"/>
      <c r="C880" s="334" t="s">
        <v>1546</v>
      </c>
      <c r="D880" s="338" t="s">
        <v>321</v>
      </c>
      <c r="E880" s="334" t="s">
        <v>3609</v>
      </c>
      <c r="F880" s="336" t="s">
        <v>3618</v>
      </c>
      <c r="G880" s="454"/>
      <c r="H880" s="462"/>
      <c r="I880" s="455"/>
      <c r="J880" s="456"/>
      <c r="K880" s="452"/>
      <c r="L880" s="333">
        <v>3250000</v>
      </c>
      <c r="M880" s="333">
        <v>3250000</v>
      </c>
      <c r="N880" s="333">
        <v>3250000</v>
      </c>
      <c r="O880" s="333">
        <v>3250000</v>
      </c>
      <c r="P880" s="333">
        <v>3250000</v>
      </c>
      <c r="Q880" s="333">
        <v>3250000</v>
      </c>
      <c r="R880" s="333">
        <v>3250000</v>
      </c>
      <c r="S880" s="333">
        <v>3250000</v>
      </c>
      <c r="T880" s="333">
        <v>3250000</v>
      </c>
    </row>
    <row r="881" spans="1:20" s="267" customFormat="1" ht="65.099999999999994" customHeight="1" x14ac:dyDescent="0.3">
      <c r="A881" s="13">
        <v>871</v>
      </c>
      <c r="B881" s="376"/>
      <c r="C881" s="334" t="s">
        <v>1547</v>
      </c>
      <c r="D881" s="338" t="s">
        <v>321</v>
      </c>
      <c r="E881" s="334" t="s">
        <v>3609</v>
      </c>
      <c r="F881" s="336" t="s">
        <v>3615</v>
      </c>
      <c r="G881" s="454"/>
      <c r="H881" s="462"/>
      <c r="I881" s="455"/>
      <c r="J881" s="456"/>
      <c r="K881" s="452"/>
      <c r="L881" s="333">
        <v>1900000</v>
      </c>
      <c r="M881" s="333">
        <v>1900000</v>
      </c>
      <c r="N881" s="333">
        <v>1900000</v>
      </c>
      <c r="O881" s="333">
        <v>1900000</v>
      </c>
      <c r="P881" s="333">
        <v>1900000</v>
      </c>
      <c r="Q881" s="333">
        <v>1900000</v>
      </c>
      <c r="R881" s="333">
        <v>1900000</v>
      </c>
      <c r="S881" s="333">
        <v>1900000</v>
      </c>
      <c r="T881" s="333">
        <v>1900000</v>
      </c>
    </row>
    <row r="882" spans="1:20" s="267" customFormat="1" ht="65.099999999999994" customHeight="1" x14ac:dyDescent="0.3">
      <c r="A882" s="13">
        <v>872</v>
      </c>
      <c r="B882" s="376"/>
      <c r="C882" s="334" t="s">
        <v>1548</v>
      </c>
      <c r="D882" s="338" t="s">
        <v>321</v>
      </c>
      <c r="E882" s="334" t="s">
        <v>3609</v>
      </c>
      <c r="F882" s="336" t="s">
        <v>3616</v>
      </c>
      <c r="G882" s="454"/>
      <c r="H882" s="462"/>
      <c r="I882" s="455"/>
      <c r="J882" s="456"/>
      <c r="K882" s="452"/>
      <c r="L882" s="333">
        <v>2555000</v>
      </c>
      <c r="M882" s="333">
        <v>2555000</v>
      </c>
      <c r="N882" s="333">
        <v>2555000</v>
      </c>
      <c r="O882" s="333">
        <v>2555000</v>
      </c>
      <c r="P882" s="333">
        <v>2555000</v>
      </c>
      <c r="Q882" s="333">
        <v>2555000</v>
      </c>
      <c r="R882" s="333">
        <v>2555000</v>
      </c>
      <c r="S882" s="333">
        <v>2555000</v>
      </c>
      <c r="T882" s="333">
        <v>2555000</v>
      </c>
    </row>
    <row r="883" spans="1:20" s="267" customFormat="1" ht="65.099999999999994" customHeight="1" x14ac:dyDescent="0.3">
      <c r="A883" s="13">
        <v>873</v>
      </c>
      <c r="B883" s="376"/>
      <c r="C883" s="334" t="s">
        <v>1549</v>
      </c>
      <c r="D883" s="338" t="s">
        <v>321</v>
      </c>
      <c r="E883" s="334" t="s">
        <v>3609</v>
      </c>
      <c r="F883" s="336" t="s">
        <v>3617</v>
      </c>
      <c r="G883" s="454"/>
      <c r="H883" s="462"/>
      <c r="I883" s="455"/>
      <c r="J883" s="456"/>
      <c r="K883" s="452"/>
      <c r="L883" s="333">
        <v>3355000</v>
      </c>
      <c r="M883" s="333">
        <v>3355000</v>
      </c>
      <c r="N883" s="333">
        <v>3355000</v>
      </c>
      <c r="O883" s="333">
        <v>3355000</v>
      </c>
      <c r="P883" s="333">
        <v>3355000</v>
      </c>
      <c r="Q883" s="333">
        <v>3355000</v>
      </c>
      <c r="R883" s="333">
        <v>3355000</v>
      </c>
      <c r="S883" s="333">
        <v>3355000</v>
      </c>
      <c r="T883" s="333">
        <v>3355000</v>
      </c>
    </row>
    <row r="884" spans="1:20" s="267" customFormat="1" ht="65.099999999999994" customHeight="1" x14ac:dyDescent="0.3">
      <c r="A884" s="13">
        <v>874</v>
      </c>
      <c r="B884" s="376"/>
      <c r="C884" s="334" t="s">
        <v>1550</v>
      </c>
      <c r="D884" s="338" t="s">
        <v>321</v>
      </c>
      <c r="E884" s="334" t="s">
        <v>3609</v>
      </c>
      <c r="F884" s="336" t="s">
        <v>3618</v>
      </c>
      <c r="G884" s="454"/>
      <c r="H884" s="462"/>
      <c r="I884" s="455"/>
      <c r="J884" s="456"/>
      <c r="K884" s="452"/>
      <c r="L884" s="333">
        <v>2830000</v>
      </c>
      <c r="M884" s="333">
        <v>2830000</v>
      </c>
      <c r="N884" s="333">
        <v>2830000</v>
      </c>
      <c r="O884" s="333">
        <v>2830000</v>
      </c>
      <c r="P884" s="333">
        <v>2830000</v>
      </c>
      <c r="Q884" s="333">
        <v>2830000</v>
      </c>
      <c r="R884" s="333">
        <v>2830000</v>
      </c>
      <c r="S884" s="333">
        <v>2830000</v>
      </c>
      <c r="T884" s="333">
        <v>2830000</v>
      </c>
    </row>
    <row r="885" spans="1:20" s="267" customFormat="1" ht="65.099999999999994" customHeight="1" x14ac:dyDescent="0.3">
      <c r="A885" s="13">
        <v>875</v>
      </c>
      <c r="B885" s="376"/>
      <c r="C885" s="334" t="s">
        <v>1551</v>
      </c>
      <c r="D885" s="338" t="s">
        <v>312</v>
      </c>
      <c r="E885" s="334" t="s">
        <v>3609</v>
      </c>
      <c r="F885" s="336" t="s">
        <v>378</v>
      </c>
      <c r="G885" s="454"/>
      <c r="H885" s="462"/>
      <c r="I885" s="455"/>
      <c r="J885" s="456"/>
      <c r="K885" s="452"/>
      <c r="L885" s="333">
        <v>458000</v>
      </c>
      <c r="M885" s="333">
        <v>458000</v>
      </c>
      <c r="N885" s="333">
        <v>458000</v>
      </c>
      <c r="O885" s="333">
        <v>458000</v>
      </c>
      <c r="P885" s="333">
        <v>458000</v>
      </c>
      <c r="Q885" s="333">
        <v>458000</v>
      </c>
      <c r="R885" s="333">
        <v>458000</v>
      </c>
      <c r="S885" s="333">
        <v>458000</v>
      </c>
      <c r="T885" s="333">
        <v>458000</v>
      </c>
    </row>
    <row r="886" spans="1:20" s="267" customFormat="1" ht="65.099999999999994" customHeight="1" x14ac:dyDescent="0.3">
      <c r="A886" s="13">
        <v>876</v>
      </c>
      <c r="B886" s="376"/>
      <c r="C886" s="334" t="s">
        <v>1552</v>
      </c>
      <c r="D886" s="338" t="s">
        <v>312</v>
      </c>
      <c r="E886" s="334" t="s">
        <v>3609</v>
      </c>
      <c r="F886" s="336" t="s">
        <v>378</v>
      </c>
      <c r="G886" s="454"/>
      <c r="H886" s="462"/>
      <c r="I886" s="455"/>
      <c r="J886" s="456"/>
      <c r="K886" s="452"/>
      <c r="L886" s="333">
        <v>567000</v>
      </c>
      <c r="M886" s="333">
        <v>567000</v>
      </c>
      <c r="N886" s="333">
        <v>567000</v>
      </c>
      <c r="O886" s="333">
        <v>567000</v>
      </c>
      <c r="P886" s="333">
        <v>567000</v>
      </c>
      <c r="Q886" s="333">
        <v>567000</v>
      </c>
      <c r="R886" s="333">
        <v>567000</v>
      </c>
      <c r="S886" s="333">
        <v>567000</v>
      </c>
      <c r="T886" s="333">
        <v>567000</v>
      </c>
    </row>
    <row r="887" spans="1:20" s="10" customFormat="1" ht="65.099999999999994" customHeight="1" x14ac:dyDescent="0.3">
      <c r="A887" s="13">
        <v>877</v>
      </c>
      <c r="B887" s="376"/>
      <c r="C887" s="307" t="s">
        <v>391</v>
      </c>
      <c r="D887" s="319" t="s">
        <v>37</v>
      </c>
      <c r="E887" s="307" t="s">
        <v>393</v>
      </c>
      <c r="F887" s="318" t="s">
        <v>394</v>
      </c>
      <c r="G887" s="376" t="s">
        <v>392</v>
      </c>
      <c r="H887" s="307" t="s">
        <v>17</v>
      </c>
      <c r="I887" s="307" t="s">
        <v>395</v>
      </c>
      <c r="J887" s="389" t="s">
        <v>396</v>
      </c>
      <c r="K887" s="388" t="s">
        <v>397</v>
      </c>
      <c r="L887" s="324">
        <v>17000</v>
      </c>
      <c r="M887" s="324">
        <v>17000</v>
      </c>
      <c r="N887" s="132">
        <v>18000</v>
      </c>
      <c r="O887" s="324">
        <v>18000</v>
      </c>
      <c r="P887" s="324">
        <v>18000</v>
      </c>
      <c r="Q887" s="324">
        <v>18000</v>
      </c>
      <c r="R887" s="324">
        <v>18000</v>
      </c>
      <c r="S887" s="324">
        <v>18000</v>
      </c>
      <c r="T887" s="324">
        <v>18000</v>
      </c>
    </row>
    <row r="888" spans="1:20" s="10" customFormat="1" ht="65.099999999999994" customHeight="1" x14ac:dyDescent="0.3">
      <c r="A888" s="13">
        <v>878</v>
      </c>
      <c r="B888" s="376"/>
      <c r="C888" s="307" t="s">
        <v>398</v>
      </c>
      <c r="D888" s="322" t="s">
        <v>37</v>
      </c>
      <c r="E888" s="321" t="s">
        <v>44</v>
      </c>
      <c r="F888" s="318" t="s">
        <v>394</v>
      </c>
      <c r="G888" s="376"/>
      <c r="H888" s="321" t="s">
        <v>44</v>
      </c>
      <c r="I888" s="321" t="s">
        <v>44</v>
      </c>
      <c r="J888" s="389"/>
      <c r="K888" s="388"/>
      <c r="L888" s="324">
        <v>19000</v>
      </c>
      <c r="M888" s="324">
        <v>19000</v>
      </c>
      <c r="N888" s="132">
        <v>20000</v>
      </c>
      <c r="O888" s="324">
        <v>20000</v>
      </c>
      <c r="P888" s="324">
        <v>20000</v>
      </c>
      <c r="Q888" s="324">
        <v>20000</v>
      </c>
      <c r="R888" s="324">
        <v>20000</v>
      </c>
      <c r="S888" s="324">
        <v>20000</v>
      </c>
      <c r="T888" s="324">
        <v>20000</v>
      </c>
    </row>
    <row r="889" spans="1:20" s="10" customFormat="1" ht="65.099999999999994" customHeight="1" x14ac:dyDescent="0.3">
      <c r="A889" s="13">
        <v>879</v>
      </c>
      <c r="B889" s="376"/>
      <c r="C889" s="307" t="s">
        <v>399</v>
      </c>
      <c r="D889" s="322" t="s">
        <v>37</v>
      </c>
      <c r="E889" s="321" t="s">
        <v>44</v>
      </c>
      <c r="F889" s="318" t="s">
        <v>400</v>
      </c>
      <c r="G889" s="376"/>
      <c r="H889" s="321" t="s">
        <v>44</v>
      </c>
      <c r="I889" s="321" t="s">
        <v>44</v>
      </c>
      <c r="J889" s="389"/>
      <c r="K889" s="388"/>
      <c r="L889" s="324">
        <v>18000</v>
      </c>
      <c r="M889" s="324">
        <v>18000</v>
      </c>
      <c r="N889" s="132">
        <v>19000</v>
      </c>
      <c r="O889" s="324">
        <v>19000</v>
      </c>
      <c r="P889" s="324">
        <v>19000</v>
      </c>
      <c r="Q889" s="324">
        <v>19000</v>
      </c>
      <c r="R889" s="324">
        <v>19000</v>
      </c>
      <c r="S889" s="324">
        <v>19000</v>
      </c>
      <c r="T889" s="324">
        <v>19000</v>
      </c>
    </row>
    <row r="890" spans="1:20" s="10" customFormat="1" ht="65.099999999999994" customHeight="1" x14ac:dyDescent="0.3">
      <c r="A890" s="13">
        <v>880</v>
      </c>
      <c r="B890" s="376"/>
      <c r="C890" s="307" t="s">
        <v>401</v>
      </c>
      <c r="D890" s="322" t="s">
        <v>37</v>
      </c>
      <c r="E890" s="321" t="s">
        <v>44</v>
      </c>
      <c r="F890" s="318" t="s">
        <v>402</v>
      </c>
      <c r="G890" s="376"/>
      <c r="H890" s="321" t="s">
        <v>44</v>
      </c>
      <c r="I890" s="321" t="s">
        <v>44</v>
      </c>
      <c r="J890" s="389"/>
      <c r="K890" s="388"/>
      <c r="L890" s="324">
        <v>70000</v>
      </c>
      <c r="M890" s="324">
        <v>70000</v>
      </c>
      <c r="N890" s="132">
        <v>71000</v>
      </c>
      <c r="O890" s="324">
        <v>71000</v>
      </c>
      <c r="P890" s="324">
        <v>71000</v>
      </c>
      <c r="Q890" s="324">
        <v>71000</v>
      </c>
      <c r="R890" s="324">
        <v>71000</v>
      </c>
      <c r="S890" s="324">
        <v>71000</v>
      </c>
      <c r="T890" s="324">
        <v>71000</v>
      </c>
    </row>
    <row r="891" spans="1:20" s="10" customFormat="1" ht="65.099999999999994" customHeight="1" x14ac:dyDescent="0.3">
      <c r="A891" s="13">
        <v>881</v>
      </c>
      <c r="B891" s="376"/>
      <c r="C891" s="307" t="s">
        <v>403</v>
      </c>
      <c r="D891" s="322" t="s">
        <v>37</v>
      </c>
      <c r="E891" s="321" t="s">
        <v>44</v>
      </c>
      <c r="F891" s="318" t="s">
        <v>404</v>
      </c>
      <c r="G891" s="376"/>
      <c r="H891" s="321" t="s">
        <v>44</v>
      </c>
      <c r="I891" s="321" t="s">
        <v>44</v>
      </c>
      <c r="J891" s="389"/>
      <c r="K891" s="388"/>
      <c r="L891" s="324">
        <v>160000</v>
      </c>
      <c r="M891" s="324">
        <v>160000</v>
      </c>
      <c r="N891" s="132">
        <v>161000</v>
      </c>
      <c r="O891" s="324">
        <v>161000</v>
      </c>
      <c r="P891" s="324">
        <v>161000</v>
      </c>
      <c r="Q891" s="324">
        <v>161000</v>
      </c>
      <c r="R891" s="324">
        <v>161000</v>
      </c>
      <c r="S891" s="324">
        <v>161000</v>
      </c>
      <c r="T891" s="324">
        <v>161000</v>
      </c>
    </row>
    <row r="892" spans="1:20" s="10" customFormat="1" ht="118.5" customHeight="1" x14ac:dyDescent="0.3">
      <c r="A892" s="13">
        <v>882</v>
      </c>
      <c r="B892" s="376"/>
      <c r="C892" s="307" t="s">
        <v>1198</v>
      </c>
      <c r="D892" s="322" t="s">
        <v>1194</v>
      </c>
      <c r="E892" s="321" t="s">
        <v>1199</v>
      </c>
      <c r="F892" s="318" t="s">
        <v>1261</v>
      </c>
      <c r="G892" s="390" t="s">
        <v>2534</v>
      </c>
      <c r="H892" s="321" t="s">
        <v>1131</v>
      </c>
      <c r="I892" s="321" t="s">
        <v>1132</v>
      </c>
      <c r="J892" s="392" t="s">
        <v>1268</v>
      </c>
      <c r="K892" s="318"/>
      <c r="L892" s="324">
        <v>23000</v>
      </c>
      <c r="M892" s="324">
        <v>27600</v>
      </c>
      <c r="N892" s="132">
        <v>27600</v>
      </c>
      <c r="O892" s="324">
        <v>27600</v>
      </c>
      <c r="P892" s="324">
        <v>27600</v>
      </c>
      <c r="Q892" s="324">
        <v>27600</v>
      </c>
      <c r="R892" s="324">
        <v>27600</v>
      </c>
      <c r="S892" s="324">
        <v>27600</v>
      </c>
      <c r="T892" s="324">
        <v>27600</v>
      </c>
    </row>
    <row r="893" spans="1:20" s="10" customFormat="1" ht="65.099999999999994" customHeight="1" x14ac:dyDescent="0.3">
      <c r="A893" s="13">
        <v>883</v>
      </c>
      <c r="B893" s="376"/>
      <c r="C893" s="307" t="s">
        <v>1198</v>
      </c>
      <c r="D893" s="322" t="s">
        <v>37</v>
      </c>
      <c r="E893" s="321" t="s">
        <v>44</v>
      </c>
      <c r="F893" s="318" t="s">
        <v>1260</v>
      </c>
      <c r="G893" s="390"/>
      <c r="H893" s="321" t="s">
        <v>44</v>
      </c>
      <c r="I893" s="321" t="s">
        <v>44</v>
      </c>
      <c r="J893" s="392"/>
      <c r="K893" s="318"/>
      <c r="L893" s="324">
        <v>25500</v>
      </c>
      <c r="M893" s="324">
        <v>30600</v>
      </c>
      <c r="N893" s="132">
        <v>30600</v>
      </c>
      <c r="O893" s="324">
        <v>30600</v>
      </c>
      <c r="P893" s="324">
        <v>30600</v>
      </c>
      <c r="Q893" s="324">
        <v>30600</v>
      </c>
      <c r="R893" s="324">
        <v>30600</v>
      </c>
      <c r="S893" s="324">
        <v>30600</v>
      </c>
      <c r="T893" s="324">
        <v>30600</v>
      </c>
    </row>
    <row r="894" spans="1:20" s="10" customFormat="1" ht="65.099999999999994" customHeight="1" x14ac:dyDescent="0.3">
      <c r="A894" s="13">
        <v>884</v>
      </c>
      <c r="B894" s="376"/>
      <c r="C894" s="307" t="s">
        <v>1198</v>
      </c>
      <c r="D894" s="322" t="s">
        <v>37</v>
      </c>
      <c r="E894" s="321" t="s">
        <v>44</v>
      </c>
      <c r="F894" s="318" t="s">
        <v>1200</v>
      </c>
      <c r="G894" s="390"/>
      <c r="H894" s="321" t="s">
        <v>44</v>
      </c>
      <c r="I894" s="321" t="s">
        <v>44</v>
      </c>
      <c r="J894" s="392"/>
      <c r="K894" s="318"/>
      <c r="L894" s="324">
        <v>79000</v>
      </c>
      <c r="M894" s="324">
        <v>94800</v>
      </c>
      <c r="N894" s="132">
        <v>94800</v>
      </c>
      <c r="O894" s="324">
        <v>94800</v>
      </c>
      <c r="P894" s="324">
        <v>94800</v>
      </c>
      <c r="Q894" s="324">
        <v>94800</v>
      </c>
      <c r="R894" s="324">
        <v>94800</v>
      </c>
      <c r="S894" s="324">
        <v>94800</v>
      </c>
      <c r="T894" s="324">
        <v>94800</v>
      </c>
    </row>
    <row r="895" spans="1:20" s="10" customFormat="1" ht="65.099999999999994" customHeight="1" x14ac:dyDescent="0.3">
      <c r="A895" s="13">
        <v>885</v>
      </c>
      <c r="B895" s="376"/>
      <c r="C895" s="307" t="s">
        <v>1198</v>
      </c>
      <c r="D895" s="322" t="s">
        <v>37</v>
      </c>
      <c r="E895" s="321" t="s">
        <v>44</v>
      </c>
      <c r="F895" s="318" t="s">
        <v>1201</v>
      </c>
      <c r="G895" s="390"/>
      <c r="H895" s="321" t="s">
        <v>44</v>
      </c>
      <c r="I895" s="321" t="s">
        <v>44</v>
      </c>
      <c r="J895" s="392"/>
      <c r="K895" s="318"/>
      <c r="L895" s="324">
        <v>23000</v>
      </c>
      <c r="M895" s="324">
        <v>27600</v>
      </c>
      <c r="N895" s="132">
        <v>27600</v>
      </c>
      <c r="O895" s="324">
        <v>27600</v>
      </c>
      <c r="P895" s="324">
        <v>27600</v>
      </c>
      <c r="Q895" s="324">
        <v>27600</v>
      </c>
      <c r="R895" s="324">
        <v>27600</v>
      </c>
      <c r="S895" s="324">
        <v>27600</v>
      </c>
      <c r="T895" s="324">
        <v>27600</v>
      </c>
    </row>
    <row r="896" spans="1:20" s="10" customFormat="1" ht="65.099999999999994" customHeight="1" x14ac:dyDescent="0.3">
      <c r="A896" s="13">
        <v>886</v>
      </c>
      <c r="B896" s="376"/>
      <c r="C896" s="307" t="s">
        <v>3608</v>
      </c>
      <c r="D896" s="322" t="s">
        <v>37</v>
      </c>
      <c r="E896" s="321" t="s">
        <v>313</v>
      </c>
      <c r="F896" s="318" t="s">
        <v>390</v>
      </c>
      <c r="G896" s="390" t="s">
        <v>2135</v>
      </c>
      <c r="H896" s="391" t="s">
        <v>17</v>
      </c>
      <c r="I896" s="391"/>
      <c r="J896" s="392" t="s">
        <v>396</v>
      </c>
      <c r="K896" s="318"/>
      <c r="L896" s="324">
        <v>9700</v>
      </c>
      <c r="M896" s="324">
        <v>9700</v>
      </c>
      <c r="N896" s="132">
        <v>9700</v>
      </c>
      <c r="O896" s="324">
        <v>9700</v>
      </c>
      <c r="P896" s="324">
        <v>9700</v>
      </c>
      <c r="Q896" s="324">
        <v>9700</v>
      </c>
      <c r="R896" s="324">
        <v>9700</v>
      </c>
      <c r="S896" s="324">
        <v>9700</v>
      </c>
      <c r="T896" s="324">
        <v>9700</v>
      </c>
    </row>
    <row r="897" spans="1:21" s="267" customFormat="1" ht="65.099999999999994" customHeight="1" x14ac:dyDescent="0.3">
      <c r="A897" s="264">
        <v>887</v>
      </c>
      <c r="B897" s="376"/>
      <c r="C897" s="334" t="s">
        <v>1466</v>
      </c>
      <c r="D897" s="359" t="s">
        <v>37</v>
      </c>
      <c r="E897" s="337" t="s">
        <v>1467</v>
      </c>
      <c r="F897" s="336" t="s">
        <v>390</v>
      </c>
      <c r="G897" s="390"/>
      <c r="H897" s="391"/>
      <c r="I897" s="391"/>
      <c r="J897" s="392"/>
      <c r="K897" s="336"/>
      <c r="L897" s="324">
        <v>9000</v>
      </c>
      <c r="M897" s="324">
        <v>9000</v>
      </c>
      <c r="N897" s="132">
        <v>9000</v>
      </c>
      <c r="O897" s="324">
        <v>9000</v>
      </c>
      <c r="P897" s="324">
        <v>9000</v>
      </c>
      <c r="Q897" s="324">
        <v>9000</v>
      </c>
      <c r="R897" s="324">
        <v>9000</v>
      </c>
      <c r="S897" s="324">
        <v>9000</v>
      </c>
      <c r="T897" s="324">
        <v>9000</v>
      </c>
      <c r="U897" s="267">
        <v>9000</v>
      </c>
    </row>
    <row r="898" spans="1:21" s="267" customFormat="1" ht="65.099999999999994" customHeight="1" x14ac:dyDescent="0.3">
      <c r="A898" s="264">
        <v>888</v>
      </c>
      <c r="B898" s="376"/>
      <c r="C898" s="334" t="s">
        <v>1468</v>
      </c>
      <c r="D898" s="359" t="s">
        <v>352</v>
      </c>
      <c r="E898" s="337" t="s">
        <v>1469</v>
      </c>
      <c r="F898" s="336" t="s">
        <v>1470</v>
      </c>
      <c r="G898" s="390"/>
      <c r="H898" s="391"/>
      <c r="I898" s="391"/>
      <c r="J898" s="392"/>
      <c r="K898" s="336"/>
      <c r="L898" s="324">
        <v>205300</v>
      </c>
      <c r="M898" s="324">
        <v>205300</v>
      </c>
      <c r="N898" s="132">
        <v>205300</v>
      </c>
      <c r="O898" s="324">
        <v>205300</v>
      </c>
      <c r="P898" s="324">
        <v>205300</v>
      </c>
      <c r="Q898" s="324">
        <v>205300</v>
      </c>
      <c r="R898" s="324">
        <v>205300</v>
      </c>
      <c r="S898" s="324">
        <v>205300</v>
      </c>
      <c r="T898" s="324">
        <v>205300</v>
      </c>
      <c r="U898" s="267">
        <v>182540</v>
      </c>
    </row>
    <row r="899" spans="1:21" s="267" customFormat="1" ht="65.099999999999994" customHeight="1" x14ac:dyDescent="0.3">
      <c r="A899" s="264">
        <v>889</v>
      </c>
      <c r="B899" s="376"/>
      <c r="C899" s="334" t="s">
        <v>1471</v>
      </c>
      <c r="D899" s="359" t="s">
        <v>352</v>
      </c>
      <c r="E899" s="337" t="s">
        <v>1472</v>
      </c>
      <c r="F899" s="336" t="s">
        <v>1473</v>
      </c>
      <c r="G899" s="390"/>
      <c r="H899" s="391"/>
      <c r="I899" s="391"/>
      <c r="J899" s="392"/>
      <c r="K899" s="336"/>
      <c r="L899" s="324">
        <v>116900</v>
      </c>
      <c r="M899" s="324">
        <v>116900</v>
      </c>
      <c r="N899" s="132">
        <v>116900</v>
      </c>
      <c r="O899" s="324">
        <v>116900</v>
      </c>
      <c r="P899" s="324">
        <v>116900</v>
      </c>
      <c r="Q899" s="324">
        <v>116900</v>
      </c>
      <c r="R899" s="324">
        <v>116900</v>
      </c>
      <c r="S899" s="324">
        <v>116900</v>
      </c>
      <c r="T899" s="324">
        <v>116900</v>
      </c>
      <c r="U899" s="267">
        <v>94458</v>
      </c>
    </row>
    <row r="900" spans="1:21" s="10" customFormat="1" ht="65.099999999999994" customHeight="1" x14ac:dyDescent="0.3">
      <c r="A900" s="13">
        <v>890</v>
      </c>
      <c r="B900" s="376"/>
      <c r="C900" s="307" t="s">
        <v>1474</v>
      </c>
      <c r="D900" s="322" t="s">
        <v>352</v>
      </c>
      <c r="E900" s="321" t="s">
        <v>1475</v>
      </c>
      <c r="F900" s="318" t="s">
        <v>1470</v>
      </c>
      <c r="G900" s="390"/>
      <c r="H900" s="391"/>
      <c r="I900" s="391"/>
      <c r="J900" s="392"/>
      <c r="K900" s="318"/>
      <c r="L900" s="324">
        <v>220000</v>
      </c>
      <c r="M900" s="324">
        <v>220000</v>
      </c>
      <c r="N900" s="132">
        <v>220000</v>
      </c>
      <c r="O900" s="324">
        <v>220000</v>
      </c>
      <c r="P900" s="324">
        <v>220000</v>
      </c>
      <c r="Q900" s="324">
        <v>220000</v>
      </c>
      <c r="R900" s="324">
        <v>220000</v>
      </c>
      <c r="S900" s="324">
        <v>220000</v>
      </c>
      <c r="T900" s="324">
        <v>220000</v>
      </c>
      <c r="U900" s="10">
        <v>220000</v>
      </c>
    </row>
    <row r="901" spans="1:21" s="267" customFormat="1" ht="65.099999999999994" customHeight="1" x14ac:dyDescent="0.3">
      <c r="A901" s="264">
        <v>891</v>
      </c>
      <c r="B901" s="376"/>
      <c r="C901" s="334" t="s">
        <v>1476</v>
      </c>
      <c r="D901" s="359" t="s">
        <v>352</v>
      </c>
      <c r="E901" s="337" t="s">
        <v>1477</v>
      </c>
      <c r="F901" s="336" t="s">
        <v>1473</v>
      </c>
      <c r="G901" s="390"/>
      <c r="H901" s="391"/>
      <c r="I901" s="391"/>
      <c r="J901" s="392"/>
      <c r="K901" s="336"/>
      <c r="L901" s="324">
        <v>189600</v>
      </c>
      <c r="M901" s="324">
        <v>189600</v>
      </c>
      <c r="N901" s="132">
        <v>189600</v>
      </c>
      <c r="O901" s="324">
        <v>189600</v>
      </c>
      <c r="P901" s="324">
        <v>189600</v>
      </c>
      <c r="Q901" s="324">
        <v>189600</v>
      </c>
      <c r="R901" s="324">
        <v>189600</v>
      </c>
      <c r="S901" s="324">
        <v>189600</v>
      </c>
      <c r="T901" s="324">
        <v>189600</v>
      </c>
      <c r="U901" s="267">
        <v>147714</v>
      </c>
    </row>
    <row r="902" spans="1:21" s="267" customFormat="1" ht="65.099999999999994" customHeight="1" x14ac:dyDescent="0.3">
      <c r="A902" s="264">
        <v>892</v>
      </c>
      <c r="B902" s="376"/>
      <c r="C902" s="334" t="s">
        <v>1478</v>
      </c>
      <c r="D902" s="359" t="s">
        <v>352</v>
      </c>
      <c r="E902" s="337" t="s">
        <v>52</v>
      </c>
      <c r="F902" s="336" t="s">
        <v>1470</v>
      </c>
      <c r="G902" s="390"/>
      <c r="H902" s="391"/>
      <c r="I902" s="391"/>
      <c r="J902" s="392"/>
      <c r="K902" s="336"/>
      <c r="L902" s="324">
        <v>138700</v>
      </c>
      <c r="M902" s="324">
        <v>138700</v>
      </c>
      <c r="N902" s="132">
        <v>138700</v>
      </c>
      <c r="O902" s="324">
        <v>138700</v>
      </c>
      <c r="P902" s="324">
        <v>138700</v>
      </c>
      <c r="Q902" s="324">
        <v>138700</v>
      </c>
      <c r="R902" s="324">
        <v>138700</v>
      </c>
      <c r="S902" s="324">
        <v>138700</v>
      </c>
      <c r="T902" s="324">
        <v>138700</v>
      </c>
      <c r="U902" s="267">
        <v>118564</v>
      </c>
    </row>
    <row r="903" spans="1:21" s="267" customFormat="1" ht="67.8" customHeight="1" x14ac:dyDescent="0.3">
      <c r="A903" s="264">
        <v>893</v>
      </c>
      <c r="B903" s="376"/>
      <c r="C903" s="334" t="s">
        <v>1479</v>
      </c>
      <c r="D903" s="359" t="s">
        <v>352</v>
      </c>
      <c r="E903" s="337" t="s">
        <v>52</v>
      </c>
      <c r="F903" s="336" t="s">
        <v>1473</v>
      </c>
      <c r="G903" s="390"/>
      <c r="H903" s="391"/>
      <c r="I903" s="391"/>
      <c r="J903" s="392"/>
      <c r="K903" s="336"/>
      <c r="L903" s="324">
        <v>99700</v>
      </c>
      <c r="M903" s="324">
        <v>99700</v>
      </c>
      <c r="N903" s="132">
        <v>99700</v>
      </c>
      <c r="O903" s="324">
        <v>99700</v>
      </c>
      <c r="P903" s="324">
        <v>99700</v>
      </c>
      <c r="Q903" s="324">
        <v>99700</v>
      </c>
      <c r="R903" s="324">
        <v>99700</v>
      </c>
      <c r="S903" s="324">
        <v>99700</v>
      </c>
      <c r="T903" s="324">
        <v>99700</v>
      </c>
      <c r="U903" s="267">
        <v>80521</v>
      </c>
    </row>
    <row r="904" spans="1:21" s="10" customFormat="1" ht="88.8" customHeight="1" x14ac:dyDescent="0.3">
      <c r="A904" s="13">
        <v>894</v>
      </c>
      <c r="B904" s="376"/>
      <c r="C904" s="307" t="s">
        <v>1480</v>
      </c>
      <c r="D904" s="322" t="s">
        <v>352</v>
      </c>
      <c r="E904" s="321" t="s">
        <v>52</v>
      </c>
      <c r="F904" s="318" t="s">
        <v>1470</v>
      </c>
      <c r="G904" s="390"/>
      <c r="H904" s="391"/>
      <c r="I904" s="391"/>
      <c r="J904" s="392"/>
      <c r="K904" s="318"/>
      <c r="L904" s="324">
        <v>105000</v>
      </c>
      <c r="M904" s="324">
        <v>105000</v>
      </c>
      <c r="N904" s="132">
        <v>105000</v>
      </c>
      <c r="O904" s="324">
        <v>105000</v>
      </c>
      <c r="P904" s="324">
        <v>105000</v>
      </c>
      <c r="Q904" s="324">
        <v>105000</v>
      </c>
      <c r="R904" s="324">
        <v>105000</v>
      </c>
      <c r="S904" s="324">
        <v>105000</v>
      </c>
      <c r="T904" s="324">
        <v>105000</v>
      </c>
      <c r="U904" s="10">
        <v>105000</v>
      </c>
    </row>
    <row r="905" spans="1:21" s="267" customFormat="1" ht="65.099999999999994" customHeight="1" x14ac:dyDescent="0.3">
      <c r="A905" s="264">
        <v>895</v>
      </c>
      <c r="B905" s="376"/>
      <c r="C905" s="334" t="s">
        <v>1481</v>
      </c>
      <c r="D905" s="359" t="s">
        <v>352</v>
      </c>
      <c r="E905" s="337" t="s">
        <v>52</v>
      </c>
      <c r="F905" s="336" t="s">
        <v>1470</v>
      </c>
      <c r="G905" s="390"/>
      <c r="H905" s="391"/>
      <c r="I905" s="391"/>
      <c r="J905" s="392"/>
      <c r="K905" s="336"/>
      <c r="L905" s="324">
        <v>178700</v>
      </c>
      <c r="M905" s="324">
        <v>178700</v>
      </c>
      <c r="N905" s="132">
        <v>178700</v>
      </c>
      <c r="O905" s="324">
        <v>178700</v>
      </c>
      <c r="P905" s="324">
        <v>178700</v>
      </c>
      <c r="Q905" s="324">
        <v>178700</v>
      </c>
      <c r="R905" s="324">
        <v>178700</v>
      </c>
      <c r="S905" s="324">
        <v>178700</v>
      </c>
      <c r="T905" s="324">
        <v>178700</v>
      </c>
      <c r="U905" s="267">
        <v>166889</v>
      </c>
    </row>
    <row r="906" spans="1:21" s="10" customFormat="1" ht="88.8" customHeight="1" x14ac:dyDescent="0.3">
      <c r="A906" s="13">
        <v>896</v>
      </c>
      <c r="B906" s="376"/>
      <c r="C906" s="307" t="s">
        <v>1482</v>
      </c>
      <c r="D906" s="322" t="s">
        <v>352</v>
      </c>
      <c r="E906" s="321" t="s">
        <v>52</v>
      </c>
      <c r="F906" s="318" t="s">
        <v>1470</v>
      </c>
      <c r="G906" s="390"/>
      <c r="H906" s="391"/>
      <c r="I906" s="391"/>
      <c r="J906" s="392"/>
      <c r="K906" s="318"/>
      <c r="L906" s="324">
        <v>148000</v>
      </c>
      <c r="M906" s="324">
        <v>148000</v>
      </c>
      <c r="N906" s="132">
        <v>148000</v>
      </c>
      <c r="O906" s="324">
        <v>148000</v>
      </c>
      <c r="P906" s="324">
        <v>148000</v>
      </c>
      <c r="Q906" s="324">
        <v>148000</v>
      </c>
      <c r="R906" s="324">
        <v>148000</v>
      </c>
      <c r="S906" s="324">
        <v>148000</v>
      </c>
      <c r="T906" s="324">
        <v>148000</v>
      </c>
      <c r="U906" s="10">
        <v>148000</v>
      </c>
    </row>
    <row r="907" spans="1:21" s="10" customFormat="1" ht="65.099999999999994" customHeight="1" x14ac:dyDescent="0.3">
      <c r="A907" s="13">
        <v>897</v>
      </c>
      <c r="B907" s="376"/>
      <c r="C907" s="307" t="s">
        <v>1483</v>
      </c>
      <c r="D907" s="322" t="s">
        <v>37</v>
      </c>
      <c r="E907" s="321" t="s">
        <v>52</v>
      </c>
      <c r="F907" s="318" t="s">
        <v>1454</v>
      </c>
      <c r="G907" s="390"/>
      <c r="H907" s="391"/>
      <c r="I907" s="391"/>
      <c r="J907" s="392"/>
      <c r="K907" s="318"/>
      <c r="L907" s="324">
        <v>193000</v>
      </c>
      <c r="M907" s="324">
        <v>193000</v>
      </c>
      <c r="N907" s="132">
        <v>193000</v>
      </c>
      <c r="O907" s="324">
        <v>193000</v>
      </c>
      <c r="P907" s="324">
        <v>193000</v>
      </c>
      <c r="Q907" s="324">
        <v>193000</v>
      </c>
      <c r="R907" s="324">
        <v>193000</v>
      </c>
      <c r="S907" s="324">
        <v>193000</v>
      </c>
      <c r="T907" s="324">
        <v>193000</v>
      </c>
      <c r="U907" s="10">
        <v>193000</v>
      </c>
    </row>
    <row r="908" spans="1:21" s="10" customFormat="1" ht="65.099999999999994" customHeight="1" x14ac:dyDescent="0.3">
      <c r="A908" s="13">
        <v>898</v>
      </c>
      <c r="B908" s="376"/>
      <c r="C908" s="307" t="s">
        <v>1852</v>
      </c>
      <c r="D908" s="322" t="s">
        <v>352</v>
      </c>
      <c r="E908" s="321" t="s">
        <v>1513</v>
      </c>
      <c r="F908" s="318" t="s">
        <v>1470</v>
      </c>
      <c r="G908" s="390" t="s">
        <v>1843</v>
      </c>
      <c r="H908" s="391" t="s">
        <v>17</v>
      </c>
      <c r="I908" s="391" t="s">
        <v>1844</v>
      </c>
      <c r="J908" s="392" t="s">
        <v>396</v>
      </c>
      <c r="K908" s="388" t="s">
        <v>1845</v>
      </c>
      <c r="L908" s="324">
        <v>2675000</v>
      </c>
      <c r="M908" s="324">
        <v>2675000</v>
      </c>
      <c r="N908" s="132">
        <v>2675000</v>
      </c>
      <c r="O908" s="324">
        <v>2675000</v>
      </c>
      <c r="P908" s="324">
        <v>2675000</v>
      </c>
      <c r="Q908" s="324">
        <v>2675000</v>
      </c>
      <c r="R908" s="324">
        <v>2675000</v>
      </c>
      <c r="S908" s="324">
        <v>2675000</v>
      </c>
      <c r="T908" s="324">
        <v>2675000</v>
      </c>
    </row>
    <row r="909" spans="1:21" s="10" customFormat="1" ht="65.099999999999994" customHeight="1" x14ac:dyDescent="0.3">
      <c r="A909" s="13">
        <v>899</v>
      </c>
      <c r="B909" s="376"/>
      <c r="C909" s="307" t="s">
        <v>1853</v>
      </c>
      <c r="D909" s="322" t="s">
        <v>352</v>
      </c>
      <c r="E909" s="321" t="s">
        <v>1513</v>
      </c>
      <c r="F909" s="318" t="s">
        <v>1847</v>
      </c>
      <c r="G909" s="390"/>
      <c r="H909" s="391"/>
      <c r="I909" s="391"/>
      <c r="J909" s="392"/>
      <c r="K909" s="388"/>
      <c r="L909" s="324">
        <v>3789000</v>
      </c>
      <c r="M909" s="324">
        <v>3789000</v>
      </c>
      <c r="N909" s="132">
        <v>3789000</v>
      </c>
      <c r="O909" s="324">
        <v>3789000</v>
      </c>
      <c r="P909" s="324">
        <v>3789000</v>
      </c>
      <c r="Q909" s="324">
        <v>3789000</v>
      </c>
      <c r="R909" s="324">
        <v>3789000</v>
      </c>
      <c r="S909" s="324">
        <v>3789000</v>
      </c>
      <c r="T909" s="324">
        <v>3789000</v>
      </c>
    </row>
    <row r="910" spans="1:21" s="10" customFormat="1" ht="65.099999999999994" customHeight="1" x14ac:dyDescent="0.3">
      <c r="A910" s="13">
        <v>900</v>
      </c>
      <c r="B910" s="376"/>
      <c r="C910" s="307" t="s">
        <v>1854</v>
      </c>
      <c r="D910" s="322" t="s">
        <v>352</v>
      </c>
      <c r="E910" s="391" t="s">
        <v>52</v>
      </c>
      <c r="F910" s="318" t="s">
        <v>1848</v>
      </c>
      <c r="G910" s="390"/>
      <c r="H910" s="391"/>
      <c r="I910" s="391"/>
      <c r="J910" s="392"/>
      <c r="K910" s="388"/>
      <c r="L910" s="324">
        <v>2252000</v>
      </c>
      <c r="M910" s="324">
        <v>2252000</v>
      </c>
      <c r="N910" s="132">
        <v>2252000</v>
      </c>
      <c r="O910" s="324">
        <v>2252000</v>
      </c>
      <c r="P910" s="324">
        <v>2252000</v>
      </c>
      <c r="Q910" s="324">
        <v>2252000</v>
      </c>
      <c r="R910" s="324">
        <v>2252000</v>
      </c>
      <c r="S910" s="324">
        <v>2252000</v>
      </c>
      <c r="T910" s="324">
        <v>2252000</v>
      </c>
    </row>
    <row r="911" spans="1:21" s="10" customFormat="1" ht="65.099999999999994" customHeight="1" x14ac:dyDescent="0.3">
      <c r="A911" s="13">
        <v>901</v>
      </c>
      <c r="B911" s="376"/>
      <c r="C911" s="307" t="s">
        <v>1855</v>
      </c>
      <c r="D911" s="322" t="s">
        <v>352</v>
      </c>
      <c r="E911" s="391"/>
      <c r="F911" s="318" t="s">
        <v>1849</v>
      </c>
      <c r="G911" s="390"/>
      <c r="H911" s="391"/>
      <c r="I911" s="391"/>
      <c r="J911" s="392"/>
      <c r="K911" s="388"/>
      <c r="L911" s="324">
        <v>1962000</v>
      </c>
      <c r="M911" s="324">
        <v>1962000</v>
      </c>
      <c r="N911" s="132">
        <v>1962000</v>
      </c>
      <c r="O911" s="324">
        <v>1962000</v>
      </c>
      <c r="P911" s="324">
        <v>1962000</v>
      </c>
      <c r="Q911" s="324">
        <v>1962000</v>
      </c>
      <c r="R911" s="324">
        <v>1962000</v>
      </c>
      <c r="S911" s="324">
        <v>1962000</v>
      </c>
      <c r="T911" s="324">
        <v>1962000</v>
      </c>
    </row>
    <row r="912" spans="1:21" s="10" customFormat="1" ht="65.099999999999994" customHeight="1" x14ac:dyDescent="0.3">
      <c r="A912" s="13">
        <v>902</v>
      </c>
      <c r="B912" s="376"/>
      <c r="C912" s="307" t="s">
        <v>1856</v>
      </c>
      <c r="D912" s="322" t="s">
        <v>352</v>
      </c>
      <c r="E912" s="391"/>
      <c r="F912" s="318" t="s">
        <v>1850</v>
      </c>
      <c r="G912" s="390"/>
      <c r="H912" s="391"/>
      <c r="I912" s="391"/>
      <c r="J912" s="392"/>
      <c r="K912" s="388"/>
      <c r="L912" s="324">
        <v>1015000</v>
      </c>
      <c r="M912" s="324">
        <v>1015000</v>
      </c>
      <c r="N912" s="132">
        <v>1015000</v>
      </c>
      <c r="O912" s="324">
        <v>1015000</v>
      </c>
      <c r="P912" s="324">
        <v>1015000</v>
      </c>
      <c r="Q912" s="324">
        <v>1015000</v>
      </c>
      <c r="R912" s="324">
        <v>1015000</v>
      </c>
      <c r="S912" s="324">
        <v>1015000</v>
      </c>
      <c r="T912" s="324">
        <v>1015000</v>
      </c>
    </row>
    <row r="913" spans="1:20" s="10" customFormat="1" ht="65.099999999999994" customHeight="1" x14ac:dyDescent="0.3">
      <c r="A913" s="13">
        <v>903</v>
      </c>
      <c r="B913" s="376"/>
      <c r="C913" s="307" t="s">
        <v>1857</v>
      </c>
      <c r="D913" s="322" t="s">
        <v>352</v>
      </c>
      <c r="E913" s="391"/>
      <c r="F913" s="318" t="s">
        <v>1851</v>
      </c>
      <c r="G913" s="390"/>
      <c r="H913" s="391"/>
      <c r="I913" s="391"/>
      <c r="J913" s="392"/>
      <c r="K913" s="388"/>
      <c r="L913" s="324">
        <v>2909000</v>
      </c>
      <c r="M913" s="324">
        <v>2909000</v>
      </c>
      <c r="N913" s="132">
        <v>2909000</v>
      </c>
      <c r="O913" s="324">
        <v>2909000</v>
      </c>
      <c r="P913" s="324">
        <v>2909000</v>
      </c>
      <c r="Q913" s="324">
        <v>2909000</v>
      </c>
      <c r="R913" s="324">
        <v>2909000</v>
      </c>
      <c r="S913" s="324">
        <v>2909000</v>
      </c>
      <c r="T913" s="324">
        <v>2909000</v>
      </c>
    </row>
    <row r="914" spans="1:20" s="10" customFormat="1" ht="65.099999999999994" customHeight="1" x14ac:dyDescent="0.3">
      <c r="A914" s="13">
        <v>904</v>
      </c>
      <c r="B914" s="376"/>
      <c r="C914" s="307" t="s">
        <v>1846</v>
      </c>
      <c r="D914" s="322" t="s">
        <v>37</v>
      </c>
      <c r="E914" s="321" t="s">
        <v>313</v>
      </c>
      <c r="F914" s="318" t="s">
        <v>390</v>
      </c>
      <c r="G914" s="390"/>
      <c r="H914" s="391"/>
      <c r="I914" s="391"/>
      <c r="J914" s="392"/>
      <c r="K914" s="388"/>
      <c r="L914" s="324">
        <v>462000</v>
      </c>
      <c r="M914" s="324">
        <v>462000</v>
      </c>
      <c r="N914" s="132">
        <v>462000</v>
      </c>
      <c r="O914" s="324">
        <v>462000</v>
      </c>
      <c r="P914" s="324">
        <v>462000</v>
      </c>
      <c r="Q914" s="324">
        <v>462000</v>
      </c>
      <c r="R914" s="324">
        <v>462000</v>
      </c>
      <c r="S914" s="324">
        <v>462000</v>
      </c>
      <c r="T914" s="324">
        <v>462000</v>
      </c>
    </row>
    <row r="915" spans="1:20" s="10" customFormat="1" ht="65.099999999999994" customHeight="1" x14ac:dyDescent="0.3">
      <c r="A915" s="13">
        <v>905</v>
      </c>
      <c r="B915" s="376"/>
      <c r="C915" s="307" t="s">
        <v>1863</v>
      </c>
      <c r="D915" s="322" t="s">
        <v>37</v>
      </c>
      <c r="E915" s="321" t="s">
        <v>313</v>
      </c>
      <c r="F915" s="318" t="s">
        <v>1873</v>
      </c>
      <c r="G915" s="390" t="s">
        <v>1883</v>
      </c>
      <c r="H915" s="391" t="s">
        <v>17</v>
      </c>
      <c r="I915" s="391"/>
      <c r="J915" s="392" t="s">
        <v>396</v>
      </c>
      <c r="K915" s="318"/>
      <c r="L915" s="324">
        <v>453636.36363636359</v>
      </c>
      <c r="M915" s="324">
        <v>453636.36363636359</v>
      </c>
      <c r="N915" s="132">
        <v>453636.36363636359</v>
      </c>
      <c r="O915" s="324">
        <v>453636.36363636359</v>
      </c>
      <c r="P915" s="324">
        <v>453636.36363636359</v>
      </c>
      <c r="Q915" s="324">
        <v>453636.36363636359</v>
      </c>
      <c r="R915" s="324">
        <v>453636.36363636359</v>
      </c>
      <c r="S915" s="324">
        <v>453636.36363636359</v>
      </c>
      <c r="T915" s="324">
        <v>453636.36363636359</v>
      </c>
    </row>
    <row r="916" spans="1:20" s="10" customFormat="1" ht="65.099999999999994" customHeight="1" x14ac:dyDescent="0.3">
      <c r="A916" s="13">
        <v>906</v>
      </c>
      <c r="B916" s="376"/>
      <c r="C916" s="307" t="s">
        <v>1864</v>
      </c>
      <c r="D916" s="322" t="s">
        <v>37</v>
      </c>
      <c r="E916" s="321" t="s">
        <v>1877</v>
      </c>
      <c r="F916" s="318" t="s">
        <v>1873</v>
      </c>
      <c r="G916" s="390"/>
      <c r="H916" s="391"/>
      <c r="I916" s="391"/>
      <c r="J916" s="392"/>
      <c r="K916" s="318"/>
      <c r="L916" s="324">
        <v>598181.81818181812</v>
      </c>
      <c r="M916" s="324">
        <v>598181.81818181812</v>
      </c>
      <c r="N916" s="132">
        <v>598181.81818181812</v>
      </c>
      <c r="O916" s="324">
        <v>598181.81818181812</v>
      </c>
      <c r="P916" s="324">
        <v>598181.81818181812</v>
      </c>
      <c r="Q916" s="324">
        <v>598181.81818181812</v>
      </c>
      <c r="R916" s="324">
        <v>598181.81818181812</v>
      </c>
      <c r="S916" s="324">
        <v>598181.81818181812</v>
      </c>
      <c r="T916" s="324">
        <v>598181.81818181812</v>
      </c>
    </row>
    <row r="917" spans="1:20" s="10" customFormat="1" ht="65.099999999999994" customHeight="1" x14ac:dyDescent="0.3">
      <c r="A917" s="13">
        <v>907</v>
      </c>
      <c r="B917" s="376"/>
      <c r="C917" s="307" t="s">
        <v>1865</v>
      </c>
      <c r="D917" s="322" t="s">
        <v>37</v>
      </c>
      <c r="E917" s="321" t="s">
        <v>1878</v>
      </c>
      <c r="F917" s="318" t="s">
        <v>1873</v>
      </c>
      <c r="G917" s="390"/>
      <c r="H917" s="391"/>
      <c r="I917" s="391"/>
      <c r="J917" s="392"/>
      <c r="K917" s="318"/>
      <c r="L917" s="324">
        <v>452727.27272727271</v>
      </c>
      <c r="M917" s="324">
        <v>452727.27272727271</v>
      </c>
      <c r="N917" s="132">
        <v>452727.27272727271</v>
      </c>
      <c r="O917" s="324">
        <v>452727.27272727271</v>
      </c>
      <c r="P917" s="324">
        <v>452727.27272727271</v>
      </c>
      <c r="Q917" s="324">
        <v>452727.27272727271</v>
      </c>
      <c r="R917" s="324">
        <v>452727.27272727271</v>
      </c>
      <c r="S917" s="324">
        <v>452727.27272727271</v>
      </c>
      <c r="T917" s="324">
        <v>452727.27272727271</v>
      </c>
    </row>
    <row r="918" spans="1:20" s="10" customFormat="1" ht="65.099999999999994" customHeight="1" x14ac:dyDescent="0.3">
      <c r="A918" s="13">
        <v>908</v>
      </c>
      <c r="B918" s="376"/>
      <c r="C918" s="307" t="s">
        <v>1866</v>
      </c>
      <c r="D918" s="322" t="s">
        <v>352</v>
      </c>
      <c r="E918" s="321" t="s">
        <v>1879</v>
      </c>
      <c r="F918" s="318" t="s">
        <v>1874</v>
      </c>
      <c r="G918" s="390"/>
      <c r="H918" s="391"/>
      <c r="I918" s="391"/>
      <c r="J918" s="392"/>
      <c r="K918" s="318"/>
      <c r="L918" s="324">
        <v>2932727.2727272725</v>
      </c>
      <c r="M918" s="324">
        <v>2932727.2727272725</v>
      </c>
      <c r="N918" s="132">
        <v>2932727.2727272725</v>
      </c>
      <c r="O918" s="324">
        <v>2932727.2727272725</v>
      </c>
      <c r="P918" s="324">
        <v>2932727.2727272725</v>
      </c>
      <c r="Q918" s="324">
        <v>2932727.2727272725</v>
      </c>
      <c r="R918" s="324">
        <v>2932727.2727272725</v>
      </c>
      <c r="S918" s="324">
        <v>2932727.2727272725</v>
      </c>
      <c r="T918" s="324">
        <v>2932727.2727272725</v>
      </c>
    </row>
    <row r="919" spans="1:20" s="10" customFormat="1" ht="65.099999999999994" customHeight="1" x14ac:dyDescent="0.3">
      <c r="A919" s="13">
        <v>909</v>
      </c>
      <c r="B919" s="376"/>
      <c r="C919" s="307" t="s">
        <v>1867</v>
      </c>
      <c r="D919" s="322" t="s">
        <v>352</v>
      </c>
      <c r="E919" s="321" t="s">
        <v>1880</v>
      </c>
      <c r="F919" s="318" t="s">
        <v>1874</v>
      </c>
      <c r="G919" s="390"/>
      <c r="H919" s="391"/>
      <c r="I919" s="391"/>
      <c r="J919" s="392"/>
      <c r="K919" s="318"/>
      <c r="L919" s="324">
        <v>2526363.6363636362</v>
      </c>
      <c r="M919" s="324">
        <v>2526363.6363636362</v>
      </c>
      <c r="N919" s="132">
        <v>2526363.6363636362</v>
      </c>
      <c r="O919" s="324">
        <v>2526363.6363636362</v>
      </c>
      <c r="P919" s="324">
        <v>2526363.6363636362</v>
      </c>
      <c r="Q919" s="324">
        <v>2526363.6363636362</v>
      </c>
      <c r="R919" s="324">
        <v>2526363.6363636362</v>
      </c>
      <c r="S919" s="324">
        <v>2526363.6363636362</v>
      </c>
      <c r="T919" s="324">
        <v>2526363.6363636362</v>
      </c>
    </row>
    <row r="920" spans="1:20" s="10" customFormat="1" ht="65.099999999999994" customHeight="1" x14ac:dyDescent="0.3">
      <c r="A920" s="13">
        <v>910</v>
      </c>
      <c r="B920" s="376"/>
      <c r="C920" s="307" t="s">
        <v>1868</v>
      </c>
      <c r="D920" s="322" t="s">
        <v>352</v>
      </c>
      <c r="E920" s="321" t="s">
        <v>1881</v>
      </c>
      <c r="F920" s="318" t="s">
        <v>1874</v>
      </c>
      <c r="G920" s="390"/>
      <c r="H920" s="391"/>
      <c r="I920" s="391"/>
      <c r="J920" s="392"/>
      <c r="K920" s="318"/>
      <c r="L920" s="324">
        <v>4034545.4545454541</v>
      </c>
      <c r="M920" s="324">
        <v>4034545.4545454541</v>
      </c>
      <c r="N920" s="132">
        <v>4034545.4545454541</v>
      </c>
      <c r="O920" s="324">
        <v>4034545.4545454541</v>
      </c>
      <c r="P920" s="324">
        <v>4034545.4545454541</v>
      </c>
      <c r="Q920" s="324">
        <v>4034545.4545454541</v>
      </c>
      <c r="R920" s="324">
        <v>4034545.4545454541</v>
      </c>
      <c r="S920" s="324">
        <v>4034545.4545454541</v>
      </c>
      <c r="T920" s="324">
        <v>4034545.4545454541</v>
      </c>
    </row>
    <row r="921" spans="1:20" s="10" customFormat="1" ht="65.099999999999994" customHeight="1" x14ac:dyDescent="0.3">
      <c r="A921" s="13">
        <v>911</v>
      </c>
      <c r="B921" s="376"/>
      <c r="C921" s="307" t="s">
        <v>1869</v>
      </c>
      <c r="D921" s="322" t="s">
        <v>352</v>
      </c>
      <c r="E921" s="321" t="s">
        <v>1882</v>
      </c>
      <c r="F921" s="318" t="s">
        <v>1875</v>
      </c>
      <c r="G921" s="390"/>
      <c r="H921" s="391"/>
      <c r="I921" s="391"/>
      <c r="J921" s="392"/>
      <c r="K921" s="318"/>
      <c r="L921" s="324">
        <v>872727.27272727271</v>
      </c>
      <c r="M921" s="324">
        <v>872727.27272727271</v>
      </c>
      <c r="N921" s="132">
        <v>872727.27272727271</v>
      </c>
      <c r="O921" s="324">
        <v>872727.27272727271</v>
      </c>
      <c r="P921" s="324">
        <v>872727.27272727271</v>
      </c>
      <c r="Q921" s="324">
        <v>872727.27272727271</v>
      </c>
      <c r="R921" s="324">
        <v>872727.27272727271</v>
      </c>
      <c r="S921" s="324">
        <v>872727.27272727271</v>
      </c>
      <c r="T921" s="324">
        <v>872727.27272727271</v>
      </c>
    </row>
    <row r="922" spans="1:20" s="10" customFormat="1" ht="65.099999999999994" customHeight="1" x14ac:dyDescent="0.3">
      <c r="A922" s="13">
        <v>912</v>
      </c>
      <c r="B922" s="376"/>
      <c r="C922" s="307" t="s">
        <v>1870</v>
      </c>
      <c r="D922" s="322" t="s">
        <v>352</v>
      </c>
      <c r="E922" s="321" t="s">
        <v>1882</v>
      </c>
      <c r="F922" s="318" t="s">
        <v>1874</v>
      </c>
      <c r="G922" s="390"/>
      <c r="H922" s="391"/>
      <c r="I922" s="391"/>
      <c r="J922" s="392"/>
      <c r="K922" s="318"/>
      <c r="L922" s="324">
        <v>2636363.6363636362</v>
      </c>
      <c r="M922" s="324">
        <v>2636363.6363636362</v>
      </c>
      <c r="N922" s="132">
        <v>2636363.6363636362</v>
      </c>
      <c r="O922" s="324">
        <v>2636363.6363636362</v>
      </c>
      <c r="P922" s="324">
        <v>2636363.6363636362</v>
      </c>
      <c r="Q922" s="324">
        <v>2636363.6363636362</v>
      </c>
      <c r="R922" s="324">
        <v>2636363.6363636362</v>
      </c>
      <c r="S922" s="324">
        <v>2636363.6363636362</v>
      </c>
      <c r="T922" s="324">
        <v>2636363.6363636362</v>
      </c>
    </row>
    <row r="923" spans="1:20" s="10" customFormat="1" ht="65.099999999999994" customHeight="1" x14ac:dyDescent="0.3">
      <c r="A923" s="13">
        <v>913</v>
      </c>
      <c r="B923" s="376"/>
      <c r="C923" s="307" t="s">
        <v>1871</v>
      </c>
      <c r="D923" s="322" t="s">
        <v>352</v>
      </c>
      <c r="E923" s="321" t="s">
        <v>1882</v>
      </c>
      <c r="F923" s="318" t="s">
        <v>1874</v>
      </c>
      <c r="G923" s="390"/>
      <c r="H923" s="391"/>
      <c r="I923" s="391"/>
      <c r="J923" s="392"/>
      <c r="K923" s="318"/>
      <c r="L923" s="324">
        <v>1789999.9999999998</v>
      </c>
      <c r="M923" s="324">
        <v>1789999.9999999998</v>
      </c>
      <c r="N923" s="132">
        <v>1789999.9999999998</v>
      </c>
      <c r="O923" s="324">
        <v>1789999.9999999998</v>
      </c>
      <c r="P923" s="324">
        <v>1789999.9999999998</v>
      </c>
      <c r="Q923" s="324">
        <v>1789999.9999999998</v>
      </c>
      <c r="R923" s="324">
        <v>1789999.9999999998</v>
      </c>
      <c r="S923" s="324">
        <v>1789999.9999999998</v>
      </c>
      <c r="T923" s="324">
        <v>1789999.9999999998</v>
      </c>
    </row>
    <row r="924" spans="1:20" s="10" customFormat="1" ht="65.099999999999994" customHeight="1" x14ac:dyDescent="0.3">
      <c r="A924" s="13">
        <v>914</v>
      </c>
      <c r="B924" s="376"/>
      <c r="C924" s="307" t="s">
        <v>1872</v>
      </c>
      <c r="D924" s="322" t="s">
        <v>352</v>
      </c>
      <c r="E924" s="321" t="s">
        <v>1882</v>
      </c>
      <c r="F924" s="318" t="s">
        <v>1874</v>
      </c>
      <c r="G924" s="390"/>
      <c r="H924" s="391"/>
      <c r="I924" s="391"/>
      <c r="J924" s="392"/>
      <c r="K924" s="318"/>
      <c r="L924" s="324">
        <v>1952727.2727272725</v>
      </c>
      <c r="M924" s="324">
        <v>1952727.2727272725</v>
      </c>
      <c r="N924" s="132">
        <v>1952727.2727272725</v>
      </c>
      <c r="O924" s="324">
        <v>1952727.2727272725</v>
      </c>
      <c r="P924" s="324">
        <v>1952727.2727272725</v>
      </c>
      <c r="Q924" s="324">
        <v>1952727.2727272725</v>
      </c>
      <c r="R924" s="324">
        <v>1952727.2727272725</v>
      </c>
      <c r="S924" s="324">
        <v>1952727.2727272725</v>
      </c>
      <c r="T924" s="324">
        <v>1952727.2727272725</v>
      </c>
    </row>
    <row r="925" spans="1:20" s="10" customFormat="1" ht="65.099999999999994" customHeight="1" x14ac:dyDescent="0.3">
      <c r="A925" s="13">
        <v>915</v>
      </c>
      <c r="B925" s="376"/>
      <c r="C925" s="307" t="s">
        <v>2024</v>
      </c>
      <c r="D925" s="322" t="s">
        <v>352</v>
      </c>
      <c r="E925" s="321" t="s">
        <v>1882</v>
      </c>
      <c r="F925" s="318" t="s">
        <v>1874</v>
      </c>
      <c r="G925" s="390"/>
      <c r="H925" s="391"/>
      <c r="I925" s="391"/>
      <c r="J925" s="392"/>
      <c r="K925" s="318"/>
      <c r="L925" s="324">
        <v>3852727.2727272725</v>
      </c>
      <c r="M925" s="324">
        <v>3852727.2727272725</v>
      </c>
      <c r="N925" s="132">
        <v>3852727.2727272725</v>
      </c>
      <c r="O925" s="324">
        <v>3852727.2727272725</v>
      </c>
      <c r="P925" s="324">
        <v>3852727.2727272725</v>
      </c>
      <c r="Q925" s="324">
        <v>3852727.2727272725</v>
      </c>
      <c r="R925" s="324">
        <v>3852727.2727272725</v>
      </c>
      <c r="S925" s="324">
        <v>3852727.2727272725</v>
      </c>
      <c r="T925" s="324">
        <v>3852727.2727272725</v>
      </c>
    </row>
    <row r="926" spans="1:20" s="10" customFormat="1" ht="65.099999999999994" customHeight="1" x14ac:dyDescent="0.3">
      <c r="A926" s="13">
        <v>916</v>
      </c>
      <c r="B926" s="376"/>
      <c r="C926" s="307" t="s">
        <v>2023</v>
      </c>
      <c r="D926" s="322" t="s">
        <v>352</v>
      </c>
      <c r="E926" s="321" t="s">
        <v>1882</v>
      </c>
      <c r="F926" s="318" t="s">
        <v>1874</v>
      </c>
      <c r="G926" s="390"/>
      <c r="H926" s="391"/>
      <c r="I926" s="391"/>
      <c r="J926" s="392"/>
      <c r="K926" s="318"/>
      <c r="L926" s="324">
        <v>4145454.5454545449</v>
      </c>
      <c r="M926" s="324">
        <v>4145454.5454545449</v>
      </c>
      <c r="N926" s="132">
        <v>4145454.5454545449</v>
      </c>
      <c r="O926" s="324">
        <v>4145454.5454545449</v>
      </c>
      <c r="P926" s="324">
        <v>4145454.5454545449</v>
      </c>
      <c r="Q926" s="324">
        <v>4145454.5454545449</v>
      </c>
      <c r="R926" s="324">
        <v>4145454.5454545449</v>
      </c>
      <c r="S926" s="324">
        <v>4145454.5454545449</v>
      </c>
      <c r="T926" s="324">
        <v>4145454.5454545449</v>
      </c>
    </row>
    <row r="927" spans="1:20" s="10" customFormat="1" ht="65.099999999999994" customHeight="1" x14ac:dyDescent="0.3">
      <c r="A927" s="13">
        <v>917</v>
      </c>
      <c r="B927" s="376"/>
      <c r="C927" s="307" t="s">
        <v>2022</v>
      </c>
      <c r="D927" s="322" t="s">
        <v>352</v>
      </c>
      <c r="E927" s="321" t="s">
        <v>1882</v>
      </c>
      <c r="F927" s="318" t="s">
        <v>1874</v>
      </c>
      <c r="G927" s="390"/>
      <c r="H927" s="391"/>
      <c r="I927" s="391"/>
      <c r="J927" s="392"/>
      <c r="K927" s="318"/>
      <c r="L927" s="324">
        <v>3714545.4545454541</v>
      </c>
      <c r="M927" s="324">
        <v>3714545.4545454541</v>
      </c>
      <c r="N927" s="132">
        <v>3714545.4545454541</v>
      </c>
      <c r="O927" s="324">
        <v>3714545.4545454541</v>
      </c>
      <c r="P927" s="324">
        <v>3714545.4545454541</v>
      </c>
      <c r="Q927" s="324">
        <v>3714545.4545454541</v>
      </c>
      <c r="R927" s="324">
        <v>3714545.4545454541</v>
      </c>
      <c r="S927" s="324">
        <v>3714545.4545454541</v>
      </c>
      <c r="T927" s="324">
        <v>3714545.4545454541</v>
      </c>
    </row>
    <row r="928" spans="1:20" s="10" customFormat="1" ht="65.099999999999994" customHeight="1" x14ac:dyDescent="0.3">
      <c r="A928" s="13">
        <v>918</v>
      </c>
      <c r="B928" s="376"/>
      <c r="C928" s="307" t="s">
        <v>2021</v>
      </c>
      <c r="D928" s="322" t="s">
        <v>37</v>
      </c>
      <c r="E928" s="321" t="s">
        <v>1882</v>
      </c>
      <c r="F928" s="318" t="s">
        <v>1876</v>
      </c>
      <c r="G928" s="390"/>
      <c r="H928" s="391"/>
      <c r="I928" s="391"/>
      <c r="J928" s="392"/>
      <c r="K928" s="318"/>
      <c r="L928" s="324">
        <v>4327272.7272727266</v>
      </c>
      <c r="M928" s="324">
        <v>4327272.7272727266</v>
      </c>
      <c r="N928" s="132">
        <v>4327272.7272727266</v>
      </c>
      <c r="O928" s="324">
        <v>4327272.7272727266</v>
      </c>
      <c r="P928" s="324">
        <v>4327272.7272727266</v>
      </c>
      <c r="Q928" s="324">
        <v>4327272.7272727266</v>
      </c>
      <c r="R928" s="324">
        <v>4327272.7272727266</v>
      </c>
      <c r="S928" s="324">
        <v>4327272.7272727266</v>
      </c>
      <c r="T928" s="324">
        <v>4327272.7272727266</v>
      </c>
    </row>
    <row r="929" spans="1:21" s="10" customFormat="1" ht="65.099999999999994" customHeight="1" x14ac:dyDescent="0.3">
      <c r="A929" s="13">
        <v>919</v>
      </c>
      <c r="B929" s="376"/>
      <c r="C929" s="307" t="s">
        <v>2020</v>
      </c>
      <c r="D929" s="322" t="s">
        <v>352</v>
      </c>
      <c r="E929" s="321" t="s">
        <v>1882</v>
      </c>
      <c r="F929" s="318" t="s">
        <v>1874</v>
      </c>
      <c r="G929" s="390"/>
      <c r="H929" s="391"/>
      <c r="I929" s="391"/>
      <c r="J929" s="392"/>
      <c r="K929" s="318"/>
      <c r="L929" s="324">
        <v>4536363.6363636358</v>
      </c>
      <c r="M929" s="324">
        <v>4536363.6363636358</v>
      </c>
      <c r="N929" s="132">
        <v>4536363.6363636358</v>
      </c>
      <c r="O929" s="324">
        <v>4536363.6363636358</v>
      </c>
      <c r="P929" s="324">
        <v>4536363.6363636358</v>
      </c>
      <c r="Q929" s="324">
        <v>4536363.6363636358</v>
      </c>
      <c r="R929" s="324">
        <v>4536363.6363636358</v>
      </c>
      <c r="S929" s="324">
        <v>4536363.6363636358</v>
      </c>
      <c r="T929" s="324">
        <v>4536363.6363636358</v>
      </c>
    </row>
    <row r="930" spans="1:21" s="10" customFormat="1" ht="71.25" customHeight="1" x14ac:dyDescent="0.3">
      <c r="A930" s="13">
        <v>920</v>
      </c>
      <c r="B930" s="376"/>
      <c r="C930" s="318" t="s">
        <v>2117</v>
      </c>
      <c r="D930" s="322" t="s">
        <v>2099</v>
      </c>
      <c r="E930" s="391" t="s">
        <v>52</v>
      </c>
      <c r="F930" s="318" t="s">
        <v>2100</v>
      </c>
      <c r="G930" s="390" t="s">
        <v>2118</v>
      </c>
      <c r="H930" s="391"/>
      <c r="I930" s="391"/>
      <c r="J930" s="392" t="s">
        <v>396</v>
      </c>
      <c r="K930" s="318"/>
      <c r="L930" s="324">
        <v>131388</v>
      </c>
      <c r="M930" s="324">
        <v>131388</v>
      </c>
      <c r="N930" s="132">
        <v>131388</v>
      </c>
      <c r="O930" s="324">
        <v>131388</v>
      </c>
      <c r="P930" s="324">
        <v>131388</v>
      </c>
      <c r="Q930" s="324">
        <v>131388</v>
      </c>
      <c r="R930" s="324">
        <v>131388</v>
      </c>
      <c r="S930" s="324">
        <v>131388</v>
      </c>
      <c r="T930" s="324">
        <v>131388</v>
      </c>
    </row>
    <row r="931" spans="1:21" s="10" customFormat="1" ht="71.25" customHeight="1" x14ac:dyDescent="0.3">
      <c r="A931" s="13">
        <v>921</v>
      </c>
      <c r="B931" s="376"/>
      <c r="C931" s="318" t="s">
        <v>2119</v>
      </c>
      <c r="D931" s="322" t="s">
        <v>2099</v>
      </c>
      <c r="E931" s="391"/>
      <c r="F931" s="318" t="s">
        <v>2100</v>
      </c>
      <c r="G931" s="390"/>
      <c r="H931" s="391"/>
      <c r="I931" s="391"/>
      <c r="J931" s="392"/>
      <c r="K931" s="318"/>
      <c r="L931" s="324">
        <v>153611</v>
      </c>
      <c r="M931" s="324">
        <v>153611</v>
      </c>
      <c r="N931" s="132">
        <v>153611</v>
      </c>
      <c r="O931" s="324">
        <v>153611</v>
      </c>
      <c r="P931" s="324">
        <v>153611</v>
      </c>
      <c r="Q931" s="324">
        <v>153611</v>
      </c>
      <c r="R931" s="324">
        <v>153611</v>
      </c>
      <c r="S931" s="324">
        <v>153611</v>
      </c>
      <c r="T931" s="324">
        <v>153611</v>
      </c>
    </row>
    <row r="932" spans="1:21" s="10" customFormat="1" ht="71.25" customHeight="1" x14ac:dyDescent="0.3">
      <c r="A932" s="13">
        <v>922</v>
      </c>
      <c r="B932" s="376"/>
      <c r="C932" s="318" t="s">
        <v>2120</v>
      </c>
      <c r="D932" s="322" t="s">
        <v>2099</v>
      </c>
      <c r="E932" s="391"/>
      <c r="F932" s="318" t="s">
        <v>2100</v>
      </c>
      <c r="G932" s="390"/>
      <c r="H932" s="391"/>
      <c r="I932" s="391"/>
      <c r="J932" s="392"/>
      <c r="K932" s="318"/>
      <c r="L932" s="324">
        <v>49166</v>
      </c>
      <c r="M932" s="324">
        <v>49166</v>
      </c>
      <c r="N932" s="132">
        <v>49166</v>
      </c>
      <c r="O932" s="324">
        <v>49166</v>
      </c>
      <c r="P932" s="324">
        <v>49166</v>
      </c>
      <c r="Q932" s="324">
        <v>49166</v>
      </c>
      <c r="R932" s="324">
        <v>49166</v>
      </c>
      <c r="S932" s="324">
        <v>49166</v>
      </c>
      <c r="T932" s="324">
        <v>49166</v>
      </c>
    </row>
    <row r="933" spans="1:21" s="10" customFormat="1" ht="71.25" customHeight="1" x14ac:dyDescent="0.3">
      <c r="A933" s="13">
        <v>923</v>
      </c>
      <c r="B933" s="376"/>
      <c r="C933" s="318" t="s">
        <v>2121</v>
      </c>
      <c r="D933" s="322" t="s">
        <v>2099</v>
      </c>
      <c r="E933" s="391"/>
      <c r="F933" s="318" t="s">
        <v>2100</v>
      </c>
      <c r="G933" s="390"/>
      <c r="H933" s="391"/>
      <c r="I933" s="391"/>
      <c r="J933" s="392"/>
      <c r="K933" s="318"/>
      <c r="L933" s="324">
        <v>119166</v>
      </c>
      <c r="M933" s="324">
        <v>119166</v>
      </c>
      <c r="N933" s="132">
        <v>119166</v>
      </c>
      <c r="O933" s="324">
        <v>119166</v>
      </c>
      <c r="P933" s="324">
        <v>119166</v>
      </c>
      <c r="Q933" s="324">
        <v>119166</v>
      </c>
      <c r="R933" s="324">
        <v>119166</v>
      </c>
      <c r="S933" s="324">
        <v>119166</v>
      </c>
      <c r="T933" s="324">
        <v>119166</v>
      </c>
    </row>
    <row r="934" spans="1:21" s="10" customFormat="1" ht="71.25" customHeight="1" x14ac:dyDescent="0.3">
      <c r="A934" s="13">
        <v>924</v>
      </c>
      <c r="B934" s="376"/>
      <c r="C934" s="318" t="s">
        <v>2122</v>
      </c>
      <c r="D934" s="322" t="s">
        <v>2099</v>
      </c>
      <c r="E934" s="391"/>
      <c r="F934" s="318" t="s">
        <v>2100</v>
      </c>
      <c r="G934" s="390"/>
      <c r="H934" s="391"/>
      <c r="I934" s="391"/>
      <c r="J934" s="392"/>
      <c r="K934" s="318"/>
      <c r="L934" s="324">
        <v>118333</v>
      </c>
      <c r="M934" s="324">
        <v>118333</v>
      </c>
      <c r="N934" s="132">
        <v>118333</v>
      </c>
      <c r="O934" s="324">
        <v>118333</v>
      </c>
      <c r="P934" s="324">
        <v>118333</v>
      </c>
      <c r="Q934" s="324">
        <v>118333</v>
      </c>
      <c r="R934" s="324">
        <v>118333</v>
      </c>
      <c r="S934" s="324">
        <v>118333</v>
      </c>
      <c r="T934" s="324">
        <v>118333</v>
      </c>
    </row>
    <row r="935" spans="1:21" s="10" customFormat="1" ht="71.25" customHeight="1" x14ac:dyDescent="0.3">
      <c r="A935" s="13">
        <v>925</v>
      </c>
      <c r="B935" s="376"/>
      <c r="C935" s="318" t="s">
        <v>2123</v>
      </c>
      <c r="D935" s="322" t="s">
        <v>2099</v>
      </c>
      <c r="E935" s="391"/>
      <c r="F935" s="318" t="s">
        <v>2100</v>
      </c>
      <c r="G935" s="390"/>
      <c r="H935" s="391"/>
      <c r="I935" s="391"/>
      <c r="J935" s="392"/>
      <c r="K935" s="318"/>
      <c r="L935" s="324">
        <v>133055</v>
      </c>
      <c r="M935" s="324">
        <v>133055</v>
      </c>
      <c r="N935" s="132">
        <v>133055</v>
      </c>
      <c r="O935" s="324">
        <v>133055</v>
      </c>
      <c r="P935" s="324">
        <v>133055</v>
      </c>
      <c r="Q935" s="324">
        <v>133055</v>
      </c>
      <c r="R935" s="324">
        <v>133055</v>
      </c>
      <c r="S935" s="324">
        <v>133055</v>
      </c>
      <c r="T935" s="324">
        <v>133055</v>
      </c>
    </row>
    <row r="936" spans="1:21" s="10" customFormat="1" ht="71.25" customHeight="1" x14ac:dyDescent="0.3">
      <c r="A936" s="13">
        <v>926</v>
      </c>
      <c r="B936" s="376"/>
      <c r="C936" s="318" t="s">
        <v>2124</v>
      </c>
      <c r="D936" s="322" t="s">
        <v>2099</v>
      </c>
      <c r="E936" s="391"/>
      <c r="F936" s="318" t="s">
        <v>2100</v>
      </c>
      <c r="G936" s="390"/>
      <c r="H936" s="391"/>
      <c r="I936" s="391"/>
      <c r="J936" s="392"/>
      <c r="K936" s="318"/>
      <c r="L936" s="324">
        <v>185277</v>
      </c>
      <c r="M936" s="324">
        <v>185277</v>
      </c>
      <c r="N936" s="132">
        <v>185277</v>
      </c>
      <c r="O936" s="324">
        <v>185277</v>
      </c>
      <c r="P936" s="324">
        <v>185277</v>
      </c>
      <c r="Q936" s="324">
        <v>185277</v>
      </c>
      <c r="R936" s="324">
        <v>185277</v>
      </c>
      <c r="S936" s="324">
        <v>185277</v>
      </c>
      <c r="T936" s="324">
        <v>185277</v>
      </c>
    </row>
    <row r="937" spans="1:21" s="10" customFormat="1" ht="65.099999999999994" customHeight="1" x14ac:dyDescent="0.3">
      <c r="A937" s="13">
        <v>927</v>
      </c>
      <c r="B937" s="376"/>
      <c r="C937" s="318" t="s">
        <v>2125</v>
      </c>
      <c r="D937" s="322" t="s">
        <v>2099</v>
      </c>
      <c r="E937" s="391"/>
      <c r="F937" s="318" t="s">
        <v>2100</v>
      </c>
      <c r="G937" s="390"/>
      <c r="H937" s="391"/>
      <c r="I937" s="391"/>
      <c r="J937" s="392"/>
      <c r="K937" s="318"/>
      <c r="L937" s="324">
        <v>206944</v>
      </c>
      <c r="M937" s="324">
        <v>206944</v>
      </c>
      <c r="N937" s="132">
        <v>206944</v>
      </c>
      <c r="O937" s="324">
        <v>206944</v>
      </c>
      <c r="P937" s="324">
        <v>206944</v>
      </c>
      <c r="Q937" s="324">
        <v>206944</v>
      </c>
      <c r="R937" s="324">
        <v>206944</v>
      </c>
      <c r="S937" s="324">
        <v>206944</v>
      </c>
      <c r="T937" s="324">
        <v>206944</v>
      </c>
    </row>
    <row r="938" spans="1:21" s="10" customFormat="1" ht="65.099999999999994" customHeight="1" x14ac:dyDescent="0.3">
      <c r="A938" s="13">
        <v>928</v>
      </c>
      <c r="B938" s="376"/>
      <c r="C938" s="318" t="s">
        <v>2126</v>
      </c>
      <c r="D938" s="322" t="s">
        <v>2099</v>
      </c>
      <c r="E938" s="391"/>
      <c r="F938" s="318" t="s">
        <v>2100</v>
      </c>
      <c r="G938" s="390"/>
      <c r="H938" s="391"/>
      <c r="I938" s="391"/>
      <c r="J938" s="392"/>
      <c r="K938" s="318"/>
      <c r="L938" s="324">
        <v>177666</v>
      </c>
      <c r="M938" s="324">
        <v>177666</v>
      </c>
      <c r="N938" s="132">
        <v>177666</v>
      </c>
      <c r="O938" s="324">
        <v>177666</v>
      </c>
      <c r="P938" s="324">
        <v>177666</v>
      </c>
      <c r="Q938" s="324">
        <v>177666</v>
      </c>
      <c r="R938" s="324">
        <v>177666</v>
      </c>
      <c r="S938" s="324">
        <v>177666</v>
      </c>
      <c r="T938" s="324">
        <v>177666</v>
      </c>
    </row>
    <row r="939" spans="1:21" s="10" customFormat="1" ht="65.099999999999994" customHeight="1" x14ac:dyDescent="0.3">
      <c r="A939" s="13">
        <v>929</v>
      </c>
      <c r="B939" s="376"/>
      <c r="C939" s="318" t="s">
        <v>2127</v>
      </c>
      <c r="D939" s="322" t="s">
        <v>2101</v>
      </c>
      <c r="E939" s="321"/>
      <c r="F939" s="318" t="s">
        <v>390</v>
      </c>
      <c r="G939" s="390"/>
      <c r="H939" s="391"/>
      <c r="I939" s="391"/>
      <c r="J939" s="392"/>
      <c r="K939" s="318"/>
      <c r="L939" s="324">
        <v>11700</v>
      </c>
      <c r="M939" s="324">
        <v>11700</v>
      </c>
      <c r="N939" s="132">
        <v>11700</v>
      </c>
      <c r="O939" s="324">
        <v>11700</v>
      </c>
      <c r="P939" s="324">
        <v>11700</v>
      </c>
      <c r="Q939" s="324">
        <v>11700</v>
      </c>
      <c r="R939" s="324">
        <v>11700</v>
      </c>
      <c r="S939" s="324">
        <v>11700</v>
      </c>
      <c r="T939" s="324">
        <v>11700</v>
      </c>
    </row>
    <row r="940" spans="1:21" s="10" customFormat="1" ht="65.099999999999994" customHeight="1" x14ac:dyDescent="0.3">
      <c r="A940" s="13">
        <v>930</v>
      </c>
      <c r="B940" s="376"/>
      <c r="C940" s="318" t="s">
        <v>2128</v>
      </c>
      <c r="D940" s="322" t="s">
        <v>2101</v>
      </c>
      <c r="E940" s="321"/>
      <c r="F940" s="318" t="s">
        <v>390</v>
      </c>
      <c r="G940" s="390"/>
      <c r="H940" s="391"/>
      <c r="I940" s="391"/>
      <c r="J940" s="392"/>
      <c r="K940" s="318"/>
      <c r="L940" s="324">
        <v>14625</v>
      </c>
      <c r="M940" s="324">
        <v>14625</v>
      </c>
      <c r="N940" s="132">
        <v>14625</v>
      </c>
      <c r="O940" s="324">
        <v>14625</v>
      </c>
      <c r="P940" s="324">
        <v>14625</v>
      </c>
      <c r="Q940" s="324">
        <v>14625</v>
      </c>
      <c r="R940" s="324">
        <v>14625</v>
      </c>
      <c r="S940" s="324">
        <v>14625</v>
      </c>
      <c r="T940" s="324">
        <v>14625</v>
      </c>
    </row>
    <row r="941" spans="1:21" s="267" customFormat="1" ht="65.099999999999994" customHeight="1" x14ac:dyDescent="0.3">
      <c r="A941" s="264">
        <v>931</v>
      </c>
      <c r="B941" s="376"/>
      <c r="C941" s="334" t="s">
        <v>2019</v>
      </c>
      <c r="D941" s="359" t="s">
        <v>321</v>
      </c>
      <c r="E941" s="337" t="s">
        <v>1440</v>
      </c>
      <c r="F941" s="336" t="s">
        <v>323</v>
      </c>
      <c r="G941" s="461" t="s">
        <v>2007</v>
      </c>
      <c r="H941" s="462" t="s">
        <v>17</v>
      </c>
      <c r="I941" s="462"/>
      <c r="J941" s="463" t="s">
        <v>396</v>
      </c>
      <c r="K941" s="336"/>
      <c r="L941" s="324">
        <v>5175000</v>
      </c>
      <c r="M941" s="324">
        <v>5175000</v>
      </c>
      <c r="N941" s="132">
        <v>5175000</v>
      </c>
      <c r="O941" s="324">
        <v>5175000</v>
      </c>
      <c r="P941" s="324">
        <v>5175000</v>
      </c>
      <c r="Q941" s="324">
        <v>5175000</v>
      </c>
      <c r="R941" s="324">
        <v>5175000</v>
      </c>
      <c r="S941" s="324">
        <v>5175000</v>
      </c>
      <c r="T941" s="324">
        <v>5175000</v>
      </c>
      <c r="U941" s="267">
        <v>3770455</v>
      </c>
    </row>
    <row r="942" spans="1:21" s="267" customFormat="1" ht="65.099999999999994" customHeight="1" x14ac:dyDescent="0.3">
      <c r="A942" s="264">
        <v>932</v>
      </c>
      <c r="B942" s="376"/>
      <c r="C942" s="334" t="s">
        <v>2018</v>
      </c>
      <c r="D942" s="359" t="s">
        <v>321</v>
      </c>
      <c r="E942" s="337" t="s">
        <v>1440</v>
      </c>
      <c r="F942" s="336" t="s">
        <v>323</v>
      </c>
      <c r="G942" s="461"/>
      <c r="H942" s="462"/>
      <c r="I942" s="462"/>
      <c r="J942" s="463"/>
      <c r="K942" s="336"/>
      <c r="L942" s="324">
        <v>3864815</v>
      </c>
      <c r="M942" s="324">
        <v>3864815</v>
      </c>
      <c r="N942" s="132">
        <v>3864815</v>
      </c>
      <c r="O942" s="324">
        <v>3864815</v>
      </c>
      <c r="P942" s="324">
        <v>3864815</v>
      </c>
      <c r="Q942" s="324">
        <v>3864815</v>
      </c>
      <c r="R942" s="324">
        <v>3864815</v>
      </c>
      <c r="S942" s="324">
        <v>3864815</v>
      </c>
      <c r="T942" s="324">
        <v>3864815</v>
      </c>
      <c r="U942" s="267">
        <v>3284949</v>
      </c>
    </row>
    <row r="943" spans="1:21" s="267" customFormat="1" ht="65.099999999999994" customHeight="1" x14ac:dyDescent="0.3">
      <c r="A943" s="264">
        <v>933</v>
      </c>
      <c r="B943" s="376"/>
      <c r="C943" s="334" t="s">
        <v>2017</v>
      </c>
      <c r="D943" s="359" t="s">
        <v>321</v>
      </c>
      <c r="E943" s="337" t="s">
        <v>1440</v>
      </c>
      <c r="F943" s="336" t="s">
        <v>323</v>
      </c>
      <c r="G943" s="461"/>
      <c r="H943" s="462"/>
      <c r="I943" s="462"/>
      <c r="J943" s="463"/>
      <c r="K943" s="336"/>
      <c r="L943" s="324">
        <v>1133333</v>
      </c>
      <c r="M943" s="324">
        <v>1133333</v>
      </c>
      <c r="N943" s="132">
        <v>1133333</v>
      </c>
      <c r="O943" s="324">
        <v>1133333</v>
      </c>
      <c r="P943" s="324">
        <v>1133333</v>
      </c>
      <c r="Q943" s="324">
        <v>1133333</v>
      </c>
      <c r="R943" s="324">
        <v>1133333</v>
      </c>
      <c r="S943" s="324">
        <v>1133333</v>
      </c>
      <c r="T943" s="324">
        <v>1133333</v>
      </c>
      <c r="U943" s="267">
        <v>935000</v>
      </c>
    </row>
    <row r="944" spans="1:21" s="267" customFormat="1" ht="65.099999999999994" customHeight="1" x14ac:dyDescent="0.3">
      <c r="A944" s="264">
        <v>934</v>
      </c>
      <c r="B944" s="376"/>
      <c r="C944" s="334" t="s">
        <v>2016</v>
      </c>
      <c r="D944" s="359" t="s">
        <v>321</v>
      </c>
      <c r="E944" s="337" t="s">
        <v>1440</v>
      </c>
      <c r="F944" s="336" t="s">
        <v>323</v>
      </c>
      <c r="G944" s="461"/>
      <c r="H944" s="462"/>
      <c r="I944" s="462"/>
      <c r="J944" s="463"/>
      <c r="K944" s="336"/>
      <c r="L944" s="324">
        <v>2387037</v>
      </c>
      <c r="M944" s="324">
        <v>2387037</v>
      </c>
      <c r="N944" s="132">
        <v>2387037</v>
      </c>
      <c r="O944" s="324">
        <v>2387037</v>
      </c>
      <c r="P944" s="324">
        <v>2387037</v>
      </c>
      <c r="Q944" s="324">
        <v>2387037</v>
      </c>
      <c r="R944" s="324">
        <v>2387037</v>
      </c>
      <c r="S944" s="324">
        <v>2387037</v>
      </c>
      <c r="T944" s="324">
        <v>2387037</v>
      </c>
      <c r="U944" s="267">
        <v>2231818</v>
      </c>
    </row>
    <row r="945" spans="1:21" s="267" customFormat="1" ht="89.25" customHeight="1" x14ac:dyDescent="0.3">
      <c r="A945" s="264">
        <v>935</v>
      </c>
      <c r="B945" s="376"/>
      <c r="C945" s="334" t="s">
        <v>2015</v>
      </c>
      <c r="D945" s="359" t="s">
        <v>321</v>
      </c>
      <c r="E945" s="337" t="s">
        <v>1440</v>
      </c>
      <c r="F945" s="336" t="s">
        <v>323</v>
      </c>
      <c r="G945" s="461"/>
      <c r="H945" s="462"/>
      <c r="I945" s="462"/>
      <c r="J945" s="463"/>
      <c r="K945" s="336"/>
      <c r="L945" s="324">
        <v>5680556</v>
      </c>
      <c r="M945" s="324">
        <v>5680556</v>
      </c>
      <c r="N945" s="132">
        <v>5680556</v>
      </c>
      <c r="O945" s="324">
        <v>5680556</v>
      </c>
      <c r="P945" s="324">
        <v>5680556</v>
      </c>
      <c r="Q945" s="324">
        <v>5680556</v>
      </c>
      <c r="R945" s="324">
        <v>5680556</v>
      </c>
      <c r="S945" s="324">
        <v>5680556</v>
      </c>
      <c r="T945" s="324">
        <v>5680556</v>
      </c>
      <c r="U945" s="267">
        <v>4426036.3636363633</v>
      </c>
    </row>
    <row r="946" spans="1:21" s="267" customFormat="1" ht="65.099999999999994" customHeight="1" x14ac:dyDescent="0.3">
      <c r="A946" s="264">
        <v>936</v>
      </c>
      <c r="B946" s="376"/>
      <c r="C946" s="334" t="s">
        <v>2014</v>
      </c>
      <c r="D946" s="359" t="s">
        <v>321</v>
      </c>
      <c r="E946" s="337" t="s">
        <v>1440</v>
      </c>
      <c r="F946" s="336" t="s">
        <v>323</v>
      </c>
      <c r="G946" s="461"/>
      <c r="H946" s="462"/>
      <c r="I946" s="462"/>
      <c r="J946" s="463"/>
      <c r="K946" s="336"/>
      <c r="L946" s="324">
        <v>4658796</v>
      </c>
      <c r="M946" s="324">
        <v>4658796</v>
      </c>
      <c r="N946" s="132">
        <v>4658796</v>
      </c>
      <c r="O946" s="324">
        <v>4658796</v>
      </c>
      <c r="P946" s="324">
        <v>4658796</v>
      </c>
      <c r="Q946" s="324">
        <v>4658796</v>
      </c>
      <c r="R946" s="324">
        <v>4658796</v>
      </c>
      <c r="S946" s="324">
        <v>4658796</v>
      </c>
      <c r="T946" s="324">
        <v>4658796</v>
      </c>
      <c r="U946" s="267">
        <v>3594150</v>
      </c>
    </row>
    <row r="947" spans="1:21" s="267" customFormat="1" ht="65.099999999999994" customHeight="1" x14ac:dyDescent="0.3">
      <c r="A947" s="264">
        <v>937</v>
      </c>
      <c r="B947" s="376"/>
      <c r="C947" s="334" t="s">
        <v>2013</v>
      </c>
      <c r="D947" s="359" t="s">
        <v>321</v>
      </c>
      <c r="E947" s="337" t="s">
        <v>1440</v>
      </c>
      <c r="F947" s="336" t="s">
        <v>323</v>
      </c>
      <c r="G947" s="461"/>
      <c r="H947" s="462"/>
      <c r="I947" s="462"/>
      <c r="J947" s="463"/>
      <c r="K947" s="336"/>
      <c r="L947" s="324">
        <v>2583333</v>
      </c>
      <c r="M947" s="324">
        <v>2583333</v>
      </c>
      <c r="N947" s="132">
        <v>2583333</v>
      </c>
      <c r="O947" s="324">
        <v>2583333</v>
      </c>
      <c r="P947" s="324">
        <v>2583333</v>
      </c>
      <c r="Q947" s="324">
        <v>2583333</v>
      </c>
      <c r="R947" s="324">
        <v>2583333</v>
      </c>
      <c r="S947" s="324">
        <v>2583333</v>
      </c>
      <c r="T947" s="324">
        <v>2583333</v>
      </c>
      <c r="U947" s="267">
        <v>2415477</v>
      </c>
    </row>
    <row r="948" spans="1:21" s="267" customFormat="1" ht="65.099999999999994" customHeight="1" x14ac:dyDescent="0.3">
      <c r="A948" s="264">
        <v>938</v>
      </c>
      <c r="B948" s="376"/>
      <c r="C948" s="334" t="s">
        <v>2012</v>
      </c>
      <c r="D948" s="359" t="s">
        <v>321</v>
      </c>
      <c r="E948" s="337" t="s">
        <v>1440</v>
      </c>
      <c r="F948" s="336" t="s">
        <v>323</v>
      </c>
      <c r="G948" s="461"/>
      <c r="H948" s="462"/>
      <c r="I948" s="462"/>
      <c r="J948" s="463"/>
      <c r="K948" s="336"/>
      <c r="L948" s="324">
        <v>4428704</v>
      </c>
      <c r="M948" s="324">
        <v>4428704</v>
      </c>
      <c r="N948" s="132">
        <v>4428704</v>
      </c>
      <c r="O948" s="324">
        <v>4428704</v>
      </c>
      <c r="P948" s="324">
        <v>4428704</v>
      </c>
      <c r="Q948" s="324">
        <v>4428704</v>
      </c>
      <c r="R948" s="324">
        <v>4428704</v>
      </c>
      <c r="S948" s="324">
        <v>4428704</v>
      </c>
      <c r="T948" s="324">
        <v>4428704</v>
      </c>
      <c r="U948" s="267">
        <v>3550909</v>
      </c>
    </row>
    <row r="949" spans="1:21" s="267" customFormat="1" ht="65.099999999999994" customHeight="1" x14ac:dyDescent="0.3">
      <c r="A949" s="264">
        <v>939</v>
      </c>
      <c r="B949" s="376"/>
      <c r="C949" s="334" t="s">
        <v>2011</v>
      </c>
      <c r="D949" s="359" t="s">
        <v>321</v>
      </c>
      <c r="E949" s="337" t="s">
        <v>1513</v>
      </c>
      <c r="F949" s="336" t="s">
        <v>323</v>
      </c>
      <c r="G949" s="461"/>
      <c r="H949" s="462"/>
      <c r="I949" s="462"/>
      <c r="J949" s="463"/>
      <c r="K949" s="336"/>
      <c r="L949" s="324">
        <v>2248148</v>
      </c>
      <c r="M949" s="324">
        <v>2248148</v>
      </c>
      <c r="N949" s="132">
        <v>2248148</v>
      </c>
      <c r="O949" s="324">
        <v>2248148</v>
      </c>
      <c r="P949" s="324">
        <v>2248148</v>
      </c>
      <c r="Q949" s="324">
        <v>2248148</v>
      </c>
      <c r="R949" s="324">
        <v>2248148</v>
      </c>
      <c r="S949" s="324">
        <v>2248148</v>
      </c>
      <c r="T949" s="324">
        <v>2248148</v>
      </c>
      <c r="U949" s="267">
        <v>1827955</v>
      </c>
    </row>
    <row r="950" spans="1:21" s="267" customFormat="1" ht="65.099999999999994" customHeight="1" x14ac:dyDescent="0.3">
      <c r="A950" s="264">
        <v>940</v>
      </c>
      <c r="B950" s="376"/>
      <c r="C950" s="334" t="s">
        <v>2010</v>
      </c>
      <c r="D950" s="359" t="s">
        <v>321</v>
      </c>
      <c r="E950" s="337" t="s">
        <v>1513</v>
      </c>
      <c r="F950" s="336" t="s">
        <v>323</v>
      </c>
      <c r="G950" s="461"/>
      <c r="H950" s="462"/>
      <c r="I950" s="462"/>
      <c r="J950" s="463"/>
      <c r="K950" s="336"/>
      <c r="L950" s="324">
        <v>3097222</v>
      </c>
      <c r="M950" s="324">
        <v>3097222</v>
      </c>
      <c r="N950" s="132">
        <v>3097222</v>
      </c>
      <c r="O950" s="324">
        <v>3097222</v>
      </c>
      <c r="P950" s="324">
        <v>3097222</v>
      </c>
      <c r="Q950" s="324">
        <v>3097222</v>
      </c>
      <c r="R950" s="324">
        <v>3097222</v>
      </c>
      <c r="S950" s="324">
        <v>3097222</v>
      </c>
      <c r="T950" s="324">
        <v>3097222</v>
      </c>
      <c r="U950" s="267">
        <v>2395909.0909090908</v>
      </c>
    </row>
    <row r="951" spans="1:21" s="10" customFormat="1" ht="65.099999999999994" customHeight="1" x14ac:dyDescent="0.3">
      <c r="A951" s="13">
        <v>941</v>
      </c>
      <c r="B951" s="376"/>
      <c r="C951" s="307" t="s">
        <v>2025</v>
      </c>
      <c r="D951" s="322" t="s">
        <v>1383</v>
      </c>
      <c r="E951" s="391" t="s">
        <v>2026</v>
      </c>
      <c r="F951" s="318" t="s">
        <v>2027</v>
      </c>
      <c r="G951" s="390" t="s">
        <v>2028</v>
      </c>
      <c r="H951" s="391" t="s">
        <v>17</v>
      </c>
      <c r="I951" s="391" t="s">
        <v>2029</v>
      </c>
      <c r="J951" s="392" t="s">
        <v>2030</v>
      </c>
      <c r="K951" s="318"/>
      <c r="L951" s="324">
        <v>765818</v>
      </c>
      <c r="M951" s="324">
        <v>765818</v>
      </c>
      <c r="N951" s="132">
        <v>765818</v>
      </c>
      <c r="O951" s="324">
        <v>765818</v>
      </c>
      <c r="P951" s="324">
        <v>765818</v>
      </c>
      <c r="Q951" s="324">
        <v>765818</v>
      </c>
      <c r="R951" s="324">
        <v>765818</v>
      </c>
      <c r="S951" s="324">
        <v>765818</v>
      </c>
      <c r="T951" s="324">
        <v>765818</v>
      </c>
    </row>
    <row r="952" spans="1:21" s="10" customFormat="1" ht="65.099999999999994" customHeight="1" x14ac:dyDescent="0.3">
      <c r="A952" s="13">
        <v>942</v>
      </c>
      <c r="B952" s="376"/>
      <c r="C952" s="307" t="s">
        <v>2031</v>
      </c>
      <c r="D952" s="322" t="s">
        <v>1383</v>
      </c>
      <c r="E952" s="391"/>
      <c r="F952" s="318" t="s">
        <v>2027</v>
      </c>
      <c r="G952" s="390"/>
      <c r="H952" s="391"/>
      <c r="I952" s="391"/>
      <c r="J952" s="392"/>
      <c r="K952" s="318"/>
      <c r="L952" s="324">
        <v>1129091</v>
      </c>
      <c r="M952" s="324">
        <v>1129091</v>
      </c>
      <c r="N952" s="132">
        <v>1129091</v>
      </c>
      <c r="O952" s="324">
        <v>1129091</v>
      </c>
      <c r="P952" s="324">
        <v>1129091</v>
      </c>
      <c r="Q952" s="324">
        <v>1129091</v>
      </c>
      <c r="R952" s="324">
        <v>1129091</v>
      </c>
      <c r="S952" s="324">
        <v>1129091</v>
      </c>
      <c r="T952" s="324">
        <v>1129091</v>
      </c>
    </row>
    <row r="953" spans="1:21" s="10" customFormat="1" ht="65.099999999999994" customHeight="1" x14ac:dyDescent="0.3">
      <c r="A953" s="13">
        <v>943</v>
      </c>
      <c r="B953" s="376"/>
      <c r="C953" s="307" t="s">
        <v>2032</v>
      </c>
      <c r="D953" s="322" t="s">
        <v>1383</v>
      </c>
      <c r="E953" s="391"/>
      <c r="F953" s="318" t="s">
        <v>2027</v>
      </c>
      <c r="G953" s="390"/>
      <c r="H953" s="391"/>
      <c r="I953" s="391"/>
      <c r="J953" s="392"/>
      <c r="K953" s="318"/>
      <c r="L953" s="324">
        <v>2415272</v>
      </c>
      <c r="M953" s="324">
        <v>2415272</v>
      </c>
      <c r="N953" s="132">
        <v>2415272</v>
      </c>
      <c r="O953" s="324">
        <v>2415272</v>
      </c>
      <c r="P953" s="324">
        <v>2415272</v>
      </c>
      <c r="Q953" s="324">
        <v>2415272</v>
      </c>
      <c r="R953" s="324">
        <v>2415272</v>
      </c>
      <c r="S953" s="324">
        <v>2415272</v>
      </c>
      <c r="T953" s="324">
        <v>2415272</v>
      </c>
    </row>
    <row r="954" spans="1:21" s="10" customFormat="1" ht="72.75" customHeight="1" x14ac:dyDescent="0.3">
      <c r="A954" s="13">
        <v>944</v>
      </c>
      <c r="B954" s="376"/>
      <c r="C954" s="307" t="s">
        <v>2033</v>
      </c>
      <c r="D954" s="322" t="s">
        <v>1383</v>
      </c>
      <c r="E954" s="391"/>
      <c r="F954" s="318" t="s">
        <v>2027</v>
      </c>
      <c r="G954" s="390"/>
      <c r="H954" s="391"/>
      <c r="I954" s="391"/>
      <c r="J954" s="392"/>
      <c r="K954" s="318"/>
      <c r="L954" s="324">
        <v>2209091</v>
      </c>
      <c r="M954" s="324">
        <v>2209091</v>
      </c>
      <c r="N954" s="132">
        <v>2209091</v>
      </c>
      <c r="O954" s="324">
        <v>2209091</v>
      </c>
      <c r="P954" s="324">
        <v>2209091</v>
      </c>
      <c r="Q954" s="324">
        <v>2209091</v>
      </c>
      <c r="R954" s="324">
        <v>2209091</v>
      </c>
      <c r="S954" s="324">
        <v>2209091</v>
      </c>
      <c r="T954" s="324">
        <v>2209091</v>
      </c>
    </row>
    <row r="955" spans="1:21" s="10" customFormat="1" ht="91.5" customHeight="1" x14ac:dyDescent="0.3">
      <c r="A955" s="13">
        <v>945</v>
      </c>
      <c r="B955" s="376"/>
      <c r="C955" s="307" t="s">
        <v>2034</v>
      </c>
      <c r="D955" s="322" t="s">
        <v>1383</v>
      </c>
      <c r="E955" s="391"/>
      <c r="F955" s="318" t="s">
        <v>2035</v>
      </c>
      <c r="G955" s="390"/>
      <c r="H955" s="391"/>
      <c r="I955" s="391"/>
      <c r="J955" s="392"/>
      <c r="K955" s="318"/>
      <c r="L955" s="324">
        <v>3105000</v>
      </c>
      <c r="M955" s="324">
        <v>3105000</v>
      </c>
      <c r="N955" s="132">
        <v>3105000</v>
      </c>
      <c r="O955" s="324">
        <v>3105000</v>
      </c>
      <c r="P955" s="324">
        <v>3105000</v>
      </c>
      <c r="Q955" s="324">
        <v>3105000</v>
      </c>
      <c r="R955" s="324">
        <v>3105000</v>
      </c>
      <c r="S955" s="324">
        <v>3105000</v>
      </c>
      <c r="T955" s="324">
        <v>3105000</v>
      </c>
    </row>
    <row r="956" spans="1:21" s="10" customFormat="1" ht="65.099999999999994" customHeight="1" x14ac:dyDescent="0.3">
      <c r="A956" s="13">
        <v>946</v>
      </c>
      <c r="B956" s="376"/>
      <c r="C956" s="307" t="s">
        <v>2036</v>
      </c>
      <c r="D956" s="322" t="s">
        <v>1383</v>
      </c>
      <c r="E956" s="391"/>
      <c r="F956" s="318" t="s">
        <v>2035</v>
      </c>
      <c r="G956" s="390"/>
      <c r="H956" s="391"/>
      <c r="I956" s="391"/>
      <c r="J956" s="392"/>
      <c r="K956" s="318"/>
      <c r="L956" s="324">
        <v>3387272</v>
      </c>
      <c r="M956" s="324">
        <v>3387272</v>
      </c>
      <c r="N956" s="132">
        <v>3387272</v>
      </c>
      <c r="O956" s="324">
        <v>3387272</v>
      </c>
      <c r="P956" s="324">
        <v>3387272</v>
      </c>
      <c r="Q956" s="324">
        <v>3387272</v>
      </c>
      <c r="R956" s="324">
        <v>3387272</v>
      </c>
      <c r="S956" s="324">
        <v>3387272</v>
      </c>
      <c r="T956" s="324">
        <v>3387272</v>
      </c>
    </row>
    <row r="957" spans="1:21" s="10" customFormat="1" ht="65.099999999999994" customHeight="1" x14ac:dyDescent="0.3">
      <c r="A957" s="13">
        <v>947</v>
      </c>
      <c r="B957" s="376"/>
      <c r="C957" s="307" t="s">
        <v>2037</v>
      </c>
      <c r="D957" s="322" t="s">
        <v>1383</v>
      </c>
      <c r="E957" s="391"/>
      <c r="F957" s="318" t="s">
        <v>2027</v>
      </c>
      <c r="G957" s="390"/>
      <c r="H957" s="391"/>
      <c r="I957" s="391"/>
      <c r="J957" s="392"/>
      <c r="K957" s="318"/>
      <c r="L957" s="324">
        <v>1975910</v>
      </c>
      <c r="M957" s="324">
        <v>1975910</v>
      </c>
      <c r="N957" s="132">
        <v>1975910</v>
      </c>
      <c r="O957" s="324">
        <v>1975910</v>
      </c>
      <c r="P957" s="324">
        <v>1975910</v>
      </c>
      <c r="Q957" s="324">
        <v>1975910</v>
      </c>
      <c r="R957" s="324">
        <v>1975910</v>
      </c>
      <c r="S957" s="324">
        <v>1975910</v>
      </c>
      <c r="T957" s="324">
        <v>1975910</v>
      </c>
    </row>
    <row r="958" spans="1:21" s="10" customFormat="1" ht="65.099999999999994" customHeight="1" x14ac:dyDescent="0.3">
      <c r="A958" s="13">
        <v>948</v>
      </c>
      <c r="B958" s="376"/>
      <c r="C958" s="307" t="s">
        <v>2038</v>
      </c>
      <c r="D958" s="322" t="s">
        <v>1383</v>
      </c>
      <c r="E958" s="391"/>
      <c r="F958" s="318" t="s">
        <v>2035</v>
      </c>
      <c r="G958" s="390"/>
      <c r="H958" s="391"/>
      <c r="I958" s="391"/>
      <c r="J958" s="392"/>
      <c r="K958" s="318"/>
      <c r="L958" s="324">
        <v>3217091</v>
      </c>
      <c r="M958" s="324">
        <v>3217091</v>
      </c>
      <c r="N958" s="132">
        <v>3217091</v>
      </c>
      <c r="O958" s="324">
        <v>3217091</v>
      </c>
      <c r="P958" s="324">
        <v>3217091</v>
      </c>
      <c r="Q958" s="324">
        <v>3217091</v>
      </c>
      <c r="R958" s="324">
        <v>3217091</v>
      </c>
      <c r="S958" s="324">
        <v>3217091</v>
      </c>
      <c r="T958" s="324">
        <v>3217091</v>
      </c>
    </row>
    <row r="959" spans="1:21" s="10" customFormat="1" ht="134.25" customHeight="1" x14ac:dyDescent="0.3">
      <c r="A959" s="13">
        <v>949</v>
      </c>
      <c r="B959" s="376"/>
      <c r="C959" s="307" t="s">
        <v>2049</v>
      </c>
      <c r="D959" s="322" t="s">
        <v>1383</v>
      </c>
      <c r="E959" s="391"/>
      <c r="F959" s="318" t="s">
        <v>2039</v>
      </c>
      <c r="G959" s="390"/>
      <c r="H959" s="391"/>
      <c r="I959" s="391"/>
      <c r="J959" s="392"/>
      <c r="K959" s="318"/>
      <c r="L959" s="324">
        <v>2307272</v>
      </c>
      <c r="M959" s="324">
        <v>2307272</v>
      </c>
      <c r="N959" s="132">
        <v>2307272</v>
      </c>
      <c r="O959" s="324">
        <v>2307272</v>
      </c>
      <c r="P959" s="324">
        <v>2307272</v>
      </c>
      <c r="Q959" s="324">
        <v>2307272</v>
      </c>
      <c r="R959" s="324">
        <v>2307272</v>
      </c>
      <c r="S959" s="324">
        <v>2307272</v>
      </c>
      <c r="T959" s="324">
        <v>2307272</v>
      </c>
    </row>
    <row r="960" spans="1:21" s="10" customFormat="1" ht="65.099999999999994" customHeight="1" x14ac:dyDescent="0.3">
      <c r="A960" s="13">
        <v>950</v>
      </c>
      <c r="B960" s="376"/>
      <c r="C960" s="307" t="s">
        <v>2050</v>
      </c>
      <c r="D960" s="322" t="s">
        <v>1383</v>
      </c>
      <c r="E960" s="391"/>
      <c r="F960" s="318" t="s">
        <v>2039</v>
      </c>
      <c r="G960" s="390"/>
      <c r="H960" s="391"/>
      <c r="I960" s="391"/>
      <c r="J960" s="392"/>
      <c r="K960" s="318"/>
      <c r="L960" s="324">
        <v>2896364</v>
      </c>
      <c r="M960" s="324">
        <v>2896364</v>
      </c>
      <c r="N960" s="132">
        <v>2896364</v>
      </c>
      <c r="O960" s="324">
        <v>2896364</v>
      </c>
      <c r="P960" s="324">
        <v>2896364</v>
      </c>
      <c r="Q960" s="324">
        <v>2896364</v>
      </c>
      <c r="R960" s="324">
        <v>2896364</v>
      </c>
      <c r="S960" s="324">
        <v>2896364</v>
      </c>
      <c r="T960" s="324">
        <v>2896364</v>
      </c>
    </row>
    <row r="961" spans="1:20" s="10" customFormat="1" ht="65.099999999999994" customHeight="1" x14ac:dyDescent="0.3">
      <c r="A961" s="13">
        <v>951</v>
      </c>
      <c r="B961" s="376"/>
      <c r="C961" s="307" t="s">
        <v>2040</v>
      </c>
      <c r="D961" s="322" t="s">
        <v>1383</v>
      </c>
      <c r="E961" s="391"/>
      <c r="F961" s="318" t="s">
        <v>2039</v>
      </c>
      <c r="G961" s="390"/>
      <c r="H961" s="391"/>
      <c r="I961" s="391"/>
      <c r="J961" s="392"/>
      <c r="K961" s="318"/>
      <c r="L961" s="324">
        <v>3878182</v>
      </c>
      <c r="M961" s="324">
        <v>3878182</v>
      </c>
      <c r="N961" s="132">
        <v>3878182</v>
      </c>
      <c r="O961" s="324">
        <v>3878182</v>
      </c>
      <c r="P961" s="324">
        <v>3878182</v>
      </c>
      <c r="Q961" s="324">
        <v>3878182</v>
      </c>
      <c r="R961" s="324">
        <v>3878182</v>
      </c>
      <c r="S961" s="324">
        <v>3878182</v>
      </c>
      <c r="T961" s="324">
        <v>3878182</v>
      </c>
    </row>
    <row r="962" spans="1:20" s="10" customFormat="1" ht="65.099999999999994" customHeight="1" x14ac:dyDescent="0.3">
      <c r="A962" s="13">
        <v>952</v>
      </c>
      <c r="B962" s="376"/>
      <c r="C962" s="307" t="s">
        <v>2041</v>
      </c>
      <c r="D962" s="322" t="s">
        <v>312</v>
      </c>
      <c r="E962" s="391" t="s">
        <v>2042</v>
      </c>
      <c r="F962" s="318" t="s">
        <v>2043</v>
      </c>
      <c r="G962" s="390"/>
      <c r="H962" s="391"/>
      <c r="I962" s="391"/>
      <c r="J962" s="392"/>
      <c r="K962" s="318"/>
      <c r="L962" s="324">
        <v>427091</v>
      </c>
      <c r="M962" s="324">
        <v>427091</v>
      </c>
      <c r="N962" s="132">
        <v>427091</v>
      </c>
      <c r="O962" s="324">
        <v>427091</v>
      </c>
      <c r="P962" s="324">
        <v>427091</v>
      </c>
      <c r="Q962" s="324">
        <v>427091</v>
      </c>
      <c r="R962" s="324">
        <v>427091</v>
      </c>
      <c r="S962" s="324">
        <v>427091</v>
      </c>
      <c r="T962" s="324">
        <v>427091</v>
      </c>
    </row>
    <row r="963" spans="1:20" s="10" customFormat="1" ht="65.099999999999994" customHeight="1" x14ac:dyDescent="0.3">
      <c r="A963" s="13">
        <v>953</v>
      </c>
      <c r="B963" s="376"/>
      <c r="C963" s="307" t="s">
        <v>2044</v>
      </c>
      <c r="D963" s="322" t="s">
        <v>312</v>
      </c>
      <c r="E963" s="391"/>
      <c r="F963" s="318" t="s">
        <v>2043</v>
      </c>
      <c r="G963" s="390"/>
      <c r="H963" s="391"/>
      <c r="I963" s="391"/>
      <c r="J963" s="392"/>
      <c r="K963" s="318"/>
      <c r="L963" s="324">
        <v>525272</v>
      </c>
      <c r="M963" s="324">
        <v>525272</v>
      </c>
      <c r="N963" s="132">
        <v>525272</v>
      </c>
      <c r="O963" s="324">
        <v>525272</v>
      </c>
      <c r="P963" s="324">
        <v>525272</v>
      </c>
      <c r="Q963" s="324">
        <v>525272</v>
      </c>
      <c r="R963" s="324">
        <v>525272</v>
      </c>
      <c r="S963" s="324">
        <v>525272</v>
      </c>
      <c r="T963" s="324">
        <v>525272</v>
      </c>
    </row>
    <row r="964" spans="1:20" s="10" customFormat="1" ht="65.099999999999994" customHeight="1" x14ac:dyDescent="0.3">
      <c r="A964" s="13">
        <v>954</v>
      </c>
      <c r="B964" s="376"/>
      <c r="C964" s="307" t="s">
        <v>2045</v>
      </c>
      <c r="D964" s="322" t="s">
        <v>1383</v>
      </c>
      <c r="E964" s="391"/>
      <c r="F964" s="318" t="s">
        <v>2046</v>
      </c>
      <c r="G964" s="390"/>
      <c r="H964" s="391"/>
      <c r="I964" s="391"/>
      <c r="J964" s="392"/>
      <c r="K964" s="318"/>
      <c r="L964" s="324">
        <v>3632728</v>
      </c>
      <c r="M964" s="324">
        <v>3632728</v>
      </c>
      <c r="N964" s="132">
        <v>3632728</v>
      </c>
      <c r="O964" s="324">
        <v>3632728</v>
      </c>
      <c r="P964" s="324">
        <v>3632728</v>
      </c>
      <c r="Q964" s="324">
        <v>3632728</v>
      </c>
      <c r="R964" s="324">
        <v>3632728</v>
      </c>
      <c r="S964" s="324">
        <v>3632728</v>
      </c>
      <c r="T964" s="324">
        <v>3632728</v>
      </c>
    </row>
    <row r="965" spans="1:20" s="10" customFormat="1" ht="72.75" customHeight="1" x14ac:dyDescent="0.3">
      <c r="A965" s="13">
        <v>955</v>
      </c>
      <c r="B965" s="376"/>
      <c r="C965" s="307" t="s">
        <v>2047</v>
      </c>
      <c r="D965" s="322" t="s">
        <v>1383</v>
      </c>
      <c r="E965" s="391"/>
      <c r="F965" s="318" t="s">
        <v>2039</v>
      </c>
      <c r="G965" s="390"/>
      <c r="H965" s="391"/>
      <c r="I965" s="391"/>
      <c r="J965" s="392"/>
      <c r="K965" s="318"/>
      <c r="L965" s="324">
        <v>2601818</v>
      </c>
      <c r="M965" s="324">
        <v>2601818</v>
      </c>
      <c r="N965" s="132">
        <v>2601818</v>
      </c>
      <c r="O965" s="324">
        <v>2601818</v>
      </c>
      <c r="P965" s="324">
        <v>2601818</v>
      </c>
      <c r="Q965" s="324">
        <v>2601818</v>
      </c>
      <c r="R965" s="324">
        <v>2601818</v>
      </c>
      <c r="S965" s="324">
        <v>2601818</v>
      </c>
      <c r="T965" s="324">
        <v>2601818</v>
      </c>
    </row>
    <row r="966" spans="1:20" s="10" customFormat="1" ht="71.25" customHeight="1" x14ac:dyDescent="0.3">
      <c r="A966" s="13">
        <v>956</v>
      </c>
      <c r="B966" s="376"/>
      <c r="C966" s="307" t="s">
        <v>2048</v>
      </c>
      <c r="D966" s="322" t="s">
        <v>1383</v>
      </c>
      <c r="E966" s="391"/>
      <c r="F966" s="318" t="s">
        <v>2039</v>
      </c>
      <c r="G966" s="390"/>
      <c r="H966" s="391"/>
      <c r="I966" s="391"/>
      <c r="J966" s="392"/>
      <c r="K966" s="318"/>
      <c r="L966" s="324">
        <v>1551272</v>
      </c>
      <c r="M966" s="324">
        <v>1551272</v>
      </c>
      <c r="N966" s="132">
        <v>1551272</v>
      </c>
      <c r="O966" s="324">
        <v>1551272</v>
      </c>
      <c r="P966" s="324">
        <v>1551272</v>
      </c>
      <c r="Q966" s="324">
        <v>1551272</v>
      </c>
      <c r="R966" s="324">
        <v>1551272</v>
      </c>
      <c r="S966" s="324">
        <v>1551272</v>
      </c>
      <c r="T966" s="324">
        <v>1551272</v>
      </c>
    </row>
    <row r="967" spans="1:20" s="10" customFormat="1" ht="71.25" customHeight="1" x14ac:dyDescent="0.3">
      <c r="A967" s="13">
        <v>957</v>
      </c>
      <c r="B967" s="376"/>
      <c r="C967" s="307" t="s">
        <v>2190</v>
      </c>
      <c r="D967" s="322" t="s">
        <v>1383</v>
      </c>
      <c r="E967" s="321"/>
      <c r="F967" s="322" t="s">
        <v>1874</v>
      </c>
      <c r="G967" s="390" t="s">
        <v>2192</v>
      </c>
      <c r="H967" s="391" t="s">
        <v>17</v>
      </c>
      <c r="I967" s="391"/>
      <c r="J967" s="392" t="s">
        <v>396</v>
      </c>
      <c r="K967" s="388"/>
      <c r="L967" s="324">
        <v>918000</v>
      </c>
      <c r="M967" s="324">
        <v>918000</v>
      </c>
      <c r="N967" s="132">
        <v>918000</v>
      </c>
      <c r="O967" s="324">
        <v>918000</v>
      </c>
      <c r="P967" s="324">
        <v>918000</v>
      </c>
      <c r="Q967" s="324">
        <v>918000</v>
      </c>
      <c r="R967" s="324">
        <v>918000</v>
      </c>
      <c r="S967" s="324">
        <v>918000</v>
      </c>
      <c r="T967" s="324">
        <v>918000</v>
      </c>
    </row>
    <row r="968" spans="1:20" s="10" customFormat="1" ht="71.25" customHeight="1" x14ac:dyDescent="0.3">
      <c r="A968" s="13">
        <v>958</v>
      </c>
      <c r="B968" s="376"/>
      <c r="C968" s="307" t="s">
        <v>2191</v>
      </c>
      <c r="D968" s="322" t="s">
        <v>1383</v>
      </c>
      <c r="E968" s="321"/>
      <c r="F968" s="322" t="s">
        <v>1874</v>
      </c>
      <c r="G968" s="390"/>
      <c r="H968" s="391"/>
      <c r="I968" s="391"/>
      <c r="J968" s="392"/>
      <c r="K968" s="388"/>
      <c r="L968" s="324">
        <v>2250000</v>
      </c>
      <c r="M968" s="324">
        <v>2250000</v>
      </c>
      <c r="N968" s="132">
        <v>2250000</v>
      </c>
      <c r="O968" s="324">
        <v>2250000</v>
      </c>
      <c r="P968" s="324">
        <v>2250000</v>
      </c>
      <c r="Q968" s="324">
        <v>2250000</v>
      </c>
      <c r="R968" s="324">
        <v>2250000</v>
      </c>
      <c r="S968" s="324">
        <v>2250000</v>
      </c>
      <c r="T968" s="324">
        <v>2250000</v>
      </c>
    </row>
    <row r="969" spans="1:20" s="10" customFormat="1" ht="71.25" customHeight="1" x14ac:dyDescent="0.3">
      <c r="A969" s="13">
        <v>959</v>
      </c>
      <c r="B969" s="376"/>
      <c r="C969" s="307" t="s">
        <v>2235</v>
      </c>
      <c r="D969" s="322" t="s">
        <v>1383</v>
      </c>
      <c r="E969" s="321"/>
      <c r="F969" s="322" t="s">
        <v>1874</v>
      </c>
      <c r="G969" s="390"/>
      <c r="H969" s="391"/>
      <c r="I969" s="391"/>
      <c r="J969" s="392"/>
      <c r="K969" s="388"/>
      <c r="L969" s="324">
        <v>576000</v>
      </c>
      <c r="M969" s="324">
        <v>576000</v>
      </c>
      <c r="N969" s="132">
        <v>576000</v>
      </c>
      <c r="O969" s="324">
        <v>576000</v>
      </c>
      <c r="P969" s="324">
        <v>576000</v>
      </c>
      <c r="Q969" s="324">
        <v>576000</v>
      </c>
      <c r="R969" s="324">
        <v>576000</v>
      </c>
      <c r="S969" s="324">
        <v>576000</v>
      </c>
      <c r="T969" s="324">
        <v>576000</v>
      </c>
    </row>
    <row r="970" spans="1:20" s="10" customFormat="1" ht="71.25" customHeight="1" x14ac:dyDescent="0.3">
      <c r="A970" s="13">
        <v>960</v>
      </c>
      <c r="B970" s="376"/>
      <c r="C970" s="307" t="s">
        <v>2236</v>
      </c>
      <c r="D970" s="322" t="s">
        <v>1383</v>
      </c>
      <c r="E970" s="321"/>
      <c r="F970" s="322" t="s">
        <v>1874</v>
      </c>
      <c r="G970" s="390"/>
      <c r="H970" s="391"/>
      <c r="I970" s="391"/>
      <c r="J970" s="392"/>
      <c r="K970" s="388"/>
      <c r="L970" s="324">
        <v>1476000</v>
      </c>
      <c r="M970" s="324">
        <v>1476000</v>
      </c>
      <c r="N970" s="132">
        <v>1476000</v>
      </c>
      <c r="O970" s="324">
        <v>1476000</v>
      </c>
      <c r="P970" s="324">
        <v>1476000</v>
      </c>
      <c r="Q970" s="324">
        <v>1476000</v>
      </c>
      <c r="R970" s="324">
        <v>1476000</v>
      </c>
      <c r="S970" s="324">
        <v>1476000</v>
      </c>
      <c r="T970" s="324">
        <v>1476000</v>
      </c>
    </row>
    <row r="971" spans="1:20" s="10" customFormat="1" ht="71.25" customHeight="1" x14ac:dyDescent="0.3">
      <c r="A971" s="13">
        <v>961</v>
      </c>
      <c r="B971" s="376"/>
      <c r="C971" s="307" t="s">
        <v>2237</v>
      </c>
      <c r="D971" s="322" t="s">
        <v>1383</v>
      </c>
      <c r="E971" s="321"/>
      <c r="F971" s="322" t="s">
        <v>1874</v>
      </c>
      <c r="G971" s="390"/>
      <c r="H971" s="391"/>
      <c r="I971" s="391"/>
      <c r="J971" s="392"/>
      <c r="K971" s="388"/>
      <c r="L971" s="324">
        <v>1098000</v>
      </c>
      <c r="M971" s="324">
        <v>1098000</v>
      </c>
      <c r="N971" s="132">
        <v>1098000</v>
      </c>
      <c r="O971" s="324">
        <v>1098000</v>
      </c>
      <c r="P971" s="324">
        <v>1098000</v>
      </c>
      <c r="Q971" s="324">
        <v>1098000</v>
      </c>
      <c r="R971" s="324">
        <v>1098000</v>
      </c>
      <c r="S971" s="324">
        <v>1098000</v>
      </c>
      <c r="T971" s="324">
        <v>1098000</v>
      </c>
    </row>
    <row r="972" spans="1:20" s="10" customFormat="1" ht="71.25" customHeight="1" x14ac:dyDescent="0.3">
      <c r="A972" s="13">
        <v>962</v>
      </c>
      <c r="B972" s="376"/>
      <c r="C972" s="307" t="s">
        <v>2238</v>
      </c>
      <c r="D972" s="322" t="s">
        <v>1383</v>
      </c>
      <c r="E972" s="321"/>
      <c r="F972" s="322" t="s">
        <v>1276</v>
      </c>
      <c r="G972" s="390"/>
      <c r="H972" s="391"/>
      <c r="I972" s="391"/>
      <c r="J972" s="392"/>
      <c r="K972" s="388"/>
      <c r="L972" s="324">
        <v>200000</v>
      </c>
      <c r="M972" s="324">
        <v>200000</v>
      </c>
      <c r="N972" s="132">
        <v>200000</v>
      </c>
      <c r="O972" s="324">
        <v>200000</v>
      </c>
      <c r="P972" s="324">
        <v>200000</v>
      </c>
      <c r="Q972" s="324">
        <v>200000</v>
      </c>
      <c r="R972" s="324">
        <v>200000</v>
      </c>
      <c r="S972" s="324">
        <v>200000</v>
      </c>
      <c r="T972" s="324">
        <v>200000</v>
      </c>
    </row>
    <row r="973" spans="1:20" s="10" customFormat="1" ht="71.25" customHeight="1" x14ac:dyDescent="0.3">
      <c r="A973" s="13">
        <v>963</v>
      </c>
      <c r="B973" s="376"/>
      <c r="C973" s="307" t="s">
        <v>2238</v>
      </c>
      <c r="D973" s="322" t="s">
        <v>1383</v>
      </c>
      <c r="E973" s="321"/>
      <c r="F973" s="322" t="s">
        <v>1276</v>
      </c>
      <c r="G973" s="390"/>
      <c r="H973" s="391"/>
      <c r="I973" s="391"/>
      <c r="J973" s="392"/>
      <c r="K973" s="388"/>
      <c r="L973" s="324">
        <v>240000</v>
      </c>
      <c r="M973" s="324">
        <v>240000</v>
      </c>
      <c r="N973" s="132">
        <v>240000</v>
      </c>
      <c r="O973" s="324">
        <v>240000</v>
      </c>
      <c r="P973" s="324">
        <v>240000</v>
      </c>
      <c r="Q973" s="324">
        <v>240000</v>
      </c>
      <c r="R973" s="324">
        <v>240000</v>
      </c>
      <c r="S973" s="324">
        <v>240000</v>
      </c>
      <c r="T973" s="324">
        <v>240000</v>
      </c>
    </row>
    <row r="974" spans="1:20" s="10" customFormat="1" ht="71.25" customHeight="1" x14ac:dyDescent="0.3">
      <c r="A974" s="13">
        <v>964</v>
      </c>
      <c r="B974" s="376"/>
      <c r="C974" s="307" t="s">
        <v>2239</v>
      </c>
      <c r="D974" s="322" t="s">
        <v>1383</v>
      </c>
      <c r="E974" s="321"/>
      <c r="F974" s="322" t="s">
        <v>1875</v>
      </c>
      <c r="G974" s="390"/>
      <c r="H974" s="391"/>
      <c r="I974" s="391"/>
      <c r="J974" s="392"/>
      <c r="K974" s="388"/>
      <c r="L974" s="324">
        <v>2364000</v>
      </c>
      <c r="M974" s="324">
        <v>2364000</v>
      </c>
      <c r="N974" s="132">
        <v>2364000</v>
      </c>
      <c r="O974" s="324">
        <v>2364000</v>
      </c>
      <c r="P974" s="324">
        <v>2364000</v>
      </c>
      <c r="Q974" s="324">
        <v>2364000</v>
      </c>
      <c r="R974" s="324">
        <v>2364000</v>
      </c>
      <c r="S974" s="324">
        <v>2364000</v>
      </c>
      <c r="T974" s="324">
        <v>2364000</v>
      </c>
    </row>
    <row r="975" spans="1:20" s="10" customFormat="1" ht="94.5" customHeight="1" x14ac:dyDescent="0.3">
      <c r="A975" s="13">
        <v>965</v>
      </c>
      <c r="B975" s="376"/>
      <c r="C975" s="307" t="s">
        <v>2275</v>
      </c>
      <c r="D975" s="322" t="s">
        <v>405</v>
      </c>
      <c r="E975" s="321" t="s">
        <v>2268</v>
      </c>
      <c r="F975" s="322" t="s">
        <v>1276</v>
      </c>
      <c r="G975" s="390" t="s">
        <v>2269</v>
      </c>
      <c r="H975" s="391" t="s">
        <v>17</v>
      </c>
      <c r="I975" s="391"/>
      <c r="J975" s="392" t="s">
        <v>2274</v>
      </c>
      <c r="K975" s="325"/>
      <c r="L975" s="324">
        <v>229999.99999999997</v>
      </c>
      <c r="M975" s="324">
        <v>229999.99999999997</v>
      </c>
      <c r="N975" s="132">
        <v>229999.99999999997</v>
      </c>
      <c r="O975" s="324">
        <v>229999.99999999997</v>
      </c>
      <c r="P975" s="324">
        <v>229999.99999999997</v>
      </c>
      <c r="Q975" s="324">
        <v>229999.99999999997</v>
      </c>
      <c r="R975" s="324">
        <v>229999.99999999997</v>
      </c>
      <c r="S975" s="324">
        <v>229999.99999999997</v>
      </c>
      <c r="T975" s="324">
        <v>229999.99999999997</v>
      </c>
    </row>
    <row r="976" spans="1:20" s="10" customFormat="1" ht="94.5" customHeight="1" x14ac:dyDescent="0.3">
      <c r="A976" s="13">
        <v>966</v>
      </c>
      <c r="B976" s="376"/>
      <c r="C976" s="307" t="s">
        <v>2276</v>
      </c>
      <c r="D976" s="322" t="s">
        <v>405</v>
      </c>
      <c r="E976" s="321" t="s">
        <v>2270</v>
      </c>
      <c r="F976" s="322" t="s">
        <v>1276</v>
      </c>
      <c r="G976" s="390"/>
      <c r="H976" s="391"/>
      <c r="I976" s="391"/>
      <c r="J976" s="392"/>
      <c r="K976" s="325"/>
      <c r="L976" s="324">
        <v>280000</v>
      </c>
      <c r="M976" s="324">
        <v>280000</v>
      </c>
      <c r="N976" s="132">
        <v>280000</v>
      </c>
      <c r="O976" s="324">
        <v>280000</v>
      </c>
      <c r="P976" s="324">
        <v>280000</v>
      </c>
      <c r="Q976" s="324">
        <v>280000</v>
      </c>
      <c r="R976" s="324">
        <v>280000</v>
      </c>
      <c r="S976" s="324">
        <v>280000</v>
      </c>
      <c r="T976" s="324">
        <v>280000</v>
      </c>
    </row>
    <row r="977" spans="1:20" s="10" customFormat="1" ht="94.5" customHeight="1" x14ac:dyDescent="0.3">
      <c r="A977" s="13">
        <v>967</v>
      </c>
      <c r="B977" s="376"/>
      <c r="C977" s="307" t="s">
        <v>2277</v>
      </c>
      <c r="D977" s="322" t="s">
        <v>1383</v>
      </c>
      <c r="E977" s="321" t="s">
        <v>2272</v>
      </c>
      <c r="F977" s="322" t="s">
        <v>2271</v>
      </c>
      <c r="G977" s="390"/>
      <c r="H977" s="391"/>
      <c r="I977" s="391"/>
      <c r="J977" s="392"/>
      <c r="K977" s="325"/>
      <c r="L977" s="324">
        <v>919999.99999999988</v>
      </c>
      <c r="M977" s="324">
        <v>919999.99999999988</v>
      </c>
      <c r="N977" s="132">
        <v>919999.99999999988</v>
      </c>
      <c r="O977" s="324">
        <v>919999.99999999988</v>
      </c>
      <c r="P977" s="324">
        <v>919999.99999999988</v>
      </c>
      <c r="Q977" s="324">
        <v>919999.99999999988</v>
      </c>
      <c r="R977" s="324">
        <v>919999.99999999988</v>
      </c>
      <c r="S977" s="324">
        <v>919999.99999999988</v>
      </c>
      <c r="T977" s="324">
        <v>919999.99999999988</v>
      </c>
    </row>
    <row r="978" spans="1:20" s="10" customFormat="1" ht="94.5" customHeight="1" x14ac:dyDescent="0.3">
      <c r="A978" s="13">
        <v>968</v>
      </c>
      <c r="B978" s="376"/>
      <c r="C978" s="307" t="s">
        <v>2278</v>
      </c>
      <c r="D978" s="322" t="s">
        <v>1383</v>
      </c>
      <c r="E978" s="321" t="s">
        <v>2273</v>
      </c>
      <c r="F978" s="322" t="s">
        <v>2271</v>
      </c>
      <c r="G978" s="390"/>
      <c r="H978" s="391"/>
      <c r="I978" s="391"/>
      <c r="J978" s="392"/>
      <c r="K978" s="325"/>
      <c r="L978" s="324">
        <v>1579999.9999999998</v>
      </c>
      <c r="M978" s="324">
        <v>1579999.9999999998</v>
      </c>
      <c r="N978" s="132">
        <v>1579999.9999999998</v>
      </c>
      <c r="O978" s="324">
        <v>1579999.9999999998</v>
      </c>
      <c r="P978" s="324">
        <v>1579999.9999999998</v>
      </c>
      <c r="Q978" s="324">
        <v>1579999.9999999998</v>
      </c>
      <c r="R978" s="324">
        <v>1579999.9999999998</v>
      </c>
      <c r="S978" s="324">
        <v>1579999.9999999998</v>
      </c>
      <c r="T978" s="324">
        <v>1579999.9999999998</v>
      </c>
    </row>
    <row r="979" spans="1:20" s="10" customFormat="1" ht="94.5" customHeight="1" x14ac:dyDescent="0.3">
      <c r="A979" s="13">
        <v>969</v>
      </c>
      <c r="B979" s="376"/>
      <c r="C979" s="307" t="s">
        <v>2279</v>
      </c>
      <c r="D979" s="322" t="s">
        <v>1383</v>
      </c>
      <c r="E979" s="321" t="s">
        <v>52</v>
      </c>
      <c r="F979" s="322" t="s">
        <v>2271</v>
      </c>
      <c r="G979" s="390"/>
      <c r="H979" s="391"/>
      <c r="I979" s="391"/>
      <c r="J979" s="392"/>
      <c r="K979" s="325"/>
      <c r="L979" s="324">
        <v>799999.99999999988</v>
      </c>
      <c r="M979" s="324">
        <v>799999.99999999988</v>
      </c>
      <c r="N979" s="132">
        <v>799999.99999999988</v>
      </c>
      <c r="O979" s="324">
        <v>799999.99999999988</v>
      </c>
      <c r="P979" s="324">
        <v>799999.99999999988</v>
      </c>
      <c r="Q979" s="324">
        <v>799999.99999999988</v>
      </c>
      <c r="R979" s="324">
        <v>799999.99999999988</v>
      </c>
      <c r="S979" s="324">
        <v>799999.99999999988</v>
      </c>
      <c r="T979" s="324">
        <v>799999.99999999988</v>
      </c>
    </row>
    <row r="980" spans="1:20" s="10" customFormat="1" ht="94.5" customHeight="1" x14ac:dyDescent="0.3">
      <c r="A980" s="13">
        <v>970</v>
      </c>
      <c r="B980" s="376"/>
      <c r="C980" s="307" t="s">
        <v>2280</v>
      </c>
      <c r="D980" s="322" t="s">
        <v>1383</v>
      </c>
      <c r="E980" s="321" t="s">
        <v>52</v>
      </c>
      <c r="F980" s="322" t="s">
        <v>2271</v>
      </c>
      <c r="G980" s="390"/>
      <c r="H980" s="391"/>
      <c r="I980" s="391"/>
      <c r="J980" s="392"/>
      <c r="K980" s="325"/>
      <c r="L980" s="324">
        <v>1539999.9999999998</v>
      </c>
      <c r="M980" s="324">
        <v>1539999.9999999998</v>
      </c>
      <c r="N980" s="132">
        <v>1539999.9999999998</v>
      </c>
      <c r="O980" s="324">
        <v>1539999.9999999998</v>
      </c>
      <c r="P980" s="324">
        <v>1539999.9999999998</v>
      </c>
      <c r="Q980" s="324">
        <v>1539999.9999999998</v>
      </c>
      <c r="R980" s="324">
        <v>1539999.9999999998</v>
      </c>
      <c r="S980" s="324">
        <v>1539999.9999999998</v>
      </c>
      <c r="T980" s="324">
        <v>1539999.9999999998</v>
      </c>
    </row>
    <row r="981" spans="1:20" s="10" customFormat="1" ht="94.5" customHeight="1" x14ac:dyDescent="0.3">
      <c r="A981" s="13">
        <v>971</v>
      </c>
      <c r="B981" s="376"/>
      <c r="C981" s="307" t="s">
        <v>2281</v>
      </c>
      <c r="D981" s="322" t="s">
        <v>1383</v>
      </c>
      <c r="E981" s="321" t="s">
        <v>52</v>
      </c>
      <c r="F981" s="322" t="s">
        <v>2271</v>
      </c>
      <c r="G981" s="390"/>
      <c r="H981" s="391"/>
      <c r="I981" s="391"/>
      <c r="J981" s="392"/>
      <c r="K981" s="325"/>
      <c r="L981" s="324">
        <v>1559999.9999999998</v>
      </c>
      <c r="M981" s="324">
        <v>1559999.9999999998</v>
      </c>
      <c r="N981" s="132">
        <v>1559999.9999999998</v>
      </c>
      <c r="O981" s="324">
        <v>1559999.9999999998</v>
      </c>
      <c r="P981" s="324">
        <v>1559999.9999999998</v>
      </c>
      <c r="Q981" s="324">
        <v>1559999.9999999998</v>
      </c>
      <c r="R981" s="324">
        <v>1559999.9999999998</v>
      </c>
      <c r="S981" s="324">
        <v>1559999.9999999998</v>
      </c>
      <c r="T981" s="324">
        <v>1559999.9999999998</v>
      </c>
    </row>
    <row r="982" spans="1:20" s="10" customFormat="1" ht="94.5" customHeight="1" x14ac:dyDescent="0.3">
      <c r="A982" s="13">
        <v>972</v>
      </c>
      <c r="B982" s="376"/>
      <c r="C982" s="307" t="s">
        <v>2282</v>
      </c>
      <c r="D982" s="322" t="s">
        <v>1383</v>
      </c>
      <c r="E982" s="321" t="s">
        <v>52</v>
      </c>
      <c r="F982" s="322" t="s">
        <v>2271</v>
      </c>
      <c r="G982" s="390"/>
      <c r="H982" s="391"/>
      <c r="I982" s="391"/>
      <c r="J982" s="392"/>
      <c r="K982" s="325"/>
      <c r="L982" s="324">
        <v>2320000</v>
      </c>
      <c r="M982" s="324">
        <v>2320000</v>
      </c>
      <c r="N982" s="132">
        <v>2320000</v>
      </c>
      <c r="O982" s="324">
        <v>2320000</v>
      </c>
      <c r="P982" s="324">
        <v>2320000</v>
      </c>
      <c r="Q982" s="324">
        <v>2320000</v>
      </c>
      <c r="R982" s="324">
        <v>2320000</v>
      </c>
      <c r="S982" s="324">
        <v>2320000</v>
      </c>
      <c r="T982" s="324">
        <v>2320000</v>
      </c>
    </row>
    <row r="983" spans="1:20" s="10" customFormat="1" ht="71.25" customHeight="1" x14ac:dyDescent="0.3">
      <c r="A983" s="13">
        <v>973</v>
      </c>
      <c r="B983" s="376"/>
      <c r="C983" s="307" t="s">
        <v>2490</v>
      </c>
      <c r="D983" s="322" t="s">
        <v>1383</v>
      </c>
      <c r="E983" s="321" t="s">
        <v>1440</v>
      </c>
      <c r="F983" s="322" t="s">
        <v>1874</v>
      </c>
      <c r="G983" s="390" t="s">
        <v>2491</v>
      </c>
      <c r="H983" s="391" t="s">
        <v>17</v>
      </c>
      <c r="I983" s="391"/>
      <c r="J983" s="392" t="s">
        <v>396</v>
      </c>
      <c r="K983" s="388"/>
      <c r="L983" s="324">
        <v>2499000</v>
      </c>
      <c r="M983" s="324">
        <v>2499000</v>
      </c>
      <c r="N983" s="132">
        <v>2499000</v>
      </c>
      <c r="O983" s="324">
        <v>2499000</v>
      </c>
      <c r="P983" s="324">
        <v>2499000</v>
      </c>
      <c r="Q983" s="324">
        <v>2499000</v>
      </c>
      <c r="R983" s="324">
        <v>2499000</v>
      </c>
      <c r="S983" s="324">
        <v>2499000</v>
      </c>
      <c r="T983" s="324">
        <v>2499000</v>
      </c>
    </row>
    <row r="984" spans="1:20" s="10" customFormat="1" ht="71.25" customHeight="1" x14ac:dyDescent="0.3">
      <c r="A984" s="13">
        <v>974</v>
      </c>
      <c r="B984" s="376"/>
      <c r="C984" s="307" t="s">
        <v>2492</v>
      </c>
      <c r="D984" s="322" t="s">
        <v>1383</v>
      </c>
      <c r="E984" s="321" t="s">
        <v>1440</v>
      </c>
      <c r="F984" s="322" t="s">
        <v>1874</v>
      </c>
      <c r="G984" s="390"/>
      <c r="H984" s="391"/>
      <c r="I984" s="391"/>
      <c r="J984" s="392"/>
      <c r="K984" s="388"/>
      <c r="L984" s="324">
        <v>2889000</v>
      </c>
      <c r="M984" s="324">
        <v>2889000</v>
      </c>
      <c r="N984" s="132">
        <v>2889000</v>
      </c>
      <c r="O984" s="324">
        <v>2889000</v>
      </c>
      <c r="P984" s="324">
        <v>2889000</v>
      </c>
      <c r="Q984" s="324">
        <v>2889000</v>
      </c>
      <c r="R984" s="324">
        <v>2889000</v>
      </c>
      <c r="S984" s="324">
        <v>2889000</v>
      </c>
      <c r="T984" s="324">
        <v>2889000</v>
      </c>
    </row>
    <row r="985" spans="1:20" s="10" customFormat="1" ht="71.25" customHeight="1" x14ac:dyDescent="0.3">
      <c r="A985" s="13">
        <v>975</v>
      </c>
      <c r="B985" s="376"/>
      <c r="C985" s="307" t="s">
        <v>2493</v>
      </c>
      <c r="D985" s="322" t="s">
        <v>1383</v>
      </c>
      <c r="E985" s="321" t="s">
        <v>1440</v>
      </c>
      <c r="F985" s="322" t="s">
        <v>1874</v>
      </c>
      <c r="G985" s="390"/>
      <c r="H985" s="391"/>
      <c r="I985" s="391"/>
      <c r="J985" s="392"/>
      <c r="K985" s="388"/>
      <c r="L985" s="324">
        <v>1683000</v>
      </c>
      <c r="M985" s="324">
        <v>1683000</v>
      </c>
      <c r="N985" s="132">
        <v>1683000</v>
      </c>
      <c r="O985" s="324">
        <v>1683000</v>
      </c>
      <c r="P985" s="324">
        <v>1683000</v>
      </c>
      <c r="Q985" s="324">
        <v>1683000</v>
      </c>
      <c r="R985" s="324">
        <v>1683000</v>
      </c>
      <c r="S985" s="324">
        <v>1683000</v>
      </c>
      <c r="T985" s="324">
        <v>1683000</v>
      </c>
    </row>
    <row r="986" spans="1:20" s="10" customFormat="1" ht="71.25" customHeight="1" x14ac:dyDescent="0.3">
      <c r="A986" s="13">
        <v>976</v>
      </c>
      <c r="B986" s="376"/>
      <c r="C986" s="307" t="s">
        <v>2499</v>
      </c>
      <c r="D986" s="322" t="s">
        <v>1383</v>
      </c>
      <c r="E986" s="321" t="s">
        <v>1440</v>
      </c>
      <c r="F986" s="322" t="s">
        <v>1874</v>
      </c>
      <c r="G986" s="390"/>
      <c r="H986" s="391"/>
      <c r="I986" s="391"/>
      <c r="J986" s="392"/>
      <c r="K986" s="388"/>
      <c r="L986" s="324">
        <v>1426000</v>
      </c>
      <c r="M986" s="324">
        <v>1426000</v>
      </c>
      <c r="N986" s="132">
        <v>1426000</v>
      </c>
      <c r="O986" s="324">
        <v>1426000</v>
      </c>
      <c r="P986" s="324">
        <v>1426000</v>
      </c>
      <c r="Q986" s="324">
        <v>1426000</v>
      </c>
      <c r="R986" s="324">
        <v>1426000</v>
      </c>
      <c r="S986" s="324">
        <v>1426000</v>
      </c>
      <c r="T986" s="324">
        <v>1426000</v>
      </c>
    </row>
    <row r="987" spans="1:20" s="10" customFormat="1" ht="71.25" customHeight="1" x14ac:dyDescent="0.3">
      <c r="A987" s="13">
        <v>977</v>
      </c>
      <c r="B987" s="376"/>
      <c r="C987" s="307" t="s">
        <v>2494</v>
      </c>
      <c r="D987" s="322" t="s">
        <v>1383</v>
      </c>
      <c r="E987" s="321" t="s">
        <v>1440</v>
      </c>
      <c r="F987" s="322" t="s">
        <v>1874</v>
      </c>
      <c r="G987" s="390"/>
      <c r="H987" s="391"/>
      <c r="I987" s="391"/>
      <c r="J987" s="392"/>
      <c r="K987" s="388"/>
      <c r="L987" s="324">
        <v>758000</v>
      </c>
      <c r="M987" s="324">
        <v>758000</v>
      </c>
      <c r="N987" s="132">
        <v>758000</v>
      </c>
      <c r="O987" s="324">
        <v>758000</v>
      </c>
      <c r="P987" s="324">
        <v>758000</v>
      </c>
      <c r="Q987" s="324">
        <v>758000</v>
      </c>
      <c r="R987" s="324">
        <v>758000</v>
      </c>
      <c r="S987" s="324">
        <v>758000</v>
      </c>
      <c r="T987" s="324">
        <v>758000</v>
      </c>
    </row>
    <row r="988" spans="1:20" s="10" customFormat="1" ht="71.25" customHeight="1" x14ac:dyDescent="0.3">
      <c r="A988" s="13">
        <v>978</v>
      </c>
      <c r="B988" s="376"/>
      <c r="C988" s="307" t="s">
        <v>2495</v>
      </c>
      <c r="D988" s="322" t="s">
        <v>1383</v>
      </c>
      <c r="E988" s="321" t="s">
        <v>1440</v>
      </c>
      <c r="F988" s="322" t="s">
        <v>1874</v>
      </c>
      <c r="G988" s="390"/>
      <c r="H988" s="391"/>
      <c r="I988" s="391"/>
      <c r="J988" s="392"/>
      <c r="K988" s="388"/>
      <c r="L988" s="324">
        <v>4468000</v>
      </c>
      <c r="M988" s="324">
        <v>4468000</v>
      </c>
      <c r="N988" s="132">
        <v>4468000</v>
      </c>
      <c r="O988" s="324">
        <v>4468000</v>
      </c>
      <c r="P988" s="324">
        <v>4468000</v>
      </c>
      <c r="Q988" s="324">
        <v>4468000</v>
      </c>
      <c r="R988" s="324">
        <v>4468000</v>
      </c>
      <c r="S988" s="324">
        <v>4468000</v>
      </c>
      <c r="T988" s="324">
        <v>4468000</v>
      </c>
    </row>
    <row r="989" spans="1:20" s="10" customFormat="1" ht="71.25" customHeight="1" x14ac:dyDescent="0.3">
      <c r="A989" s="13">
        <v>979</v>
      </c>
      <c r="B989" s="376"/>
      <c r="C989" s="307" t="s">
        <v>2496</v>
      </c>
      <c r="D989" s="322" t="s">
        <v>1383</v>
      </c>
      <c r="E989" s="321" t="s">
        <v>1440</v>
      </c>
      <c r="F989" s="322" t="s">
        <v>1874</v>
      </c>
      <c r="G989" s="390"/>
      <c r="H989" s="391"/>
      <c r="I989" s="391"/>
      <c r="J989" s="392"/>
      <c r="K989" s="388"/>
      <c r="L989" s="324">
        <v>2099000</v>
      </c>
      <c r="M989" s="324">
        <v>2099000</v>
      </c>
      <c r="N989" s="132">
        <v>2099000</v>
      </c>
      <c r="O989" s="324">
        <v>2099000</v>
      </c>
      <c r="P989" s="324">
        <v>2099000</v>
      </c>
      <c r="Q989" s="324">
        <v>2099000</v>
      </c>
      <c r="R989" s="324">
        <v>2099000</v>
      </c>
      <c r="S989" s="324">
        <v>2099000</v>
      </c>
      <c r="T989" s="324">
        <v>2099000</v>
      </c>
    </row>
    <row r="990" spans="1:20" s="10" customFormat="1" ht="71.25" customHeight="1" x14ac:dyDescent="0.3">
      <c r="A990" s="13">
        <v>980</v>
      </c>
      <c r="B990" s="376"/>
      <c r="C990" s="307" t="s">
        <v>2497</v>
      </c>
      <c r="D990" s="322" t="s">
        <v>1383</v>
      </c>
      <c r="E990" s="321" t="s">
        <v>1440</v>
      </c>
      <c r="F990" s="322" t="s">
        <v>1874</v>
      </c>
      <c r="G990" s="390"/>
      <c r="H990" s="391"/>
      <c r="I990" s="391"/>
      <c r="J990" s="392"/>
      <c r="K990" s="388"/>
      <c r="L990" s="324">
        <v>2998000</v>
      </c>
      <c r="M990" s="324">
        <v>2998000</v>
      </c>
      <c r="N990" s="132">
        <v>2998000</v>
      </c>
      <c r="O990" s="324">
        <v>2998000</v>
      </c>
      <c r="P990" s="324">
        <v>2998000</v>
      </c>
      <c r="Q990" s="324">
        <v>2998000</v>
      </c>
      <c r="R990" s="324">
        <v>2998000</v>
      </c>
      <c r="S990" s="324">
        <v>2998000</v>
      </c>
      <c r="T990" s="324">
        <v>2998000</v>
      </c>
    </row>
    <row r="991" spans="1:20" s="10" customFormat="1" ht="71.25" customHeight="1" x14ac:dyDescent="0.3">
      <c r="A991" s="13">
        <v>981</v>
      </c>
      <c r="B991" s="376"/>
      <c r="C991" s="307" t="s">
        <v>2498</v>
      </c>
      <c r="D991" s="322" t="s">
        <v>1383</v>
      </c>
      <c r="E991" s="321" t="s">
        <v>1440</v>
      </c>
      <c r="F991" s="322" t="s">
        <v>1874</v>
      </c>
      <c r="G991" s="390"/>
      <c r="H991" s="391"/>
      <c r="I991" s="391"/>
      <c r="J991" s="392"/>
      <c r="K991" s="388"/>
      <c r="L991" s="324">
        <v>3993000</v>
      </c>
      <c r="M991" s="324">
        <v>3993000</v>
      </c>
      <c r="N991" s="132">
        <v>3993000</v>
      </c>
      <c r="O991" s="324">
        <v>3993000</v>
      </c>
      <c r="P991" s="324">
        <v>3993000</v>
      </c>
      <c r="Q991" s="324">
        <v>3993000</v>
      </c>
      <c r="R991" s="324">
        <v>3993000</v>
      </c>
      <c r="S991" s="324">
        <v>3993000</v>
      </c>
      <c r="T991" s="324">
        <v>3993000</v>
      </c>
    </row>
    <row r="992" spans="1:20" s="10" customFormat="1" ht="98.25" customHeight="1" x14ac:dyDescent="0.3">
      <c r="A992" s="13">
        <v>982</v>
      </c>
      <c r="B992" s="376"/>
      <c r="C992" s="309" t="s">
        <v>3164</v>
      </c>
      <c r="D992" s="322" t="s">
        <v>377</v>
      </c>
      <c r="E992" s="321" t="s">
        <v>1440</v>
      </c>
      <c r="F992" s="322" t="s">
        <v>378</v>
      </c>
      <c r="G992" s="390" t="s">
        <v>3165</v>
      </c>
      <c r="H992" s="391" t="s">
        <v>17</v>
      </c>
      <c r="I992" s="391"/>
      <c r="J992" s="392" t="s">
        <v>19</v>
      </c>
      <c r="K992" s="318"/>
      <c r="L992" s="324">
        <v>490000</v>
      </c>
      <c r="M992" s="324">
        <v>490000</v>
      </c>
      <c r="N992" s="132">
        <v>490000</v>
      </c>
      <c r="O992" s="324">
        <v>490000</v>
      </c>
      <c r="P992" s="324">
        <v>490000</v>
      </c>
      <c r="Q992" s="324">
        <v>490000</v>
      </c>
      <c r="R992" s="324">
        <v>490000</v>
      </c>
      <c r="S992" s="324">
        <v>490000</v>
      </c>
      <c r="T992" s="324">
        <v>490000</v>
      </c>
    </row>
    <row r="993" spans="1:20" s="10" customFormat="1" ht="98.25" customHeight="1" x14ac:dyDescent="0.3">
      <c r="A993" s="13">
        <v>983</v>
      </c>
      <c r="B993" s="376"/>
      <c r="C993" s="309" t="s">
        <v>3166</v>
      </c>
      <c r="D993" s="322" t="s">
        <v>377</v>
      </c>
      <c r="E993" s="321" t="s">
        <v>1440</v>
      </c>
      <c r="F993" s="322" t="s">
        <v>378</v>
      </c>
      <c r="G993" s="390"/>
      <c r="H993" s="391"/>
      <c r="I993" s="391"/>
      <c r="J993" s="392"/>
      <c r="K993" s="318"/>
      <c r="L993" s="324">
        <v>540000</v>
      </c>
      <c r="M993" s="324">
        <v>540000</v>
      </c>
      <c r="N993" s="132">
        <v>540000</v>
      </c>
      <c r="O993" s="324">
        <v>540000</v>
      </c>
      <c r="P993" s="324">
        <v>540000</v>
      </c>
      <c r="Q993" s="324">
        <v>540000</v>
      </c>
      <c r="R993" s="324">
        <v>540000</v>
      </c>
      <c r="S993" s="324">
        <v>540000</v>
      </c>
      <c r="T993" s="324">
        <v>540000</v>
      </c>
    </row>
    <row r="994" spans="1:20" s="10" customFormat="1" ht="98.25" customHeight="1" x14ac:dyDescent="0.3">
      <c r="A994" s="13">
        <v>984</v>
      </c>
      <c r="B994" s="376"/>
      <c r="C994" s="309" t="s">
        <v>3167</v>
      </c>
      <c r="D994" s="322" t="s">
        <v>379</v>
      </c>
      <c r="E994" s="321" t="s">
        <v>1440</v>
      </c>
      <c r="F994" s="322" t="s">
        <v>386</v>
      </c>
      <c r="G994" s="390"/>
      <c r="H994" s="391"/>
      <c r="I994" s="391"/>
      <c r="J994" s="392"/>
      <c r="K994" s="318"/>
      <c r="L994" s="324">
        <v>3222500</v>
      </c>
      <c r="M994" s="324">
        <v>3222500</v>
      </c>
      <c r="N994" s="132">
        <v>3222500</v>
      </c>
      <c r="O994" s="324">
        <v>3222500</v>
      </c>
      <c r="P994" s="324">
        <v>3222500</v>
      </c>
      <c r="Q994" s="324">
        <v>3222500</v>
      </c>
      <c r="R994" s="324">
        <v>3222500</v>
      </c>
      <c r="S994" s="324">
        <v>3222500</v>
      </c>
      <c r="T994" s="324">
        <v>3222500</v>
      </c>
    </row>
    <row r="995" spans="1:20" s="10" customFormat="1" ht="98.25" customHeight="1" x14ac:dyDescent="0.3">
      <c r="A995" s="13">
        <v>985</v>
      </c>
      <c r="B995" s="376"/>
      <c r="C995" s="309" t="s">
        <v>3168</v>
      </c>
      <c r="D995" s="322" t="s">
        <v>379</v>
      </c>
      <c r="E995" s="321" t="s">
        <v>1440</v>
      </c>
      <c r="F995" s="322" t="s">
        <v>386</v>
      </c>
      <c r="G995" s="390"/>
      <c r="H995" s="391"/>
      <c r="I995" s="391"/>
      <c r="J995" s="392"/>
      <c r="K995" s="318"/>
      <c r="L995" s="324">
        <v>2417500</v>
      </c>
      <c r="M995" s="324">
        <v>2417500</v>
      </c>
      <c r="N995" s="132">
        <v>2417500</v>
      </c>
      <c r="O995" s="324">
        <v>2417500</v>
      </c>
      <c r="P995" s="324">
        <v>2417500</v>
      </c>
      <c r="Q995" s="324">
        <v>2417500</v>
      </c>
      <c r="R995" s="324">
        <v>2417500</v>
      </c>
      <c r="S995" s="324">
        <v>2417500</v>
      </c>
      <c r="T995" s="324">
        <v>2417500</v>
      </c>
    </row>
    <row r="996" spans="1:20" s="10" customFormat="1" ht="98.25" customHeight="1" x14ac:dyDescent="0.3">
      <c r="A996" s="13">
        <v>986</v>
      </c>
      <c r="B996" s="376"/>
      <c r="C996" s="309" t="s">
        <v>3169</v>
      </c>
      <c r="D996" s="322" t="s">
        <v>379</v>
      </c>
      <c r="E996" s="321" t="s">
        <v>1440</v>
      </c>
      <c r="F996" s="322" t="s">
        <v>386</v>
      </c>
      <c r="G996" s="390"/>
      <c r="H996" s="391"/>
      <c r="I996" s="391"/>
      <c r="J996" s="392"/>
      <c r="K996" s="318"/>
      <c r="L996" s="324">
        <v>2900000</v>
      </c>
      <c r="M996" s="324">
        <v>2900000</v>
      </c>
      <c r="N996" s="132">
        <v>2900000</v>
      </c>
      <c r="O996" s="324">
        <v>2900000</v>
      </c>
      <c r="P996" s="324">
        <v>2900000</v>
      </c>
      <c r="Q996" s="324">
        <v>2900000</v>
      </c>
      <c r="R996" s="324">
        <v>2900000</v>
      </c>
      <c r="S996" s="324">
        <v>2900000</v>
      </c>
      <c r="T996" s="324">
        <v>2900000</v>
      </c>
    </row>
    <row r="997" spans="1:20" s="10" customFormat="1" ht="98.25" customHeight="1" x14ac:dyDescent="0.3">
      <c r="A997" s="13">
        <v>987</v>
      </c>
      <c r="B997" s="376"/>
      <c r="C997" s="309" t="s">
        <v>3170</v>
      </c>
      <c r="D997" s="322" t="s">
        <v>379</v>
      </c>
      <c r="E997" s="321" t="s">
        <v>1440</v>
      </c>
      <c r="F997" s="322" t="s">
        <v>386</v>
      </c>
      <c r="G997" s="390"/>
      <c r="H997" s="391"/>
      <c r="I997" s="391"/>
      <c r="J997" s="392"/>
      <c r="K997" s="318"/>
      <c r="L997" s="324">
        <v>3100000</v>
      </c>
      <c r="M997" s="324">
        <v>3100000</v>
      </c>
      <c r="N997" s="132">
        <v>3100000</v>
      </c>
      <c r="O997" s="324">
        <v>3100000</v>
      </c>
      <c r="P997" s="324">
        <v>3100000</v>
      </c>
      <c r="Q997" s="324">
        <v>3100000</v>
      </c>
      <c r="R997" s="324">
        <v>3100000</v>
      </c>
      <c r="S997" s="324">
        <v>3100000</v>
      </c>
      <c r="T997" s="324">
        <v>3100000</v>
      </c>
    </row>
    <row r="998" spans="1:20" s="10" customFormat="1" ht="98.25" customHeight="1" x14ac:dyDescent="0.3">
      <c r="A998" s="13">
        <v>988</v>
      </c>
      <c r="B998" s="376"/>
      <c r="C998" s="309" t="s">
        <v>3171</v>
      </c>
      <c r="D998" s="322" t="s">
        <v>379</v>
      </c>
      <c r="E998" s="321" t="s">
        <v>1440</v>
      </c>
      <c r="F998" s="322" t="s">
        <v>380</v>
      </c>
      <c r="G998" s="390"/>
      <c r="H998" s="391"/>
      <c r="I998" s="391"/>
      <c r="J998" s="392"/>
      <c r="K998" s="318"/>
      <c r="L998" s="324">
        <v>4250000</v>
      </c>
      <c r="M998" s="324">
        <v>4250000</v>
      </c>
      <c r="N998" s="132">
        <v>4250000</v>
      </c>
      <c r="O998" s="324">
        <v>4250000</v>
      </c>
      <c r="P998" s="324">
        <v>4250000</v>
      </c>
      <c r="Q998" s="324">
        <v>4250000</v>
      </c>
      <c r="R998" s="324">
        <v>4250000</v>
      </c>
      <c r="S998" s="324">
        <v>4250000</v>
      </c>
      <c r="T998" s="324">
        <v>4250000</v>
      </c>
    </row>
    <row r="999" spans="1:20" s="10" customFormat="1" ht="98.25" customHeight="1" x14ac:dyDescent="0.3">
      <c r="A999" s="13">
        <v>989</v>
      </c>
      <c r="B999" s="376"/>
      <c r="C999" s="309" t="s">
        <v>3172</v>
      </c>
      <c r="D999" s="322" t="s">
        <v>379</v>
      </c>
      <c r="E999" s="321" t="s">
        <v>1440</v>
      </c>
      <c r="F999" s="322" t="s">
        <v>386</v>
      </c>
      <c r="G999" s="390"/>
      <c r="H999" s="391"/>
      <c r="I999" s="391"/>
      <c r="J999" s="392"/>
      <c r="K999" s="318"/>
      <c r="L999" s="324">
        <v>4000000</v>
      </c>
      <c r="M999" s="324">
        <v>4000000</v>
      </c>
      <c r="N999" s="132">
        <v>4000000</v>
      </c>
      <c r="O999" s="324">
        <v>4000000</v>
      </c>
      <c r="P999" s="324">
        <v>4000000</v>
      </c>
      <c r="Q999" s="324">
        <v>4000000</v>
      </c>
      <c r="R999" s="324">
        <v>4000000</v>
      </c>
      <c r="S999" s="324">
        <v>4000000</v>
      </c>
      <c r="T999" s="324">
        <v>4000000</v>
      </c>
    </row>
    <row r="1000" spans="1:20" s="10" customFormat="1" ht="71.25" customHeight="1" x14ac:dyDescent="0.3">
      <c r="A1000" s="13">
        <v>990</v>
      </c>
      <c r="B1000" s="376"/>
      <c r="C1000" s="307" t="s">
        <v>2563</v>
      </c>
      <c r="D1000" s="322" t="s">
        <v>321</v>
      </c>
      <c r="E1000" s="321"/>
      <c r="F1000" s="322" t="s">
        <v>2564</v>
      </c>
      <c r="G1000" s="390" t="s">
        <v>2595</v>
      </c>
      <c r="H1000" s="321"/>
      <c r="I1000" s="321"/>
      <c r="J1000" s="322"/>
      <c r="K1000" s="318"/>
      <c r="L1000" s="324">
        <v>2905455</v>
      </c>
      <c r="M1000" s="324">
        <v>2905455</v>
      </c>
      <c r="N1000" s="132">
        <v>2905455</v>
      </c>
      <c r="O1000" s="324">
        <v>2905455</v>
      </c>
      <c r="P1000" s="324">
        <v>2905455</v>
      </c>
      <c r="Q1000" s="324">
        <v>2905455</v>
      </c>
      <c r="R1000" s="324">
        <v>2905455</v>
      </c>
      <c r="S1000" s="324">
        <v>2905455</v>
      </c>
      <c r="T1000" s="324">
        <v>2905455</v>
      </c>
    </row>
    <row r="1001" spans="1:20" s="10" customFormat="1" ht="71.25" customHeight="1" x14ac:dyDescent="0.3">
      <c r="A1001" s="13">
        <v>991</v>
      </c>
      <c r="B1001" s="376"/>
      <c r="C1001" s="307" t="s">
        <v>2565</v>
      </c>
      <c r="D1001" s="322" t="s">
        <v>321</v>
      </c>
      <c r="E1001" s="321"/>
      <c r="F1001" s="322" t="s">
        <v>2566</v>
      </c>
      <c r="G1001" s="390"/>
      <c r="H1001" s="321"/>
      <c r="I1001" s="321"/>
      <c r="J1001" s="322"/>
      <c r="K1001" s="318"/>
      <c r="L1001" s="324">
        <v>2338909</v>
      </c>
      <c r="M1001" s="324">
        <v>2338909</v>
      </c>
      <c r="N1001" s="132">
        <v>2338909</v>
      </c>
      <c r="O1001" s="324">
        <v>2338909</v>
      </c>
      <c r="P1001" s="324">
        <v>2338909</v>
      </c>
      <c r="Q1001" s="324">
        <v>2338909</v>
      </c>
      <c r="R1001" s="324">
        <v>2338909</v>
      </c>
      <c r="S1001" s="324">
        <v>2338909</v>
      </c>
      <c r="T1001" s="324">
        <v>2338909</v>
      </c>
    </row>
    <row r="1002" spans="1:20" s="10" customFormat="1" ht="71.25" customHeight="1" x14ac:dyDescent="0.3">
      <c r="A1002" s="13">
        <v>992</v>
      </c>
      <c r="B1002" s="376"/>
      <c r="C1002" s="307" t="s">
        <v>2567</v>
      </c>
      <c r="D1002" s="322" t="s">
        <v>321</v>
      </c>
      <c r="E1002" s="321"/>
      <c r="F1002" s="322" t="s">
        <v>2568</v>
      </c>
      <c r="G1002" s="390"/>
      <c r="H1002" s="321"/>
      <c r="I1002" s="321"/>
      <c r="J1002" s="322"/>
      <c r="K1002" s="318"/>
      <c r="L1002" s="324">
        <v>1664000</v>
      </c>
      <c r="M1002" s="324">
        <v>1664000</v>
      </c>
      <c r="N1002" s="132">
        <v>1664000</v>
      </c>
      <c r="O1002" s="324">
        <v>1664000</v>
      </c>
      <c r="P1002" s="324">
        <v>1664000</v>
      </c>
      <c r="Q1002" s="324">
        <v>1664000</v>
      </c>
      <c r="R1002" s="324">
        <v>1664000</v>
      </c>
      <c r="S1002" s="324">
        <v>1664000</v>
      </c>
      <c r="T1002" s="324">
        <v>1664000</v>
      </c>
    </row>
    <row r="1003" spans="1:20" s="10" customFormat="1" ht="71.25" customHeight="1" x14ac:dyDescent="0.3">
      <c r="A1003" s="13">
        <v>993</v>
      </c>
      <c r="B1003" s="376"/>
      <c r="C1003" s="307" t="s">
        <v>2569</v>
      </c>
      <c r="D1003" s="322" t="s">
        <v>321</v>
      </c>
      <c r="E1003" s="321"/>
      <c r="F1003" s="322" t="s">
        <v>338</v>
      </c>
      <c r="G1003" s="390"/>
      <c r="H1003" s="321"/>
      <c r="I1003" s="321"/>
      <c r="J1003" s="322"/>
      <c r="K1003" s="318"/>
      <c r="L1003" s="324">
        <v>2608000</v>
      </c>
      <c r="M1003" s="324">
        <v>2608000</v>
      </c>
      <c r="N1003" s="132">
        <v>2608000</v>
      </c>
      <c r="O1003" s="324">
        <v>2608000</v>
      </c>
      <c r="P1003" s="324">
        <v>2608000</v>
      </c>
      <c r="Q1003" s="324">
        <v>2608000</v>
      </c>
      <c r="R1003" s="324">
        <v>2608000</v>
      </c>
      <c r="S1003" s="324">
        <v>2608000</v>
      </c>
      <c r="T1003" s="324">
        <v>2608000</v>
      </c>
    </row>
    <row r="1004" spans="1:20" s="10" customFormat="1" ht="71.25" customHeight="1" x14ac:dyDescent="0.3">
      <c r="A1004" s="13">
        <v>994</v>
      </c>
      <c r="B1004" s="376"/>
      <c r="C1004" s="307" t="s">
        <v>2570</v>
      </c>
      <c r="D1004" s="322" t="s">
        <v>321</v>
      </c>
      <c r="E1004" s="321"/>
      <c r="F1004" s="322" t="s">
        <v>2571</v>
      </c>
      <c r="G1004" s="390"/>
      <c r="H1004" s="321"/>
      <c r="I1004" s="321"/>
      <c r="J1004" s="322"/>
      <c r="K1004" s="318"/>
      <c r="L1004" s="324">
        <v>1749091</v>
      </c>
      <c r="M1004" s="324">
        <v>1749091</v>
      </c>
      <c r="N1004" s="132">
        <v>1749091</v>
      </c>
      <c r="O1004" s="324">
        <v>1749091</v>
      </c>
      <c r="P1004" s="324">
        <v>1749091</v>
      </c>
      <c r="Q1004" s="324">
        <v>1749091</v>
      </c>
      <c r="R1004" s="324">
        <v>1749091</v>
      </c>
      <c r="S1004" s="324">
        <v>1749091</v>
      </c>
      <c r="T1004" s="324">
        <v>1749091</v>
      </c>
    </row>
    <row r="1005" spans="1:20" s="10" customFormat="1" ht="71.25" customHeight="1" x14ac:dyDescent="0.3">
      <c r="A1005" s="13">
        <v>995</v>
      </c>
      <c r="B1005" s="376"/>
      <c r="C1005" s="307" t="s">
        <v>2572</v>
      </c>
      <c r="D1005" s="322" t="s">
        <v>321</v>
      </c>
      <c r="E1005" s="321"/>
      <c r="F1005" s="322" t="s">
        <v>2573</v>
      </c>
      <c r="G1005" s="390"/>
      <c r="H1005" s="321"/>
      <c r="I1005" s="321"/>
      <c r="J1005" s="322"/>
      <c r="K1005" s="318"/>
      <c r="L1005" s="324">
        <v>2595636</v>
      </c>
      <c r="M1005" s="324">
        <v>2595636</v>
      </c>
      <c r="N1005" s="132">
        <v>2595636</v>
      </c>
      <c r="O1005" s="324">
        <v>2595636</v>
      </c>
      <c r="P1005" s="324">
        <v>2595636</v>
      </c>
      <c r="Q1005" s="324">
        <v>2595636</v>
      </c>
      <c r="R1005" s="324">
        <v>2595636</v>
      </c>
      <c r="S1005" s="324">
        <v>2595636</v>
      </c>
      <c r="T1005" s="324">
        <v>2595636</v>
      </c>
    </row>
    <row r="1006" spans="1:20" s="10" customFormat="1" ht="71.25" customHeight="1" x14ac:dyDescent="0.3">
      <c r="A1006" s="13">
        <v>996</v>
      </c>
      <c r="B1006" s="376"/>
      <c r="C1006" s="307" t="s">
        <v>2574</v>
      </c>
      <c r="D1006" s="322" t="s">
        <v>321</v>
      </c>
      <c r="E1006" s="321"/>
      <c r="F1006" s="322" t="s">
        <v>2575</v>
      </c>
      <c r="G1006" s="390"/>
      <c r="H1006" s="321"/>
      <c r="I1006" s="321"/>
      <c r="J1006" s="322"/>
      <c r="K1006" s="318"/>
      <c r="L1006" s="324">
        <v>2472000</v>
      </c>
      <c r="M1006" s="324">
        <v>2472000</v>
      </c>
      <c r="N1006" s="132">
        <v>2472000</v>
      </c>
      <c r="O1006" s="324">
        <v>2472000</v>
      </c>
      <c r="P1006" s="324">
        <v>2472000</v>
      </c>
      <c r="Q1006" s="324">
        <v>2472000</v>
      </c>
      <c r="R1006" s="324">
        <v>2472000</v>
      </c>
      <c r="S1006" s="324">
        <v>2472000</v>
      </c>
      <c r="T1006" s="324">
        <v>2472000</v>
      </c>
    </row>
    <row r="1007" spans="1:20" s="10" customFormat="1" ht="71.25" customHeight="1" x14ac:dyDescent="0.3">
      <c r="A1007" s="13">
        <v>997</v>
      </c>
      <c r="B1007" s="376"/>
      <c r="C1007" s="307" t="s">
        <v>2576</v>
      </c>
      <c r="D1007" s="322" t="s">
        <v>321</v>
      </c>
      <c r="E1007" s="321"/>
      <c r="F1007" s="322" t="s">
        <v>2568</v>
      </c>
      <c r="G1007" s="390"/>
      <c r="H1007" s="321"/>
      <c r="I1007" s="321"/>
      <c r="J1007" s="322"/>
      <c r="K1007" s="318"/>
      <c r="L1007" s="324">
        <v>606545</v>
      </c>
      <c r="M1007" s="324">
        <v>606545</v>
      </c>
      <c r="N1007" s="132">
        <v>606545</v>
      </c>
      <c r="O1007" s="324">
        <v>606545</v>
      </c>
      <c r="P1007" s="324">
        <v>606545</v>
      </c>
      <c r="Q1007" s="324">
        <v>606545</v>
      </c>
      <c r="R1007" s="324">
        <v>606545</v>
      </c>
      <c r="S1007" s="324">
        <v>606545</v>
      </c>
      <c r="T1007" s="324">
        <v>606545</v>
      </c>
    </row>
    <row r="1008" spans="1:20" s="10" customFormat="1" ht="71.25" customHeight="1" x14ac:dyDescent="0.3">
      <c r="A1008" s="13">
        <v>998</v>
      </c>
      <c r="B1008" s="376"/>
      <c r="C1008" s="307" t="s">
        <v>2577</v>
      </c>
      <c r="D1008" s="322" t="s">
        <v>321</v>
      </c>
      <c r="E1008" s="321"/>
      <c r="F1008" s="322" t="s">
        <v>2568</v>
      </c>
      <c r="G1008" s="390"/>
      <c r="H1008" s="321"/>
      <c r="I1008" s="321"/>
      <c r="J1008" s="322"/>
      <c r="K1008" s="318"/>
      <c r="L1008" s="324">
        <v>1249455</v>
      </c>
      <c r="M1008" s="324">
        <v>1249455</v>
      </c>
      <c r="N1008" s="132">
        <v>1249455</v>
      </c>
      <c r="O1008" s="324">
        <v>1249455</v>
      </c>
      <c r="P1008" s="324">
        <v>1249455</v>
      </c>
      <c r="Q1008" s="324">
        <v>1249455</v>
      </c>
      <c r="R1008" s="324">
        <v>1249455</v>
      </c>
      <c r="S1008" s="324">
        <v>1249455</v>
      </c>
      <c r="T1008" s="324">
        <v>1249455</v>
      </c>
    </row>
    <row r="1009" spans="1:20" s="10" customFormat="1" ht="71.25" customHeight="1" x14ac:dyDescent="0.3">
      <c r="A1009" s="13">
        <v>999</v>
      </c>
      <c r="B1009" s="376"/>
      <c r="C1009" s="307" t="s">
        <v>2578</v>
      </c>
      <c r="D1009" s="322" t="s">
        <v>321</v>
      </c>
      <c r="E1009" s="321"/>
      <c r="F1009" s="322" t="s">
        <v>2568</v>
      </c>
      <c r="G1009" s="390"/>
      <c r="H1009" s="321"/>
      <c r="I1009" s="321"/>
      <c r="J1009" s="322"/>
      <c r="K1009" s="318"/>
      <c r="L1009" s="324">
        <v>1432000</v>
      </c>
      <c r="M1009" s="324">
        <v>1432000</v>
      </c>
      <c r="N1009" s="132">
        <v>1432000</v>
      </c>
      <c r="O1009" s="324">
        <v>1432000</v>
      </c>
      <c r="P1009" s="324">
        <v>1432000</v>
      </c>
      <c r="Q1009" s="324">
        <v>1432000</v>
      </c>
      <c r="R1009" s="324">
        <v>1432000</v>
      </c>
      <c r="S1009" s="324">
        <v>1432000</v>
      </c>
      <c r="T1009" s="324">
        <v>1432000</v>
      </c>
    </row>
    <row r="1010" spans="1:20" s="10" customFormat="1" ht="71.25" customHeight="1" x14ac:dyDescent="0.3">
      <c r="A1010" s="13">
        <v>1000</v>
      </c>
      <c r="B1010" s="376"/>
      <c r="C1010" s="307" t="s">
        <v>2579</v>
      </c>
      <c r="D1010" s="322" t="s">
        <v>321</v>
      </c>
      <c r="E1010" s="321"/>
      <c r="F1010" s="322" t="s">
        <v>2580</v>
      </c>
      <c r="G1010" s="390"/>
      <c r="H1010" s="321"/>
      <c r="I1010" s="321"/>
      <c r="J1010" s="322"/>
      <c r="K1010" s="318"/>
      <c r="L1010" s="324">
        <v>1796364</v>
      </c>
      <c r="M1010" s="324">
        <v>1796364</v>
      </c>
      <c r="N1010" s="132">
        <v>1796364</v>
      </c>
      <c r="O1010" s="324">
        <v>1796364</v>
      </c>
      <c r="P1010" s="324">
        <v>1796364</v>
      </c>
      <c r="Q1010" s="324">
        <v>1796364</v>
      </c>
      <c r="R1010" s="324">
        <v>1796364</v>
      </c>
      <c r="S1010" s="324">
        <v>1796364</v>
      </c>
      <c r="T1010" s="324">
        <v>1796364</v>
      </c>
    </row>
    <row r="1011" spans="1:20" s="10" customFormat="1" ht="71.25" customHeight="1" x14ac:dyDescent="0.3">
      <c r="A1011" s="13">
        <v>1001</v>
      </c>
      <c r="B1011" s="376"/>
      <c r="C1011" s="307" t="s">
        <v>2581</v>
      </c>
      <c r="D1011" s="322" t="s">
        <v>321</v>
      </c>
      <c r="E1011" s="321"/>
      <c r="F1011" s="322" t="s">
        <v>2580</v>
      </c>
      <c r="G1011" s="390"/>
      <c r="H1011" s="321"/>
      <c r="I1011" s="321"/>
      <c r="J1011" s="322"/>
      <c r="K1011" s="318"/>
      <c r="L1011" s="324">
        <v>1076364</v>
      </c>
      <c r="M1011" s="324">
        <v>1076364</v>
      </c>
      <c r="N1011" s="132">
        <v>1076364</v>
      </c>
      <c r="O1011" s="324">
        <v>1076364</v>
      </c>
      <c r="P1011" s="324">
        <v>1076364</v>
      </c>
      <c r="Q1011" s="324">
        <v>1076364</v>
      </c>
      <c r="R1011" s="324">
        <v>1076364</v>
      </c>
      <c r="S1011" s="324">
        <v>1076364</v>
      </c>
      <c r="T1011" s="324">
        <v>1076364</v>
      </c>
    </row>
    <row r="1012" spans="1:20" s="10" customFormat="1" ht="71.25" customHeight="1" x14ac:dyDescent="0.3">
      <c r="A1012" s="13">
        <v>1002</v>
      </c>
      <c r="B1012" s="376"/>
      <c r="C1012" s="307" t="s">
        <v>2582</v>
      </c>
      <c r="D1012" s="322" t="s">
        <v>312</v>
      </c>
      <c r="E1012" s="321"/>
      <c r="F1012" s="322" t="s">
        <v>314</v>
      </c>
      <c r="G1012" s="390"/>
      <c r="H1012" s="321"/>
      <c r="I1012" s="321"/>
      <c r="J1012" s="322"/>
      <c r="K1012" s="318"/>
      <c r="L1012" s="324">
        <v>347636</v>
      </c>
      <c r="M1012" s="324">
        <v>347636</v>
      </c>
      <c r="N1012" s="132">
        <v>347636</v>
      </c>
      <c r="O1012" s="324">
        <v>347636</v>
      </c>
      <c r="P1012" s="324">
        <v>347636</v>
      </c>
      <c r="Q1012" s="324">
        <v>347636</v>
      </c>
      <c r="R1012" s="324">
        <v>347636</v>
      </c>
      <c r="S1012" s="324">
        <v>347636</v>
      </c>
      <c r="T1012" s="324">
        <v>347636</v>
      </c>
    </row>
    <row r="1013" spans="1:20" s="10" customFormat="1" ht="71.25" customHeight="1" x14ac:dyDescent="0.3">
      <c r="A1013" s="13">
        <v>1003</v>
      </c>
      <c r="B1013" s="376"/>
      <c r="C1013" s="307" t="s">
        <v>2583</v>
      </c>
      <c r="D1013" s="322" t="s">
        <v>312</v>
      </c>
      <c r="E1013" s="321"/>
      <c r="F1013" s="322" t="s">
        <v>314</v>
      </c>
      <c r="G1013" s="390"/>
      <c r="H1013" s="321"/>
      <c r="I1013" s="321"/>
      <c r="J1013" s="322"/>
      <c r="K1013" s="318"/>
      <c r="L1013" s="324">
        <v>411636</v>
      </c>
      <c r="M1013" s="324">
        <v>411636</v>
      </c>
      <c r="N1013" s="132">
        <v>411636</v>
      </c>
      <c r="O1013" s="324">
        <v>411636</v>
      </c>
      <c r="P1013" s="324">
        <v>411636</v>
      </c>
      <c r="Q1013" s="324">
        <v>411636</v>
      </c>
      <c r="R1013" s="324">
        <v>411636</v>
      </c>
      <c r="S1013" s="324">
        <v>411636</v>
      </c>
      <c r="T1013" s="324">
        <v>411636</v>
      </c>
    </row>
    <row r="1014" spans="1:20" s="10" customFormat="1" ht="65.099999999999994" customHeight="1" x14ac:dyDescent="0.3">
      <c r="A1014" s="13">
        <v>1004</v>
      </c>
      <c r="B1014" s="376" t="s">
        <v>428</v>
      </c>
      <c r="C1014" s="307" t="s">
        <v>406</v>
      </c>
      <c r="D1014" s="319" t="s">
        <v>700</v>
      </c>
      <c r="E1014" s="307" t="s">
        <v>407</v>
      </c>
      <c r="F1014" s="318" t="s">
        <v>1251</v>
      </c>
      <c r="G1014" s="376" t="s">
        <v>408</v>
      </c>
      <c r="H1014" s="307" t="s">
        <v>17</v>
      </c>
      <c r="I1014" s="307"/>
      <c r="J1014" s="389" t="s">
        <v>427</v>
      </c>
      <c r="K1014" s="388" t="s">
        <v>1250</v>
      </c>
      <c r="L1014" s="324"/>
      <c r="M1014" s="324"/>
      <c r="N1014" s="132">
        <v>248800</v>
      </c>
      <c r="O1014" s="333"/>
      <c r="P1014" s="333"/>
      <c r="Q1014" s="333"/>
      <c r="R1014" s="333"/>
      <c r="S1014" s="333"/>
      <c r="T1014" s="333"/>
    </row>
    <row r="1015" spans="1:20" s="10" customFormat="1" ht="65.099999999999994" customHeight="1" x14ac:dyDescent="0.3">
      <c r="A1015" s="13">
        <v>1005</v>
      </c>
      <c r="B1015" s="376"/>
      <c r="C1015" s="307" t="s">
        <v>409</v>
      </c>
      <c r="D1015" s="319" t="s">
        <v>700</v>
      </c>
      <c r="E1015" s="307" t="s">
        <v>407</v>
      </c>
      <c r="F1015" s="318" t="s">
        <v>1251</v>
      </c>
      <c r="G1015" s="376"/>
      <c r="H1015" s="321" t="s">
        <v>44</v>
      </c>
      <c r="I1015" s="321" t="s">
        <v>44</v>
      </c>
      <c r="J1015" s="389"/>
      <c r="K1015" s="388"/>
      <c r="L1015" s="324"/>
      <c r="M1015" s="324"/>
      <c r="N1015" s="132">
        <v>267700</v>
      </c>
      <c r="O1015" s="333"/>
      <c r="P1015" s="333"/>
      <c r="Q1015" s="333"/>
      <c r="R1015" s="333"/>
      <c r="S1015" s="333"/>
      <c r="T1015" s="333"/>
    </row>
    <row r="1016" spans="1:20" s="10" customFormat="1" ht="65.099999999999994" customHeight="1" x14ac:dyDescent="0.3">
      <c r="A1016" s="13">
        <v>1006</v>
      </c>
      <c r="B1016" s="376"/>
      <c r="C1016" s="307" t="s">
        <v>410</v>
      </c>
      <c r="D1016" s="319" t="s">
        <v>700</v>
      </c>
      <c r="E1016" s="307" t="s">
        <v>407</v>
      </c>
      <c r="F1016" s="318" t="s">
        <v>1252</v>
      </c>
      <c r="G1016" s="376"/>
      <c r="H1016" s="321" t="s">
        <v>44</v>
      </c>
      <c r="I1016" s="321" t="s">
        <v>44</v>
      </c>
      <c r="J1016" s="389"/>
      <c r="K1016" s="388"/>
      <c r="L1016" s="324"/>
      <c r="M1016" s="324"/>
      <c r="N1016" s="132">
        <v>379300</v>
      </c>
      <c r="O1016" s="333"/>
      <c r="P1016" s="333"/>
      <c r="Q1016" s="333"/>
      <c r="R1016" s="333"/>
      <c r="S1016" s="333"/>
      <c r="T1016" s="333"/>
    </row>
    <row r="1017" spans="1:20" s="10" customFormat="1" ht="65.099999999999994" customHeight="1" x14ac:dyDescent="0.3">
      <c r="A1017" s="13">
        <v>1007</v>
      </c>
      <c r="B1017" s="376"/>
      <c r="C1017" s="307" t="s">
        <v>411</v>
      </c>
      <c r="D1017" s="319" t="s">
        <v>700</v>
      </c>
      <c r="E1017" s="307" t="s">
        <v>407</v>
      </c>
      <c r="F1017" s="318" t="s">
        <v>1253</v>
      </c>
      <c r="G1017" s="376"/>
      <c r="H1017" s="321" t="s">
        <v>44</v>
      </c>
      <c r="I1017" s="321" t="s">
        <v>44</v>
      </c>
      <c r="J1017" s="389"/>
      <c r="K1017" s="388"/>
      <c r="L1017" s="324"/>
      <c r="M1017" s="324"/>
      <c r="N1017" s="132">
        <v>684800</v>
      </c>
      <c r="O1017" s="333"/>
      <c r="P1017" s="333"/>
      <c r="Q1017" s="333"/>
      <c r="R1017" s="333"/>
      <c r="S1017" s="333"/>
      <c r="T1017" s="333"/>
    </row>
    <row r="1018" spans="1:20" s="10" customFormat="1" ht="65.099999999999994" customHeight="1" x14ac:dyDescent="0.3">
      <c r="A1018" s="13">
        <v>1008</v>
      </c>
      <c r="B1018" s="376"/>
      <c r="C1018" s="307" t="s">
        <v>412</v>
      </c>
      <c r="D1018" s="319" t="s">
        <v>700</v>
      </c>
      <c r="E1018" s="307" t="s">
        <v>407</v>
      </c>
      <c r="F1018" s="318" t="s">
        <v>1254</v>
      </c>
      <c r="G1018" s="376"/>
      <c r="H1018" s="321" t="s">
        <v>44</v>
      </c>
      <c r="I1018" s="321" t="s">
        <v>44</v>
      </c>
      <c r="J1018" s="389"/>
      <c r="K1018" s="388"/>
      <c r="L1018" s="324"/>
      <c r="M1018" s="324"/>
      <c r="N1018" s="132">
        <v>911800</v>
      </c>
      <c r="O1018" s="333"/>
      <c r="P1018" s="333"/>
      <c r="Q1018" s="333"/>
      <c r="R1018" s="333"/>
      <c r="S1018" s="333"/>
      <c r="T1018" s="333"/>
    </row>
    <row r="1019" spans="1:20" s="10" customFormat="1" ht="65.099999999999994" customHeight="1" x14ac:dyDescent="0.3">
      <c r="A1019" s="13">
        <v>1009</v>
      </c>
      <c r="B1019" s="376"/>
      <c r="C1019" s="307" t="s">
        <v>413</v>
      </c>
      <c r="D1019" s="319" t="s">
        <v>700</v>
      </c>
      <c r="E1019" s="307" t="s">
        <v>407</v>
      </c>
      <c r="F1019" s="318" t="s">
        <v>1255</v>
      </c>
      <c r="G1019" s="376"/>
      <c r="H1019" s="321" t="s">
        <v>44</v>
      </c>
      <c r="I1019" s="321" t="s">
        <v>44</v>
      </c>
      <c r="J1019" s="389"/>
      <c r="K1019" s="388"/>
      <c r="L1019" s="324"/>
      <c r="M1019" s="324"/>
      <c r="N1019" s="132">
        <v>1407500</v>
      </c>
      <c r="O1019" s="333"/>
      <c r="P1019" s="333"/>
      <c r="Q1019" s="333"/>
      <c r="R1019" s="333"/>
      <c r="S1019" s="333"/>
      <c r="T1019" s="333"/>
    </row>
    <row r="1020" spans="1:20" s="10" customFormat="1" ht="65.099999999999994" customHeight="1" x14ac:dyDescent="0.3">
      <c r="A1020" s="13">
        <v>1010</v>
      </c>
      <c r="B1020" s="376"/>
      <c r="C1020" s="307" t="s">
        <v>414</v>
      </c>
      <c r="D1020" s="319" t="s">
        <v>700</v>
      </c>
      <c r="E1020" s="307" t="s">
        <v>407</v>
      </c>
      <c r="F1020" s="318" t="s">
        <v>1256</v>
      </c>
      <c r="G1020" s="376"/>
      <c r="H1020" s="321" t="s">
        <v>44</v>
      </c>
      <c r="I1020" s="321" t="s">
        <v>44</v>
      </c>
      <c r="J1020" s="389"/>
      <c r="K1020" s="388"/>
      <c r="L1020" s="324"/>
      <c r="M1020" s="324"/>
      <c r="N1020" s="132">
        <v>2237800</v>
      </c>
      <c r="O1020" s="333"/>
      <c r="P1020" s="333"/>
      <c r="Q1020" s="333"/>
      <c r="R1020" s="333"/>
      <c r="S1020" s="333"/>
      <c r="T1020" s="333"/>
    </row>
    <row r="1021" spans="1:20" s="10" customFormat="1" ht="65.099999999999994" customHeight="1" x14ac:dyDescent="0.3">
      <c r="A1021" s="13">
        <v>1011</v>
      </c>
      <c r="B1021" s="376"/>
      <c r="C1021" s="307" t="s">
        <v>415</v>
      </c>
      <c r="D1021" s="319" t="s">
        <v>700</v>
      </c>
      <c r="E1021" s="307" t="s">
        <v>407</v>
      </c>
      <c r="F1021" s="318" t="s">
        <v>1257</v>
      </c>
      <c r="G1021" s="376"/>
      <c r="H1021" s="321" t="s">
        <v>44</v>
      </c>
      <c r="I1021" s="321" t="s">
        <v>44</v>
      </c>
      <c r="J1021" s="389"/>
      <c r="K1021" s="388"/>
      <c r="L1021" s="324"/>
      <c r="M1021" s="324"/>
      <c r="N1021" s="132">
        <v>4316500</v>
      </c>
      <c r="O1021" s="333"/>
      <c r="P1021" s="333"/>
      <c r="Q1021" s="333"/>
      <c r="R1021" s="333"/>
      <c r="S1021" s="333"/>
      <c r="T1021" s="333"/>
    </row>
    <row r="1022" spans="1:20" s="10" customFormat="1" ht="65.099999999999994" customHeight="1" x14ac:dyDescent="0.3">
      <c r="A1022" s="13">
        <v>1012</v>
      </c>
      <c r="B1022" s="376"/>
      <c r="C1022" s="307" t="s">
        <v>416</v>
      </c>
      <c r="D1022" s="319" t="s">
        <v>700</v>
      </c>
      <c r="E1022" s="307" t="s">
        <v>407</v>
      </c>
      <c r="F1022" s="318" t="s">
        <v>1258</v>
      </c>
      <c r="G1022" s="376"/>
      <c r="H1022" s="321" t="s">
        <v>44</v>
      </c>
      <c r="I1022" s="321" t="s">
        <v>44</v>
      </c>
      <c r="J1022" s="389"/>
      <c r="K1022" s="388"/>
      <c r="L1022" s="324"/>
      <c r="M1022" s="324"/>
      <c r="N1022" s="132">
        <v>5538200</v>
      </c>
      <c r="O1022" s="333"/>
      <c r="P1022" s="333"/>
      <c r="Q1022" s="333"/>
      <c r="R1022" s="333"/>
      <c r="S1022" s="333"/>
      <c r="T1022" s="333"/>
    </row>
    <row r="1023" spans="1:20" s="10" customFormat="1" ht="65.099999999999994" customHeight="1" x14ac:dyDescent="0.3">
      <c r="A1023" s="13">
        <v>1013</v>
      </c>
      <c r="B1023" s="376"/>
      <c r="C1023" s="307" t="s">
        <v>417</v>
      </c>
      <c r="D1023" s="319" t="s">
        <v>700</v>
      </c>
      <c r="E1023" s="307" t="s">
        <v>407</v>
      </c>
      <c r="F1023" s="318" t="s">
        <v>1251</v>
      </c>
      <c r="G1023" s="376"/>
      <c r="H1023" s="321" t="s">
        <v>44</v>
      </c>
      <c r="I1023" s="321" t="s">
        <v>44</v>
      </c>
      <c r="J1023" s="389"/>
      <c r="K1023" s="388" t="s">
        <v>1259</v>
      </c>
      <c r="L1023" s="324"/>
      <c r="M1023" s="324"/>
      <c r="N1023" s="132">
        <v>269700</v>
      </c>
      <c r="O1023" s="333"/>
      <c r="P1023" s="333"/>
      <c r="Q1023" s="333"/>
      <c r="R1023" s="333"/>
      <c r="S1023" s="333"/>
      <c r="T1023" s="333"/>
    </row>
    <row r="1024" spans="1:20" s="10" customFormat="1" ht="65.099999999999994" customHeight="1" x14ac:dyDescent="0.3">
      <c r="A1024" s="13">
        <v>1014</v>
      </c>
      <c r="B1024" s="376"/>
      <c r="C1024" s="307" t="s">
        <v>418</v>
      </c>
      <c r="D1024" s="319" t="s">
        <v>700</v>
      </c>
      <c r="E1024" s="307" t="s">
        <v>407</v>
      </c>
      <c r="F1024" s="318" t="s">
        <v>1251</v>
      </c>
      <c r="G1024" s="376"/>
      <c r="H1024" s="321" t="s">
        <v>44</v>
      </c>
      <c r="I1024" s="321" t="s">
        <v>44</v>
      </c>
      <c r="J1024" s="389"/>
      <c r="K1024" s="388"/>
      <c r="L1024" s="324"/>
      <c r="M1024" s="324"/>
      <c r="N1024" s="132">
        <v>298700</v>
      </c>
      <c r="O1024" s="333"/>
      <c r="P1024" s="333"/>
      <c r="Q1024" s="333"/>
      <c r="R1024" s="333"/>
      <c r="S1024" s="333"/>
      <c r="T1024" s="333"/>
    </row>
    <row r="1025" spans="1:20" s="10" customFormat="1" ht="65.099999999999994" customHeight="1" x14ac:dyDescent="0.3">
      <c r="A1025" s="13">
        <v>1015</v>
      </c>
      <c r="B1025" s="376"/>
      <c r="C1025" s="307" t="s">
        <v>419</v>
      </c>
      <c r="D1025" s="319" t="s">
        <v>700</v>
      </c>
      <c r="E1025" s="307" t="s">
        <v>407</v>
      </c>
      <c r="F1025" s="318" t="s">
        <v>1252</v>
      </c>
      <c r="G1025" s="376"/>
      <c r="H1025" s="321" t="s">
        <v>44</v>
      </c>
      <c r="I1025" s="321" t="s">
        <v>44</v>
      </c>
      <c r="J1025" s="389"/>
      <c r="K1025" s="388"/>
      <c r="L1025" s="324"/>
      <c r="M1025" s="324"/>
      <c r="N1025" s="132">
        <v>448600</v>
      </c>
      <c r="O1025" s="333"/>
      <c r="P1025" s="333"/>
      <c r="Q1025" s="333"/>
      <c r="R1025" s="333"/>
      <c r="S1025" s="333"/>
      <c r="T1025" s="333"/>
    </row>
    <row r="1026" spans="1:20" s="10" customFormat="1" ht="65.099999999999994" customHeight="1" x14ac:dyDescent="0.3">
      <c r="A1026" s="13">
        <v>1016</v>
      </c>
      <c r="B1026" s="376"/>
      <c r="C1026" s="307" t="s">
        <v>420</v>
      </c>
      <c r="D1026" s="319" t="s">
        <v>700</v>
      </c>
      <c r="E1026" s="307" t="s">
        <v>407</v>
      </c>
      <c r="F1026" s="318" t="s">
        <v>1253</v>
      </c>
      <c r="G1026" s="376"/>
      <c r="H1026" s="321" t="s">
        <v>44</v>
      </c>
      <c r="I1026" s="321" t="s">
        <v>44</v>
      </c>
      <c r="J1026" s="389"/>
      <c r="K1026" s="388"/>
      <c r="L1026" s="324"/>
      <c r="M1026" s="324"/>
      <c r="N1026" s="132">
        <v>761000</v>
      </c>
      <c r="O1026" s="333"/>
      <c r="P1026" s="333"/>
      <c r="Q1026" s="333"/>
      <c r="R1026" s="333"/>
      <c r="S1026" s="333"/>
      <c r="T1026" s="333"/>
    </row>
    <row r="1027" spans="1:20" s="10" customFormat="1" ht="65.099999999999994" customHeight="1" x14ac:dyDescent="0.3">
      <c r="A1027" s="13">
        <v>1017</v>
      </c>
      <c r="B1027" s="376"/>
      <c r="C1027" s="307" t="s">
        <v>421</v>
      </c>
      <c r="D1027" s="319" t="s">
        <v>700</v>
      </c>
      <c r="E1027" s="307" t="s">
        <v>407</v>
      </c>
      <c r="F1027" s="318" t="s">
        <v>1254</v>
      </c>
      <c r="G1027" s="376"/>
      <c r="H1027" s="321" t="s">
        <v>44</v>
      </c>
      <c r="I1027" s="321" t="s">
        <v>44</v>
      </c>
      <c r="J1027" s="389"/>
      <c r="K1027" s="388"/>
      <c r="L1027" s="324"/>
      <c r="M1027" s="324"/>
      <c r="N1027" s="132">
        <v>1089800</v>
      </c>
      <c r="O1027" s="333"/>
      <c r="P1027" s="333"/>
      <c r="Q1027" s="333"/>
      <c r="R1027" s="333"/>
      <c r="S1027" s="333"/>
      <c r="T1027" s="333"/>
    </row>
    <row r="1028" spans="1:20" s="10" customFormat="1" ht="65.099999999999994" customHeight="1" x14ac:dyDescent="0.3">
      <c r="A1028" s="13">
        <v>1018</v>
      </c>
      <c r="B1028" s="376"/>
      <c r="C1028" s="307" t="s">
        <v>422</v>
      </c>
      <c r="D1028" s="319" t="s">
        <v>700</v>
      </c>
      <c r="E1028" s="307" t="s">
        <v>407</v>
      </c>
      <c r="F1028" s="318" t="s">
        <v>1255</v>
      </c>
      <c r="G1028" s="376"/>
      <c r="H1028" s="321" t="s">
        <v>44</v>
      </c>
      <c r="I1028" s="321" t="s">
        <v>44</v>
      </c>
      <c r="J1028" s="389"/>
      <c r="K1028" s="388"/>
      <c r="L1028" s="324"/>
      <c r="M1028" s="324"/>
      <c r="N1028" s="132">
        <v>1546700</v>
      </c>
      <c r="O1028" s="333"/>
      <c r="P1028" s="333"/>
      <c r="Q1028" s="333"/>
      <c r="R1028" s="333"/>
      <c r="S1028" s="333"/>
      <c r="T1028" s="333"/>
    </row>
    <row r="1029" spans="1:20" s="10" customFormat="1" ht="65.099999999999994" customHeight="1" x14ac:dyDescent="0.3">
      <c r="A1029" s="13">
        <v>1019</v>
      </c>
      <c r="B1029" s="376"/>
      <c r="C1029" s="307" t="s">
        <v>423</v>
      </c>
      <c r="D1029" s="319" t="s">
        <v>700</v>
      </c>
      <c r="E1029" s="307" t="s">
        <v>407</v>
      </c>
      <c r="F1029" s="318" t="s">
        <v>1256</v>
      </c>
      <c r="G1029" s="376"/>
      <c r="H1029" s="321" t="s">
        <v>44</v>
      </c>
      <c r="I1029" s="321" t="s">
        <v>44</v>
      </c>
      <c r="J1029" s="389"/>
      <c r="K1029" s="388"/>
      <c r="L1029" s="324"/>
      <c r="M1029" s="324"/>
      <c r="N1029" s="132">
        <v>2361500</v>
      </c>
      <c r="O1029" s="333"/>
      <c r="P1029" s="333"/>
      <c r="Q1029" s="333"/>
      <c r="R1029" s="333"/>
      <c r="S1029" s="333"/>
      <c r="T1029" s="333"/>
    </row>
    <row r="1030" spans="1:20" s="10" customFormat="1" ht="65.099999999999994" customHeight="1" x14ac:dyDescent="0.3">
      <c r="A1030" s="13">
        <v>1020</v>
      </c>
      <c r="B1030" s="376"/>
      <c r="C1030" s="307" t="s">
        <v>424</v>
      </c>
      <c r="D1030" s="319" t="s">
        <v>700</v>
      </c>
      <c r="E1030" s="307" t="s">
        <v>407</v>
      </c>
      <c r="F1030" s="318" t="s">
        <v>1257</v>
      </c>
      <c r="G1030" s="376"/>
      <c r="H1030" s="321" t="s">
        <v>44</v>
      </c>
      <c r="I1030" s="321" t="s">
        <v>44</v>
      </c>
      <c r="J1030" s="389"/>
      <c r="K1030" s="388"/>
      <c r="L1030" s="324"/>
      <c r="M1030" s="324"/>
      <c r="N1030" s="132">
        <v>4577400</v>
      </c>
      <c r="O1030" s="333"/>
      <c r="P1030" s="333"/>
      <c r="Q1030" s="333"/>
      <c r="R1030" s="333"/>
      <c r="S1030" s="333"/>
      <c r="T1030" s="333"/>
    </row>
    <row r="1031" spans="1:20" s="10" customFormat="1" ht="65.099999999999994" customHeight="1" x14ac:dyDescent="0.3">
      <c r="A1031" s="13">
        <v>1021</v>
      </c>
      <c r="B1031" s="376"/>
      <c r="C1031" s="307" t="s">
        <v>425</v>
      </c>
      <c r="D1031" s="319" t="s">
        <v>700</v>
      </c>
      <c r="E1031" s="307" t="s">
        <v>407</v>
      </c>
      <c r="F1031" s="318" t="s">
        <v>1258</v>
      </c>
      <c r="G1031" s="376"/>
      <c r="H1031" s="321" t="s">
        <v>44</v>
      </c>
      <c r="I1031" s="321" t="s">
        <v>44</v>
      </c>
      <c r="J1031" s="389"/>
      <c r="K1031" s="388"/>
      <c r="L1031" s="324"/>
      <c r="M1031" s="324"/>
      <c r="N1031" s="132">
        <v>5665800</v>
      </c>
      <c r="O1031" s="333"/>
      <c r="P1031" s="333"/>
      <c r="Q1031" s="333"/>
      <c r="R1031" s="333"/>
      <c r="S1031" s="333"/>
      <c r="T1031" s="333"/>
    </row>
    <row r="1032" spans="1:20" s="10" customFormat="1" ht="65.099999999999994" customHeight="1" x14ac:dyDescent="0.3">
      <c r="A1032" s="13">
        <v>1022</v>
      </c>
      <c r="B1032" s="376"/>
      <c r="C1032" s="307" t="s">
        <v>426</v>
      </c>
      <c r="D1032" s="319" t="s">
        <v>972</v>
      </c>
      <c r="E1032" s="307"/>
      <c r="F1032" s="318"/>
      <c r="G1032" s="376"/>
      <c r="H1032" s="321" t="s">
        <v>44</v>
      </c>
      <c r="I1032" s="321" t="s">
        <v>44</v>
      </c>
      <c r="J1032" s="389"/>
      <c r="K1032" s="388" t="s">
        <v>1262</v>
      </c>
      <c r="L1032" s="324"/>
      <c r="M1032" s="324"/>
      <c r="N1032" s="132">
        <v>107200</v>
      </c>
      <c r="O1032" s="333"/>
      <c r="P1032" s="333"/>
      <c r="Q1032" s="333"/>
      <c r="R1032" s="333"/>
      <c r="S1032" s="333"/>
      <c r="T1032" s="333"/>
    </row>
    <row r="1033" spans="1:20" s="10" customFormat="1" ht="65.099999999999994" customHeight="1" x14ac:dyDescent="0.3">
      <c r="A1033" s="13">
        <v>1023</v>
      </c>
      <c r="B1033" s="376"/>
      <c r="C1033" s="307" t="s">
        <v>429</v>
      </c>
      <c r="D1033" s="319" t="s">
        <v>972</v>
      </c>
      <c r="E1033" s="307"/>
      <c r="F1033" s="327" t="s">
        <v>44</v>
      </c>
      <c r="G1033" s="376"/>
      <c r="H1033" s="307"/>
      <c r="I1033" s="321" t="s">
        <v>44</v>
      </c>
      <c r="J1033" s="389"/>
      <c r="K1033" s="388"/>
      <c r="L1033" s="333"/>
      <c r="M1033" s="333"/>
      <c r="N1033" s="132">
        <v>121700</v>
      </c>
      <c r="O1033" s="333"/>
      <c r="P1033" s="333"/>
      <c r="Q1033" s="333"/>
      <c r="R1033" s="333"/>
      <c r="S1033" s="333"/>
      <c r="T1033" s="333"/>
    </row>
    <row r="1034" spans="1:20" s="10" customFormat="1" ht="65.099999999999994" customHeight="1" x14ac:dyDescent="0.3">
      <c r="A1034" s="13">
        <v>1024</v>
      </c>
      <c r="B1034" s="376"/>
      <c r="C1034" s="307" t="s">
        <v>430</v>
      </c>
      <c r="D1034" s="319" t="s">
        <v>972</v>
      </c>
      <c r="E1034" s="307"/>
      <c r="F1034" s="327" t="s">
        <v>44</v>
      </c>
      <c r="G1034" s="376"/>
      <c r="H1034" s="307"/>
      <c r="I1034" s="321" t="s">
        <v>44</v>
      </c>
      <c r="J1034" s="389"/>
      <c r="K1034" s="388"/>
      <c r="L1034" s="333"/>
      <c r="M1034" s="333"/>
      <c r="N1034" s="132">
        <v>174600</v>
      </c>
      <c r="O1034" s="333"/>
      <c r="P1034" s="333"/>
      <c r="Q1034" s="333"/>
      <c r="R1034" s="333"/>
      <c r="S1034" s="333"/>
      <c r="T1034" s="333"/>
    </row>
    <row r="1035" spans="1:20" s="10" customFormat="1" ht="65.099999999999994" customHeight="1" x14ac:dyDescent="0.3">
      <c r="A1035" s="13">
        <v>1025</v>
      </c>
      <c r="B1035" s="376"/>
      <c r="C1035" s="307" t="s">
        <v>431</v>
      </c>
      <c r="D1035" s="319" t="s">
        <v>972</v>
      </c>
      <c r="E1035" s="307"/>
      <c r="F1035" s="327" t="s">
        <v>44</v>
      </c>
      <c r="G1035" s="376"/>
      <c r="H1035" s="307"/>
      <c r="I1035" s="321" t="s">
        <v>44</v>
      </c>
      <c r="J1035" s="389"/>
      <c r="K1035" s="388"/>
      <c r="L1035" s="333"/>
      <c r="M1035" s="333"/>
      <c r="N1035" s="132">
        <v>206600</v>
      </c>
      <c r="O1035" s="333"/>
      <c r="P1035" s="333"/>
      <c r="Q1035" s="333"/>
      <c r="R1035" s="333"/>
      <c r="S1035" s="333"/>
      <c r="T1035" s="333"/>
    </row>
    <row r="1036" spans="1:20" s="10" customFormat="1" ht="65.099999999999994" customHeight="1" x14ac:dyDescent="0.3">
      <c r="A1036" s="13">
        <v>1026</v>
      </c>
      <c r="B1036" s="376"/>
      <c r="C1036" s="307" t="s">
        <v>432</v>
      </c>
      <c r="D1036" s="319" t="s">
        <v>972</v>
      </c>
      <c r="E1036" s="325"/>
      <c r="F1036" s="327" t="s">
        <v>44</v>
      </c>
      <c r="G1036" s="376"/>
      <c r="H1036" s="307"/>
      <c r="I1036" s="321" t="s">
        <v>44</v>
      </c>
      <c r="J1036" s="389"/>
      <c r="K1036" s="388"/>
      <c r="L1036" s="333"/>
      <c r="M1036" s="333"/>
      <c r="N1036" s="132">
        <v>291000</v>
      </c>
      <c r="O1036" s="333"/>
      <c r="P1036" s="333"/>
      <c r="Q1036" s="333"/>
      <c r="R1036" s="333"/>
      <c r="S1036" s="333"/>
      <c r="T1036" s="333"/>
    </row>
    <row r="1037" spans="1:20" s="10" customFormat="1" ht="65.099999999999994" customHeight="1" x14ac:dyDescent="0.3">
      <c r="A1037" s="13">
        <v>1027</v>
      </c>
      <c r="B1037" s="376"/>
      <c r="C1037" s="307" t="s">
        <v>433</v>
      </c>
      <c r="D1037" s="319" t="s">
        <v>972</v>
      </c>
      <c r="E1037" s="325"/>
      <c r="F1037" s="327" t="s">
        <v>44</v>
      </c>
      <c r="G1037" s="376"/>
      <c r="H1037" s="307"/>
      <c r="I1037" s="321" t="s">
        <v>44</v>
      </c>
      <c r="J1037" s="389"/>
      <c r="K1037" s="388"/>
      <c r="L1037" s="333"/>
      <c r="M1037" s="333"/>
      <c r="N1037" s="132">
        <v>381200</v>
      </c>
      <c r="O1037" s="333"/>
      <c r="P1037" s="333"/>
      <c r="Q1037" s="333"/>
      <c r="R1037" s="333"/>
      <c r="S1037" s="333"/>
      <c r="T1037" s="333"/>
    </row>
    <row r="1038" spans="1:20" s="10" customFormat="1" ht="65.099999999999994" customHeight="1" x14ac:dyDescent="0.3">
      <c r="A1038" s="13">
        <v>1028</v>
      </c>
      <c r="B1038" s="376"/>
      <c r="C1038" s="307" t="s">
        <v>434</v>
      </c>
      <c r="D1038" s="319" t="s">
        <v>972</v>
      </c>
      <c r="E1038" s="325"/>
      <c r="F1038" s="327" t="s">
        <v>44</v>
      </c>
      <c r="G1038" s="376"/>
      <c r="H1038" s="307"/>
      <c r="I1038" s="321" t="s">
        <v>44</v>
      </c>
      <c r="J1038" s="389"/>
      <c r="K1038" s="388"/>
      <c r="L1038" s="333"/>
      <c r="M1038" s="333"/>
      <c r="N1038" s="132">
        <v>487000</v>
      </c>
      <c r="O1038" s="333"/>
      <c r="P1038" s="333"/>
      <c r="Q1038" s="333"/>
      <c r="R1038" s="333"/>
      <c r="S1038" s="333"/>
      <c r="T1038" s="333"/>
    </row>
    <row r="1039" spans="1:20" s="10" customFormat="1" ht="65.099999999999994" customHeight="1" x14ac:dyDescent="0.3">
      <c r="A1039" s="13">
        <v>1029</v>
      </c>
      <c r="B1039" s="376"/>
      <c r="C1039" s="307" t="s">
        <v>435</v>
      </c>
      <c r="D1039" s="319" t="s">
        <v>972</v>
      </c>
      <c r="E1039" s="325"/>
      <c r="F1039" s="327" t="s">
        <v>44</v>
      </c>
      <c r="G1039" s="376"/>
      <c r="H1039" s="307"/>
      <c r="I1039" s="321" t="s">
        <v>44</v>
      </c>
      <c r="J1039" s="389"/>
      <c r="K1039" s="388"/>
      <c r="L1039" s="333"/>
      <c r="M1039" s="333"/>
      <c r="N1039" s="132">
        <v>703700</v>
      </c>
      <c r="O1039" s="333"/>
      <c r="P1039" s="333"/>
      <c r="Q1039" s="333"/>
      <c r="R1039" s="333"/>
      <c r="S1039" s="333"/>
      <c r="T1039" s="333"/>
    </row>
    <row r="1040" spans="1:20" s="10" customFormat="1" ht="65.099999999999994" customHeight="1" x14ac:dyDescent="0.3">
      <c r="A1040" s="13">
        <v>1030</v>
      </c>
      <c r="B1040" s="376"/>
      <c r="C1040" s="307" t="s">
        <v>436</v>
      </c>
      <c r="D1040" s="319" t="s">
        <v>972</v>
      </c>
      <c r="E1040" s="325"/>
      <c r="F1040" s="327" t="s">
        <v>44</v>
      </c>
      <c r="G1040" s="376"/>
      <c r="H1040" s="307"/>
      <c r="I1040" s="321" t="s">
        <v>44</v>
      </c>
      <c r="J1040" s="389"/>
      <c r="K1040" s="388"/>
      <c r="L1040" s="333"/>
      <c r="M1040" s="333"/>
      <c r="N1040" s="132">
        <v>915700</v>
      </c>
      <c r="O1040" s="333"/>
      <c r="P1040" s="333"/>
      <c r="Q1040" s="333"/>
      <c r="R1040" s="333"/>
      <c r="S1040" s="333"/>
      <c r="T1040" s="333"/>
    </row>
    <row r="1041" spans="1:21" s="10" customFormat="1" ht="65.099999999999994" customHeight="1" x14ac:dyDescent="0.3">
      <c r="A1041" s="13">
        <v>1031</v>
      </c>
      <c r="B1041" s="376"/>
      <c r="C1041" s="307" t="s">
        <v>437</v>
      </c>
      <c r="D1041" s="319" t="s">
        <v>1180</v>
      </c>
      <c r="E1041" s="307" t="s">
        <v>407</v>
      </c>
      <c r="F1041" s="318" t="s">
        <v>438</v>
      </c>
      <c r="G1041" s="376" t="s">
        <v>462</v>
      </c>
      <c r="H1041" s="307" t="s">
        <v>17</v>
      </c>
      <c r="I1041" s="307" t="s">
        <v>439</v>
      </c>
      <c r="J1041" s="389" t="s">
        <v>1270</v>
      </c>
      <c r="K1041" s="388"/>
      <c r="L1041" s="333"/>
      <c r="M1041" s="333"/>
      <c r="N1041" s="133"/>
      <c r="O1041" s="333">
        <v>276000</v>
      </c>
      <c r="P1041" s="333"/>
      <c r="Q1041" s="333"/>
      <c r="R1041" s="333"/>
      <c r="S1041" s="333"/>
      <c r="T1041" s="333"/>
    </row>
    <row r="1042" spans="1:21" s="10" customFormat="1" ht="65.099999999999994" customHeight="1" x14ac:dyDescent="0.3">
      <c r="A1042" s="13">
        <v>1032</v>
      </c>
      <c r="B1042" s="376"/>
      <c r="C1042" s="307" t="s">
        <v>440</v>
      </c>
      <c r="D1042" s="319" t="s">
        <v>1180</v>
      </c>
      <c r="E1042" s="307" t="s">
        <v>441</v>
      </c>
      <c r="F1042" s="318" t="s">
        <v>442</v>
      </c>
      <c r="G1042" s="376"/>
      <c r="H1042" s="321" t="s">
        <v>44</v>
      </c>
      <c r="I1042" s="321" t="s">
        <v>44</v>
      </c>
      <c r="J1042" s="389"/>
      <c r="K1042" s="388"/>
      <c r="L1042" s="333"/>
      <c r="M1042" s="333"/>
      <c r="N1042" s="133"/>
      <c r="O1042" s="333">
        <v>390000</v>
      </c>
      <c r="P1042" s="333"/>
      <c r="Q1042" s="333"/>
      <c r="R1042" s="333"/>
      <c r="S1042" s="333"/>
      <c r="T1042" s="333"/>
    </row>
    <row r="1043" spans="1:21" s="10" customFormat="1" ht="65.099999999999994" customHeight="1" x14ac:dyDescent="0.3">
      <c r="A1043" s="13">
        <v>1033</v>
      </c>
      <c r="B1043" s="376"/>
      <c r="C1043" s="307" t="s">
        <v>443</v>
      </c>
      <c r="D1043" s="319" t="s">
        <v>1180</v>
      </c>
      <c r="E1043" s="307" t="s">
        <v>444</v>
      </c>
      <c r="F1043" s="318" t="s">
        <v>445</v>
      </c>
      <c r="G1043" s="376"/>
      <c r="H1043" s="321" t="s">
        <v>44</v>
      </c>
      <c r="I1043" s="321" t="s">
        <v>44</v>
      </c>
      <c r="J1043" s="389"/>
      <c r="K1043" s="388"/>
      <c r="L1043" s="333"/>
      <c r="M1043" s="333"/>
      <c r="N1043" s="133"/>
      <c r="O1043" s="333">
        <v>702000</v>
      </c>
      <c r="P1043" s="333"/>
      <c r="Q1043" s="333"/>
      <c r="R1043" s="333"/>
      <c r="S1043" s="333"/>
      <c r="T1043" s="333"/>
    </row>
    <row r="1044" spans="1:21" s="10" customFormat="1" ht="65.099999999999994" customHeight="1" x14ac:dyDescent="0.3">
      <c r="A1044" s="13">
        <v>1034</v>
      </c>
      <c r="B1044" s="376"/>
      <c r="C1044" s="307" t="s">
        <v>446</v>
      </c>
      <c r="D1044" s="319" t="s">
        <v>1180</v>
      </c>
      <c r="E1044" s="307" t="s">
        <v>447</v>
      </c>
      <c r="F1044" s="318" t="s">
        <v>448</v>
      </c>
      <c r="G1044" s="376"/>
      <c r="H1044" s="321" t="s">
        <v>44</v>
      </c>
      <c r="I1044" s="321" t="s">
        <v>44</v>
      </c>
      <c r="J1044" s="389"/>
      <c r="K1044" s="388"/>
      <c r="L1044" s="333"/>
      <c r="M1044" s="333"/>
      <c r="N1044" s="133"/>
      <c r="O1044" s="333">
        <v>935000</v>
      </c>
      <c r="P1044" s="333"/>
      <c r="Q1044" s="333"/>
      <c r="R1044" s="333"/>
      <c r="S1044" s="333"/>
      <c r="T1044" s="333"/>
    </row>
    <row r="1045" spans="1:21" s="10" customFormat="1" ht="65.099999999999994" customHeight="1" x14ac:dyDescent="0.3">
      <c r="A1045" s="13">
        <v>1035</v>
      </c>
      <c r="B1045" s="376"/>
      <c r="C1045" s="307" t="s">
        <v>449</v>
      </c>
      <c r="D1045" s="319" t="s">
        <v>1180</v>
      </c>
      <c r="E1045" s="307" t="s">
        <v>450</v>
      </c>
      <c r="F1045" s="318" t="s">
        <v>451</v>
      </c>
      <c r="G1045" s="376"/>
      <c r="H1045" s="321" t="s">
        <v>44</v>
      </c>
      <c r="I1045" s="321" t="s">
        <v>44</v>
      </c>
      <c r="J1045" s="389"/>
      <c r="K1045" s="388"/>
      <c r="L1045" s="333"/>
      <c r="M1045" s="333"/>
      <c r="N1045" s="133"/>
      <c r="O1045" s="333">
        <v>1440000</v>
      </c>
      <c r="P1045" s="333"/>
      <c r="Q1045" s="333"/>
      <c r="R1045" s="333"/>
      <c r="S1045" s="333"/>
      <c r="T1045" s="333"/>
    </row>
    <row r="1046" spans="1:21" s="10" customFormat="1" ht="65.099999999999994" customHeight="1" x14ac:dyDescent="0.3">
      <c r="A1046" s="13">
        <v>1036</v>
      </c>
      <c r="B1046" s="376"/>
      <c r="C1046" s="307" t="s">
        <v>452</v>
      </c>
      <c r="D1046" s="319" t="s">
        <v>1180</v>
      </c>
      <c r="E1046" s="307" t="s">
        <v>453</v>
      </c>
      <c r="F1046" s="318" t="s">
        <v>438</v>
      </c>
      <c r="G1046" s="376"/>
      <c r="H1046" s="321" t="s">
        <v>44</v>
      </c>
      <c r="I1046" s="321" t="s">
        <v>44</v>
      </c>
      <c r="J1046" s="389"/>
      <c r="K1046" s="388"/>
      <c r="L1046" s="333"/>
      <c r="M1046" s="333"/>
      <c r="N1046" s="133"/>
      <c r="O1046" s="333">
        <v>308000</v>
      </c>
      <c r="P1046" s="333"/>
      <c r="Q1046" s="333"/>
      <c r="R1046" s="333"/>
      <c r="S1046" s="333"/>
      <c r="T1046" s="333"/>
    </row>
    <row r="1047" spans="1:21" s="10" customFormat="1" ht="65.099999999999994" customHeight="1" x14ac:dyDescent="0.3">
      <c r="A1047" s="13">
        <v>1037</v>
      </c>
      <c r="B1047" s="376"/>
      <c r="C1047" s="307" t="s">
        <v>454</v>
      </c>
      <c r="D1047" s="319" t="s">
        <v>1180</v>
      </c>
      <c r="E1047" s="307" t="s">
        <v>455</v>
      </c>
      <c r="F1047" s="318" t="s">
        <v>442</v>
      </c>
      <c r="G1047" s="376"/>
      <c r="H1047" s="321" t="s">
        <v>44</v>
      </c>
      <c r="I1047" s="321" t="s">
        <v>44</v>
      </c>
      <c r="J1047" s="389"/>
      <c r="K1047" s="388"/>
      <c r="L1047" s="333"/>
      <c r="M1047" s="333"/>
      <c r="N1047" s="133"/>
      <c r="O1047" s="333">
        <v>462500</v>
      </c>
      <c r="P1047" s="333"/>
      <c r="Q1047" s="333"/>
      <c r="R1047" s="333"/>
      <c r="S1047" s="333"/>
      <c r="T1047" s="333"/>
    </row>
    <row r="1048" spans="1:21" s="10" customFormat="1" ht="65.099999999999994" customHeight="1" x14ac:dyDescent="0.3">
      <c r="A1048" s="13">
        <v>1038</v>
      </c>
      <c r="B1048" s="376"/>
      <c r="C1048" s="307" t="s">
        <v>456</v>
      </c>
      <c r="D1048" s="319" t="s">
        <v>1180</v>
      </c>
      <c r="E1048" s="307" t="s">
        <v>457</v>
      </c>
      <c r="F1048" s="318" t="s">
        <v>445</v>
      </c>
      <c r="G1048" s="376"/>
      <c r="H1048" s="321" t="s">
        <v>44</v>
      </c>
      <c r="I1048" s="321" t="s">
        <v>44</v>
      </c>
      <c r="J1048" s="389"/>
      <c r="K1048" s="388"/>
      <c r="L1048" s="333"/>
      <c r="M1048" s="333"/>
      <c r="N1048" s="133"/>
      <c r="O1048" s="333">
        <v>784500</v>
      </c>
      <c r="P1048" s="333"/>
      <c r="Q1048" s="333"/>
      <c r="R1048" s="333"/>
      <c r="S1048" s="333"/>
      <c r="T1048" s="333"/>
    </row>
    <row r="1049" spans="1:21" s="10" customFormat="1" ht="65.099999999999994" customHeight="1" x14ac:dyDescent="0.3">
      <c r="A1049" s="13">
        <v>1039</v>
      </c>
      <c r="B1049" s="376"/>
      <c r="C1049" s="307" t="s">
        <v>458</v>
      </c>
      <c r="D1049" s="319" t="s">
        <v>1180</v>
      </c>
      <c r="E1049" s="307" t="s">
        <v>459</v>
      </c>
      <c r="F1049" s="318" t="s">
        <v>448</v>
      </c>
      <c r="G1049" s="376"/>
      <c r="H1049" s="321" t="s">
        <v>44</v>
      </c>
      <c r="I1049" s="321" t="s">
        <v>44</v>
      </c>
      <c r="J1049" s="389"/>
      <c r="K1049" s="388"/>
      <c r="L1049" s="333"/>
      <c r="M1049" s="333"/>
      <c r="N1049" s="133"/>
      <c r="O1049" s="333">
        <v>1123500</v>
      </c>
      <c r="P1049" s="333"/>
      <c r="Q1049" s="333"/>
      <c r="R1049" s="333"/>
      <c r="S1049" s="333"/>
      <c r="T1049" s="333"/>
    </row>
    <row r="1050" spans="1:21" s="10" customFormat="1" ht="65.099999999999994" customHeight="1" x14ac:dyDescent="0.3">
      <c r="A1050" s="13">
        <v>1040</v>
      </c>
      <c r="B1050" s="376"/>
      <c r="C1050" s="307" t="s">
        <v>460</v>
      </c>
      <c r="D1050" s="319" t="s">
        <v>1180</v>
      </c>
      <c r="E1050" s="307" t="s">
        <v>461</v>
      </c>
      <c r="F1050" s="318" t="s">
        <v>451</v>
      </c>
      <c r="G1050" s="376"/>
      <c r="H1050" s="321" t="s">
        <v>44</v>
      </c>
      <c r="I1050" s="321" t="s">
        <v>44</v>
      </c>
      <c r="J1050" s="389"/>
      <c r="K1050" s="388"/>
      <c r="L1050" s="333"/>
      <c r="M1050" s="333"/>
      <c r="N1050" s="133"/>
      <c r="O1050" s="333">
        <v>1594500</v>
      </c>
      <c r="P1050" s="333"/>
      <c r="Q1050" s="333"/>
      <c r="R1050" s="333"/>
      <c r="S1050" s="333"/>
      <c r="T1050" s="333"/>
    </row>
    <row r="1051" spans="1:21" s="10" customFormat="1" ht="65.099999999999994" customHeight="1" x14ac:dyDescent="0.3">
      <c r="A1051" s="13">
        <v>1041</v>
      </c>
      <c r="B1051" s="376"/>
      <c r="C1051" s="307" t="s">
        <v>429</v>
      </c>
      <c r="D1051" s="319" t="s">
        <v>972</v>
      </c>
      <c r="E1051" s="307"/>
      <c r="F1051" s="318"/>
      <c r="G1051" s="376"/>
      <c r="H1051" s="321" t="s">
        <v>44</v>
      </c>
      <c r="I1051" s="321" t="s">
        <v>44</v>
      </c>
      <c r="J1051" s="389"/>
      <c r="K1051" s="388"/>
      <c r="L1051" s="333"/>
      <c r="M1051" s="333"/>
      <c r="N1051" s="133"/>
      <c r="O1051" s="333">
        <v>120000</v>
      </c>
      <c r="P1051" s="333"/>
      <c r="Q1051" s="333"/>
      <c r="R1051" s="333"/>
      <c r="S1051" s="333"/>
      <c r="T1051" s="333"/>
    </row>
    <row r="1052" spans="1:21" s="10" customFormat="1" ht="65.099999999999994" customHeight="1" x14ac:dyDescent="0.3">
      <c r="A1052" s="13">
        <v>1042</v>
      </c>
      <c r="B1052" s="376"/>
      <c r="C1052" s="307" t="s">
        <v>430</v>
      </c>
      <c r="D1052" s="319" t="s">
        <v>972</v>
      </c>
      <c r="E1052" s="307"/>
      <c r="F1052" s="318"/>
      <c r="G1052" s="376"/>
      <c r="H1052" s="321" t="s">
        <v>44</v>
      </c>
      <c r="I1052" s="321" t="s">
        <v>44</v>
      </c>
      <c r="J1052" s="389"/>
      <c r="K1052" s="388"/>
      <c r="L1052" s="333"/>
      <c r="M1052" s="333"/>
      <c r="N1052" s="133"/>
      <c r="O1052" s="333">
        <v>170000</v>
      </c>
      <c r="P1052" s="333"/>
      <c r="Q1052" s="333"/>
      <c r="R1052" s="333"/>
      <c r="S1052" s="333"/>
      <c r="T1052" s="333"/>
    </row>
    <row r="1053" spans="1:21" s="10" customFormat="1" ht="65.099999999999994" customHeight="1" x14ac:dyDescent="0.3">
      <c r="A1053" s="13">
        <v>1043</v>
      </c>
      <c r="B1053" s="376"/>
      <c r="C1053" s="307" t="s">
        <v>431</v>
      </c>
      <c r="D1053" s="319" t="s">
        <v>972</v>
      </c>
      <c r="E1053" s="307"/>
      <c r="F1053" s="318"/>
      <c r="G1053" s="376"/>
      <c r="H1053" s="321" t="s">
        <v>44</v>
      </c>
      <c r="I1053" s="321" t="s">
        <v>44</v>
      </c>
      <c r="J1053" s="389"/>
      <c r="K1053" s="388"/>
      <c r="L1053" s="333"/>
      <c r="M1053" s="333"/>
      <c r="N1053" s="133"/>
      <c r="O1053" s="333">
        <v>210000</v>
      </c>
      <c r="P1053" s="333"/>
      <c r="Q1053" s="333"/>
      <c r="R1053" s="333"/>
      <c r="S1053" s="333"/>
      <c r="T1053" s="333"/>
    </row>
    <row r="1054" spans="1:21" s="10" customFormat="1" ht="65.099999999999994" customHeight="1" x14ac:dyDescent="0.3">
      <c r="A1054" s="13">
        <v>1044</v>
      </c>
      <c r="B1054" s="376"/>
      <c r="C1054" s="307" t="s">
        <v>432</v>
      </c>
      <c r="D1054" s="319" t="s">
        <v>972</v>
      </c>
      <c r="E1054" s="307"/>
      <c r="F1054" s="318"/>
      <c r="G1054" s="376"/>
      <c r="H1054" s="321" t="s">
        <v>44</v>
      </c>
      <c r="I1054" s="321" t="s">
        <v>44</v>
      </c>
      <c r="J1054" s="389"/>
      <c r="K1054" s="388"/>
      <c r="L1054" s="333"/>
      <c r="M1054" s="333"/>
      <c r="N1054" s="133"/>
      <c r="O1054" s="333">
        <v>280000</v>
      </c>
      <c r="P1054" s="333"/>
      <c r="Q1054" s="333"/>
      <c r="R1054" s="333"/>
      <c r="S1054" s="333"/>
      <c r="T1054" s="333"/>
    </row>
    <row r="1055" spans="1:21" s="10" customFormat="1" ht="65.099999999999994" customHeight="1" x14ac:dyDescent="0.3">
      <c r="A1055" s="13">
        <v>1045</v>
      </c>
      <c r="B1055" s="376"/>
      <c r="C1055" s="307" t="s">
        <v>433</v>
      </c>
      <c r="D1055" s="319" t="s">
        <v>972</v>
      </c>
      <c r="E1055" s="307"/>
      <c r="F1055" s="318"/>
      <c r="G1055" s="376"/>
      <c r="H1055" s="321" t="s">
        <v>44</v>
      </c>
      <c r="I1055" s="321" t="s">
        <v>44</v>
      </c>
      <c r="J1055" s="389"/>
      <c r="K1055" s="388"/>
      <c r="L1055" s="333"/>
      <c r="M1055" s="333"/>
      <c r="N1055" s="133"/>
      <c r="O1055" s="333">
        <v>385000</v>
      </c>
      <c r="P1055" s="333"/>
      <c r="Q1055" s="333"/>
      <c r="R1055" s="333"/>
      <c r="S1055" s="333"/>
      <c r="T1055" s="333"/>
    </row>
    <row r="1056" spans="1:21" s="267" customFormat="1" ht="65.099999999999994" customHeight="1" x14ac:dyDescent="0.3">
      <c r="A1056" s="264">
        <v>1046</v>
      </c>
      <c r="B1056" s="376"/>
      <c r="C1056" s="334" t="s">
        <v>406</v>
      </c>
      <c r="D1056" s="338" t="s">
        <v>700</v>
      </c>
      <c r="E1056" s="334" t="s">
        <v>2295</v>
      </c>
      <c r="F1056" s="336" t="s">
        <v>1251</v>
      </c>
      <c r="G1056" s="454" t="s">
        <v>2500</v>
      </c>
      <c r="H1056" s="337"/>
      <c r="I1056" s="337"/>
      <c r="J1056" s="456" t="s">
        <v>3230</v>
      </c>
      <c r="K1056" s="452" t="s">
        <v>2297</v>
      </c>
      <c r="L1056" s="333"/>
      <c r="M1056" s="333"/>
      <c r="N1056" s="133"/>
      <c r="O1056" s="333">
        <v>274853</v>
      </c>
      <c r="P1056" s="333"/>
      <c r="Q1056" s="333"/>
      <c r="R1056" s="333"/>
      <c r="S1056" s="333"/>
      <c r="T1056" s="333"/>
      <c r="U1056" s="267">
        <v>268576</v>
      </c>
    </row>
    <row r="1057" spans="1:21" s="267" customFormat="1" ht="65.099999999999994" customHeight="1" x14ac:dyDescent="0.3">
      <c r="A1057" s="264">
        <v>1047</v>
      </c>
      <c r="B1057" s="376"/>
      <c r="C1057" s="334" t="s">
        <v>409</v>
      </c>
      <c r="D1057" s="338" t="s">
        <v>700</v>
      </c>
      <c r="E1057" s="334" t="s">
        <v>2295</v>
      </c>
      <c r="F1057" s="336" t="s">
        <v>1251</v>
      </c>
      <c r="G1057" s="454"/>
      <c r="H1057" s="337"/>
      <c r="I1057" s="337"/>
      <c r="J1057" s="456"/>
      <c r="K1057" s="452"/>
      <c r="L1057" s="333"/>
      <c r="M1057" s="333"/>
      <c r="N1057" s="133"/>
      <c r="O1057" s="333">
        <v>304738</v>
      </c>
      <c r="P1057" s="333"/>
      <c r="Q1057" s="333"/>
      <c r="R1057" s="333"/>
      <c r="S1057" s="333"/>
      <c r="T1057" s="333"/>
      <c r="U1057" s="267">
        <v>277145</v>
      </c>
    </row>
    <row r="1058" spans="1:21" s="267" customFormat="1" ht="65.099999999999994" customHeight="1" x14ac:dyDescent="0.3">
      <c r="A1058" s="264">
        <v>1048</v>
      </c>
      <c r="B1058" s="376"/>
      <c r="C1058" s="334" t="s">
        <v>410</v>
      </c>
      <c r="D1058" s="338" t="s">
        <v>700</v>
      </c>
      <c r="E1058" s="334" t="s">
        <v>2295</v>
      </c>
      <c r="F1058" s="336" t="s">
        <v>1252</v>
      </c>
      <c r="G1058" s="454"/>
      <c r="H1058" s="337"/>
      <c r="I1058" s="337"/>
      <c r="J1058" s="456"/>
      <c r="K1058" s="452"/>
      <c r="L1058" s="333"/>
      <c r="M1058" s="333"/>
      <c r="N1058" s="133"/>
      <c r="O1058" s="333">
        <v>388647</v>
      </c>
      <c r="P1058" s="333"/>
      <c r="Q1058" s="333"/>
      <c r="R1058" s="333"/>
      <c r="S1058" s="333"/>
      <c r="T1058" s="333"/>
      <c r="U1058" s="267">
        <v>379102</v>
      </c>
    </row>
    <row r="1059" spans="1:21" s="267" customFormat="1" ht="65.099999999999994" customHeight="1" x14ac:dyDescent="0.3">
      <c r="A1059" s="264">
        <v>1049</v>
      </c>
      <c r="B1059" s="376"/>
      <c r="C1059" s="334" t="s">
        <v>411</v>
      </c>
      <c r="D1059" s="338" t="s">
        <v>700</v>
      </c>
      <c r="E1059" s="334" t="s">
        <v>2295</v>
      </c>
      <c r="F1059" s="336" t="s">
        <v>1253</v>
      </c>
      <c r="G1059" s="454"/>
      <c r="H1059" s="337"/>
      <c r="I1059" s="337"/>
      <c r="J1059" s="456"/>
      <c r="K1059" s="452"/>
      <c r="L1059" s="333"/>
      <c r="M1059" s="333"/>
      <c r="N1059" s="133"/>
      <c r="O1059" s="333">
        <v>533876</v>
      </c>
      <c r="P1059" s="333"/>
      <c r="Q1059" s="333"/>
      <c r="R1059" s="333"/>
      <c r="S1059" s="333"/>
      <c r="T1059" s="333"/>
      <c r="U1059" s="267">
        <v>687896</v>
      </c>
    </row>
    <row r="1060" spans="1:21" s="267" customFormat="1" ht="65.099999999999994" customHeight="1" x14ac:dyDescent="0.3">
      <c r="A1060" s="264">
        <v>1050</v>
      </c>
      <c r="B1060" s="376"/>
      <c r="C1060" s="334" t="s">
        <v>412</v>
      </c>
      <c r="D1060" s="338" t="s">
        <v>700</v>
      </c>
      <c r="E1060" s="334" t="s">
        <v>2295</v>
      </c>
      <c r="F1060" s="336" t="s">
        <v>1254</v>
      </c>
      <c r="G1060" s="454"/>
      <c r="H1060" s="337"/>
      <c r="I1060" s="337"/>
      <c r="J1060" s="456"/>
      <c r="K1060" s="452"/>
      <c r="L1060" s="333"/>
      <c r="M1060" s="333"/>
      <c r="N1060" s="133"/>
      <c r="O1060" s="333">
        <v>797695</v>
      </c>
      <c r="P1060" s="333"/>
      <c r="Q1060" s="333"/>
      <c r="R1060" s="333"/>
      <c r="S1060" s="333"/>
      <c r="T1060" s="333"/>
      <c r="U1060" s="267">
        <v>909805</v>
      </c>
    </row>
    <row r="1061" spans="1:21" s="267" customFormat="1" ht="65.099999999999994" customHeight="1" x14ac:dyDescent="0.3">
      <c r="A1061" s="264">
        <v>1051</v>
      </c>
      <c r="B1061" s="376"/>
      <c r="C1061" s="334" t="s">
        <v>413</v>
      </c>
      <c r="D1061" s="338" t="s">
        <v>700</v>
      </c>
      <c r="E1061" s="334" t="s">
        <v>2295</v>
      </c>
      <c r="F1061" s="336" t="s">
        <v>1255</v>
      </c>
      <c r="G1061" s="454"/>
      <c r="H1061" s="337"/>
      <c r="I1061" s="337"/>
      <c r="J1061" s="456"/>
      <c r="K1061" s="452"/>
      <c r="L1061" s="333"/>
      <c r="M1061" s="333"/>
      <c r="N1061" s="133"/>
      <c r="O1061" s="333">
        <v>1277740</v>
      </c>
      <c r="P1061" s="333"/>
      <c r="Q1061" s="333"/>
      <c r="R1061" s="333"/>
      <c r="S1061" s="333"/>
      <c r="T1061" s="333"/>
      <c r="U1061" s="267">
        <v>1396318</v>
      </c>
    </row>
    <row r="1062" spans="1:21" s="267" customFormat="1" ht="65.099999999999994" customHeight="1" x14ac:dyDescent="0.3">
      <c r="A1062" s="264">
        <v>1052</v>
      </c>
      <c r="B1062" s="376"/>
      <c r="C1062" s="334" t="s">
        <v>414</v>
      </c>
      <c r="D1062" s="338" t="s">
        <v>700</v>
      </c>
      <c r="E1062" s="334" t="s">
        <v>2295</v>
      </c>
      <c r="F1062" s="336" t="s">
        <v>1256</v>
      </c>
      <c r="G1062" s="454"/>
      <c r="H1062" s="337"/>
      <c r="I1062" s="337"/>
      <c r="J1062" s="456"/>
      <c r="K1062" s="452"/>
      <c r="L1062" s="333"/>
      <c r="M1062" s="333"/>
      <c r="N1062" s="133"/>
      <c r="O1062" s="333">
        <v>1872136</v>
      </c>
      <c r="P1062" s="333"/>
      <c r="Q1062" s="333"/>
      <c r="R1062" s="333"/>
      <c r="S1062" s="333"/>
      <c r="T1062" s="333"/>
      <c r="U1062" s="267">
        <v>2219355</v>
      </c>
    </row>
    <row r="1063" spans="1:21" s="267" customFormat="1" ht="65.099999999999994" customHeight="1" x14ac:dyDescent="0.3">
      <c r="A1063" s="264">
        <v>1053</v>
      </c>
      <c r="B1063" s="376"/>
      <c r="C1063" s="334" t="s">
        <v>417</v>
      </c>
      <c r="D1063" s="338" t="s">
        <v>700</v>
      </c>
      <c r="E1063" s="334" t="s">
        <v>2295</v>
      </c>
      <c r="F1063" s="336" t="s">
        <v>1251</v>
      </c>
      <c r="G1063" s="454"/>
      <c r="H1063" s="337"/>
      <c r="I1063" s="337"/>
      <c r="J1063" s="456"/>
      <c r="K1063" s="452" t="s">
        <v>2298</v>
      </c>
      <c r="L1063" s="333"/>
      <c r="M1063" s="333"/>
      <c r="N1063" s="133"/>
      <c r="O1063" s="333">
        <v>296413</v>
      </c>
      <c r="P1063" s="333"/>
      <c r="Q1063" s="333"/>
      <c r="R1063" s="333"/>
      <c r="S1063" s="333"/>
      <c r="T1063" s="333"/>
      <c r="U1063" s="267">
        <v>279092</v>
      </c>
    </row>
    <row r="1064" spans="1:21" s="267" customFormat="1" ht="65.099999999999994" customHeight="1" x14ac:dyDescent="0.3">
      <c r="A1064" s="264">
        <v>1054</v>
      </c>
      <c r="B1064" s="376"/>
      <c r="C1064" s="334" t="s">
        <v>418</v>
      </c>
      <c r="D1064" s="338" t="s">
        <v>700</v>
      </c>
      <c r="E1064" s="334" t="s">
        <v>2295</v>
      </c>
      <c r="F1064" s="336" t="s">
        <v>1251</v>
      </c>
      <c r="G1064" s="454"/>
      <c r="H1064" s="337"/>
      <c r="I1064" s="337"/>
      <c r="J1064" s="456"/>
      <c r="K1064" s="452"/>
      <c r="L1064" s="333"/>
      <c r="M1064" s="333"/>
      <c r="N1064" s="133"/>
      <c r="O1064" s="333">
        <v>332374</v>
      </c>
      <c r="P1064" s="333"/>
      <c r="Q1064" s="333"/>
      <c r="R1064" s="333"/>
      <c r="S1064" s="333"/>
      <c r="T1064" s="333"/>
      <c r="U1064" s="267">
        <v>297063</v>
      </c>
    </row>
    <row r="1065" spans="1:21" s="267" customFormat="1" ht="65.099999999999994" customHeight="1" x14ac:dyDescent="0.3">
      <c r="A1065" s="264">
        <v>1055</v>
      </c>
      <c r="B1065" s="376"/>
      <c r="C1065" s="334" t="s">
        <v>419</v>
      </c>
      <c r="D1065" s="338" t="s">
        <v>700</v>
      </c>
      <c r="E1065" s="334" t="s">
        <v>2295</v>
      </c>
      <c r="F1065" s="336" t="s">
        <v>1252</v>
      </c>
      <c r="G1065" s="454"/>
      <c r="H1065" s="337"/>
      <c r="I1065" s="337"/>
      <c r="J1065" s="456"/>
      <c r="K1065" s="452"/>
      <c r="L1065" s="333"/>
      <c r="M1065" s="333"/>
      <c r="N1065" s="133"/>
      <c r="O1065" s="333">
        <v>435389</v>
      </c>
      <c r="P1065" s="333"/>
      <c r="Q1065" s="333"/>
      <c r="R1065" s="333"/>
      <c r="S1065" s="333"/>
      <c r="T1065" s="333"/>
      <c r="U1065" s="267">
        <v>448041</v>
      </c>
    </row>
    <row r="1066" spans="1:21" s="267" customFormat="1" ht="65.099999999999994" customHeight="1" x14ac:dyDescent="0.3">
      <c r="A1066" s="264">
        <v>1056</v>
      </c>
      <c r="B1066" s="376"/>
      <c r="C1066" s="334" t="s">
        <v>420</v>
      </c>
      <c r="D1066" s="338" t="s">
        <v>700</v>
      </c>
      <c r="E1066" s="334" t="s">
        <v>2295</v>
      </c>
      <c r="F1066" s="336" t="s">
        <v>1253</v>
      </c>
      <c r="G1066" s="454"/>
      <c r="H1066" s="337"/>
      <c r="I1066" s="337"/>
      <c r="J1066" s="456"/>
      <c r="K1066" s="452"/>
      <c r="L1066" s="333"/>
      <c r="M1066" s="333"/>
      <c r="N1066" s="133"/>
      <c r="O1066" s="333">
        <v>623579</v>
      </c>
      <c r="P1066" s="333"/>
      <c r="Q1066" s="333"/>
      <c r="R1066" s="333"/>
      <c r="S1066" s="333"/>
      <c r="T1066" s="333"/>
      <c r="U1066" s="267">
        <v>760432</v>
      </c>
    </row>
    <row r="1067" spans="1:21" s="267" customFormat="1" ht="65.099999999999994" customHeight="1" x14ac:dyDescent="0.3">
      <c r="A1067" s="264">
        <v>1057</v>
      </c>
      <c r="B1067" s="376"/>
      <c r="C1067" s="334" t="s">
        <v>421</v>
      </c>
      <c r="D1067" s="338" t="s">
        <v>700</v>
      </c>
      <c r="E1067" s="334" t="s">
        <v>2295</v>
      </c>
      <c r="F1067" s="336" t="s">
        <v>1254</v>
      </c>
      <c r="G1067" s="454"/>
      <c r="H1067" s="337"/>
      <c r="I1067" s="337"/>
      <c r="J1067" s="456"/>
      <c r="K1067" s="452"/>
      <c r="L1067" s="333"/>
      <c r="M1067" s="333"/>
      <c r="N1067" s="133"/>
      <c r="O1067" s="333">
        <v>880668</v>
      </c>
      <c r="P1067" s="333"/>
      <c r="Q1067" s="333"/>
      <c r="R1067" s="333"/>
      <c r="S1067" s="333"/>
      <c r="T1067" s="333"/>
      <c r="U1067" s="267">
        <v>1086505</v>
      </c>
    </row>
    <row r="1068" spans="1:21" s="267" customFormat="1" ht="65.099999999999994" customHeight="1" x14ac:dyDescent="0.3">
      <c r="A1068" s="264">
        <v>1058</v>
      </c>
      <c r="B1068" s="376"/>
      <c r="C1068" s="334" t="s">
        <v>422</v>
      </c>
      <c r="D1068" s="338" t="s">
        <v>700</v>
      </c>
      <c r="E1068" s="334" t="s">
        <v>2295</v>
      </c>
      <c r="F1068" s="336" t="s">
        <v>1255</v>
      </c>
      <c r="G1068" s="454"/>
      <c r="H1068" s="337"/>
      <c r="I1068" s="337"/>
      <c r="J1068" s="456"/>
      <c r="K1068" s="452"/>
      <c r="L1068" s="333"/>
      <c r="M1068" s="333"/>
      <c r="N1068" s="133"/>
      <c r="O1068" s="333">
        <v>1469105</v>
      </c>
      <c r="P1068" s="333"/>
      <c r="Q1068" s="333"/>
      <c r="R1068" s="333"/>
      <c r="S1068" s="333"/>
      <c r="T1068" s="333"/>
      <c r="U1068" s="267">
        <v>1546915</v>
      </c>
    </row>
    <row r="1069" spans="1:21" s="267" customFormat="1" ht="65.099999999999994" customHeight="1" x14ac:dyDescent="0.3">
      <c r="A1069" s="264">
        <v>1059</v>
      </c>
      <c r="B1069" s="376"/>
      <c r="C1069" s="334" t="s">
        <v>423</v>
      </c>
      <c r="D1069" s="338" t="s">
        <v>700</v>
      </c>
      <c r="E1069" s="334" t="s">
        <v>2295</v>
      </c>
      <c r="F1069" s="336" t="s">
        <v>1256</v>
      </c>
      <c r="G1069" s="454"/>
      <c r="H1069" s="337"/>
      <c r="I1069" s="337"/>
      <c r="J1069" s="456"/>
      <c r="K1069" s="452"/>
      <c r="L1069" s="333"/>
      <c r="M1069" s="333"/>
      <c r="N1069" s="133"/>
      <c r="O1069" s="333">
        <v>2028445</v>
      </c>
      <c r="P1069" s="333"/>
      <c r="Q1069" s="333"/>
      <c r="R1069" s="333"/>
      <c r="S1069" s="333"/>
      <c r="T1069" s="333"/>
      <c r="U1069" s="267">
        <v>2359487</v>
      </c>
    </row>
    <row r="1070" spans="1:21" s="267" customFormat="1" ht="65.099999999999994" customHeight="1" x14ac:dyDescent="0.3">
      <c r="A1070" s="264">
        <v>1060</v>
      </c>
      <c r="B1070" s="376"/>
      <c r="C1070" s="334" t="s">
        <v>426</v>
      </c>
      <c r="D1070" s="338" t="s">
        <v>972</v>
      </c>
      <c r="E1070" s="334"/>
      <c r="F1070" s="336"/>
      <c r="G1070" s="454"/>
      <c r="H1070" s="337"/>
      <c r="I1070" s="337"/>
      <c r="J1070" s="456"/>
      <c r="K1070" s="336"/>
      <c r="L1070" s="333"/>
      <c r="M1070" s="333"/>
      <c r="N1070" s="133"/>
      <c r="O1070" s="333">
        <v>101852</v>
      </c>
      <c r="P1070" s="333"/>
      <c r="Q1070" s="333"/>
      <c r="R1070" s="333"/>
      <c r="S1070" s="333"/>
      <c r="T1070" s="333"/>
      <c r="U1070" s="267">
        <v>103530</v>
      </c>
    </row>
    <row r="1071" spans="1:21" s="267" customFormat="1" ht="65.099999999999994" customHeight="1" x14ac:dyDescent="0.3">
      <c r="A1071" s="264">
        <v>1061</v>
      </c>
      <c r="B1071" s="376"/>
      <c r="C1071" s="334" t="s">
        <v>429</v>
      </c>
      <c r="D1071" s="338" t="s">
        <v>972</v>
      </c>
      <c r="E1071" s="334"/>
      <c r="F1071" s="336"/>
      <c r="G1071" s="454"/>
      <c r="H1071" s="337"/>
      <c r="I1071" s="337"/>
      <c r="J1071" s="456"/>
      <c r="K1071" s="336"/>
      <c r="L1071" s="333"/>
      <c r="M1071" s="333"/>
      <c r="N1071" s="133"/>
      <c r="O1071" s="333">
        <v>111111</v>
      </c>
      <c r="P1071" s="333"/>
      <c r="Q1071" s="333"/>
      <c r="R1071" s="333"/>
      <c r="S1071" s="333"/>
      <c r="T1071" s="333"/>
      <c r="U1071" s="267">
        <v>121240</v>
      </c>
    </row>
    <row r="1072" spans="1:21" s="267" customFormat="1" ht="65.099999999999994" customHeight="1" x14ac:dyDescent="0.3">
      <c r="A1072" s="264">
        <v>1062</v>
      </c>
      <c r="B1072" s="376"/>
      <c r="C1072" s="334" t="s">
        <v>430</v>
      </c>
      <c r="D1072" s="338" t="s">
        <v>972</v>
      </c>
      <c r="E1072" s="334"/>
      <c r="F1072" s="336"/>
      <c r="G1072" s="454"/>
      <c r="H1072" s="337"/>
      <c r="I1072" s="337"/>
      <c r="J1072" s="456"/>
      <c r="K1072" s="336"/>
      <c r="L1072" s="333"/>
      <c r="M1072" s="333"/>
      <c r="N1072" s="133"/>
      <c r="O1072" s="333">
        <v>157407</v>
      </c>
      <c r="P1072" s="333"/>
      <c r="Q1072" s="333"/>
      <c r="R1072" s="333"/>
      <c r="S1072" s="333"/>
      <c r="T1072" s="333"/>
      <c r="U1072" s="267">
        <v>168928</v>
      </c>
    </row>
    <row r="1073" spans="1:21" s="267" customFormat="1" ht="65.099999999999994" customHeight="1" x14ac:dyDescent="0.3">
      <c r="A1073" s="264">
        <v>1063</v>
      </c>
      <c r="B1073" s="376"/>
      <c r="C1073" s="334" t="s">
        <v>431</v>
      </c>
      <c r="D1073" s="338" t="s">
        <v>972</v>
      </c>
      <c r="E1073" s="334"/>
      <c r="F1073" s="336"/>
      <c r="G1073" s="454"/>
      <c r="H1073" s="337"/>
      <c r="I1073" s="337"/>
      <c r="J1073" s="456"/>
      <c r="K1073" s="336"/>
      <c r="L1073" s="333"/>
      <c r="M1073" s="333"/>
      <c r="N1073" s="133"/>
      <c r="O1073" s="333">
        <v>203704</v>
      </c>
      <c r="P1073" s="333"/>
      <c r="Q1073" s="333"/>
      <c r="R1073" s="333"/>
      <c r="S1073" s="333"/>
      <c r="T1073" s="333"/>
      <c r="U1073" s="267">
        <v>210931</v>
      </c>
    </row>
    <row r="1074" spans="1:21" s="267" customFormat="1" ht="65.099999999999994" customHeight="1" x14ac:dyDescent="0.3">
      <c r="A1074" s="264">
        <v>1064</v>
      </c>
      <c r="B1074" s="376"/>
      <c r="C1074" s="334" t="s">
        <v>432</v>
      </c>
      <c r="D1074" s="338" t="s">
        <v>972</v>
      </c>
      <c r="E1074" s="334"/>
      <c r="F1074" s="336"/>
      <c r="G1074" s="454"/>
      <c r="H1074" s="337"/>
      <c r="I1074" s="337"/>
      <c r="J1074" s="456"/>
      <c r="K1074" s="336"/>
      <c r="L1074" s="333"/>
      <c r="M1074" s="333"/>
      <c r="N1074" s="133"/>
      <c r="O1074" s="333">
        <v>259259</v>
      </c>
      <c r="P1074" s="333"/>
      <c r="Q1074" s="333"/>
      <c r="R1074" s="333"/>
      <c r="S1074" s="333"/>
      <c r="T1074" s="333"/>
      <c r="U1074" s="267">
        <v>279371</v>
      </c>
    </row>
    <row r="1075" spans="1:21" s="267" customFormat="1" ht="65.099999999999994" customHeight="1" x14ac:dyDescent="0.3">
      <c r="A1075" s="264">
        <v>1065</v>
      </c>
      <c r="B1075" s="376"/>
      <c r="C1075" s="334" t="s">
        <v>433</v>
      </c>
      <c r="D1075" s="338" t="s">
        <v>972</v>
      </c>
      <c r="E1075" s="334"/>
      <c r="F1075" s="336"/>
      <c r="G1075" s="454"/>
      <c r="H1075" s="337"/>
      <c r="I1075" s="337"/>
      <c r="J1075" s="456"/>
      <c r="K1075" s="336"/>
      <c r="L1075" s="333"/>
      <c r="M1075" s="333"/>
      <c r="N1075" s="133"/>
      <c r="O1075" s="333">
        <v>351852</v>
      </c>
      <c r="P1075" s="333"/>
      <c r="Q1075" s="333"/>
      <c r="R1075" s="333"/>
      <c r="S1075" s="333"/>
      <c r="T1075" s="333"/>
      <c r="U1075" s="267">
        <v>381883</v>
      </c>
    </row>
    <row r="1076" spans="1:21" s="267" customFormat="1" ht="65.099999999999994" customHeight="1" x14ac:dyDescent="0.3">
      <c r="A1076" s="264">
        <v>1066</v>
      </c>
      <c r="B1076" s="376"/>
      <c r="C1076" s="334" t="s">
        <v>434</v>
      </c>
      <c r="D1076" s="338" t="s">
        <v>972</v>
      </c>
      <c r="E1076" s="334"/>
      <c r="F1076" s="336"/>
      <c r="G1076" s="454"/>
      <c r="H1076" s="337"/>
      <c r="I1076" s="337"/>
      <c r="J1076" s="456"/>
      <c r="K1076" s="336"/>
      <c r="L1076" s="333"/>
      <c r="M1076" s="333"/>
      <c r="N1076" s="133"/>
      <c r="O1076" s="333">
        <v>444444</v>
      </c>
      <c r="P1076" s="333"/>
      <c r="Q1076" s="333"/>
      <c r="R1076" s="333"/>
      <c r="S1076" s="333"/>
      <c r="T1076" s="333"/>
      <c r="U1076" s="267">
        <v>482755</v>
      </c>
    </row>
    <row r="1077" spans="1:21" s="10" customFormat="1" ht="65.099999999999994" customHeight="1" x14ac:dyDescent="0.3">
      <c r="A1077" s="13">
        <v>1067</v>
      </c>
      <c r="B1077" s="376"/>
      <c r="C1077" s="307" t="s">
        <v>426</v>
      </c>
      <c r="D1077" s="319" t="s">
        <v>972</v>
      </c>
      <c r="E1077" s="307" t="s">
        <v>2822</v>
      </c>
      <c r="F1077" s="318"/>
      <c r="G1077" s="376" t="s">
        <v>2783</v>
      </c>
      <c r="H1077" s="321" t="s">
        <v>17</v>
      </c>
      <c r="I1077" s="321"/>
      <c r="J1077" s="389" t="s">
        <v>2825</v>
      </c>
      <c r="K1077" s="318"/>
      <c r="L1077" s="333">
        <v>102000</v>
      </c>
      <c r="M1077" s="333">
        <v>102000</v>
      </c>
      <c r="N1077" s="133">
        <v>102000</v>
      </c>
      <c r="O1077" s="333">
        <v>102000</v>
      </c>
      <c r="P1077" s="333">
        <v>102000</v>
      </c>
      <c r="Q1077" s="333">
        <v>102000</v>
      </c>
      <c r="R1077" s="333">
        <v>102000</v>
      </c>
      <c r="S1077" s="333">
        <v>102000</v>
      </c>
      <c r="T1077" s="333">
        <v>102000</v>
      </c>
    </row>
    <row r="1078" spans="1:21" s="10" customFormat="1" ht="65.099999999999994" customHeight="1" x14ac:dyDescent="0.3">
      <c r="A1078" s="13">
        <v>1068</v>
      </c>
      <c r="B1078" s="376"/>
      <c r="C1078" s="307" t="s">
        <v>429</v>
      </c>
      <c r="D1078" s="319" t="s">
        <v>972</v>
      </c>
      <c r="E1078" s="307" t="s">
        <v>2822</v>
      </c>
      <c r="F1078" s="318"/>
      <c r="G1078" s="376"/>
      <c r="H1078" s="321" t="s">
        <v>119</v>
      </c>
      <c r="I1078" s="321"/>
      <c r="J1078" s="389"/>
      <c r="K1078" s="318"/>
      <c r="L1078" s="333">
        <v>116000</v>
      </c>
      <c r="M1078" s="333">
        <v>116000</v>
      </c>
      <c r="N1078" s="133">
        <v>116000</v>
      </c>
      <c r="O1078" s="333">
        <v>116000</v>
      </c>
      <c r="P1078" s="333">
        <v>116000</v>
      </c>
      <c r="Q1078" s="333">
        <v>116000</v>
      </c>
      <c r="R1078" s="333">
        <v>116000</v>
      </c>
      <c r="S1078" s="333">
        <v>116000</v>
      </c>
      <c r="T1078" s="333">
        <v>116000</v>
      </c>
    </row>
    <row r="1079" spans="1:21" s="10" customFormat="1" ht="65.099999999999994" customHeight="1" x14ac:dyDescent="0.3">
      <c r="A1079" s="13">
        <v>1069</v>
      </c>
      <c r="B1079" s="376"/>
      <c r="C1079" s="307" t="s">
        <v>2823</v>
      </c>
      <c r="D1079" s="319" t="s">
        <v>972</v>
      </c>
      <c r="E1079" s="307" t="s">
        <v>2822</v>
      </c>
      <c r="F1079" s="318"/>
      <c r="G1079" s="376"/>
      <c r="H1079" s="321" t="s">
        <v>119</v>
      </c>
      <c r="I1079" s="321"/>
      <c r="J1079" s="389"/>
      <c r="K1079" s="318"/>
      <c r="L1079" s="333">
        <v>143000</v>
      </c>
      <c r="M1079" s="333">
        <v>143000</v>
      </c>
      <c r="N1079" s="133">
        <v>143000</v>
      </c>
      <c r="O1079" s="333">
        <v>143000</v>
      </c>
      <c r="P1079" s="333">
        <v>143000</v>
      </c>
      <c r="Q1079" s="333">
        <v>143000</v>
      </c>
      <c r="R1079" s="333">
        <v>143000</v>
      </c>
      <c r="S1079" s="333">
        <v>143000</v>
      </c>
      <c r="T1079" s="333">
        <v>143000</v>
      </c>
    </row>
    <row r="1080" spans="1:21" s="10" customFormat="1" ht="65.099999999999994" customHeight="1" x14ac:dyDescent="0.3">
      <c r="A1080" s="13">
        <v>1070</v>
      </c>
      <c r="B1080" s="376"/>
      <c r="C1080" s="307" t="s">
        <v>430</v>
      </c>
      <c r="D1080" s="319" t="s">
        <v>972</v>
      </c>
      <c r="E1080" s="307" t="s">
        <v>2822</v>
      </c>
      <c r="F1080" s="318"/>
      <c r="G1080" s="376"/>
      <c r="H1080" s="321" t="s">
        <v>119</v>
      </c>
      <c r="I1080" s="321"/>
      <c r="J1080" s="389"/>
      <c r="K1080" s="318"/>
      <c r="L1080" s="333">
        <v>162000</v>
      </c>
      <c r="M1080" s="333">
        <v>162000</v>
      </c>
      <c r="N1080" s="133">
        <v>162000</v>
      </c>
      <c r="O1080" s="333">
        <v>162000</v>
      </c>
      <c r="P1080" s="333">
        <v>162000</v>
      </c>
      <c r="Q1080" s="333">
        <v>162000</v>
      </c>
      <c r="R1080" s="333">
        <v>162000</v>
      </c>
      <c r="S1080" s="333">
        <v>162000</v>
      </c>
      <c r="T1080" s="333">
        <v>162000</v>
      </c>
    </row>
    <row r="1081" spans="1:21" s="10" customFormat="1" ht="65.099999999999994" customHeight="1" x14ac:dyDescent="0.3">
      <c r="A1081" s="13">
        <v>1071</v>
      </c>
      <c r="B1081" s="376"/>
      <c r="C1081" s="307" t="s">
        <v>431</v>
      </c>
      <c r="D1081" s="319" t="s">
        <v>972</v>
      </c>
      <c r="E1081" s="307" t="s">
        <v>2822</v>
      </c>
      <c r="F1081" s="318"/>
      <c r="G1081" s="376"/>
      <c r="H1081" s="321" t="s">
        <v>119</v>
      </c>
      <c r="I1081" s="321"/>
      <c r="J1081" s="389"/>
      <c r="K1081" s="318"/>
      <c r="L1081" s="333">
        <v>200000</v>
      </c>
      <c r="M1081" s="333">
        <v>200000</v>
      </c>
      <c r="N1081" s="133">
        <v>200000</v>
      </c>
      <c r="O1081" s="333">
        <v>200000</v>
      </c>
      <c r="P1081" s="333">
        <v>200000</v>
      </c>
      <c r="Q1081" s="333">
        <v>200000</v>
      </c>
      <c r="R1081" s="333">
        <v>200000</v>
      </c>
      <c r="S1081" s="333">
        <v>200000</v>
      </c>
      <c r="T1081" s="333">
        <v>200000</v>
      </c>
    </row>
    <row r="1082" spans="1:21" s="10" customFormat="1" ht="65.099999999999994" customHeight="1" x14ac:dyDescent="0.3">
      <c r="A1082" s="13">
        <v>1072</v>
      </c>
      <c r="B1082" s="376"/>
      <c r="C1082" s="307" t="s">
        <v>2824</v>
      </c>
      <c r="D1082" s="319" t="s">
        <v>972</v>
      </c>
      <c r="E1082" s="307" t="s">
        <v>2822</v>
      </c>
      <c r="F1082" s="318"/>
      <c r="G1082" s="376"/>
      <c r="H1082" s="321" t="s">
        <v>119</v>
      </c>
      <c r="I1082" s="321"/>
      <c r="J1082" s="389"/>
      <c r="K1082" s="318"/>
      <c r="L1082" s="333">
        <v>240000</v>
      </c>
      <c r="M1082" s="333">
        <v>240000</v>
      </c>
      <c r="N1082" s="133">
        <v>240000</v>
      </c>
      <c r="O1082" s="333">
        <v>240000</v>
      </c>
      <c r="P1082" s="333">
        <v>240000</v>
      </c>
      <c r="Q1082" s="333">
        <v>240000</v>
      </c>
      <c r="R1082" s="333">
        <v>240000</v>
      </c>
      <c r="S1082" s="333">
        <v>240000</v>
      </c>
      <c r="T1082" s="333">
        <v>240000</v>
      </c>
    </row>
    <row r="1083" spans="1:21" s="10" customFormat="1" ht="65.099999999999994" customHeight="1" x14ac:dyDescent="0.3">
      <c r="A1083" s="13">
        <v>1073</v>
      </c>
      <c r="B1083" s="376"/>
      <c r="C1083" s="307" t="s">
        <v>432</v>
      </c>
      <c r="D1083" s="319" t="s">
        <v>972</v>
      </c>
      <c r="E1083" s="307" t="s">
        <v>2822</v>
      </c>
      <c r="F1083" s="318"/>
      <c r="G1083" s="376"/>
      <c r="H1083" s="321" t="s">
        <v>119</v>
      </c>
      <c r="I1083" s="321"/>
      <c r="J1083" s="389"/>
      <c r="K1083" s="318"/>
      <c r="L1083" s="333">
        <v>270000</v>
      </c>
      <c r="M1083" s="333">
        <v>270000</v>
      </c>
      <c r="N1083" s="133">
        <v>270000</v>
      </c>
      <c r="O1083" s="333">
        <v>270000</v>
      </c>
      <c r="P1083" s="333">
        <v>270000</v>
      </c>
      <c r="Q1083" s="333">
        <v>270000</v>
      </c>
      <c r="R1083" s="333">
        <v>270000</v>
      </c>
      <c r="S1083" s="333">
        <v>270000</v>
      </c>
      <c r="T1083" s="333">
        <v>270000</v>
      </c>
    </row>
    <row r="1084" spans="1:21" s="10" customFormat="1" ht="65.099999999999994" customHeight="1" x14ac:dyDescent="0.3">
      <c r="A1084" s="13">
        <v>1074</v>
      </c>
      <c r="B1084" s="376"/>
      <c r="C1084" s="307" t="s">
        <v>433</v>
      </c>
      <c r="D1084" s="319" t="s">
        <v>972</v>
      </c>
      <c r="E1084" s="307" t="s">
        <v>2822</v>
      </c>
      <c r="F1084" s="318"/>
      <c r="G1084" s="376"/>
      <c r="H1084" s="321" t="s">
        <v>119</v>
      </c>
      <c r="I1084" s="321"/>
      <c r="J1084" s="389"/>
      <c r="K1084" s="318"/>
      <c r="L1084" s="333">
        <v>369000</v>
      </c>
      <c r="M1084" s="333">
        <v>369000</v>
      </c>
      <c r="N1084" s="133">
        <v>369000</v>
      </c>
      <c r="O1084" s="333">
        <v>369000</v>
      </c>
      <c r="P1084" s="333">
        <v>369000</v>
      </c>
      <c r="Q1084" s="333">
        <v>369000</v>
      </c>
      <c r="R1084" s="333">
        <v>369000</v>
      </c>
      <c r="S1084" s="333">
        <v>369000</v>
      </c>
      <c r="T1084" s="333">
        <v>369000</v>
      </c>
    </row>
    <row r="1085" spans="1:21" s="10" customFormat="1" ht="65.099999999999994" customHeight="1" x14ac:dyDescent="0.3">
      <c r="A1085" s="13">
        <v>1075</v>
      </c>
      <c r="B1085" s="376"/>
      <c r="C1085" s="307" t="s">
        <v>434</v>
      </c>
      <c r="D1085" s="319" t="s">
        <v>972</v>
      </c>
      <c r="E1085" s="307" t="s">
        <v>2822</v>
      </c>
      <c r="F1085" s="318"/>
      <c r="G1085" s="376"/>
      <c r="H1085" s="321" t="s">
        <v>119</v>
      </c>
      <c r="I1085" s="321"/>
      <c r="J1085" s="389"/>
      <c r="K1085" s="318"/>
      <c r="L1085" s="333">
        <v>472000</v>
      </c>
      <c r="M1085" s="333">
        <v>472000</v>
      </c>
      <c r="N1085" s="133">
        <v>472000</v>
      </c>
      <c r="O1085" s="333">
        <v>472000</v>
      </c>
      <c r="P1085" s="333">
        <v>472000</v>
      </c>
      <c r="Q1085" s="333">
        <v>472000</v>
      </c>
      <c r="R1085" s="333">
        <v>472000</v>
      </c>
      <c r="S1085" s="333">
        <v>472000</v>
      </c>
      <c r="T1085" s="333">
        <v>472000</v>
      </c>
    </row>
    <row r="1086" spans="1:21" s="10" customFormat="1" ht="65.099999999999994" customHeight="1" x14ac:dyDescent="0.3">
      <c r="A1086" s="13">
        <v>1076</v>
      </c>
      <c r="B1086" s="376"/>
      <c r="C1086" s="307" t="s">
        <v>435</v>
      </c>
      <c r="D1086" s="319" t="s">
        <v>972</v>
      </c>
      <c r="E1086" s="307" t="s">
        <v>2822</v>
      </c>
      <c r="F1086" s="318"/>
      <c r="G1086" s="376"/>
      <c r="H1086" s="321" t="s">
        <v>119</v>
      </c>
      <c r="I1086" s="321"/>
      <c r="J1086" s="389"/>
      <c r="K1086" s="318"/>
      <c r="L1086" s="333">
        <v>685000</v>
      </c>
      <c r="M1086" s="333">
        <v>685000</v>
      </c>
      <c r="N1086" s="133">
        <v>685000</v>
      </c>
      <c r="O1086" s="333">
        <v>685000</v>
      </c>
      <c r="P1086" s="333">
        <v>685000</v>
      </c>
      <c r="Q1086" s="333">
        <v>685000</v>
      </c>
      <c r="R1086" s="333">
        <v>685000</v>
      </c>
      <c r="S1086" s="333">
        <v>685000</v>
      </c>
      <c r="T1086" s="333">
        <v>685000</v>
      </c>
    </row>
    <row r="1087" spans="1:21" s="10" customFormat="1" ht="65.099999999999994" customHeight="1" x14ac:dyDescent="0.3">
      <c r="A1087" s="13">
        <v>1077</v>
      </c>
      <c r="B1087" s="376"/>
      <c r="C1087" s="307" t="s">
        <v>436</v>
      </c>
      <c r="D1087" s="319" t="s">
        <v>972</v>
      </c>
      <c r="E1087" s="307" t="s">
        <v>2822</v>
      </c>
      <c r="F1087" s="318"/>
      <c r="G1087" s="376"/>
      <c r="H1087" s="321" t="s">
        <v>119</v>
      </c>
      <c r="I1087" s="321"/>
      <c r="J1087" s="389"/>
      <c r="K1087" s="318"/>
      <c r="L1087" s="333">
        <v>892000</v>
      </c>
      <c r="M1087" s="333">
        <v>892000</v>
      </c>
      <c r="N1087" s="133">
        <v>892000</v>
      </c>
      <c r="O1087" s="333">
        <v>892000</v>
      </c>
      <c r="P1087" s="333">
        <v>892000</v>
      </c>
      <c r="Q1087" s="333">
        <v>892000</v>
      </c>
      <c r="R1087" s="333">
        <v>892000</v>
      </c>
      <c r="S1087" s="333">
        <v>892000</v>
      </c>
      <c r="T1087" s="333">
        <v>892000</v>
      </c>
    </row>
    <row r="1088" spans="1:21" s="10" customFormat="1" ht="65.099999999999994" customHeight="1" x14ac:dyDescent="0.3">
      <c r="A1088" s="13">
        <v>1078</v>
      </c>
      <c r="B1088" s="376" t="s">
        <v>566</v>
      </c>
      <c r="C1088" s="307" t="s">
        <v>476</v>
      </c>
      <c r="D1088" s="319" t="s">
        <v>568</v>
      </c>
      <c r="E1088" s="425" t="s">
        <v>3076</v>
      </c>
      <c r="F1088" s="425" t="s">
        <v>477</v>
      </c>
      <c r="G1088" s="390" t="s">
        <v>3142</v>
      </c>
      <c r="H1088" s="391" t="s">
        <v>17</v>
      </c>
      <c r="I1088" s="391" t="s">
        <v>478</v>
      </c>
      <c r="J1088" s="392" t="s">
        <v>2529</v>
      </c>
      <c r="K1088" s="425"/>
      <c r="L1088" s="324">
        <v>4600000</v>
      </c>
      <c r="M1088" s="324">
        <v>4600000</v>
      </c>
      <c r="N1088" s="132">
        <v>4600000</v>
      </c>
      <c r="O1088" s="324">
        <v>4600000</v>
      </c>
      <c r="P1088" s="324">
        <v>4600000</v>
      </c>
      <c r="Q1088" s="324">
        <v>4600000</v>
      </c>
      <c r="R1088" s="324">
        <v>4600000</v>
      </c>
      <c r="S1088" s="324">
        <v>4600000</v>
      </c>
      <c r="T1088" s="324">
        <v>4600000</v>
      </c>
    </row>
    <row r="1089" spans="1:20" s="10" customFormat="1" ht="65.099999999999994" customHeight="1" x14ac:dyDescent="0.3">
      <c r="A1089" s="13">
        <v>1079</v>
      </c>
      <c r="B1089" s="376"/>
      <c r="C1089" s="307" t="s">
        <v>479</v>
      </c>
      <c r="D1089" s="319" t="s">
        <v>568</v>
      </c>
      <c r="E1089" s="425"/>
      <c r="F1089" s="425"/>
      <c r="G1089" s="390"/>
      <c r="H1089" s="391"/>
      <c r="I1089" s="391"/>
      <c r="J1089" s="392"/>
      <c r="K1089" s="425"/>
      <c r="L1089" s="324">
        <v>4800000</v>
      </c>
      <c r="M1089" s="324">
        <v>4800000</v>
      </c>
      <c r="N1089" s="132">
        <v>4800000</v>
      </c>
      <c r="O1089" s="324">
        <v>4800000</v>
      </c>
      <c r="P1089" s="324">
        <v>4800000</v>
      </c>
      <c r="Q1089" s="324">
        <v>4800000</v>
      </c>
      <c r="R1089" s="324">
        <v>4800000</v>
      </c>
      <c r="S1089" s="324">
        <v>4800000</v>
      </c>
      <c r="T1089" s="324">
        <v>4800000</v>
      </c>
    </row>
    <row r="1090" spans="1:20" s="10" customFormat="1" ht="65.099999999999994" customHeight="1" x14ac:dyDescent="0.3">
      <c r="A1090" s="13">
        <v>1080</v>
      </c>
      <c r="B1090" s="376"/>
      <c r="C1090" s="307" t="s">
        <v>480</v>
      </c>
      <c r="D1090" s="319" t="s">
        <v>568</v>
      </c>
      <c r="E1090" s="425"/>
      <c r="F1090" s="425"/>
      <c r="G1090" s="390"/>
      <c r="H1090" s="391"/>
      <c r="I1090" s="391"/>
      <c r="J1090" s="392"/>
      <c r="K1090" s="425"/>
      <c r="L1090" s="324">
        <v>4909090.9090909082</v>
      </c>
      <c r="M1090" s="324">
        <v>4909090.9090909082</v>
      </c>
      <c r="N1090" s="132">
        <v>4909090.9090909082</v>
      </c>
      <c r="O1090" s="324">
        <v>4909090.9090909082</v>
      </c>
      <c r="P1090" s="324">
        <v>4909090.9090909082</v>
      </c>
      <c r="Q1090" s="324">
        <v>4909090.9090909082</v>
      </c>
      <c r="R1090" s="324">
        <v>4909090.9090909082</v>
      </c>
      <c r="S1090" s="324">
        <v>4909090.9090909082</v>
      </c>
      <c r="T1090" s="324">
        <v>4909090.9090909082</v>
      </c>
    </row>
    <row r="1091" spans="1:20" s="10" customFormat="1" ht="65.099999999999994" customHeight="1" x14ac:dyDescent="0.3">
      <c r="A1091" s="13">
        <v>1081</v>
      </c>
      <c r="B1091" s="376"/>
      <c r="C1091" s="307" t="s">
        <v>481</v>
      </c>
      <c r="D1091" s="319" t="s">
        <v>568</v>
      </c>
      <c r="E1091" s="425"/>
      <c r="F1091" s="425"/>
      <c r="G1091" s="390"/>
      <c r="H1091" s="391"/>
      <c r="I1091" s="391"/>
      <c r="J1091" s="392"/>
      <c r="K1091" s="425"/>
      <c r="L1091" s="324">
        <v>5600000</v>
      </c>
      <c r="M1091" s="324">
        <v>5600000</v>
      </c>
      <c r="N1091" s="132">
        <v>5600000</v>
      </c>
      <c r="O1091" s="324">
        <v>5600000</v>
      </c>
      <c r="P1091" s="324">
        <v>5600000</v>
      </c>
      <c r="Q1091" s="324">
        <v>5600000</v>
      </c>
      <c r="R1091" s="324">
        <v>5600000</v>
      </c>
      <c r="S1091" s="324">
        <v>5600000</v>
      </c>
      <c r="T1091" s="324">
        <v>5600000</v>
      </c>
    </row>
    <row r="1092" spans="1:20" s="10" customFormat="1" ht="65.099999999999994" customHeight="1" x14ac:dyDescent="0.3">
      <c r="A1092" s="13">
        <v>1082</v>
      </c>
      <c r="B1092" s="376"/>
      <c r="C1092" s="307" t="s">
        <v>482</v>
      </c>
      <c r="D1092" s="319" t="s">
        <v>568</v>
      </c>
      <c r="E1092" s="425"/>
      <c r="F1092" s="425"/>
      <c r="G1092" s="390"/>
      <c r="H1092" s="391"/>
      <c r="I1092" s="391"/>
      <c r="J1092" s="392"/>
      <c r="K1092" s="425"/>
      <c r="L1092" s="324">
        <v>5909090.9090909082</v>
      </c>
      <c r="M1092" s="324">
        <v>5909090.9090909082</v>
      </c>
      <c r="N1092" s="132">
        <v>5909090.9090909082</v>
      </c>
      <c r="O1092" s="324">
        <v>5909090.9090909082</v>
      </c>
      <c r="P1092" s="324">
        <v>5909090.9090909082</v>
      </c>
      <c r="Q1092" s="324">
        <v>5909090.9090909082</v>
      </c>
      <c r="R1092" s="324">
        <v>5909090.9090909082</v>
      </c>
      <c r="S1092" s="324">
        <v>5909090.9090909082</v>
      </c>
      <c r="T1092" s="324">
        <v>5909090.9090909082</v>
      </c>
    </row>
    <row r="1093" spans="1:20" s="10" customFormat="1" ht="65.099999999999994" customHeight="1" x14ac:dyDescent="0.3">
      <c r="A1093" s="13">
        <v>1083</v>
      </c>
      <c r="B1093" s="376"/>
      <c r="C1093" s="307" t="s">
        <v>483</v>
      </c>
      <c r="D1093" s="319" t="s">
        <v>568</v>
      </c>
      <c r="E1093" s="425"/>
      <c r="F1093" s="425"/>
      <c r="G1093" s="390"/>
      <c r="H1093" s="391"/>
      <c r="I1093" s="391"/>
      <c r="J1093" s="392"/>
      <c r="K1093" s="425"/>
      <c r="L1093" s="324">
        <v>5999999.9999999991</v>
      </c>
      <c r="M1093" s="324">
        <v>5999999.9999999991</v>
      </c>
      <c r="N1093" s="132">
        <v>5999999.9999999991</v>
      </c>
      <c r="O1093" s="324">
        <v>5999999.9999999991</v>
      </c>
      <c r="P1093" s="324">
        <v>5999999.9999999991</v>
      </c>
      <c r="Q1093" s="324">
        <v>5999999.9999999991</v>
      </c>
      <c r="R1093" s="324">
        <v>5999999.9999999991</v>
      </c>
      <c r="S1093" s="324">
        <v>5999999.9999999991</v>
      </c>
      <c r="T1093" s="324">
        <v>5999999.9999999991</v>
      </c>
    </row>
    <row r="1094" spans="1:20" s="10" customFormat="1" ht="65.099999999999994" customHeight="1" x14ac:dyDescent="0.3">
      <c r="A1094" s="13">
        <v>1084</v>
      </c>
      <c r="B1094" s="376"/>
      <c r="C1094" s="307" t="s">
        <v>484</v>
      </c>
      <c r="D1094" s="319" t="s">
        <v>568</v>
      </c>
      <c r="E1094" s="425"/>
      <c r="F1094" s="425"/>
      <c r="G1094" s="390"/>
      <c r="H1094" s="391"/>
      <c r="I1094" s="391"/>
      <c r="J1094" s="392"/>
      <c r="K1094" s="425"/>
      <c r="L1094" s="324">
        <v>6199999.9999999991</v>
      </c>
      <c r="M1094" s="324">
        <v>6199999.9999999991</v>
      </c>
      <c r="N1094" s="132">
        <v>6199999.9999999991</v>
      </c>
      <c r="O1094" s="324">
        <v>6199999.9999999991</v>
      </c>
      <c r="P1094" s="324">
        <v>6199999.9999999991</v>
      </c>
      <c r="Q1094" s="324">
        <v>6199999.9999999991</v>
      </c>
      <c r="R1094" s="324">
        <v>6199999.9999999991</v>
      </c>
      <c r="S1094" s="324">
        <v>6199999.9999999991</v>
      </c>
      <c r="T1094" s="324">
        <v>6199999.9999999991</v>
      </c>
    </row>
    <row r="1095" spans="1:20" s="10" customFormat="1" ht="65.099999999999994" customHeight="1" x14ac:dyDescent="0.3">
      <c r="A1095" s="13">
        <v>1085</v>
      </c>
      <c r="B1095" s="376"/>
      <c r="C1095" s="307" t="s">
        <v>485</v>
      </c>
      <c r="D1095" s="319" t="s">
        <v>568</v>
      </c>
      <c r="E1095" s="425"/>
      <c r="F1095" s="425"/>
      <c r="G1095" s="390"/>
      <c r="H1095" s="391"/>
      <c r="I1095" s="391"/>
      <c r="J1095" s="392"/>
      <c r="K1095" s="425"/>
      <c r="L1095" s="324">
        <v>6299999.9999999991</v>
      </c>
      <c r="M1095" s="324">
        <v>6299999.9999999991</v>
      </c>
      <c r="N1095" s="132">
        <v>6299999.9999999991</v>
      </c>
      <c r="O1095" s="324">
        <v>6299999.9999999991</v>
      </c>
      <c r="P1095" s="324">
        <v>6299999.9999999991</v>
      </c>
      <c r="Q1095" s="324">
        <v>6299999.9999999991</v>
      </c>
      <c r="R1095" s="324">
        <v>6299999.9999999991</v>
      </c>
      <c r="S1095" s="324">
        <v>6299999.9999999991</v>
      </c>
      <c r="T1095" s="324">
        <v>6299999.9999999991</v>
      </c>
    </row>
    <row r="1096" spans="1:20" s="10" customFormat="1" ht="65.099999999999994" customHeight="1" x14ac:dyDescent="0.3">
      <c r="A1096" s="13">
        <v>1086</v>
      </c>
      <c r="B1096" s="376"/>
      <c r="C1096" s="307" t="s">
        <v>486</v>
      </c>
      <c r="D1096" s="319" t="s">
        <v>568</v>
      </c>
      <c r="E1096" s="425"/>
      <c r="F1096" s="425"/>
      <c r="G1096" s="390"/>
      <c r="H1096" s="391"/>
      <c r="I1096" s="391"/>
      <c r="J1096" s="392"/>
      <c r="K1096" s="425"/>
      <c r="L1096" s="324">
        <v>6999999.9999999991</v>
      </c>
      <c r="M1096" s="324">
        <v>6999999.9999999991</v>
      </c>
      <c r="N1096" s="132">
        <v>6999999.9999999991</v>
      </c>
      <c r="O1096" s="324">
        <v>6999999.9999999991</v>
      </c>
      <c r="P1096" s="324">
        <v>6999999.9999999991</v>
      </c>
      <c r="Q1096" s="324">
        <v>6999999.9999999991</v>
      </c>
      <c r="R1096" s="324">
        <v>6999999.9999999991</v>
      </c>
      <c r="S1096" s="324">
        <v>6999999.9999999991</v>
      </c>
      <c r="T1096" s="324">
        <v>6999999.9999999991</v>
      </c>
    </row>
    <row r="1097" spans="1:20" s="10" customFormat="1" ht="65.099999999999994" customHeight="1" x14ac:dyDescent="0.3">
      <c r="A1097" s="13">
        <v>1087</v>
      </c>
      <c r="B1097" s="376"/>
      <c r="C1097" s="307" t="s">
        <v>487</v>
      </c>
      <c r="D1097" s="319" t="s">
        <v>568</v>
      </c>
      <c r="E1097" s="425"/>
      <c r="F1097" s="425"/>
      <c r="G1097" s="390"/>
      <c r="H1097" s="391"/>
      <c r="I1097" s="391"/>
      <c r="J1097" s="392"/>
      <c r="K1097" s="425"/>
      <c r="L1097" s="324">
        <v>7499999.9999999991</v>
      </c>
      <c r="M1097" s="324">
        <v>7499999.9999999991</v>
      </c>
      <c r="N1097" s="132">
        <v>7499999.9999999991</v>
      </c>
      <c r="O1097" s="324">
        <v>7499999.9999999991</v>
      </c>
      <c r="P1097" s="324">
        <v>7499999.9999999991</v>
      </c>
      <c r="Q1097" s="324">
        <v>7499999.9999999991</v>
      </c>
      <c r="R1097" s="324">
        <v>7499999.9999999991</v>
      </c>
      <c r="S1097" s="324">
        <v>7499999.9999999991</v>
      </c>
      <c r="T1097" s="324">
        <v>7499999.9999999991</v>
      </c>
    </row>
    <row r="1098" spans="1:20" s="10" customFormat="1" ht="65.099999999999994" customHeight="1" x14ac:dyDescent="0.3">
      <c r="A1098" s="13">
        <v>1088</v>
      </c>
      <c r="B1098" s="376"/>
      <c r="C1098" s="307" t="s">
        <v>488</v>
      </c>
      <c r="D1098" s="319" t="s">
        <v>568</v>
      </c>
      <c r="E1098" s="425"/>
      <c r="F1098" s="425"/>
      <c r="G1098" s="390"/>
      <c r="H1098" s="391"/>
      <c r="I1098" s="391"/>
      <c r="J1098" s="392"/>
      <c r="K1098" s="425"/>
      <c r="L1098" s="324">
        <v>9000000</v>
      </c>
      <c r="M1098" s="324">
        <v>9000000</v>
      </c>
      <c r="N1098" s="132">
        <v>9000000</v>
      </c>
      <c r="O1098" s="324">
        <v>9000000</v>
      </c>
      <c r="P1098" s="324">
        <v>9000000</v>
      </c>
      <c r="Q1098" s="324">
        <v>9000000</v>
      </c>
      <c r="R1098" s="324">
        <v>9000000</v>
      </c>
      <c r="S1098" s="324">
        <v>9000000</v>
      </c>
      <c r="T1098" s="324">
        <v>9000000</v>
      </c>
    </row>
    <row r="1099" spans="1:20" s="10" customFormat="1" ht="65.099999999999994" customHeight="1" x14ac:dyDescent="0.3">
      <c r="A1099" s="13">
        <v>1089</v>
      </c>
      <c r="B1099" s="376"/>
      <c r="C1099" s="307" t="s">
        <v>489</v>
      </c>
      <c r="D1099" s="319" t="s">
        <v>568</v>
      </c>
      <c r="E1099" s="425"/>
      <c r="F1099" s="425"/>
      <c r="G1099" s="390"/>
      <c r="H1099" s="391"/>
      <c r="I1099" s="391"/>
      <c r="J1099" s="392"/>
      <c r="K1099" s="425"/>
      <c r="L1099" s="324">
        <v>9090909.0909090899</v>
      </c>
      <c r="M1099" s="324">
        <v>9090909.0909090899</v>
      </c>
      <c r="N1099" s="132">
        <v>9090909.0909090899</v>
      </c>
      <c r="O1099" s="324">
        <v>9090909.0909090899</v>
      </c>
      <c r="P1099" s="324">
        <v>9090909.0909090899</v>
      </c>
      <c r="Q1099" s="324">
        <v>9090909.0909090899</v>
      </c>
      <c r="R1099" s="324">
        <v>9090909.0909090899</v>
      </c>
      <c r="S1099" s="324">
        <v>9090909.0909090899</v>
      </c>
      <c r="T1099" s="324">
        <v>9090909.0909090899</v>
      </c>
    </row>
    <row r="1100" spans="1:20" s="10" customFormat="1" ht="65.099999999999994" customHeight="1" x14ac:dyDescent="0.3">
      <c r="A1100" s="13">
        <v>1090</v>
      </c>
      <c r="B1100" s="376"/>
      <c r="C1100" s="307" t="s">
        <v>2842</v>
      </c>
      <c r="D1100" s="319" t="s">
        <v>568</v>
      </c>
      <c r="E1100" s="425"/>
      <c r="F1100" s="425"/>
      <c r="G1100" s="390"/>
      <c r="H1100" s="391"/>
      <c r="I1100" s="391"/>
      <c r="J1100" s="392"/>
      <c r="K1100" s="425"/>
      <c r="L1100" s="324">
        <v>10000000</v>
      </c>
      <c r="M1100" s="324">
        <v>10000000</v>
      </c>
      <c r="N1100" s="132">
        <v>10000000</v>
      </c>
      <c r="O1100" s="324">
        <v>10000000</v>
      </c>
      <c r="P1100" s="324">
        <v>10000000</v>
      </c>
      <c r="Q1100" s="324">
        <v>10000000</v>
      </c>
      <c r="R1100" s="324">
        <v>10000000</v>
      </c>
      <c r="S1100" s="324">
        <v>10000000</v>
      </c>
      <c r="T1100" s="324">
        <v>10000000</v>
      </c>
    </row>
    <row r="1101" spans="1:20" s="10" customFormat="1" ht="65.099999999999994" customHeight="1" x14ac:dyDescent="0.3">
      <c r="A1101" s="13">
        <v>1091</v>
      </c>
      <c r="B1101" s="376"/>
      <c r="C1101" s="307" t="s">
        <v>2843</v>
      </c>
      <c r="D1101" s="319" t="s">
        <v>568</v>
      </c>
      <c r="E1101" s="425"/>
      <c r="F1101" s="425"/>
      <c r="G1101" s="390"/>
      <c r="H1101" s="391"/>
      <c r="I1101" s="391"/>
      <c r="J1101" s="392"/>
      <c r="K1101" s="425"/>
      <c r="L1101" s="324">
        <v>10909000</v>
      </c>
      <c r="M1101" s="324">
        <v>10909000</v>
      </c>
      <c r="N1101" s="132">
        <v>10909000</v>
      </c>
      <c r="O1101" s="324">
        <v>10909000</v>
      </c>
      <c r="P1101" s="324">
        <v>10909000</v>
      </c>
      <c r="Q1101" s="324">
        <v>10909000</v>
      </c>
      <c r="R1101" s="324">
        <v>10909000</v>
      </c>
      <c r="S1101" s="324">
        <v>10909000</v>
      </c>
      <c r="T1101" s="324">
        <v>10909000</v>
      </c>
    </row>
    <row r="1102" spans="1:20" s="10" customFormat="1" ht="65.099999999999994" customHeight="1" x14ac:dyDescent="0.3">
      <c r="A1102" s="13">
        <v>1092</v>
      </c>
      <c r="B1102" s="376"/>
      <c r="C1102" s="307" t="s">
        <v>490</v>
      </c>
      <c r="D1102" s="319" t="s">
        <v>568</v>
      </c>
      <c r="E1102" s="425" t="s">
        <v>3077</v>
      </c>
      <c r="F1102" s="425" t="s">
        <v>477</v>
      </c>
      <c r="G1102" s="390"/>
      <c r="H1102" s="391"/>
      <c r="I1102" s="391"/>
      <c r="J1102" s="392"/>
      <c r="K1102" s="425"/>
      <c r="L1102" s="324">
        <v>4880000</v>
      </c>
      <c r="M1102" s="324">
        <v>4880000</v>
      </c>
      <c r="N1102" s="132">
        <v>4880000</v>
      </c>
      <c r="O1102" s="324">
        <v>4880000</v>
      </c>
      <c r="P1102" s="324">
        <v>4880000</v>
      </c>
      <c r="Q1102" s="324">
        <v>4880000</v>
      </c>
      <c r="R1102" s="324">
        <v>4880000</v>
      </c>
      <c r="S1102" s="324">
        <v>4880000</v>
      </c>
      <c r="T1102" s="324">
        <v>4880000</v>
      </c>
    </row>
    <row r="1103" spans="1:20" s="10" customFormat="1" ht="65.099999999999994" customHeight="1" x14ac:dyDescent="0.3">
      <c r="A1103" s="13">
        <v>1093</v>
      </c>
      <c r="B1103" s="376"/>
      <c r="C1103" s="307" t="s">
        <v>491</v>
      </c>
      <c r="D1103" s="319" t="s">
        <v>568</v>
      </c>
      <c r="E1103" s="425"/>
      <c r="F1103" s="425"/>
      <c r="G1103" s="390"/>
      <c r="H1103" s="391"/>
      <c r="I1103" s="391"/>
      <c r="J1103" s="392"/>
      <c r="K1103" s="425"/>
      <c r="L1103" s="324">
        <v>5570000</v>
      </c>
      <c r="M1103" s="324">
        <v>5570000</v>
      </c>
      <c r="N1103" s="132">
        <v>5570000</v>
      </c>
      <c r="O1103" s="324">
        <v>5570000</v>
      </c>
      <c r="P1103" s="324">
        <v>5570000</v>
      </c>
      <c r="Q1103" s="324">
        <v>5570000</v>
      </c>
      <c r="R1103" s="324">
        <v>5570000</v>
      </c>
      <c r="S1103" s="324">
        <v>5570000</v>
      </c>
      <c r="T1103" s="324">
        <v>5570000</v>
      </c>
    </row>
    <row r="1104" spans="1:20" s="10" customFormat="1" ht="65.099999999999994" customHeight="1" x14ac:dyDescent="0.3">
      <c r="A1104" s="13">
        <v>1094</v>
      </c>
      <c r="B1104" s="376"/>
      <c r="C1104" s="307" t="s">
        <v>492</v>
      </c>
      <c r="D1104" s="319" t="s">
        <v>568</v>
      </c>
      <c r="E1104" s="425"/>
      <c r="F1104" s="425"/>
      <c r="G1104" s="390"/>
      <c r="H1104" s="391"/>
      <c r="I1104" s="391"/>
      <c r="J1104" s="392"/>
      <c r="K1104" s="425"/>
      <c r="L1104" s="324">
        <v>6180000</v>
      </c>
      <c r="M1104" s="324">
        <v>6180000</v>
      </c>
      <c r="N1104" s="132">
        <v>6180000</v>
      </c>
      <c r="O1104" s="324">
        <v>6180000</v>
      </c>
      <c r="P1104" s="324">
        <v>6180000</v>
      </c>
      <c r="Q1104" s="324">
        <v>6180000</v>
      </c>
      <c r="R1104" s="324">
        <v>6180000</v>
      </c>
      <c r="S1104" s="324">
        <v>6180000</v>
      </c>
      <c r="T1104" s="324">
        <v>6180000</v>
      </c>
    </row>
    <row r="1105" spans="1:20" s="10" customFormat="1" ht="65.099999999999994" customHeight="1" x14ac:dyDescent="0.3">
      <c r="A1105" s="13">
        <v>1095</v>
      </c>
      <c r="B1105" s="376"/>
      <c r="C1105" s="307" t="s">
        <v>493</v>
      </c>
      <c r="D1105" s="319" t="s">
        <v>568</v>
      </c>
      <c r="E1105" s="392" t="s">
        <v>3078</v>
      </c>
      <c r="F1105" s="425"/>
      <c r="G1105" s="390"/>
      <c r="H1105" s="391"/>
      <c r="I1105" s="391"/>
      <c r="J1105" s="392"/>
      <c r="K1105" s="425"/>
      <c r="L1105" s="324">
        <v>6999999.9999999991</v>
      </c>
      <c r="M1105" s="324">
        <v>6999999.9999999991</v>
      </c>
      <c r="N1105" s="132">
        <v>6999999.9999999991</v>
      </c>
      <c r="O1105" s="324">
        <v>6999999.9999999991</v>
      </c>
      <c r="P1105" s="324">
        <v>6999999.9999999991</v>
      </c>
      <c r="Q1105" s="324">
        <v>6999999.9999999991</v>
      </c>
      <c r="R1105" s="324">
        <v>6999999.9999999991</v>
      </c>
      <c r="S1105" s="324">
        <v>6999999.9999999991</v>
      </c>
      <c r="T1105" s="324">
        <v>6999999.9999999991</v>
      </c>
    </row>
    <row r="1106" spans="1:20" s="10" customFormat="1" ht="65.099999999999994" customHeight="1" x14ac:dyDescent="0.3">
      <c r="A1106" s="13">
        <v>1096</v>
      </c>
      <c r="B1106" s="376"/>
      <c r="C1106" s="307" t="s">
        <v>494</v>
      </c>
      <c r="D1106" s="319" t="s">
        <v>568</v>
      </c>
      <c r="E1106" s="392"/>
      <c r="F1106" s="425"/>
      <c r="G1106" s="390"/>
      <c r="H1106" s="391"/>
      <c r="I1106" s="391"/>
      <c r="J1106" s="392"/>
      <c r="K1106" s="425"/>
      <c r="L1106" s="324">
        <v>7772727.2727272725</v>
      </c>
      <c r="M1106" s="324">
        <v>7772727.2727272725</v>
      </c>
      <c r="N1106" s="132">
        <v>7772727.2727272725</v>
      </c>
      <c r="O1106" s="324">
        <v>7772727.2727272725</v>
      </c>
      <c r="P1106" s="324">
        <v>7772727.2727272725</v>
      </c>
      <c r="Q1106" s="324">
        <v>7772727.2727272725</v>
      </c>
      <c r="R1106" s="324">
        <v>7772727.2727272725</v>
      </c>
      <c r="S1106" s="324">
        <v>7772727.2727272725</v>
      </c>
      <c r="T1106" s="324">
        <v>7772727.2727272725</v>
      </c>
    </row>
    <row r="1107" spans="1:20" s="10" customFormat="1" ht="65.099999999999994" customHeight="1" x14ac:dyDescent="0.3">
      <c r="A1107" s="13">
        <v>1097</v>
      </c>
      <c r="B1107" s="376"/>
      <c r="C1107" s="307" t="s">
        <v>495</v>
      </c>
      <c r="D1107" s="319" t="s">
        <v>568</v>
      </c>
      <c r="E1107" s="392"/>
      <c r="F1107" s="425"/>
      <c r="G1107" s="390"/>
      <c r="H1107" s="391"/>
      <c r="I1107" s="391"/>
      <c r="J1107" s="392"/>
      <c r="K1107" s="425"/>
      <c r="L1107" s="324">
        <v>7872727.2727272725</v>
      </c>
      <c r="M1107" s="324">
        <v>7872727.2727272725</v>
      </c>
      <c r="N1107" s="132">
        <v>7872727.2727272725</v>
      </c>
      <c r="O1107" s="324">
        <v>7872727.2727272725</v>
      </c>
      <c r="P1107" s="324">
        <v>7872727.2727272725</v>
      </c>
      <c r="Q1107" s="324">
        <v>7872727.2727272725</v>
      </c>
      <c r="R1107" s="324">
        <v>7872727.2727272725</v>
      </c>
      <c r="S1107" s="324">
        <v>7872727.2727272725</v>
      </c>
      <c r="T1107" s="324">
        <v>7872727.2727272725</v>
      </c>
    </row>
    <row r="1108" spans="1:20" s="10" customFormat="1" ht="65.099999999999994" customHeight="1" x14ac:dyDescent="0.3">
      <c r="A1108" s="13">
        <v>1098</v>
      </c>
      <c r="B1108" s="376"/>
      <c r="C1108" s="307" t="s">
        <v>496</v>
      </c>
      <c r="D1108" s="319" t="s">
        <v>568</v>
      </c>
      <c r="E1108" s="392"/>
      <c r="F1108" s="425"/>
      <c r="G1108" s="390"/>
      <c r="H1108" s="391"/>
      <c r="I1108" s="391"/>
      <c r="J1108" s="392"/>
      <c r="K1108" s="425"/>
      <c r="L1108" s="324">
        <v>8181818.1818181807</v>
      </c>
      <c r="M1108" s="324">
        <v>8181818.1818181807</v>
      </c>
      <c r="N1108" s="132">
        <v>8181818.1818181807</v>
      </c>
      <c r="O1108" s="324">
        <v>8181818.1818181807</v>
      </c>
      <c r="P1108" s="324">
        <v>8181818.1818181807</v>
      </c>
      <c r="Q1108" s="324">
        <v>8181818.1818181807</v>
      </c>
      <c r="R1108" s="324">
        <v>8181818.1818181807</v>
      </c>
      <c r="S1108" s="324">
        <v>8181818.1818181807</v>
      </c>
      <c r="T1108" s="324">
        <v>8181818.1818181807</v>
      </c>
    </row>
    <row r="1109" spans="1:20" s="10" customFormat="1" ht="65.099999999999994" customHeight="1" x14ac:dyDescent="0.3">
      <c r="A1109" s="13">
        <v>1099</v>
      </c>
      <c r="B1109" s="376"/>
      <c r="C1109" s="307" t="s">
        <v>497</v>
      </c>
      <c r="D1109" s="319" t="s">
        <v>568</v>
      </c>
      <c r="E1109" s="392"/>
      <c r="F1109" s="425"/>
      <c r="G1109" s="390"/>
      <c r="H1109" s="391"/>
      <c r="I1109" s="391"/>
      <c r="J1109" s="392"/>
      <c r="K1109" s="425"/>
      <c r="L1109" s="324">
        <v>8863636.3636363633</v>
      </c>
      <c r="M1109" s="324">
        <v>8863636.3636363633</v>
      </c>
      <c r="N1109" s="132">
        <v>8863636.3636363633</v>
      </c>
      <c r="O1109" s="324">
        <v>8863636.3636363633</v>
      </c>
      <c r="P1109" s="324">
        <v>8863636.3636363633</v>
      </c>
      <c r="Q1109" s="324">
        <v>8863636.3636363633</v>
      </c>
      <c r="R1109" s="324">
        <v>8863636.3636363633</v>
      </c>
      <c r="S1109" s="324">
        <v>8863636.3636363633</v>
      </c>
      <c r="T1109" s="324">
        <v>8863636.3636363633</v>
      </c>
    </row>
    <row r="1110" spans="1:20" s="10" customFormat="1" ht="65.099999999999994" customHeight="1" x14ac:dyDescent="0.3">
      <c r="A1110" s="13">
        <v>1100</v>
      </c>
      <c r="B1110" s="376"/>
      <c r="C1110" s="307" t="s">
        <v>498</v>
      </c>
      <c r="D1110" s="319" t="s">
        <v>568</v>
      </c>
      <c r="E1110" s="392"/>
      <c r="F1110" s="425"/>
      <c r="G1110" s="390"/>
      <c r="H1110" s="391"/>
      <c r="I1110" s="391"/>
      <c r="J1110" s="392"/>
      <c r="K1110" s="425"/>
      <c r="L1110" s="324">
        <v>9380000</v>
      </c>
      <c r="M1110" s="324">
        <v>9380000</v>
      </c>
      <c r="N1110" s="132">
        <v>9380000</v>
      </c>
      <c r="O1110" s="324">
        <v>9380000</v>
      </c>
      <c r="P1110" s="324">
        <v>9380000</v>
      </c>
      <c r="Q1110" s="324">
        <v>9380000</v>
      </c>
      <c r="R1110" s="324">
        <v>9380000</v>
      </c>
      <c r="S1110" s="324">
        <v>9380000</v>
      </c>
      <c r="T1110" s="324">
        <v>9380000</v>
      </c>
    </row>
    <row r="1111" spans="1:20" s="10" customFormat="1" ht="65.099999999999994" customHeight="1" x14ac:dyDescent="0.3">
      <c r="A1111" s="13">
        <v>1101</v>
      </c>
      <c r="B1111" s="376"/>
      <c r="C1111" s="307" t="s">
        <v>499</v>
      </c>
      <c r="D1111" s="319" t="s">
        <v>568</v>
      </c>
      <c r="E1111" s="392"/>
      <c r="F1111" s="425"/>
      <c r="G1111" s="390"/>
      <c r="H1111" s="391"/>
      <c r="I1111" s="391"/>
      <c r="J1111" s="392"/>
      <c r="K1111" s="425"/>
      <c r="L1111" s="324">
        <v>9850000</v>
      </c>
      <c r="M1111" s="324">
        <v>9850000</v>
      </c>
      <c r="N1111" s="132">
        <v>9850000</v>
      </c>
      <c r="O1111" s="324">
        <v>9850000</v>
      </c>
      <c r="P1111" s="324">
        <v>9850000</v>
      </c>
      <c r="Q1111" s="324">
        <v>9850000</v>
      </c>
      <c r="R1111" s="324">
        <v>9850000</v>
      </c>
      <c r="S1111" s="324">
        <v>9850000</v>
      </c>
      <c r="T1111" s="324">
        <v>9850000</v>
      </c>
    </row>
    <row r="1112" spans="1:20" s="10" customFormat="1" ht="65.099999999999994" customHeight="1" x14ac:dyDescent="0.3">
      <c r="A1112" s="13">
        <v>1102</v>
      </c>
      <c r="B1112" s="376"/>
      <c r="C1112" s="307" t="s">
        <v>500</v>
      </c>
      <c r="D1112" s="319" t="s">
        <v>568</v>
      </c>
      <c r="E1112" s="392"/>
      <c r="F1112" s="425"/>
      <c r="G1112" s="390"/>
      <c r="H1112" s="391"/>
      <c r="I1112" s="391"/>
      <c r="J1112" s="392"/>
      <c r="K1112" s="425"/>
      <c r="L1112" s="324">
        <v>10670000</v>
      </c>
      <c r="M1112" s="324">
        <v>10670000</v>
      </c>
      <c r="N1112" s="132">
        <v>10670000</v>
      </c>
      <c r="O1112" s="324">
        <v>10670000</v>
      </c>
      <c r="P1112" s="324">
        <v>10670000</v>
      </c>
      <c r="Q1112" s="324">
        <v>10670000</v>
      </c>
      <c r="R1112" s="324">
        <v>10670000</v>
      </c>
      <c r="S1112" s="324">
        <v>10670000</v>
      </c>
      <c r="T1112" s="324">
        <v>10670000</v>
      </c>
    </row>
    <row r="1113" spans="1:20" s="10" customFormat="1" ht="65.099999999999994" customHeight="1" x14ac:dyDescent="0.3">
      <c r="A1113" s="13">
        <v>1103</v>
      </c>
      <c r="B1113" s="376"/>
      <c r="C1113" s="307" t="s">
        <v>501</v>
      </c>
      <c r="D1113" s="319" t="s">
        <v>568</v>
      </c>
      <c r="E1113" s="392"/>
      <c r="F1113" s="425"/>
      <c r="G1113" s="390"/>
      <c r="H1113" s="391"/>
      <c r="I1113" s="391"/>
      <c r="J1113" s="392"/>
      <c r="K1113" s="425"/>
      <c r="L1113" s="324">
        <v>11050000</v>
      </c>
      <c r="M1113" s="324">
        <v>11050000</v>
      </c>
      <c r="N1113" s="132">
        <v>11050000</v>
      </c>
      <c r="O1113" s="324">
        <v>11050000</v>
      </c>
      <c r="P1113" s="324">
        <v>11050000</v>
      </c>
      <c r="Q1113" s="324">
        <v>11050000</v>
      </c>
      <c r="R1113" s="324">
        <v>11050000</v>
      </c>
      <c r="S1113" s="324">
        <v>11050000</v>
      </c>
      <c r="T1113" s="324">
        <v>11050000</v>
      </c>
    </row>
    <row r="1114" spans="1:20" s="10" customFormat="1" ht="72.75" customHeight="1" x14ac:dyDescent="0.3">
      <c r="A1114" s="13">
        <v>1104</v>
      </c>
      <c r="B1114" s="376"/>
      <c r="C1114" s="307" t="s">
        <v>502</v>
      </c>
      <c r="D1114" s="319" t="s">
        <v>568</v>
      </c>
      <c r="E1114" s="392"/>
      <c r="F1114" s="425"/>
      <c r="G1114" s="390"/>
      <c r="H1114" s="391"/>
      <c r="I1114" s="391"/>
      <c r="J1114" s="392"/>
      <c r="K1114" s="425"/>
      <c r="L1114" s="324">
        <v>14600000</v>
      </c>
      <c r="M1114" s="324">
        <v>14600000</v>
      </c>
      <c r="N1114" s="132">
        <v>14600000</v>
      </c>
      <c r="O1114" s="324">
        <v>14600000</v>
      </c>
      <c r="P1114" s="324">
        <v>14600000</v>
      </c>
      <c r="Q1114" s="324">
        <v>14600000</v>
      </c>
      <c r="R1114" s="324">
        <v>14600000</v>
      </c>
      <c r="S1114" s="324">
        <v>14600000</v>
      </c>
      <c r="T1114" s="324">
        <v>14600000</v>
      </c>
    </row>
    <row r="1115" spans="1:20" s="10" customFormat="1" ht="94.5" customHeight="1" x14ac:dyDescent="0.3">
      <c r="A1115" s="13">
        <v>1105</v>
      </c>
      <c r="B1115" s="376"/>
      <c r="C1115" s="307" t="s">
        <v>503</v>
      </c>
      <c r="D1115" s="319" t="s">
        <v>568</v>
      </c>
      <c r="E1115" s="425" t="s">
        <v>504</v>
      </c>
      <c r="F1115" s="425" t="s">
        <v>477</v>
      </c>
      <c r="G1115" s="390"/>
      <c r="H1115" s="391"/>
      <c r="I1115" s="391" t="s">
        <v>478</v>
      </c>
      <c r="J1115" s="392"/>
      <c r="K1115" s="425"/>
      <c r="L1115" s="324">
        <v>7130000</v>
      </c>
      <c r="M1115" s="324">
        <v>7130000</v>
      </c>
      <c r="N1115" s="132">
        <v>7130000</v>
      </c>
      <c r="O1115" s="324">
        <v>7130000</v>
      </c>
      <c r="P1115" s="324">
        <v>7130000</v>
      </c>
      <c r="Q1115" s="324">
        <v>7130000</v>
      </c>
      <c r="R1115" s="324">
        <v>7130000</v>
      </c>
      <c r="S1115" s="324">
        <v>7130000</v>
      </c>
      <c r="T1115" s="324">
        <v>7130000</v>
      </c>
    </row>
    <row r="1116" spans="1:20" s="10" customFormat="1" ht="94.5" customHeight="1" x14ac:dyDescent="0.3">
      <c r="A1116" s="13">
        <v>1106</v>
      </c>
      <c r="B1116" s="376"/>
      <c r="C1116" s="307" t="s">
        <v>505</v>
      </c>
      <c r="D1116" s="319" t="s">
        <v>568</v>
      </c>
      <c r="E1116" s="425"/>
      <c r="F1116" s="425"/>
      <c r="G1116" s="390"/>
      <c r="H1116" s="391"/>
      <c r="I1116" s="391"/>
      <c r="J1116" s="392"/>
      <c r="K1116" s="425"/>
      <c r="L1116" s="324">
        <v>7510000</v>
      </c>
      <c r="M1116" s="324">
        <v>7510000</v>
      </c>
      <c r="N1116" s="132">
        <v>7510000</v>
      </c>
      <c r="O1116" s="324">
        <v>7510000</v>
      </c>
      <c r="P1116" s="324">
        <v>7510000</v>
      </c>
      <c r="Q1116" s="324">
        <v>7510000</v>
      </c>
      <c r="R1116" s="324">
        <v>7510000</v>
      </c>
      <c r="S1116" s="324">
        <v>7510000</v>
      </c>
      <c r="T1116" s="324">
        <v>7510000</v>
      </c>
    </row>
    <row r="1117" spans="1:20" s="10" customFormat="1" ht="94.5" customHeight="1" x14ac:dyDescent="0.3">
      <c r="A1117" s="13">
        <v>1107</v>
      </c>
      <c r="B1117" s="376"/>
      <c r="C1117" s="307" t="s">
        <v>506</v>
      </c>
      <c r="D1117" s="319" t="s">
        <v>568</v>
      </c>
      <c r="E1117" s="425"/>
      <c r="F1117" s="425"/>
      <c r="G1117" s="390"/>
      <c r="H1117" s="391"/>
      <c r="I1117" s="391"/>
      <c r="J1117" s="392"/>
      <c r="K1117" s="425"/>
      <c r="L1117" s="324">
        <v>7630000</v>
      </c>
      <c r="M1117" s="324">
        <v>7630000</v>
      </c>
      <c r="N1117" s="132">
        <v>7630000</v>
      </c>
      <c r="O1117" s="324">
        <v>7630000</v>
      </c>
      <c r="P1117" s="324">
        <v>7630000</v>
      </c>
      <c r="Q1117" s="324">
        <v>7630000</v>
      </c>
      <c r="R1117" s="324">
        <v>7630000</v>
      </c>
      <c r="S1117" s="324">
        <v>7630000</v>
      </c>
      <c r="T1117" s="324">
        <v>7630000</v>
      </c>
    </row>
    <row r="1118" spans="1:20" s="10" customFormat="1" ht="94.5" customHeight="1" x14ac:dyDescent="0.3">
      <c r="A1118" s="13">
        <v>1108</v>
      </c>
      <c r="B1118" s="376"/>
      <c r="C1118" s="307" t="s">
        <v>507</v>
      </c>
      <c r="D1118" s="319" t="s">
        <v>568</v>
      </c>
      <c r="E1118" s="425"/>
      <c r="F1118" s="425"/>
      <c r="G1118" s="390"/>
      <c r="H1118" s="391"/>
      <c r="I1118" s="391"/>
      <c r="J1118" s="392"/>
      <c r="K1118" s="425"/>
      <c r="L1118" s="324">
        <v>8180000</v>
      </c>
      <c r="M1118" s="324">
        <v>8180000</v>
      </c>
      <c r="N1118" s="132">
        <v>8180000</v>
      </c>
      <c r="O1118" s="324">
        <v>8180000</v>
      </c>
      <c r="P1118" s="324">
        <v>8180000</v>
      </c>
      <c r="Q1118" s="324">
        <v>8180000</v>
      </c>
      <c r="R1118" s="324">
        <v>8180000</v>
      </c>
      <c r="S1118" s="324">
        <v>8180000</v>
      </c>
      <c r="T1118" s="324">
        <v>8180000</v>
      </c>
    </row>
    <row r="1119" spans="1:20" s="10" customFormat="1" ht="94.5" customHeight="1" x14ac:dyDescent="0.3">
      <c r="A1119" s="13">
        <v>1109</v>
      </c>
      <c r="B1119" s="376"/>
      <c r="C1119" s="307" t="s">
        <v>508</v>
      </c>
      <c r="D1119" s="319" t="s">
        <v>568</v>
      </c>
      <c r="E1119" s="425"/>
      <c r="F1119" s="425"/>
      <c r="G1119" s="390"/>
      <c r="H1119" s="391"/>
      <c r="I1119" s="391"/>
      <c r="J1119" s="392"/>
      <c r="K1119" s="425"/>
      <c r="L1119" s="324">
        <v>8420000</v>
      </c>
      <c r="M1119" s="324">
        <v>8420000</v>
      </c>
      <c r="N1119" s="132">
        <v>8420000</v>
      </c>
      <c r="O1119" s="324">
        <v>8420000</v>
      </c>
      <c r="P1119" s="324">
        <v>8420000</v>
      </c>
      <c r="Q1119" s="324">
        <v>8420000</v>
      </c>
      <c r="R1119" s="324">
        <v>8420000</v>
      </c>
      <c r="S1119" s="324">
        <v>8420000</v>
      </c>
      <c r="T1119" s="324">
        <v>8420000</v>
      </c>
    </row>
    <row r="1120" spans="1:20" s="10" customFormat="1" ht="94.5" customHeight="1" x14ac:dyDescent="0.3">
      <c r="A1120" s="13">
        <v>1110</v>
      </c>
      <c r="B1120" s="376"/>
      <c r="C1120" s="307" t="s">
        <v>509</v>
      </c>
      <c r="D1120" s="319" t="s">
        <v>568</v>
      </c>
      <c r="E1120" s="425"/>
      <c r="F1120" s="425"/>
      <c r="G1120" s="390"/>
      <c r="H1120" s="391"/>
      <c r="I1120" s="391"/>
      <c r="J1120" s="392"/>
      <c r="K1120" s="425"/>
      <c r="L1120" s="324">
        <v>9500000</v>
      </c>
      <c r="M1120" s="324">
        <v>9500000</v>
      </c>
      <c r="N1120" s="132">
        <v>9500000</v>
      </c>
      <c r="O1120" s="324">
        <v>9500000</v>
      </c>
      <c r="P1120" s="324">
        <v>9500000</v>
      </c>
      <c r="Q1120" s="324">
        <v>9500000</v>
      </c>
      <c r="R1120" s="324">
        <v>9500000</v>
      </c>
      <c r="S1120" s="324">
        <v>9500000</v>
      </c>
      <c r="T1120" s="324">
        <v>9500000</v>
      </c>
    </row>
    <row r="1121" spans="1:20" s="10" customFormat="1" ht="94.5" customHeight="1" x14ac:dyDescent="0.3">
      <c r="A1121" s="13">
        <v>1111</v>
      </c>
      <c r="B1121" s="376"/>
      <c r="C1121" s="307" t="s">
        <v>510</v>
      </c>
      <c r="D1121" s="319" t="s">
        <v>568</v>
      </c>
      <c r="E1121" s="425"/>
      <c r="F1121" s="425"/>
      <c r="G1121" s="390"/>
      <c r="H1121" s="391"/>
      <c r="I1121" s="391"/>
      <c r="J1121" s="392"/>
      <c r="K1121" s="425"/>
      <c r="L1121" s="324">
        <v>11260000</v>
      </c>
      <c r="M1121" s="324">
        <v>11260000</v>
      </c>
      <c r="N1121" s="132">
        <v>11260000</v>
      </c>
      <c r="O1121" s="324">
        <v>11260000</v>
      </c>
      <c r="P1121" s="324">
        <v>11260000</v>
      </c>
      <c r="Q1121" s="324">
        <v>11260000</v>
      </c>
      <c r="R1121" s="324">
        <v>11260000</v>
      </c>
      <c r="S1121" s="324">
        <v>11260000</v>
      </c>
      <c r="T1121" s="324">
        <v>11260000</v>
      </c>
    </row>
    <row r="1122" spans="1:20" s="10" customFormat="1" ht="94.5" customHeight="1" x14ac:dyDescent="0.3">
      <c r="A1122" s="13">
        <v>1112</v>
      </c>
      <c r="B1122" s="376"/>
      <c r="C1122" s="307" t="s">
        <v>511</v>
      </c>
      <c r="D1122" s="319" t="s">
        <v>568</v>
      </c>
      <c r="E1122" s="425"/>
      <c r="F1122" s="425"/>
      <c r="G1122" s="390"/>
      <c r="H1122" s="391"/>
      <c r="I1122" s="391"/>
      <c r="J1122" s="392"/>
      <c r="K1122" s="425"/>
      <c r="L1122" s="324">
        <v>11500000</v>
      </c>
      <c r="M1122" s="324">
        <v>11500000</v>
      </c>
      <c r="N1122" s="132">
        <v>11500000</v>
      </c>
      <c r="O1122" s="324">
        <v>11500000</v>
      </c>
      <c r="P1122" s="324">
        <v>11500000</v>
      </c>
      <c r="Q1122" s="324">
        <v>11500000</v>
      </c>
      <c r="R1122" s="324">
        <v>11500000</v>
      </c>
      <c r="S1122" s="324">
        <v>11500000</v>
      </c>
      <c r="T1122" s="324">
        <v>11500000</v>
      </c>
    </row>
    <row r="1123" spans="1:20" s="10" customFormat="1" ht="94.5" customHeight="1" x14ac:dyDescent="0.3">
      <c r="A1123" s="13">
        <v>1113</v>
      </c>
      <c r="B1123" s="376"/>
      <c r="C1123" s="307" t="s">
        <v>512</v>
      </c>
      <c r="D1123" s="319" t="s">
        <v>568</v>
      </c>
      <c r="E1123" s="425"/>
      <c r="F1123" s="425"/>
      <c r="G1123" s="390"/>
      <c r="H1123" s="391"/>
      <c r="I1123" s="391"/>
      <c r="J1123" s="392"/>
      <c r="K1123" s="425"/>
      <c r="L1123" s="324">
        <v>11900000</v>
      </c>
      <c r="M1123" s="324">
        <v>11900000</v>
      </c>
      <c r="N1123" s="132">
        <v>11900000</v>
      </c>
      <c r="O1123" s="324">
        <v>11900000</v>
      </c>
      <c r="P1123" s="324">
        <v>11900000</v>
      </c>
      <c r="Q1123" s="324">
        <v>11900000</v>
      </c>
      <c r="R1123" s="324">
        <v>11900000</v>
      </c>
      <c r="S1123" s="324">
        <v>11900000</v>
      </c>
      <c r="T1123" s="324">
        <v>11900000</v>
      </c>
    </row>
    <row r="1124" spans="1:20" s="10" customFormat="1" ht="94.5" customHeight="1" x14ac:dyDescent="0.3">
      <c r="A1124" s="13">
        <v>1114</v>
      </c>
      <c r="B1124" s="376"/>
      <c r="C1124" s="307" t="s">
        <v>2844</v>
      </c>
      <c r="D1124" s="319" t="s">
        <v>568</v>
      </c>
      <c r="E1124" s="425"/>
      <c r="F1124" s="425"/>
      <c r="G1124" s="390"/>
      <c r="H1124" s="391"/>
      <c r="I1124" s="391"/>
      <c r="J1124" s="392"/>
      <c r="K1124" s="425"/>
      <c r="L1124" s="324">
        <v>13500000</v>
      </c>
      <c r="M1124" s="324">
        <v>13500000</v>
      </c>
      <c r="N1124" s="132">
        <v>13500000</v>
      </c>
      <c r="O1124" s="324">
        <v>13500000</v>
      </c>
      <c r="P1124" s="324">
        <v>13500000</v>
      </c>
      <c r="Q1124" s="324">
        <v>13500000</v>
      </c>
      <c r="R1124" s="324">
        <v>13500000</v>
      </c>
      <c r="S1124" s="324">
        <v>13500000</v>
      </c>
      <c r="T1124" s="324">
        <v>13500000</v>
      </c>
    </row>
    <row r="1125" spans="1:20" s="10" customFormat="1" ht="94.5" customHeight="1" x14ac:dyDescent="0.3">
      <c r="A1125" s="13">
        <v>1115</v>
      </c>
      <c r="B1125" s="376"/>
      <c r="C1125" s="307" t="s">
        <v>2185</v>
      </c>
      <c r="D1125" s="319" t="s">
        <v>568</v>
      </c>
      <c r="E1125" s="425" t="s">
        <v>3079</v>
      </c>
      <c r="F1125" s="388" t="s">
        <v>477</v>
      </c>
      <c r="G1125" s="390"/>
      <c r="H1125" s="391"/>
      <c r="I1125" s="391"/>
      <c r="J1125" s="392"/>
      <c r="K1125" s="425"/>
      <c r="L1125" s="324">
        <v>7199999.9999999991</v>
      </c>
      <c r="M1125" s="324">
        <v>7199999.9999999991</v>
      </c>
      <c r="N1125" s="132">
        <v>7199999.9999999991</v>
      </c>
      <c r="O1125" s="324">
        <v>7199999.9999999991</v>
      </c>
      <c r="P1125" s="324">
        <v>7199999.9999999991</v>
      </c>
      <c r="Q1125" s="324">
        <v>7199999.9999999991</v>
      </c>
      <c r="R1125" s="324">
        <v>7199999.9999999991</v>
      </c>
      <c r="S1125" s="324">
        <v>7199999.9999999991</v>
      </c>
      <c r="T1125" s="324">
        <v>7199999.9999999991</v>
      </c>
    </row>
    <row r="1126" spans="1:20" s="10" customFormat="1" ht="94.5" customHeight="1" x14ac:dyDescent="0.3">
      <c r="A1126" s="13">
        <v>1116</v>
      </c>
      <c r="B1126" s="376"/>
      <c r="C1126" s="307" t="s">
        <v>2186</v>
      </c>
      <c r="D1126" s="319" t="s">
        <v>568</v>
      </c>
      <c r="E1126" s="425"/>
      <c r="F1126" s="388"/>
      <c r="G1126" s="390"/>
      <c r="H1126" s="391"/>
      <c r="I1126" s="391"/>
      <c r="J1126" s="392"/>
      <c r="K1126" s="425"/>
      <c r="L1126" s="324">
        <v>10200000</v>
      </c>
      <c r="M1126" s="324">
        <v>10200000</v>
      </c>
      <c r="N1126" s="132">
        <v>10200000</v>
      </c>
      <c r="O1126" s="324">
        <v>10200000</v>
      </c>
      <c r="P1126" s="324">
        <v>10200000</v>
      </c>
      <c r="Q1126" s="324">
        <v>10200000</v>
      </c>
      <c r="R1126" s="324">
        <v>10200000</v>
      </c>
      <c r="S1126" s="324">
        <v>10200000</v>
      </c>
      <c r="T1126" s="324">
        <v>10200000</v>
      </c>
    </row>
    <row r="1127" spans="1:20" s="10" customFormat="1" ht="94.5" customHeight="1" x14ac:dyDescent="0.3">
      <c r="A1127" s="13">
        <v>1117</v>
      </c>
      <c r="B1127" s="376"/>
      <c r="C1127" s="307" t="s">
        <v>2187</v>
      </c>
      <c r="D1127" s="319" t="s">
        <v>568</v>
      </c>
      <c r="E1127" s="425"/>
      <c r="F1127" s="388"/>
      <c r="G1127" s="390"/>
      <c r="H1127" s="391"/>
      <c r="I1127" s="391"/>
      <c r="J1127" s="392"/>
      <c r="K1127" s="425"/>
      <c r="L1127" s="324">
        <v>13800000</v>
      </c>
      <c r="M1127" s="324">
        <v>13800000</v>
      </c>
      <c r="N1127" s="132">
        <v>13800000</v>
      </c>
      <c r="O1127" s="324">
        <v>13800000</v>
      </c>
      <c r="P1127" s="324">
        <v>13800000</v>
      </c>
      <c r="Q1127" s="324">
        <v>13800000</v>
      </c>
      <c r="R1127" s="324">
        <v>13800000</v>
      </c>
      <c r="S1127" s="324">
        <v>13800000</v>
      </c>
      <c r="T1127" s="324">
        <v>13800000</v>
      </c>
    </row>
    <row r="1128" spans="1:20" s="10" customFormat="1" ht="94.5" customHeight="1" x14ac:dyDescent="0.3">
      <c r="A1128" s="13">
        <v>1118</v>
      </c>
      <c r="B1128" s="376"/>
      <c r="C1128" s="307" t="s">
        <v>2188</v>
      </c>
      <c r="D1128" s="319" t="s">
        <v>568</v>
      </c>
      <c r="E1128" s="425"/>
      <c r="F1128" s="388"/>
      <c r="G1128" s="390"/>
      <c r="H1128" s="391"/>
      <c r="I1128" s="391"/>
      <c r="J1128" s="392"/>
      <c r="K1128" s="425"/>
      <c r="L1128" s="324">
        <v>17800000</v>
      </c>
      <c r="M1128" s="324">
        <v>17800000</v>
      </c>
      <c r="N1128" s="132">
        <v>17800000</v>
      </c>
      <c r="O1128" s="324">
        <v>17800000</v>
      </c>
      <c r="P1128" s="324">
        <v>17800000</v>
      </c>
      <c r="Q1128" s="324">
        <v>17800000</v>
      </c>
      <c r="R1128" s="324">
        <v>17800000</v>
      </c>
      <c r="S1128" s="324">
        <v>17800000</v>
      </c>
      <c r="T1128" s="324">
        <v>17800000</v>
      </c>
    </row>
    <row r="1129" spans="1:20" s="10" customFormat="1" ht="249" customHeight="1" x14ac:dyDescent="0.3">
      <c r="A1129" s="13">
        <v>1119</v>
      </c>
      <c r="B1129" s="376"/>
      <c r="C1129" s="307" t="s">
        <v>3080</v>
      </c>
      <c r="D1129" s="319" t="s">
        <v>568</v>
      </c>
      <c r="E1129" s="392" t="s">
        <v>3081</v>
      </c>
      <c r="F1129" s="388" t="s">
        <v>477</v>
      </c>
      <c r="G1129" s="390"/>
      <c r="H1129" s="391"/>
      <c r="I1129" s="391"/>
      <c r="J1129" s="392"/>
      <c r="K1129" s="425"/>
      <c r="L1129" s="324">
        <v>11200000</v>
      </c>
      <c r="M1129" s="324">
        <v>11200000</v>
      </c>
      <c r="N1129" s="132">
        <v>11200000</v>
      </c>
      <c r="O1129" s="324">
        <v>11200000</v>
      </c>
      <c r="P1129" s="324">
        <v>11200000</v>
      </c>
      <c r="Q1129" s="324">
        <v>11200000</v>
      </c>
      <c r="R1129" s="324">
        <v>11200000</v>
      </c>
      <c r="S1129" s="324">
        <v>11200000</v>
      </c>
      <c r="T1129" s="324">
        <v>11200000</v>
      </c>
    </row>
    <row r="1130" spans="1:20" s="10" customFormat="1" ht="249" customHeight="1" x14ac:dyDescent="0.3">
      <c r="A1130" s="13">
        <v>1120</v>
      </c>
      <c r="B1130" s="376"/>
      <c r="C1130" s="307" t="s">
        <v>3082</v>
      </c>
      <c r="D1130" s="319" t="s">
        <v>568</v>
      </c>
      <c r="E1130" s="392"/>
      <c r="F1130" s="388"/>
      <c r="G1130" s="390"/>
      <c r="H1130" s="391"/>
      <c r="I1130" s="391"/>
      <c r="J1130" s="392"/>
      <c r="K1130" s="425"/>
      <c r="L1130" s="324">
        <v>14200000</v>
      </c>
      <c r="M1130" s="324">
        <v>14200000</v>
      </c>
      <c r="N1130" s="132">
        <v>14200000</v>
      </c>
      <c r="O1130" s="324">
        <v>14200000</v>
      </c>
      <c r="P1130" s="324">
        <v>14200000</v>
      </c>
      <c r="Q1130" s="324">
        <v>14200000</v>
      </c>
      <c r="R1130" s="324">
        <v>14200000</v>
      </c>
      <c r="S1130" s="324">
        <v>14200000</v>
      </c>
      <c r="T1130" s="324">
        <v>14200000</v>
      </c>
    </row>
    <row r="1131" spans="1:20" s="10" customFormat="1" ht="249" customHeight="1" x14ac:dyDescent="0.3">
      <c r="A1131" s="13">
        <v>1121</v>
      </c>
      <c r="B1131" s="376"/>
      <c r="C1131" s="307" t="s">
        <v>3083</v>
      </c>
      <c r="D1131" s="319" t="s">
        <v>568</v>
      </c>
      <c r="E1131" s="392"/>
      <c r="F1131" s="388"/>
      <c r="G1131" s="390"/>
      <c r="H1131" s="391"/>
      <c r="I1131" s="391"/>
      <c r="J1131" s="392"/>
      <c r="K1131" s="425"/>
      <c r="L1131" s="324">
        <v>18600000</v>
      </c>
      <c r="M1131" s="324">
        <v>18600000</v>
      </c>
      <c r="N1131" s="132">
        <v>18600000</v>
      </c>
      <c r="O1131" s="324">
        <v>18600000</v>
      </c>
      <c r="P1131" s="324">
        <v>18600000</v>
      </c>
      <c r="Q1131" s="324">
        <v>18600000</v>
      </c>
      <c r="R1131" s="324">
        <v>18600000</v>
      </c>
      <c r="S1131" s="324">
        <v>18600000</v>
      </c>
      <c r="T1131" s="324">
        <v>18600000</v>
      </c>
    </row>
    <row r="1132" spans="1:20" s="10" customFormat="1" ht="249" customHeight="1" x14ac:dyDescent="0.3">
      <c r="A1132" s="13">
        <v>1122</v>
      </c>
      <c r="B1132" s="376"/>
      <c r="C1132" s="307" t="s">
        <v>3084</v>
      </c>
      <c r="D1132" s="319" t="s">
        <v>568</v>
      </c>
      <c r="E1132" s="392"/>
      <c r="F1132" s="388"/>
      <c r="G1132" s="390"/>
      <c r="H1132" s="391"/>
      <c r="I1132" s="391"/>
      <c r="J1132" s="392"/>
      <c r="K1132" s="425"/>
      <c r="L1132" s="324">
        <v>20500000</v>
      </c>
      <c r="M1132" s="324">
        <v>20500000</v>
      </c>
      <c r="N1132" s="132">
        <v>20500000</v>
      </c>
      <c r="O1132" s="324">
        <v>20500000</v>
      </c>
      <c r="P1132" s="324">
        <v>20500000</v>
      </c>
      <c r="Q1132" s="324">
        <v>20500000</v>
      </c>
      <c r="R1132" s="324">
        <v>20500000</v>
      </c>
      <c r="S1132" s="324">
        <v>20500000</v>
      </c>
      <c r="T1132" s="324">
        <v>20500000</v>
      </c>
    </row>
    <row r="1133" spans="1:20" s="10" customFormat="1" ht="249" customHeight="1" x14ac:dyDescent="0.3">
      <c r="A1133" s="13">
        <v>1123</v>
      </c>
      <c r="B1133" s="376"/>
      <c r="C1133" s="307" t="s">
        <v>3085</v>
      </c>
      <c r="D1133" s="319" t="s">
        <v>568</v>
      </c>
      <c r="E1133" s="392"/>
      <c r="F1133" s="388"/>
      <c r="G1133" s="390"/>
      <c r="H1133" s="391"/>
      <c r="I1133" s="391"/>
      <c r="J1133" s="392"/>
      <c r="K1133" s="425"/>
      <c r="L1133" s="324">
        <v>21500000</v>
      </c>
      <c r="M1133" s="324">
        <v>21500000</v>
      </c>
      <c r="N1133" s="132">
        <v>21500000</v>
      </c>
      <c r="O1133" s="324">
        <v>21500000</v>
      </c>
      <c r="P1133" s="324">
        <v>21500000</v>
      </c>
      <c r="Q1133" s="324">
        <v>21500000</v>
      </c>
      <c r="R1133" s="324">
        <v>21500000</v>
      </c>
      <c r="S1133" s="324">
        <v>21500000</v>
      </c>
      <c r="T1133" s="324">
        <v>21500000</v>
      </c>
    </row>
    <row r="1134" spans="1:20" s="10" customFormat="1" ht="249" customHeight="1" x14ac:dyDescent="0.3">
      <c r="A1134" s="13">
        <v>1124</v>
      </c>
      <c r="B1134" s="376"/>
      <c r="C1134" s="307" t="s">
        <v>3086</v>
      </c>
      <c r="D1134" s="319" t="s">
        <v>568</v>
      </c>
      <c r="E1134" s="392"/>
      <c r="F1134" s="388"/>
      <c r="G1134" s="390"/>
      <c r="H1134" s="391"/>
      <c r="I1134" s="391"/>
      <c r="J1134" s="392"/>
      <c r="K1134" s="425"/>
      <c r="L1134" s="324">
        <v>22500000</v>
      </c>
      <c r="M1134" s="324">
        <v>22500000</v>
      </c>
      <c r="N1134" s="132">
        <v>22500000</v>
      </c>
      <c r="O1134" s="324">
        <v>22500000</v>
      </c>
      <c r="P1134" s="324">
        <v>22500000</v>
      </c>
      <c r="Q1134" s="324">
        <v>22500000</v>
      </c>
      <c r="R1134" s="324">
        <v>22500000</v>
      </c>
      <c r="S1134" s="324">
        <v>22500000</v>
      </c>
      <c r="T1134" s="324">
        <v>22500000</v>
      </c>
    </row>
    <row r="1135" spans="1:20" s="10" customFormat="1" ht="249" customHeight="1" x14ac:dyDescent="0.3">
      <c r="A1135" s="13">
        <v>1125</v>
      </c>
      <c r="B1135" s="376"/>
      <c r="C1135" s="307" t="s">
        <v>3087</v>
      </c>
      <c r="D1135" s="319" t="s">
        <v>568</v>
      </c>
      <c r="E1135" s="425" t="s">
        <v>3088</v>
      </c>
      <c r="F1135" s="388" t="s">
        <v>477</v>
      </c>
      <c r="G1135" s="390"/>
      <c r="H1135" s="391"/>
      <c r="I1135" s="391"/>
      <c r="J1135" s="392"/>
      <c r="K1135" s="425"/>
      <c r="L1135" s="324">
        <v>19450000</v>
      </c>
      <c r="M1135" s="324">
        <v>19450000</v>
      </c>
      <c r="N1135" s="132">
        <v>19450000</v>
      </c>
      <c r="O1135" s="324">
        <v>19450000</v>
      </c>
      <c r="P1135" s="324">
        <v>19450000</v>
      </c>
      <c r="Q1135" s="324">
        <v>19450000</v>
      </c>
      <c r="R1135" s="324">
        <v>19450000</v>
      </c>
      <c r="S1135" s="324">
        <v>19450000</v>
      </c>
      <c r="T1135" s="324">
        <v>19450000</v>
      </c>
    </row>
    <row r="1136" spans="1:20" s="10" customFormat="1" ht="333" customHeight="1" x14ac:dyDescent="0.3">
      <c r="A1136" s="13">
        <v>1126</v>
      </c>
      <c r="B1136" s="376"/>
      <c r="C1136" s="307" t="s">
        <v>3089</v>
      </c>
      <c r="D1136" s="319" t="s">
        <v>568</v>
      </c>
      <c r="E1136" s="425"/>
      <c r="F1136" s="388"/>
      <c r="G1136" s="390"/>
      <c r="H1136" s="391"/>
      <c r="I1136" s="391"/>
      <c r="J1136" s="392"/>
      <c r="K1136" s="425"/>
      <c r="L1136" s="324">
        <v>24300000</v>
      </c>
      <c r="M1136" s="324">
        <v>24300000</v>
      </c>
      <c r="N1136" s="132">
        <v>24300000</v>
      </c>
      <c r="O1136" s="324">
        <v>24300000</v>
      </c>
      <c r="P1136" s="324">
        <v>24300000</v>
      </c>
      <c r="Q1136" s="324">
        <v>24300000</v>
      </c>
      <c r="R1136" s="324">
        <v>24300000</v>
      </c>
      <c r="S1136" s="324">
        <v>24300000</v>
      </c>
      <c r="T1136" s="324">
        <v>24300000</v>
      </c>
    </row>
    <row r="1137" spans="1:20" s="10" customFormat="1" ht="333" customHeight="1" x14ac:dyDescent="0.3">
      <c r="A1137" s="13">
        <v>1127</v>
      </c>
      <c r="B1137" s="376"/>
      <c r="C1137" s="307" t="s">
        <v>3090</v>
      </c>
      <c r="D1137" s="319" t="s">
        <v>568</v>
      </c>
      <c r="E1137" s="425"/>
      <c r="F1137" s="388"/>
      <c r="G1137" s="390"/>
      <c r="H1137" s="391"/>
      <c r="I1137" s="391"/>
      <c r="J1137" s="392"/>
      <c r="K1137" s="425"/>
      <c r="L1137" s="324">
        <v>28700000</v>
      </c>
      <c r="M1137" s="324">
        <v>28700000</v>
      </c>
      <c r="N1137" s="132">
        <v>28700000</v>
      </c>
      <c r="O1137" s="324">
        <v>28700000</v>
      </c>
      <c r="P1137" s="324">
        <v>28700000</v>
      </c>
      <c r="Q1137" s="324">
        <v>28700000</v>
      </c>
      <c r="R1137" s="324">
        <v>28700000</v>
      </c>
      <c r="S1137" s="324">
        <v>28700000</v>
      </c>
      <c r="T1137" s="324">
        <v>28700000</v>
      </c>
    </row>
    <row r="1138" spans="1:20" s="10" customFormat="1" ht="183.75" customHeight="1" x14ac:dyDescent="0.3">
      <c r="A1138" s="13">
        <v>1128</v>
      </c>
      <c r="B1138" s="376"/>
      <c r="C1138" s="307" t="s">
        <v>3091</v>
      </c>
      <c r="D1138" s="319" t="s">
        <v>568</v>
      </c>
      <c r="E1138" s="425"/>
      <c r="F1138" s="388"/>
      <c r="G1138" s="390"/>
      <c r="H1138" s="391"/>
      <c r="I1138" s="391"/>
      <c r="J1138" s="392"/>
      <c r="K1138" s="425"/>
      <c r="L1138" s="324">
        <v>31000000</v>
      </c>
      <c r="M1138" s="324">
        <v>31000000</v>
      </c>
      <c r="N1138" s="132">
        <v>31000000</v>
      </c>
      <c r="O1138" s="324">
        <v>31000000</v>
      </c>
      <c r="P1138" s="324">
        <v>31000000</v>
      </c>
      <c r="Q1138" s="324">
        <v>31000000</v>
      </c>
      <c r="R1138" s="324">
        <v>31000000</v>
      </c>
      <c r="S1138" s="324">
        <v>31000000</v>
      </c>
      <c r="T1138" s="324">
        <v>31000000</v>
      </c>
    </row>
    <row r="1139" spans="1:20" s="10" customFormat="1" ht="183.75" customHeight="1" x14ac:dyDescent="0.3">
      <c r="A1139" s="13">
        <v>1129</v>
      </c>
      <c r="B1139" s="376"/>
      <c r="C1139" s="307" t="s">
        <v>3092</v>
      </c>
      <c r="D1139" s="319" t="s">
        <v>568</v>
      </c>
      <c r="E1139" s="425"/>
      <c r="F1139" s="388"/>
      <c r="G1139" s="390"/>
      <c r="H1139" s="391"/>
      <c r="I1139" s="391"/>
      <c r="J1139" s="392"/>
      <c r="K1139" s="425"/>
      <c r="L1139" s="324">
        <v>34900000</v>
      </c>
      <c r="M1139" s="324">
        <v>34900000</v>
      </c>
      <c r="N1139" s="132">
        <v>34900000</v>
      </c>
      <c r="O1139" s="324">
        <v>34900000</v>
      </c>
      <c r="P1139" s="324">
        <v>34900000</v>
      </c>
      <c r="Q1139" s="324">
        <v>34900000</v>
      </c>
      <c r="R1139" s="324">
        <v>34900000</v>
      </c>
      <c r="S1139" s="324">
        <v>34900000</v>
      </c>
      <c r="T1139" s="324">
        <v>34900000</v>
      </c>
    </row>
    <row r="1140" spans="1:20" s="10" customFormat="1" ht="148.5" customHeight="1" x14ac:dyDescent="0.3">
      <c r="A1140" s="13">
        <v>1130</v>
      </c>
      <c r="B1140" s="376"/>
      <c r="C1140" s="307" t="s">
        <v>3093</v>
      </c>
      <c r="D1140" s="319" t="s">
        <v>568</v>
      </c>
      <c r="E1140" s="425"/>
      <c r="F1140" s="388"/>
      <c r="G1140" s="390"/>
      <c r="H1140" s="391"/>
      <c r="I1140" s="391"/>
      <c r="J1140" s="392"/>
      <c r="K1140" s="425"/>
      <c r="L1140" s="324">
        <v>41800000</v>
      </c>
      <c r="M1140" s="324">
        <v>41800000</v>
      </c>
      <c r="N1140" s="132">
        <v>41800000</v>
      </c>
      <c r="O1140" s="324">
        <v>41800000</v>
      </c>
      <c r="P1140" s="324">
        <v>41800000</v>
      </c>
      <c r="Q1140" s="324">
        <v>41800000</v>
      </c>
      <c r="R1140" s="324">
        <v>41800000</v>
      </c>
      <c r="S1140" s="324">
        <v>41800000</v>
      </c>
      <c r="T1140" s="324">
        <v>41800000</v>
      </c>
    </row>
    <row r="1141" spans="1:20" s="10" customFormat="1" ht="69" customHeight="1" x14ac:dyDescent="0.3">
      <c r="A1141" s="13">
        <v>1131</v>
      </c>
      <c r="B1141" s="376"/>
      <c r="C1141" s="307" t="s">
        <v>3094</v>
      </c>
      <c r="D1141" s="319" t="s">
        <v>568</v>
      </c>
      <c r="E1141" s="373" t="s">
        <v>3095</v>
      </c>
      <c r="F1141" s="318"/>
      <c r="G1141" s="390"/>
      <c r="H1141" s="391"/>
      <c r="I1141" s="391"/>
      <c r="J1141" s="392"/>
      <c r="K1141" s="425"/>
      <c r="L1141" s="324">
        <v>1480000</v>
      </c>
      <c r="M1141" s="324">
        <v>1480000</v>
      </c>
      <c r="N1141" s="132">
        <v>1480000</v>
      </c>
      <c r="O1141" s="324">
        <v>1480000</v>
      </c>
      <c r="P1141" s="324">
        <v>1480000</v>
      </c>
      <c r="Q1141" s="324">
        <v>1480000</v>
      </c>
      <c r="R1141" s="324">
        <v>1480000</v>
      </c>
      <c r="S1141" s="324">
        <v>1480000</v>
      </c>
      <c r="T1141" s="324">
        <v>1480000</v>
      </c>
    </row>
    <row r="1142" spans="1:20" s="10" customFormat="1" ht="69" customHeight="1" x14ac:dyDescent="0.3">
      <c r="A1142" s="13">
        <v>1132</v>
      </c>
      <c r="B1142" s="376"/>
      <c r="C1142" s="307" t="s">
        <v>3096</v>
      </c>
      <c r="D1142" s="319" t="s">
        <v>568</v>
      </c>
      <c r="E1142" s="373"/>
      <c r="F1142" s="318"/>
      <c r="G1142" s="390"/>
      <c r="H1142" s="391"/>
      <c r="I1142" s="391"/>
      <c r="J1142" s="392"/>
      <c r="K1142" s="425"/>
      <c r="L1142" s="324">
        <v>1820000</v>
      </c>
      <c r="M1142" s="324">
        <v>1820000</v>
      </c>
      <c r="N1142" s="132">
        <v>1820000</v>
      </c>
      <c r="O1142" s="324">
        <v>1820000</v>
      </c>
      <c r="P1142" s="324">
        <v>1820000</v>
      </c>
      <c r="Q1142" s="324">
        <v>1820000</v>
      </c>
      <c r="R1142" s="324">
        <v>1820000</v>
      </c>
      <c r="S1142" s="324">
        <v>1820000</v>
      </c>
      <c r="T1142" s="324">
        <v>1820000</v>
      </c>
    </row>
    <row r="1143" spans="1:20" s="10" customFormat="1" ht="69" customHeight="1" x14ac:dyDescent="0.3">
      <c r="A1143" s="13">
        <v>1133</v>
      </c>
      <c r="B1143" s="376"/>
      <c r="C1143" s="307" t="s">
        <v>2845</v>
      </c>
      <c r="D1143" s="307" t="s">
        <v>2846</v>
      </c>
      <c r="E1143" s="392" t="s">
        <v>1674</v>
      </c>
      <c r="F1143" s="425" t="s">
        <v>477</v>
      </c>
      <c r="G1143" s="390"/>
      <c r="H1143" s="391"/>
      <c r="I1143" s="391"/>
      <c r="J1143" s="392"/>
      <c r="K1143" s="425"/>
      <c r="L1143" s="324">
        <v>2700000</v>
      </c>
      <c r="M1143" s="324">
        <v>2700000</v>
      </c>
      <c r="N1143" s="132">
        <v>2700000</v>
      </c>
      <c r="O1143" s="324">
        <v>2700000</v>
      </c>
      <c r="P1143" s="324">
        <v>2700000</v>
      </c>
      <c r="Q1143" s="324">
        <v>2700000</v>
      </c>
      <c r="R1143" s="324">
        <v>2700000</v>
      </c>
      <c r="S1143" s="324">
        <v>2700000</v>
      </c>
      <c r="T1143" s="324">
        <v>2700000</v>
      </c>
    </row>
    <row r="1144" spans="1:20" s="10" customFormat="1" ht="65.099999999999994" customHeight="1" x14ac:dyDescent="0.3">
      <c r="A1144" s="13">
        <v>1134</v>
      </c>
      <c r="B1144" s="376"/>
      <c r="C1144" s="307" t="s">
        <v>2847</v>
      </c>
      <c r="D1144" s="307" t="s">
        <v>2846</v>
      </c>
      <c r="E1144" s="392"/>
      <c r="F1144" s="425"/>
      <c r="G1144" s="390"/>
      <c r="H1144" s="391"/>
      <c r="I1144" s="391"/>
      <c r="J1144" s="392"/>
      <c r="K1144" s="425"/>
      <c r="L1144" s="324">
        <v>2850000</v>
      </c>
      <c r="M1144" s="324">
        <v>2850000</v>
      </c>
      <c r="N1144" s="132">
        <v>2850000</v>
      </c>
      <c r="O1144" s="324">
        <v>2850000</v>
      </c>
      <c r="P1144" s="324">
        <v>2850000</v>
      </c>
      <c r="Q1144" s="324">
        <v>2850000</v>
      </c>
      <c r="R1144" s="324">
        <v>2850000</v>
      </c>
      <c r="S1144" s="324">
        <v>2850000</v>
      </c>
      <c r="T1144" s="324">
        <v>2850000</v>
      </c>
    </row>
    <row r="1145" spans="1:20" s="10" customFormat="1" ht="65.099999999999994" customHeight="1" x14ac:dyDescent="0.3">
      <c r="A1145" s="13">
        <v>1135</v>
      </c>
      <c r="B1145" s="376"/>
      <c r="C1145" s="307" t="s">
        <v>2848</v>
      </c>
      <c r="D1145" s="307" t="s">
        <v>2846</v>
      </c>
      <c r="E1145" s="392"/>
      <c r="F1145" s="425"/>
      <c r="G1145" s="390"/>
      <c r="H1145" s="391"/>
      <c r="I1145" s="391"/>
      <c r="J1145" s="392"/>
      <c r="K1145" s="425"/>
      <c r="L1145" s="324">
        <v>2950000</v>
      </c>
      <c r="M1145" s="324">
        <v>2950000</v>
      </c>
      <c r="N1145" s="132">
        <v>2950000</v>
      </c>
      <c r="O1145" s="324">
        <v>2950000</v>
      </c>
      <c r="P1145" s="324">
        <v>2950000</v>
      </c>
      <c r="Q1145" s="324">
        <v>2950000</v>
      </c>
      <c r="R1145" s="324">
        <v>2950000</v>
      </c>
      <c r="S1145" s="324">
        <v>2950000</v>
      </c>
      <c r="T1145" s="324">
        <v>2950000</v>
      </c>
    </row>
    <row r="1146" spans="1:20" s="10" customFormat="1" ht="65.099999999999994" customHeight="1" x14ac:dyDescent="0.3">
      <c r="A1146" s="13">
        <v>1136</v>
      </c>
      <c r="B1146" s="376"/>
      <c r="C1146" s="307" t="s">
        <v>2849</v>
      </c>
      <c r="D1146" s="307" t="s">
        <v>2846</v>
      </c>
      <c r="E1146" s="392"/>
      <c r="F1146" s="425"/>
      <c r="G1146" s="390"/>
      <c r="H1146" s="391"/>
      <c r="I1146" s="391"/>
      <c r="J1146" s="392"/>
      <c r="K1146" s="425"/>
      <c r="L1146" s="324">
        <v>3200000</v>
      </c>
      <c r="M1146" s="324">
        <v>3200000</v>
      </c>
      <c r="N1146" s="132">
        <v>3200000</v>
      </c>
      <c r="O1146" s="324">
        <v>3200000</v>
      </c>
      <c r="P1146" s="324">
        <v>3200000</v>
      </c>
      <c r="Q1146" s="324">
        <v>3200000</v>
      </c>
      <c r="R1146" s="324">
        <v>3200000</v>
      </c>
      <c r="S1146" s="324">
        <v>3200000</v>
      </c>
      <c r="T1146" s="324">
        <v>3200000</v>
      </c>
    </row>
    <row r="1147" spans="1:20" s="10" customFormat="1" ht="65.099999999999994" customHeight="1" x14ac:dyDescent="0.3">
      <c r="A1147" s="13">
        <v>1137</v>
      </c>
      <c r="B1147" s="376"/>
      <c r="C1147" s="307" t="s">
        <v>513</v>
      </c>
      <c r="D1147" s="319" t="s">
        <v>568</v>
      </c>
      <c r="E1147" s="392"/>
      <c r="F1147" s="425"/>
      <c r="G1147" s="390"/>
      <c r="H1147" s="391"/>
      <c r="I1147" s="391"/>
      <c r="J1147" s="392"/>
      <c r="K1147" s="425"/>
      <c r="L1147" s="324">
        <v>3727272.7272727271</v>
      </c>
      <c r="M1147" s="324">
        <v>3727272.7272727271</v>
      </c>
      <c r="N1147" s="132">
        <v>3727272.7272727271</v>
      </c>
      <c r="O1147" s="324">
        <v>3727272.7272727271</v>
      </c>
      <c r="P1147" s="324">
        <v>3727272.7272727271</v>
      </c>
      <c r="Q1147" s="324">
        <v>3727272.7272727271</v>
      </c>
      <c r="R1147" s="324">
        <v>3727272.7272727271</v>
      </c>
      <c r="S1147" s="324">
        <v>3727272.7272727271</v>
      </c>
      <c r="T1147" s="324">
        <v>3727272.7272727271</v>
      </c>
    </row>
    <row r="1148" spans="1:20" s="10" customFormat="1" ht="65.099999999999994" customHeight="1" x14ac:dyDescent="0.3">
      <c r="A1148" s="13">
        <v>1138</v>
      </c>
      <c r="B1148" s="376"/>
      <c r="C1148" s="307" t="s">
        <v>514</v>
      </c>
      <c r="D1148" s="319" t="s">
        <v>568</v>
      </c>
      <c r="E1148" s="392"/>
      <c r="F1148" s="425"/>
      <c r="G1148" s="390"/>
      <c r="H1148" s="391"/>
      <c r="I1148" s="391"/>
      <c r="J1148" s="392"/>
      <c r="K1148" s="425"/>
      <c r="L1148" s="324">
        <v>3818181.8181818179</v>
      </c>
      <c r="M1148" s="324">
        <v>3818181.8181818179</v>
      </c>
      <c r="N1148" s="132">
        <v>3818181.8181818179</v>
      </c>
      <c r="O1148" s="324">
        <v>3818181.8181818179</v>
      </c>
      <c r="P1148" s="324">
        <v>3818181.8181818179</v>
      </c>
      <c r="Q1148" s="324">
        <v>3818181.8181818179</v>
      </c>
      <c r="R1148" s="324">
        <v>3818181.8181818179</v>
      </c>
      <c r="S1148" s="324">
        <v>3818181.8181818179</v>
      </c>
      <c r="T1148" s="324">
        <v>3818181.8181818179</v>
      </c>
    </row>
    <row r="1149" spans="1:20" s="10" customFormat="1" ht="65.099999999999994" customHeight="1" x14ac:dyDescent="0.3">
      <c r="A1149" s="13">
        <v>1139</v>
      </c>
      <c r="B1149" s="376"/>
      <c r="C1149" s="307" t="s">
        <v>515</v>
      </c>
      <c r="D1149" s="319" t="s">
        <v>568</v>
      </c>
      <c r="E1149" s="392"/>
      <c r="F1149" s="425"/>
      <c r="G1149" s="390"/>
      <c r="H1149" s="391"/>
      <c r="I1149" s="391"/>
      <c r="J1149" s="392"/>
      <c r="K1149" s="425"/>
      <c r="L1149" s="324">
        <v>3999999.9999999995</v>
      </c>
      <c r="M1149" s="324">
        <v>3999999.9999999995</v>
      </c>
      <c r="N1149" s="132">
        <v>3999999.9999999995</v>
      </c>
      <c r="O1149" s="324">
        <v>3999999.9999999995</v>
      </c>
      <c r="P1149" s="324">
        <v>3999999.9999999995</v>
      </c>
      <c r="Q1149" s="324">
        <v>3999999.9999999995</v>
      </c>
      <c r="R1149" s="324">
        <v>3999999.9999999995</v>
      </c>
      <c r="S1149" s="324">
        <v>3999999.9999999995</v>
      </c>
      <c r="T1149" s="324">
        <v>3999999.9999999995</v>
      </c>
    </row>
    <row r="1150" spans="1:20" s="10" customFormat="1" ht="65.099999999999994" customHeight="1" x14ac:dyDescent="0.3">
      <c r="A1150" s="13">
        <v>1140</v>
      </c>
      <c r="B1150" s="376"/>
      <c r="C1150" s="307" t="s">
        <v>516</v>
      </c>
      <c r="D1150" s="319" t="s">
        <v>568</v>
      </c>
      <c r="E1150" s="392"/>
      <c r="F1150" s="425"/>
      <c r="G1150" s="390"/>
      <c r="H1150" s="391"/>
      <c r="I1150" s="391"/>
      <c r="J1150" s="392"/>
      <c r="K1150" s="425"/>
      <c r="L1150" s="324">
        <v>4181818.1818181816</v>
      </c>
      <c r="M1150" s="324">
        <v>4181818.1818181816</v>
      </c>
      <c r="N1150" s="132">
        <v>4181818.1818181816</v>
      </c>
      <c r="O1150" s="324">
        <v>4181818.1818181816</v>
      </c>
      <c r="P1150" s="324">
        <v>4181818.1818181816</v>
      </c>
      <c r="Q1150" s="324">
        <v>4181818.1818181816</v>
      </c>
      <c r="R1150" s="324">
        <v>4181818.1818181816</v>
      </c>
      <c r="S1150" s="324">
        <v>4181818.1818181816</v>
      </c>
      <c r="T1150" s="324">
        <v>4181818.1818181816</v>
      </c>
    </row>
    <row r="1151" spans="1:20" s="10" customFormat="1" ht="65.099999999999994" customHeight="1" x14ac:dyDescent="0.3">
      <c r="A1151" s="13">
        <v>1141</v>
      </c>
      <c r="B1151" s="376"/>
      <c r="C1151" s="307" t="s">
        <v>517</v>
      </c>
      <c r="D1151" s="319" t="s">
        <v>568</v>
      </c>
      <c r="E1151" s="392"/>
      <c r="F1151" s="425"/>
      <c r="G1151" s="390"/>
      <c r="H1151" s="391"/>
      <c r="I1151" s="391"/>
      <c r="J1151" s="392"/>
      <c r="K1151" s="425"/>
      <c r="L1151" s="324">
        <v>5000000</v>
      </c>
      <c r="M1151" s="324">
        <v>5000000</v>
      </c>
      <c r="N1151" s="132">
        <v>5000000</v>
      </c>
      <c r="O1151" s="324">
        <v>5000000</v>
      </c>
      <c r="P1151" s="324">
        <v>5000000</v>
      </c>
      <c r="Q1151" s="324">
        <v>5000000</v>
      </c>
      <c r="R1151" s="324">
        <v>5000000</v>
      </c>
      <c r="S1151" s="324">
        <v>5000000</v>
      </c>
      <c r="T1151" s="324">
        <v>5000000</v>
      </c>
    </row>
    <row r="1152" spans="1:20" s="10" customFormat="1" ht="65.099999999999994" customHeight="1" x14ac:dyDescent="0.3">
      <c r="A1152" s="13">
        <v>1142</v>
      </c>
      <c r="B1152" s="376"/>
      <c r="C1152" s="307" t="s">
        <v>518</v>
      </c>
      <c r="D1152" s="319" t="s">
        <v>568</v>
      </c>
      <c r="E1152" s="392"/>
      <c r="F1152" s="425"/>
      <c r="G1152" s="390"/>
      <c r="H1152" s="391"/>
      <c r="I1152" s="391"/>
      <c r="J1152" s="392"/>
      <c r="K1152" s="425"/>
      <c r="L1152" s="324">
        <v>5181818.1818181816</v>
      </c>
      <c r="M1152" s="324">
        <v>5181818.1818181816</v>
      </c>
      <c r="N1152" s="132">
        <v>5181818.1818181816</v>
      </c>
      <c r="O1152" s="324">
        <v>5181818.1818181816</v>
      </c>
      <c r="P1152" s="324">
        <v>5181818.1818181816</v>
      </c>
      <c r="Q1152" s="324">
        <v>5181818.1818181816</v>
      </c>
      <c r="R1152" s="324">
        <v>5181818.1818181816</v>
      </c>
      <c r="S1152" s="324">
        <v>5181818.1818181816</v>
      </c>
      <c r="T1152" s="324">
        <v>5181818.1818181816</v>
      </c>
    </row>
    <row r="1153" spans="1:20" s="10" customFormat="1" ht="65.099999999999994" customHeight="1" x14ac:dyDescent="0.3">
      <c r="A1153" s="13">
        <v>1143</v>
      </c>
      <c r="B1153" s="376"/>
      <c r="C1153" s="307" t="s">
        <v>519</v>
      </c>
      <c r="D1153" s="319" t="s">
        <v>568</v>
      </c>
      <c r="E1153" s="392"/>
      <c r="F1153" s="425"/>
      <c r="G1153" s="390"/>
      <c r="H1153" s="391"/>
      <c r="I1153" s="391"/>
      <c r="J1153" s="392"/>
      <c r="K1153" s="425"/>
      <c r="L1153" s="324">
        <v>6090909.0909090908</v>
      </c>
      <c r="M1153" s="324">
        <v>6090909.0909090908</v>
      </c>
      <c r="N1153" s="132">
        <v>6090909.0909090908</v>
      </c>
      <c r="O1153" s="324">
        <v>6090909.0909090908</v>
      </c>
      <c r="P1153" s="324">
        <v>6090909.0909090908</v>
      </c>
      <c r="Q1153" s="324">
        <v>6090909.0909090908</v>
      </c>
      <c r="R1153" s="324">
        <v>6090909.0909090908</v>
      </c>
      <c r="S1153" s="324">
        <v>6090909.0909090908</v>
      </c>
      <c r="T1153" s="324">
        <v>6090909.0909090908</v>
      </c>
    </row>
    <row r="1154" spans="1:20" s="10" customFormat="1" ht="65.099999999999994" customHeight="1" x14ac:dyDescent="0.3">
      <c r="A1154" s="13">
        <v>1144</v>
      </c>
      <c r="B1154" s="376"/>
      <c r="C1154" s="307" t="s">
        <v>520</v>
      </c>
      <c r="D1154" s="319" t="s">
        <v>568</v>
      </c>
      <c r="E1154" s="392"/>
      <c r="F1154" s="425"/>
      <c r="G1154" s="390"/>
      <c r="H1154" s="391"/>
      <c r="I1154" s="391"/>
      <c r="J1154" s="392"/>
      <c r="K1154" s="425"/>
      <c r="L1154" s="324">
        <v>6363636.3636363633</v>
      </c>
      <c r="M1154" s="324">
        <v>6363636.3636363633</v>
      </c>
      <c r="N1154" s="132">
        <v>6363636.3636363633</v>
      </c>
      <c r="O1154" s="324">
        <v>6363636.3636363633</v>
      </c>
      <c r="P1154" s="324">
        <v>6363636.3636363633</v>
      </c>
      <c r="Q1154" s="324">
        <v>6363636.3636363633</v>
      </c>
      <c r="R1154" s="324">
        <v>6363636.3636363633</v>
      </c>
      <c r="S1154" s="324">
        <v>6363636.3636363633</v>
      </c>
      <c r="T1154" s="324">
        <v>6363636.3636363633</v>
      </c>
    </row>
    <row r="1155" spans="1:20" s="10" customFormat="1" ht="65.099999999999994" customHeight="1" x14ac:dyDescent="0.3">
      <c r="A1155" s="13">
        <v>1145</v>
      </c>
      <c r="B1155" s="376"/>
      <c r="C1155" s="307" t="s">
        <v>521</v>
      </c>
      <c r="D1155" s="319" t="s">
        <v>568</v>
      </c>
      <c r="E1155" s="392"/>
      <c r="F1155" s="425"/>
      <c r="G1155" s="390"/>
      <c r="H1155" s="391"/>
      <c r="I1155" s="391"/>
      <c r="J1155" s="392"/>
      <c r="K1155" s="425"/>
      <c r="L1155" s="324">
        <v>7727272.7272727266</v>
      </c>
      <c r="M1155" s="324">
        <v>7727272.7272727266</v>
      </c>
      <c r="N1155" s="132">
        <v>7727272.7272727266</v>
      </c>
      <c r="O1155" s="324">
        <v>7727272.7272727266</v>
      </c>
      <c r="P1155" s="324">
        <v>7727272.7272727266</v>
      </c>
      <c r="Q1155" s="324">
        <v>7727272.7272727266</v>
      </c>
      <c r="R1155" s="324">
        <v>7727272.7272727266</v>
      </c>
      <c r="S1155" s="324">
        <v>7727272.7272727266</v>
      </c>
      <c r="T1155" s="324">
        <v>7727272.7272727266</v>
      </c>
    </row>
    <row r="1156" spans="1:20" s="10" customFormat="1" ht="65.099999999999994" customHeight="1" x14ac:dyDescent="0.3">
      <c r="A1156" s="13">
        <v>1146</v>
      </c>
      <c r="B1156" s="376"/>
      <c r="C1156" s="307" t="s">
        <v>522</v>
      </c>
      <c r="D1156" s="319" t="s">
        <v>568</v>
      </c>
      <c r="E1156" s="392"/>
      <c r="F1156" s="425"/>
      <c r="G1156" s="390"/>
      <c r="H1156" s="391"/>
      <c r="I1156" s="391"/>
      <c r="J1156" s="392"/>
      <c r="K1156" s="425"/>
      <c r="L1156" s="324">
        <v>8181818.1818181807</v>
      </c>
      <c r="M1156" s="324">
        <v>8181818.1818181807</v>
      </c>
      <c r="N1156" s="132">
        <v>8181818.1818181807</v>
      </c>
      <c r="O1156" s="324">
        <v>8181818.1818181807</v>
      </c>
      <c r="P1156" s="324">
        <v>8181818.1818181807</v>
      </c>
      <c r="Q1156" s="324">
        <v>8181818.1818181807</v>
      </c>
      <c r="R1156" s="324">
        <v>8181818.1818181807</v>
      </c>
      <c r="S1156" s="324">
        <v>8181818.1818181807</v>
      </c>
      <c r="T1156" s="324">
        <v>8181818.1818181807</v>
      </c>
    </row>
    <row r="1157" spans="1:20" s="10" customFormat="1" ht="65.099999999999994" customHeight="1" x14ac:dyDescent="0.3">
      <c r="A1157" s="13">
        <v>1147</v>
      </c>
      <c r="B1157" s="376"/>
      <c r="C1157" s="307" t="s">
        <v>523</v>
      </c>
      <c r="D1157" s="319" t="s">
        <v>568</v>
      </c>
      <c r="E1157" s="392"/>
      <c r="F1157" s="425"/>
      <c r="G1157" s="390"/>
      <c r="H1157" s="391"/>
      <c r="I1157" s="391"/>
      <c r="J1157" s="392"/>
      <c r="K1157" s="425"/>
      <c r="L1157" s="324">
        <v>8818181.8181818184</v>
      </c>
      <c r="M1157" s="324">
        <v>8818181.8181818184</v>
      </c>
      <c r="N1157" s="132">
        <v>8818181.8181818184</v>
      </c>
      <c r="O1157" s="324">
        <v>8818181.8181818184</v>
      </c>
      <c r="P1157" s="324">
        <v>8818181.8181818184</v>
      </c>
      <c r="Q1157" s="324">
        <v>8818181.8181818184</v>
      </c>
      <c r="R1157" s="324">
        <v>8818181.8181818184</v>
      </c>
      <c r="S1157" s="324">
        <v>8818181.8181818184</v>
      </c>
      <c r="T1157" s="324">
        <v>8818181.8181818184</v>
      </c>
    </row>
    <row r="1158" spans="1:20" s="10" customFormat="1" ht="65.099999999999994" customHeight="1" x14ac:dyDescent="0.3">
      <c r="A1158" s="13">
        <v>1148</v>
      </c>
      <c r="B1158" s="376"/>
      <c r="C1158" s="307" t="s">
        <v>524</v>
      </c>
      <c r="D1158" s="319" t="s">
        <v>568</v>
      </c>
      <c r="E1158" s="392"/>
      <c r="F1158" s="425"/>
      <c r="G1158" s="390"/>
      <c r="H1158" s="391"/>
      <c r="I1158" s="391"/>
      <c r="J1158" s="392"/>
      <c r="K1158" s="425"/>
      <c r="L1158" s="333">
        <v>10000000</v>
      </c>
      <c r="M1158" s="333">
        <v>10000000</v>
      </c>
      <c r="N1158" s="133">
        <v>10000000</v>
      </c>
      <c r="O1158" s="333">
        <v>10000000</v>
      </c>
      <c r="P1158" s="333">
        <v>10000000</v>
      </c>
      <c r="Q1158" s="333">
        <v>10000000</v>
      </c>
      <c r="R1158" s="333">
        <v>10000000</v>
      </c>
      <c r="S1158" s="333">
        <v>10000000</v>
      </c>
      <c r="T1158" s="333">
        <v>10000000</v>
      </c>
    </row>
    <row r="1159" spans="1:20" s="10" customFormat="1" ht="65.099999999999994" customHeight="1" x14ac:dyDescent="0.3">
      <c r="A1159" s="13">
        <v>1149</v>
      </c>
      <c r="B1159" s="376"/>
      <c r="C1159" s="307" t="s">
        <v>2850</v>
      </c>
      <c r="D1159" s="307" t="s">
        <v>2846</v>
      </c>
      <c r="E1159" s="425" t="s">
        <v>2184</v>
      </c>
      <c r="F1159" s="425" t="s">
        <v>477</v>
      </c>
      <c r="G1159" s="390"/>
      <c r="H1159" s="391"/>
      <c r="I1159" s="321"/>
      <c r="J1159" s="392"/>
      <c r="K1159" s="425"/>
      <c r="L1159" s="333">
        <v>8700000</v>
      </c>
      <c r="M1159" s="333">
        <v>8700000</v>
      </c>
      <c r="N1159" s="133">
        <v>8700000</v>
      </c>
      <c r="O1159" s="333">
        <v>8700000</v>
      </c>
      <c r="P1159" s="333">
        <v>8700000</v>
      </c>
      <c r="Q1159" s="333">
        <v>8700000</v>
      </c>
      <c r="R1159" s="333">
        <v>8700000</v>
      </c>
      <c r="S1159" s="333">
        <v>8700000</v>
      </c>
      <c r="T1159" s="333">
        <v>8700000</v>
      </c>
    </row>
    <row r="1160" spans="1:20" s="10" customFormat="1" ht="89.25" customHeight="1" x14ac:dyDescent="0.3">
      <c r="A1160" s="13">
        <v>1150</v>
      </c>
      <c r="B1160" s="376"/>
      <c r="C1160" s="307" t="s">
        <v>2851</v>
      </c>
      <c r="D1160" s="307" t="s">
        <v>2846</v>
      </c>
      <c r="E1160" s="425"/>
      <c r="F1160" s="425"/>
      <c r="G1160" s="390"/>
      <c r="H1160" s="391"/>
      <c r="I1160" s="321"/>
      <c r="J1160" s="392"/>
      <c r="K1160" s="425"/>
      <c r="L1160" s="333">
        <v>9250000</v>
      </c>
      <c r="M1160" s="333">
        <v>9250000</v>
      </c>
      <c r="N1160" s="133">
        <v>9250000</v>
      </c>
      <c r="O1160" s="333">
        <v>9250000</v>
      </c>
      <c r="P1160" s="333">
        <v>9250000</v>
      </c>
      <c r="Q1160" s="333">
        <v>9250000</v>
      </c>
      <c r="R1160" s="333">
        <v>9250000</v>
      </c>
      <c r="S1160" s="333">
        <v>9250000</v>
      </c>
      <c r="T1160" s="333">
        <v>9250000</v>
      </c>
    </row>
    <row r="1161" spans="1:20" s="10" customFormat="1" ht="89.25" customHeight="1" x14ac:dyDescent="0.3">
      <c r="A1161" s="13">
        <v>1151</v>
      </c>
      <c r="B1161" s="376"/>
      <c r="C1161" s="307" t="s">
        <v>2852</v>
      </c>
      <c r="D1161" s="307" t="s">
        <v>2846</v>
      </c>
      <c r="E1161" s="425"/>
      <c r="F1161" s="425"/>
      <c r="G1161" s="390"/>
      <c r="H1161" s="391"/>
      <c r="I1161" s="321"/>
      <c r="J1161" s="392"/>
      <c r="K1161" s="425"/>
      <c r="L1161" s="333">
        <v>9600000</v>
      </c>
      <c r="M1161" s="333">
        <v>9600000</v>
      </c>
      <c r="N1161" s="133">
        <v>9600000</v>
      </c>
      <c r="O1161" s="333">
        <v>9600000</v>
      </c>
      <c r="P1161" s="333">
        <v>9600000</v>
      </c>
      <c r="Q1161" s="333">
        <v>9600000</v>
      </c>
      <c r="R1161" s="333">
        <v>9600000</v>
      </c>
      <c r="S1161" s="333">
        <v>9600000</v>
      </c>
      <c r="T1161" s="333">
        <v>9600000</v>
      </c>
    </row>
    <row r="1162" spans="1:20" s="10" customFormat="1" ht="89.25" customHeight="1" x14ac:dyDescent="0.3">
      <c r="A1162" s="13">
        <v>1152</v>
      </c>
      <c r="B1162" s="376"/>
      <c r="C1162" s="307" t="s">
        <v>2853</v>
      </c>
      <c r="D1162" s="307" t="s">
        <v>2846</v>
      </c>
      <c r="E1162" s="425"/>
      <c r="F1162" s="425"/>
      <c r="G1162" s="390"/>
      <c r="H1162" s="391"/>
      <c r="I1162" s="321"/>
      <c r="J1162" s="392"/>
      <c r="K1162" s="425"/>
      <c r="L1162" s="333">
        <v>10000000</v>
      </c>
      <c r="M1162" s="333">
        <v>10000000</v>
      </c>
      <c r="N1162" s="133">
        <v>10000000</v>
      </c>
      <c r="O1162" s="333">
        <v>10000000</v>
      </c>
      <c r="P1162" s="333">
        <v>10000000</v>
      </c>
      <c r="Q1162" s="333">
        <v>10000000</v>
      </c>
      <c r="R1162" s="333">
        <v>10000000</v>
      </c>
      <c r="S1162" s="333">
        <v>10000000</v>
      </c>
      <c r="T1162" s="333">
        <v>10000000</v>
      </c>
    </row>
    <row r="1163" spans="1:20" s="10" customFormat="1" ht="89.25" customHeight="1" x14ac:dyDescent="0.3">
      <c r="A1163" s="13">
        <v>1153</v>
      </c>
      <c r="B1163" s="376"/>
      <c r="C1163" s="307" t="s">
        <v>525</v>
      </c>
      <c r="D1163" s="319" t="s">
        <v>568</v>
      </c>
      <c r="E1163" s="425"/>
      <c r="F1163" s="425"/>
      <c r="G1163" s="390"/>
      <c r="H1163" s="391"/>
      <c r="I1163" s="391" t="s">
        <v>478</v>
      </c>
      <c r="J1163" s="392"/>
      <c r="K1163" s="425"/>
      <c r="L1163" s="324">
        <v>10500000</v>
      </c>
      <c r="M1163" s="324">
        <v>10500000</v>
      </c>
      <c r="N1163" s="132">
        <v>10500000</v>
      </c>
      <c r="O1163" s="324">
        <v>10500000</v>
      </c>
      <c r="P1163" s="324">
        <v>10500000</v>
      </c>
      <c r="Q1163" s="324">
        <v>10500000</v>
      </c>
      <c r="R1163" s="324">
        <v>10500000</v>
      </c>
      <c r="S1163" s="324">
        <v>10500000</v>
      </c>
      <c r="T1163" s="324">
        <v>10500000</v>
      </c>
    </row>
    <row r="1164" spans="1:20" s="10" customFormat="1" ht="89.25" customHeight="1" x14ac:dyDescent="0.3">
      <c r="A1164" s="13">
        <v>1154</v>
      </c>
      <c r="B1164" s="376"/>
      <c r="C1164" s="307" t="s">
        <v>526</v>
      </c>
      <c r="D1164" s="319" t="s">
        <v>568</v>
      </c>
      <c r="E1164" s="425"/>
      <c r="F1164" s="425"/>
      <c r="G1164" s="390"/>
      <c r="H1164" s="391"/>
      <c r="I1164" s="391"/>
      <c r="J1164" s="392"/>
      <c r="K1164" s="425"/>
      <c r="L1164" s="324">
        <v>12180000</v>
      </c>
      <c r="M1164" s="324">
        <v>12180000</v>
      </c>
      <c r="N1164" s="132">
        <v>12180000</v>
      </c>
      <c r="O1164" s="324">
        <v>12180000</v>
      </c>
      <c r="P1164" s="324">
        <v>12180000</v>
      </c>
      <c r="Q1164" s="324">
        <v>12180000</v>
      </c>
      <c r="R1164" s="324">
        <v>12180000</v>
      </c>
      <c r="S1164" s="324">
        <v>12180000</v>
      </c>
      <c r="T1164" s="324">
        <v>12180000</v>
      </c>
    </row>
    <row r="1165" spans="1:20" s="10" customFormat="1" ht="89.25" customHeight="1" x14ac:dyDescent="0.3">
      <c r="A1165" s="13">
        <v>1155</v>
      </c>
      <c r="B1165" s="376"/>
      <c r="C1165" s="307" t="s">
        <v>527</v>
      </c>
      <c r="D1165" s="319" t="s">
        <v>568</v>
      </c>
      <c r="E1165" s="425"/>
      <c r="F1165" s="425"/>
      <c r="G1165" s="390"/>
      <c r="H1165" s="391"/>
      <c r="I1165" s="391"/>
      <c r="J1165" s="392"/>
      <c r="K1165" s="425"/>
      <c r="L1165" s="324">
        <v>12700000</v>
      </c>
      <c r="M1165" s="324">
        <v>12700000</v>
      </c>
      <c r="N1165" s="132">
        <v>12700000</v>
      </c>
      <c r="O1165" s="324">
        <v>12700000</v>
      </c>
      <c r="P1165" s="324">
        <v>12700000</v>
      </c>
      <c r="Q1165" s="324">
        <v>12700000</v>
      </c>
      <c r="R1165" s="324">
        <v>12700000</v>
      </c>
      <c r="S1165" s="324">
        <v>12700000</v>
      </c>
      <c r="T1165" s="324">
        <v>12700000</v>
      </c>
    </row>
    <row r="1166" spans="1:20" s="10" customFormat="1" ht="89.25" customHeight="1" x14ac:dyDescent="0.3">
      <c r="A1166" s="13">
        <v>1156</v>
      </c>
      <c r="B1166" s="376"/>
      <c r="C1166" s="307" t="s">
        <v>528</v>
      </c>
      <c r="D1166" s="319" t="s">
        <v>568</v>
      </c>
      <c r="E1166" s="425"/>
      <c r="F1166" s="425"/>
      <c r="G1166" s="390"/>
      <c r="H1166" s="391"/>
      <c r="I1166" s="391"/>
      <c r="J1166" s="392"/>
      <c r="K1166" s="425"/>
      <c r="L1166" s="324">
        <v>13800000</v>
      </c>
      <c r="M1166" s="324">
        <v>13800000</v>
      </c>
      <c r="N1166" s="132">
        <v>13800000</v>
      </c>
      <c r="O1166" s="324">
        <v>13800000</v>
      </c>
      <c r="P1166" s="324">
        <v>13800000</v>
      </c>
      <c r="Q1166" s="324">
        <v>13800000</v>
      </c>
      <c r="R1166" s="324">
        <v>13800000</v>
      </c>
      <c r="S1166" s="324">
        <v>13800000</v>
      </c>
      <c r="T1166" s="324">
        <v>13800000</v>
      </c>
    </row>
    <row r="1167" spans="1:20" s="10" customFormat="1" ht="89.25" customHeight="1" x14ac:dyDescent="0.3">
      <c r="A1167" s="13">
        <v>1157</v>
      </c>
      <c r="B1167" s="376"/>
      <c r="C1167" s="307" t="s">
        <v>529</v>
      </c>
      <c r="D1167" s="319" t="s">
        <v>568</v>
      </c>
      <c r="E1167" s="425"/>
      <c r="F1167" s="425"/>
      <c r="G1167" s="390"/>
      <c r="H1167" s="391"/>
      <c r="I1167" s="391"/>
      <c r="J1167" s="392"/>
      <c r="K1167" s="425"/>
      <c r="L1167" s="324">
        <v>23200000</v>
      </c>
      <c r="M1167" s="324">
        <v>23200000</v>
      </c>
      <c r="N1167" s="132">
        <v>23200000</v>
      </c>
      <c r="O1167" s="324">
        <v>23200000</v>
      </c>
      <c r="P1167" s="324">
        <v>23200000</v>
      </c>
      <c r="Q1167" s="324">
        <v>23200000</v>
      </c>
      <c r="R1167" s="324">
        <v>23200000</v>
      </c>
      <c r="S1167" s="324">
        <v>23200000</v>
      </c>
      <c r="T1167" s="324">
        <v>23200000</v>
      </c>
    </row>
    <row r="1168" spans="1:20" s="10" customFormat="1" ht="89.25" customHeight="1" x14ac:dyDescent="0.3">
      <c r="A1168" s="13">
        <v>1158</v>
      </c>
      <c r="B1168" s="376"/>
      <c r="C1168" s="307" t="s">
        <v>530</v>
      </c>
      <c r="D1168" s="319" t="s">
        <v>568</v>
      </c>
      <c r="E1168" s="425"/>
      <c r="F1168" s="425"/>
      <c r="G1168" s="390"/>
      <c r="H1168" s="391"/>
      <c r="I1168" s="391"/>
      <c r="J1168" s="392"/>
      <c r="K1168" s="425"/>
      <c r="L1168" s="324">
        <v>24800000</v>
      </c>
      <c r="M1168" s="324">
        <v>24800000</v>
      </c>
      <c r="N1168" s="132">
        <v>24800000</v>
      </c>
      <c r="O1168" s="324">
        <v>24800000</v>
      </c>
      <c r="P1168" s="324">
        <v>24800000</v>
      </c>
      <c r="Q1168" s="324">
        <v>24800000</v>
      </c>
      <c r="R1168" s="324">
        <v>24800000</v>
      </c>
      <c r="S1168" s="324">
        <v>24800000</v>
      </c>
      <c r="T1168" s="324">
        <v>24800000</v>
      </c>
    </row>
    <row r="1169" spans="1:20" s="10" customFormat="1" ht="81" customHeight="1" x14ac:dyDescent="0.3">
      <c r="A1169" s="13">
        <v>1159</v>
      </c>
      <c r="B1169" s="376"/>
      <c r="C1169" s="307" t="s">
        <v>531</v>
      </c>
      <c r="D1169" s="319" t="s">
        <v>568</v>
      </c>
      <c r="E1169" s="425"/>
      <c r="F1169" s="425"/>
      <c r="G1169" s="390"/>
      <c r="H1169" s="391"/>
      <c r="I1169" s="391"/>
      <c r="J1169" s="392"/>
      <c r="K1169" s="425"/>
      <c r="L1169" s="324">
        <v>26200000</v>
      </c>
      <c r="M1169" s="324">
        <v>26200000</v>
      </c>
      <c r="N1169" s="132">
        <v>26200000</v>
      </c>
      <c r="O1169" s="324">
        <v>26200000</v>
      </c>
      <c r="P1169" s="324">
        <v>26200000</v>
      </c>
      <c r="Q1169" s="324">
        <v>26200000</v>
      </c>
      <c r="R1169" s="324">
        <v>26200000</v>
      </c>
      <c r="S1169" s="324">
        <v>26200000</v>
      </c>
      <c r="T1169" s="324">
        <v>26200000</v>
      </c>
    </row>
    <row r="1170" spans="1:20" s="10" customFormat="1" ht="81" customHeight="1" x14ac:dyDescent="0.3">
      <c r="A1170" s="13">
        <v>1160</v>
      </c>
      <c r="B1170" s="376"/>
      <c r="C1170" s="307" t="s">
        <v>3097</v>
      </c>
      <c r="D1170" s="319" t="s">
        <v>568</v>
      </c>
      <c r="E1170" s="388" t="s">
        <v>3098</v>
      </c>
      <c r="F1170" s="327"/>
      <c r="G1170" s="390"/>
      <c r="H1170" s="391"/>
      <c r="I1170" s="321"/>
      <c r="J1170" s="392"/>
      <c r="K1170" s="425"/>
      <c r="L1170" s="324">
        <v>5700000</v>
      </c>
      <c r="M1170" s="324">
        <v>5700000</v>
      </c>
      <c r="N1170" s="132">
        <v>5700000</v>
      </c>
      <c r="O1170" s="324">
        <v>5700000</v>
      </c>
      <c r="P1170" s="324">
        <v>5700000</v>
      </c>
      <c r="Q1170" s="324">
        <v>5700000</v>
      </c>
      <c r="R1170" s="324">
        <v>5700000</v>
      </c>
      <c r="S1170" s="324">
        <v>5700000</v>
      </c>
      <c r="T1170" s="324">
        <v>5700000</v>
      </c>
    </row>
    <row r="1171" spans="1:20" s="10" customFormat="1" ht="81" customHeight="1" x14ac:dyDescent="0.3">
      <c r="A1171" s="13">
        <v>1161</v>
      </c>
      <c r="B1171" s="376"/>
      <c r="C1171" s="307" t="s">
        <v>3099</v>
      </c>
      <c r="D1171" s="319" t="s">
        <v>568</v>
      </c>
      <c r="E1171" s="388"/>
      <c r="F1171" s="327"/>
      <c r="G1171" s="390"/>
      <c r="H1171" s="391"/>
      <c r="I1171" s="321"/>
      <c r="J1171" s="392"/>
      <c r="K1171" s="425"/>
      <c r="L1171" s="324">
        <v>5850000</v>
      </c>
      <c r="M1171" s="324">
        <v>5850000</v>
      </c>
      <c r="N1171" s="132">
        <v>5850000</v>
      </c>
      <c r="O1171" s="324">
        <v>5850000</v>
      </c>
      <c r="P1171" s="324">
        <v>5850000</v>
      </c>
      <c r="Q1171" s="324">
        <v>5850000</v>
      </c>
      <c r="R1171" s="324">
        <v>5850000</v>
      </c>
      <c r="S1171" s="324">
        <v>5850000</v>
      </c>
      <c r="T1171" s="324">
        <v>5850000</v>
      </c>
    </row>
    <row r="1172" spans="1:20" s="10" customFormat="1" ht="81" customHeight="1" x14ac:dyDescent="0.3">
      <c r="A1172" s="13">
        <v>1162</v>
      </c>
      <c r="B1172" s="376"/>
      <c r="C1172" s="307" t="s">
        <v>3100</v>
      </c>
      <c r="D1172" s="319" t="s">
        <v>568</v>
      </c>
      <c r="E1172" s="388"/>
      <c r="F1172" s="327"/>
      <c r="G1172" s="390"/>
      <c r="H1172" s="391"/>
      <c r="I1172" s="321"/>
      <c r="J1172" s="392"/>
      <c r="K1172" s="425"/>
      <c r="L1172" s="324">
        <v>6280000</v>
      </c>
      <c r="M1172" s="324">
        <v>6280000</v>
      </c>
      <c r="N1172" s="132">
        <v>6280000</v>
      </c>
      <c r="O1172" s="324">
        <v>6280000</v>
      </c>
      <c r="P1172" s="324">
        <v>6280000</v>
      </c>
      <c r="Q1172" s="324">
        <v>6280000</v>
      </c>
      <c r="R1172" s="324">
        <v>6280000</v>
      </c>
      <c r="S1172" s="324">
        <v>6280000</v>
      </c>
      <c r="T1172" s="324">
        <v>6280000</v>
      </c>
    </row>
    <row r="1173" spans="1:20" s="10" customFormat="1" ht="81" customHeight="1" x14ac:dyDescent="0.3">
      <c r="A1173" s="13">
        <v>1163</v>
      </c>
      <c r="B1173" s="376"/>
      <c r="C1173" s="307" t="s">
        <v>3101</v>
      </c>
      <c r="D1173" s="319" t="s">
        <v>568</v>
      </c>
      <c r="E1173" s="388"/>
      <c r="F1173" s="327"/>
      <c r="G1173" s="390"/>
      <c r="H1173" s="391"/>
      <c r="I1173" s="321"/>
      <c r="J1173" s="392"/>
      <c r="K1173" s="425"/>
      <c r="L1173" s="324">
        <v>6380000</v>
      </c>
      <c r="M1173" s="324">
        <v>6380000</v>
      </c>
      <c r="N1173" s="132">
        <v>6380000</v>
      </c>
      <c r="O1173" s="324">
        <v>6380000</v>
      </c>
      <c r="P1173" s="324">
        <v>6380000</v>
      </c>
      <c r="Q1173" s="324">
        <v>6380000</v>
      </c>
      <c r="R1173" s="324">
        <v>6380000</v>
      </c>
      <c r="S1173" s="324">
        <v>6380000</v>
      </c>
      <c r="T1173" s="324">
        <v>6380000</v>
      </c>
    </row>
    <row r="1174" spans="1:20" s="10" customFormat="1" ht="81" customHeight="1" x14ac:dyDescent="0.3">
      <c r="A1174" s="13">
        <v>1164</v>
      </c>
      <c r="B1174" s="376"/>
      <c r="C1174" s="307" t="s">
        <v>3102</v>
      </c>
      <c r="D1174" s="319" t="s">
        <v>568</v>
      </c>
      <c r="E1174" s="388"/>
      <c r="F1174" s="327"/>
      <c r="G1174" s="390"/>
      <c r="H1174" s="391"/>
      <c r="I1174" s="321"/>
      <c r="J1174" s="392"/>
      <c r="K1174" s="425"/>
      <c r="L1174" s="324">
        <v>6580000</v>
      </c>
      <c r="M1174" s="324">
        <v>6580000</v>
      </c>
      <c r="N1174" s="132">
        <v>6580000</v>
      </c>
      <c r="O1174" s="324">
        <v>6580000</v>
      </c>
      <c r="P1174" s="324">
        <v>6580000</v>
      </c>
      <c r="Q1174" s="324">
        <v>6580000</v>
      </c>
      <c r="R1174" s="324">
        <v>6580000</v>
      </c>
      <c r="S1174" s="324">
        <v>6580000</v>
      </c>
      <c r="T1174" s="324">
        <v>6580000</v>
      </c>
    </row>
    <row r="1175" spans="1:20" s="10" customFormat="1" ht="81" customHeight="1" x14ac:dyDescent="0.3">
      <c r="A1175" s="13">
        <v>1165</v>
      </c>
      <c r="B1175" s="376"/>
      <c r="C1175" s="307" t="s">
        <v>3103</v>
      </c>
      <c r="D1175" s="319" t="s">
        <v>568</v>
      </c>
      <c r="E1175" s="388"/>
      <c r="F1175" s="327"/>
      <c r="G1175" s="390"/>
      <c r="H1175" s="391"/>
      <c r="I1175" s="321"/>
      <c r="J1175" s="392"/>
      <c r="K1175" s="425"/>
      <c r="L1175" s="324">
        <v>6680000</v>
      </c>
      <c r="M1175" s="324">
        <v>6680000</v>
      </c>
      <c r="N1175" s="132">
        <v>6680000</v>
      </c>
      <c r="O1175" s="324">
        <v>6680000</v>
      </c>
      <c r="P1175" s="324">
        <v>6680000</v>
      </c>
      <c r="Q1175" s="324">
        <v>6680000</v>
      </c>
      <c r="R1175" s="324">
        <v>6680000</v>
      </c>
      <c r="S1175" s="324">
        <v>6680000</v>
      </c>
      <c r="T1175" s="324">
        <v>6680000</v>
      </c>
    </row>
    <row r="1176" spans="1:20" s="10" customFormat="1" ht="81" customHeight="1" x14ac:dyDescent="0.3">
      <c r="A1176" s="13">
        <v>1166</v>
      </c>
      <c r="B1176" s="376"/>
      <c r="C1176" s="307" t="s">
        <v>3104</v>
      </c>
      <c r="D1176" s="319" t="s">
        <v>568</v>
      </c>
      <c r="E1176" s="388"/>
      <c r="F1176" s="327"/>
      <c r="G1176" s="390"/>
      <c r="H1176" s="391"/>
      <c r="I1176" s="321"/>
      <c r="J1176" s="392"/>
      <c r="K1176" s="425"/>
      <c r="L1176" s="324">
        <v>6800000</v>
      </c>
      <c r="M1176" s="324">
        <v>6800000</v>
      </c>
      <c r="N1176" s="132">
        <v>6800000</v>
      </c>
      <c r="O1176" s="324">
        <v>6800000</v>
      </c>
      <c r="P1176" s="324">
        <v>6800000</v>
      </c>
      <c r="Q1176" s="324">
        <v>6800000</v>
      </c>
      <c r="R1176" s="324">
        <v>6800000</v>
      </c>
      <c r="S1176" s="324">
        <v>6800000</v>
      </c>
      <c r="T1176" s="324">
        <v>6800000</v>
      </c>
    </row>
    <row r="1177" spans="1:20" s="10" customFormat="1" ht="136.5" customHeight="1" x14ac:dyDescent="0.3">
      <c r="A1177" s="13">
        <v>1167</v>
      </c>
      <c r="B1177" s="376"/>
      <c r="C1177" s="307" t="s">
        <v>3105</v>
      </c>
      <c r="D1177" s="319" t="s">
        <v>568</v>
      </c>
      <c r="E1177" s="388"/>
      <c r="F1177" s="327"/>
      <c r="G1177" s="390"/>
      <c r="H1177" s="391"/>
      <c r="I1177" s="321"/>
      <c r="J1177" s="392"/>
      <c r="K1177" s="425"/>
      <c r="L1177" s="324">
        <v>7380000</v>
      </c>
      <c r="M1177" s="324">
        <v>7380000</v>
      </c>
      <c r="N1177" s="132">
        <v>7380000</v>
      </c>
      <c r="O1177" s="324">
        <v>7380000</v>
      </c>
      <c r="P1177" s="324">
        <v>7380000</v>
      </c>
      <c r="Q1177" s="324">
        <v>7380000</v>
      </c>
      <c r="R1177" s="324">
        <v>7380000</v>
      </c>
      <c r="S1177" s="324">
        <v>7380000</v>
      </c>
      <c r="T1177" s="324">
        <v>7380000</v>
      </c>
    </row>
    <row r="1178" spans="1:20" s="10" customFormat="1" ht="136.5" customHeight="1" x14ac:dyDescent="0.3">
      <c r="A1178" s="13">
        <v>1168</v>
      </c>
      <c r="B1178" s="376"/>
      <c r="C1178" s="307" t="s">
        <v>3106</v>
      </c>
      <c r="D1178" s="319" t="s">
        <v>568</v>
      </c>
      <c r="E1178" s="388"/>
      <c r="F1178" s="327"/>
      <c r="G1178" s="390"/>
      <c r="H1178" s="391"/>
      <c r="I1178" s="321"/>
      <c r="J1178" s="392"/>
      <c r="K1178" s="425"/>
      <c r="L1178" s="324">
        <v>8000000</v>
      </c>
      <c r="M1178" s="324">
        <v>8000000</v>
      </c>
      <c r="N1178" s="132">
        <v>8000000</v>
      </c>
      <c r="O1178" s="324">
        <v>8000000</v>
      </c>
      <c r="P1178" s="324">
        <v>8000000</v>
      </c>
      <c r="Q1178" s="324">
        <v>8000000</v>
      </c>
      <c r="R1178" s="324">
        <v>8000000</v>
      </c>
      <c r="S1178" s="324">
        <v>8000000</v>
      </c>
      <c r="T1178" s="324">
        <v>8000000</v>
      </c>
    </row>
    <row r="1179" spans="1:20" s="10" customFormat="1" ht="136.5" customHeight="1" x14ac:dyDescent="0.3">
      <c r="A1179" s="13">
        <v>1169</v>
      </c>
      <c r="B1179" s="376"/>
      <c r="C1179" s="307" t="s">
        <v>2854</v>
      </c>
      <c r="D1179" s="307" t="s">
        <v>2846</v>
      </c>
      <c r="E1179" s="425" t="s">
        <v>3107</v>
      </c>
      <c r="F1179" s="425" t="s">
        <v>477</v>
      </c>
      <c r="G1179" s="390"/>
      <c r="H1179" s="391"/>
      <c r="I1179" s="391" t="s">
        <v>478</v>
      </c>
      <c r="J1179" s="392"/>
      <c r="K1179" s="425"/>
      <c r="L1179" s="324">
        <v>6380000</v>
      </c>
      <c r="M1179" s="324">
        <v>6380000</v>
      </c>
      <c r="N1179" s="132">
        <v>6380000</v>
      </c>
      <c r="O1179" s="324">
        <v>6380000</v>
      </c>
      <c r="P1179" s="324">
        <v>6380000</v>
      </c>
      <c r="Q1179" s="324">
        <v>6380000</v>
      </c>
      <c r="R1179" s="324">
        <v>6380000</v>
      </c>
      <c r="S1179" s="324">
        <v>6380000</v>
      </c>
      <c r="T1179" s="324">
        <v>6380000</v>
      </c>
    </row>
    <row r="1180" spans="1:20" s="10" customFormat="1" ht="136.5" customHeight="1" x14ac:dyDescent="0.3">
      <c r="A1180" s="13">
        <v>1170</v>
      </c>
      <c r="B1180" s="376"/>
      <c r="C1180" s="307" t="s">
        <v>2855</v>
      </c>
      <c r="D1180" s="307" t="s">
        <v>2846</v>
      </c>
      <c r="E1180" s="425"/>
      <c r="F1180" s="425"/>
      <c r="G1180" s="390"/>
      <c r="H1180" s="391"/>
      <c r="I1180" s="391"/>
      <c r="J1180" s="392"/>
      <c r="K1180" s="425"/>
      <c r="L1180" s="324">
        <v>7200000</v>
      </c>
      <c r="M1180" s="324">
        <v>7200000</v>
      </c>
      <c r="N1180" s="132">
        <v>7200000</v>
      </c>
      <c r="O1180" s="324">
        <v>7200000</v>
      </c>
      <c r="P1180" s="324">
        <v>7200000</v>
      </c>
      <c r="Q1180" s="324">
        <v>7200000</v>
      </c>
      <c r="R1180" s="324">
        <v>7200000</v>
      </c>
      <c r="S1180" s="324">
        <v>7200000</v>
      </c>
      <c r="T1180" s="324">
        <v>7200000</v>
      </c>
    </row>
    <row r="1181" spans="1:20" s="10" customFormat="1" ht="132.75" customHeight="1" x14ac:dyDescent="0.3">
      <c r="A1181" s="13">
        <v>1171</v>
      </c>
      <c r="B1181" s="376"/>
      <c r="C1181" s="307" t="s">
        <v>532</v>
      </c>
      <c r="D1181" s="319" t="s">
        <v>568</v>
      </c>
      <c r="E1181" s="425"/>
      <c r="F1181" s="425"/>
      <c r="G1181" s="390"/>
      <c r="H1181" s="391"/>
      <c r="I1181" s="391"/>
      <c r="J1181" s="392"/>
      <c r="K1181" s="425"/>
      <c r="L1181" s="324">
        <v>7680000</v>
      </c>
      <c r="M1181" s="324">
        <v>7680000</v>
      </c>
      <c r="N1181" s="132">
        <v>7680000</v>
      </c>
      <c r="O1181" s="324">
        <v>7680000</v>
      </c>
      <c r="P1181" s="324">
        <v>7680000</v>
      </c>
      <c r="Q1181" s="324">
        <v>7680000</v>
      </c>
      <c r="R1181" s="324">
        <v>7680000</v>
      </c>
      <c r="S1181" s="324">
        <v>7680000</v>
      </c>
      <c r="T1181" s="324">
        <v>7680000</v>
      </c>
    </row>
    <row r="1182" spans="1:20" s="10" customFormat="1" ht="132.75" customHeight="1" x14ac:dyDescent="0.3">
      <c r="A1182" s="13">
        <v>1172</v>
      </c>
      <c r="B1182" s="376"/>
      <c r="C1182" s="307" t="s">
        <v>533</v>
      </c>
      <c r="D1182" s="319" t="s">
        <v>568</v>
      </c>
      <c r="E1182" s="425"/>
      <c r="F1182" s="425"/>
      <c r="G1182" s="390"/>
      <c r="H1182" s="391"/>
      <c r="I1182" s="391"/>
      <c r="J1182" s="392"/>
      <c r="K1182" s="425"/>
      <c r="L1182" s="324">
        <v>8400000</v>
      </c>
      <c r="M1182" s="324">
        <v>8400000</v>
      </c>
      <c r="N1182" s="132">
        <v>8400000</v>
      </c>
      <c r="O1182" s="324">
        <v>8400000</v>
      </c>
      <c r="P1182" s="324">
        <v>8400000</v>
      </c>
      <c r="Q1182" s="324">
        <v>8400000</v>
      </c>
      <c r="R1182" s="324">
        <v>8400000</v>
      </c>
      <c r="S1182" s="324">
        <v>8400000</v>
      </c>
      <c r="T1182" s="324">
        <v>8400000</v>
      </c>
    </row>
    <row r="1183" spans="1:20" s="10" customFormat="1" ht="132.75" customHeight="1" x14ac:dyDescent="0.3">
      <c r="A1183" s="13">
        <v>1173</v>
      </c>
      <c r="B1183" s="376"/>
      <c r="C1183" s="307" t="s">
        <v>536</v>
      </c>
      <c r="D1183" s="319" t="s">
        <v>568</v>
      </c>
      <c r="E1183" s="425"/>
      <c r="F1183" s="425"/>
      <c r="G1183" s="390"/>
      <c r="H1183" s="391"/>
      <c r="I1183" s="391"/>
      <c r="J1183" s="392"/>
      <c r="K1183" s="425"/>
      <c r="L1183" s="324">
        <v>6860000</v>
      </c>
      <c r="M1183" s="324">
        <v>6860000</v>
      </c>
      <c r="N1183" s="132">
        <v>6860000</v>
      </c>
      <c r="O1183" s="324">
        <v>6860000</v>
      </c>
      <c r="P1183" s="324">
        <v>6860000</v>
      </c>
      <c r="Q1183" s="324">
        <v>6860000</v>
      </c>
      <c r="R1183" s="324">
        <v>6860000</v>
      </c>
      <c r="S1183" s="324">
        <v>6860000</v>
      </c>
      <c r="T1183" s="324">
        <v>6860000</v>
      </c>
    </row>
    <row r="1184" spans="1:20" s="10" customFormat="1" ht="132.75" customHeight="1" x14ac:dyDescent="0.3">
      <c r="A1184" s="13">
        <v>1174</v>
      </c>
      <c r="B1184" s="376"/>
      <c r="C1184" s="307" t="s">
        <v>537</v>
      </c>
      <c r="D1184" s="319" t="s">
        <v>568</v>
      </c>
      <c r="E1184" s="425"/>
      <c r="F1184" s="425"/>
      <c r="G1184" s="390"/>
      <c r="H1184" s="391"/>
      <c r="I1184" s="391"/>
      <c r="J1184" s="392"/>
      <c r="K1184" s="425"/>
      <c r="L1184" s="324">
        <v>7470000</v>
      </c>
      <c r="M1184" s="324">
        <v>7470000</v>
      </c>
      <c r="N1184" s="132">
        <v>7470000</v>
      </c>
      <c r="O1184" s="324">
        <v>7470000</v>
      </c>
      <c r="P1184" s="324">
        <v>7470000</v>
      </c>
      <c r="Q1184" s="324">
        <v>7470000</v>
      </c>
      <c r="R1184" s="324">
        <v>7470000</v>
      </c>
      <c r="S1184" s="324">
        <v>7470000</v>
      </c>
      <c r="T1184" s="324">
        <v>7470000</v>
      </c>
    </row>
    <row r="1185" spans="1:20" s="10" customFormat="1" ht="135" customHeight="1" x14ac:dyDescent="0.3">
      <c r="A1185" s="13">
        <v>1175</v>
      </c>
      <c r="B1185" s="376"/>
      <c r="C1185" s="307" t="s">
        <v>538</v>
      </c>
      <c r="D1185" s="319" t="s">
        <v>568</v>
      </c>
      <c r="E1185" s="425"/>
      <c r="F1185" s="425"/>
      <c r="G1185" s="390"/>
      <c r="H1185" s="391"/>
      <c r="I1185" s="391"/>
      <c r="J1185" s="392"/>
      <c r="K1185" s="425"/>
      <c r="L1185" s="324">
        <v>7020000</v>
      </c>
      <c r="M1185" s="324">
        <v>7020000</v>
      </c>
      <c r="N1185" s="132">
        <v>7020000</v>
      </c>
      <c r="O1185" s="324">
        <v>7020000</v>
      </c>
      <c r="P1185" s="324">
        <v>7020000</v>
      </c>
      <c r="Q1185" s="324">
        <v>7020000</v>
      </c>
      <c r="R1185" s="324">
        <v>7020000</v>
      </c>
      <c r="S1185" s="324">
        <v>7020000</v>
      </c>
      <c r="T1185" s="324">
        <v>7020000</v>
      </c>
    </row>
    <row r="1186" spans="1:20" s="10" customFormat="1" ht="149.25" customHeight="1" x14ac:dyDescent="0.3">
      <c r="A1186" s="13">
        <v>1176</v>
      </c>
      <c r="B1186" s="376"/>
      <c r="C1186" s="307" t="s">
        <v>539</v>
      </c>
      <c r="D1186" s="319" t="s">
        <v>568</v>
      </c>
      <c r="E1186" s="425"/>
      <c r="F1186" s="425"/>
      <c r="G1186" s="390"/>
      <c r="H1186" s="391"/>
      <c r="I1186" s="391"/>
      <c r="J1186" s="392"/>
      <c r="K1186" s="425"/>
      <c r="L1186" s="324">
        <v>7650000</v>
      </c>
      <c r="M1186" s="324">
        <v>7650000</v>
      </c>
      <c r="N1186" s="132">
        <v>7650000</v>
      </c>
      <c r="O1186" s="324">
        <v>7650000</v>
      </c>
      <c r="P1186" s="324">
        <v>7650000</v>
      </c>
      <c r="Q1186" s="324">
        <v>7650000</v>
      </c>
      <c r="R1186" s="324">
        <v>7650000</v>
      </c>
      <c r="S1186" s="324">
        <v>7650000</v>
      </c>
      <c r="T1186" s="324">
        <v>7650000</v>
      </c>
    </row>
    <row r="1187" spans="1:20" s="10" customFormat="1" ht="65.099999999999994" customHeight="1" x14ac:dyDescent="0.3">
      <c r="A1187" s="13">
        <v>1177</v>
      </c>
      <c r="B1187" s="376"/>
      <c r="C1187" s="307" t="s">
        <v>541</v>
      </c>
      <c r="D1187" s="319" t="s">
        <v>568</v>
      </c>
      <c r="E1187" s="392"/>
      <c r="F1187" s="425" t="s">
        <v>477</v>
      </c>
      <c r="G1187" s="390"/>
      <c r="H1187" s="391"/>
      <c r="I1187" s="391"/>
      <c r="J1187" s="392"/>
      <c r="K1187" s="425"/>
      <c r="L1187" s="324">
        <v>3170000</v>
      </c>
      <c r="M1187" s="324">
        <v>3170000</v>
      </c>
      <c r="N1187" s="132">
        <v>3170000</v>
      </c>
      <c r="O1187" s="324">
        <v>3170000</v>
      </c>
      <c r="P1187" s="324">
        <v>3170000</v>
      </c>
      <c r="Q1187" s="324">
        <v>3170000</v>
      </c>
      <c r="R1187" s="324">
        <v>3170000</v>
      </c>
      <c r="S1187" s="324">
        <v>3170000</v>
      </c>
      <c r="T1187" s="324">
        <v>3170000</v>
      </c>
    </row>
    <row r="1188" spans="1:20" s="10" customFormat="1" ht="65.099999999999994" customHeight="1" x14ac:dyDescent="0.3">
      <c r="A1188" s="13">
        <v>1178</v>
      </c>
      <c r="B1188" s="376"/>
      <c r="C1188" s="307" t="s">
        <v>542</v>
      </c>
      <c r="D1188" s="319" t="s">
        <v>568</v>
      </c>
      <c r="E1188" s="392"/>
      <c r="F1188" s="425"/>
      <c r="G1188" s="390"/>
      <c r="H1188" s="391"/>
      <c r="I1188" s="391"/>
      <c r="J1188" s="392"/>
      <c r="K1188" s="425"/>
      <c r="L1188" s="324">
        <v>3230000</v>
      </c>
      <c r="M1188" s="324">
        <v>3230000</v>
      </c>
      <c r="N1188" s="132">
        <v>3230000</v>
      </c>
      <c r="O1188" s="324">
        <v>3230000</v>
      </c>
      <c r="P1188" s="324">
        <v>3230000</v>
      </c>
      <c r="Q1188" s="324">
        <v>3230000</v>
      </c>
      <c r="R1188" s="324">
        <v>3230000</v>
      </c>
      <c r="S1188" s="324">
        <v>3230000</v>
      </c>
      <c r="T1188" s="324">
        <v>3230000</v>
      </c>
    </row>
    <row r="1189" spans="1:20" s="10" customFormat="1" ht="65.099999999999994" customHeight="1" x14ac:dyDescent="0.3">
      <c r="A1189" s="13">
        <v>1179</v>
      </c>
      <c r="B1189" s="376"/>
      <c r="C1189" s="307" t="s">
        <v>544</v>
      </c>
      <c r="D1189" s="319" t="s">
        <v>1230</v>
      </c>
      <c r="E1189" s="426" t="s">
        <v>545</v>
      </c>
      <c r="F1189" s="388" t="s">
        <v>3108</v>
      </c>
      <c r="G1189" s="390"/>
      <c r="H1189" s="391"/>
      <c r="I1189" s="373" t="s">
        <v>478</v>
      </c>
      <c r="J1189" s="392"/>
      <c r="K1189" s="425"/>
      <c r="L1189" s="324">
        <v>66300000</v>
      </c>
      <c r="M1189" s="324">
        <v>66300000</v>
      </c>
      <c r="N1189" s="132">
        <v>66300000</v>
      </c>
      <c r="O1189" s="324">
        <v>66300000</v>
      </c>
      <c r="P1189" s="324">
        <v>66300000</v>
      </c>
      <c r="Q1189" s="324">
        <v>66300000</v>
      </c>
      <c r="R1189" s="324">
        <v>66300000</v>
      </c>
      <c r="S1189" s="324">
        <v>66300000</v>
      </c>
      <c r="T1189" s="324">
        <v>66300000</v>
      </c>
    </row>
    <row r="1190" spans="1:20" s="10" customFormat="1" ht="65.099999999999994" customHeight="1" x14ac:dyDescent="0.3">
      <c r="A1190" s="13">
        <v>1180</v>
      </c>
      <c r="B1190" s="376"/>
      <c r="C1190" s="307" t="s">
        <v>546</v>
      </c>
      <c r="D1190" s="319" t="s">
        <v>1230</v>
      </c>
      <c r="E1190" s="426"/>
      <c r="F1190" s="388"/>
      <c r="G1190" s="390"/>
      <c r="H1190" s="391"/>
      <c r="I1190" s="373"/>
      <c r="J1190" s="392"/>
      <c r="K1190" s="425"/>
      <c r="L1190" s="324">
        <v>69500000</v>
      </c>
      <c r="M1190" s="324">
        <v>69500000</v>
      </c>
      <c r="N1190" s="132">
        <v>69500000</v>
      </c>
      <c r="O1190" s="324">
        <v>69500000</v>
      </c>
      <c r="P1190" s="324">
        <v>69500000</v>
      </c>
      <c r="Q1190" s="324">
        <v>69500000</v>
      </c>
      <c r="R1190" s="324">
        <v>69500000</v>
      </c>
      <c r="S1190" s="324">
        <v>69500000</v>
      </c>
      <c r="T1190" s="324">
        <v>69500000</v>
      </c>
    </row>
    <row r="1191" spans="1:20" s="10" customFormat="1" ht="87.75" customHeight="1" x14ac:dyDescent="0.3">
      <c r="A1191" s="13">
        <v>1181</v>
      </c>
      <c r="B1191" s="376"/>
      <c r="C1191" s="307" t="s">
        <v>547</v>
      </c>
      <c r="D1191" s="319" t="s">
        <v>1230</v>
      </c>
      <c r="E1191" s="426"/>
      <c r="F1191" s="388"/>
      <c r="G1191" s="390"/>
      <c r="H1191" s="391"/>
      <c r="I1191" s="373"/>
      <c r="J1191" s="392"/>
      <c r="K1191" s="425"/>
      <c r="L1191" s="324">
        <v>71500000</v>
      </c>
      <c r="M1191" s="324">
        <v>71500000</v>
      </c>
      <c r="N1191" s="132">
        <v>71500000</v>
      </c>
      <c r="O1191" s="324">
        <v>71500000</v>
      </c>
      <c r="P1191" s="324">
        <v>71500000</v>
      </c>
      <c r="Q1191" s="324">
        <v>71500000</v>
      </c>
      <c r="R1191" s="324">
        <v>71500000</v>
      </c>
      <c r="S1191" s="324">
        <v>71500000</v>
      </c>
      <c r="T1191" s="324">
        <v>71500000</v>
      </c>
    </row>
    <row r="1192" spans="1:20" s="10" customFormat="1" ht="231" customHeight="1" x14ac:dyDescent="0.3">
      <c r="A1192" s="13">
        <v>1182</v>
      </c>
      <c r="B1192" s="376"/>
      <c r="C1192" s="307" t="s">
        <v>548</v>
      </c>
      <c r="D1192" s="319" t="s">
        <v>1230</v>
      </c>
      <c r="E1192" s="426"/>
      <c r="F1192" s="388"/>
      <c r="G1192" s="390"/>
      <c r="H1192" s="391"/>
      <c r="I1192" s="373"/>
      <c r="J1192" s="392"/>
      <c r="K1192" s="425"/>
      <c r="L1192" s="324">
        <v>79200000</v>
      </c>
      <c r="M1192" s="324">
        <v>79200000</v>
      </c>
      <c r="N1192" s="132">
        <v>79200000</v>
      </c>
      <c r="O1192" s="324">
        <v>79200000</v>
      </c>
      <c r="P1192" s="324">
        <v>79200000</v>
      </c>
      <c r="Q1192" s="324">
        <v>79200000</v>
      </c>
      <c r="R1192" s="324">
        <v>79200000</v>
      </c>
      <c r="S1192" s="324">
        <v>79200000</v>
      </c>
      <c r="T1192" s="324">
        <v>79200000</v>
      </c>
    </row>
    <row r="1193" spans="1:20" s="10" customFormat="1" ht="167.25" customHeight="1" x14ac:dyDescent="0.3">
      <c r="A1193" s="13">
        <v>1183</v>
      </c>
      <c r="B1193" s="376"/>
      <c r="C1193" s="307" t="s">
        <v>549</v>
      </c>
      <c r="D1193" s="319" t="s">
        <v>568</v>
      </c>
      <c r="E1193" s="328" t="s">
        <v>550</v>
      </c>
      <c r="F1193" s="327"/>
      <c r="G1193" s="390"/>
      <c r="H1193" s="391"/>
      <c r="I1193" s="373"/>
      <c r="J1193" s="392"/>
      <c r="K1193" s="425"/>
      <c r="L1193" s="324">
        <v>2440000</v>
      </c>
      <c r="M1193" s="324">
        <v>2440000</v>
      </c>
      <c r="N1193" s="132">
        <v>2440000</v>
      </c>
      <c r="O1193" s="324">
        <v>2440000</v>
      </c>
      <c r="P1193" s="324">
        <v>2440000</v>
      </c>
      <c r="Q1193" s="324">
        <v>2440000</v>
      </c>
      <c r="R1193" s="324">
        <v>2440000</v>
      </c>
      <c r="S1193" s="324">
        <v>2440000</v>
      </c>
      <c r="T1193" s="324">
        <v>2440000</v>
      </c>
    </row>
    <row r="1194" spans="1:20" s="10" customFormat="1" ht="132" customHeight="1" x14ac:dyDescent="0.3">
      <c r="A1194" s="13">
        <v>1184</v>
      </c>
      <c r="B1194" s="376"/>
      <c r="C1194" s="307" t="s">
        <v>551</v>
      </c>
      <c r="D1194" s="319" t="s">
        <v>568</v>
      </c>
      <c r="E1194" s="328" t="s">
        <v>552</v>
      </c>
      <c r="F1194" s="327"/>
      <c r="G1194" s="390"/>
      <c r="H1194" s="391"/>
      <c r="I1194" s="373"/>
      <c r="J1194" s="392"/>
      <c r="K1194" s="425"/>
      <c r="L1194" s="324">
        <v>41200000</v>
      </c>
      <c r="M1194" s="324">
        <v>41200000</v>
      </c>
      <c r="N1194" s="132">
        <v>41200000</v>
      </c>
      <c r="O1194" s="324">
        <v>41200000</v>
      </c>
      <c r="P1194" s="324">
        <v>41200000</v>
      </c>
      <c r="Q1194" s="324">
        <v>41200000</v>
      </c>
      <c r="R1194" s="324">
        <v>41200000</v>
      </c>
      <c r="S1194" s="324">
        <v>41200000</v>
      </c>
      <c r="T1194" s="324">
        <v>41200000</v>
      </c>
    </row>
    <row r="1195" spans="1:20" s="10" customFormat="1" ht="112.5" customHeight="1" x14ac:dyDescent="0.3">
      <c r="A1195" s="13">
        <v>1185</v>
      </c>
      <c r="B1195" s="376"/>
      <c r="C1195" s="307" t="s">
        <v>553</v>
      </c>
      <c r="D1195" s="319" t="s">
        <v>568</v>
      </c>
      <c r="E1195" s="321"/>
      <c r="F1195" s="327"/>
      <c r="G1195" s="390"/>
      <c r="H1195" s="391"/>
      <c r="I1195" s="373"/>
      <c r="J1195" s="392"/>
      <c r="K1195" s="425"/>
      <c r="L1195" s="324">
        <v>250000</v>
      </c>
      <c r="M1195" s="324">
        <v>250000</v>
      </c>
      <c r="N1195" s="132">
        <v>250000</v>
      </c>
      <c r="O1195" s="324">
        <v>250000</v>
      </c>
      <c r="P1195" s="324">
        <v>250000</v>
      </c>
      <c r="Q1195" s="324">
        <v>250000</v>
      </c>
      <c r="R1195" s="324">
        <v>250000</v>
      </c>
      <c r="S1195" s="324">
        <v>250000</v>
      </c>
      <c r="T1195" s="324">
        <v>250000</v>
      </c>
    </row>
    <row r="1196" spans="1:20" s="10" customFormat="1" ht="134.25" customHeight="1" x14ac:dyDescent="0.3">
      <c r="A1196" s="13">
        <v>1186</v>
      </c>
      <c r="B1196" s="376"/>
      <c r="C1196" s="307" t="s">
        <v>557</v>
      </c>
      <c r="D1196" s="319" t="s">
        <v>567</v>
      </c>
      <c r="E1196" s="392" t="s">
        <v>558</v>
      </c>
      <c r="F1196" s="425" t="s">
        <v>3108</v>
      </c>
      <c r="G1196" s="390"/>
      <c r="H1196" s="391"/>
      <c r="I1196" s="373"/>
      <c r="J1196" s="392"/>
      <c r="K1196" s="425"/>
      <c r="L1196" s="324">
        <v>23572727.27272727</v>
      </c>
      <c r="M1196" s="324">
        <v>23572727.27272727</v>
      </c>
      <c r="N1196" s="132">
        <v>23572727.27272727</v>
      </c>
      <c r="O1196" s="324">
        <v>23572727.27272727</v>
      </c>
      <c r="P1196" s="324">
        <v>23572727.27272727</v>
      </c>
      <c r="Q1196" s="324">
        <v>23572727.27272727</v>
      </c>
      <c r="R1196" s="324">
        <v>23572727.27272727</v>
      </c>
      <c r="S1196" s="324">
        <v>23572727.27272727</v>
      </c>
      <c r="T1196" s="324">
        <v>23572727.27272727</v>
      </c>
    </row>
    <row r="1197" spans="1:20" s="10" customFormat="1" ht="134.25" customHeight="1" x14ac:dyDescent="0.3">
      <c r="A1197" s="13">
        <v>1187</v>
      </c>
      <c r="B1197" s="376"/>
      <c r="C1197" s="307" t="s">
        <v>559</v>
      </c>
      <c r="D1197" s="319" t="s">
        <v>567</v>
      </c>
      <c r="E1197" s="392"/>
      <c r="F1197" s="425"/>
      <c r="G1197" s="390"/>
      <c r="H1197" s="391"/>
      <c r="I1197" s="373"/>
      <c r="J1197" s="392"/>
      <c r="K1197" s="425"/>
      <c r="L1197" s="324">
        <v>27472727.27272727</v>
      </c>
      <c r="M1197" s="324">
        <v>27472727.27272727</v>
      </c>
      <c r="N1197" s="132">
        <v>27472727.27272727</v>
      </c>
      <c r="O1197" s="324">
        <v>27472727.27272727</v>
      </c>
      <c r="P1197" s="324">
        <v>27472727.27272727</v>
      </c>
      <c r="Q1197" s="324">
        <v>27472727.27272727</v>
      </c>
      <c r="R1197" s="324">
        <v>27472727.27272727</v>
      </c>
      <c r="S1197" s="324">
        <v>27472727.27272727</v>
      </c>
      <c r="T1197" s="324">
        <v>27472727.27272727</v>
      </c>
    </row>
    <row r="1198" spans="1:20" s="10" customFormat="1" ht="134.25" customHeight="1" x14ac:dyDescent="0.3">
      <c r="A1198" s="13">
        <v>1188</v>
      </c>
      <c r="B1198" s="376"/>
      <c r="C1198" s="307" t="s">
        <v>560</v>
      </c>
      <c r="D1198" s="319" t="s">
        <v>567</v>
      </c>
      <c r="E1198" s="392"/>
      <c r="F1198" s="425"/>
      <c r="G1198" s="390"/>
      <c r="H1198" s="391"/>
      <c r="I1198" s="373"/>
      <c r="J1198" s="392"/>
      <c r="K1198" s="425"/>
      <c r="L1198" s="324">
        <v>28818181.818181816</v>
      </c>
      <c r="M1198" s="324">
        <v>28818181.818181816</v>
      </c>
      <c r="N1198" s="132">
        <v>28818181.818181816</v>
      </c>
      <c r="O1198" s="324">
        <v>28818181.818181816</v>
      </c>
      <c r="P1198" s="324">
        <v>28818181.818181816</v>
      </c>
      <c r="Q1198" s="324">
        <v>28818181.818181816</v>
      </c>
      <c r="R1198" s="324">
        <v>28818181.818181816</v>
      </c>
      <c r="S1198" s="324">
        <v>28818181.818181816</v>
      </c>
      <c r="T1198" s="324">
        <v>28818181.818181816</v>
      </c>
    </row>
    <row r="1199" spans="1:20" s="10" customFormat="1" ht="134.25" customHeight="1" x14ac:dyDescent="0.3">
      <c r="A1199" s="13">
        <v>1189</v>
      </c>
      <c r="B1199" s="376"/>
      <c r="C1199" s="307" t="s">
        <v>561</v>
      </c>
      <c r="D1199" s="319" t="s">
        <v>567</v>
      </c>
      <c r="E1199" s="392"/>
      <c r="F1199" s="425"/>
      <c r="G1199" s="390"/>
      <c r="H1199" s="391"/>
      <c r="I1199" s="373"/>
      <c r="J1199" s="392"/>
      <c r="K1199" s="425"/>
      <c r="L1199" s="324">
        <v>32499999.999999996</v>
      </c>
      <c r="M1199" s="324">
        <v>32499999.999999996</v>
      </c>
      <c r="N1199" s="132">
        <v>32499999.999999996</v>
      </c>
      <c r="O1199" s="324">
        <v>32499999.999999996</v>
      </c>
      <c r="P1199" s="324">
        <v>32499999.999999996</v>
      </c>
      <c r="Q1199" s="324">
        <v>32499999.999999996</v>
      </c>
      <c r="R1199" s="324">
        <v>32499999.999999996</v>
      </c>
      <c r="S1199" s="324">
        <v>32499999.999999996</v>
      </c>
      <c r="T1199" s="324">
        <v>32499999.999999996</v>
      </c>
    </row>
    <row r="1200" spans="1:20" s="10" customFormat="1" ht="134.25" customHeight="1" x14ac:dyDescent="0.3">
      <c r="A1200" s="13">
        <v>1190</v>
      </c>
      <c r="B1200" s="376"/>
      <c r="C1200" s="307" t="s">
        <v>3109</v>
      </c>
      <c r="D1200" s="319" t="s">
        <v>1231</v>
      </c>
      <c r="E1200" s="373" t="s">
        <v>3110</v>
      </c>
      <c r="F1200" s="327"/>
      <c r="G1200" s="390"/>
      <c r="H1200" s="391"/>
      <c r="I1200" s="373"/>
      <c r="J1200" s="392"/>
      <c r="K1200" s="425"/>
      <c r="L1200" s="324">
        <v>5100000</v>
      </c>
      <c r="M1200" s="324">
        <v>5100000</v>
      </c>
      <c r="N1200" s="132">
        <v>5100000</v>
      </c>
      <c r="O1200" s="324">
        <v>5100000</v>
      </c>
      <c r="P1200" s="324">
        <v>5100000</v>
      </c>
      <c r="Q1200" s="324">
        <v>5100000</v>
      </c>
      <c r="R1200" s="324">
        <v>5100000</v>
      </c>
      <c r="S1200" s="324">
        <v>5100000</v>
      </c>
      <c r="T1200" s="324">
        <v>5100000</v>
      </c>
    </row>
    <row r="1201" spans="1:20" s="10" customFormat="1" ht="134.25" customHeight="1" x14ac:dyDescent="0.3">
      <c r="A1201" s="13">
        <v>1191</v>
      </c>
      <c r="B1201" s="376"/>
      <c r="C1201" s="307" t="s">
        <v>3111</v>
      </c>
      <c r="D1201" s="319" t="s">
        <v>1231</v>
      </c>
      <c r="E1201" s="373"/>
      <c r="F1201" s="327"/>
      <c r="G1201" s="390"/>
      <c r="H1201" s="391"/>
      <c r="I1201" s="373"/>
      <c r="J1201" s="392"/>
      <c r="K1201" s="425"/>
      <c r="L1201" s="324">
        <v>5400000</v>
      </c>
      <c r="M1201" s="324">
        <v>5400000</v>
      </c>
      <c r="N1201" s="132">
        <v>5400000</v>
      </c>
      <c r="O1201" s="324">
        <v>5400000</v>
      </c>
      <c r="P1201" s="324">
        <v>5400000</v>
      </c>
      <c r="Q1201" s="324">
        <v>5400000</v>
      </c>
      <c r="R1201" s="324">
        <v>5400000</v>
      </c>
      <c r="S1201" s="324">
        <v>5400000</v>
      </c>
      <c r="T1201" s="324">
        <v>5400000</v>
      </c>
    </row>
    <row r="1202" spans="1:20" s="10" customFormat="1" ht="134.25" customHeight="1" x14ac:dyDescent="0.3">
      <c r="A1202" s="13">
        <v>1192</v>
      </c>
      <c r="B1202" s="376"/>
      <c r="C1202" s="307" t="s">
        <v>3112</v>
      </c>
      <c r="D1202" s="319" t="s">
        <v>1231</v>
      </c>
      <c r="E1202" s="373"/>
      <c r="F1202" s="327"/>
      <c r="G1202" s="390"/>
      <c r="H1202" s="391"/>
      <c r="I1202" s="373"/>
      <c r="J1202" s="392"/>
      <c r="K1202" s="425"/>
      <c r="L1202" s="324">
        <v>8750000</v>
      </c>
      <c r="M1202" s="324">
        <v>8750000</v>
      </c>
      <c r="N1202" s="132">
        <v>8750000</v>
      </c>
      <c r="O1202" s="324">
        <v>8750000</v>
      </c>
      <c r="P1202" s="324">
        <v>8750000</v>
      </c>
      <c r="Q1202" s="324">
        <v>8750000</v>
      </c>
      <c r="R1202" s="324">
        <v>8750000</v>
      </c>
      <c r="S1202" s="324">
        <v>8750000</v>
      </c>
      <c r="T1202" s="324">
        <v>8750000</v>
      </c>
    </row>
    <row r="1203" spans="1:20" s="10" customFormat="1" ht="134.25" customHeight="1" x14ac:dyDescent="0.3">
      <c r="A1203" s="13">
        <v>1193</v>
      </c>
      <c r="B1203" s="376"/>
      <c r="C1203" s="307" t="s">
        <v>3113</v>
      </c>
      <c r="D1203" s="319" t="s">
        <v>1231</v>
      </c>
      <c r="E1203" s="373"/>
      <c r="F1203" s="327"/>
      <c r="G1203" s="390"/>
      <c r="H1203" s="391"/>
      <c r="I1203" s="373"/>
      <c r="J1203" s="392"/>
      <c r="K1203" s="425"/>
      <c r="L1203" s="324">
        <v>12900000</v>
      </c>
      <c r="M1203" s="324">
        <v>12900000</v>
      </c>
      <c r="N1203" s="132">
        <v>12900000</v>
      </c>
      <c r="O1203" s="324">
        <v>12900000</v>
      </c>
      <c r="P1203" s="324">
        <v>12900000</v>
      </c>
      <c r="Q1203" s="324">
        <v>12900000</v>
      </c>
      <c r="R1203" s="324">
        <v>12900000</v>
      </c>
      <c r="S1203" s="324">
        <v>12900000</v>
      </c>
      <c r="T1203" s="324">
        <v>12900000</v>
      </c>
    </row>
    <row r="1204" spans="1:20" s="10" customFormat="1" ht="134.25" customHeight="1" x14ac:dyDescent="0.3">
      <c r="A1204" s="13">
        <v>1194</v>
      </c>
      <c r="B1204" s="376"/>
      <c r="C1204" s="307" t="s">
        <v>3114</v>
      </c>
      <c r="D1204" s="319" t="s">
        <v>1231</v>
      </c>
      <c r="E1204" s="373"/>
      <c r="F1204" s="327"/>
      <c r="G1204" s="390"/>
      <c r="H1204" s="391"/>
      <c r="I1204" s="373"/>
      <c r="J1204" s="392"/>
      <c r="K1204" s="425"/>
      <c r="L1204" s="324">
        <v>9750000</v>
      </c>
      <c r="M1204" s="324">
        <v>9750000</v>
      </c>
      <c r="N1204" s="132">
        <v>9750000</v>
      </c>
      <c r="O1204" s="324">
        <v>9750000</v>
      </c>
      <c r="P1204" s="324">
        <v>9750000</v>
      </c>
      <c r="Q1204" s="324">
        <v>9750000</v>
      </c>
      <c r="R1204" s="324">
        <v>9750000</v>
      </c>
      <c r="S1204" s="324">
        <v>9750000</v>
      </c>
      <c r="T1204" s="324">
        <v>9750000</v>
      </c>
    </row>
    <row r="1205" spans="1:20" s="10" customFormat="1" ht="134.25" customHeight="1" x14ac:dyDescent="0.3">
      <c r="A1205" s="13">
        <v>1195</v>
      </c>
      <c r="B1205" s="376"/>
      <c r="C1205" s="307" t="s">
        <v>3115</v>
      </c>
      <c r="D1205" s="319" t="s">
        <v>1231</v>
      </c>
      <c r="E1205" s="373"/>
      <c r="F1205" s="327"/>
      <c r="G1205" s="390"/>
      <c r="H1205" s="391"/>
      <c r="I1205" s="373"/>
      <c r="J1205" s="392"/>
      <c r="K1205" s="425"/>
      <c r="L1205" s="324">
        <v>9680000</v>
      </c>
      <c r="M1205" s="324">
        <v>9680000</v>
      </c>
      <c r="N1205" s="132">
        <v>9680000</v>
      </c>
      <c r="O1205" s="324">
        <v>9680000</v>
      </c>
      <c r="P1205" s="324">
        <v>9680000</v>
      </c>
      <c r="Q1205" s="324">
        <v>9680000</v>
      </c>
      <c r="R1205" s="324">
        <v>9680000</v>
      </c>
      <c r="S1205" s="324">
        <v>9680000</v>
      </c>
      <c r="T1205" s="324">
        <v>9680000</v>
      </c>
    </row>
    <row r="1206" spans="1:20" s="10" customFormat="1" ht="134.25" customHeight="1" x14ac:dyDescent="0.3">
      <c r="A1206" s="13">
        <v>1196</v>
      </c>
      <c r="B1206" s="376"/>
      <c r="C1206" s="307" t="s">
        <v>3116</v>
      </c>
      <c r="D1206" s="319" t="s">
        <v>1231</v>
      </c>
      <c r="E1206" s="373"/>
      <c r="F1206" s="327"/>
      <c r="G1206" s="390"/>
      <c r="H1206" s="391"/>
      <c r="I1206" s="373"/>
      <c r="J1206" s="392"/>
      <c r="K1206" s="425"/>
      <c r="L1206" s="324">
        <v>11100000</v>
      </c>
      <c r="M1206" s="324">
        <v>11100000</v>
      </c>
      <c r="N1206" s="132">
        <v>11100000</v>
      </c>
      <c r="O1206" s="324">
        <v>11100000</v>
      </c>
      <c r="P1206" s="324">
        <v>11100000</v>
      </c>
      <c r="Q1206" s="324">
        <v>11100000</v>
      </c>
      <c r="R1206" s="324">
        <v>11100000</v>
      </c>
      <c r="S1206" s="324">
        <v>11100000</v>
      </c>
      <c r="T1206" s="324">
        <v>11100000</v>
      </c>
    </row>
    <row r="1207" spans="1:20" s="10" customFormat="1" ht="134.25" customHeight="1" x14ac:dyDescent="0.3">
      <c r="A1207" s="13">
        <v>1197</v>
      </c>
      <c r="B1207" s="376"/>
      <c r="C1207" s="307" t="s">
        <v>3117</v>
      </c>
      <c r="D1207" s="319" t="s">
        <v>1231</v>
      </c>
      <c r="E1207" s="373"/>
      <c r="F1207" s="327"/>
      <c r="G1207" s="390"/>
      <c r="H1207" s="391"/>
      <c r="I1207" s="373"/>
      <c r="J1207" s="392"/>
      <c r="K1207" s="425"/>
      <c r="L1207" s="324">
        <v>12500000</v>
      </c>
      <c r="M1207" s="324">
        <v>12500000</v>
      </c>
      <c r="N1207" s="132">
        <v>12500000</v>
      </c>
      <c r="O1207" s="324">
        <v>12500000</v>
      </c>
      <c r="P1207" s="324">
        <v>12500000</v>
      </c>
      <c r="Q1207" s="324">
        <v>12500000</v>
      </c>
      <c r="R1207" s="324">
        <v>12500000</v>
      </c>
      <c r="S1207" s="324">
        <v>12500000</v>
      </c>
      <c r="T1207" s="324">
        <v>12500000</v>
      </c>
    </row>
    <row r="1208" spans="1:20" s="10" customFormat="1" ht="134.25" customHeight="1" x14ac:dyDescent="0.3">
      <c r="A1208" s="13">
        <v>1198</v>
      </c>
      <c r="B1208" s="376"/>
      <c r="C1208" s="307" t="s">
        <v>562</v>
      </c>
      <c r="D1208" s="11" t="s">
        <v>1231</v>
      </c>
      <c r="E1208" s="12" t="s">
        <v>563</v>
      </c>
      <c r="F1208" s="327"/>
      <c r="G1208" s="390"/>
      <c r="H1208" s="391"/>
      <c r="I1208" s="373"/>
      <c r="J1208" s="392"/>
      <c r="K1208" s="425"/>
      <c r="L1208" s="324">
        <v>3730000</v>
      </c>
      <c r="M1208" s="324">
        <v>3730000</v>
      </c>
      <c r="N1208" s="132">
        <v>3730000</v>
      </c>
      <c r="O1208" s="324">
        <v>3730000</v>
      </c>
      <c r="P1208" s="324">
        <v>3730000</v>
      </c>
      <c r="Q1208" s="324">
        <v>3730000</v>
      </c>
      <c r="R1208" s="324">
        <v>3730000</v>
      </c>
      <c r="S1208" s="324">
        <v>3730000</v>
      </c>
      <c r="T1208" s="324">
        <v>3730000</v>
      </c>
    </row>
    <row r="1209" spans="1:20" s="10" customFormat="1" ht="134.25" customHeight="1" x14ac:dyDescent="0.3">
      <c r="A1209" s="13">
        <v>1199</v>
      </c>
      <c r="B1209" s="376"/>
      <c r="C1209" s="307" t="s">
        <v>564</v>
      </c>
      <c r="D1209" s="11" t="s">
        <v>1231</v>
      </c>
      <c r="E1209" s="12" t="s">
        <v>565</v>
      </c>
      <c r="F1209" s="327"/>
      <c r="G1209" s="390"/>
      <c r="H1209" s="391"/>
      <c r="I1209" s="373"/>
      <c r="J1209" s="392"/>
      <c r="K1209" s="425"/>
      <c r="L1209" s="324">
        <v>7760000</v>
      </c>
      <c r="M1209" s="324">
        <v>7760000</v>
      </c>
      <c r="N1209" s="132">
        <v>7760000</v>
      </c>
      <c r="O1209" s="324">
        <v>7760000</v>
      </c>
      <c r="P1209" s="324">
        <v>7760000</v>
      </c>
      <c r="Q1209" s="324">
        <v>7760000</v>
      </c>
      <c r="R1209" s="324">
        <v>7760000</v>
      </c>
      <c r="S1209" s="324">
        <v>7760000</v>
      </c>
      <c r="T1209" s="324">
        <v>7760000</v>
      </c>
    </row>
    <row r="1210" spans="1:20" s="10" customFormat="1" ht="134.25" customHeight="1" x14ac:dyDescent="0.3">
      <c r="A1210" s="13">
        <v>1200</v>
      </c>
      <c r="B1210" s="376"/>
      <c r="C1210" s="307" t="s">
        <v>3118</v>
      </c>
      <c r="D1210" s="11" t="s">
        <v>3119</v>
      </c>
      <c r="E1210" s="12" t="s">
        <v>3120</v>
      </c>
      <c r="F1210" s="327"/>
      <c r="G1210" s="390"/>
      <c r="H1210" s="391"/>
      <c r="I1210" s="373"/>
      <c r="J1210" s="392"/>
      <c r="K1210" s="425"/>
      <c r="L1210" s="324">
        <v>9450000</v>
      </c>
      <c r="M1210" s="324">
        <v>9450000</v>
      </c>
      <c r="N1210" s="132">
        <v>9450000</v>
      </c>
      <c r="O1210" s="324">
        <v>9450000</v>
      </c>
      <c r="P1210" s="324">
        <v>9450000</v>
      </c>
      <c r="Q1210" s="324">
        <v>9450000</v>
      </c>
      <c r="R1210" s="324">
        <v>9450000</v>
      </c>
      <c r="S1210" s="324">
        <v>9450000</v>
      </c>
      <c r="T1210" s="324">
        <v>9450000</v>
      </c>
    </row>
    <row r="1211" spans="1:20" s="10" customFormat="1" ht="134.25" customHeight="1" x14ac:dyDescent="0.3">
      <c r="A1211" s="13">
        <v>1201</v>
      </c>
      <c r="B1211" s="376"/>
      <c r="C1211" s="307" t="s">
        <v>3121</v>
      </c>
      <c r="D1211" s="11" t="s">
        <v>3119</v>
      </c>
      <c r="E1211" s="12" t="s">
        <v>3122</v>
      </c>
      <c r="F1211" s="327"/>
      <c r="G1211" s="390"/>
      <c r="H1211" s="391"/>
      <c r="I1211" s="373"/>
      <c r="J1211" s="392"/>
      <c r="K1211" s="425"/>
      <c r="L1211" s="324">
        <v>1020000</v>
      </c>
      <c r="M1211" s="324">
        <v>1020000</v>
      </c>
      <c r="N1211" s="132">
        <v>1020000</v>
      </c>
      <c r="O1211" s="324">
        <v>1020000</v>
      </c>
      <c r="P1211" s="324">
        <v>1020000</v>
      </c>
      <c r="Q1211" s="324">
        <v>1020000</v>
      </c>
      <c r="R1211" s="324">
        <v>1020000</v>
      </c>
      <c r="S1211" s="324">
        <v>1020000</v>
      </c>
      <c r="T1211" s="324">
        <v>1020000</v>
      </c>
    </row>
    <row r="1212" spans="1:20" s="10" customFormat="1" ht="134.25" customHeight="1" x14ac:dyDescent="0.3">
      <c r="A1212" s="13">
        <v>1202</v>
      </c>
      <c r="B1212" s="376"/>
      <c r="C1212" s="307" t="s">
        <v>3123</v>
      </c>
      <c r="D1212" s="11" t="s">
        <v>3119</v>
      </c>
      <c r="E1212" s="12" t="s">
        <v>3124</v>
      </c>
      <c r="F1212" s="327"/>
      <c r="G1212" s="390"/>
      <c r="H1212" s="391"/>
      <c r="I1212" s="373"/>
      <c r="J1212" s="392"/>
      <c r="K1212" s="425"/>
      <c r="L1212" s="324">
        <v>1320000</v>
      </c>
      <c r="M1212" s="324">
        <v>1320000</v>
      </c>
      <c r="N1212" s="132">
        <v>1320000</v>
      </c>
      <c r="O1212" s="324">
        <v>1320000</v>
      </c>
      <c r="P1212" s="324">
        <v>1320000</v>
      </c>
      <c r="Q1212" s="324">
        <v>1320000</v>
      </c>
      <c r="R1212" s="324">
        <v>1320000</v>
      </c>
      <c r="S1212" s="324">
        <v>1320000</v>
      </c>
      <c r="T1212" s="324">
        <v>1320000</v>
      </c>
    </row>
    <row r="1213" spans="1:20" s="10" customFormat="1" ht="134.25" customHeight="1" x14ac:dyDescent="0.3">
      <c r="A1213" s="13">
        <v>1203</v>
      </c>
      <c r="B1213" s="376"/>
      <c r="C1213" s="307" t="s">
        <v>3125</v>
      </c>
      <c r="D1213" s="11" t="s">
        <v>3119</v>
      </c>
      <c r="E1213" s="12" t="s">
        <v>3126</v>
      </c>
      <c r="F1213" s="327"/>
      <c r="G1213" s="390"/>
      <c r="H1213" s="391"/>
      <c r="I1213" s="373"/>
      <c r="J1213" s="392"/>
      <c r="K1213" s="425"/>
      <c r="L1213" s="324">
        <v>2520000</v>
      </c>
      <c r="M1213" s="324">
        <v>2520000</v>
      </c>
      <c r="N1213" s="132">
        <v>2520000</v>
      </c>
      <c r="O1213" s="324">
        <v>2520000</v>
      </c>
      <c r="P1213" s="324">
        <v>2520000</v>
      </c>
      <c r="Q1213" s="324">
        <v>2520000</v>
      </c>
      <c r="R1213" s="324">
        <v>2520000</v>
      </c>
      <c r="S1213" s="324">
        <v>2520000</v>
      </c>
      <c r="T1213" s="324">
        <v>2520000</v>
      </c>
    </row>
    <row r="1214" spans="1:20" s="10" customFormat="1" ht="134.25" customHeight="1" x14ac:dyDescent="0.3">
      <c r="A1214" s="13">
        <v>1204</v>
      </c>
      <c r="B1214" s="376"/>
      <c r="C1214" s="307" t="s">
        <v>3127</v>
      </c>
      <c r="D1214" s="11" t="s">
        <v>3119</v>
      </c>
      <c r="E1214" s="12" t="s">
        <v>3128</v>
      </c>
      <c r="F1214" s="327"/>
      <c r="G1214" s="390"/>
      <c r="H1214" s="391"/>
      <c r="I1214" s="373"/>
      <c r="J1214" s="392"/>
      <c r="K1214" s="425"/>
      <c r="L1214" s="324">
        <v>2300000</v>
      </c>
      <c r="M1214" s="324">
        <v>2300000</v>
      </c>
      <c r="N1214" s="132">
        <v>2300000</v>
      </c>
      <c r="O1214" s="324">
        <v>2300000</v>
      </c>
      <c r="P1214" s="324">
        <v>2300000</v>
      </c>
      <c r="Q1214" s="324">
        <v>2300000</v>
      </c>
      <c r="R1214" s="324">
        <v>2300000</v>
      </c>
      <c r="S1214" s="324">
        <v>2300000</v>
      </c>
      <c r="T1214" s="324">
        <v>2300000</v>
      </c>
    </row>
    <row r="1215" spans="1:20" s="10" customFormat="1" ht="134.25" customHeight="1" x14ac:dyDescent="0.3">
      <c r="A1215" s="13">
        <v>1205</v>
      </c>
      <c r="B1215" s="376"/>
      <c r="C1215" s="307" t="s">
        <v>3129</v>
      </c>
      <c r="D1215" s="11" t="s">
        <v>3130</v>
      </c>
      <c r="E1215" s="12" t="s">
        <v>3131</v>
      </c>
      <c r="F1215" s="327"/>
      <c r="G1215" s="390"/>
      <c r="H1215" s="391"/>
      <c r="I1215" s="373"/>
      <c r="J1215" s="392"/>
      <c r="K1215" s="425"/>
      <c r="L1215" s="324">
        <v>3650000</v>
      </c>
      <c r="M1215" s="324">
        <v>3650000</v>
      </c>
      <c r="N1215" s="132">
        <v>3650000</v>
      </c>
      <c r="O1215" s="324">
        <v>3650000</v>
      </c>
      <c r="P1215" s="324">
        <v>3650000</v>
      </c>
      <c r="Q1215" s="324">
        <v>3650000</v>
      </c>
      <c r="R1215" s="324">
        <v>3650000</v>
      </c>
      <c r="S1215" s="324">
        <v>3650000</v>
      </c>
      <c r="T1215" s="324">
        <v>3650000</v>
      </c>
    </row>
    <row r="1216" spans="1:20" s="10" customFormat="1" ht="134.25" customHeight="1" x14ac:dyDescent="0.3">
      <c r="A1216" s="13">
        <v>1206</v>
      </c>
      <c r="B1216" s="376"/>
      <c r="C1216" s="307" t="s">
        <v>3132</v>
      </c>
      <c r="D1216" s="11" t="s">
        <v>3130</v>
      </c>
      <c r="E1216" s="12" t="s">
        <v>3133</v>
      </c>
      <c r="F1216" s="327"/>
      <c r="G1216" s="390"/>
      <c r="H1216" s="391"/>
      <c r="I1216" s="373"/>
      <c r="J1216" s="392"/>
      <c r="K1216" s="425"/>
      <c r="L1216" s="324">
        <v>3960000</v>
      </c>
      <c r="M1216" s="324">
        <v>3960000</v>
      </c>
      <c r="N1216" s="132">
        <v>3960000</v>
      </c>
      <c r="O1216" s="324">
        <v>3960000</v>
      </c>
      <c r="P1216" s="324">
        <v>3960000</v>
      </c>
      <c r="Q1216" s="324">
        <v>3960000</v>
      </c>
      <c r="R1216" s="324">
        <v>3960000</v>
      </c>
      <c r="S1216" s="324">
        <v>3960000</v>
      </c>
      <c r="T1216" s="324">
        <v>3960000</v>
      </c>
    </row>
    <row r="1217" spans="1:20" s="10" customFormat="1" ht="134.25" customHeight="1" x14ac:dyDescent="0.3">
      <c r="A1217" s="13">
        <v>1207</v>
      </c>
      <c r="B1217" s="376"/>
      <c r="C1217" s="307" t="s">
        <v>3134</v>
      </c>
      <c r="D1217" s="11" t="s">
        <v>3130</v>
      </c>
      <c r="E1217" s="12" t="s">
        <v>3135</v>
      </c>
      <c r="F1217" s="327"/>
      <c r="G1217" s="390"/>
      <c r="H1217" s="391"/>
      <c r="I1217" s="373"/>
      <c r="J1217" s="392"/>
      <c r="K1217" s="425"/>
      <c r="L1217" s="324">
        <v>4670000</v>
      </c>
      <c r="M1217" s="324">
        <v>4670000</v>
      </c>
      <c r="N1217" s="132">
        <v>4670000</v>
      </c>
      <c r="O1217" s="324">
        <v>4670000</v>
      </c>
      <c r="P1217" s="324">
        <v>4670000</v>
      </c>
      <c r="Q1217" s="324">
        <v>4670000</v>
      </c>
      <c r="R1217" s="324">
        <v>4670000</v>
      </c>
      <c r="S1217" s="324">
        <v>4670000</v>
      </c>
      <c r="T1217" s="324">
        <v>4670000</v>
      </c>
    </row>
    <row r="1218" spans="1:20" s="10" customFormat="1" ht="134.25" customHeight="1" x14ac:dyDescent="0.3">
      <c r="A1218" s="13">
        <v>1208</v>
      </c>
      <c r="B1218" s="376"/>
      <c r="C1218" s="307" t="s">
        <v>3136</v>
      </c>
      <c r="D1218" s="11" t="s">
        <v>3130</v>
      </c>
      <c r="E1218" s="12" t="s">
        <v>3137</v>
      </c>
      <c r="F1218" s="327"/>
      <c r="G1218" s="390"/>
      <c r="H1218" s="391"/>
      <c r="I1218" s="373"/>
      <c r="J1218" s="392"/>
      <c r="K1218" s="425"/>
      <c r="L1218" s="324">
        <v>5950000</v>
      </c>
      <c r="M1218" s="324">
        <v>5950000</v>
      </c>
      <c r="N1218" s="132">
        <v>5950000</v>
      </c>
      <c r="O1218" s="324">
        <v>5950000</v>
      </c>
      <c r="P1218" s="324">
        <v>5950000</v>
      </c>
      <c r="Q1218" s="324">
        <v>5950000</v>
      </c>
      <c r="R1218" s="324">
        <v>5950000</v>
      </c>
      <c r="S1218" s="324">
        <v>5950000</v>
      </c>
      <c r="T1218" s="324">
        <v>5950000</v>
      </c>
    </row>
    <row r="1219" spans="1:20" s="10" customFormat="1" ht="134.25" customHeight="1" x14ac:dyDescent="0.3">
      <c r="A1219" s="13">
        <v>1209</v>
      </c>
      <c r="B1219" s="376"/>
      <c r="C1219" s="307" t="s">
        <v>3138</v>
      </c>
      <c r="D1219" s="11" t="s">
        <v>3130</v>
      </c>
      <c r="E1219" s="12" t="s">
        <v>3139</v>
      </c>
      <c r="F1219" s="327"/>
      <c r="G1219" s="390"/>
      <c r="H1219" s="391"/>
      <c r="I1219" s="373"/>
      <c r="J1219" s="392"/>
      <c r="K1219" s="425"/>
      <c r="L1219" s="324">
        <v>6160000</v>
      </c>
      <c r="M1219" s="324">
        <v>6160000</v>
      </c>
      <c r="N1219" s="132">
        <v>6160000</v>
      </c>
      <c r="O1219" s="324">
        <v>6160000</v>
      </c>
      <c r="P1219" s="324">
        <v>6160000</v>
      </c>
      <c r="Q1219" s="324">
        <v>6160000</v>
      </c>
      <c r="R1219" s="324">
        <v>6160000</v>
      </c>
      <c r="S1219" s="324">
        <v>6160000</v>
      </c>
      <c r="T1219" s="324">
        <v>6160000</v>
      </c>
    </row>
    <row r="1220" spans="1:20" s="10" customFormat="1" ht="134.25" customHeight="1" x14ac:dyDescent="0.3">
      <c r="A1220" s="13">
        <v>1210</v>
      </c>
      <c r="B1220" s="376"/>
      <c r="C1220" s="307" t="s">
        <v>3140</v>
      </c>
      <c r="D1220" s="11" t="s">
        <v>3130</v>
      </c>
      <c r="E1220" s="12" t="s">
        <v>3141</v>
      </c>
      <c r="F1220" s="327"/>
      <c r="G1220" s="390"/>
      <c r="H1220" s="391"/>
      <c r="I1220" s="373"/>
      <c r="J1220" s="392"/>
      <c r="K1220" s="425"/>
      <c r="L1220" s="324">
        <v>7600000</v>
      </c>
      <c r="M1220" s="324">
        <v>7600000</v>
      </c>
      <c r="N1220" s="132">
        <v>7600000</v>
      </c>
      <c r="O1220" s="324">
        <v>7600000</v>
      </c>
      <c r="P1220" s="324">
        <v>7600000</v>
      </c>
      <c r="Q1220" s="324">
        <v>7600000</v>
      </c>
      <c r="R1220" s="324">
        <v>7600000</v>
      </c>
      <c r="S1220" s="324">
        <v>7600000</v>
      </c>
      <c r="T1220" s="324">
        <v>7600000</v>
      </c>
    </row>
    <row r="1221" spans="1:20" s="10" customFormat="1" ht="146.25" customHeight="1" x14ac:dyDescent="0.3">
      <c r="A1221" s="13">
        <v>1211</v>
      </c>
      <c r="B1221" s="376"/>
      <c r="C1221" s="307" t="s">
        <v>1310</v>
      </c>
      <c r="D1221" s="319" t="s">
        <v>1311</v>
      </c>
      <c r="E1221" s="373" t="s">
        <v>1312</v>
      </c>
      <c r="F1221" s="388" t="s">
        <v>1313</v>
      </c>
      <c r="G1221" s="376" t="s">
        <v>1314</v>
      </c>
      <c r="H1221" s="391" t="s">
        <v>17</v>
      </c>
      <c r="I1221" s="373"/>
      <c r="J1221" s="392"/>
      <c r="K1221" s="388" t="s">
        <v>1315</v>
      </c>
      <c r="L1221" s="324">
        <v>3070200</v>
      </c>
      <c r="M1221" s="324">
        <v>3070200</v>
      </c>
      <c r="N1221" s="132">
        <v>3070200</v>
      </c>
      <c r="O1221" s="324">
        <v>3070200</v>
      </c>
      <c r="P1221" s="324">
        <v>3070200</v>
      </c>
      <c r="Q1221" s="324">
        <v>3070200</v>
      </c>
      <c r="R1221" s="324">
        <v>3070200</v>
      </c>
      <c r="S1221" s="324">
        <v>3070200</v>
      </c>
      <c r="T1221" s="324">
        <v>3070200</v>
      </c>
    </row>
    <row r="1222" spans="1:20" s="10" customFormat="1" ht="146.25" customHeight="1" x14ac:dyDescent="0.3">
      <c r="A1222" s="13">
        <v>1212</v>
      </c>
      <c r="B1222" s="376"/>
      <c r="C1222" s="307" t="s">
        <v>1316</v>
      </c>
      <c r="D1222" s="319" t="s">
        <v>1311</v>
      </c>
      <c r="E1222" s="373"/>
      <c r="F1222" s="388"/>
      <c r="G1222" s="376"/>
      <c r="H1222" s="391"/>
      <c r="I1222" s="373"/>
      <c r="J1222" s="392"/>
      <c r="K1222" s="388"/>
      <c r="L1222" s="324">
        <v>3302800</v>
      </c>
      <c r="M1222" s="324">
        <v>3302800</v>
      </c>
      <c r="N1222" s="132">
        <v>3302800</v>
      </c>
      <c r="O1222" s="324">
        <v>3302800</v>
      </c>
      <c r="P1222" s="324">
        <v>3302800</v>
      </c>
      <c r="Q1222" s="324">
        <v>3302800</v>
      </c>
      <c r="R1222" s="324">
        <v>3302800</v>
      </c>
      <c r="S1222" s="324">
        <v>3302800</v>
      </c>
      <c r="T1222" s="324">
        <v>3302800</v>
      </c>
    </row>
    <row r="1223" spans="1:20" s="10" customFormat="1" ht="146.25" customHeight="1" x14ac:dyDescent="0.3">
      <c r="A1223" s="13">
        <v>1213</v>
      </c>
      <c r="B1223" s="376"/>
      <c r="C1223" s="307" t="s">
        <v>1317</v>
      </c>
      <c r="D1223" s="319" t="s">
        <v>1311</v>
      </c>
      <c r="E1223" s="373"/>
      <c r="F1223" s="388"/>
      <c r="G1223" s="376"/>
      <c r="H1223" s="391"/>
      <c r="I1223" s="373"/>
      <c r="J1223" s="392"/>
      <c r="K1223" s="388"/>
      <c r="L1223" s="324">
        <v>3535400</v>
      </c>
      <c r="M1223" s="324">
        <v>3535400</v>
      </c>
      <c r="N1223" s="132">
        <v>3535400</v>
      </c>
      <c r="O1223" s="324">
        <v>3535400</v>
      </c>
      <c r="P1223" s="324">
        <v>3535400</v>
      </c>
      <c r="Q1223" s="324">
        <v>3535400</v>
      </c>
      <c r="R1223" s="324">
        <v>3535400</v>
      </c>
      <c r="S1223" s="324">
        <v>3535400</v>
      </c>
      <c r="T1223" s="324">
        <v>3535400</v>
      </c>
    </row>
    <row r="1224" spans="1:20" s="10" customFormat="1" ht="146.25" customHeight="1" x14ac:dyDescent="0.3">
      <c r="A1224" s="13">
        <v>1214</v>
      </c>
      <c r="B1224" s="376"/>
      <c r="C1224" s="307" t="s">
        <v>1318</v>
      </c>
      <c r="D1224" s="319" t="s">
        <v>1311</v>
      </c>
      <c r="E1224" s="373"/>
      <c r="F1224" s="388"/>
      <c r="G1224" s="376"/>
      <c r="H1224" s="391"/>
      <c r="I1224" s="373"/>
      <c r="J1224" s="392"/>
      <c r="K1224" s="388"/>
      <c r="L1224" s="324">
        <v>3999000</v>
      </c>
      <c r="M1224" s="324">
        <v>3999000</v>
      </c>
      <c r="N1224" s="132">
        <v>3999000</v>
      </c>
      <c r="O1224" s="324">
        <v>3999000</v>
      </c>
      <c r="P1224" s="324">
        <v>3999000</v>
      </c>
      <c r="Q1224" s="324">
        <v>3999000</v>
      </c>
      <c r="R1224" s="324">
        <v>3999000</v>
      </c>
      <c r="S1224" s="324">
        <v>3999000</v>
      </c>
      <c r="T1224" s="324">
        <v>3999000</v>
      </c>
    </row>
    <row r="1225" spans="1:20" s="10" customFormat="1" ht="146.25" customHeight="1" x14ac:dyDescent="0.3">
      <c r="A1225" s="13">
        <v>1215</v>
      </c>
      <c r="B1225" s="376"/>
      <c r="C1225" s="307" t="s">
        <v>1319</v>
      </c>
      <c r="D1225" s="319" t="s">
        <v>1311</v>
      </c>
      <c r="E1225" s="373"/>
      <c r="F1225" s="388"/>
      <c r="G1225" s="376"/>
      <c r="H1225" s="391"/>
      <c r="I1225" s="373"/>
      <c r="J1225" s="392"/>
      <c r="K1225" s="388"/>
      <c r="L1225" s="324">
        <v>4462500</v>
      </c>
      <c r="M1225" s="324">
        <v>4462500</v>
      </c>
      <c r="N1225" s="132">
        <v>4462500</v>
      </c>
      <c r="O1225" s="324">
        <v>4462500</v>
      </c>
      <c r="P1225" s="324">
        <v>4462500</v>
      </c>
      <c r="Q1225" s="324">
        <v>4462500</v>
      </c>
      <c r="R1225" s="324">
        <v>4462500</v>
      </c>
      <c r="S1225" s="324">
        <v>4462500</v>
      </c>
      <c r="T1225" s="324">
        <v>4462500</v>
      </c>
    </row>
    <row r="1226" spans="1:20" s="10" customFormat="1" ht="146.25" customHeight="1" x14ac:dyDescent="0.3">
      <c r="A1226" s="13">
        <v>1216</v>
      </c>
      <c r="B1226" s="376"/>
      <c r="C1226" s="307" t="s">
        <v>1320</v>
      </c>
      <c r="D1226" s="319" t="s">
        <v>1311</v>
      </c>
      <c r="E1226" s="373"/>
      <c r="F1226" s="388"/>
      <c r="G1226" s="376"/>
      <c r="H1226" s="391"/>
      <c r="I1226" s="373"/>
      <c r="J1226" s="392"/>
      <c r="K1226" s="388"/>
      <c r="L1226" s="324">
        <v>4675500</v>
      </c>
      <c r="M1226" s="324">
        <v>4675500</v>
      </c>
      <c r="N1226" s="132">
        <v>4675500</v>
      </c>
      <c r="O1226" s="324">
        <v>4675500</v>
      </c>
      <c r="P1226" s="324">
        <v>4675500</v>
      </c>
      <c r="Q1226" s="324">
        <v>4675500</v>
      </c>
      <c r="R1226" s="324">
        <v>4675500</v>
      </c>
      <c r="S1226" s="324">
        <v>4675500</v>
      </c>
      <c r="T1226" s="324">
        <v>4675500</v>
      </c>
    </row>
    <row r="1227" spans="1:20" s="10" customFormat="1" ht="146.25" customHeight="1" x14ac:dyDescent="0.3">
      <c r="A1227" s="13">
        <v>1217</v>
      </c>
      <c r="B1227" s="376"/>
      <c r="C1227" s="307" t="s">
        <v>1321</v>
      </c>
      <c r="D1227" s="319" t="s">
        <v>1311</v>
      </c>
      <c r="E1227" s="373"/>
      <c r="F1227" s="388"/>
      <c r="G1227" s="376"/>
      <c r="H1227" s="391"/>
      <c r="I1227" s="373"/>
      <c r="J1227" s="392"/>
      <c r="K1227" s="388"/>
      <c r="L1227" s="324">
        <v>5407500</v>
      </c>
      <c r="M1227" s="324">
        <v>5407500</v>
      </c>
      <c r="N1227" s="132">
        <v>5407500</v>
      </c>
      <c r="O1227" s="324">
        <v>5407500</v>
      </c>
      <c r="P1227" s="324">
        <v>5407500</v>
      </c>
      <c r="Q1227" s="324">
        <v>5407500</v>
      </c>
      <c r="R1227" s="324">
        <v>5407500</v>
      </c>
      <c r="S1227" s="324">
        <v>5407500</v>
      </c>
      <c r="T1227" s="324">
        <v>5407500</v>
      </c>
    </row>
    <row r="1228" spans="1:20" s="10" customFormat="1" ht="146.25" customHeight="1" x14ac:dyDescent="0.3">
      <c r="A1228" s="13">
        <v>1218</v>
      </c>
      <c r="B1228" s="376"/>
      <c r="C1228" s="307" t="s">
        <v>1322</v>
      </c>
      <c r="D1228" s="319" t="s">
        <v>1311</v>
      </c>
      <c r="E1228" s="373"/>
      <c r="F1228" s="388"/>
      <c r="G1228" s="376"/>
      <c r="H1228" s="391"/>
      <c r="I1228" s="373"/>
      <c r="J1228" s="392"/>
      <c r="K1228" s="388"/>
      <c r="L1228" s="324">
        <v>5722500</v>
      </c>
      <c r="M1228" s="324">
        <v>5722500</v>
      </c>
      <c r="N1228" s="132">
        <v>5722500</v>
      </c>
      <c r="O1228" s="324">
        <v>5722500</v>
      </c>
      <c r="P1228" s="324">
        <v>5722500</v>
      </c>
      <c r="Q1228" s="324">
        <v>5722500</v>
      </c>
      <c r="R1228" s="324">
        <v>5722500</v>
      </c>
      <c r="S1228" s="324">
        <v>5722500</v>
      </c>
      <c r="T1228" s="324">
        <v>5722500</v>
      </c>
    </row>
    <row r="1229" spans="1:20" s="10" customFormat="1" ht="146.25" customHeight="1" x14ac:dyDescent="0.3">
      <c r="A1229" s="13">
        <v>1219</v>
      </c>
      <c r="B1229" s="376"/>
      <c r="C1229" s="307" t="s">
        <v>1323</v>
      </c>
      <c r="D1229" s="319" t="s">
        <v>1311</v>
      </c>
      <c r="E1229" s="373"/>
      <c r="F1229" s="388"/>
      <c r="G1229" s="376"/>
      <c r="H1229" s="391"/>
      <c r="I1229" s="373"/>
      <c r="J1229" s="392"/>
      <c r="K1229" s="388"/>
      <c r="L1229" s="324">
        <v>6247500</v>
      </c>
      <c r="M1229" s="324">
        <v>6247500</v>
      </c>
      <c r="N1229" s="132">
        <v>6247500</v>
      </c>
      <c r="O1229" s="324">
        <v>6247500</v>
      </c>
      <c r="P1229" s="324">
        <v>6247500</v>
      </c>
      <c r="Q1229" s="324">
        <v>6247500</v>
      </c>
      <c r="R1229" s="324">
        <v>6247500</v>
      </c>
      <c r="S1229" s="324">
        <v>6247500</v>
      </c>
      <c r="T1229" s="324">
        <v>6247500</v>
      </c>
    </row>
    <row r="1230" spans="1:20" s="10" customFormat="1" ht="146.25" customHeight="1" x14ac:dyDescent="0.3">
      <c r="A1230" s="13">
        <v>1220</v>
      </c>
      <c r="B1230" s="376"/>
      <c r="C1230" s="307" t="s">
        <v>1324</v>
      </c>
      <c r="D1230" s="319" t="s">
        <v>1311</v>
      </c>
      <c r="E1230" s="373"/>
      <c r="F1230" s="388"/>
      <c r="G1230" s="376"/>
      <c r="H1230" s="391"/>
      <c r="I1230" s="373"/>
      <c r="J1230" s="392"/>
      <c r="K1230" s="388"/>
      <c r="L1230" s="324">
        <v>6804000</v>
      </c>
      <c r="M1230" s="324">
        <v>6804000</v>
      </c>
      <c r="N1230" s="132">
        <v>6804000</v>
      </c>
      <c r="O1230" s="324">
        <v>6804000</v>
      </c>
      <c r="P1230" s="324">
        <v>6804000</v>
      </c>
      <c r="Q1230" s="324">
        <v>6804000</v>
      </c>
      <c r="R1230" s="324">
        <v>6804000</v>
      </c>
      <c r="S1230" s="324">
        <v>6804000</v>
      </c>
      <c r="T1230" s="324">
        <v>6804000</v>
      </c>
    </row>
    <row r="1231" spans="1:20" s="10" customFormat="1" ht="146.25" customHeight="1" x14ac:dyDescent="0.3">
      <c r="A1231" s="13">
        <v>1221</v>
      </c>
      <c r="B1231" s="376"/>
      <c r="C1231" s="307" t="s">
        <v>1325</v>
      </c>
      <c r="D1231" s="319" t="s">
        <v>1326</v>
      </c>
      <c r="E1231" s="373" t="s">
        <v>1327</v>
      </c>
      <c r="F1231" s="388" t="s">
        <v>1352</v>
      </c>
      <c r="G1231" s="376"/>
      <c r="H1231" s="391"/>
      <c r="I1231" s="373"/>
      <c r="J1231" s="392"/>
      <c r="K1231" s="318"/>
      <c r="L1231" s="324">
        <v>8375000</v>
      </c>
      <c r="M1231" s="324">
        <v>8375000</v>
      </c>
      <c r="N1231" s="132">
        <v>8375000</v>
      </c>
      <c r="O1231" s="324">
        <v>8375000</v>
      </c>
      <c r="P1231" s="324">
        <v>8375000</v>
      </c>
      <c r="Q1231" s="324">
        <v>8375000</v>
      </c>
      <c r="R1231" s="324">
        <v>8375000</v>
      </c>
      <c r="S1231" s="324">
        <v>8375000</v>
      </c>
      <c r="T1231" s="324">
        <v>8375000</v>
      </c>
    </row>
    <row r="1232" spans="1:20" s="10" customFormat="1" ht="146.25" customHeight="1" x14ac:dyDescent="0.3">
      <c r="A1232" s="13">
        <v>1222</v>
      </c>
      <c r="B1232" s="376"/>
      <c r="C1232" s="307" t="s">
        <v>1328</v>
      </c>
      <c r="D1232" s="319" t="s">
        <v>1326</v>
      </c>
      <c r="E1232" s="373"/>
      <c r="F1232" s="388"/>
      <c r="G1232" s="376"/>
      <c r="H1232" s="391"/>
      <c r="I1232" s="373"/>
      <c r="J1232" s="392"/>
      <c r="K1232" s="318"/>
      <c r="L1232" s="324">
        <v>8505000</v>
      </c>
      <c r="M1232" s="324">
        <v>8505000</v>
      </c>
      <c r="N1232" s="132">
        <v>8505000</v>
      </c>
      <c r="O1232" s="324">
        <v>8505000</v>
      </c>
      <c r="P1232" s="324">
        <v>8505000</v>
      </c>
      <c r="Q1232" s="324">
        <v>8505000</v>
      </c>
      <c r="R1232" s="324">
        <v>8505000</v>
      </c>
      <c r="S1232" s="324">
        <v>8505000</v>
      </c>
      <c r="T1232" s="324">
        <v>8505000</v>
      </c>
    </row>
    <row r="1233" spans="1:20" s="10" customFormat="1" ht="146.25" customHeight="1" x14ac:dyDescent="0.3">
      <c r="A1233" s="13">
        <v>1223</v>
      </c>
      <c r="B1233" s="376"/>
      <c r="C1233" s="307" t="s">
        <v>1329</v>
      </c>
      <c r="D1233" s="319" t="s">
        <v>1326</v>
      </c>
      <c r="E1233" s="373"/>
      <c r="F1233" s="388"/>
      <c r="G1233" s="376"/>
      <c r="H1233" s="391"/>
      <c r="I1233" s="373"/>
      <c r="J1233" s="392"/>
      <c r="K1233" s="318"/>
      <c r="L1233" s="324">
        <v>8662500</v>
      </c>
      <c r="M1233" s="324">
        <v>8662500</v>
      </c>
      <c r="N1233" s="132">
        <v>8662500</v>
      </c>
      <c r="O1233" s="324">
        <v>8662500</v>
      </c>
      <c r="P1233" s="324">
        <v>8662500</v>
      </c>
      <c r="Q1233" s="324">
        <v>8662500</v>
      </c>
      <c r="R1233" s="324">
        <v>8662500</v>
      </c>
      <c r="S1233" s="324">
        <v>8662500</v>
      </c>
      <c r="T1233" s="324">
        <v>8662500</v>
      </c>
    </row>
    <row r="1234" spans="1:20" s="10" customFormat="1" ht="146.25" customHeight="1" x14ac:dyDescent="0.3">
      <c r="A1234" s="13">
        <v>1224</v>
      </c>
      <c r="B1234" s="376"/>
      <c r="C1234" s="307" t="s">
        <v>1330</v>
      </c>
      <c r="D1234" s="319" t="s">
        <v>1326</v>
      </c>
      <c r="E1234" s="373"/>
      <c r="F1234" s="388"/>
      <c r="G1234" s="376"/>
      <c r="H1234" s="391"/>
      <c r="I1234" s="373"/>
      <c r="J1234" s="392"/>
      <c r="K1234" s="318"/>
      <c r="L1234" s="324">
        <v>8767500</v>
      </c>
      <c r="M1234" s="324">
        <v>8767500</v>
      </c>
      <c r="N1234" s="132">
        <v>8767500</v>
      </c>
      <c r="O1234" s="324">
        <v>8767500</v>
      </c>
      <c r="P1234" s="324">
        <v>8767500</v>
      </c>
      <c r="Q1234" s="324">
        <v>8767500</v>
      </c>
      <c r="R1234" s="324">
        <v>8767500</v>
      </c>
      <c r="S1234" s="324">
        <v>8767500</v>
      </c>
      <c r="T1234" s="324">
        <v>8767500</v>
      </c>
    </row>
    <row r="1235" spans="1:20" s="10" customFormat="1" ht="146.25" customHeight="1" x14ac:dyDescent="0.3">
      <c r="A1235" s="13">
        <v>1225</v>
      </c>
      <c r="B1235" s="376"/>
      <c r="C1235" s="307" t="s">
        <v>1331</v>
      </c>
      <c r="D1235" s="319" t="s">
        <v>1326</v>
      </c>
      <c r="E1235" s="373"/>
      <c r="F1235" s="388"/>
      <c r="G1235" s="376"/>
      <c r="H1235" s="391"/>
      <c r="I1235" s="373"/>
      <c r="J1235" s="392"/>
      <c r="K1235" s="318"/>
      <c r="L1235" s="324">
        <v>9397500</v>
      </c>
      <c r="M1235" s="324">
        <v>9397500</v>
      </c>
      <c r="N1235" s="132">
        <v>9397500</v>
      </c>
      <c r="O1235" s="324">
        <v>9397500</v>
      </c>
      <c r="P1235" s="324">
        <v>9397500</v>
      </c>
      <c r="Q1235" s="324">
        <v>9397500</v>
      </c>
      <c r="R1235" s="324">
        <v>9397500</v>
      </c>
      <c r="S1235" s="324">
        <v>9397500</v>
      </c>
      <c r="T1235" s="324">
        <v>9397500</v>
      </c>
    </row>
    <row r="1236" spans="1:20" s="10" customFormat="1" ht="146.25" customHeight="1" x14ac:dyDescent="0.3">
      <c r="A1236" s="13">
        <v>1226</v>
      </c>
      <c r="B1236" s="376"/>
      <c r="C1236" s="307" t="s">
        <v>1332</v>
      </c>
      <c r="D1236" s="319" t="s">
        <v>1326</v>
      </c>
      <c r="E1236" s="373"/>
      <c r="F1236" s="388"/>
      <c r="G1236" s="376"/>
      <c r="H1236" s="391"/>
      <c r="I1236" s="373"/>
      <c r="J1236" s="392"/>
      <c r="K1236" s="318"/>
      <c r="L1236" s="324">
        <v>10290000</v>
      </c>
      <c r="M1236" s="324">
        <v>10290000</v>
      </c>
      <c r="N1236" s="132">
        <v>10290000</v>
      </c>
      <c r="O1236" s="324">
        <v>10290000</v>
      </c>
      <c r="P1236" s="324">
        <v>10290000</v>
      </c>
      <c r="Q1236" s="324">
        <v>10290000</v>
      </c>
      <c r="R1236" s="324">
        <v>10290000</v>
      </c>
      <c r="S1236" s="324">
        <v>10290000</v>
      </c>
      <c r="T1236" s="324">
        <v>10290000</v>
      </c>
    </row>
    <row r="1237" spans="1:20" s="10" customFormat="1" ht="146.25" customHeight="1" x14ac:dyDescent="0.3">
      <c r="A1237" s="13">
        <v>1227</v>
      </c>
      <c r="B1237" s="376"/>
      <c r="C1237" s="307" t="s">
        <v>1333</v>
      </c>
      <c r="D1237" s="319" t="s">
        <v>1326</v>
      </c>
      <c r="E1237" s="373" t="s">
        <v>1327</v>
      </c>
      <c r="F1237" s="388" t="s">
        <v>1353</v>
      </c>
      <c r="G1237" s="376"/>
      <c r="H1237" s="391"/>
      <c r="I1237" s="373"/>
      <c r="J1237" s="392"/>
      <c r="K1237" s="318"/>
      <c r="L1237" s="324">
        <v>6153000</v>
      </c>
      <c r="M1237" s="324">
        <v>6153000</v>
      </c>
      <c r="N1237" s="132">
        <v>6153000</v>
      </c>
      <c r="O1237" s="324">
        <v>6153000</v>
      </c>
      <c r="P1237" s="324">
        <v>6153000</v>
      </c>
      <c r="Q1237" s="324">
        <v>6153000</v>
      </c>
      <c r="R1237" s="324">
        <v>6153000</v>
      </c>
      <c r="S1237" s="324">
        <v>6153000</v>
      </c>
      <c r="T1237" s="324">
        <v>6153000</v>
      </c>
    </row>
    <row r="1238" spans="1:20" s="10" customFormat="1" ht="146.25" customHeight="1" x14ac:dyDescent="0.3">
      <c r="A1238" s="13">
        <v>1228</v>
      </c>
      <c r="B1238" s="376"/>
      <c r="C1238" s="307" t="s">
        <v>1334</v>
      </c>
      <c r="D1238" s="319" t="s">
        <v>1326</v>
      </c>
      <c r="E1238" s="373"/>
      <c r="F1238" s="388"/>
      <c r="G1238" s="376"/>
      <c r="H1238" s="391"/>
      <c r="I1238" s="373"/>
      <c r="J1238" s="392"/>
      <c r="K1238" s="318"/>
      <c r="L1238" s="324">
        <v>6352500</v>
      </c>
      <c r="M1238" s="324">
        <v>6352500</v>
      </c>
      <c r="N1238" s="132">
        <v>6352500</v>
      </c>
      <c r="O1238" s="324">
        <v>6352500</v>
      </c>
      <c r="P1238" s="324">
        <v>6352500</v>
      </c>
      <c r="Q1238" s="324">
        <v>6352500</v>
      </c>
      <c r="R1238" s="324">
        <v>6352500</v>
      </c>
      <c r="S1238" s="324">
        <v>6352500</v>
      </c>
      <c r="T1238" s="324">
        <v>6352500</v>
      </c>
    </row>
    <row r="1239" spans="1:20" s="10" customFormat="1" ht="146.25" customHeight="1" x14ac:dyDescent="0.3">
      <c r="A1239" s="13">
        <v>1229</v>
      </c>
      <c r="B1239" s="376"/>
      <c r="C1239" s="307" t="s">
        <v>1335</v>
      </c>
      <c r="D1239" s="319" t="s">
        <v>1326</v>
      </c>
      <c r="E1239" s="373"/>
      <c r="F1239" s="388"/>
      <c r="G1239" s="376"/>
      <c r="H1239" s="391"/>
      <c r="I1239" s="373"/>
      <c r="J1239" s="392"/>
      <c r="K1239" s="318"/>
      <c r="L1239" s="324">
        <v>6562500</v>
      </c>
      <c r="M1239" s="324">
        <v>6562500</v>
      </c>
      <c r="N1239" s="132">
        <v>6562500</v>
      </c>
      <c r="O1239" s="324">
        <v>6562500</v>
      </c>
      <c r="P1239" s="324">
        <v>6562500</v>
      </c>
      <c r="Q1239" s="324">
        <v>6562500</v>
      </c>
      <c r="R1239" s="324">
        <v>6562500</v>
      </c>
      <c r="S1239" s="324">
        <v>6562500</v>
      </c>
      <c r="T1239" s="324">
        <v>6562500</v>
      </c>
    </row>
    <row r="1240" spans="1:20" s="10" customFormat="1" ht="146.25" customHeight="1" x14ac:dyDescent="0.3">
      <c r="A1240" s="13">
        <v>1230</v>
      </c>
      <c r="B1240" s="376"/>
      <c r="C1240" s="307" t="s">
        <v>1336</v>
      </c>
      <c r="D1240" s="319" t="s">
        <v>1326</v>
      </c>
      <c r="E1240" s="373"/>
      <c r="F1240" s="388"/>
      <c r="G1240" s="376"/>
      <c r="H1240" s="391"/>
      <c r="I1240" s="373"/>
      <c r="J1240" s="392"/>
      <c r="K1240" s="318"/>
      <c r="L1240" s="324">
        <v>6772500</v>
      </c>
      <c r="M1240" s="324">
        <v>6772500</v>
      </c>
      <c r="N1240" s="132">
        <v>6772500</v>
      </c>
      <c r="O1240" s="324">
        <v>6772500</v>
      </c>
      <c r="P1240" s="324">
        <v>6772500</v>
      </c>
      <c r="Q1240" s="324">
        <v>6772500</v>
      </c>
      <c r="R1240" s="324">
        <v>6772500</v>
      </c>
      <c r="S1240" s="324">
        <v>6772500</v>
      </c>
      <c r="T1240" s="324">
        <v>6772500</v>
      </c>
    </row>
    <row r="1241" spans="1:20" s="10" customFormat="1" ht="146.25" customHeight="1" x14ac:dyDescent="0.3">
      <c r="A1241" s="13">
        <v>1231</v>
      </c>
      <c r="B1241" s="376"/>
      <c r="C1241" s="307" t="s">
        <v>1337</v>
      </c>
      <c r="D1241" s="319" t="s">
        <v>1326</v>
      </c>
      <c r="E1241" s="373"/>
      <c r="F1241" s="388"/>
      <c r="G1241" s="376"/>
      <c r="H1241" s="391"/>
      <c r="I1241" s="373"/>
      <c r="J1241" s="392"/>
      <c r="K1241" s="318"/>
      <c r="L1241" s="324">
        <v>6982500</v>
      </c>
      <c r="M1241" s="324">
        <v>6982500</v>
      </c>
      <c r="N1241" s="132">
        <v>6982500</v>
      </c>
      <c r="O1241" s="324">
        <v>6982500</v>
      </c>
      <c r="P1241" s="324">
        <v>6982500</v>
      </c>
      <c r="Q1241" s="324">
        <v>6982500</v>
      </c>
      <c r="R1241" s="324">
        <v>6982500</v>
      </c>
      <c r="S1241" s="324">
        <v>6982500</v>
      </c>
      <c r="T1241" s="324">
        <v>6982500</v>
      </c>
    </row>
    <row r="1242" spans="1:20" s="10" customFormat="1" ht="146.25" customHeight="1" x14ac:dyDescent="0.3">
      <c r="A1242" s="13">
        <v>1232</v>
      </c>
      <c r="B1242" s="376"/>
      <c r="C1242" s="307" t="s">
        <v>1338</v>
      </c>
      <c r="D1242" s="319" t="s">
        <v>1326</v>
      </c>
      <c r="E1242" s="373"/>
      <c r="F1242" s="388"/>
      <c r="G1242" s="376"/>
      <c r="H1242" s="391"/>
      <c r="I1242" s="373"/>
      <c r="J1242" s="392"/>
      <c r="K1242" s="318"/>
      <c r="L1242" s="324">
        <v>7297500</v>
      </c>
      <c r="M1242" s="324">
        <v>7297500</v>
      </c>
      <c r="N1242" s="132">
        <v>7297500</v>
      </c>
      <c r="O1242" s="324">
        <v>7297500</v>
      </c>
      <c r="P1242" s="324">
        <v>7297500</v>
      </c>
      <c r="Q1242" s="324">
        <v>7297500</v>
      </c>
      <c r="R1242" s="324">
        <v>7297500</v>
      </c>
      <c r="S1242" s="324">
        <v>7297500</v>
      </c>
      <c r="T1242" s="324">
        <v>7297500</v>
      </c>
    </row>
    <row r="1243" spans="1:20" s="10" customFormat="1" ht="146.25" customHeight="1" x14ac:dyDescent="0.3">
      <c r="A1243" s="13">
        <v>1233</v>
      </c>
      <c r="B1243" s="376"/>
      <c r="C1243" s="307" t="s">
        <v>1339</v>
      </c>
      <c r="D1243" s="319" t="s">
        <v>1326</v>
      </c>
      <c r="E1243" s="373"/>
      <c r="F1243" s="388"/>
      <c r="G1243" s="376"/>
      <c r="H1243" s="391"/>
      <c r="I1243" s="373"/>
      <c r="J1243" s="392"/>
      <c r="K1243" s="318"/>
      <c r="L1243" s="324">
        <v>7875000</v>
      </c>
      <c r="M1243" s="324">
        <v>7875000</v>
      </c>
      <c r="N1243" s="132">
        <v>7875000</v>
      </c>
      <c r="O1243" s="324">
        <v>7875000</v>
      </c>
      <c r="P1243" s="324">
        <v>7875000</v>
      </c>
      <c r="Q1243" s="324">
        <v>7875000</v>
      </c>
      <c r="R1243" s="324">
        <v>7875000</v>
      </c>
      <c r="S1243" s="324">
        <v>7875000</v>
      </c>
      <c r="T1243" s="324">
        <v>7875000</v>
      </c>
    </row>
    <row r="1244" spans="1:20" s="10" customFormat="1" ht="146.25" customHeight="1" x14ac:dyDescent="0.3">
      <c r="A1244" s="13">
        <v>1234</v>
      </c>
      <c r="B1244" s="376"/>
      <c r="C1244" s="307" t="s">
        <v>1340</v>
      </c>
      <c r="D1244" s="319" t="s">
        <v>1326</v>
      </c>
      <c r="E1244" s="373"/>
      <c r="F1244" s="388"/>
      <c r="G1244" s="376"/>
      <c r="H1244" s="391"/>
      <c r="I1244" s="373"/>
      <c r="J1244" s="392"/>
      <c r="K1244" s="318"/>
      <c r="L1244" s="324">
        <v>8767500</v>
      </c>
      <c r="M1244" s="324">
        <v>8767500</v>
      </c>
      <c r="N1244" s="132">
        <v>8767500</v>
      </c>
      <c r="O1244" s="324">
        <v>8767500</v>
      </c>
      <c r="P1244" s="324">
        <v>8767500</v>
      </c>
      <c r="Q1244" s="324">
        <v>8767500</v>
      </c>
      <c r="R1244" s="324">
        <v>8767500</v>
      </c>
      <c r="S1244" s="324">
        <v>8767500</v>
      </c>
      <c r="T1244" s="324">
        <v>8767500</v>
      </c>
    </row>
    <row r="1245" spans="1:20" s="10" customFormat="1" ht="178.5" customHeight="1" x14ac:dyDescent="0.3">
      <c r="A1245" s="13">
        <v>1235</v>
      </c>
      <c r="B1245" s="376"/>
      <c r="C1245" s="307" t="s">
        <v>1341</v>
      </c>
      <c r="D1245" s="319" t="s">
        <v>568</v>
      </c>
      <c r="E1245" s="373" t="s">
        <v>1342</v>
      </c>
      <c r="F1245" s="425" t="s">
        <v>1348</v>
      </c>
      <c r="G1245" s="376" t="s">
        <v>1349</v>
      </c>
      <c r="H1245" s="391"/>
      <c r="I1245" s="373"/>
      <c r="J1245" s="389" t="s">
        <v>2530</v>
      </c>
      <c r="K1245" s="388"/>
      <c r="L1245" s="324">
        <v>7260000</v>
      </c>
      <c r="M1245" s="324">
        <v>7260000</v>
      </c>
      <c r="N1245" s="132">
        <v>7260000</v>
      </c>
      <c r="O1245" s="324">
        <v>7260000</v>
      </c>
      <c r="P1245" s="324">
        <v>7260000</v>
      </c>
      <c r="Q1245" s="324">
        <v>7260000</v>
      </c>
      <c r="R1245" s="324">
        <v>7260000</v>
      </c>
      <c r="S1245" s="324">
        <v>7260000</v>
      </c>
      <c r="T1245" s="324">
        <v>7260000</v>
      </c>
    </row>
    <row r="1246" spans="1:20" s="10" customFormat="1" ht="176.25" customHeight="1" x14ac:dyDescent="0.3">
      <c r="A1246" s="13">
        <v>1236</v>
      </c>
      <c r="B1246" s="376"/>
      <c r="C1246" s="307" t="s">
        <v>1343</v>
      </c>
      <c r="D1246" s="319" t="s">
        <v>568</v>
      </c>
      <c r="E1246" s="373"/>
      <c r="F1246" s="388"/>
      <c r="G1246" s="376"/>
      <c r="H1246" s="391"/>
      <c r="I1246" s="373"/>
      <c r="J1246" s="389"/>
      <c r="K1246" s="388"/>
      <c r="L1246" s="324">
        <v>8850000</v>
      </c>
      <c r="M1246" s="324">
        <v>8850000</v>
      </c>
      <c r="N1246" s="132">
        <v>8850000</v>
      </c>
      <c r="O1246" s="324">
        <v>8850000</v>
      </c>
      <c r="P1246" s="324">
        <v>8850000</v>
      </c>
      <c r="Q1246" s="324">
        <v>8850000</v>
      </c>
      <c r="R1246" s="324">
        <v>8850000</v>
      </c>
      <c r="S1246" s="324">
        <v>8850000</v>
      </c>
      <c r="T1246" s="324">
        <v>8850000</v>
      </c>
    </row>
    <row r="1247" spans="1:20" s="10" customFormat="1" ht="171" customHeight="1" x14ac:dyDescent="0.3">
      <c r="A1247" s="13">
        <v>1237</v>
      </c>
      <c r="B1247" s="376"/>
      <c r="C1247" s="307" t="s">
        <v>1344</v>
      </c>
      <c r="D1247" s="319" t="s">
        <v>568</v>
      </c>
      <c r="E1247" s="373"/>
      <c r="F1247" s="388"/>
      <c r="G1247" s="376"/>
      <c r="H1247" s="391"/>
      <c r="I1247" s="373"/>
      <c r="J1247" s="389"/>
      <c r="K1247" s="388"/>
      <c r="L1247" s="324">
        <v>8910000</v>
      </c>
      <c r="M1247" s="324">
        <v>8910000</v>
      </c>
      <c r="N1247" s="132">
        <v>8910000</v>
      </c>
      <c r="O1247" s="324">
        <v>8910000</v>
      </c>
      <c r="P1247" s="324">
        <v>8910000</v>
      </c>
      <c r="Q1247" s="324">
        <v>8910000</v>
      </c>
      <c r="R1247" s="324">
        <v>8910000</v>
      </c>
      <c r="S1247" s="324">
        <v>8910000</v>
      </c>
      <c r="T1247" s="324">
        <v>8910000</v>
      </c>
    </row>
    <row r="1248" spans="1:20" s="10" customFormat="1" ht="171" customHeight="1" x14ac:dyDescent="0.3">
      <c r="A1248" s="13">
        <v>1238</v>
      </c>
      <c r="B1248" s="376"/>
      <c r="C1248" s="307" t="s">
        <v>1345</v>
      </c>
      <c r="D1248" s="319" t="s">
        <v>568</v>
      </c>
      <c r="E1248" s="373"/>
      <c r="F1248" s="388"/>
      <c r="G1248" s="376"/>
      <c r="H1248" s="391"/>
      <c r="I1248" s="373"/>
      <c r="J1248" s="389"/>
      <c r="K1248" s="388"/>
      <c r="L1248" s="324">
        <v>9150000</v>
      </c>
      <c r="M1248" s="324">
        <v>9150000</v>
      </c>
      <c r="N1248" s="132">
        <v>9150000</v>
      </c>
      <c r="O1248" s="324">
        <v>9150000</v>
      </c>
      <c r="P1248" s="324">
        <v>9150000</v>
      </c>
      <c r="Q1248" s="324">
        <v>9150000</v>
      </c>
      <c r="R1248" s="324">
        <v>9150000</v>
      </c>
      <c r="S1248" s="324">
        <v>9150000</v>
      </c>
      <c r="T1248" s="324">
        <v>9150000</v>
      </c>
    </row>
    <row r="1249" spans="1:20" s="10" customFormat="1" ht="171" customHeight="1" x14ac:dyDescent="0.3">
      <c r="A1249" s="13">
        <v>1239</v>
      </c>
      <c r="B1249" s="376"/>
      <c r="C1249" s="307" t="s">
        <v>1346</v>
      </c>
      <c r="D1249" s="319" t="s">
        <v>568</v>
      </c>
      <c r="E1249" s="373"/>
      <c r="F1249" s="388"/>
      <c r="G1249" s="376"/>
      <c r="H1249" s="391"/>
      <c r="I1249" s="373"/>
      <c r="J1249" s="389"/>
      <c r="K1249" s="388"/>
      <c r="L1249" s="324">
        <v>9590000</v>
      </c>
      <c r="M1249" s="324">
        <v>9590000</v>
      </c>
      <c r="N1249" s="132">
        <v>9590000</v>
      </c>
      <c r="O1249" s="324">
        <v>9590000</v>
      </c>
      <c r="P1249" s="324">
        <v>9590000</v>
      </c>
      <c r="Q1249" s="324">
        <v>9590000</v>
      </c>
      <c r="R1249" s="324">
        <v>9590000</v>
      </c>
      <c r="S1249" s="324">
        <v>9590000</v>
      </c>
      <c r="T1249" s="324">
        <v>9590000</v>
      </c>
    </row>
    <row r="1250" spans="1:20" s="10" customFormat="1" ht="171" customHeight="1" x14ac:dyDescent="0.3">
      <c r="A1250" s="13">
        <v>1240</v>
      </c>
      <c r="B1250" s="376"/>
      <c r="C1250" s="307" t="s">
        <v>1347</v>
      </c>
      <c r="D1250" s="319" t="s">
        <v>568</v>
      </c>
      <c r="E1250" s="373"/>
      <c r="F1250" s="388"/>
      <c r="G1250" s="376"/>
      <c r="H1250" s="391"/>
      <c r="I1250" s="373"/>
      <c r="J1250" s="389"/>
      <c r="K1250" s="388"/>
      <c r="L1250" s="324">
        <v>9700000</v>
      </c>
      <c r="M1250" s="324">
        <v>9700000</v>
      </c>
      <c r="N1250" s="132">
        <v>9700000</v>
      </c>
      <c r="O1250" s="324">
        <v>9700000</v>
      </c>
      <c r="P1250" s="324">
        <v>9700000</v>
      </c>
      <c r="Q1250" s="324">
        <v>9700000</v>
      </c>
      <c r="R1250" s="324">
        <v>9700000</v>
      </c>
      <c r="S1250" s="324">
        <v>9700000</v>
      </c>
      <c r="T1250" s="324">
        <v>9700000</v>
      </c>
    </row>
    <row r="1251" spans="1:20" s="10" customFormat="1" ht="98.25" customHeight="1" x14ac:dyDescent="0.3">
      <c r="A1251" s="13">
        <v>1241</v>
      </c>
      <c r="B1251" s="376"/>
      <c r="C1251" s="307" t="s">
        <v>2975</v>
      </c>
      <c r="D1251" s="319" t="s">
        <v>568</v>
      </c>
      <c r="E1251" s="373" t="s">
        <v>1553</v>
      </c>
      <c r="F1251" s="318" t="s">
        <v>1554</v>
      </c>
      <c r="G1251" s="376" t="s">
        <v>1555</v>
      </c>
      <c r="H1251" s="391" t="s">
        <v>17</v>
      </c>
      <c r="I1251" s="373" t="s">
        <v>823</v>
      </c>
      <c r="J1251" s="427" t="s">
        <v>2984</v>
      </c>
      <c r="K1251" s="388"/>
      <c r="L1251" s="324">
        <v>5740000</v>
      </c>
      <c r="M1251" s="324">
        <v>5740000</v>
      </c>
      <c r="N1251" s="132">
        <v>5740000</v>
      </c>
      <c r="O1251" s="324">
        <v>5740000</v>
      </c>
      <c r="P1251" s="324">
        <v>5740000</v>
      </c>
      <c r="Q1251" s="324">
        <v>5740000</v>
      </c>
      <c r="R1251" s="324">
        <v>5740000</v>
      </c>
      <c r="S1251" s="324">
        <v>5740000</v>
      </c>
      <c r="T1251" s="324">
        <v>5740000</v>
      </c>
    </row>
    <row r="1252" spans="1:20" s="10" customFormat="1" ht="98.25" customHeight="1" x14ac:dyDescent="0.3">
      <c r="A1252" s="13">
        <v>1242</v>
      </c>
      <c r="B1252" s="376"/>
      <c r="C1252" s="307" t="s">
        <v>2976</v>
      </c>
      <c r="D1252" s="319" t="s">
        <v>568</v>
      </c>
      <c r="E1252" s="373"/>
      <c r="F1252" s="318" t="s">
        <v>1554</v>
      </c>
      <c r="G1252" s="376"/>
      <c r="H1252" s="391"/>
      <c r="I1252" s="373"/>
      <c r="J1252" s="427"/>
      <c r="K1252" s="388"/>
      <c r="L1252" s="324">
        <v>6820000</v>
      </c>
      <c r="M1252" s="324">
        <v>6820000</v>
      </c>
      <c r="N1252" s="132">
        <v>6820000</v>
      </c>
      <c r="O1252" s="324">
        <v>6820000</v>
      </c>
      <c r="P1252" s="324">
        <v>6820000</v>
      </c>
      <c r="Q1252" s="324">
        <v>6820000</v>
      </c>
      <c r="R1252" s="324">
        <v>6820000</v>
      </c>
      <c r="S1252" s="324">
        <v>6820000</v>
      </c>
      <c r="T1252" s="324">
        <v>6820000</v>
      </c>
    </row>
    <row r="1253" spans="1:20" s="10" customFormat="1" ht="98.25" customHeight="1" x14ac:dyDescent="0.3">
      <c r="A1253" s="13">
        <v>1243</v>
      </c>
      <c r="B1253" s="376"/>
      <c r="C1253" s="307" t="s">
        <v>2977</v>
      </c>
      <c r="D1253" s="319" t="s">
        <v>568</v>
      </c>
      <c r="E1253" s="373"/>
      <c r="F1253" s="318" t="s">
        <v>1554</v>
      </c>
      <c r="G1253" s="376"/>
      <c r="H1253" s="391"/>
      <c r="I1253" s="373"/>
      <c r="J1253" s="427"/>
      <c r="K1253" s="388"/>
      <c r="L1253" s="324">
        <v>7350000</v>
      </c>
      <c r="M1253" s="324">
        <v>7350000</v>
      </c>
      <c r="N1253" s="132">
        <v>7350000</v>
      </c>
      <c r="O1253" s="324">
        <v>7350000</v>
      </c>
      <c r="P1253" s="324">
        <v>7350000</v>
      </c>
      <c r="Q1253" s="324">
        <v>7350000</v>
      </c>
      <c r="R1253" s="324">
        <v>7350000</v>
      </c>
      <c r="S1253" s="324">
        <v>7350000</v>
      </c>
      <c r="T1253" s="324">
        <v>7350000</v>
      </c>
    </row>
    <row r="1254" spans="1:20" s="10" customFormat="1" ht="98.25" customHeight="1" x14ac:dyDescent="0.3">
      <c r="A1254" s="13">
        <v>1244</v>
      </c>
      <c r="B1254" s="376"/>
      <c r="C1254" s="307" t="s">
        <v>2978</v>
      </c>
      <c r="D1254" s="319" t="s">
        <v>568</v>
      </c>
      <c r="E1254" s="373"/>
      <c r="F1254" s="318" t="s">
        <v>1556</v>
      </c>
      <c r="G1254" s="376"/>
      <c r="H1254" s="391"/>
      <c r="I1254" s="373"/>
      <c r="J1254" s="427"/>
      <c r="K1254" s="388"/>
      <c r="L1254" s="324">
        <v>7950000</v>
      </c>
      <c r="M1254" s="324">
        <v>7950000</v>
      </c>
      <c r="N1254" s="132">
        <v>7950000</v>
      </c>
      <c r="O1254" s="324">
        <v>7950000</v>
      </c>
      <c r="P1254" s="324">
        <v>7950000</v>
      </c>
      <c r="Q1254" s="324">
        <v>7950000</v>
      </c>
      <c r="R1254" s="324">
        <v>7950000</v>
      </c>
      <c r="S1254" s="324">
        <v>7950000</v>
      </c>
      <c r="T1254" s="324">
        <v>7950000</v>
      </c>
    </row>
    <row r="1255" spans="1:20" s="10" customFormat="1" ht="98.25" customHeight="1" x14ac:dyDescent="0.3">
      <c r="A1255" s="13">
        <v>1245</v>
      </c>
      <c r="B1255" s="376"/>
      <c r="C1255" s="307" t="s">
        <v>2979</v>
      </c>
      <c r="D1255" s="319" t="s">
        <v>568</v>
      </c>
      <c r="E1255" s="373"/>
      <c r="F1255" s="318" t="s">
        <v>1556</v>
      </c>
      <c r="G1255" s="376"/>
      <c r="H1255" s="391"/>
      <c r="I1255" s="373"/>
      <c r="J1255" s="427"/>
      <c r="K1255" s="388"/>
      <c r="L1255" s="324">
        <v>8340000</v>
      </c>
      <c r="M1255" s="324">
        <v>8340000</v>
      </c>
      <c r="N1255" s="132">
        <v>8340000</v>
      </c>
      <c r="O1255" s="324">
        <v>8340000</v>
      </c>
      <c r="P1255" s="324">
        <v>8340000</v>
      </c>
      <c r="Q1255" s="324">
        <v>8340000</v>
      </c>
      <c r="R1255" s="324">
        <v>8340000</v>
      </c>
      <c r="S1255" s="324">
        <v>8340000</v>
      </c>
      <c r="T1255" s="324">
        <v>8340000</v>
      </c>
    </row>
    <row r="1256" spans="1:20" s="10" customFormat="1" ht="98.25" customHeight="1" x14ac:dyDescent="0.3">
      <c r="A1256" s="13">
        <v>1246</v>
      </c>
      <c r="B1256" s="376"/>
      <c r="C1256" s="307" t="s">
        <v>2980</v>
      </c>
      <c r="D1256" s="319" t="s">
        <v>568</v>
      </c>
      <c r="E1256" s="373"/>
      <c r="F1256" s="318" t="s">
        <v>1556</v>
      </c>
      <c r="G1256" s="376"/>
      <c r="H1256" s="391"/>
      <c r="I1256" s="373"/>
      <c r="J1256" s="427"/>
      <c r="K1256" s="388"/>
      <c r="L1256" s="324">
        <v>8850000</v>
      </c>
      <c r="M1256" s="324">
        <v>8850000</v>
      </c>
      <c r="N1256" s="132">
        <v>8850000</v>
      </c>
      <c r="O1256" s="324">
        <v>8850000</v>
      </c>
      <c r="P1256" s="324">
        <v>8850000</v>
      </c>
      <c r="Q1256" s="324">
        <v>8850000</v>
      </c>
      <c r="R1256" s="324">
        <v>8850000</v>
      </c>
      <c r="S1256" s="324">
        <v>8850000</v>
      </c>
      <c r="T1256" s="324">
        <v>8850000</v>
      </c>
    </row>
    <row r="1257" spans="1:20" s="10" customFormat="1" ht="98.25" customHeight="1" x14ac:dyDescent="0.3">
      <c r="A1257" s="13">
        <v>1247</v>
      </c>
      <c r="B1257" s="376"/>
      <c r="C1257" s="307" t="s">
        <v>2981</v>
      </c>
      <c r="D1257" s="319" t="s">
        <v>568</v>
      </c>
      <c r="E1257" s="373"/>
      <c r="F1257" s="318" t="s">
        <v>1556</v>
      </c>
      <c r="G1257" s="376"/>
      <c r="H1257" s="391"/>
      <c r="I1257" s="373"/>
      <c r="J1257" s="427"/>
      <c r="K1257" s="388"/>
      <c r="L1257" s="324">
        <v>9050000</v>
      </c>
      <c r="M1257" s="324">
        <v>9050000</v>
      </c>
      <c r="N1257" s="132">
        <v>9050000</v>
      </c>
      <c r="O1257" s="324">
        <v>9050000</v>
      </c>
      <c r="P1257" s="324">
        <v>9050000</v>
      </c>
      <c r="Q1257" s="324">
        <v>9050000</v>
      </c>
      <c r="R1257" s="324">
        <v>9050000</v>
      </c>
      <c r="S1257" s="324">
        <v>9050000</v>
      </c>
      <c r="T1257" s="324">
        <v>9050000</v>
      </c>
    </row>
    <row r="1258" spans="1:20" s="10" customFormat="1" ht="98.25" customHeight="1" x14ac:dyDescent="0.3">
      <c r="A1258" s="13">
        <v>1248</v>
      </c>
      <c r="B1258" s="376"/>
      <c r="C1258" s="307" t="s">
        <v>1557</v>
      </c>
      <c r="D1258" s="319" t="s">
        <v>568</v>
      </c>
      <c r="E1258" s="373"/>
      <c r="F1258" s="318" t="s">
        <v>2982</v>
      </c>
      <c r="G1258" s="376"/>
      <c r="H1258" s="391"/>
      <c r="I1258" s="373"/>
      <c r="J1258" s="427"/>
      <c r="K1258" s="388"/>
      <c r="L1258" s="324">
        <v>5250000</v>
      </c>
      <c r="M1258" s="324">
        <v>5250000</v>
      </c>
      <c r="N1258" s="132">
        <v>5250000</v>
      </c>
      <c r="O1258" s="324">
        <v>5250000</v>
      </c>
      <c r="P1258" s="324">
        <v>5250000</v>
      </c>
      <c r="Q1258" s="324">
        <v>5250000</v>
      </c>
      <c r="R1258" s="324">
        <v>5250000</v>
      </c>
      <c r="S1258" s="324">
        <v>5250000</v>
      </c>
      <c r="T1258" s="324">
        <v>5250000</v>
      </c>
    </row>
    <row r="1259" spans="1:20" s="10" customFormat="1" ht="98.25" customHeight="1" x14ac:dyDescent="0.3">
      <c r="A1259" s="13">
        <v>1249</v>
      </c>
      <c r="B1259" s="376"/>
      <c r="C1259" s="307" t="s">
        <v>1558</v>
      </c>
      <c r="D1259" s="319" t="s">
        <v>568</v>
      </c>
      <c r="E1259" s="373"/>
      <c r="F1259" s="318" t="s">
        <v>2982</v>
      </c>
      <c r="G1259" s="376"/>
      <c r="H1259" s="391"/>
      <c r="I1259" s="373"/>
      <c r="J1259" s="427"/>
      <c r="K1259" s="388"/>
      <c r="L1259" s="324">
        <v>6500000</v>
      </c>
      <c r="M1259" s="324">
        <v>6500000</v>
      </c>
      <c r="N1259" s="132">
        <v>6500000</v>
      </c>
      <c r="O1259" s="324">
        <v>6500000</v>
      </c>
      <c r="P1259" s="324">
        <v>6500000</v>
      </c>
      <c r="Q1259" s="324">
        <v>6500000</v>
      </c>
      <c r="R1259" s="324">
        <v>6500000</v>
      </c>
      <c r="S1259" s="324">
        <v>6500000</v>
      </c>
      <c r="T1259" s="324">
        <v>6500000</v>
      </c>
    </row>
    <row r="1260" spans="1:20" s="10" customFormat="1" ht="98.25" customHeight="1" x14ac:dyDescent="0.3">
      <c r="A1260" s="13">
        <v>1250</v>
      </c>
      <c r="B1260" s="376"/>
      <c r="C1260" s="307" t="s">
        <v>1559</v>
      </c>
      <c r="D1260" s="319" t="s">
        <v>568</v>
      </c>
      <c r="E1260" s="373"/>
      <c r="F1260" s="318" t="s">
        <v>2982</v>
      </c>
      <c r="G1260" s="376"/>
      <c r="H1260" s="391"/>
      <c r="I1260" s="373"/>
      <c r="J1260" s="427"/>
      <c r="K1260" s="388"/>
      <c r="L1260" s="324">
        <v>7150000</v>
      </c>
      <c r="M1260" s="324">
        <v>7150000</v>
      </c>
      <c r="N1260" s="132">
        <v>7150000</v>
      </c>
      <c r="O1260" s="324">
        <v>7150000</v>
      </c>
      <c r="P1260" s="324">
        <v>7150000</v>
      </c>
      <c r="Q1260" s="324">
        <v>7150000</v>
      </c>
      <c r="R1260" s="324">
        <v>7150000</v>
      </c>
      <c r="S1260" s="324">
        <v>7150000</v>
      </c>
      <c r="T1260" s="324">
        <v>7150000</v>
      </c>
    </row>
    <row r="1261" spans="1:20" s="10" customFormat="1" ht="98.25" customHeight="1" x14ac:dyDescent="0.3">
      <c r="A1261" s="13">
        <v>1251</v>
      </c>
      <c r="B1261" s="376"/>
      <c r="C1261" s="307" t="s">
        <v>1560</v>
      </c>
      <c r="D1261" s="319" t="s">
        <v>568</v>
      </c>
      <c r="E1261" s="373"/>
      <c r="F1261" s="318" t="s">
        <v>2982</v>
      </c>
      <c r="G1261" s="376"/>
      <c r="H1261" s="391"/>
      <c r="I1261" s="373"/>
      <c r="J1261" s="427"/>
      <c r="K1261" s="388"/>
      <c r="L1261" s="324">
        <v>7653000</v>
      </c>
      <c r="M1261" s="324">
        <v>7653000</v>
      </c>
      <c r="N1261" s="132">
        <v>7653000</v>
      </c>
      <c r="O1261" s="324">
        <v>7653000</v>
      </c>
      <c r="P1261" s="324">
        <v>7653000</v>
      </c>
      <c r="Q1261" s="324">
        <v>7653000</v>
      </c>
      <c r="R1261" s="324">
        <v>7653000</v>
      </c>
      <c r="S1261" s="324">
        <v>7653000</v>
      </c>
      <c r="T1261" s="324">
        <v>7653000</v>
      </c>
    </row>
    <row r="1262" spans="1:20" s="10" customFormat="1" ht="98.25" customHeight="1" x14ac:dyDescent="0.3">
      <c r="A1262" s="13">
        <v>1252</v>
      </c>
      <c r="B1262" s="376"/>
      <c r="C1262" s="307" t="s">
        <v>1561</v>
      </c>
      <c r="D1262" s="319" t="s">
        <v>568</v>
      </c>
      <c r="E1262" s="373"/>
      <c r="F1262" s="318" t="s">
        <v>2982</v>
      </c>
      <c r="G1262" s="376"/>
      <c r="H1262" s="391"/>
      <c r="I1262" s="373"/>
      <c r="J1262" s="427"/>
      <c r="K1262" s="388"/>
      <c r="L1262" s="324">
        <v>8150000</v>
      </c>
      <c r="M1262" s="324">
        <v>8150000</v>
      </c>
      <c r="N1262" s="132">
        <v>8150000</v>
      </c>
      <c r="O1262" s="324">
        <v>8150000</v>
      </c>
      <c r="P1262" s="324">
        <v>8150000</v>
      </c>
      <c r="Q1262" s="324">
        <v>8150000</v>
      </c>
      <c r="R1262" s="324">
        <v>8150000</v>
      </c>
      <c r="S1262" s="324">
        <v>8150000</v>
      </c>
      <c r="T1262" s="324">
        <v>8150000</v>
      </c>
    </row>
    <row r="1263" spans="1:20" s="10" customFormat="1" ht="98.25" customHeight="1" x14ac:dyDescent="0.3">
      <c r="A1263" s="13">
        <v>1253</v>
      </c>
      <c r="B1263" s="376"/>
      <c r="C1263" s="307" t="s">
        <v>1562</v>
      </c>
      <c r="D1263" s="319" t="s">
        <v>568</v>
      </c>
      <c r="E1263" s="373"/>
      <c r="F1263" s="318" t="s">
        <v>2982</v>
      </c>
      <c r="G1263" s="376"/>
      <c r="H1263" s="391"/>
      <c r="I1263" s="373"/>
      <c r="J1263" s="427"/>
      <c r="K1263" s="388"/>
      <c r="L1263" s="324">
        <v>8600000</v>
      </c>
      <c r="M1263" s="324">
        <v>8600000</v>
      </c>
      <c r="N1263" s="132">
        <v>8600000</v>
      </c>
      <c r="O1263" s="324">
        <v>8600000</v>
      </c>
      <c r="P1263" s="324">
        <v>8600000</v>
      </c>
      <c r="Q1263" s="324">
        <v>8600000</v>
      </c>
      <c r="R1263" s="324">
        <v>8600000</v>
      </c>
      <c r="S1263" s="324">
        <v>8600000</v>
      </c>
      <c r="T1263" s="324">
        <v>8600000</v>
      </c>
    </row>
    <row r="1264" spans="1:20" s="10" customFormat="1" ht="98.25" customHeight="1" x14ac:dyDescent="0.3">
      <c r="A1264" s="13">
        <v>1254</v>
      </c>
      <c r="B1264" s="376"/>
      <c r="C1264" s="307" t="s">
        <v>1563</v>
      </c>
      <c r="D1264" s="319" t="s">
        <v>568</v>
      </c>
      <c r="E1264" s="373"/>
      <c r="F1264" s="318" t="s">
        <v>2982</v>
      </c>
      <c r="G1264" s="376"/>
      <c r="H1264" s="391"/>
      <c r="I1264" s="373"/>
      <c r="J1264" s="427"/>
      <c r="K1264" s="388"/>
      <c r="L1264" s="324">
        <v>8800000</v>
      </c>
      <c r="M1264" s="324">
        <v>8800000</v>
      </c>
      <c r="N1264" s="132">
        <v>8800000</v>
      </c>
      <c r="O1264" s="324">
        <v>8800000</v>
      </c>
      <c r="P1264" s="324">
        <v>8800000</v>
      </c>
      <c r="Q1264" s="324">
        <v>8800000</v>
      </c>
      <c r="R1264" s="324">
        <v>8800000</v>
      </c>
      <c r="S1264" s="324">
        <v>8800000</v>
      </c>
      <c r="T1264" s="324">
        <v>8800000</v>
      </c>
    </row>
    <row r="1265" spans="1:20" s="10" customFormat="1" ht="98.25" customHeight="1" x14ac:dyDescent="0.3">
      <c r="A1265" s="13">
        <v>1255</v>
      </c>
      <c r="B1265" s="376"/>
      <c r="C1265" s="307" t="s">
        <v>1564</v>
      </c>
      <c r="D1265" s="319" t="s">
        <v>568</v>
      </c>
      <c r="E1265" s="373"/>
      <c r="F1265" s="318" t="s">
        <v>2983</v>
      </c>
      <c r="G1265" s="376"/>
      <c r="H1265" s="391"/>
      <c r="I1265" s="373"/>
      <c r="J1265" s="427"/>
      <c r="K1265" s="388"/>
      <c r="L1265" s="324">
        <v>5050000</v>
      </c>
      <c r="M1265" s="324">
        <v>5050000</v>
      </c>
      <c r="N1265" s="132">
        <v>5050000</v>
      </c>
      <c r="O1265" s="324">
        <v>5050000</v>
      </c>
      <c r="P1265" s="324">
        <v>5050000</v>
      </c>
      <c r="Q1265" s="324">
        <v>5050000</v>
      </c>
      <c r="R1265" s="324">
        <v>5050000</v>
      </c>
      <c r="S1265" s="324">
        <v>5050000</v>
      </c>
      <c r="T1265" s="324">
        <v>5050000</v>
      </c>
    </row>
    <row r="1266" spans="1:20" s="10" customFormat="1" ht="98.25" customHeight="1" x14ac:dyDescent="0.3">
      <c r="A1266" s="13">
        <v>1256</v>
      </c>
      <c r="B1266" s="376"/>
      <c r="C1266" s="307" t="s">
        <v>1565</v>
      </c>
      <c r="D1266" s="319" t="s">
        <v>568</v>
      </c>
      <c r="E1266" s="373"/>
      <c r="F1266" s="318" t="s">
        <v>2983</v>
      </c>
      <c r="G1266" s="376"/>
      <c r="H1266" s="391"/>
      <c r="I1266" s="373"/>
      <c r="J1266" s="427"/>
      <c r="K1266" s="388"/>
      <c r="L1266" s="324">
        <v>6350000</v>
      </c>
      <c r="M1266" s="324">
        <v>6350000</v>
      </c>
      <c r="N1266" s="132">
        <v>6350000</v>
      </c>
      <c r="O1266" s="324">
        <v>6350000</v>
      </c>
      <c r="P1266" s="324">
        <v>6350000</v>
      </c>
      <c r="Q1266" s="324">
        <v>6350000</v>
      </c>
      <c r="R1266" s="324">
        <v>6350000</v>
      </c>
      <c r="S1266" s="324">
        <v>6350000</v>
      </c>
      <c r="T1266" s="324">
        <v>6350000</v>
      </c>
    </row>
    <row r="1267" spans="1:20" s="10" customFormat="1" ht="98.25" customHeight="1" x14ac:dyDescent="0.3">
      <c r="A1267" s="13">
        <v>1257</v>
      </c>
      <c r="B1267" s="376"/>
      <c r="C1267" s="307" t="s">
        <v>1566</v>
      </c>
      <c r="D1267" s="319" t="s">
        <v>568</v>
      </c>
      <c r="E1267" s="373"/>
      <c r="F1267" s="318" t="s">
        <v>2983</v>
      </c>
      <c r="G1267" s="376"/>
      <c r="H1267" s="391"/>
      <c r="I1267" s="373"/>
      <c r="J1267" s="427"/>
      <c r="K1267" s="388"/>
      <c r="L1267" s="324">
        <v>6850000</v>
      </c>
      <c r="M1267" s="324">
        <v>6850000</v>
      </c>
      <c r="N1267" s="132">
        <v>6850000</v>
      </c>
      <c r="O1267" s="324">
        <v>6850000</v>
      </c>
      <c r="P1267" s="324">
        <v>6850000</v>
      </c>
      <c r="Q1267" s="324">
        <v>6850000</v>
      </c>
      <c r="R1267" s="324">
        <v>6850000</v>
      </c>
      <c r="S1267" s="324">
        <v>6850000</v>
      </c>
      <c r="T1267" s="324">
        <v>6850000</v>
      </c>
    </row>
    <row r="1268" spans="1:20" s="10" customFormat="1" ht="98.25" customHeight="1" x14ac:dyDescent="0.3">
      <c r="A1268" s="13">
        <v>1258</v>
      </c>
      <c r="B1268" s="376"/>
      <c r="C1268" s="307" t="s">
        <v>1567</v>
      </c>
      <c r="D1268" s="319" t="s">
        <v>568</v>
      </c>
      <c r="E1268" s="373"/>
      <c r="F1268" s="318" t="s">
        <v>2983</v>
      </c>
      <c r="G1268" s="376"/>
      <c r="H1268" s="391"/>
      <c r="I1268" s="373"/>
      <c r="J1268" s="427"/>
      <c r="K1268" s="388"/>
      <c r="L1268" s="324">
        <v>7350000</v>
      </c>
      <c r="M1268" s="324">
        <v>7350000</v>
      </c>
      <c r="N1268" s="132">
        <v>7350000</v>
      </c>
      <c r="O1268" s="324">
        <v>7350000</v>
      </c>
      <c r="P1268" s="324">
        <v>7350000</v>
      </c>
      <c r="Q1268" s="324">
        <v>7350000</v>
      </c>
      <c r="R1268" s="324">
        <v>7350000</v>
      </c>
      <c r="S1268" s="324">
        <v>7350000</v>
      </c>
      <c r="T1268" s="324">
        <v>7350000</v>
      </c>
    </row>
    <row r="1269" spans="1:20" s="10" customFormat="1" ht="98.25" customHeight="1" x14ac:dyDescent="0.3">
      <c r="A1269" s="13">
        <v>1259</v>
      </c>
      <c r="B1269" s="376"/>
      <c r="C1269" s="307" t="s">
        <v>1568</v>
      </c>
      <c r="D1269" s="319" t="s">
        <v>568</v>
      </c>
      <c r="E1269" s="373"/>
      <c r="F1269" s="318" t="s">
        <v>2983</v>
      </c>
      <c r="G1269" s="376"/>
      <c r="H1269" s="391"/>
      <c r="I1269" s="373"/>
      <c r="J1269" s="427"/>
      <c r="K1269" s="388"/>
      <c r="L1269" s="324">
        <v>7890000</v>
      </c>
      <c r="M1269" s="324">
        <v>7890000</v>
      </c>
      <c r="N1269" s="132">
        <v>7890000</v>
      </c>
      <c r="O1269" s="324">
        <v>7890000</v>
      </c>
      <c r="P1269" s="324">
        <v>7890000</v>
      </c>
      <c r="Q1269" s="324">
        <v>7890000</v>
      </c>
      <c r="R1269" s="324">
        <v>7890000</v>
      </c>
      <c r="S1269" s="324">
        <v>7890000</v>
      </c>
      <c r="T1269" s="324">
        <v>7890000</v>
      </c>
    </row>
    <row r="1270" spans="1:20" s="10" customFormat="1" ht="98.25" customHeight="1" x14ac:dyDescent="0.3">
      <c r="A1270" s="13">
        <v>1260</v>
      </c>
      <c r="B1270" s="376"/>
      <c r="C1270" s="307" t="s">
        <v>1569</v>
      </c>
      <c r="D1270" s="319" t="s">
        <v>568</v>
      </c>
      <c r="E1270" s="373"/>
      <c r="F1270" s="318" t="s">
        <v>2983</v>
      </c>
      <c r="G1270" s="376"/>
      <c r="H1270" s="391"/>
      <c r="I1270" s="373"/>
      <c r="J1270" s="427"/>
      <c r="K1270" s="388"/>
      <c r="L1270" s="324">
        <v>8350000</v>
      </c>
      <c r="M1270" s="324">
        <v>8350000</v>
      </c>
      <c r="N1270" s="132">
        <v>8350000</v>
      </c>
      <c r="O1270" s="324">
        <v>8350000</v>
      </c>
      <c r="P1270" s="324">
        <v>8350000</v>
      </c>
      <c r="Q1270" s="324">
        <v>8350000</v>
      </c>
      <c r="R1270" s="324">
        <v>8350000</v>
      </c>
      <c r="S1270" s="324">
        <v>8350000</v>
      </c>
      <c r="T1270" s="324">
        <v>8350000</v>
      </c>
    </row>
    <row r="1271" spans="1:20" s="10" customFormat="1" ht="98.25" customHeight="1" x14ac:dyDescent="0.3">
      <c r="A1271" s="13">
        <v>1261</v>
      </c>
      <c r="B1271" s="376"/>
      <c r="C1271" s="307" t="s">
        <v>1570</v>
      </c>
      <c r="D1271" s="319" t="s">
        <v>568</v>
      </c>
      <c r="E1271" s="373"/>
      <c r="F1271" s="318" t="s">
        <v>2983</v>
      </c>
      <c r="G1271" s="376"/>
      <c r="H1271" s="391"/>
      <c r="I1271" s="373"/>
      <c r="J1271" s="427"/>
      <c r="K1271" s="388"/>
      <c r="L1271" s="324">
        <v>8600000</v>
      </c>
      <c r="M1271" s="324">
        <v>8600000</v>
      </c>
      <c r="N1271" s="132">
        <v>8600000</v>
      </c>
      <c r="O1271" s="324">
        <v>8600000</v>
      </c>
      <c r="P1271" s="324">
        <v>8600000</v>
      </c>
      <c r="Q1271" s="324">
        <v>8600000</v>
      </c>
      <c r="R1271" s="324">
        <v>8600000</v>
      </c>
      <c r="S1271" s="324">
        <v>8600000</v>
      </c>
      <c r="T1271" s="324">
        <v>8600000</v>
      </c>
    </row>
    <row r="1272" spans="1:20" s="10" customFormat="1" ht="98.25" customHeight="1" x14ac:dyDescent="0.3">
      <c r="A1272" s="13">
        <v>1262</v>
      </c>
      <c r="B1272" s="376"/>
      <c r="C1272" s="307" t="s">
        <v>1571</v>
      </c>
      <c r="D1272" s="319" t="s">
        <v>568</v>
      </c>
      <c r="E1272" s="373"/>
      <c r="F1272" s="318" t="s">
        <v>1572</v>
      </c>
      <c r="G1272" s="376"/>
      <c r="H1272" s="391"/>
      <c r="I1272" s="373"/>
      <c r="J1272" s="427"/>
      <c r="K1272" s="388"/>
      <c r="L1272" s="324">
        <v>6220000</v>
      </c>
      <c r="M1272" s="324">
        <v>6220000</v>
      </c>
      <c r="N1272" s="132">
        <v>6220000</v>
      </c>
      <c r="O1272" s="324">
        <v>6220000</v>
      </c>
      <c r="P1272" s="324">
        <v>6220000</v>
      </c>
      <c r="Q1272" s="324">
        <v>6220000</v>
      </c>
      <c r="R1272" s="324">
        <v>6220000</v>
      </c>
      <c r="S1272" s="324">
        <v>6220000</v>
      </c>
      <c r="T1272" s="324">
        <v>6220000</v>
      </c>
    </row>
    <row r="1273" spans="1:20" s="10" customFormat="1" ht="98.25" customHeight="1" x14ac:dyDescent="0.3">
      <c r="A1273" s="13">
        <v>1263</v>
      </c>
      <c r="B1273" s="376"/>
      <c r="C1273" s="307" t="s">
        <v>1573</v>
      </c>
      <c r="D1273" s="319" t="s">
        <v>568</v>
      </c>
      <c r="E1273" s="373"/>
      <c r="F1273" s="318" t="s">
        <v>1574</v>
      </c>
      <c r="G1273" s="376"/>
      <c r="H1273" s="391"/>
      <c r="I1273" s="373"/>
      <c r="J1273" s="427"/>
      <c r="K1273" s="388"/>
      <c r="L1273" s="324">
        <v>7298000</v>
      </c>
      <c r="M1273" s="324">
        <v>7298000</v>
      </c>
      <c r="N1273" s="132">
        <v>7298000</v>
      </c>
      <c r="O1273" s="324">
        <v>7298000</v>
      </c>
      <c r="P1273" s="324">
        <v>7298000</v>
      </c>
      <c r="Q1273" s="324">
        <v>7298000</v>
      </c>
      <c r="R1273" s="324">
        <v>7298000</v>
      </c>
      <c r="S1273" s="324">
        <v>7298000</v>
      </c>
      <c r="T1273" s="324">
        <v>7298000</v>
      </c>
    </row>
    <row r="1274" spans="1:20" s="10" customFormat="1" ht="98.25" customHeight="1" x14ac:dyDescent="0.3">
      <c r="A1274" s="13">
        <v>1264</v>
      </c>
      <c r="B1274" s="376"/>
      <c r="C1274" s="307" t="s">
        <v>1575</v>
      </c>
      <c r="D1274" s="319" t="s">
        <v>568</v>
      </c>
      <c r="E1274" s="373"/>
      <c r="F1274" s="318" t="s">
        <v>1576</v>
      </c>
      <c r="G1274" s="376"/>
      <c r="H1274" s="391"/>
      <c r="I1274" s="373"/>
      <c r="J1274" s="427"/>
      <c r="K1274" s="388"/>
      <c r="L1274" s="324">
        <v>7600000</v>
      </c>
      <c r="M1274" s="324">
        <v>7600000</v>
      </c>
      <c r="N1274" s="132">
        <v>7600000</v>
      </c>
      <c r="O1274" s="324">
        <v>7600000</v>
      </c>
      <c r="P1274" s="324">
        <v>7600000</v>
      </c>
      <c r="Q1274" s="324">
        <v>7600000</v>
      </c>
      <c r="R1274" s="324">
        <v>7600000</v>
      </c>
      <c r="S1274" s="324">
        <v>7600000</v>
      </c>
      <c r="T1274" s="324">
        <v>7600000</v>
      </c>
    </row>
    <row r="1275" spans="1:20" s="10" customFormat="1" ht="98.25" customHeight="1" x14ac:dyDescent="0.3">
      <c r="A1275" s="13">
        <v>1265</v>
      </c>
      <c r="B1275" s="376"/>
      <c r="C1275" s="307" t="s">
        <v>1577</v>
      </c>
      <c r="D1275" s="319" t="s">
        <v>568</v>
      </c>
      <c r="E1275" s="373"/>
      <c r="F1275" s="318" t="s">
        <v>1578</v>
      </c>
      <c r="G1275" s="376"/>
      <c r="H1275" s="391"/>
      <c r="I1275" s="373"/>
      <c r="J1275" s="427"/>
      <c r="K1275" s="388"/>
      <c r="L1275" s="324">
        <v>10250000</v>
      </c>
      <c r="M1275" s="324">
        <v>10250000</v>
      </c>
      <c r="N1275" s="132">
        <v>10250000</v>
      </c>
      <c r="O1275" s="324">
        <v>10250000</v>
      </c>
      <c r="P1275" s="324">
        <v>10250000</v>
      </c>
      <c r="Q1275" s="324">
        <v>10250000</v>
      </c>
      <c r="R1275" s="324">
        <v>10250000</v>
      </c>
      <c r="S1275" s="324">
        <v>10250000</v>
      </c>
      <c r="T1275" s="324">
        <v>10250000</v>
      </c>
    </row>
    <row r="1276" spans="1:20" s="10" customFormat="1" ht="98.25" customHeight="1" x14ac:dyDescent="0.3">
      <c r="A1276" s="13">
        <v>1266</v>
      </c>
      <c r="B1276" s="376"/>
      <c r="C1276" s="307" t="s">
        <v>1579</v>
      </c>
      <c r="D1276" s="319" t="s">
        <v>568</v>
      </c>
      <c r="E1276" s="373"/>
      <c r="F1276" s="318" t="s">
        <v>1580</v>
      </c>
      <c r="G1276" s="376"/>
      <c r="H1276" s="391"/>
      <c r="I1276" s="373"/>
      <c r="J1276" s="427"/>
      <c r="K1276" s="388"/>
      <c r="L1276" s="324">
        <v>12150000</v>
      </c>
      <c r="M1276" s="324">
        <v>12150000</v>
      </c>
      <c r="N1276" s="132">
        <v>12150000</v>
      </c>
      <c r="O1276" s="324">
        <v>12150000</v>
      </c>
      <c r="P1276" s="324">
        <v>12150000</v>
      </c>
      <c r="Q1276" s="324">
        <v>12150000</v>
      </c>
      <c r="R1276" s="324">
        <v>12150000</v>
      </c>
      <c r="S1276" s="324">
        <v>12150000</v>
      </c>
      <c r="T1276" s="324">
        <v>12150000</v>
      </c>
    </row>
    <row r="1277" spans="1:20" s="10" customFormat="1" ht="98.25" customHeight="1" x14ac:dyDescent="0.3">
      <c r="A1277" s="13">
        <v>1267</v>
      </c>
      <c r="B1277" s="376"/>
      <c r="C1277" s="307" t="s">
        <v>1581</v>
      </c>
      <c r="D1277" s="319" t="s">
        <v>568</v>
      </c>
      <c r="E1277" s="373"/>
      <c r="F1277" s="318" t="s">
        <v>1582</v>
      </c>
      <c r="G1277" s="376"/>
      <c r="H1277" s="391"/>
      <c r="I1277" s="373"/>
      <c r="J1277" s="427"/>
      <c r="K1277" s="388"/>
      <c r="L1277" s="324">
        <v>13500000</v>
      </c>
      <c r="M1277" s="324">
        <v>13500000</v>
      </c>
      <c r="N1277" s="132">
        <v>13500000</v>
      </c>
      <c r="O1277" s="324">
        <v>13500000</v>
      </c>
      <c r="P1277" s="324">
        <v>13500000</v>
      </c>
      <c r="Q1277" s="324">
        <v>13500000</v>
      </c>
      <c r="R1277" s="324">
        <v>13500000</v>
      </c>
      <c r="S1277" s="324">
        <v>13500000</v>
      </c>
      <c r="T1277" s="324">
        <v>13500000</v>
      </c>
    </row>
    <row r="1278" spans="1:20" s="10" customFormat="1" ht="98.25" customHeight="1" x14ac:dyDescent="0.3">
      <c r="A1278" s="13">
        <v>1268</v>
      </c>
      <c r="B1278" s="376"/>
      <c r="C1278" s="307" t="s">
        <v>1583</v>
      </c>
      <c r="D1278" s="319" t="s">
        <v>568</v>
      </c>
      <c r="E1278" s="373"/>
      <c r="F1278" s="318" t="s">
        <v>1582</v>
      </c>
      <c r="G1278" s="376"/>
      <c r="H1278" s="391"/>
      <c r="I1278" s="373"/>
      <c r="J1278" s="427"/>
      <c r="K1278" s="388"/>
      <c r="L1278" s="324">
        <v>14120000</v>
      </c>
      <c r="M1278" s="324">
        <v>14120000</v>
      </c>
      <c r="N1278" s="132">
        <v>14120000</v>
      </c>
      <c r="O1278" s="324">
        <v>14120000</v>
      </c>
      <c r="P1278" s="324">
        <v>14120000</v>
      </c>
      <c r="Q1278" s="324">
        <v>14120000</v>
      </c>
      <c r="R1278" s="324">
        <v>14120000</v>
      </c>
      <c r="S1278" s="324">
        <v>14120000</v>
      </c>
      <c r="T1278" s="324">
        <v>14120000</v>
      </c>
    </row>
    <row r="1279" spans="1:20" s="10" customFormat="1" ht="98.25" customHeight="1" x14ac:dyDescent="0.3">
      <c r="A1279" s="13">
        <v>1269</v>
      </c>
      <c r="B1279" s="376"/>
      <c r="C1279" s="307" t="s">
        <v>1584</v>
      </c>
      <c r="D1279" s="319" t="s">
        <v>1230</v>
      </c>
      <c r="E1279" s="373" t="s">
        <v>1585</v>
      </c>
      <c r="F1279" s="318" t="s">
        <v>1586</v>
      </c>
      <c r="G1279" s="376"/>
      <c r="H1279" s="391"/>
      <c r="I1279" s="373"/>
      <c r="J1279" s="427"/>
      <c r="K1279" s="388"/>
      <c r="L1279" s="324">
        <v>16280000</v>
      </c>
      <c r="M1279" s="324">
        <v>16280000</v>
      </c>
      <c r="N1279" s="132">
        <v>16280000</v>
      </c>
      <c r="O1279" s="324">
        <v>16280000</v>
      </c>
      <c r="P1279" s="324">
        <v>16280000</v>
      </c>
      <c r="Q1279" s="324">
        <v>16280000</v>
      </c>
      <c r="R1279" s="324">
        <v>16280000</v>
      </c>
      <c r="S1279" s="324">
        <v>16280000</v>
      </c>
      <c r="T1279" s="324">
        <v>16280000</v>
      </c>
    </row>
    <row r="1280" spans="1:20" s="10" customFormat="1" ht="98.25" customHeight="1" x14ac:dyDescent="0.3">
      <c r="A1280" s="13">
        <v>1270</v>
      </c>
      <c r="B1280" s="376"/>
      <c r="C1280" s="307" t="s">
        <v>1587</v>
      </c>
      <c r="D1280" s="319" t="s">
        <v>1230</v>
      </c>
      <c r="E1280" s="373"/>
      <c r="F1280" s="318" t="s">
        <v>1588</v>
      </c>
      <c r="G1280" s="376"/>
      <c r="H1280" s="391"/>
      <c r="I1280" s="373"/>
      <c r="J1280" s="427"/>
      <c r="K1280" s="388"/>
      <c r="L1280" s="324">
        <v>15310000</v>
      </c>
      <c r="M1280" s="324">
        <v>15310000</v>
      </c>
      <c r="N1280" s="132">
        <v>15310000</v>
      </c>
      <c r="O1280" s="324">
        <v>15310000</v>
      </c>
      <c r="P1280" s="324">
        <v>15310000</v>
      </c>
      <c r="Q1280" s="324">
        <v>15310000</v>
      </c>
      <c r="R1280" s="324">
        <v>15310000</v>
      </c>
      <c r="S1280" s="324">
        <v>15310000</v>
      </c>
      <c r="T1280" s="324">
        <v>15310000</v>
      </c>
    </row>
    <row r="1281" spans="1:20" s="10" customFormat="1" ht="98.25" customHeight="1" x14ac:dyDescent="0.3">
      <c r="A1281" s="13">
        <v>1271</v>
      </c>
      <c r="B1281" s="376"/>
      <c r="C1281" s="307" t="s">
        <v>1589</v>
      </c>
      <c r="D1281" s="307" t="s">
        <v>3250</v>
      </c>
      <c r="E1281" s="373"/>
      <c r="F1281" s="318" t="s">
        <v>1590</v>
      </c>
      <c r="G1281" s="376"/>
      <c r="H1281" s="391"/>
      <c r="I1281" s="373"/>
      <c r="J1281" s="427"/>
      <c r="K1281" s="388"/>
      <c r="L1281" s="324">
        <v>3090100</v>
      </c>
      <c r="M1281" s="324">
        <v>3090100</v>
      </c>
      <c r="N1281" s="132">
        <v>3090100</v>
      </c>
      <c r="O1281" s="324">
        <v>3090100</v>
      </c>
      <c r="P1281" s="324">
        <v>3090100</v>
      </c>
      <c r="Q1281" s="324">
        <v>3090100</v>
      </c>
      <c r="R1281" s="324">
        <v>3090100</v>
      </c>
      <c r="S1281" s="324">
        <v>3090100</v>
      </c>
      <c r="T1281" s="324">
        <v>3090100</v>
      </c>
    </row>
    <row r="1282" spans="1:20" s="10" customFormat="1" ht="98.25" customHeight="1" x14ac:dyDescent="0.3">
      <c r="A1282" s="13">
        <v>1272</v>
      </c>
      <c r="B1282" s="376"/>
      <c r="C1282" s="307" t="s">
        <v>1591</v>
      </c>
      <c r="D1282" s="319" t="s">
        <v>3250</v>
      </c>
      <c r="E1282" s="373"/>
      <c r="F1282" s="318" t="s">
        <v>1592</v>
      </c>
      <c r="G1282" s="376"/>
      <c r="H1282" s="391"/>
      <c r="I1282" s="373"/>
      <c r="J1282" s="427"/>
      <c r="K1282" s="388"/>
      <c r="L1282" s="324">
        <v>3540000</v>
      </c>
      <c r="M1282" s="324">
        <v>3540000</v>
      </c>
      <c r="N1282" s="132">
        <v>3540000</v>
      </c>
      <c r="O1282" s="324">
        <v>3540000</v>
      </c>
      <c r="P1282" s="324">
        <v>3540000</v>
      </c>
      <c r="Q1282" s="324">
        <v>3540000</v>
      </c>
      <c r="R1282" s="324">
        <v>3540000</v>
      </c>
      <c r="S1282" s="324">
        <v>3540000</v>
      </c>
      <c r="T1282" s="324">
        <v>3540000</v>
      </c>
    </row>
    <row r="1283" spans="1:20" s="10" customFormat="1" ht="98.25" customHeight="1" x14ac:dyDescent="0.3">
      <c r="A1283" s="13">
        <v>1273</v>
      </c>
      <c r="B1283" s="376"/>
      <c r="C1283" s="307" t="s">
        <v>1593</v>
      </c>
      <c r="D1283" s="319" t="s">
        <v>3250</v>
      </c>
      <c r="E1283" s="373"/>
      <c r="F1283" s="318" t="s">
        <v>1594</v>
      </c>
      <c r="G1283" s="376"/>
      <c r="H1283" s="391"/>
      <c r="I1283" s="373"/>
      <c r="J1283" s="427"/>
      <c r="K1283" s="388"/>
      <c r="L1283" s="324">
        <v>4470200</v>
      </c>
      <c r="M1283" s="324">
        <v>4470200</v>
      </c>
      <c r="N1283" s="132">
        <v>4470200</v>
      </c>
      <c r="O1283" s="324">
        <v>4470200</v>
      </c>
      <c r="P1283" s="324">
        <v>4470200</v>
      </c>
      <c r="Q1283" s="324">
        <v>4470200</v>
      </c>
      <c r="R1283" s="324">
        <v>4470200</v>
      </c>
      <c r="S1283" s="324">
        <v>4470200</v>
      </c>
      <c r="T1283" s="324">
        <v>4470200</v>
      </c>
    </row>
    <row r="1284" spans="1:20" s="10" customFormat="1" ht="98.25" customHeight="1" x14ac:dyDescent="0.3">
      <c r="A1284" s="13">
        <v>1274</v>
      </c>
      <c r="B1284" s="376"/>
      <c r="C1284" s="307" t="s">
        <v>1595</v>
      </c>
      <c r="D1284" s="319" t="s">
        <v>3250</v>
      </c>
      <c r="E1284" s="373"/>
      <c r="F1284" s="318" t="s">
        <v>1596</v>
      </c>
      <c r="G1284" s="376"/>
      <c r="H1284" s="391"/>
      <c r="I1284" s="373"/>
      <c r="J1284" s="427"/>
      <c r="K1284" s="388"/>
      <c r="L1284" s="324">
        <v>5432000</v>
      </c>
      <c r="M1284" s="324">
        <v>5432000</v>
      </c>
      <c r="N1284" s="132">
        <v>5432000</v>
      </c>
      <c r="O1284" s="324">
        <v>5432000</v>
      </c>
      <c r="P1284" s="324">
        <v>5432000</v>
      </c>
      <c r="Q1284" s="324">
        <v>5432000</v>
      </c>
      <c r="R1284" s="324">
        <v>5432000</v>
      </c>
      <c r="S1284" s="324">
        <v>5432000</v>
      </c>
      <c r="T1284" s="324">
        <v>5432000</v>
      </c>
    </row>
    <row r="1285" spans="1:20" s="10" customFormat="1" ht="98.25" customHeight="1" x14ac:dyDescent="0.3">
      <c r="A1285" s="13">
        <v>1275</v>
      </c>
      <c r="B1285" s="376"/>
      <c r="C1285" s="307" t="s">
        <v>1597</v>
      </c>
      <c r="D1285" s="319" t="s">
        <v>3250</v>
      </c>
      <c r="E1285" s="373"/>
      <c r="F1285" s="318" t="s">
        <v>1598</v>
      </c>
      <c r="G1285" s="376"/>
      <c r="H1285" s="391"/>
      <c r="I1285" s="373"/>
      <c r="J1285" s="427"/>
      <c r="K1285" s="388"/>
      <c r="L1285" s="324">
        <v>5753200</v>
      </c>
      <c r="M1285" s="324">
        <v>5753200</v>
      </c>
      <c r="N1285" s="132">
        <v>5753200</v>
      </c>
      <c r="O1285" s="324">
        <v>5753200</v>
      </c>
      <c r="P1285" s="324">
        <v>5753200</v>
      </c>
      <c r="Q1285" s="324">
        <v>5753200</v>
      </c>
      <c r="R1285" s="324">
        <v>5753200</v>
      </c>
      <c r="S1285" s="324">
        <v>5753200</v>
      </c>
      <c r="T1285" s="324">
        <v>5753200</v>
      </c>
    </row>
    <row r="1286" spans="1:20" s="10" customFormat="1" ht="98.25" customHeight="1" x14ac:dyDescent="0.3">
      <c r="A1286" s="13">
        <v>1276</v>
      </c>
      <c r="B1286" s="376"/>
      <c r="C1286" s="307" t="s">
        <v>1599</v>
      </c>
      <c r="D1286" s="319" t="s">
        <v>3250</v>
      </c>
      <c r="E1286" s="373"/>
      <c r="F1286" s="318" t="s">
        <v>1600</v>
      </c>
      <c r="G1286" s="376"/>
      <c r="H1286" s="391"/>
      <c r="I1286" s="373"/>
      <c r="J1286" s="427"/>
      <c r="K1286" s="388"/>
      <c r="L1286" s="324">
        <v>6063200</v>
      </c>
      <c r="M1286" s="324">
        <v>6063200</v>
      </c>
      <c r="N1286" s="132">
        <v>6063200</v>
      </c>
      <c r="O1286" s="324">
        <v>6063200</v>
      </c>
      <c r="P1286" s="324">
        <v>6063200</v>
      </c>
      <c r="Q1286" s="324">
        <v>6063200</v>
      </c>
      <c r="R1286" s="324">
        <v>6063200</v>
      </c>
      <c r="S1286" s="324">
        <v>6063200</v>
      </c>
      <c r="T1286" s="324">
        <v>6063200</v>
      </c>
    </row>
    <row r="1287" spans="1:20" s="10" customFormat="1" ht="98.25" customHeight="1" x14ac:dyDescent="0.3">
      <c r="A1287" s="13">
        <v>1277</v>
      </c>
      <c r="B1287" s="376"/>
      <c r="C1287" s="307" t="s">
        <v>1601</v>
      </c>
      <c r="D1287" s="319" t="s">
        <v>3250</v>
      </c>
      <c r="E1287" s="373"/>
      <c r="F1287" s="318" t="s">
        <v>1602</v>
      </c>
      <c r="G1287" s="376"/>
      <c r="H1287" s="391"/>
      <c r="I1287" s="373"/>
      <c r="J1287" s="427"/>
      <c r="K1287" s="388"/>
      <c r="L1287" s="324">
        <v>6282000</v>
      </c>
      <c r="M1287" s="324">
        <v>6282000</v>
      </c>
      <c r="N1287" s="132">
        <v>6282000</v>
      </c>
      <c r="O1287" s="324">
        <v>6282000</v>
      </c>
      <c r="P1287" s="324">
        <v>6282000</v>
      </c>
      <c r="Q1287" s="324">
        <v>6282000</v>
      </c>
      <c r="R1287" s="324">
        <v>6282000</v>
      </c>
      <c r="S1287" s="324">
        <v>6282000</v>
      </c>
      <c r="T1287" s="324">
        <v>6282000</v>
      </c>
    </row>
    <row r="1288" spans="1:20" s="10" customFormat="1" ht="98.25" customHeight="1" x14ac:dyDescent="0.3">
      <c r="A1288" s="13">
        <v>1278</v>
      </c>
      <c r="B1288" s="376"/>
      <c r="C1288" s="307" t="s">
        <v>1603</v>
      </c>
      <c r="D1288" s="319" t="s">
        <v>3250</v>
      </c>
      <c r="E1288" s="373"/>
      <c r="F1288" s="318" t="s">
        <v>1604</v>
      </c>
      <c r="G1288" s="376"/>
      <c r="H1288" s="391"/>
      <c r="I1288" s="373"/>
      <c r="J1288" s="427"/>
      <c r="K1288" s="388"/>
      <c r="L1288" s="324">
        <v>3380632</v>
      </c>
      <c r="M1288" s="324">
        <v>3380632</v>
      </c>
      <c r="N1288" s="132">
        <v>3380632</v>
      </c>
      <c r="O1288" s="324">
        <v>3380632</v>
      </c>
      <c r="P1288" s="324">
        <v>3380632</v>
      </c>
      <c r="Q1288" s="324">
        <v>3380632</v>
      </c>
      <c r="R1288" s="324">
        <v>3380632</v>
      </c>
      <c r="S1288" s="324">
        <v>3380632</v>
      </c>
      <c r="T1288" s="324">
        <v>3380632</v>
      </c>
    </row>
    <row r="1289" spans="1:20" s="10" customFormat="1" ht="98.25" customHeight="1" x14ac:dyDescent="0.3">
      <c r="A1289" s="13">
        <v>1279</v>
      </c>
      <c r="B1289" s="376"/>
      <c r="C1289" s="307" t="s">
        <v>1605</v>
      </c>
      <c r="D1289" s="319" t="s">
        <v>3250</v>
      </c>
      <c r="E1289" s="373"/>
      <c r="F1289" s="318" t="s">
        <v>1606</v>
      </c>
      <c r="G1289" s="376"/>
      <c r="H1289" s="391"/>
      <c r="I1289" s="373"/>
      <c r="J1289" s="427"/>
      <c r="K1289" s="388"/>
      <c r="L1289" s="324">
        <v>3870967</v>
      </c>
      <c r="M1289" s="324">
        <v>3870967</v>
      </c>
      <c r="N1289" s="132">
        <v>3870967</v>
      </c>
      <c r="O1289" s="324">
        <v>3870967</v>
      </c>
      <c r="P1289" s="324">
        <v>3870967</v>
      </c>
      <c r="Q1289" s="324">
        <v>3870967</v>
      </c>
      <c r="R1289" s="324">
        <v>3870967</v>
      </c>
      <c r="S1289" s="324">
        <v>3870967</v>
      </c>
      <c r="T1289" s="324">
        <v>3870967</v>
      </c>
    </row>
    <row r="1290" spans="1:20" s="10" customFormat="1" ht="98.25" customHeight="1" x14ac:dyDescent="0.3">
      <c r="A1290" s="13">
        <v>1280</v>
      </c>
      <c r="B1290" s="376"/>
      <c r="C1290" s="307" t="s">
        <v>1607</v>
      </c>
      <c r="D1290" s="319" t="s">
        <v>3250</v>
      </c>
      <c r="E1290" s="373"/>
      <c r="F1290" s="318" t="s">
        <v>1608</v>
      </c>
      <c r="G1290" s="376"/>
      <c r="H1290" s="391"/>
      <c r="I1290" s="373"/>
      <c r="J1290" s="427"/>
      <c r="K1290" s="388"/>
      <c r="L1290" s="324">
        <v>4271000</v>
      </c>
      <c r="M1290" s="324">
        <v>4271000</v>
      </c>
      <c r="N1290" s="132">
        <v>4271000</v>
      </c>
      <c r="O1290" s="324">
        <v>4271000</v>
      </c>
      <c r="P1290" s="324">
        <v>4271000</v>
      </c>
      <c r="Q1290" s="324">
        <v>4271000</v>
      </c>
      <c r="R1290" s="324">
        <v>4271000</v>
      </c>
      <c r="S1290" s="324">
        <v>4271000</v>
      </c>
      <c r="T1290" s="324">
        <v>4271000</v>
      </c>
    </row>
    <row r="1291" spans="1:20" s="10" customFormat="1" ht="98.25" customHeight="1" x14ac:dyDescent="0.3">
      <c r="A1291" s="13">
        <v>1281</v>
      </c>
      <c r="B1291" s="376"/>
      <c r="C1291" s="307" t="s">
        <v>1609</v>
      </c>
      <c r="D1291" s="319" t="s">
        <v>3250</v>
      </c>
      <c r="E1291" s="373"/>
      <c r="F1291" s="318" t="s">
        <v>1610</v>
      </c>
      <c r="G1291" s="376"/>
      <c r="H1291" s="391"/>
      <c r="I1291" s="373"/>
      <c r="J1291" s="427"/>
      <c r="K1291" s="388"/>
      <c r="L1291" s="324">
        <v>4797419</v>
      </c>
      <c r="M1291" s="324">
        <v>4797419</v>
      </c>
      <c r="N1291" s="132">
        <v>4797419</v>
      </c>
      <c r="O1291" s="324">
        <v>4797419</v>
      </c>
      <c r="P1291" s="324">
        <v>4797419</v>
      </c>
      <c r="Q1291" s="324">
        <v>4797419</v>
      </c>
      <c r="R1291" s="324">
        <v>4797419</v>
      </c>
      <c r="S1291" s="324">
        <v>4797419</v>
      </c>
      <c r="T1291" s="324">
        <v>4797419</v>
      </c>
    </row>
    <row r="1292" spans="1:20" s="10" customFormat="1" ht="98.25" customHeight="1" x14ac:dyDescent="0.3">
      <c r="A1292" s="13">
        <v>1282</v>
      </c>
      <c r="B1292" s="376"/>
      <c r="C1292" s="307" t="s">
        <v>1611</v>
      </c>
      <c r="D1292" s="319" t="s">
        <v>3250</v>
      </c>
      <c r="E1292" s="373"/>
      <c r="F1292" s="318" t="s">
        <v>1612</v>
      </c>
      <c r="G1292" s="376"/>
      <c r="H1292" s="391"/>
      <c r="I1292" s="373"/>
      <c r="J1292" s="427"/>
      <c r="K1292" s="388"/>
      <c r="L1292" s="324">
        <v>5438710</v>
      </c>
      <c r="M1292" s="324">
        <v>5438710</v>
      </c>
      <c r="N1292" s="132">
        <v>5438710</v>
      </c>
      <c r="O1292" s="324">
        <v>5438710</v>
      </c>
      <c r="P1292" s="324">
        <v>5438710</v>
      </c>
      <c r="Q1292" s="324">
        <v>5438710</v>
      </c>
      <c r="R1292" s="324">
        <v>5438710</v>
      </c>
      <c r="S1292" s="324">
        <v>5438710</v>
      </c>
      <c r="T1292" s="324">
        <v>5438710</v>
      </c>
    </row>
    <row r="1293" spans="1:20" s="10" customFormat="1" ht="98.25" customHeight="1" x14ac:dyDescent="0.3">
      <c r="A1293" s="13">
        <v>1283</v>
      </c>
      <c r="B1293" s="376"/>
      <c r="C1293" s="307" t="s">
        <v>1613</v>
      </c>
      <c r="D1293" s="319" t="s">
        <v>3250</v>
      </c>
      <c r="E1293" s="373"/>
      <c r="F1293" s="318" t="s">
        <v>1614</v>
      </c>
      <c r="G1293" s="376"/>
      <c r="H1293" s="391"/>
      <c r="I1293" s="373"/>
      <c r="J1293" s="427"/>
      <c r="K1293" s="388"/>
      <c r="L1293" s="324">
        <v>6606451</v>
      </c>
      <c r="M1293" s="324">
        <v>6606451</v>
      </c>
      <c r="N1293" s="132">
        <v>6606451</v>
      </c>
      <c r="O1293" s="324">
        <v>6606451</v>
      </c>
      <c r="P1293" s="324">
        <v>6606451</v>
      </c>
      <c r="Q1293" s="324">
        <v>6606451</v>
      </c>
      <c r="R1293" s="324">
        <v>6606451</v>
      </c>
      <c r="S1293" s="324">
        <v>6606451</v>
      </c>
      <c r="T1293" s="324">
        <v>6606451</v>
      </c>
    </row>
    <row r="1294" spans="1:20" s="10" customFormat="1" ht="98.25" customHeight="1" x14ac:dyDescent="0.3">
      <c r="A1294" s="13">
        <v>1284</v>
      </c>
      <c r="B1294" s="376"/>
      <c r="C1294" s="307" t="s">
        <v>1615</v>
      </c>
      <c r="D1294" s="319" t="s">
        <v>3250</v>
      </c>
      <c r="E1294" s="373"/>
      <c r="F1294" s="318" t="s">
        <v>1616</v>
      </c>
      <c r="G1294" s="376"/>
      <c r="H1294" s="391"/>
      <c r="I1294" s="373"/>
      <c r="J1294" s="427"/>
      <c r="K1294" s="388"/>
      <c r="L1294" s="324">
        <v>7422580</v>
      </c>
      <c r="M1294" s="324">
        <v>7422580</v>
      </c>
      <c r="N1294" s="132">
        <v>7422580</v>
      </c>
      <c r="O1294" s="324">
        <v>7422580</v>
      </c>
      <c r="P1294" s="324">
        <v>7422580</v>
      </c>
      <c r="Q1294" s="324">
        <v>7422580</v>
      </c>
      <c r="R1294" s="324">
        <v>7422580</v>
      </c>
      <c r="S1294" s="324">
        <v>7422580</v>
      </c>
      <c r="T1294" s="324">
        <v>7422580</v>
      </c>
    </row>
    <row r="1295" spans="1:20" s="10" customFormat="1" ht="98.25" customHeight="1" x14ac:dyDescent="0.3">
      <c r="A1295" s="13">
        <v>1285</v>
      </c>
      <c r="B1295" s="376"/>
      <c r="C1295" s="307" t="s">
        <v>1617</v>
      </c>
      <c r="D1295" s="319" t="s">
        <v>972</v>
      </c>
      <c r="E1295" s="373"/>
      <c r="F1295" s="318" t="s">
        <v>1618</v>
      </c>
      <c r="G1295" s="376"/>
      <c r="H1295" s="391"/>
      <c r="I1295" s="373"/>
      <c r="J1295" s="427"/>
      <c r="K1295" s="388"/>
      <c r="L1295" s="324">
        <v>1280000</v>
      </c>
      <c r="M1295" s="324">
        <v>1280000</v>
      </c>
      <c r="N1295" s="132">
        <v>1280000</v>
      </c>
      <c r="O1295" s="324">
        <v>1280000</v>
      </c>
      <c r="P1295" s="324">
        <v>1280000</v>
      </c>
      <c r="Q1295" s="324">
        <v>1280000</v>
      </c>
      <c r="R1295" s="324">
        <v>1280000</v>
      </c>
      <c r="S1295" s="324">
        <v>1280000</v>
      </c>
      <c r="T1295" s="324">
        <v>1280000</v>
      </c>
    </row>
    <row r="1296" spans="1:20" s="10" customFormat="1" ht="98.25" customHeight="1" x14ac:dyDescent="0.3">
      <c r="A1296" s="13">
        <v>1286</v>
      </c>
      <c r="B1296" s="376"/>
      <c r="C1296" s="307" t="s">
        <v>1619</v>
      </c>
      <c r="D1296" s="319" t="s">
        <v>972</v>
      </c>
      <c r="E1296" s="373"/>
      <c r="F1296" s="318" t="s">
        <v>1618</v>
      </c>
      <c r="G1296" s="376"/>
      <c r="H1296" s="391"/>
      <c r="I1296" s="373"/>
      <c r="J1296" s="427"/>
      <c r="K1296" s="388"/>
      <c r="L1296" s="324">
        <v>1536000</v>
      </c>
      <c r="M1296" s="324">
        <v>1536000</v>
      </c>
      <c r="N1296" s="132">
        <v>1536000</v>
      </c>
      <c r="O1296" s="324">
        <v>1536000</v>
      </c>
      <c r="P1296" s="324">
        <v>1536000</v>
      </c>
      <c r="Q1296" s="324">
        <v>1536000</v>
      </c>
      <c r="R1296" s="324">
        <v>1536000</v>
      </c>
      <c r="S1296" s="324">
        <v>1536000</v>
      </c>
      <c r="T1296" s="324">
        <v>1536000</v>
      </c>
    </row>
    <row r="1297" spans="1:20" s="10" customFormat="1" ht="98.25" customHeight="1" x14ac:dyDescent="0.3">
      <c r="A1297" s="13">
        <v>1287</v>
      </c>
      <c r="B1297" s="376"/>
      <c r="C1297" s="307" t="s">
        <v>1620</v>
      </c>
      <c r="D1297" s="319" t="s">
        <v>972</v>
      </c>
      <c r="E1297" s="373"/>
      <c r="F1297" s="318"/>
      <c r="G1297" s="376"/>
      <c r="H1297" s="391"/>
      <c r="I1297" s="373"/>
      <c r="J1297" s="427"/>
      <c r="K1297" s="388"/>
      <c r="L1297" s="324">
        <v>3850000</v>
      </c>
      <c r="M1297" s="324">
        <v>3850000</v>
      </c>
      <c r="N1297" s="132">
        <v>3850000</v>
      </c>
      <c r="O1297" s="324">
        <v>3850000</v>
      </c>
      <c r="P1297" s="324">
        <v>3850000</v>
      </c>
      <c r="Q1297" s="324">
        <v>3850000</v>
      </c>
      <c r="R1297" s="324">
        <v>3850000</v>
      </c>
      <c r="S1297" s="324">
        <v>3850000</v>
      </c>
      <c r="T1297" s="324">
        <v>3850000</v>
      </c>
    </row>
    <row r="1298" spans="1:20" s="10" customFormat="1" ht="98.25" customHeight="1" x14ac:dyDescent="0.3">
      <c r="A1298" s="13">
        <v>1288</v>
      </c>
      <c r="B1298" s="376"/>
      <c r="C1298" s="307" t="s">
        <v>1621</v>
      </c>
      <c r="D1298" s="319" t="s">
        <v>972</v>
      </c>
      <c r="E1298" s="373"/>
      <c r="F1298" s="318" t="s">
        <v>1618</v>
      </c>
      <c r="G1298" s="376"/>
      <c r="H1298" s="391"/>
      <c r="I1298" s="373"/>
      <c r="J1298" s="427"/>
      <c r="K1298" s="388"/>
      <c r="L1298" s="324">
        <v>1820400</v>
      </c>
      <c r="M1298" s="324">
        <v>1820400</v>
      </c>
      <c r="N1298" s="132">
        <v>1820400</v>
      </c>
      <c r="O1298" s="324">
        <v>1820400</v>
      </c>
      <c r="P1298" s="324">
        <v>1820400</v>
      </c>
      <c r="Q1298" s="324">
        <v>1820400</v>
      </c>
      <c r="R1298" s="324">
        <v>1820400</v>
      </c>
      <c r="S1298" s="324">
        <v>1820400</v>
      </c>
      <c r="T1298" s="324">
        <v>1820400</v>
      </c>
    </row>
    <row r="1299" spans="1:20" s="10" customFormat="1" ht="98.25" customHeight="1" x14ac:dyDescent="0.3">
      <c r="A1299" s="13">
        <v>1289</v>
      </c>
      <c r="B1299" s="376"/>
      <c r="C1299" s="307" t="s">
        <v>1622</v>
      </c>
      <c r="D1299" s="319" t="s">
        <v>972</v>
      </c>
      <c r="E1299" s="373"/>
      <c r="F1299" s="318" t="s">
        <v>1618</v>
      </c>
      <c r="G1299" s="376"/>
      <c r="H1299" s="391"/>
      <c r="I1299" s="373"/>
      <c r="J1299" s="427"/>
      <c r="K1299" s="388"/>
      <c r="L1299" s="324">
        <v>1914000</v>
      </c>
      <c r="M1299" s="324">
        <v>1914000</v>
      </c>
      <c r="N1299" s="132">
        <v>1914000</v>
      </c>
      <c r="O1299" s="324">
        <v>1914000</v>
      </c>
      <c r="P1299" s="324">
        <v>1914000</v>
      </c>
      <c r="Q1299" s="324">
        <v>1914000</v>
      </c>
      <c r="R1299" s="324">
        <v>1914000</v>
      </c>
      <c r="S1299" s="324">
        <v>1914000</v>
      </c>
      <c r="T1299" s="324">
        <v>1914000</v>
      </c>
    </row>
    <row r="1300" spans="1:20" s="10" customFormat="1" ht="98.25" customHeight="1" x14ac:dyDescent="0.3">
      <c r="A1300" s="13">
        <v>1290</v>
      </c>
      <c r="B1300" s="376"/>
      <c r="C1300" s="307" t="s">
        <v>3307</v>
      </c>
      <c r="D1300" s="319" t="s">
        <v>567</v>
      </c>
      <c r="E1300" s="307" t="s">
        <v>3308</v>
      </c>
      <c r="F1300" s="318" t="s">
        <v>3309</v>
      </c>
      <c r="G1300" s="376" t="s">
        <v>3310</v>
      </c>
      <c r="H1300" s="391" t="s">
        <v>17</v>
      </c>
      <c r="I1300" s="307"/>
      <c r="J1300" s="427" t="s">
        <v>3311</v>
      </c>
      <c r="K1300" s="318"/>
      <c r="L1300" s="324">
        <v>46944</v>
      </c>
      <c r="M1300" s="324">
        <v>46944</v>
      </c>
      <c r="N1300" s="132">
        <v>46944</v>
      </c>
      <c r="O1300" s="324">
        <v>46944</v>
      </c>
      <c r="P1300" s="324">
        <v>46944</v>
      </c>
      <c r="Q1300" s="324">
        <v>46944</v>
      </c>
      <c r="R1300" s="324">
        <v>46944</v>
      </c>
      <c r="S1300" s="324">
        <v>46944</v>
      </c>
      <c r="T1300" s="324">
        <v>46944</v>
      </c>
    </row>
    <row r="1301" spans="1:20" s="10" customFormat="1" ht="98.25" customHeight="1" x14ac:dyDescent="0.3">
      <c r="A1301" s="13">
        <v>1291</v>
      </c>
      <c r="B1301" s="376"/>
      <c r="C1301" s="307" t="s">
        <v>3312</v>
      </c>
      <c r="D1301" s="319" t="s">
        <v>567</v>
      </c>
      <c r="E1301" s="307" t="s">
        <v>3308</v>
      </c>
      <c r="F1301" s="318" t="s">
        <v>3313</v>
      </c>
      <c r="G1301" s="383"/>
      <c r="H1301" s="383"/>
      <c r="I1301" s="307"/>
      <c r="J1301" s="383"/>
      <c r="K1301" s="318"/>
      <c r="L1301" s="324">
        <v>57500</v>
      </c>
      <c r="M1301" s="324">
        <v>57500</v>
      </c>
      <c r="N1301" s="132">
        <v>57500</v>
      </c>
      <c r="O1301" s="324">
        <v>57500</v>
      </c>
      <c r="P1301" s="324">
        <v>57500</v>
      </c>
      <c r="Q1301" s="324">
        <v>57500</v>
      </c>
      <c r="R1301" s="324">
        <v>57500</v>
      </c>
      <c r="S1301" s="324">
        <v>57500</v>
      </c>
      <c r="T1301" s="324">
        <v>57500</v>
      </c>
    </row>
    <row r="1302" spans="1:20" s="10" customFormat="1" ht="98.25" customHeight="1" x14ac:dyDescent="0.3">
      <c r="A1302" s="13">
        <v>1292</v>
      </c>
      <c r="B1302" s="376"/>
      <c r="C1302" s="307" t="s">
        <v>3314</v>
      </c>
      <c r="D1302" s="319" t="s">
        <v>567</v>
      </c>
      <c r="E1302" s="307" t="s">
        <v>3308</v>
      </c>
      <c r="F1302" s="318" t="s">
        <v>3315</v>
      </c>
      <c r="G1302" s="383"/>
      <c r="H1302" s="383"/>
      <c r="I1302" s="307"/>
      <c r="J1302" s="383"/>
      <c r="K1302" s="318"/>
      <c r="L1302" s="324">
        <v>99630</v>
      </c>
      <c r="M1302" s="324">
        <v>99630</v>
      </c>
      <c r="N1302" s="132">
        <v>99630</v>
      </c>
      <c r="O1302" s="324">
        <v>99630</v>
      </c>
      <c r="P1302" s="324">
        <v>99630</v>
      </c>
      <c r="Q1302" s="324">
        <v>99630</v>
      </c>
      <c r="R1302" s="324">
        <v>99630</v>
      </c>
      <c r="S1302" s="324">
        <v>99630</v>
      </c>
      <c r="T1302" s="324">
        <v>99630</v>
      </c>
    </row>
    <row r="1303" spans="1:20" s="10" customFormat="1" ht="98.25" customHeight="1" x14ac:dyDescent="0.3">
      <c r="A1303" s="13">
        <v>1293</v>
      </c>
      <c r="B1303" s="376"/>
      <c r="C1303" s="307" t="s">
        <v>3316</v>
      </c>
      <c r="D1303" s="319" t="s">
        <v>567</v>
      </c>
      <c r="E1303" s="307" t="s">
        <v>3308</v>
      </c>
      <c r="F1303" s="318" t="s">
        <v>3317</v>
      </c>
      <c r="G1303" s="383"/>
      <c r="H1303" s="383"/>
      <c r="I1303" s="307"/>
      <c r="J1303" s="383"/>
      <c r="K1303" s="318"/>
      <c r="L1303" s="324">
        <v>142870</v>
      </c>
      <c r="M1303" s="324">
        <v>142870</v>
      </c>
      <c r="N1303" s="132">
        <v>142870</v>
      </c>
      <c r="O1303" s="324">
        <v>142870</v>
      </c>
      <c r="P1303" s="324">
        <v>142870</v>
      </c>
      <c r="Q1303" s="324">
        <v>142870</v>
      </c>
      <c r="R1303" s="324">
        <v>142870</v>
      </c>
      <c r="S1303" s="324">
        <v>142870</v>
      </c>
      <c r="T1303" s="324">
        <v>142870</v>
      </c>
    </row>
    <row r="1304" spans="1:20" s="10" customFormat="1" ht="98.25" customHeight="1" x14ac:dyDescent="0.3">
      <c r="A1304" s="13">
        <v>1294</v>
      </c>
      <c r="B1304" s="376"/>
      <c r="C1304" s="307" t="s">
        <v>3318</v>
      </c>
      <c r="D1304" s="319" t="s">
        <v>567</v>
      </c>
      <c r="E1304" s="307" t="s">
        <v>3308</v>
      </c>
      <c r="F1304" s="318" t="s">
        <v>3319</v>
      </c>
      <c r="G1304" s="383"/>
      <c r="H1304" s="383"/>
      <c r="I1304" s="307"/>
      <c r="J1304" s="383"/>
      <c r="K1304" s="318"/>
      <c r="L1304" s="324">
        <v>287500</v>
      </c>
      <c r="M1304" s="324">
        <v>287500</v>
      </c>
      <c r="N1304" s="132">
        <v>287500</v>
      </c>
      <c r="O1304" s="324">
        <v>287500</v>
      </c>
      <c r="P1304" s="324">
        <v>287500</v>
      </c>
      <c r="Q1304" s="324">
        <v>287500</v>
      </c>
      <c r="R1304" s="324">
        <v>287500</v>
      </c>
      <c r="S1304" s="324">
        <v>287500</v>
      </c>
      <c r="T1304" s="324">
        <v>287500</v>
      </c>
    </row>
    <row r="1305" spans="1:20" s="10" customFormat="1" ht="98.25" customHeight="1" x14ac:dyDescent="0.3">
      <c r="A1305" s="13">
        <v>1295</v>
      </c>
      <c r="B1305" s="376"/>
      <c r="C1305" s="307" t="s">
        <v>3320</v>
      </c>
      <c r="D1305" s="319" t="s">
        <v>567</v>
      </c>
      <c r="E1305" s="307" t="s">
        <v>3308</v>
      </c>
      <c r="F1305" s="318" t="s">
        <v>3315</v>
      </c>
      <c r="G1305" s="383"/>
      <c r="H1305" s="383"/>
      <c r="I1305" s="307"/>
      <c r="J1305" s="383"/>
      <c r="K1305" s="318"/>
      <c r="L1305" s="324">
        <v>117222</v>
      </c>
      <c r="M1305" s="324">
        <v>117222</v>
      </c>
      <c r="N1305" s="132">
        <v>117222</v>
      </c>
      <c r="O1305" s="324">
        <v>117222</v>
      </c>
      <c r="P1305" s="324">
        <v>117222</v>
      </c>
      <c r="Q1305" s="324">
        <v>117222</v>
      </c>
      <c r="R1305" s="324">
        <v>117222</v>
      </c>
      <c r="S1305" s="324">
        <v>117222</v>
      </c>
      <c r="T1305" s="324">
        <v>117222</v>
      </c>
    </row>
    <row r="1306" spans="1:20" s="10" customFormat="1" ht="98.25" customHeight="1" x14ac:dyDescent="0.3">
      <c r="A1306" s="13">
        <v>1296</v>
      </c>
      <c r="B1306" s="376"/>
      <c r="C1306" s="307" t="s">
        <v>3321</v>
      </c>
      <c r="D1306" s="319" t="s">
        <v>567</v>
      </c>
      <c r="E1306" s="307" t="s">
        <v>3308</v>
      </c>
      <c r="F1306" s="318" t="s">
        <v>3319</v>
      </c>
      <c r="G1306" s="383"/>
      <c r="H1306" s="383"/>
      <c r="I1306" s="307"/>
      <c r="J1306" s="383"/>
      <c r="K1306" s="318"/>
      <c r="L1306" s="324">
        <v>151852</v>
      </c>
      <c r="M1306" s="324">
        <v>151852</v>
      </c>
      <c r="N1306" s="132">
        <v>151852</v>
      </c>
      <c r="O1306" s="324">
        <v>151852</v>
      </c>
      <c r="P1306" s="324">
        <v>151852</v>
      </c>
      <c r="Q1306" s="324">
        <v>151852</v>
      </c>
      <c r="R1306" s="324">
        <v>151852</v>
      </c>
      <c r="S1306" s="324">
        <v>151852</v>
      </c>
      <c r="T1306" s="324">
        <v>151852</v>
      </c>
    </row>
    <row r="1307" spans="1:20" s="10" customFormat="1" ht="98.25" customHeight="1" x14ac:dyDescent="0.3">
      <c r="A1307" s="13">
        <v>1297</v>
      </c>
      <c r="B1307" s="376"/>
      <c r="C1307" s="307" t="s">
        <v>3322</v>
      </c>
      <c r="D1307" s="319" t="s">
        <v>567</v>
      </c>
      <c r="E1307" s="307" t="s">
        <v>3308</v>
      </c>
      <c r="F1307" s="318" t="s">
        <v>3319</v>
      </c>
      <c r="G1307" s="383"/>
      <c r="H1307" s="383"/>
      <c r="I1307" s="307"/>
      <c r="J1307" s="383"/>
      <c r="K1307" s="318"/>
      <c r="L1307" s="324">
        <v>324167</v>
      </c>
      <c r="M1307" s="324">
        <v>324167</v>
      </c>
      <c r="N1307" s="132">
        <v>324167</v>
      </c>
      <c r="O1307" s="324">
        <v>324167</v>
      </c>
      <c r="P1307" s="324">
        <v>324167</v>
      </c>
      <c r="Q1307" s="324">
        <v>324167</v>
      </c>
      <c r="R1307" s="324">
        <v>324167</v>
      </c>
      <c r="S1307" s="324">
        <v>324167</v>
      </c>
      <c r="T1307" s="324">
        <v>324167</v>
      </c>
    </row>
    <row r="1308" spans="1:20" s="10" customFormat="1" ht="98.25" customHeight="1" x14ac:dyDescent="0.3">
      <c r="A1308" s="13">
        <v>1298</v>
      </c>
      <c r="B1308" s="376"/>
      <c r="C1308" s="307" t="s">
        <v>3323</v>
      </c>
      <c r="D1308" s="319" t="s">
        <v>567</v>
      </c>
      <c r="E1308" s="307" t="s">
        <v>3308</v>
      </c>
      <c r="F1308" s="318" t="s">
        <v>3324</v>
      </c>
      <c r="G1308" s="383"/>
      <c r="H1308" s="383"/>
      <c r="I1308" s="307"/>
      <c r="J1308" s="383"/>
      <c r="K1308" s="318"/>
      <c r="L1308" s="324">
        <v>112963</v>
      </c>
      <c r="M1308" s="324">
        <v>112963</v>
      </c>
      <c r="N1308" s="132">
        <v>112963</v>
      </c>
      <c r="O1308" s="324">
        <v>112963</v>
      </c>
      <c r="P1308" s="324">
        <v>112963</v>
      </c>
      <c r="Q1308" s="324">
        <v>112963</v>
      </c>
      <c r="R1308" s="324">
        <v>112963</v>
      </c>
      <c r="S1308" s="324">
        <v>112963</v>
      </c>
      <c r="T1308" s="324">
        <v>112963</v>
      </c>
    </row>
    <row r="1309" spans="1:20" s="10" customFormat="1" ht="98.25" customHeight="1" x14ac:dyDescent="0.3">
      <c r="A1309" s="13">
        <v>1299</v>
      </c>
      <c r="B1309" s="376"/>
      <c r="C1309" s="307" t="s">
        <v>3325</v>
      </c>
      <c r="D1309" s="319" t="s">
        <v>567</v>
      </c>
      <c r="E1309" s="307" t="s">
        <v>3308</v>
      </c>
      <c r="F1309" s="318" t="s">
        <v>3317</v>
      </c>
      <c r="G1309" s="383"/>
      <c r="H1309" s="383"/>
      <c r="I1309" s="307"/>
      <c r="J1309" s="383"/>
      <c r="K1309" s="318"/>
      <c r="L1309" s="324">
        <v>154722</v>
      </c>
      <c r="M1309" s="324">
        <v>154722</v>
      </c>
      <c r="N1309" s="132">
        <v>154722</v>
      </c>
      <c r="O1309" s="324">
        <v>154722</v>
      </c>
      <c r="P1309" s="324">
        <v>154722</v>
      </c>
      <c r="Q1309" s="324">
        <v>154722</v>
      </c>
      <c r="R1309" s="324">
        <v>154722</v>
      </c>
      <c r="S1309" s="324">
        <v>154722</v>
      </c>
      <c r="T1309" s="324">
        <v>154722</v>
      </c>
    </row>
    <row r="1310" spans="1:20" s="10" customFormat="1" ht="98.25" customHeight="1" x14ac:dyDescent="0.3">
      <c r="A1310" s="13">
        <v>1300</v>
      </c>
      <c r="B1310" s="376"/>
      <c r="C1310" s="307" t="s">
        <v>3326</v>
      </c>
      <c r="D1310" s="319" t="s">
        <v>567</v>
      </c>
      <c r="E1310" s="307" t="s">
        <v>3308</v>
      </c>
      <c r="F1310" s="318" t="s">
        <v>3324</v>
      </c>
      <c r="G1310" s="383"/>
      <c r="H1310" s="383"/>
      <c r="I1310" s="307"/>
      <c r="J1310" s="383"/>
      <c r="K1310" s="318"/>
      <c r="L1310" s="324">
        <v>126019</v>
      </c>
      <c r="M1310" s="324">
        <v>126019</v>
      </c>
      <c r="N1310" s="132">
        <v>126019</v>
      </c>
      <c r="O1310" s="324">
        <v>126019</v>
      </c>
      <c r="P1310" s="324">
        <v>126019</v>
      </c>
      <c r="Q1310" s="324">
        <v>126019</v>
      </c>
      <c r="R1310" s="324">
        <v>126019</v>
      </c>
      <c r="S1310" s="324">
        <v>126019</v>
      </c>
      <c r="T1310" s="324">
        <v>126019</v>
      </c>
    </row>
    <row r="1311" spans="1:20" s="10" customFormat="1" ht="98.25" customHeight="1" x14ac:dyDescent="0.3">
      <c r="A1311" s="13">
        <v>1301</v>
      </c>
      <c r="B1311" s="376"/>
      <c r="C1311" s="307" t="s">
        <v>3327</v>
      </c>
      <c r="D1311" s="319" t="s">
        <v>567</v>
      </c>
      <c r="E1311" s="307" t="s">
        <v>3308</v>
      </c>
      <c r="F1311" s="318" t="s">
        <v>3317</v>
      </c>
      <c r="G1311" s="383"/>
      <c r="H1311" s="383"/>
      <c r="I1311" s="307"/>
      <c r="J1311" s="383"/>
      <c r="K1311" s="318"/>
      <c r="L1311" s="324">
        <v>168426</v>
      </c>
      <c r="M1311" s="324">
        <v>168426</v>
      </c>
      <c r="N1311" s="132">
        <v>168426</v>
      </c>
      <c r="O1311" s="324">
        <v>168426</v>
      </c>
      <c r="P1311" s="324">
        <v>168426</v>
      </c>
      <c r="Q1311" s="324">
        <v>168426</v>
      </c>
      <c r="R1311" s="324">
        <v>168426</v>
      </c>
      <c r="S1311" s="324">
        <v>168426</v>
      </c>
      <c r="T1311" s="324">
        <v>168426</v>
      </c>
    </row>
    <row r="1312" spans="1:20" s="10" customFormat="1" ht="98.25" customHeight="1" x14ac:dyDescent="0.3">
      <c r="A1312" s="13">
        <v>1302</v>
      </c>
      <c r="B1312" s="376"/>
      <c r="C1312" s="307" t="s">
        <v>3328</v>
      </c>
      <c r="D1312" s="319" t="s">
        <v>972</v>
      </c>
      <c r="E1312" s="307" t="s">
        <v>3329</v>
      </c>
      <c r="F1312" s="318" t="s">
        <v>3330</v>
      </c>
      <c r="G1312" s="383"/>
      <c r="H1312" s="383"/>
      <c r="I1312" s="307"/>
      <c r="J1312" s="383"/>
      <c r="K1312" s="318"/>
      <c r="L1312" s="324">
        <v>268148</v>
      </c>
      <c r="M1312" s="324">
        <v>268148</v>
      </c>
      <c r="N1312" s="132">
        <v>268148</v>
      </c>
      <c r="O1312" s="324">
        <v>268148</v>
      </c>
      <c r="P1312" s="324">
        <v>268148</v>
      </c>
      <c r="Q1312" s="324">
        <v>268148</v>
      </c>
      <c r="R1312" s="324">
        <v>268148</v>
      </c>
      <c r="S1312" s="324">
        <v>268148</v>
      </c>
      <c r="T1312" s="324">
        <v>268148</v>
      </c>
    </row>
    <row r="1313" spans="1:20" s="10" customFormat="1" ht="121.8" customHeight="1" x14ac:dyDescent="0.3">
      <c r="A1313" s="13">
        <v>1303</v>
      </c>
      <c r="B1313" s="376"/>
      <c r="C1313" s="307" t="s">
        <v>3331</v>
      </c>
      <c r="D1313" s="319" t="s">
        <v>567</v>
      </c>
      <c r="E1313" s="307" t="s">
        <v>3332</v>
      </c>
      <c r="F1313" s="318" t="s">
        <v>3333</v>
      </c>
      <c r="G1313" s="383"/>
      <c r="H1313" s="383"/>
      <c r="I1313" s="307"/>
      <c r="J1313" s="383"/>
      <c r="K1313" s="318"/>
      <c r="L1313" s="324">
        <v>744630</v>
      </c>
      <c r="M1313" s="324">
        <v>744630</v>
      </c>
      <c r="N1313" s="132">
        <v>744630</v>
      </c>
      <c r="O1313" s="324">
        <v>744630</v>
      </c>
      <c r="P1313" s="324">
        <v>744630</v>
      </c>
      <c r="Q1313" s="324">
        <v>744630</v>
      </c>
      <c r="R1313" s="324">
        <v>744630</v>
      </c>
      <c r="S1313" s="324">
        <v>744630</v>
      </c>
      <c r="T1313" s="324">
        <v>744630</v>
      </c>
    </row>
    <row r="1314" spans="1:20" s="10" customFormat="1" ht="98.25" customHeight="1" x14ac:dyDescent="0.3">
      <c r="A1314" s="13">
        <v>1304</v>
      </c>
      <c r="B1314" s="376"/>
      <c r="C1314" s="307" t="s">
        <v>3334</v>
      </c>
      <c r="D1314" s="319" t="s">
        <v>567</v>
      </c>
      <c r="E1314" s="307" t="s">
        <v>3332</v>
      </c>
      <c r="F1314" s="318" t="s">
        <v>3333</v>
      </c>
      <c r="G1314" s="383"/>
      <c r="H1314" s="383"/>
      <c r="I1314" s="307"/>
      <c r="J1314" s="383"/>
      <c r="K1314" s="318"/>
      <c r="L1314" s="324">
        <v>864352</v>
      </c>
      <c r="M1314" s="324">
        <v>864352</v>
      </c>
      <c r="N1314" s="132">
        <v>864352</v>
      </c>
      <c r="O1314" s="324">
        <v>864352</v>
      </c>
      <c r="P1314" s="324">
        <v>864352</v>
      </c>
      <c r="Q1314" s="324">
        <v>864352</v>
      </c>
      <c r="R1314" s="324">
        <v>864352</v>
      </c>
      <c r="S1314" s="324">
        <v>864352</v>
      </c>
      <c r="T1314" s="324">
        <v>864352</v>
      </c>
    </row>
    <row r="1315" spans="1:20" s="10" customFormat="1" ht="98.25" customHeight="1" x14ac:dyDescent="0.3">
      <c r="A1315" s="13">
        <v>1305</v>
      </c>
      <c r="B1315" s="376"/>
      <c r="C1315" s="307" t="s">
        <v>3335</v>
      </c>
      <c r="D1315" s="319" t="s">
        <v>567</v>
      </c>
      <c r="E1315" s="307" t="s">
        <v>3332</v>
      </c>
      <c r="F1315" s="318" t="s">
        <v>3336</v>
      </c>
      <c r="G1315" s="383"/>
      <c r="H1315" s="383"/>
      <c r="I1315" s="307"/>
      <c r="J1315" s="383"/>
      <c r="K1315" s="318"/>
      <c r="L1315" s="324">
        <v>1207222</v>
      </c>
      <c r="M1315" s="324">
        <v>1207222</v>
      </c>
      <c r="N1315" s="132">
        <v>1207222</v>
      </c>
      <c r="O1315" s="324">
        <v>1207222</v>
      </c>
      <c r="P1315" s="324">
        <v>1207222</v>
      </c>
      <c r="Q1315" s="324">
        <v>1207222</v>
      </c>
      <c r="R1315" s="324">
        <v>1207222</v>
      </c>
      <c r="S1315" s="324">
        <v>1207222</v>
      </c>
      <c r="T1315" s="324">
        <v>1207222</v>
      </c>
    </row>
    <row r="1316" spans="1:20" s="10" customFormat="1" ht="98.25" customHeight="1" x14ac:dyDescent="0.3">
      <c r="A1316" s="13">
        <v>1306</v>
      </c>
      <c r="B1316" s="376"/>
      <c r="C1316" s="307" t="s">
        <v>3337</v>
      </c>
      <c r="D1316" s="319" t="s">
        <v>567</v>
      </c>
      <c r="E1316" s="307" t="s">
        <v>3332</v>
      </c>
      <c r="F1316" s="318" t="s">
        <v>3336</v>
      </c>
      <c r="G1316" s="383"/>
      <c r="H1316" s="383"/>
      <c r="I1316" s="307"/>
      <c r="J1316" s="383"/>
      <c r="K1316" s="318"/>
      <c r="L1316" s="324">
        <v>2245370</v>
      </c>
      <c r="M1316" s="324">
        <v>2245370</v>
      </c>
      <c r="N1316" s="132">
        <v>2245370</v>
      </c>
      <c r="O1316" s="324">
        <v>2245370</v>
      </c>
      <c r="P1316" s="324">
        <v>2245370</v>
      </c>
      <c r="Q1316" s="324">
        <v>2245370</v>
      </c>
      <c r="R1316" s="324">
        <v>2245370</v>
      </c>
      <c r="S1316" s="324">
        <v>2245370</v>
      </c>
      <c r="T1316" s="324">
        <v>2245370</v>
      </c>
    </row>
    <row r="1317" spans="1:20" s="10" customFormat="1" ht="98.25" customHeight="1" x14ac:dyDescent="0.3">
      <c r="A1317" s="13">
        <v>1307</v>
      </c>
      <c r="B1317" s="376"/>
      <c r="C1317" s="307" t="s">
        <v>3338</v>
      </c>
      <c r="D1317" s="319" t="s">
        <v>567</v>
      </c>
      <c r="E1317" s="307" t="s">
        <v>3332</v>
      </c>
      <c r="F1317" s="318" t="s">
        <v>3339</v>
      </c>
      <c r="G1317" s="383"/>
      <c r="H1317" s="383"/>
      <c r="I1317" s="307"/>
      <c r="J1317" s="383"/>
      <c r="K1317" s="318"/>
      <c r="L1317" s="324">
        <v>2639630</v>
      </c>
      <c r="M1317" s="324">
        <v>2639630</v>
      </c>
      <c r="N1317" s="132">
        <v>2639630</v>
      </c>
      <c r="O1317" s="324">
        <v>2639630</v>
      </c>
      <c r="P1317" s="324">
        <v>2639630</v>
      </c>
      <c r="Q1317" s="324">
        <v>2639630</v>
      </c>
      <c r="R1317" s="324">
        <v>2639630</v>
      </c>
      <c r="S1317" s="324">
        <v>2639630</v>
      </c>
      <c r="T1317" s="324">
        <v>2639630</v>
      </c>
    </row>
    <row r="1318" spans="1:20" s="10" customFormat="1" ht="98.25" customHeight="1" x14ac:dyDescent="0.3">
      <c r="A1318" s="13">
        <v>1308</v>
      </c>
      <c r="B1318" s="376"/>
      <c r="C1318" s="307" t="s">
        <v>3340</v>
      </c>
      <c r="D1318" s="319" t="s">
        <v>567</v>
      </c>
      <c r="E1318" s="307" t="s">
        <v>3341</v>
      </c>
      <c r="F1318" s="318" t="s">
        <v>3342</v>
      </c>
      <c r="G1318" s="383"/>
      <c r="H1318" s="383"/>
      <c r="I1318" s="307"/>
      <c r="J1318" s="383"/>
      <c r="K1318" s="318"/>
      <c r="L1318" s="324">
        <v>560556</v>
      </c>
      <c r="M1318" s="324">
        <v>560556</v>
      </c>
      <c r="N1318" s="132">
        <v>560556</v>
      </c>
      <c r="O1318" s="324">
        <v>560556</v>
      </c>
      <c r="P1318" s="324">
        <v>560556</v>
      </c>
      <c r="Q1318" s="324">
        <v>560556</v>
      </c>
      <c r="R1318" s="324">
        <v>560556</v>
      </c>
      <c r="S1318" s="324">
        <v>560556</v>
      </c>
      <c r="T1318" s="324">
        <v>560556</v>
      </c>
    </row>
    <row r="1319" spans="1:20" s="10" customFormat="1" ht="98.25" customHeight="1" x14ac:dyDescent="0.3">
      <c r="A1319" s="13">
        <v>1309</v>
      </c>
      <c r="B1319" s="376"/>
      <c r="C1319" s="307" t="s">
        <v>3343</v>
      </c>
      <c r="D1319" s="319" t="s">
        <v>567</v>
      </c>
      <c r="E1319" s="307" t="s">
        <v>3344</v>
      </c>
      <c r="F1319" s="318" t="s">
        <v>3345</v>
      </c>
      <c r="G1319" s="383"/>
      <c r="H1319" s="383"/>
      <c r="I1319" s="307"/>
      <c r="J1319" s="383"/>
      <c r="K1319" s="318"/>
      <c r="L1319" s="324">
        <v>59074</v>
      </c>
      <c r="M1319" s="324">
        <v>59074</v>
      </c>
      <c r="N1319" s="132">
        <v>59074</v>
      </c>
      <c r="O1319" s="324">
        <v>59074</v>
      </c>
      <c r="P1319" s="324">
        <v>59074</v>
      </c>
      <c r="Q1319" s="324">
        <v>59074</v>
      </c>
      <c r="R1319" s="324">
        <v>59074</v>
      </c>
      <c r="S1319" s="324">
        <v>59074</v>
      </c>
      <c r="T1319" s="324">
        <v>59074</v>
      </c>
    </row>
    <row r="1320" spans="1:20" s="10" customFormat="1" ht="98.25" customHeight="1" x14ac:dyDescent="0.3">
      <c r="A1320" s="13">
        <v>1310</v>
      </c>
      <c r="B1320" s="376"/>
      <c r="C1320" s="307" t="s">
        <v>3346</v>
      </c>
      <c r="D1320" s="319" t="s">
        <v>567</v>
      </c>
      <c r="E1320" s="307" t="s">
        <v>3347</v>
      </c>
      <c r="F1320" s="318" t="s">
        <v>3345</v>
      </c>
      <c r="G1320" s="383"/>
      <c r="H1320" s="383"/>
      <c r="I1320" s="307"/>
      <c r="J1320" s="383"/>
      <c r="K1320" s="318"/>
      <c r="L1320" s="324">
        <v>59074</v>
      </c>
      <c r="M1320" s="324">
        <v>59074</v>
      </c>
      <c r="N1320" s="132">
        <v>59074</v>
      </c>
      <c r="O1320" s="324">
        <v>59074</v>
      </c>
      <c r="P1320" s="324">
        <v>59074</v>
      </c>
      <c r="Q1320" s="324">
        <v>59074</v>
      </c>
      <c r="R1320" s="324">
        <v>59074</v>
      </c>
      <c r="S1320" s="324">
        <v>59074</v>
      </c>
      <c r="T1320" s="324">
        <v>59074</v>
      </c>
    </row>
    <row r="1321" spans="1:20" s="10" customFormat="1" ht="98.25" customHeight="1" x14ac:dyDescent="0.3">
      <c r="A1321" s="13">
        <v>1311</v>
      </c>
      <c r="B1321" s="376"/>
      <c r="C1321" s="307" t="s">
        <v>3348</v>
      </c>
      <c r="D1321" s="319" t="s">
        <v>567</v>
      </c>
      <c r="E1321" s="307" t="s">
        <v>3349</v>
      </c>
      <c r="F1321" s="318" t="s">
        <v>3345</v>
      </c>
      <c r="G1321" s="383"/>
      <c r="H1321" s="383"/>
      <c r="I1321" s="307"/>
      <c r="J1321" s="383"/>
      <c r="K1321" s="318"/>
      <c r="L1321" s="324">
        <v>59074</v>
      </c>
      <c r="M1321" s="324">
        <v>59074</v>
      </c>
      <c r="N1321" s="132">
        <v>59074</v>
      </c>
      <c r="O1321" s="324">
        <v>59074</v>
      </c>
      <c r="P1321" s="324">
        <v>59074</v>
      </c>
      <c r="Q1321" s="324">
        <v>59074</v>
      </c>
      <c r="R1321" s="324">
        <v>59074</v>
      </c>
      <c r="S1321" s="324">
        <v>59074</v>
      </c>
      <c r="T1321" s="324">
        <v>59074</v>
      </c>
    </row>
    <row r="1322" spans="1:20" s="10" customFormat="1" ht="98.25" customHeight="1" x14ac:dyDescent="0.3">
      <c r="A1322" s="13">
        <v>1312</v>
      </c>
      <c r="B1322" s="376"/>
      <c r="C1322" s="307" t="s">
        <v>3350</v>
      </c>
      <c r="D1322" s="319" t="s">
        <v>567</v>
      </c>
      <c r="E1322" s="307" t="s">
        <v>3351</v>
      </c>
      <c r="F1322" s="318" t="s">
        <v>3352</v>
      </c>
      <c r="G1322" s="383"/>
      <c r="H1322" s="383"/>
      <c r="I1322" s="307"/>
      <c r="J1322" s="383"/>
      <c r="K1322" s="318"/>
      <c r="L1322" s="324">
        <v>129722</v>
      </c>
      <c r="M1322" s="324">
        <v>129722</v>
      </c>
      <c r="N1322" s="132">
        <v>129722</v>
      </c>
      <c r="O1322" s="324">
        <v>129722</v>
      </c>
      <c r="P1322" s="324">
        <v>129722</v>
      </c>
      <c r="Q1322" s="324">
        <v>129722</v>
      </c>
      <c r="R1322" s="324">
        <v>129722</v>
      </c>
      <c r="S1322" s="324">
        <v>129722</v>
      </c>
      <c r="T1322" s="324">
        <v>129722</v>
      </c>
    </row>
    <row r="1323" spans="1:20" s="10" customFormat="1" ht="98.25" customHeight="1" x14ac:dyDescent="0.3">
      <c r="A1323" s="13">
        <v>1313</v>
      </c>
      <c r="B1323" s="376"/>
      <c r="C1323" s="307" t="s">
        <v>3353</v>
      </c>
      <c r="D1323" s="319" t="s">
        <v>567</v>
      </c>
      <c r="E1323" s="307" t="s">
        <v>3354</v>
      </c>
      <c r="F1323" s="318" t="s">
        <v>3352</v>
      </c>
      <c r="G1323" s="383"/>
      <c r="H1323" s="383"/>
      <c r="I1323" s="307"/>
      <c r="J1323" s="383"/>
      <c r="K1323" s="318"/>
      <c r="L1323" s="324">
        <v>129722</v>
      </c>
      <c r="M1323" s="324">
        <v>129722</v>
      </c>
      <c r="N1323" s="132">
        <v>129722</v>
      </c>
      <c r="O1323" s="324">
        <v>129722</v>
      </c>
      <c r="P1323" s="324">
        <v>129722</v>
      </c>
      <c r="Q1323" s="324">
        <v>129722</v>
      </c>
      <c r="R1323" s="324">
        <v>129722</v>
      </c>
      <c r="S1323" s="324">
        <v>129722</v>
      </c>
      <c r="T1323" s="324">
        <v>129722</v>
      </c>
    </row>
    <row r="1324" spans="1:20" s="10" customFormat="1" ht="98.25" customHeight="1" x14ac:dyDescent="0.3">
      <c r="A1324" s="13">
        <v>1314</v>
      </c>
      <c r="B1324" s="376"/>
      <c r="C1324" s="307" t="s">
        <v>3355</v>
      </c>
      <c r="D1324" s="319" t="s">
        <v>567</v>
      </c>
      <c r="E1324" s="307" t="s">
        <v>3356</v>
      </c>
      <c r="F1324" s="318" t="s">
        <v>3309</v>
      </c>
      <c r="G1324" s="383"/>
      <c r="H1324" s="383"/>
      <c r="I1324" s="307"/>
      <c r="J1324" s="383"/>
      <c r="K1324" s="318"/>
      <c r="L1324" s="324">
        <v>418704</v>
      </c>
      <c r="M1324" s="324">
        <v>418704</v>
      </c>
      <c r="N1324" s="132">
        <v>418704</v>
      </c>
      <c r="O1324" s="324">
        <v>418704</v>
      </c>
      <c r="P1324" s="324">
        <v>418704</v>
      </c>
      <c r="Q1324" s="324">
        <v>418704</v>
      </c>
      <c r="R1324" s="324">
        <v>418704</v>
      </c>
      <c r="S1324" s="324">
        <v>418704</v>
      </c>
      <c r="T1324" s="324">
        <v>418704</v>
      </c>
    </row>
    <row r="1325" spans="1:20" s="10" customFormat="1" ht="98.25" customHeight="1" x14ac:dyDescent="0.3">
      <c r="A1325" s="13">
        <v>1315</v>
      </c>
      <c r="B1325" s="376"/>
      <c r="C1325" s="307" t="s">
        <v>3357</v>
      </c>
      <c r="D1325" s="319" t="s">
        <v>567</v>
      </c>
      <c r="E1325" s="307" t="s">
        <v>3358</v>
      </c>
      <c r="F1325" s="318" t="s">
        <v>3309</v>
      </c>
      <c r="G1325" s="383"/>
      <c r="H1325" s="383"/>
      <c r="I1325" s="307"/>
      <c r="J1325" s="383"/>
      <c r="K1325" s="318"/>
      <c r="L1325" s="324">
        <v>418704</v>
      </c>
      <c r="M1325" s="324">
        <v>418704</v>
      </c>
      <c r="N1325" s="132">
        <v>418704</v>
      </c>
      <c r="O1325" s="324">
        <v>418704</v>
      </c>
      <c r="P1325" s="324">
        <v>418704</v>
      </c>
      <c r="Q1325" s="324">
        <v>418704</v>
      </c>
      <c r="R1325" s="324">
        <v>418704</v>
      </c>
      <c r="S1325" s="324">
        <v>418704</v>
      </c>
      <c r="T1325" s="324">
        <v>418704</v>
      </c>
    </row>
    <row r="1326" spans="1:20" s="10" customFormat="1" ht="98.25" customHeight="1" x14ac:dyDescent="0.3">
      <c r="A1326" s="13">
        <v>1316</v>
      </c>
      <c r="B1326" s="376"/>
      <c r="C1326" s="307" t="s">
        <v>3359</v>
      </c>
      <c r="D1326" s="319" t="s">
        <v>567</v>
      </c>
      <c r="E1326" s="307" t="s">
        <v>3360</v>
      </c>
      <c r="F1326" s="318" t="s">
        <v>3309</v>
      </c>
      <c r="G1326" s="383"/>
      <c r="H1326" s="383"/>
      <c r="I1326" s="307"/>
      <c r="J1326" s="383"/>
      <c r="K1326" s="318"/>
      <c r="L1326" s="324">
        <v>418704</v>
      </c>
      <c r="M1326" s="324">
        <v>418704</v>
      </c>
      <c r="N1326" s="132">
        <v>418704</v>
      </c>
      <c r="O1326" s="324">
        <v>418704</v>
      </c>
      <c r="P1326" s="324">
        <v>418704</v>
      </c>
      <c r="Q1326" s="324">
        <v>418704</v>
      </c>
      <c r="R1326" s="324">
        <v>418704</v>
      </c>
      <c r="S1326" s="324">
        <v>418704</v>
      </c>
      <c r="T1326" s="324">
        <v>418704</v>
      </c>
    </row>
    <row r="1327" spans="1:20" s="10" customFormat="1" ht="98.25" customHeight="1" x14ac:dyDescent="0.3">
      <c r="A1327" s="13">
        <v>1317</v>
      </c>
      <c r="B1327" s="376"/>
      <c r="C1327" s="307" t="s">
        <v>3361</v>
      </c>
      <c r="D1327" s="319" t="s">
        <v>567</v>
      </c>
      <c r="E1327" s="307" t="s">
        <v>3362</v>
      </c>
      <c r="F1327" s="318" t="s">
        <v>3363</v>
      </c>
      <c r="G1327" s="383"/>
      <c r="H1327" s="383"/>
      <c r="I1327" s="307"/>
      <c r="J1327" s="383"/>
      <c r="K1327" s="318"/>
      <c r="L1327" s="324">
        <v>1860833</v>
      </c>
      <c r="M1327" s="324">
        <v>1860833</v>
      </c>
      <c r="N1327" s="132">
        <v>1860833</v>
      </c>
      <c r="O1327" s="324">
        <v>1860833</v>
      </c>
      <c r="P1327" s="324">
        <v>1860833</v>
      </c>
      <c r="Q1327" s="324">
        <v>1860833</v>
      </c>
      <c r="R1327" s="324">
        <v>1860833</v>
      </c>
      <c r="S1327" s="324">
        <v>1860833</v>
      </c>
      <c r="T1327" s="324">
        <v>1860833</v>
      </c>
    </row>
    <row r="1328" spans="1:20" s="10" customFormat="1" ht="98.25" customHeight="1" x14ac:dyDescent="0.3">
      <c r="A1328" s="13">
        <v>1318</v>
      </c>
      <c r="B1328" s="376"/>
      <c r="C1328" s="307" t="s">
        <v>3364</v>
      </c>
      <c r="D1328" s="319" t="s">
        <v>567</v>
      </c>
      <c r="E1328" s="307" t="s">
        <v>3362</v>
      </c>
      <c r="F1328" s="318" t="s">
        <v>3363</v>
      </c>
      <c r="G1328" s="383"/>
      <c r="H1328" s="383"/>
      <c r="I1328" s="307"/>
      <c r="J1328" s="383"/>
      <c r="K1328" s="318"/>
      <c r="L1328" s="324">
        <v>3007870</v>
      </c>
      <c r="M1328" s="324">
        <v>3007870</v>
      </c>
      <c r="N1328" s="132">
        <v>3007870</v>
      </c>
      <c r="O1328" s="324">
        <v>3007870</v>
      </c>
      <c r="P1328" s="324">
        <v>3007870</v>
      </c>
      <c r="Q1328" s="324">
        <v>3007870</v>
      </c>
      <c r="R1328" s="324">
        <v>3007870</v>
      </c>
      <c r="S1328" s="324">
        <v>3007870</v>
      </c>
      <c r="T1328" s="324">
        <v>3007870</v>
      </c>
    </row>
    <row r="1329" spans="1:20" s="10" customFormat="1" ht="98.25" customHeight="1" x14ac:dyDescent="0.3">
      <c r="A1329" s="13">
        <v>1319</v>
      </c>
      <c r="B1329" s="376"/>
      <c r="C1329" s="307" t="s">
        <v>3365</v>
      </c>
      <c r="D1329" s="319" t="s">
        <v>567</v>
      </c>
      <c r="E1329" s="307" t="s">
        <v>3362</v>
      </c>
      <c r="F1329" s="318" t="s">
        <v>3363</v>
      </c>
      <c r="G1329" s="383"/>
      <c r="H1329" s="383"/>
      <c r="I1329" s="307"/>
      <c r="J1329" s="383"/>
      <c r="K1329" s="318"/>
      <c r="L1329" s="324">
        <v>4009907</v>
      </c>
      <c r="M1329" s="324">
        <v>4009907</v>
      </c>
      <c r="N1329" s="132">
        <v>4009907</v>
      </c>
      <c r="O1329" s="324">
        <v>4009907</v>
      </c>
      <c r="P1329" s="324">
        <v>4009907</v>
      </c>
      <c r="Q1329" s="324">
        <v>4009907</v>
      </c>
      <c r="R1329" s="324">
        <v>4009907</v>
      </c>
      <c r="S1329" s="324">
        <v>4009907</v>
      </c>
      <c r="T1329" s="324">
        <v>4009907</v>
      </c>
    </row>
    <row r="1330" spans="1:20" s="10" customFormat="1" ht="98.25" customHeight="1" x14ac:dyDescent="0.3">
      <c r="A1330" s="13">
        <v>1320</v>
      </c>
      <c r="B1330" s="376"/>
      <c r="C1330" s="307" t="s">
        <v>3366</v>
      </c>
      <c r="D1330" s="319" t="s">
        <v>567</v>
      </c>
      <c r="E1330" s="307" t="s">
        <v>3367</v>
      </c>
      <c r="F1330" s="318" t="s">
        <v>3368</v>
      </c>
      <c r="G1330" s="383"/>
      <c r="H1330" s="383"/>
      <c r="I1330" s="307"/>
      <c r="J1330" s="383"/>
      <c r="K1330" s="318"/>
      <c r="L1330" s="324">
        <v>860648</v>
      </c>
      <c r="M1330" s="324">
        <v>860648</v>
      </c>
      <c r="N1330" s="132">
        <v>860648</v>
      </c>
      <c r="O1330" s="324">
        <v>860648</v>
      </c>
      <c r="P1330" s="324">
        <v>860648</v>
      </c>
      <c r="Q1330" s="324">
        <v>860648</v>
      </c>
      <c r="R1330" s="324">
        <v>860648</v>
      </c>
      <c r="S1330" s="324">
        <v>860648</v>
      </c>
      <c r="T1330" s="324">
        <v>860648</v>
      </c>
    </row>
    <row r="1331" spans="1:20" s="10" customFormat="1" ht="98.25" customHeight="1" x14ac:dyDescent="0.3">
      <c r="A1331" s="13">
        <v>1321</v>
      </c>
      <c r="B1331" s="376"/>
      <c r="C1331" s="307" t="s">
        <v>3369</v>
      </c>
      <c r="D1331" s="319" t="s">
        <v>567</v>
      </c>
      <c r="E1331" s="307" t="s">
        <v>3367</v>
      </c>
      <c r="F1331" s="318" t="s">
        <v>3370</v>
      </c>
      <c r="G1331" s="383"/>
      <c r="H1331" s="383"/>
      <c r="I1331" s="307"/>
      <c r="J1331" s="383"/>
      <c r="K1331" s="318"/>
      <c r="L1331" s="324">
        <v>855833</v>
      </c>
      <c r="M1331" s="324">
        <v>855833</v>
      </c>
      <c r="N1331" s="132">
        <v>855833</v>
      </c>
      <c r="O1331" s="324">
        <v>855833</v>
      </c>
      <c r="P1331" s="324">
        <v>855833</v>
      </c>
      <c r="Q1331" s="324">
        <v>855833</v>
      </c>
      <c r="R1331" s="324">
        <v>855833</v>
      </c>
      <c r="S1331" s="324">
        <v>855833</v>
      </c>
      <c r="T1331" s="324">
        <v>855833</v>
      </c>
    </row>
    <row r="1332" spans="1:20" s="10" customFormat="1" ht="98.25" customHeight="1" x14ac:dyDescent="0.3">
      <c r="A1332" s="13">
        <v>1322</v>
      </c>
      <c r="B1332" s="376"/>
      <c r="C1332" s="307" t="s">
        <v>3371</v>
      </c>
      <c r="D1332" s="319" t="s">
        <v>567</v>
      </c>
      <c r="E1332" s="307" t="s">
        <v>3367</v>
      </c>
      <c r="F1332" s="318" t="s">
        <v>3370</v>
      </c>
      <c r="G1332" s="383"/>
      <c r="H1332" s="383"/>
      <c r="I1332" s="307"/>
      <c r="J1332" s="383"/>
      <c r="K1332" s="318"/>
      <c r="L1332" s="324">
        <v>735093</v>
      </c>
      <c r="M1332" s="324">
        <v>735093</v>
      </c>
      <c r="N1332" s="132">
        <v>735093</v>
      </c>
      <c r="O1332" s="324">
        <v>735093</v>
      </c>
      <c r="P1332" s="324">
        <v>735093</v>
      </c>
      <c r="Q1332" s="324">
        <v>735093</v>
      </c>
      <c r="R1332" s="324">
        <v>735093</v>
      </c>
      <c r="S1332" s="324">
        <v>735093</v>
      </c>
      <c r="T1332" s="324">
        <v>735093</v>
      </c>
    </row>
    <row r="1333" spans="1:20" s="10" customFormat="1" ht="98.25" customHeight="1" x14ac:dyDescent="0.3">
      <c r="A1333" s="13">
        <v>1323</v>
      </c>
      <c r="B1333" s="376"/>
      <c r="C1333" s="307" t="s">
        <v>3372</v>
      </c>
      <c r="D1333" s="319" t="s">
        <v>567</v>
      </c>
      <c r="E1333" s="307" t="s">
        <v>3308</v>
      </c>
      <c r="F1333" s="318" t="s">
        <v>3373</v>
      </c>
      <c r="G1333" s="383"/>
      <c r="H1333" s="383"/>
      <c r="I1333" s="307"/>
      <c r="J1333" s="383"/>
      <c r="K1333" s="318"/>
      <c r="L1333" s="324">
        <v>57037</v>
      </c>
      <c r="M1333" s="324">
        <v>57037</v>
      </c>
      <c r="N1333" s="132">
        <v>57037</v>
      </c>
      <c r="O1333" s="324">
        <v>57037</v>
      </c>
      <c r="P1333" s="324">
        <v>57037</v>
      </c>
      <c r="Q1333" s="324">
        <v>57037</v>
      </c>
      <c r="R1333" s="324">
        <v>57037</v>
      </c>
      <c r="S1333" s="324">
        <v>57037</v>
      </c>
      <c r="T1333" s="324">
        <v>57037</v>
      </c>
    </row>
    <row r="1334" spans="1:20" s="10" customFormat="1" ht="98.25" customHeight="1" x14ac:dyDescent="0.3">
      <c r="A1334" s="13">
        <v>1324</v>
      </c>
      <c r="B1334" s="376"/>
      <c r="C1334" s="307" t="s">
        <v>3374</v>
      </c>
      <c r="D1334" s="319" t="s">
        <v>567</v>
      </c>
      <c r="E1334" s="307" t="s">
        <v>3308</v>
      </c>
      <c r="F1334" s="318" t="s">
        <v>3373</v>
      </c>
      <c r="G1334" s="383"/>
      <c r="H1334" s="383"/>
      <c r="I1334" s="307"/>
      <c r="J1334" s="383"/>
      <c r="K1334" s="318"/>
      <c r="L1334" s="324">
        <v>67685</v>
      </c>
      <c r="M1334" s="324">
        <v>67685</v>
      </c>
      <c r="N1334" s="132">
        <v>67685</v>
      </c>
      <c r="O1334" s="324">
        <v>67685</v>
      </c>
      <c r="P1334" s="324">
        <v>67685</v>
      </c>
      <c r="Q1334" s="324">
        <v>67685</v>
      </c>
      <c r="R1334" s="324">
        <v>67685</v>
      </c>
      <c r="S1334" s="324">
        <v>67685</v>
      </c>
      <c r="T1334" s="324">
        <v>67685</v>
      </c>
    </row>
    <row r="1335" spans="1:20" s="10" customFormat="1" ht="98.25" customHeight="1" x14ac:dyDescent="0.3">
      <c r="A1335" s="13">
        <v>1325</v>
      </c>
      <c r="B1335" s="376"/>
      <c r="C1335" s="307" t="s">
        <v>3375</v>
      </c>
      <c r="D1335" s="319" t="s">
        <v>567</v>
      </c>
      <c r="E1335" s="307" t="s">
        <v>3376</v>
      </c>
      <c r="F1335" s="318" t="s">
        <v>3377</v>
      </c>
      <c r="G1335" s="383"/>
      <c r="H1335" s="383"/>
      <c r="I1335" s="307"/>
      <c r="J1335" s="383"/>
      <c r="K1335" s="318"/>
      <c r="L1335" s="324">
        <v>55741</v>
      </c>
      <c r="M1335" s="324">
        <v>55741</v>
      </c>
      <c r="N1335" s="132">
        <v>55741</v>
      </c>
      <c r="O1335" s="324">
        <v>55741</v>
      </c>
      <c r="P1335" s="324">
        <v>55741</v>
      </c>
      <c r="Q1335" s="324">
        <v>55741</v>
      </c>
      <c r="R1335" s="324">
        <v>55741</v>
      </c>
      <c r="S1335" s="324">
        <v>55741</v>
      </c>
      <c r="T1335" s="324">
        <v>55741</v>
      </c>
    </row>
    <row r="1336" spans="1:20" s="10" customFormat="1" ht="98.25" customHeight="1" x14ac:dyDescent="0.3">
      <c r="A1336" s="13">
        <v>1326</v>
      </c>
      <c r="B1336" s="376"/>
      <c r="C1336" s="307" t="s">
        <v>3378</v>
      </c>
      <c r="D1336" s="319" t="s">
        <v>567</v>
      </c>
      <c r="E1336" s="307" t="s">
        <v>3379</v>
      </c>
      <c r="F1336" s="318" t="s">
        <v>3377</v>
      </c>
      <c r="G1336" s="383"/>
      <c r="H1336" s="383"/>
      <c r="I1336" s="307"/>
      <c r="J1336" s="383"/>
      <c r="K1336" s="318"/>
      <c r="L1336" s="324">
        <v>64815</v>
      </c>
      <c r="M1336" s="324">
        <v>64815</v>
      </c>
      <c r="N1336" s="132">
        <v>64815</v>
      </c>
      <c r="O1336" s="324">
        <v>64815</v>
      </c>
      <c r="P1336" s="324">
        <v>64815</v>
      </c>
      <c r="Q1336" s="324">
        <v>64815</v>
      </c>
      <c r="R1336" s="324">
        <v>64815</v>
      </c>
      <c r="S1336" s="324">
        <v>64815</v>
      </c>
      <c r="T1336" s="324">
        <v>64815</v>
      </c>
    </row>
    <row r="1337" spans="1:20" s="10" customFormat="1" ht="98.25" customHeight="1" x14ac:dyDescent="0.3">
      <c r="A1337" s="13">
        <v>1327</v>
      </c>
      <c r="B1337" s="376"/>
      <c r="C1337" s="307" t="s">
        <v>3380</v>
      </c>
      <c r="D1337" s="319" t="s">
        <v>567</v>
      </c>
      <c r="E1337" s="307" t="s">
        <v>3381</v>
      </c>
      <c r="F1337" s="318" t="s">
        <v>3377</v>
      </c>
      <c r="G1337" s="383"/>
      <c r="H1337" s="383"/>
      <c r="I1337" s="307"/>
      <c r="J1337" s="383"/>
      <c r="K1337" s="318"/>
      <c r="L1337" s="324">
        <v>43148</v>
      </c>
      <c r="M1337" s="324">
        <v>43148</v>
      </c>
      <c r="N1337" s="132">
        <v>43148</v>
      </c>
      <c r="O1337" s="324">
        <v>43148</v>
      </c>
      <c r="P1337" s="324">
        <v>43148</v>
      </c>
      <c r="Q1337" s="324">
        <v>43148</v>
      </c>
      <c r="R1337" s="324">
        <v>43148</v>
      </c>
      <c r="S1337" s="324">
        <v>43148</v>
      </c>
      <c r="T1337" s="324">
        <v>43148</v>
      </c>
    </row>
    <row r="1338" spans="1:20" s="10" customFormat="1" ht="98.25" customHeight="1" x14ac:dyDescent="0.3">
      <c r="A1338" s="13">
        <v>1328</v>
      </c>
      <c r="B1338" s="376"/>
      <c r="C1338" s="307" t="s">
        <v>3382</v>
      </c>
      <c r="D1338" s="319" t="s">
        <v>567</v>
      </c>
      <c r="E1338" s="307" t="s">
        <v>3383</v>
      </c>
      <c r="F1338" s="318" t="s">
        <v>3384</v>
      </c>
      <c r="G1338" s="383"/>
      <c r="H1338" s="383"/>
      <c r="I1338" s="307"/>
      <c r="J1338" s="383"/>
      <c r="K1338" s="318"/>
      <c r="L1338" s="324">
        <v>281019</v>
      </c>
      <c r="M1338" s="324">
        <v>281019</v>
      </c>
      <c r="N1338" s="132">
        <v>281019</v>
      </c>
      <c r="O1338" s="324">
        <v>281019</v>
      </c>
      <c r="P1338" s="324">
        <v>281019</v>
      </c>
      <c r="Q1338" s="324">
        <v>281019</v>
      </c>
      <c r="R1338" s="324">
        <v>281019</v>
      </c>
      <c r="S1338" s="324">
        <v>281019</v>
      </c>
      <c r="T1338" s="324">
        <v>281019</v>
      </c>
    </row>
    <row r="1339" spans="1:20" s="10" customFormat="1" ht="98.25" customHeight="1" x14ac:dyDescent="0.3">
      <c r="A1339" s="13">
        <v>1329</v>
      </c>
      <c r="B1339" s="376"/>
      <c r="C1339" s="307" t="s">
        <v>3385</v>
      </c>
      <c r="D1339" s="319" t="s">
        <v>567</v>
      </c>
      <c r="E1339" s="307" t="s">
        <v>3386</v>
      </c>
      <c r="F1339" s="318" t="s">
        <v>3370</v>
      </c>
      <c r="G1339" s="383"/>
      <c r="H1339" s="383"/>
      <c r="I1339" s="307"/>
      <c r="J1339" s="383"/>
      <c r="K1339" s="318"/>
      <c r="L1339" s="324">
        <v>385556</v>
      </c>
      <c r="M1339" s="324">
        <v>385556</v>
      </c>
      <c r="N1339" s="132">
        <v>385556</v>
      </c>
      <c r="O1339" s="324">
        <v>385556</v>
      </c>
      <c r="P1339" s="324">
        <v>385556</v>
      </c>
      <c r="Q1339" s="324">
        <v>385556</v>
      </c>
      <c r="R1339" s="324">
        <v>385556</v>
      </c>
      <c r="S1339" s="324">
        <v>385556</v>
      </c>
      <c r="T1339" s="324">
        <v>385556</v>
      </c>
    </row>
    <row r="1340" spans="1:20" s="10" customFormat="1" ht="98.25" customHeight="1" x14ac:dyDescent="0.3">
      <c r="A1340" s="13">
        <v>1330</v>
      </c>
      <c r="B1340" s="376"/>
      <c r="C1340" s="307" t="s">
        <v>3387</v>
      </c>
      <c r="D1340" s="319" t="s">
        <v>567</v>
      </c>
      <c r="E1340" s="307" t="s">
        <v>3362</v>
      </c>
      <c r="F1340" s="318" t="s">
        <v>3388</v>
      </c>
      <c r="G1340" s="383"/>
      <c r="H1340" s="383"/>
      <c r="I1340" s="307"/>
      <c r="J1340" s="383"/>
      <c r="K1340" s="318"/>
      <c r="L1340" s="324">
        <v>2154630</v>
      </c>
      <c r="M1340" s="324">
        <v>2154630</v>
      </c>
      <c r="N1340" s="132">
        <v>2154630</v>
      </c>
      <c r="O1340" s="324">
        <v>2154630</v>
      </c>
      <c r="P1340" s="324">
        <v>2154630</v>
      </c>
      <c r="Q1340" s="324">
        <v>2154630</v>
      </c>
      <c r="R1340" s="324">
        <v>2154630</v>
      </c>
      <c r="S1340" s="324">
        <v>2154630</v>
      </c>
      <c r="T1340" s="324">
        <v>2154630</v>
      </c>
    </row>
    <row r="1341" spans="1:20" s="10" customFormat="1" ht="98.25" customHeight="1" x14ac:dyDescent="0.3">
      <c r="A1341" s="13">
        <v>1331</v>
      </c>
      <c r="B1341" s="376"/>
      <c r="C1341" s="307" t="s">
        <v>3389</v>
      </c>
      <c r="D1341" s="319" t="s">
        <v>567</v>
      </c>
      <c r="E1341" s="307" t="s">
        <v>3362</v>
      </c>
      <c r="F1341" s="318" t="s">
        <v>3388</v>
      </c>
      <c r="G1341" s="383"/>
      <c r="H1341" s="383"/>
      <c r="I1341" s="307"/>
      <c r="J1341" s="383"/>
      <c r="K1341" s="318"/>
      <c r="L1341" s="324">
        <v>2766019</v>
      </c>
      <c r="M1341" s="324">
        <v>2766019</v>
      </c>
      <c r="N1341" s="132">
        <v>2766019</v>
      </c>
      <c r="O1341" s="324">
        <v>2766019</v>
      </c>
      <c r="P1341" s="324">
        <v>2766019</v>
      </c>
      <c r="Q1341" s="324">
        <v>2766019</v>
      </c>
      <c r="R1341" s="324">
        <v>2766019</v>
      </c>
      <c r="S1341" s="324">
        <v>2766019</v>
      </c>
      <c r="T1341" s="324">
        <v>2766019</v>
      </c>
    </row>
    <row r="1342" spans="1:20" s="10" customFormat="1" ht="98.25" customHeight="1" x14ac:dyDescent="0.3">
      <c r="A1342" s="13">
        <v>1332</v>
      </c>
      <c r="B1342" s="376"/>
      <c r="C1342" s="307" t="s">
        <v>3390</v>
      </c>
      <c r="D1342" s="319" t="s">
        <v>2819</v>
      </c>
      <c r="E1342" s="307" t="s">
        <v>3391</v>
      </c>
      <c r="F1342" s="318" t="s">
        <v>3392</v>
      </c>
      <c r="G1342" s="383"/>
      <c r="H1342" s="383"/>
      <c r="I1342" s="307"/>
      <c r="J1342" s="383"/>
      <c r="K1342" s="318"/>
      <c r="L1342" s="324">
        <v>21296</v>
      </c>
      <c r="M1342" s="324">
        <v>21296</v>
      </c>
      <c r="N1342" s="132">
        <v>21296</v>
      </c>
      <c r="O1342" s="324">
        <v>21296</v>
      </c>
      <c r="P1342" s="324">
        <v>21296</v>
      </c>
      <c r="Q1342" s="324">
        <v>21296</v>
      </c>
      <c r="R1342" s="324">
        <v>21296</v>
      </c>
      <c r="S1342" s="324">
        <v>21296</v>
      </c>
      <c r="T1342" s="324">
        <v>21296</v>
      </c>
    </row>
    <row r="1343" spans="1:20" s="10" customFormat="1" ht="98.25" customHeight="1" x14ac:dyDescent="0.3">
      <c r="A1343" s="13">
        <v>1333</v>
      </c>
      <c r="B1343" s="376"/>
      <c r="C1343" s="307" t="s">
        <v>3393</v>
      </c>
      <c r="D1343" s="319" t="s">
        <v>2819</v>
      </c>
      <c r="E1343" s="307" t="s">
        <v>3391</v>
      </c>
      <c r="F1343" s="318" t="s">
        <v>3394</v>
      </c>
      <c r="G1343" s="383"/>
      <c r="H1343" s="383"/>
      <c r="I1343" s="307"/>
      <c r="J1343" s="383"/>
      <c r="K1343" s="318"/>
      <c r="L1343" s="324">
        <v>35185</v>
      </c>
      <c r="M1343" s="324">
        <v>35185</v>
      </c>
      <c r="N1343" s="132">
        <v>35185</v>
      </c>
      <c r="O1343" s="324">
        <v>35185</v>
      </c>
      <c r="P1343" s="324">
        <v>35185</v>
      </c>
      <c r="Q1343" s="324">
        <v>35185</v>
      </c>
      <c r="R1343" s="324">
        <v>35185</v>
      </c>
      <c r="S1343" s="324">
        <v>35185</v>
      </c>
      <c r="T1343" s="324">
        <v>35185</v>
      </c>
    </row>
    <row r="1344" spans="1:20" s="10" customFormat="1" ht="98.25" customHeight="1" x14ac:dyDescent="0.3">
      <c r="A1344" s="13">
        <v>1334</v>
      </c>
      <c r="B1344" s="376"/>
      <c r="C1344" s="307" t="s">
        <v>3395</v>
      </c>
      <c r="D1344" s="319" t="s">
        <v>2819</v>
      </c>
      <c r="E1344" s="307" t="s">
        <v>3391</v>
      </c>
      <c r="F1344" s="318" t="s">
        <v>3396</v>
      </c>
      <c r="G1344" s="383"/>
      <c r="H1344" s="383"/>
      <c r="I1344" s="307"/>
      <c r="J1344" s="383"/>
      <c r="K1344" s="318"/>
      <c r="L1344" s="324">
        <v>56481</v>
      </c>
      <c r="M1344" s="324">
        <v>56481</v>
      </c>
      <c r="N1344" s="132">
        <v>56481</v>
      </c>
      <c r="O1344" s="324">
        <v>56481</v>
      </c>
      <c r="P1344" s="324">
        <v>56481</v>
      </c>
      <c r="Q1344" s="324">
        <v>56481</v>
      </c>
      <c r="R1344" s="324">
        <v>56481</v>
      </c>
      <c r="S1344" s="324">
        <v>56481</v>
      </c>
      <c r="T1344" s="324">
        <v>56481</v>
      </c>
    </row>
    <row r="1345" spans="1:20" s="10" customFormat="1" ht="98.25" customHeight="1" x14ac:dyDescent="0.3">
      <c r="A1345" s="13">
        <v>1335</v>
      </c>
      <c r="B1345" s="376"/>
      <c r="C1345" s="307" t="s">
        <v>3397</v>
      </c>
      <c r="D1345" s="319" t="s">
        <v>2819</v>
      </c>
      <c r="E1345" s="307" t="s">
        <v>3391</v>
      </c>
      <c r="F1345" s="318" t="s">
        <v>3392</v>
      </c>
      <c r="G1345" s="383"/>
      <c r="H1345" s="383"/>
      <c r="I1345" s="307"/>
      <c r="J1345" s="383"/>
      <c r="K1345" s="318"/>
      <c r="L1345" s="324">
        <v>28148</v>
      </c>
      <c r="M1345" s="324">
        <v>28148</v>
      </c>
      <c r="N1345" s="132">
        <v>28148</v>
      </c>
      <c r="O1345" s="324">
        <v>28148</v>
      </c>
      <c r="P1345" s="324">
        <v>28148</v>
      </c>
      <c r="Q1345" s="324">
        <v>28148</v>
      </c>
      <c r="R1345" s="324">
        <v>28148</v>
      </c>
      <c r="S1345" s="324">
        <v>28148</v>
      </c>
      <c r="T1345" s="324">
        <v>28148</v>
      </c>
    </row>
    <row r="1346" spans="1:20" s="10" customFormat="1" ht="98.25" customHeight="1" x14ac:dyDescent="0.3">
      <c r="A1346" s="13">
        <v>1336</v>
      </c>
      <c r="B1346" s="376"/>
      <c r="C1346" s="307" t="s">
        <v>3398</v>
      </c>
      <c r="D1346" s="319" t="s">
        <v>2819</v>
      </c>
      <c r="E1346" s="307" t="s">
        <v>3391</v>
      </c>
      <c r="F1346" s="318" t="s">
        <v>3394</v>
      </c>
      <c r="G1346" s="383"/>
      <c r="H1346" s="383"/>
      <c r="I1346" s="307"/>
      <c r="J1346" s="383"/>
      <c r="K1346" s="318"/>
      <c r="L1346" s="324">
        <v>40556</v>
      </c>
      <c r="M1346" s="324">
        <v>40556</v>
      </c>
      <c r="N1346" s="132">
        <v>40556</v>
      </c>
      <c r="O1346" s="324">
        <v>40556</v>
      </c>
      <c r="P1346" s="324">
        <v>40556</v>
      </c>
      <c r="Q1346" s="324">
        <v>40556</v>
      </c>
      <c r="R1346" s="324">
        <v>40556</v>
      </c>
      <c r="S1346" s="324">
        <v>40556</v>
      </c>
      <c r="T1346" s="324">
        <v>40556</v>
      </c>
    </row>
    <row r="1347" spans="1:20" s="10" customFormat="1" ht="98.25" customHeight="1" x14ac:dyDescent="0.3">
      <c r="A1347" s="13">
        <v>1337</v>
      </c>
      <c r="B1347" s="376"/>
      <c r="C1347" s="307" t="s">
        <v>3399</v>
      </c>
      <c r="D1347" s="319" t="s">
        <v>2819</v>
      </c>
      <c r="E1347" s="307" t="s">
        <v>3391</v>
      </c>
      <c r="F1347" s="318" t="s">
        <v>3396</v>
      </c>
      <c r="G1347" s="383"/>
      <c r="H1347" s="383"/>
      <c r="I1347" s="307"/>
      <c r="J1347" s="383"/>
      <c r="K1347" s="318"/>
      <c r="L1347" s="324">
        <v>71204</v>
      </c>
      <c r="M1347" s="324">
        <v>71204</v>
      </c>
      <c r="N1347" s="132">
        <v>71204</v>
      </c>
      <c r="O1347" s="324">
        <v>71204</v>
      </c>
      <c r="P1347" s="324">
        <v>71204</v>
      </c>
      <c r="Q1347" s="324">
        <v>71204</v>
      </c>
      <c r="R1347" s="324">
        <v>71204</v>
      </c>
      <c r="S1347" s="324">
        <v>71204</v>
      </c>
      <c r="T1347" s="324">
        <v>71204</v>
      </c>
    </row>
    <row r="1348" spans="1:20" s="10" customFormat="1" ht="98.25" customHeight="1" x14ac:dyDescent="0.3">
      <c r="A1348" s="13">
        <v>1338</v>
      </c>
      <c r="B1348" s="376"/>
      <c r="C1348" s="307" t="s">
        <v>3400</v>
      </c>
      <c r="D1348" s="319" t="s">
        <v>2765</v>
      </c>
      <c r="E1348" s="307" t="s">
        <v>3401</v>
      </c>
      <c r="F1348" s="318" t="s">
        <v>3402</v>
      </c>
      <c r="G1348" s="383"/>
      <c r="H1348" s="383"/>
      <c r="I1348" s="307"/>
      <c r="J1348" s="383"/>
      <c r="K1348" s="318"/>
      <c r="L1348" s="324">
        <v>138056</v>
      </c>
      <c r="M1348" s="324">
        <v>138056</v>
      </c>
      <c r="N1348" s="132">
        <v>138056</v>
      </c>
      <c r="O1348" s="324">
        <v>138056</v>
      </c>
      <c r="P1348" s="324">
        <v>138056</v>
      </c>
      <c r="Q1348" s="324">
        <v>138056</v>
      </c>
      <c r="R1348" s="324">
        <v>138056</v>
      </c>
      <c r="S1348" s="324">
        <v>138056</v>
      </c>
      <c r="T1348" s="324">
        <v>138056</v>
      </c>
    </row>
    <row r="1349" spans="1:20" s="10" customFormat="1" ht="98.25" customHeight="1" x14ac:dyDescent="0.3">
      <c r="A1349" s="13">
        <v>1339</v>
      </c>
      <c r="B1349" s="376"/>
      <c r="C1349" s="307" t="s">
        <v>3403</v>
      </c>
      <c r="D1349" s="319" t="s">
        <v>2765</v>
      </c>
      <c r="E1349" s="307" t="s">
        <v>3401</v>
      </c>
      <c r="F1349" s="318" t="s">
        <v>3402</v>
      </c>
      <c r="G1349" s="383"/>
      <c r="H1349" s="383"/>
      <c r="I1349" s="307"/>
      <c r="J1349" s="383"/>
      <c r="K1349" s="318"/>
      <c r="L1349" s="324">
        <v>178241</v>
      </c>
      <c r="M1349" s="324">
        <v>178241</v>
      </c>
      <c r="N1349" s="132">
        <v>178241</v>
      </c>
      <c r="O1349" s="324">
        <v>178241</v>
      </c>
      <c r="P1349" s="324">
        <v>178241</v>
      </c>
      <c r="Q1349" s="324">
        <v>178241</v>
      </c>
      <c r="R1349" s="324">
        <v>178241</v>
      </c>
      <c r="S1349" s="324">
        <v>178241</v>
      </c>
      <c r="T1349" s="324">
        <v>178241</v>
      </c>
    </row>
    <row r="1350" spans="1:20" s="10" customFormat="1" ht="98.25" customHeight="1" x14ac:dyDescent="0.3">
      <c r="A1350" s="13">
        <v>1340</v>
      </c>
      <c r="B1350" s="376"/>
      <c r="C1350" s="307" t="s">
        <v>3404</v>
      </c>
      <c r="D1350" s="319" t="s">
        <v>567</v>
      </c>
      <c r="E1350" s="307" t="s">
        <v>3405</v>
      </c>
      <c r="F1350" s="318" t="s">
        <v>3406</v>
      </c>
      <c r="G1350" s="383"/>
      <c r="H1350" s="383"/>
      <c r="I1350" s="307"/>
      <c r="J1350" s="383"/>
      <c r="K1350" s="318"/>
      <c r="L1350" s="324">
        <v>17685</v>
      </c>
      <c r="M1350" s="324">
        <v>17685</v>
      </c>
      <c r="N1350" s="132">
        <v>17685</v>
      </c>
      <c r="O1350" s="324">
        <v>17685</v>
      </c>
      <c r="P1350" s="324">
        <v>17685</v>
      </c>
      <c r="Q1350" s="324">
        <v>17685</v>
      </c>
      <c r="R1350" s="324">
        <v>17685</v>
      </c>
      <c r="S1350" s="324">
        <v>17685</v>
      </c>
      <c r="T1350" s="324">
        <v>17685</v>
      </c>
    </row>
    <row r="1351" spans="1:20" s="10" customFormat="1" ht="98.25" customHeight="1" x14ac:dyDescent="0.3">
      <c r="A1351" s="13">
        <v>1341</v>
      </c>
      <c r="B1351" s="376"/>
      <c r="C1351" s="307" t="s">
        <v>3407</v>
      </c>
      <c r="D1351" s="319" t="s">
        <v>567</v>
      </c>
      <c r="E1351" s="307" t="s">
        <v>3405</v>
      </c>
      <c r="F1351" s="318" t="s">
        <v>3406</v>
      </c>
      <c r="G1351" s="383"/>
      <c r="H1351" s="383"/>
      <c r="I1351" s="307"/>
      <c r="J1351" s="383"/>
      <c r="K1351" s="318"/>
      <c r="L1351" s="324">
        <v>17685</v>
      </c>
      <c r="M1351" s="324">
        <v>17685</v>
      </c>
      <c r="N1351" s="132">
        <v>17685</v>
      </c>
      <c r="O1351" s="324">
        <v>17685</v>
      </c>
      <c r="P1351" s="324">
        <v>17685</v>
      </c>
      <c r="Q1351" s="324">
        <v>17685</v>
      </c>
      <c r="R1351" s="324">
        <v>17685</v>
      </c>
      <c r="S1351" s="324">
        <v>17685</v>
      </c>
      <c r="T1351" s="324">
        <v>17685</v>
      </c>
    </row>
    <row r="1352" spans="1:20" s="10" customFormat="1" ht="98.25" customHeight="1" x14ac:dyDescent="0.3">
      <c r="A1352" s="13">
        <v>1342</v>
      </c>
      <c r="B1352" s="376"/>
      <c r="C1352" s="307" t="s">
        <v>3408</v>
      </c>
      <c r="D1352" s="319" t="s">
        <v>567</v>
      </c>
      <c r="E1352" s="307" t="s">
        <v>3405</v>
      </c>
      <c r="F1352" s="318" t="s">
        <v>3409</v>
      </c>
      <c r="G1352" s="383"/>
      <c r="H1352" s="383"/>
      <c r="I1352" s="307"/>
      <c r="J1352" s="383"/>
      <c r="K1352" s="318"/>
      <c r="L1352" s="324">
        <v>50185</v>
      </c>
      <c r="M1352" s="324">
        <v>50185</v>
      </c>
      <c r="N1352" s="132">
        <v>50185</v>
      </c>
      <c r="O1352" s="324">
        <v>50185</v>
      </c>
      <c r="P1352" s="324">
        <v>50185</v>
      </c>
      <c r="Q1352" s="324">
        <v>50185</v>
      </c>
      <c r="R1352" s="324">
        <v>50185</v>
      </c>
      <c r="S1352" s="324">
        <v>50185</v>
      </c>
      <c r="T1352" s="324">
        <v>50185</v>
      </c>
    </row>
    <row r="1353" spans="1:20" s="10" customFormat="1" ht="98.25" customHeight="1" x14ac:dyDescent="0.3">
      <c r="A1353" s="13">
        <v>1343</v>
      </c>
      <c r="B1353" s="376"/>
      <c r="C1353" s="307" t="s">
        <v>3410</v>
      </c>
      <c r="D1353" s="319" t="s">
        <v>567</v>
      </c>
      <c r="E1353" s="307" t="s">
        <v>3405</v>
      </c>
      <c r="F1353" s="318" t="s">
        <v>3409</v>
      </c>
      <c r="G1353" s="383"/>
      <c r="H1353" s="383"/>
      <c r="I1353" s="307"/>
      <c r="J1353" s="383"/>
      <c r="K1353" s="318"/>
      <c r="L1353" s="324">
        <v>61667</v>
      </c>
      <c r="M1353" s="324">
        <v>61667</v>
      </c>
      <c r="N1353" s="132">
        <v>61667</v>
      </c>
      <c r="O1353" s="324">
        <v>61667</v>
      </c>
      <c r="P1353" s="324">
        <v>61667</v>
      </c>
      <c r="Q1353" s="324">
        <v>61667</v>
      </c>
      <c r="R1353" s="324">
        <v>61667</v>
      </c>
      <c r="S1353" s="324">
        <v>61667</v>
      </c>
      <c r="T1353" s="324">
        <v>61667</v>
      </c>
    </row>
    <row r="1354" spans="1:20" s="10" customFormat="1" ht="98.25" customHeight="1" x14ac:dyDescent="0.3">
      <c r="A1354" s="13">
        <v>1344</v>
      </c>
      <c r="B1354" s="376"/>
      <c r="C1354" s="307" t="s">
        <v>3411</v>
      </c>
      <c r="D1354" s="319" t="s">
        <v>567</v>
      </c>
      <c r="E1354" s="307" t="s">
        <v>3405</v>
      </c>
      <c r="F1354" s="318" t="s">
        <v>3409</v>
      </c>
      <c r="G1354" s="383"/>
      <c r="H1354" s="383"/>
      <c r="I1354" s="307"/>
      <c r="J1354" s="383"/>
      <c r="K1354" s="318"/>
      <c r="L1354" s="324">
        <v>50185</v>
      </c>
      <c r="M1354" s="324">
        <v>50185</v>
      </c>
      <c r="N1354" s="132">
        <v>50185</v>
      </c>
      <c r="O1354" s="324">
        <v>50185</v>
      </c>
      <c r="P1354" s="324">
        <v>50185</v>
      </c>
      <c r="Q1354" s="324">
        <v>50185</v>
      </c>
      <c r="R1354" s="324">
        <v>50185</v>
      </c>
      <c r="S1354" s="324">
        <v>50185</v>
      </c>
      <c r="T1354" s="324">
        <v>50185</v>
      </c>
    </row>
    <row r="1355" spans="1:20" s="32" customFormat="1" ht="167.4" x14ac:dyDescent="0.3">
      <c r="A1355" s="13">
        <v>1345</v>
      </c>
      <c r="B1355" s="376"/>
      <c r="C1355" s="176" t="s">
        <v>3280</v>
      </c>
      <c r="D1355" s="177" t="s">
        <v>568</v>
      </c>
      <c r="E1355" s="428" t="s">
        <v>3281</v>
      </c>
      <c r="F1355" s="373" t="s">
        <v>3282</v>
      </c>
      <c r="G1355" s="376" t="s">
        <v>3283</v>
      </c>
      <c r="H1355" s="373" t="s">
        <v>3284</v>
      </c>
      <c r="I1355" s="391" t="s">
        <v>3285</v>
      </c>
      <c r="J1355" s="373" t="s">
        <v>3286</v>
      </c>
      <c r="K1355" s="373"/>
      <c r="L1355" s="324">
        <v>4690000</v>
      </c>
      <c r="M1355" s="324">
        <v>4690000</v>
      </c>
      <c r="N1355" s="324">
        <v>4690000</v>
      </c>
      <c r="O1355" s="324">
        <v>4690000</v>
      </c>
      <c r="P1355" s="324">
        <v>4690000</v>
      </c>
      <c r="Q1355" s="324">
        <v>4690000</v>
      </c>
      <c r="R1355" s="324">
        <v>4690000</v>
      </c>
      <c r="S1355" s="324">
        <v>4690000</v>
      </c>
      <c r="T1355" s="324">
        <v>4690000</v>
      </c>
    </row>
    <row r="1356" spans="1:20" s="32" customFormat="1" ht="167.4" x14ac:dyDescent="0.3">
      <c r="A1356" s="13">
        <v>1346</v>
      </c>
      <c r="B1356" s="376"/>
      <c r="C1356" s="176" t="s">
        <v>3287</v>
      </c>
      <c r="D1356" s="177" t="s">
        <v>568</v>
      </c>
      <c r="E1356" s="428"/>
      <c r="F1356" s="373"/>
      <c r="G1356" s="376"/>
      <c r="H1356" s="373"/>
      <c r="I1356" s="391"/>
      <c r="J1356" s="373"/>
      <c r="K1356" s="373"/>
      <c r="L1356" s="324">
        <v>5180000</v>
      </c>
      <c r="M1356" s="324">
        <v>5180000</v>
      </c>
      <c r="N1356" s="324">
        <v>5180000</v>
      </c>
      <c r="O1356" s="324">
        <v>5180000</v>
      </c>
      <c r="P1356" s="324">
        <v>5180000</v>
      </c>
      <c r="Q1356" s="324">
        <v>5180000</v>
      </c>
      <c r="R1356" s="324">
        <v>5180000</v>
      </c>
      <c r="S1356" s="324">
        <v>5180000</v>
      </c>
      <c r="T1356" s="324">
        <v>5180000</v>
      </c>
    </row>
    <row r="1357" spans="1:20" s="32" customFormat="1" ht="167.4" x14ac:dyDescent="0.3">
      <c r="A1357" s="13">
        <v>1347</v>
      </c>
      <c r="B1357" s="376"/>
      <c r="C1357" s="176" t="s">
        <v>3288</v>
      </c>
      <c r="D1357" s="177" t="s">
        <v>568</v>
      </c>
      <c r="E1357" s="428"/>
      <c r="F1357" s="373"/>
      <c r="G1357" s="376"/>
      <c r="H1357" s="373"/>
      <c r="I1357" s="391"/>
      <c r="J1357" s="373"/>
      <c r="K1357" s="373"/>
      <c r="L1357" s="324">
        <v>5540000</v>
      </c>
      <c r="M1357" s="324">
        <v>5540000</v>
      </c>
      <c r="N1357" s="324">
        <v>5540000</v>
      </c>
      <c r="O1357" s="324">
        <v>5540000</v>
      </c>
      <c r="P1357" s="324">
        <v>5540000</v>
      </c>
      <c r="Q1357" s="324">
        <v>5540000</v>
      </c>
      <c r="R1357" s="324">
        <v>5540000</v>
      </c>
      <c r="S1357" s="324">
        <v>5540000</v>
      </c>
      <c r="T1357" s="324">
        <v>5540000</v>
      </c>
    </row>
    <row r="1358" spans="1:20" s="32" customFormat="1" ht="167.4" x14ac:dyDescent="0.3">
      <c r="A1358" s="13">
        <v>1348</v>
      </c>
      <c r="B1358" s="376"/>
      <c r="C1358" s="176" t="s">
        <v>3289</v>
      </c>
      <c r="D1358" s="177" t="s">
        <v>568</v>
      </c>
      <c r="E1358" s="428"/>
      <c r="F1358" s="373"/>
      <c r="G1358" s="376"/>
      <c r="H1358" s="373"/>
      <c r="I1358" s="391"/>
      <c r="J1358" s="373"/>
      <c r="K1358" s="373"/>
      <c r="L1358" s="324">
        <v>6550000</v>
      </c>
      <c r="M1358" s="324">
        <v>6550000</v>
      </c>
      <c r="N1358" s="324">
        <v>6550000</v>
      </c>
      <c r="O1358" s="324">
        <v>6550000</v>
      </c>
      <c r="P1358" s="324">
        <v>6550000</v>
      </c>
      <c r="Q1358" s="324">
        <v>6550000</v>
      </c>
      <c r="R1358" s="324">
        <v>6550000</v>
      </c>
      <c r="S1358" s="324">
        <v>6550000</v>
      </c>
      <c r="T1358" s="324">
        <v>6550000</v>
      </c>
    </row>
    <row r="1359" spans="1:20" s="32" customFormat="1" ht="167.4" x14ac:dyDescent="0.3">
      <c r="A1359" s="13">
        <v>1349</v>
      </c>
      <c r="B1359" s="376"/>
      <c r="C1359" s="176" t="s">
        <v>3290</v>
      </c>
      <c r="D1359" s="177" t="s">
        <v>568</v>
      </c>
      <c r="E1359" s="428"/>
      <c r="F1359" s="373"/>
      <c r="G1359" s="376"/>
      <c r="H1359" s="373"/>
      <c r="I1359" s="391"/>
      <c r="J1359" s="373"/>
      <c r="K1359" s="373"/>
      <c r="L1359" s="324">
        <v>6890000</v>
      </c>
      <c r="M1359" s="324">
        <v>6890000</v>
      </c>
      <c r="N1359" s="324">
        <v>6890000</v>
      </c>
      <c r="O1359" s="324">
        <v>6890000</v>
      </c>
      <c r="P1359" s="324">
        <v>6890000</v>
      </c>
      <c r="Q1359" s="324">
        <v>6890000</v>
      </c>
      <c r="R1359" s="324">
        <v>6890000</v>
      </c>
      <c r="S1359" s="324">
        <v>6890000</v>
      </c>
      <c r="T1359" s="324">
        <v>6890000</v>
      </c>
    </row>
    <row r="1360" spans="1:20" s="32" customFormat="1" ht="167.4" x14ac:dyDescent="0.3">
      <c r="A1360" s="13">
        <v>1350</v>
      </c>
      <c r="B1360" s="376"/>
      <c r="C1360" s="176" t="s">
        <v>3291</v>
      </c>
      <c r="D1360" s="177" t="s">
        <v>568</v>
      </c>
      <c r="E1360" s="428"/>
      <c r="F1360" s="373"/>
      <c r="G1360" s="376"/>
      <c r="H1360" s="373"/>
      <c r="I1360" s="391"/>
      <c r="J1360" s="373"/>
      <c r="K1360" s="373"/>
      <c r="L1360" s="324">
        <v>8010000</v>
      </c>
      <c r="M1360" s="324">
        <v>8010000</v>
      </c>
      <c r="N1360" s="324">
        <v>8010000</v>
      </c>
      <c r="O1360" s="324">
        <v>8010000</v>
      </c>
      <c r="P1360" s="324">
        <v>8010000</v>
      </c>
      <c r="Q1360" s="324">
        <v>8010000</v>
      </c>
      <c r="R1360" s="324">
        <v>8010000</v>
      </c>
      <c r="S1360" s="324">
        <v>8010000</v>
      </c>
      <c r="T1360" s="324">
        <v>8010000</v>
      </c>
    </row>
    <row r="1361" spans="1:20" s="32" customFormat="1" ht="167.4" x14ac:dyDescent="0.3">
      <c r="A1361" s="13">
        <v>1351</v>
      </c>
      <c r="B1361" s="376"/>
      <c r="C1361" s="176" t="s">
        <v>3292</v>
      </c>
      <c r="D1361" s="177" t="s">
        <v>568</v>
      </c>
      <c r="E1361" s="428"/>
      <c r="F1361" s="373"/>
      <c r="G1361" s="376"/>
      <c r="H1361" s="373"/>
      <c r="I1361" s="391"/>
      <c r="J1361" s="373"/>
      <c r="K1361" s="373"/>
      <c r="L1361" s="324">
        <v>8780000</v>
      </c>
      <c r="M1361" s="324">
        <v>8780000</v>
      </c>
      <c r="N1361" s="324">
        <v>8780000</v>
      </c>
      <c r="O1361" s="324">
        <v>8780000</v>
      </c>
      <c r="P1361" s="324">
        <v>8780000</v>
      </c>
      <c r="Q1361" s="324">
        <v>8780000</v>
      </c>
      <c r="R1361" s="324">
        <v>8780000</v>
      </c>
      <c r="S1361" s="324">
        <v>8780000</v>
      </c>
      <c r="T1361" s="324">
        <v>8780000</v>
      </c>
    </row>
    <row r="1362" spans="1:20" s="32" customFormat="1" ht="167.4" x14ac:dyDescent="0.3">
      <c r="A1362" s="13">
        <v>1352</v>
      </c>
      <c r="B1362" s="376"/>
      <c r="C1362" s="176" t="s">
        <v>3293</v>
      </c>
      <c r="D1362" s="177" t="s">
        <v>568</v>
      </c>
      <c r="E1362" s="428"/>
      <c r="F1362" s="373"/>
      <c r="G1362" s="376"/>
      <c r="H1362" s="373"/>
      <c r="I1362" s="391"/>
      <c r="J1362" s="373"/>
      <c r="K1362" s="373"/>
      <c r="L1362" s="324">
        <v>9790000</v>
      </c>
      <c r="M1362" s="324">
        <v>9790000</v>
      </c>
      <c r="N1362" s="324">
        <v>9790000</v>
      </c>
      <c r="O1362" s="324">
        <v>9790000</v>
      </c>
      <c r="P1362" s="324">
        <v>9790000</v>
      </c>
      <c r="Q1362" s="324">
        <v>9790000</v>
      </c>
      <c r="R1362" s="324">
        <v>9790000</v>
      </c>
      <c r="S1362" s="324">
        <v>9790000</v>
      </c>
      <c r="T1362" s="324">
        <v>9790000</v>
      </c>
    </row>
    <row r="1363" spans="1:20" s="32" customFormat="1" ht="167.4" x14ac:dyDescent="0.3">
      <c r="A1363" s="13">
        <v>1353</v>
      </c>
      <c r="B1363" s="376"/>
      <c r="C1363" s="176" t="s">
        <v>3294</v>
      </c>
      <c r="D1363" s="177" t="s">
        <v>568</v>
      </c>
      <c r="E1363" s="428"/>
      <c r="F1363" s="373"/>
      <c r="G1363" s="376"/>
      <c r="H1363" s="373"/>
      <c r="I1363" s="391"/>
      <c r="J1363" s="373"/>
      <c r="K1363" s="373"/>
      <c r="L1363" s="324">
        <v>10130000</v>
      </c>
      <c r="M1363" s="324">
        <v>10130000</v>
      </c>
      <c r="N1363" s="324">
        <v>10130000</v>
      </c>
      <c r="O1363" s="324">
        <v>10130000</v>
      </c>
      <c r="P1363" s="324">
        <v>10130000</v>
      </c>
      <c r="Q1363" s="324">
        <v>10130000</v>
      </c>
      <c r="R1363" s="324">
        <v>10130000</v>
      </c>
      <c r="S1363" s="324">
        <v>10130000</v>
      </c>
      <c r="T1363" s="324">
        <v>10130000</v>
      </c>
    </row>
    <row r="1364" spans="1:20" s="32" customFormat="1" ht="167.4" x14ac:dyDescent="0.3">
      <c r="A1364" s="13">
        <v>1354</v>
      </c>
      <c r="B1364" s="376"/>
      <c r="C1364" s="176" t="s">
        <v>3295</v>
      </c>
      <c r="D1364" s="177" t="s">
        <v>568</v>
      </c>
      <c r="E1364" s="373" t="s">
        <v>3281</v>
      </c>
      <c r="F1364" s="373" t="s">
        <v>3282</v>
      </c>
      <c r="G1364" s="376" t="s">
        <v>3283</v>
      </c>
      <c r="H1364" s="373" t="s">
        <v>3284</v>
      </c>
      <c r="I1364" s="391" t="s">
        <v>3285</v>
      </c>
      <c r="J1364" s="373" t="s">
        <v>3286</v>
      </c>
      <c r="K1364" s="373"/>
      <c r="L1364" s="324">
        <v>15937000</v>
      </c>
      <c r="M1364" s="324">
        <v>15937000</v>
      </c>
      <c r="N1364" s="324">
        <v>15937000</v>
      </c>
      <c r="O1364" s="324">
        <v>15937000</v>
      </c>
      <c r="P1364" s="324">
        <v>15937000</v>
      </c>
      <c r="Q1364" s="324">
        <v>15937000</v>
      </c>
      <c r="R1364" s="324">
        <v>15937000</v>
      </c>
      <c r="S1364" s="324">
        <v>15937000</v>
      </c>
      <c r="T1364" s="324">
        <v>15937000</v>
      </c>
    </row>
    <row r="1365" spans="1:20" s="32" customFormat="1" ht="167.4" x14ac:dyDescent="0.3">
      <c r="A1365" s="13">
        <v>1355</v>
      </c>
      <c r="B1365" s="376"/>
      <c r="C1365" s="176" t="s">
        <v>3296</v>
      </c>
      <c r="D1365" s="177" t="s">
        <v>568</v>
      </c>
      <c r="E1365" s="373"/>
      <c r="F1365" s="373"/>
      <c r="G1365" s="376"/>
      <c r="H1365" s="373"/>
      <c r="I1365" s="391"/>
      <c r="J1365" s="373"/>
      <c r="K1365" s="373"/>
      <c r="L1365" s="324">
        <v>16745000</v>
      </c>
      <c r="M1365" s="324">
        <v>16745000</v>
      </c>
      <c r="N1365" s="324">
        <v>16745000</v>
      </c>
      <c r="O1365" s="324">
        <v>16745000</v>
      </c>
      <c r="P1365" s="324">
        <v>16745000</v>
      </c>
      <c r="Q1365" s="324">
        <v>16745000</v>
      </c>
      <c r="R1365" s="324">
        <v>16745000</v>
      </c>
      <c r="S1365" s="324">
        <v>16745000</v>
      </c>
      <c r="T1365" s="324">
        <v>16745000</v>
      </c>
    </row>
    <row r="1366" spans="1:20" s="32" customFormat="1" ht="167.4" x14ac:dyDescent="0.3">
      <c r="A1366" s="13">
        <v>1356</v>
      </c>
      <c r="B1366" s="376"/>
      <c r="C1366" s="176" t="s">
        <v>3297</v>
      </c>
      <c r="D1366" s="177" t="s">
        <v>568</v>
      </c>
      <c r="E1366" s="373"/>
      <c r="F1366" s="373"/>
      <c r="G1366" s="376"/>
      <c r="H1366" s="373"/>
      <c r="I1366" s="391"/>
      <c r="J1366" s="373"/>
      <c r="K1366" s="373"/>
      <c r="L1366" s="324">
        <v>18360000</v>
      </c>
      <c r="M1366" s="324">
        <v>18360000</v>
      </c>
      <c r="N1366" s="324">
        <v>18360000</v>
      </c>
      <c r="O1366" s="324">
        <v>18360000</v>
      </c>
      <c r="P1366" s="324">
        <v>18360000</v>
      </c>
      <c r="Q1366" s="324">
        <v>18360000</v>
      </c>
      <c r="R1366" s="324">
        <v>18360000</v>
      </c>
      <c r="S1366" s="324">
        <v>18360000</v>
      </c>
      <c r="T1366" s="324">
        <v>18360000</v>
      </c>
    </row>
    <row r="1367" spans="1:20" s="32" customFormat="1" ht="167.4" x14ac:dyDescent="0.3">
      <c r="A1367" s="13">
        <v>1357</v>
      </c>
      <c r="B1367" s="376"/>
      <c r="C1367" s="176" t="s">
        <v>3298</v>
      </c>
      <c r="D1367" s="177" t="s">
        <v>568</v>
      </c>
      <c r="E1367" s="373"/>
      <c r="F1367" s="373"/>
      <c r="G1367" s="376"/>
      <c r="H1367" s="373"/>
      <c r="I1367" s="391"/>
      <c r="J1367" s="373"/>
      <c r="K1367" s="373"/>
      <c r="L1367" s="324">
        <v>19720000</v>
      </c>
      <c r="M1367" s="324">
        <v>19720000</v>
      </c>
      <c r="N1367" s="324">
        <v>19720000</v>
      </c>
      <c r="O1367" s="324">
        <v>19720000</v>
      </c>
      <c r="P1367" s="324">
        <v>19720000</v>
      </c>
      <c r="Q1367" s="324">
        <v>19720000</v>
      </c>
      <c r="R1367" s="324">
        <v>19720000</v>
      </c>
      <c r="S1367" s="324">
        <v>19720000</v>
      </c>
      <c r="T1367" s="324">
        <v>19720000</v>
      </c>
    </row>
    <row r="1368" spans="1:20" s="32" customFormat="1" ht="167.4" x14ac:dyDescent="0.3">
      <c r="A1368" s="13">
        <v>1358</v>
      </c>
      <c r="B1368" s="376"/>
      <c r="C1368" s="176" t="s">
        <v>3299</v>
      </c>
      <c r="D1368" s="177" t="s">
        <v>568</v>
      </c>
      <c r="E1368" s="373"/>
      <c r="F1368" s="373"/>
      <c r="G1368" s="376"/>
      <c r="H1368" s="373"/>
      <c r="I1368" s="391"/>
      <c r="J1368" s="373"/>
      <c r="K1368" s="373"/>
      <c r="L1368" s="324">
        <v>20995000</v>
      </c>
      <c r="M1368" s="324">
        <v>20995000</v>
      </c>
      <c r="N1368" s="324">
        <v>20995000</v>
      </c>
      <c r="O1368" s="324">
        <v>20995000</v>
      </c>
      <c r="P1368" s="324">
        <v>20995000</v>
      </c>
      <c r="Q1368" s="324">
        <v>20995000</v>
      </c>
      <c r="R1368" s="324">
        <v>20995000</v>
      </c>
      <c r="S1368" s="324">
        <v>20995000</v>
      </c>
      <c r="T1368" s="324">
        <v>20995000</v>
      </c>
    </row>
    <row r="1369" spans="1:20" s="32" customFormat="1" ht="167.4" x14ac:dyDescent="0.3">
      <c r="A1369" s="13">
        <v>1359</v>
      </c>
      <c r="B1369" s="376"/>
      <c r="C1369" s="176" t="s">
        <v>3300</v>
      </c>
      <c r="D1369" s="177" t="s">
        <v>568</v>
      </c>
      <c r="E1369" s="373"/>
      <c r="F1369" s="373"/>
      <c r="G1369" s="376"/>
      <c r="H1369" s="373"/>
      <c r="I1369" s="391"/>
      <c r="J1369" s="373"/>
      <c r="K1369" s="373"/>
      <c r="L1369" s="324">
        <v>22780000</v>
      </c>
      <c r="M1369" s="324">
        <v>22780000</v>
      </c>
      <c r="N1369" s="324">
        <v>22780000</v>
      </c>
      <c r="O1369" s="324">
        <v>22780000</v>
      </c>
      <c r="P1369" s="324">
        <v>22780000</v>
      </c>
      <c r="Q1369" s="324">
        <v>22780000</v>
      </c>
      <c r="R1369" s="324">
        <v>22780000</v>
      </c>
      <c r="S1369" s="324">
        <v>22780000</v>
      </c>
      <c r="T1369" s="324">
        <v>22780000</v>
      </c>
    </row>
    <row r="1370" spans="1:20" s="32" customFormat="1" ht="167.4" x14ac:dyDescent="0.3">
      <c r="A1370" s="13">
        <v>1360</v>
      </c>
      <c r="B1370" s="376"/>
      <c r="C1370" s="176" t="s">
        <v>3301</v>
      </c>
      <c r="D1370" s="177" t="s">
        <v>568</v>
      </c>
      <c r="E1370" s="373"/>
      <c r="F1370" s="373"/>
      <c r="G1370" s="376"/>
      <c r="H1370" s="373"/>
      <c r="I1370" s="391"/>
      <c r="J1370" s="373"/>
      <c r="K1370" s="373"/>
      <c r="L1370" s="324">
        <v>23545000</v>
      </c>
      <c r="M1370" s="324">
        <v>23545000</v>
      </c>
      <c r="N1370" s="324">
        <v>23545000</v>
      </c>
      <c r="O1370" s="324">
        <v>23545000</v>
      </c>
      <c r="P1370" s="324">
        <v>23545000</v>
      </c>
      <c r="Q1370" s="324">
        <v>23545000</v>
      </c>
      <c r="R1370" s="324">
        <v>23545000</v>
      </c>
      <c r="S1370" s="324">
        <v>23545000</v>
      </c>
      <c r="T1370" s="324">
        <v>23545000</v>
      </c>
    </row>
    <row r="1371" spans="1:20" s="32" customFormat="1" ht="167.4" x14ac:dyDescent="0.3">
      <c r="A1371" s="13">
        <v>1361</v>
      </c>
      <c r="B1371" s="376"/>
      <c r="C1371" s="176" t="s">
        <v>3302</v>
      </c>
      <c r="D1371" s="177" t="s">
        <v>568</v>
      </c>
      <c r="E1371" s="373"/>
      <c r="F1371" s="373"/>
      <c r="G1371" s="376"/>
      <c r="H1371" s="373"/>
      <c r="I1371" s="391"/>
      <c r="J1371" s="373"/>
      <c r="K1371" s="373"/>
      <c r="L1371" s="324">
        <v>26500000</v>
      </c>
      <c r="M1371" s="324">
        <v>26500000</v>
      </c>
      <c r="N1371" s="324">
        <v>26500000</v>
      </c>
      <c r="O1371" s="324">
        <v>26500000</v>
      </c>
      <c r="P1371" s="324">
        <v>26500000</v>
      </c>
      <c r="Q1371" s="324">
        <v>26500000</v>
      </c>
      <c r="R1371" s="324">
        <v>26500000</v>
      </c>
      <c r="S1371" s="324">
        <v>26500000</v>
      </c>
      <c r="T1371" s="324">
        <v>26500000</v>
      </c>
    </row>
    <row r="1372" spans="1:20" s="32" customFormat="1" ht="141.75" customHeight="1" x14ac:dyDescent="0.3">
      <c r="A1372" s="13">
        <v>1362</v>
      </c>
      <c r="B1372" s="376"/>
      <c r="C1372" s="176" t="s">
        <v>3025</v>
      </c>
      <c r="D1372" s="177" t="s">
        <v>568</v>
      </c>
      <c r="E1372" s="307" t="s">
        <v>3026</v>
      </c>
      <c r="F1372" s="307" t="s">
        <v>2985</v>
      </c>
      <c r="G1372" s="376" t="s">
        <v>2986</v>
      </c>
      <c r="H1372" s="373" t="s">
        <v>17</v>
      </c>
      <c r="I1372" s="321"/>
      <c r="J1372" s="373" t="s">
        <v>2987</v>
      </c>
      <c r="K1372" s="307"/>
      <c r="L1372" s="324">
        <v>5145000</v>
      </c>
      <c r="M1372" s="324">
        <v>5145000</v>
      </c>
      <c r="N1372" s="324">
        <v>5145000</v>
      </c>
      <c r="O1372" s="324">
        <v>5145000</v>
      </c>
      <c r="P1372" s="324">
        <v>5145000</v>
      </c>
      <c r="Q1372" s="324">
        <v>5145000</v>
      </c>
      <c r="R1372" s="324">
        <v>5145000</v>
      </c>
      <c r="S1372" s="324">
        <v>5145000</v>
      </c>
      <c r="T1372" s="324">
        <v>5145000</v>
      </c>
    </row>
    <row r="1373" spans="1:20" s="32" customFormat="1" ht="126" x14ac:dyDescent="0.3">
      <c r="A1373" s="13">
        <v>1363</v>
      </c>
      <c r="B1373" s="376"/>
      <c r="C1373" s="176" t="s">
        <v>3027</v>
      </c>
      <c r="D1373" s="177" t="s">
        <v>568</v>
      </c>
      <c r="E1373" s="307"/>
      <c r="F1373" s="307" t="s">
        <v>2988</v>
      </c>
      <c r="G1373" s="376"/>
      <c r="H1373" s="373"/>
      <c r="I1373" s="321"/>
      <c r="J1373" s="373"/>
      <c r="K1373" s="307"/>
      <c r="L1373" s="324">
        <v>6223000</v>
      </c>
      <c r="M1373" s="324">
        <v>6223000</v>
      </c>
      <c r="N1373" s="324">
        <v>6223000</v>
      </c>
      <c r="O1373" s="324">
        <v>6223000</v>
      </c>
      <c r="P1373" s="324">
        <v>6223000</v>
      </c>
      <c r="Q1373" s="324">
        <v>6223000</v>
      </c>
      <c r="R1373" s="324">
        <v>6223000</v>
      </c>
      <c r="S1373" s="324">
        <v>6223000</v>
      </c>
      <c r="T1373" s="324">
        <v>6223000</v>
      </c>
    </row>
    <row r="1374" spans="1:20" s="32" customFormat="1" ht="126" x14ac:dyDescent="0.3">
      <c r="A1374" s="13">
        <v>1364</v>
      </c>
      <c r="B1374" s="376"/>
      <c r="C1374" s="176" t="s">
        <v>3028</v>
      </c>
      <c r="D1374" s="177" t="s">
        <v>568</v>
      </c>
      <c r="E1374" s="307"/>
      <c r="F1374" s="307" t="s">
        <v>2989</v>
      </c>
      <c r="G1374" s="376"/>
      <c r="H1374" s="373"/>
      <c r="I1374" s="321"/>
      <c r="J1374" s="373"/>
      <c r="K1374" s="307"/>
      <c r="L1374" s="324">
        <v>7301000</v>
      </c>
      <c r="M1374" s="324">
        <v>7301000</v>
      </c>
      <c r="N1374" s="324">
        <v>7301000</v>
      </c>
      <c r="O1374" s="324">
        <v>7301000</v>
      </c>
      <c r="P1374" s="324">
        <v>7301000</v>
      </c>
      <c r="Q1374" s="324">
        <v>7301000</v>
      </c>
      <c r="R1374" s="324">
        <v>7301000</v>
      </c>
      <c r="S1374" s="324">
        <v>7301000</v>
      </c>
      <c r="T1374" s="324">
        <v>7301000</v>
      </c>
    </row>
    <row r="1375" spans="1:20" s="32" customFormat="1" ht="147" x14ac:dyDescent="0.3">
      <c r="A1375" s="13">
        <v>1365</v>
      </c>
      <c r="B1375" s="376"/>
      <c r="C1375" s="176" t="s">
        <v>3029</v>
      </c>
      <c r="D1375" s="177" t="s">
        <v>568</v>
      </c>
      <c r="E1375" s="307"/>
      <c r="F1375" s="307" t="s">
        <v>2990</v>
      </c>
      <c r="G1375" s="376"/>
      <c r="H1375" s="373"/>
      <c r="I1375" s="321"/>
      <c r="J1375" s="373"/>
      <c r="K1375" s="307"/>
      <c r="L1375" s="324">
        <v>7737100</v>
      </c>
      <c r="M1375" s="324">
        <v>7737100</v>
      </c>
      <c r="N1375" s="324">
        <v>7737100</v>
      </c>
      <c r="O1375" s="324">
        <v>7737100</v>
      </c>
      <c r="P1375" s="324">
        <v>7737100</v>
      </c>
      <c r="Q1375" s="324">
        <v>7737100</v>
      </c>
      <c r="R1375" s="324">
        <v>7737100</v>
      </c>
      <c r="S1375" s="324">
        <v>7737100</v>
      </c>
      <c r="T1375" s="324">
        <v>7737100</v>
      </c>
    </row>
    <row r="1376" spans="1:20" s="32" customFormat="1" ht="147" x14ac:dyDescent="0.3">
      <c r="A1376" s="13">
        <v>1366</v>
      </c>
      <c r="B1376" s="376"/>
      <c r="C1376" s="176" t="s">
        <v>3030</v>
      </c>
      <c r="D1376" s="177" t="s">
        <v>568</v>
      </c>
      <c r="E1376" s="307"/>
      <c r="F1376" s="307" t="s">
        <v>2991</v>
      </c>
      <c r="G1376" s="376"/>
      <c r="H1376" s="373"/>
      <c r="I1376" s="321"/>
      <c r="J1376" s="373"/>
      <c r="K1376" s="307"/>
      <c r="L1376" s="324">
        <v>8183000</v>
      </c>
      <c r="M1376" s="324">
        <v>8183000</v>
      </c>
      <c r="N1376" s="324">
        <v>8183000</v>
      </c>
      <c r="O1376" s="324">
        <v>8183000</v>
      </c>
      <c r="P1376" s="324">
        <v>8183000</v>
      </c>
      <c r="Q1376" s="324">
        <v>8183000</v>
      </c>
      <c r="R1376" s="324">
        <v>8183000</v>
      </c>
      <c r="S1376" s="324">
        <v>8183000</v>
      </c>
      <c r="T1376" s="324">
        <v>8183000</v>
      </c>
    </row>
    <row r="1377" spans="1:21" s="32" customFormat="1" ht="147" x14ac:dyDescent="0.3">
      <c r="A1377" s="13">
        <v>1367</v>
      </c>
      <c r="B1377" s="376"/>
      <c r="C1377" s="176" t="s">
        <v>3031</v>
      </c>
      <c r="D1377" s="177" t="s">
        <v>568</v>
      </c>
      <c r="E1377" s="307"/>
      <c r="F1377" s="307" t="s">
        <v>2992</v>
      </c>
      <c r="G1377" s="376"/>
      <c r="H1377" s="373"/>
      <c r="I1377" s="321"/>
      <c r="J1377" s="373"/>
      <c r="K1377" s="307"/>
      <c r="L1377" s="324">
        <v>8183000</v>
      </c>
      <c r="M1377" s="324">
        <v>8183000</v>
      </c>
      <c r="N1377" s="324">
        <v>8183000</v>
      </c>
      <c r="O1377" s="324">
        <v>8183000</v>
      </c>
      <c r="P1377" s="324">
        <v>8183000</v>
      </c>
      <c r="Q1377" s="324">
        <v>8183000</v>
      </c>
      <c r="R1377" s="324">
        <v>8183000</v>
      </c>
      <c r="S1377" s="324">
        <v>8183000</v>
      </c>
      <c r="T1377" s="324">
        <v>8183000</v>
      </c>
    </row>
    <row r="1378" spans="1:21" s="32" customFormat="1" ht="147" x14ac:dyDescent="0.3">
      <c r="A1378" s="13">
        <v>1368</v>
      </c>
      <c r="B1378" s="376"/>
      <c r="C1378" s="176" t="s">
        <v>3032</v>
      </c>
      <c r="D1378" s="177" t="s">
        <v>568</v>
      </c>
      <c r="E1378" s="307"/>
      <c r="F1378" s="307" t="s">
        <v>2993</v>
      </c>
      <c r="G1378" s="376"/>
      <c r="H1378" s="373"/>
      <c r="I1378" s="321"/>
      <c r="J1378" s="373"/>
      <c r="K1378" s="307"/>
      <c r="L1378" s="324">
        <v>8751400</v>
      </c>
      <c r="M1378" s="324">
        <v>8751400</v>
      </c>
      <c r="N1378" s="324">
        <v>8751400</v>
      </c>
      <c r="O1378" s="324">
        <v>8751400</v>
      </c>
      <c r="P1378" s="324">
        <v>8751400</v>
      </c>
      <c r="Q1378" s="324">
        <v>8751400</v>
      </c>
      <c r="R1378" s="324">
        <v>8751400</v>
      </c>
      <c r="S1378" s="324">
        <v>8751400</v>
      </c>
      <c r="T1378" s="324">
        <v>8751400</v>
      </c>
    </row>
    <row r="1379" spans="1:21" s="32" customFormat="1" ht="147" x14ac:dyDescent="0.3">
      <c r="A1379" s="13">
        <v>1369</v>
      </c>
      <c r="B1379" s="376"/>
      <c r="C1379" s="176" t="s">
        <v>3033</v>
      </c>
      <c r="D1379" s="177" t="s">
        <v>568</v>
      </c>
      <c r="E1379" s="307"/>
      <c r="F1379" s="307" t="s">
        <v>2994</v>
      </c>
      <c r="G1379" s="376"/>
      <c r="H1379" s="373"/>
      <c r="I1379" s="321"/>
      <c r="J1379" s="373"/>
      <c r="K1379" s="307"/>
      <c r="L1379" s="324">
        <v>8751400</v>
      </c>
      <c r="M1379" s="324">
        <v>8751400</v>
      </c>
      <c r="N1379" s="324">
        <v>8751400</v>
      </c>
      <c r="O1379" s="324">
        <v>8751400</v>
      </c>
      <c r="P1379" s="324">
        <v>8751400</v>
      </c>
      <c r="Q1379" s="324">
        <v>8751400</v>
      </c>
      <c r="R1379" s="324">
        <v>8751400</v>
      </c>
      <c r="S1379" s="324">
        <v>8751400</v>
      </c>
      <c r="T1379" s="324">
        <v>8751400</v>
      </c>
    </row>
    <row r="1380" spans="1:21" s="32" customFormat="1" ht="147" x14ac:dyDescent="0.3">
      <c r="A1380" s="13">
        <v>1370</v>
      </c>
      <c r="B1380" s="376"/>
      <c r="C1380" s="176" t="s">
        <v>3034</v>
      </c>
      <c r="D1380" s="177" t="s">
        <v>568</v>
      </c>
      <c r="E1380" s="307"/>
      <c r="F1380" s="307" t="s">
        <v>2995</v>
      </c>
      <c r="G1380" s="376"/>
      <c r="H1380" s="373"/>
      <c r="I1380" s="321"/>
      <c r="J1380" s="373"/>
      <c r="K1380" s="307"/>
      <c r="L1380" s="324">
        <v>9457000</v>
      </c>
      <c r="M1380" s="324">
        <v>9457000</v>
      </c>
      <c r="N1380" s="324">
        <v>9457000</v>
      </c>
      <c r="O1380" s="324">
        <v>9457000</v>
      </c>
      <c r="P1380" s="324">
        <v>9457000</v>
      </c>
      <c r="Q1380" s="324">
        <v>9457000</v>
      </c>
      <c r="R1380" s="324">
        <v>9457000</v>
      </c>
      <c r="S1380" s="324">
        <v>9457000</v>
      </c>
      <c r="T1380" s="324">
        <v>9457000</v>
      </c>
    </row>
    <row r="1381" spans="1:21" s="32" customFormat="1" ht="147" x14ac:dyDescent="0.3">
      <c r="A1381" s="13">
        <v>1371</v>
      </c>
      <c r="B1381" s="376"/>
      <c r="C1381" s="176" t="s">
        <v>3035</v>
      </c>
      <c r="D1381" s="177" t="s">
        <v>568</v>
      </c>
      <c r="E1381" s="307"/>
      <c r="F1381" s="307" t="s">
        <v>2996</v>
      </c>
      <c r="G1381" s="376"/>
      <c r="H1381" s="373"/>
      <c r="I1381" s="321"/>
      <c r="J1381" s="373"/>
      <c r="K1381" s="307"/>
      <c r="L1381" s="324">
        <v>10675000</v>
      </c>
      <c r="M1381" s="324">
        <v>10675000</v>
      </c>
      <c r="N1381" s="324">
        <v>10675000</v>
      </c>
      <c r="O1381" s="324">
        <v>10675000</v>
      </c>
      <c r="P1381" s="324">
        <v>10675000</v>
      </c>
      <c r="Q1381" s="324">
        <v>10675000</v>
      </c>
      <c r="R1381" s="324">
        <v>10675000</v>
      </c>
      <c r="S1381" s="324">
        <v>10675000</v>
      </c>
      <c r="T1381" s="324">
        <v>10675000</v>
      </c>
    </row>
    <row r="1382" spans="1:21" s="32" customFormat="1" ht="147" x14ac:dyDescent="0.3">
      <c r="A1382" s="13">
        <v>1372</v>
      </c>
      <c r="B1382" s="376"/>
      <c r="C1382" s="176" t="s">
        <v>3036</v>
      </c>
      <c r="D1382" s="177" t="s">
        <v>568</v>
      </c>
      <c r="E1382" s="307"/>
      <c r="F1382" s="307" t="s">
        <v>2997</v>
      </c>
      <c r="G1382" s="376"/>
      <c r="H1382" s="373"/>
      <c r="I1382" s="321"/>
      <c r="J1382" s="373"/>
      <c r="K1382" s="307"/>
      <c r="L1382" s="324">
        <v>11135000</v>
      </c>
      <c r="M1382" s="324">
        <v>11135000</v>
      </c>
      <c r="N1382" s="324">
        <v>11135000</v>
      </c>
      <c r="O1382" s="324">
        <v>11135000</v>
      </c>
      <c r="P1382" s="324">
        <v>11135000</v>
      </c>
      <c r="Q1382" s="324">
        <v>11135000</v>
      </c>
      <c r="R1382" s="324">
        <v>11135000</v>
      </c>
      <c r="S1382" s="324">
        <v>11135000</v>
      </c>
      <c r="T1382" s="324">
        <v>11135000</v>
      </c>
    </row>
    <row r="1383" spans="1:21" s="32" customFormat="1" ht="141.75" customHeight="1" x14ac:dyDescent="0.3">
      <c r="A1383" s="13">
        <v>1373</v>
      </c>
      <c r="B1383" s="376"/>
      <c r="C1383" s="176" t="s">
        <v>3047</v>
      </c>
      <c r="D1383" s="177" t="s">
        <v>568</v>
      </c>
      <c r="E1383" s="307" t="s">
        <v>3026</v>
      </c>
      <c r="F1383" s="307" t="s">
        <v>3008</v>
      </c>
      <c r="G1383" s="376"/>
      <c r="H1383" s="373"/>
      <c r="I1383" s="321"/>
      <c r="J1383" s="373"/>
      <c r="K1383" s="307"/>
      <c r="L1383" s="324">
        <v>2380000</v>
      </c>
      <c r="M1383" s="324">
        <v>2380000</v>
      </c>
      <c r="N1383" s="324">
        <v>2380000</v>
      </c>
      <c r="O1383" s="324">
        <v>2380000</v>
      </c>
      <c r="P1383" s="324">
        <v>2380000</v>
      </c>
      <c r="Q1383" s="324">
        <v>2380000</v>
      </c>
      <c r="R1383" s="324">
        <v>2380000</v>
      </c>
      <c r="S1383" s="324">
        <v>2380000</v>
      </c>
      <c r="T1383" s="324">
        <v>2380000</v>
      </c>
    </row>
    <row r="1384" spans="1:21" s="32" customFormat="1" ht="126" x14ac:dyDescent="0.3">
      <c r="A1384" s="13">
        <v>1374</v>
      </c>
      <c r="B1384" s="376"/>
      <c r="C1384" s="176" t="s">
        <v>3048</v>
      </c>
      <c r="D1384" s="177" t="s">
        <v>568</v>
      </c>
      <c r="E1384" s="307"/>
      <c r="F1384" s="307" t="s">
        <v>3009</v>
      </c>
      <c r="G1384" s="376"/>
      <c r="H1384" s="373"/>
      <c r="I1384" s="321"/>
      <c r="J1384" s="373"/>
      <c r="K1384" s="307"/>
      <c r="L1384" s="324">
        <v>4180000</v>
      </c>
      <c r="M1384" s="324">
        <v>4180000</v>
      </c>
      <c r="N1384" s="324">
        <v>4180000</v>
      </c>
      <c r="O1384" s="324">
        <v>4180000</v>
      </c>
      <c r="P1384" s="324">
        <v>4180000</v>
      </c>
      <c r="Q1384" s="324">
        <v>4180000</v>
      </c>
      <c r="R1384" s="324">
        <v>4180000</v>
      </c>
      <c r="S1384" s="324">
        <v>4180000</v>
      </c>
      <c r="T1384" s="324">
        <v>4180000</v>
      </c>
    </row>
    <row r="1385" spans="1:21" s="32" customFormat="1" ht="126" x14ac:dyDescent="0.3">
      <c r="A1385" s="13">
        <v>1375</v>
      </c>
      <c r="B1385" s="376"/>
      <c r="C1385" s="176" t="s">
        <v>3049</v>
      </c>
      <c r="D1385" s="177" t="s">
        <v>568</v>
      </c>
      <c r="E1385" s="307"/>
      <c r="F1385" s="307" t="s">
        <v>3010</v>
      </c>
      <c r="G1385" s="376"/>
      <c r="H1385" s="373"/>
      <c r="I1385" s="321"/>
      <c r="J1385" s="373"/>
      <c r="K1385" s="307"/>
      <c r="L1385" s="324">
        <v>5980000</v>
      </c>
      <c r="M1385" s="324">
        <v>5980000</v>
      </c>
      <c r="N1385" s="324">
        <v>5980000</v>
      </c>
      <c r="O1385" s="324">
        <v>5980000</v>
      </c>
      <c r="P1385" s="324">
        <v>5980000</v>
      </c>
      <c r="Q1385" s="324">
        <v>5980000</v>
      </c>
      <c r="R1385" s="324">
        <v>5980000</v>
      </c>
      <c r="S1385" s="324">
        <v>5980000</v>
      </c>
      <c r="T1385" s="324">
        <v>5980000</v>
      </c>
    </row>
    <row r="1386" spans="1:21" s="32" customFormat="1" ht="126" x14ac:dyDescent="0.3">
      <c r="A1386" s="13">
        <v>1376</v>
      </c>
      <c r="B1386" s="376"/>
      <c r="C1386" s="176" t="s">
        <v>3050</v>
      </c>
      <c r="D1386" s="177" t="s">
        <v>568</v>
      </c>
      <c r="E1386" s="307"/>
      <c r="F1386" s="307" t="s">
        <v>3011</v>
      </c>
      <c r="G1386" s="376"/>
      <c r="H1386" s="373"/>
      <c r="I1386" s="321"/>
      <c r="J1386" s="373"/>
      <c r="K1386" s="307"/>
      <c r="L1386" s="324">
        <v>7780000</v>
      </c>
      <c r="M1386" s="324">
        <v>7780000</v>
      </c>
      <c r="N1386" s="324">
        <v>7780000</v>
      </c>
      <c r="O1386" s="324">
        <v>7780000</v>
      </c>
      <c r="P1386" s="324">
        <v>7780000</v>
      </c>
      <c r="Q1386" s="324">
        <v>7780000</v>
      </c>
      <c r="R1386" s="324">
        <v>7780000</v>
      </c>
      <c r="S1386" s="324">
        <v>7780000</v>
      </c>
      <c r="T1386" s="324">
        <v>7780000</v>
      </c>
    </row>
    <row r="1387" spans="1:21" s="32" customFormat="1" ht="126" x14ac:dyDescent="0.3">
      <c r="A1387" s="13">
        <v>1377</v>
      </c>
      <c r="B1387" s="376"/>
      <c r="C1387" s="176" t="s">
        <v>3051</v>
      </c>
      <c r="D1387" s="177" t="s">
        <v>568</v>
      </c>
      <c r="E1387" s="307"/>
      <c r="F1387" s="307" t="s">
        <v>3012</v>
      </c>
      <c r="G1387" s="376"/>
      <c r="H1387" s="373"/>
      <c r="I1387" s="321"/>
      <c r="J1387" s="373"/>
      <c r="K1387" s="307"/>
      <c r="L1387" s="324">
        <v>11380000</v>
      </c>
      <c r="M1387" s="324">
        <v>11380000</v>
      </c>
      <c r="N1387" s="324">
        <v>11380000</v>
      </c>
      <c r="O1387" s="324">
        <v>11380000</v>
      </c>
      <c r="P1387" s="324">
        <v>11380000</v>
      </c>
      <c r="Q1387" s="324">
        <v>11380000</v>
      </c>
      <c r="R1387" s="324">
        <v>11380000</v>
      </c>
      <c r="S1387" s="324">
        <v>11380000</v>
      </c>
      <c r="T1387" s="324">
        <v>11380000</v>
      </c>
    </row>
    <row r="1388" spans="1:21" s="32" customFormat="1" ht="126" x14ac:dyDescent="0.3">
      <c r="A1388" s="13">
        <v>1378</v>
      </c>
      <c r="B1388" s="376"/>
      <c r="C1388" s="176" t="s">
        <v>3052</v>
      </c>
      <c r="D1388" s="177" t="s">
        <v>568</v>
      </c>
      <c r="E1388" s="307"/>
      <c r="F1388" s="307" t="s">
        <v>3013</v>
      </c>
      <c r="G1388" s="376"/>
      <c r="H1388" s="373"/>
      <c r="I1388" s="321"/>
      <c r="J1388" s="373"/>
      <c r="K1388" s="307"/>
      <c r="L1388" s="324">
        <v>14980000</v>
      </c>
      <c r="M1388" s="324">
        <v>14980000</v>
      </c>
      <c r="N1388" s="324">
        <v>14980000</v>
      </c>
      <c r="O1388" s="324">
        <v>14980000</v>
      </c>
      <c r="P1388" s="324">
        <v>14980000</v>
      </c>
      <c r="Q1388" s="324">
        <v>14980000</v>
      </c>
      <c r="R1388" s="324">
        <v>14980000</v>
      </c>
      <c r="S1388" s="324">
        <v>14980000</v>
      </c>
      <c r="T1388" s="324">
        <v>14980000</v>
      </c>
    </row>
    <row r="1389" spans="1:21" s="32" customFormat="1" ht="147" x14ac:dyDescent="0.3">
      <c r="A1389" s="13">
        <v>1379</v>
      </c>
      <c r="B1389" s="376"/>
      <c r="C1389" s="176" t="s">
        <v>3053</v>
      </c>
      <c r="D1389" s="177" t="s">
        <v>568</v>
      </c>
      <c r="E1389" s="307"/>
      <c r="F1389" s="307" t="s">
        <v>3014</v>
      </c>
      <c r="G1389" s="376"/>
      <c r="H1389" s="373"/>
      <c r="I1389" s="321"/>
      <c r="J1389" s="373"/>
      <c r="K1389" s="307"/>
      <c r="L1389" s="324">
        <v>18580000</v>
      </c>
      <c r="M1389" s="324">
        <v>18580000</v>
      </c>
      <c r="N1389" s="324">
        <v>18580000</v>
      </c>
      <c r="O1389" s="324">
        <v>18580000</v>
      </c>
      <c r="P1389" s="324">
        <v>18580000</v>
      </c>
      <c r="Q1389" s="324">
        <v>18580000</v>
      </c>
      <c r="R1389" s="324">
        <v>18580000</v>
      </c>
      <c r="S1389" s="324">
        <v>18580000</v>
      </c>
      <c r="T1389" s="324">
        <v>18580000</v>
      </c>
    </row>
    <row r="1390" spans="1:21" s="10" customFormat="1" ht="114.75" customHeight="1" x14ac:dyDescent="0.3">
      <c r="A1390" s="13">
        <v>1380</v>
      </c>
      <c r="B1390" s="376"/>
      <c r="C1390" s="14" t="s">
        <v>569</v>
      </c>
      <c r="D1390" s="15" t="s">
        <v>700</v>
      </c>
      <c r="E1390" s="307" t="s">
        <v>571</v>
      </c>
      <c r="F1390" s="16" t="s">
        <v>572</v>
      </c>
      <c r="G1390" s="376" t="s">
        <v>2562</v>
      </c>
      <c r="H1390" s="373" t="s">
        <v>573</v>
      </c>
      <c r="I1390" s="373" t="s">
        <v>574</v>
      </c>
      <c r="J1390" s="389" t="s">
        <v>575</v>
      </c>
      <c r="K1390" s="388" t="s">
        <v>3217</v>
      </c>
      <c r="L1390" s="324">
        <v>5530</v>
      </c>
      <c r="M1390" s="324">
        <v>5530</v>
      </c>
      <c r="N1390" s="132">
        <v>5530</v>
      </c>
      <c r="O1390" s="324">
        <v>5530</v>
      </c>
      <c r="P1390" s="324">
        <v>5530</v>
      </c>
      <c r="Q1390" s="324">
        <v>5530</v>
      </c>
      <c r="R1390" s="324">
        <v>5530</v>
      </c>
      <c r="S1390" s="324">
        <v>5530</v>
      </c>
      <c r="T1390" s="324">
        <v>5530</v>
      </c>
      <c r="U1390" s="51"/>
    </row>
    <row r="1391" spans="1:21" s="10" customFormat="1" ht="65.099999999999994" customHeight="1" x14ac:dyDescent="0.3">
      <c r="A1391" s="13">
        <v>1381</v>
      </c>
      <c r="B1391" s="376"/>
      <c r="C1391" s="17" t="s">
        <v>44</v>
      </c>
      <c r="D1391" s="15" t="s">
        <v>700</v>
      </c>
      <c r="E1391" s="307" t="s">
        <v>571</v>
      </c>
      <c r="F1391" s="18" t="s">
        <v>576</v>
      </c>
      <c r="G1391" s="376"/>
      <c r="H1391" s="373"/>
      <c r="I1391" s="373"/>
      <c r="J1391" s="389"/>
      <c r="K1391" s="388"/>
      <c r="L1391" s="324">
        <v>7610</v>
      </c>
      <c r="M1391" s="324">
        <v>7610</v>
      </c>
      <c r="N1391" s="132">
        <v>7610</v>
      </c>
      <c r="O1391" s="324">
        <v>7610</v>
      </c>
      <c r="P1391" s="324">
        <v>7610</v>
      </c>
      <c r="Q1391" s="324">
        <v>7610</v>
      </c>
      <c r="R1391" s="324">
        <v>7610</v>
      </c>
      <c r="S1391" s="324">
        <v>7610</v>
      </c>
      <c r="T1391" s="324">
        <v>7610</v>
      </c>
      <c r="U1391" s="51"/>
    </row>
    <row r="1392" spans="1:21" s="10" customFormat="1" ht="65.099999999999994" customHeight="1" x14ac:dyDescent="0.3">
      <c r="A1392" s="13">
        <v>1382</v>
      </c>
      <c r="B1392" s="376"/>
      <c r="C1392" s="17" t="s">
        <v>44</v>
      </c>
      <c r="D1392" s="15" t="s">
        <v>700</v>
      </c>
      <c r="E1392" s="307" t="s">
        <v>571</v>
      </c>
      <c r="F1392" s="16" t="s">
        <v>577</v>
      </c>
      <c r="G1392" s="376"/>
      <c r="H1392" s="373"/>
      <c r="I1392" s="373"/>
      <c r="J1392" s="389"/>
      <c r="K1392" s="388"/>
      <c r="L1392" s="324">
        <v>12420</v>
      </c>
      <c r="M1392" s="324">
        <v>12420</v>
      </c>
      <c r="N1392" s="132">
        <v>12420</v>
      </c>
      <c r="O1392" s="324">
        <v>12420</v>
      </c>
      <c r="P1392" s="324">
        <v>12420</v>
      </c>
      <c r="Q1392" s="324">
        <v>12420</v>
      </c>
      <c r="R1392" s="324">
        <v>12420</v>
      </c>
      <c r="S1392" s="324">
        <v>12420</v>
      </c>
      <c r="T1392" s="324">
        <v>12420</v>
      </c>
      <c r="U1392" s="51"/>
    </row>
    <row r="1393" spans="1:21" s="10" customFormat="1" ht="65.099999999999994" customHeight="1" x14ac:dyDescent="0.3">
      <c r="A1393" s="13">
        <v>1383</v>
      </c>
      <c r="B1393" s="376"/>
      <c r="C1393" s="17" t="s">
        <v>44</v>
      </c>
      <c r="D1393" s="15" t="s">
        <v>700</v>
      </c>
      <c r="E1393" s="307" t="s">
        <v>571</v>
      </c>
      <c r="F1393" s="18" t="s">
        <v>578</v>
      </c>
      <c r="G1393" s="376"/>
      <c r="H1393" s="373"/>
      <c r="I1393" s="373"/>
      <c r="J1393" s="389"/>
      <c r="K1393" s="388"/>
      <c r="L1393" s="324">
        <v>18950</v>
      </c>
      <c r="M1393" s="324">
        <v>18950</v>
      </c>
      <c r="N1393" s="132">
        <v>18950</v>
      </c>
      <c r="O1393" s="324">
        <v>18950</v>
      </c>
      <c r="P1393" s="324">
        <v>18950</v>
      </c>
      <c r="Q1393" s="324">
        <v>18950</v>
      </c>
      <c r="R1393" s="324">
        <v>18950</v>
      </c>
      <c r="S1393" s="324">
        <v>18950</v>
      </c>
      <c r="T1393" s="324">
        <v>18950</v>
      </c>
      <c r="U1393" s="51"/>
    </row>
    <row r="1394" spans="1:21" s="10" customFormat="1" ht="65.099999999999994" customHeight="1" x14ac:dyDescent="0.3">
      <c r="A1394" s="13">
        <v>1384</v>
      </c>
      <c r="B1394" s="376"/>
      <c r="C1394" s="17" t="s">
        <v>44</v>
      </c>
      <c r="D1394" s="15" t="s">
        <v>700</v>
      </c>
      <c r="E1394" s="307" t="s">
        <v>571</v>
      </c>
      <c r="F1394" s="16" t="s">
        <v>579</v>
      </c>
      <c r="G1394" s="376"/>
      <c r="H1394" s="373"/>
      <c r="I1394" s="373"/>
      <c r="J1394" s="389"/>
      <c r="K1394" s="388"/>
      <c r="L1394" s="324">
        <v>27800</v>
      </c>
      <c r="M1394" s="324">
        <v>27800</v>
      </c>
      <c r="N1394" s="132">
        <v>27800</v>
      </c>
      <c r="O1394" s="324">
        <v>27800</v>
      </c>
      <c r="P1394" s="324">
        <v>27800</v>
      </c>
      <c r="Q1394" s="324">
        <v>27800</v>
      </c>
      <c r="R1394" s="324">
        <v>27800</v>
      </c>
      <c r="S1394" s="324">
        <v>27800</v>
      </c>
      <c r="T1394" s="324">
        <v>27800</v>
      </c>
      <c r="U1394" s="51"/>
    </row>
    <row r="1395" spans="1:21" s="10" customFormat="1" ht="65.099999999999994" customHeight="1" x14ac:dyDescent="0.3">
      <c r="A1395" s="13">
        <v>1385</v>
      </c>
      <c r="B1395" s="376"/>
      <c r="C1395" s="17" t="s">
        <v>44</v>
      </c>
      <c r="D1395" s="15" t="s">
        <v>700</v>
      </c>
      <c r="E1395" s="307" t="s">
        <v>571</v>
      </c>
      <c r="F1395" s="16" t="s">
        <v>580</v>
      </c>
      <c r="G1395" s="376"/>
      <c r="H1395" s="373"/>
      <c r="I1395" s="373"/>
      <c r="J1395" s="389"/>
      <c r="K1395" s="388"/>
      <c r="L1395" s="324">
        <v>46060</v>
      </c>
      <c r="M1395" s="324">
        <v>46060</v>
      </c>
      <c r="N1395" s="132">
        <v>46060</v>
      </c>
      <c r="O1395" s="324">
        <v>46060</v>
      </c>
      <c r="P1395" s="324">
        <v>46060</v>
      </c>
      <c r="Q1395" s="324">
        <v>46060</v>
      </c>
      <c r="R1395" s="324">
        <v>46060</v>
      </c>
      <c r="S1395" s="324">
        <v>46060</v>
      </c>
      <c r="T1395" s="324">
        <v>46060</v>
      </c>
      <c r="U1395" s="51"/>
    </row>
    <row r="1396" spans="1:21" s="10" customFormat="1" ht="65.099999999999994" customHeight="1" x14ac:dyDescent="0.3">
      <c r="A1396" s="13">
        <v>1386</v>
      </c>
      <c r="B1396" s="376"/>
      <c r="C1396" s="17" t="s">
        <v>44</v>
      </c>
      <c r="D1396" s="15" t="s">
        <v>700</v>
      </c>
      <c r="E1396" s="307" t="s">
        <v>571</v>
      </c>
      <c r="F1396" s="16" t="s">
        <v>581</v>
      </c>
      <c r="G1396" s="376"/>
      <c r="H1396" s="373"/>
      <c r="I1396" s="373"/>
      <c r="J1396" s="389"/>
      <c r="K1396" s="388"/>
      <c r="L1396" s="324">
        <v>70120</v>
      </c>
      <c r="M1396" s="324">
        <v>70120</v>
      </c>
      <c r="N1396" s="132">
        <v>70120</v>
      </c>
      <c r="O1396" s="324">
        <v>70120</v>
      </c>
      <c r="P1396" s="324">
        <v>70120</v>
      </c>
      <c r="Q1396" s="324">
        <v>70120</v>
      </c>
      <c r="R1396" s="324">
        <v>70120</v>
      </c>
      <c r="S1396" s="324">
        <v>70120</v>
      </c>
      <c r="T1396" s="324">
        <v>70120</v>
      </c>
      <c r="U1396" s="51"/>
    </row>
    <row r="1397" spans="1:21" s="10" customFormat="1" ht="65.099999999999994" customHeight="1" x14ac:dyDescent="0.3">
      <c r="A1397" s="13">
        <v>1387</v>
      </c>
      <c r="B1397" s="376"/>
      <c r="C1397" s="17" t="s">
        <v>44</v>
      </c>
      <c r="D1397" s="15" t="s">
        <v>700</v>
      </c>
      <c r="E1397" s="307" t="s">
        <v>571</v>
      </c>
      <c r="F1397" s="16" t="s">
        <v>582</v>
      </c>
      <c r="G1397" s="376"/>
      <c r="H1397" s="373"/>
      <c r="I1397" s="373"/>
      <c r="J1397" s="389"/>
      <c r="K1397" s="388"/>
      <c r="L1397" s="324">
        <v>108370</v>
      </c>
      <c r="M1397" s="324">
        <v>108370</v>
      </c>
      <c r="N1397" s="132">
        <v>108370</v>
      </c>
      <c r="O1397" s="324">
        <v>108370</v>
      </c>
      <c r="P1397" s="324">
        <v>108370</v>
      </c>
      <c r="Q1397" s="324">
        <v>108370</v>
      </c>
      <c r="R1397" s="324">
        <v>108370</v>
      </c>
      <c r="S1397" s="324">
        <v>108370</v>
      </c>
      <c r="T1397" s="324">
        <v>108370</v>
      </c>
      <c r="U1397" s="51"/>
    </row>
    <row r="1398" spans="1:21" s="10" customFormat="1" ht="65.099999999999994" customHeight="1" x14ac:dyDescent="0.3">
      <c r="A1398" s="13">
        <v>1388</v>
      </c>
      <c r="B1398" s="376"/>
      <c r="C1398" s="17" t="s">
        <v>44</v>
      </c>
      <c r="D1398" s="15" t="s">
        <v>700</v>
      </c>
      <c r="E1398" s="307" t="s">
        <v>571</v>
      </c>
      <c r="F1398" s="16" t="s">
        <v>583</v>
      </c>
      <c r="G1398" s="376"/>
      <c r="H1398" s="373"/>
      <c r="I1398" s="373"/>
      <c r="J1398" s="389"/>
      <c r="K1398" s="388"/>
      <c r="L1398" s="324">
        <v>149970</v>
      </c>
      <c r="M1398" s="324">
        <v>149970</v>
      </c>
      <c r="N1398" s="132">
        <v>149970</v>
      </c>
      <c r="O1398" s="324">
        <v>149970</v>
      </c>
      <c r="P1398" s="324">
        <v>149970</v>
      </c>
      <c r="Q1398" s="324">
        <v>149970</v>
      </c>
      <c r="R1398" s="324">
        <v>149970</v>
      </c>
      <c r="S1398" s="324">
        <v>149970</v>
      </c>
      <c r="T1398" s="324">
        <v>149970</v>
      </c>
      <c r="U1398" s="51"/>
    </row>
    <row r="1399" spans="1:21" s="10" customFormat="1" ht="65.099999999999994" customHeight="1" x14ac:dyDescent="0.3">
      <c r="A1399" s="13">
        <v>1389</v>
      </c>
      <c r="B1399" s="376"/>
      <c r="C1399" s="17" t="s">
        <v>44</v>
      </c>
      <c r="D1399" s="15" t="s">
        <v>700</v>
      </c>
      <c r="E1399" s="307" t="s">
        <v>571</v>
      </c>
      <c r="F1399" s="16" t="s">
        <v>584</v>
      </c>
      <c r="G1399" s="376"/>
      <c r="H1399" s="373"/>
      <c r="I1399" s="373"/>
      <c r="J1399" s="389"/>
      <c r="K1399" s="388"/>
      <c r="L1399" s="324">
        <v>205170</v>
      </c>
      <c r="M1399" s="324">
        <v>205170</v>
      </c>
      <c r="N1399" s="132">
        <v>205170</v>
      </c>
      <c r="O1399" s="324">
        <v>205170</v>
      </c>
      <c r="P1399" s="324">
        <v>205170</v>
      </c>
      <c r="Q1399" s="324">
        <v>205170</v>
      </c>
      <c r="R1399" s="324">
        <v>205170</v>
      </c>
      <c r="S1399" s="324">
        <v>205170</v>
      </c>
      <c r="T1399" s="324">
        <v>205170</v>
      </c>
      <c r="U1399" s="51"/>
    </row>
    <row r="1400" spans="1:21" s="10" customFormat="1" ht="65.099999999999994" customHeight="1" x14ac:dyDescent="0.3">
      <c r="A1400" s="13">
        <v>1390</v>
      </c>
      <c r="B1400" s="376"/>
      <c r="C1400" s="17" t="s">
        <v>44</v>
      </c>
      <c r="D1400" s="15" t="s">
        <v>700</v>
      </c>
      <c r="E1400" s="307" t="s">
        <v>571</v>
      </c>
      <c r="F1400" s="16" t="s">
        <v>585</v>
      </c>
      <c r="G1400" s="376"/>
      <c r="H1400" s="373"/>
      <c r="I1400" s="373"/>
      <c r="J1400" s="389"/>
      <c r="K1400" s="388"/>
      <c r="L1400" s="324">
        <v>292700</v>
      </c>
      <c r="M1400" s="324">
        <v>292700</v>
      </c>
      <c r="N1400" s="132">
        <v>292700</v>
      </c>
      <c r="O1400" s="324">
        <v>292700</v>
      </c>
      <c r="P1400" s="324">
        <v>292700</v>
      </c>
      <c r="Q1400" s="324">
        <v>292700</v>
      </c>
      <c r="R1400" s="324">
        <v>292700</v>
      </c>
      <c r="S1400" s="324">
        <v>292700</v>
      </c>
      <c r="T1400" s="324">
        <v>292700</v>
      </c>
      <c r="U1400" s="51"/>
    </row>
    <row r="1401" spans="1:21" s="10" customFormat="1" ht="65.099999999999994" customHeight="1" x14ac:dyDescent="0.3">
      <c r="A1401" s="13">
        <v>1391</v>
      </c>
      <c r="B1401" s="376"/>
      <c r="C1401" s="17" t="s">
        <v>44</v>
      </c>
      <c r="D1401" s="15" t="s">
        <v>700</v>
      </c>
      <c r="E1401" s="307" t="s">
        <v>571</v>
      </c>
      <c r="F1401" s="16" t="s">
        <v>586</v>
      </c>
      <c r="G1401" s="376"/>
      <c r="H1401" s="373"/>
      <c r="I1401" s="373"/>
      <c r="J1401" s="389"/>
      <c r="K1401" s="388"/>
      <c r="L1401" s="324">
        <v>404770</v>
      </c>
      <c r="M1401" s="324">
        <v>404770</v>
      </c>
      <c r="N1401" s="132">
        <v>404770</v>
      </c>
      <c r="O1401" s="324">
        <v>404770</v>
      </c>
      <c r="P1401" s="324">
        <v>404770</v>
      </c>
      <c r="Q1401" s="324">
        <v>404770</v>
      </c>
      <c r="R1401" s="324">
        <v>404770</v>
      </c>
      <c r="S1401" s="324">
        <v>404770</v>
      </c>
      <c r="T1401" s="324">
        <v>404770</v>
      </c>
      <c r="U1401" s="51"/>
    </row>
    <row r="1402" spans="1:21" s="10" customFormat="1" ht="65.099999999999994" customHeight="1" x14ac:dyDescent="0.3">
      <c r="A1402" s="13">
        <v>1392</v>
      </c>
      <c r="B1402" s="376"/>
      <c r="C1402" s="17" t="s">
        <v>44</v>
      </c>
      <c r="D1402" s="15" t="s">
        <v>700</v>
      </c>
      <c r="E1402" s="307" t="s">
        <v>571</v>
      </c>
      <c r="F1402" s="16" t="s">
        <v>587</v>
      </c>
      <c r="G1402" s="376"/>
      <c r="H1402" s="373"/>
      <c r="I1402" s="373"/>
      <c r="J1402" s="389"/>
      <c r="K1402" s="388"/>
      <c r="L1402" s="324">
        <v>527180</v>
      </c>
      <c r="M1402" s="324">
        <v>527180</v>
      </c>
      <c r="N1402" s="132">
        <v>527180</v>
      </c>
      <c r="O1402" s="324">
        <v>527180</v>
      </c>
      <c r="P1402" s="324">
        <v>527180</v>
      </c>
      <c r="Q1402" s="324">
        <v>527180</v>
      </c>
      <c r="R1402" s="324">
        <v>527180</v>
      </c>
      <c r="S1402" s="324">
        <v>527180</v>
      </c>
      <c r="T1402" s="324">
        <v>527180</v>
      </c>
      <c r="U1402" s="51"/>
    </row>
    <row r="1403" spans="1:21" s="10" customFormat="1" ht="65.099999999999994" customHeight="1" x14ac:dyDescent="0.3">
      <c r="A1403" s="13">
        <v>1393</v>
      </c>
      <c r="B1403" s="376"/>
      <c r="C1403" s="17" t="s">
        <v>44</v>
      </c>
      <c r="D1403" s="15" t="s">
        <v>700</v>
      </c>
      <c r="E1403" s="307" t="s">
        <v>571</v>
      </c>
      <c r="F1403" s="16" t="s">
        <v>588</v>
      </c>
      <c r="G1403" s="376"/>
      <c r="H1403" s="373"/>
      <c r="I1403" s="373"/>
      <c r="J1403" s="389"/>
      <c r="K1403" s="388"/>
      <c r="L1403" s="324">
        <v>630120</v>
      </c>
      <c r="M1403" s="324">
        <v>630120</v>
      </c>
      <c r="N1403" s="132">
        <v>630120</v>
      </c>
      <c r="O1403" s="324">
        <v>630120</v>
      </c>
      <c r="P1403" s="324">
        <v>630120</v>
      </c>
      <c r="Q1403" s="324">
        <v>630120</v>
      </c>
      <c r="R1403" s="324">
        <v>630120</v>
      </c>
      <c r="S1403" s="324">
        <v>630120</v>
      </c>
      <c r="T1403" s="324">
        <v>630120</v>
      </c>
      <c r="U1403" s="51"/>
    </row>
    <row r="1404" spans="1:21" s="10" customFormat="1" ht="65.099999999999994" customHeight="1" x14ac:dyDescent="0.3">
      <c r="A1404" s="13">
        <v>1394</v>
      </c>
      <c r="B1404" s="376"/>
      <c r="C1404" s="17" t="s">
        <v>44</v>
      </c>
      <c r="D1404" s="15" t="s">
        <v>700</v>
      </c>
      <c r="E1404" s="307" t="s">
        <v>571</v>
      </c>
      <c r="F1404" s="16" t="s">
        <v>589</v>
      </c>
      <c r="G1404" s="376"/>
      <c r="H1404" s="373"/>
      <c r="I1404" s="373"/>
      <c r="J1404" s="389"/>
      <c r="K1404" s="388"/>
      <c r="L1404" s="324">
        <v>786770</v>
      </c>
      <c r="M1404" s="324">
        <v>786770</v>
      </c>
      <c r="N1404" s="132">
        <v>786770</v>
      </c>
      <c r="O1404" s="324">
        <v>786770</v>
      </c>
      <c r="P1404" s="324">
        <v>786770</v>
      </c>
      <c r="Q1404" s="324">
        <v>786770</v>
      </c>
      <c r="R1404" s="324">
        <v>786770</v>
      </c>
      <c r="S1404" s="324">
        <v>786770</v>
      </c>
      <c r="T1404" s="324">
        <v>786770</v>
      </c>
      <c r="U1404" s="51"/>
    </row>
    <row r="1405" spans="1:21" s="10" customFormat="1" ht="65.099999999999994" customHeight="1" x14ac:dyDescent="0.3">
      <c r="A1405" s="13">
        <v>1395</v>
      </c>
      <c r="B1405" s="376"/>
      <c r="C1405" s="17" t="s">
        <v>44</v>
      </c>
      <c r="D1405" s="15" t="s">
        <v>700</v>
      </c>
      <c r="E1405" s="307" t="s">
        <v>571</v>
      </c>
      <c r="F1405" s="16" t="s">
        <v>590</v>
      </c>
      <c r="G1405" s="376"/>
      <c r="H1405" s="373"/>
      <c r="I1405" s="373"/>
      <c r="J1405" s="389"/>
      <c r="K1405" s="388"/>
      <c r="L1405" s="324">
        <v>1030930</v>
      </c>
      <c r="M1405" s="324">
        <v>1030930</v>
      </c>
      <c r="N1405" s="132">
        <v>1030930</v>
      </c>
      <c r="O1405" s="324">
        <v>1030930</v>
      </c>
      <c r="P1405" s="324">
        <v>1030930</v>
      </c>
      <c r="Q1405" s="324">
        <v>1030930</v>
      </c>
      <c r="R1405" s="324">
        <v>1030930</v>
      </c>
      <c r="S1405" s="324">
        <v>1030930</v>
      </c>
      <c r="T1405" s="324">
        <v>1030930</v>
      </c>
      <c r="U1405" s="51"/>
    </row>
    <row r="1406" spans="1:21" s="10" customFormat="1" ht="65.099999999999994" customHeight="1" x14ac:dyDescent="0.3">
      <c r="A1406" s="13">
        <v>1396</v>
      </c>
      <c r="B1406" s="376"/>
      <c r="C1406" s="17" t="s">
        <v>44</v>
      </c>
      <c r="D1406" s="15" t="s">
        <v>700</v>
      </c>
      <c r="E1406" s="307" t="s">
        <v>571</v>
      </c>
      <c r="F1406" s="16" t="s">
        <v>591</v>
      </c>
      <c r="G1406" s="376"/>
      <c r="H1406" s="373"/>
      <c r="I1406" s="373"/>
      <c r="J1406" s="389"/>
      <c r="K1406" s="388"/>
      <c r="L1406" s="324">
        <v>1293100</v>
      </c>
      <c r="M1406" s="324">
        <v>1293100</v>
      </c>
      <c r="N1406" s="132">
        <v>1293100</v>
      </c>
      <c r="O1406" s="324">
        <v>1293100</v>
      </c>
      <c r="P1406" s="324">
        <v>1293100</v>
      </c>
      <c r="Q1406" s="324">
        <v>1293100</v>
      </c>
      <c r="R1406" s="324">
        <v>1293100</v>
      </c>
      <c r="S1406" s="324">
        <v>1293100</v>
      </c>
      <c r="T1406" s="324">
        <v>1293100</v>
      </c>
      <c r="U1406" s="51"/>
    </row>
    <row r="1407" spans="1:21" s="10" customFormat="1" ht="65.099999999999994" customHeight="1" x14ac:dyDescent="0.3">
      <c r="A1407" s="13">
        <v>1397</v>
      </c>
      <c r="B1407" s="376"/>
      <c r="C1407" s="17" t="s">
        <v>44</v>
      </c>
      <c r="D1407" s="15" t="s">
        <v>700</v>
      </c>
      <c r="E1407" s="307" t="s">
        <v>571</v>
      </c>
      <c r="F1407" s="16" t="s">
        <v>592</v>
      </c>
      <c r="G1407" s="376"/>
      <c r="H1407" s="373"/>
      <c r="I1407" s="373"/>
      <c r="J1407" s="389"/>
      <c r="K1407" s="388"/>
      <c r="L1407" s="324">
        <v>1649330</v>
      </c>
      <c r="M1407" s="324">
        <v>1649330</v>
      </c>
      <c r="N1407" s="132">
        <v>1649330</v>
      </c>
      <c r="O1407" s="324">
        <v>1649330</v>
      </c>
      <c r="P1407" s="324">
        <v>1649330</v>
      </c>
      <c r="Q1407" s="324">
        <v>1649330</v>
      </c>
      <c r="R1407" s="324">
        <v>1649330</v>
      </c>
      <c r="S1407" s="324">
        <v>1649330</v>
      </c>
      <c r="T1407" s="324">
        <v>1649330</v>
      </c>
      <c r="U1407" s="51"/>
    </row>
    <row r="1408" spans="1:21" s="10" customFormat="1" ht="124.5" customHeight="1" x14ac:dyDescent="0.3">
      <c r="A1408" s="13">
        <v>1398</v>
      </c>
      <c r="B1408" s="376"/>
      <c r="C1408" s="14" t="s">
        <v>593</v>
      </c>
      <c r="D1408" s="15" t="s">
        <v>700</v>
      </c>
      <c r="E1408" s="307" t="s">
        <v>594</v>
      </c>
      <c r="F1408" s="16" t="s">
        <v>595</v>
      </c>
      <c r="G1408" s="376"/>
      <c r="H1408" s="373"/>
      <c r="I1408" s="373"/>
      <c r="J1408" s="389"/>
      <c r="K1408" s="388"/>
      <c r="L1408" s="333">
        <v>24010</v>
      </c>
      <c r="M1408" s="333">
        <v>24010</v>
      </c>
      <c r="N1408" s="132">
        <v>24010</v>
      </c>
      <c r="O1408" s="324">
        <v>24010</v>
      </c>
      <c r="P1408" s="324">
        <v>24010</v>
      </c>
      <c r="Q1408" s="324">
        <v>24010</v>
      </c>
      <c r="R1408" s="324">
        <v>24010</v>
      </c>
      <c r="S1408" s="324">
        <v>24010</v>
      </c>
      <c r="T1408" s="324">
        <v>24010</v>
      </c>
      <c r="U1408" s="135"/>
    </row>
    <row r="1409" spans="1:21" s="10" customFormat="1" ht="65.099999999999994" customHeight="1" x14ac:dyDescent="0.3">
      <c r="A1409" s="13">
        <v>1399</v>
      </c>
      <c r="B1409" s="376"/>
      <c r="C1409" s="17" t="s">
        <v>44</v>
      </c>
      <c r="D1409" s="15" t="s">
        <v>700</v>
      </c>
      <c r="E1409" s="307" t="s">
        <v>594</v>
      </c>
      <c r="F1409" s="19" t="s">
        <v>596</v>
      </c>
      <c r="G1409" s="376"/>
      <c r="H1409" s="373"/>
      <c r="I1409" s="373"/>
      <c r="J1409" s="389"/>
      <c r="K1409" s="388"/>
      <c r="L1409" s="333">
        <v>35200</v>
      </c>
      <c r="M1409" s="333">
        <v>35200</v>
      </c>
      <c r="N1409" s="132">
        <v>35200</v>
      </c>
      <c r="O1409" s="324">
        <v>35200</v>
      </c>
      <c r="P1409" s="324">
        <v>35200</v>
      </c>
      <c r="Q1409" s="324">
        <v>35200</v>
      </c>
      <c r="R1409" s="324">
        <v>35200</v>
      </c>
      <c r="S1409" s="324">
        <v>35200</v>
      </c>
      <c r="T1409" s="324">
        <v>35200</v>
      </c>
      <c r="U1409" s="135"/>
    </row>
    <row r="1410" spans="1:21" s="10" customFormat="1" ht="65.099999999999994" customHeight="1" x14ac:dyDescent="0.3">
      <c r="A1410" s="13">
        <v>1400</v>
      </c>
      <c r="B1410" s="376"/>
      <c r="C1410" s="17" t="s">
        <v>44</v>
      </c>
      <c r="D1410" s="15" t="s">
        <v>700</v>
      </c>
      <c r="E1410" s="307" t="s">
        <v>594</v>
      </c>
      <c r="F1410" s="16" t="s">
        <v>597</v>
      </c>
      <c r="G1410" s="376"/>
      <c r="H1410" s="373"/>
      <c r="I1410" s="373"/>
      <c r="J1410" s="389"/>
      <c r="K1410" s="388"/>
      <c r="L1410" s="333">
        <v>50960</v>
      </c>
      <c r="M1410" s="333">
        <v>50960</v>
      </c>
      <c r="N1410" s="132">
        <v>50960</v>
      </c>
      <c r="O1410" s="324">
        <v>50960</v>
      </c>
      <c r="P1410" s="324">
        <v>50960</v>
      </c>
      <c r="Q1410" s="324">
        <v>50960</v>
      </c>
      <c r="R1410" s="324">
        <v>50960</v>
      </c>
      <c r="S1410" s="324">
        <v>50960</v>
      </c>
      <c r="T1410" s="324">
        <v>50960</v>
      </c>
      <c r="U1410" s="135"/>
    </row>
    <row r="1411" spans="1:21" s="10" customFormat="1" ht="65.099999999999994" customHeight="1" x14ac:dyDescent="0.3">
      <c r="A1411" s="13">
        <v>1401</v>
      </c>
      <c r="B1411" s="376"/>
      <c r="C1411" s="17" t="s">
        <v>44</v>
      </c>
      <c r="D1411" s="15" t="s">
        <v>700</v>
      </c>
      <c r="E1411" s="307" t="s">
        <v>594</v>
      </c>
      <c r="F1411" s="16" t="s">
        <v>598</v>
      </c>
      <c r="G1411" s="376"/>
      <c r="H1411" s="373"/>
      <c r="I1411" s="373"/>
      <c r="J1411" s="389"/>
      <c r="K1411" s="388"/>
      <c r="L1411" s="333">
        <v>70380</v>
      </c>
      <c r="M1411" s="333">
        <v>70380</v>
      </c>
      <c r="N1411" s="132">
        <v>70380</v>
      </c>
      <c r="O1411" s="324">
        <v>70380</v>
      </c>
      <c r="P1411" s="324">
        <v>70380</v>
      </c>
      <c r="Q1411" s="324">
        <v>70380</v>
      </c>
      <c r="R1411" s="324">
        <v>70380</v>
      </c>
      <c r="S1411" s="324">
        <v>70380</v>
      </c>
      <c r="T1411" s="324">
        <v>70380</v>
      </c>
      <c r="U1411" s="135"/>
    </row>
    <row r="1412" spans="1:21" s="10" customFormat="1" ht="132.75" customHeight="1" x14ac:dyDescent="0.3">
      <c r="A1412" s="13">
        <v>1402</v>
      </c>
      <c r="B1412" s="376"/>
      <c r="C1412" s="14" t="s">
        <v>599</v>
      </c>
      <c r="D1412" s="15" t="s">
        <v>700</v>
      </c>
      <c r="E1412" s="307" t="s">
        <v>594</v>
      </c>
      <c r="F1412" s="16" t="s">
        <v>600</v>
      </c>
      <c r="G1412" s="376"/>
      <c r="H1412" s="373"/>
      <c r="I1412" s="373"/>
      <c r="J1412" s="389"/>
      <c r="K1412" s="388"/>
      <c r="L1412" s="333">
        <v>31680</v>
      </c>
      <c r="M1412" s="333">
        <v>31680</v>
      </c>
      <c r="N1412" s="132">
        <v>31680</v>
      </c>
      <c r="O1412" s="324">
        <v>31680</v>
      </c>
      <c r="P1412" s="324">
        <v>31680</v>
      </c>
      <c r="Q1412" s="324">
        <v>31680</v>
      </c>
      <c r="R1412" s="324">
        <v>31680</v>
      </c>
      <c r="S1412" s="324">
        <v>31680</v>
      </c>
      <c r="T1412" s="324">
        <v>31680</v>
      </c>
      <c r="U1412" s="135"/>
    </row>
    <row r="1413" spans="1:21" s="10" customFormat="1" ht="65.099999999999994" customHeight="1" x14ac:dyDescent="0.3">
      <c r="A1413" s="13">
        <v>1403</v>
      </c>
      <c r="B1413" s="376"/>
      <c r="C1413" s="17" t="s">
        <v>44</v>
      </c>
      <c r="D1413" s="15" t="s">
        <v>700</v>
      </c>
      <c r="E1413" s="307" t="s">
        <v>594</v>
      </c>
      <c r="F1413" s="19" t="s">
        <v>601</v>
      </c>
      <c r="G1413" s="376"/>
      <c r="H1413" s="373"/>
      <c r="I1413" s="373"/>
      <c r="J1413" s="389"/>
      <c r="K1413" s="388"/>
      <c r="L1413" s="333">
        <v>46920</v>
      </c>
      <c r="M1413" s="333">
        <v>46920</v>
      </c>
      <c r="N1413" s="132">
        <v>46920</v>
      </c>
      <c r="O1413" s="324">
        <v>46920</v>
      </c>
      <c r="P1413" s="324">
        <v>46920</v>
      </c>
      <c r="Q1413" s="324">
        <v>46920</v>
      </c>
      <c r="R1413" s="324">
        <v>46920</v>
      </c>
      <c r="S1413" s="324">
        <v>46920</v>
      </c>
      <c r="T1413" s="324">
        <v>46920</v>
      </c>
      <c r="U1413" s="135"/>
    </row>
    <row r="1414" spans="1:21" s="10" customFormat="1" ht="65.099999999999994" customHeight="1" x14ac:dyDescent="0.3">
      <c r="A1414" s="13">
        <v>1404</v>
      </c>
      <c r="B1414" s="376"/>
      <c r="C1414" s="17" t="s">
        <v>44</v>
      </c>
      <c r="D1414" s="15" t="s">
        <v>700</v>
      </c>
      <c r="E1414" s="307" t="s">
        <v>594</v>
      </c>
      <c r="F1414" s="16" t="s">
        <v>602</v>
      </c>
      <c r="G1414" s="376"/>
      <c r="H1414" s="373"/>
      <c r="I1414" s="373"/>
      <c r="J1414" s="389"/>
      <c r="K1414" s="388"/>
      <c r="L1414" s="333">
        <v>68760</v>
      </c>
      <c r="M1414" s="333">
        <v>68760</v>
      </c>
      <c r="N1414" s="132">
        <v>68760</v>
      </c>
      <c r="O1414" s="324">
        <v>68760</v>
      </c>
      <c r="P1414" s="324">
        <v>68760</v>
      </c>
      <c r="Q1414" s="324">
        <v>68760</v>
      </c>
      <c r="R1414" s="324">
        <v>68760</v>
      </c>
      <c r="S1414" s="324">
        <v>68760</v>
      </c>
      <c r="T1414" s="324">
        <v>68760</v>
      </c>
      <c r="U1414" s="135"/>
    </row>
    <row r="1415" spans="1:21" s="10" customFormat="1" ht="65.099999999999994" customHeight="1" x14ac:dyDescent="0.3">
      <c r="A1415" s="13">
        <v>1405</v>
      </c>
      <c r="B1415" s="376"/>
      <c r="C1415" s="17" t="s">
        <v>44</v>
      </c>
      <c r="D1415" s="15" t="s">
        <v>700</v>
      </c>
      <c r="E1415" s="307" t="s">
        <v>594</v>
      </c>
      <c r="F1415" s="16" t="s">
        <v>603</v>
      </c>
      <c r="G1415" s="376"/>
      <c r="H1415" s="373"/>
      <c r="I1415" s="373"/>
      <c r="J1415" s="389"/>
      <c r="K1415" s="388"/>
      <c r="L1415" s="333">
        <v>97880</v>
      </c>
      <c r="M1415" s="333">
        <v>97880</v>
      </c>
      <c r="N1415" s="132">
        <v>97880</v>
      </c>
      <c r="O1415" s="324">
        <v>97880</v>
      </c>
      <c r="P1415" s="324">
        <v>97880</v>
      </c>
      <c r="Q1415" s="324">
        <v>97880</v>
      </c>
      <c r="R1415" s="324">
        <v>97880</v>
      </c>
      <c r="S1415" s="324">
        <v>97880</v>
      </c>
      <c r="T1415" s="324">
        <v>97880</v>
      </c>
      <c r="U1415" s="135"/>
    </row>
    <row r="1416" spans="1:21" s="10" customFormat="1" ht="207" customHeight="1" x14ac:dyDescent="0.3">
      <c r="A1416" s="13">
        <v>1406</v>
      </c>
      <c r="B1416" s="376"/>
      <c r="C1416" s="20" t="s">
        <v>604</v>
      </c>
      <c r="D1416" s="15" t="s">
        <v>700</v>
      </c>
      <c r="E1416" s="307" t="s">
        <v>605</v>
      </c>
      <c r="F1416" s="16" t="s">
        <v>606</v>
      </c>
      <c r="G1416" s="376"/>
      <c r="H1416" s="373"/>
      <c r="I1416" s="373"/>
      <c r="J1416" s="389"/>
      <c r="K1416" s="388"/>
      <c r="L1416" s="324">
        <v>75150</v>
      </c>
      <c r="M1416" s="324">
        <v>75150</v>
      </c>
      <c r="N1416" s="132">
        <v>75150</v>
      </c>
      <c r="O1416" s="324">
        <v>75150</v>
      </c>
      <c r="P1416" s="324">
        <v>75150</v>
      </c>
      <c r="Q1416" s="324">
        <v>75150</v>
      </c>
      <c r="R1416" s="324">
        <v>75150</v>
      </c>
      <c r="S1416" s="324">
        <v>75150</v>
      </c>
      <c r="T1416" s="324">
        <v>75150</v>
      </c>
      <c r="U1416" s="51"/>
    </row>
    <row r="1417" spans="1:21" s="10" customFormat="1" ht="65.099999999999994" customHeight="1" x14ac:dyDescent="0.3">
      <c r="A1417" s="13">
        <v>1407</v>
      </c>
      <c r="B1417" s="376"/>
      <c r="C1417" s="21" t="s">
        <v>44</v>
      </c>
      <c r="D1417" s="15" t="s">
        <v>700</v>
      </c>
      <c r="E1417" s="307" t="s">
        <v>605</v>
      </c>
      <c r="F1417" s="16" t="s">
        <v>607</v>
      </c>
      <c r="G1417" s="376"/>
      <c r="H1417" s="373"/>
      <c r="I1417" s="373"/>
      <c r="J1417" s="389"/>
      <c r="K1417" s="388"/>
      <c r="L1417" s="324">
        <v>96870</v>
      </c>
      <c r="M1417" s="324">
        <v>96870</v>
      </c>
      <c r="N1417" s="132">
        <v>96870</v>
      </c>
      <c r="O1417" s="324">
        <v>96870</v>
      </c>
      <c r="P1417" s="324">
        <v>96870</v>
      </c>
      <c r="Q1417" s="324">
        <v>96870</v>
      </c>
      <c r="R1417" s="324">
        <v>96870</v>
      </c>
      <c r="S1417" s="324">
        <v>96870</v>
      </c>
      <c r="T1417" s="324">
        <v>96870</v>
      </c>
      <c r="U1417" s="51"/>
    </row>
    <row r="1418" spans="1:21" s="10" customFormat="1" ht="65.099999999999994" customHeight="1" x14ac:dyDescent="0.3">
      <c r="A1418" s="13">
        <v>1408</v>
      </c>
      <c r="B1418" s="376"/>
      <c r="C1418" s="21" t="s">
        <v>44</v>
      </c>
      <c r="D1418" s="15" t="s">
        <v>700</v>
      </c>
      <c r="E1418" s="307" t="s">
        <v>605</v>
      </c>
      <c r="F1418" s="16" t="s">
        <v>608</v>
      </c>
      <c r="G1418" s="376"/>
      <c r="H1418" s="373"/>
      <c r="I1418" s="373"/>
      <c r="J1418" s="389"/>
      <c r="K1418" s="388"/>
      <c r="L1418" s="324">
        <v>130630</v>
      </c>
      <c r="M1418" s="324">
        <v>130630</v>
      </c>
      <c r="N1418" s="132">
        <v>130630</v>
      </c>
      <c r="O1418" s="324">
        <v>130630</v>
      </c>
      <c r="P1418" s="324">
        <v>130630</v>
      </c>
      <c r="Q1418" s="324">
        <v>130630</v>
      </c>
      <c r="R1418" s="324">
        <v>130630</v>
      </c>
      <c r="S1418" s="324">
        <v>130630</v>
      </c>
      <c r="T1418" s="324">
        <v>130630</v>
      </c>
      <c r="U1418" s="51"/>
    </row>
    <row r="1419" spans="1:21" s="10" customFormat="1" ht="65.099999999999994" customHeight="1" x14ac:dyDescent="0.3">
      <c r="A1419" s="13">
        <v>1409</v>
      </c>
      <c r="B1419" s="376"/>
      <c r="C1419" s="21" t="s">
        <v>44</v>
      </c>
      <c r="D1419" s="15" t="s">
        <v>700</v>
      </c>
      <c r="E1419" s="307" t="s">
        <v>605</v>
      </c>
      <c r="F1419" s="19" t="s">
        <v>609</v>
      </c>
      <c r="G1419" s="376"/>
      <c r="H1419" s="373"/>
      <c r="I1419" s="373"/>
      <c r="J1419" s="389"/>
      <c r="K1419" s="388"/>
      <c r="L1419" s="324">
        <v>188450</v>
      </c>
      <c r="M1419" s="324">
        <v>188450</v>
      </c>
      <c r="N1419" s="132">
        <v>188450</v>
      </c>
      <c r="O1419" s="324">
        <v>188450</v>
      </c>
      <c r="P1419" s="324">
        <v>188450</v>
      </c>
      <c r="Q1419" s="324">
        <v>188450</v>
      </c>
      <c r="R1419" s="324">
        <v>188450</v>
      </c>
      <c r="S1419" s="324">
        <v>188450</v>
      </c>
      <c r="T1419" s="324">
        <v>188450</v>
      </c>
      <c r="U1419" s="51"/>
    </row>
    <row r="1420" spans="1:21" s="10" customFormat="1" ht="65.099999999999994" customHeight="1" x14ac:dyDescent="0.3">
      <c r="A1420" s="13">
        <v>1410</v>
      </c>
      <c r="B1420" s="376"/>
      <c r="C1420" s="21" t="s">
        <v>44</v>
      </c>
      <c r="D1420" s="15" t="s">
        <v>700</v>
      </c>
      <c r="E1420" s="307" t="s">
        <v>605</v>
      </c>
      <c r="F1420" s="16" t="s">
        <v>610</v>
      </c>
      <c r="G1420" s="376"/>
      <c r="H1420" s="373"/>
      <c r="I1420" s="373"/>
      <c r="J1420" s="389"/>
      <c r="K1420" s="388"/>
      <c r="L1420" s="324">
        <v>281210</v>
      </c>
      <c r="M1420" s="324">
        <v>281210</v>
      </c>
      <c r="N1420" s="132">
        <v>281210</v>
      </c>
      <c r="O1420" s="324">
        <v>281210</v>
      </c>
      <c r="P1420" s="324">
        <v>281210</v>
      </c>
      <c r="Q1420" s="324">
        <v>281210</v>
      </c>
      <c r="R1420" s="324">
        <v>281210</v>
      </c>
      <c r="S1420" s="324">
        <v>281210</v>
      </c>
      <c r="T1420" s="324">
        <v>281210</v>
      </c>
      <c r="U1420" s="51"/>
    </row>
    <row r="1421" spans="1:21" s="10" customFormat="1" ht="65.099999999999994" customHeight="1" x14ac:dyDescent="0.3">
      <c r="A1421" s="13">
        <v>1411</v>
      </c>
      <c r="B1421" s="376"/>
      <c r="C1421" s="21" t="s">
        <v>44</v>
      </c>
      <c r="D1421" s="15" t="s">
        <v>700</v>
      </c>
      <c r="E1421" s="307" t="s">
        <v>605</v>
      </c>
      <c r="F1421" s="16" t="s">
        <v>611</v>
      </c>
      <c r="G1421" s="376"/>
      <c r="H1421" s="373"/>
      <c r="I1421" s="373"/>
      <c r="J1421" s="389"/>
      <c r="K1421" s="388"/>
      <c r="L1421" s="324">
        <v>370460</v>
      </c>
      <c r="M1421" s="324">
        <v>370460</v>
      </c>
      <c r="N1421" s="132">
        <v>370460</v>
      </c>
      <c r="O1421" s="324">
        <v>370460</v>
      </c>
      <c r="P1421" s="324">
        <v>370460</v>
      </c>
      <c r="Q1421" s="324">
        <v>370460</v>
      </c>
      <c r="R1421" s="324">
        <v>370460</v>
      </c>
      <c r="S1421" s="324">
        <v>370460</v>
      </c>
      <c r="T1421" s="324">
        <v>370460</v>
      </c>
      <c r="U1421" s="51"/>
    </row>
    <row r="1422" spans="1:21" s="10" customFormat="1" ht="65.099999999999994" customHeight="1" x14ac:dyDescent="0.3">
      <c r="A1422" s="13">
        <v>1412</v>
      </c>
      <c r="B1422" s="376"/>
      <c r="C1422" s="21" t="s">
        <v>44</v>
      </c>
      <c r="D1422" s="15" t="s">
        <v>700</v>
      </c>
      <c r="E1422" s="307" t="s">
        <v>605</v>
      </c>
      <c r="F1422" s="16" t="s">
        <v>612</v>
      </c>
      <c r="G1422" s="376"/>
      <c r="H1422" s="373"/>
      <c r="I1422" s="373"/>
      <c r="J1422" s="389"/>
      <c r="K1422" s="388"/>
      <c r="L1422" s="324">
        <v>482920</v>
      </c>
      <c r="M1422" s="324">
        <v>482920</v>
      </c>
      <c r="N1422" s="132">
        <v>482920</v>
      </c>
      <c r="O1422" s="324">
        <v>482920</v>
      </c>
      <c r="P1422" s="324">
        <v>482920</v>
      </c>
      <c r="Q1422" s="324">
        <v>482920</v>
      </c>
      <c r="R1422" s="324">
        <v>482920</v>
      </c>
      <c r="S1422" s="324">
        <v>482920</v>
      </c>
      <c r="T1422" s="324">
        <v>482920</v>
      </c>
      <c r="U1422" s="51"/>
    </row>
    <row r="1423" spans="1:21" s="10" customFormat="1" ht="65.099999999999994" customHeight="1" x14ac:dyDescent="0.3">
      <c r="A1423" s="13">
        <v>1413</v>
      </c>
      <c r="B1423" s="376"/>
      <c r="C1423" s="21" t="s">
        <v>44</v>
      </c>
      <c r="D1423" s="15" t="s">
        <v>700</v>
      </c>
      <c r="E1423" s="307" t="s">
        <v>605</v>
      </c>
      <c r="F1423" s="16" t="s">
        <v>613</v>
      </c>
      <c r="G1423" s="376"/>
      <c r="H1423" s="373"/>
      <c r="I1423" s="373"/>
      <c r="J1423" s="389"/>
      <c r="K1423" s="388"/>
      <c r="L1423" s="324">
        <v>667610</v>
      </c>
      <c r="M1423" s="324">
        <v>667610</v>
      </c>
      <c r="N1423" s="132">
        <v>667610</v>
      </c>
      <c r="O1423" s="324">
        <v>667610</v>
      </c>
      <c r="P1423" s="324">
        <v>667610</v>
      </c>
      <c r="Q1423" s="324">
        <v>667610</v>
      </c>
      <c r="R1423" s="324">
        <v>667610</v>
      </c>
      <c r="S1423" s="324">
        <v>667610</v>
      </c>
      <c r="T1423" s="324">
        <v>667610</v>
      </c>
      <c r="U1423" s="51"/>
    </row>
    <row r="1424" spans="1:21" s="10" customFormat="1" ht="65.099999999999994" customHeight="1" x14ac:dyDescent="0.3">
      <c r="A1424" s="13">
        <v>1414</v>
      </c>
      <c r="B1424" s="376"/>
      <c r="C1424" s="21" t="s">
        <v>44</v>
      </c>
      <c r="D1424" s="15" t="s">
        <v>700</v>
      </c>
      <c r="E1424" s="307" t="s">
        <v>605</v>
      </c>
      <c r="F1424" s="16" t="s">
        <v>614</v>
      </c>
      <c r="G1424" s="376"/>
      <c r="H1424" s="373"/>
      <c r="I1424" s="373"/>
      <c r="J1424" s="389"/>
      <c r="K1424" s="388"/>
      <c r="L1424" s="324">
        <v>904140</v>
      </c>
      <c r="M1424" s="324">
        <v>904140</v>
      </c>
      <c r="N1424" s="132">
        <v>904140</v>
      </c>
      <c r="O1424" s="324">
        <v>904140</v>
      </c>
      <c r="P1424" s="324">
        <v>904140</v>
      </c>
      <c r="Q1424" s="324">
        <v>904140</v>
      </c>
      <c r="R1424" s="324">
        <v>904140</v>
      </c>
      <c r="S1424" s="324">
        <v>904140</v>
      </c>
      <c r="T1424" s="324">
        <v>904140</v>
      </c>
      <c r="U1424" s="51"/>
    </row>
    <row r="1425" spans="1:21" s="10" customFormat="1" ht="65.099999999999994" customHeight="1" x14ac:dyDescent="0.3">
      <c r="A1425" s="13">
        <v>1415</v>
      </c>
      <c r="B1425" s="376"/>
      <c r="C1425" s="21" t="s">
        <v>44</v>
      </c>
      <c r="D1425" s="15" t="s">
        <v>700</v>
      </c>
      <c r="E1425" s="307" t="s">
        <v>605</v>
      </c>
      <c r="F1425" s="16" t="s">
        <v>615</v>
      </c>
      <c r="G1425" s="376"/>
      <c r="H1425" s="373"/>
      <c r="I1425" s="373"/>
      <c r="J1425" s="389"/>
      <c r="K1425" s="388"/>
      <c r="L1425" s="324">
        <v>1206960</v>
      </c>
      <c r="M1425" s="324">
        <v>1206960</v>
      </c>
      <c r="N1425" s="132">
        <v>1206960</v>
      </c>
      <c r="O1425" s="324">
        <v>1206960</v>
      </c>
      <c r="P1425" s="324">
        <v>1206960</v>
      </c>
      <c r="Q1425" s="324">
        <v>1206960</v>
      </c>
      <c r="R1425" s="324">
        <v>1206960</v>
      </c>
      <c r="S1425" s="324">
        <v>1206960</v>
      </c>
      <c r="T1425" s="324">
        <v>1206960</v>
      </c>
      <c r="U1425" s="51"/>
    </row>
    <row r="1426" spans="1:21" s="10" customFormat="1" ht="65.099999999999994" customHeight="1" x14ac:dyDescent="0.3">
      <c r="A1426" s="13">
        <v>1416</v>
      </c>
      <c r="B1426" s="376"/>
      <c r="C1426" s="21" t="s">
        <v>44</v>
      </c>
      <c r="D1426" s="15" t="s">
        <v>700</v>
      </c>
      <c r="E1426" s="307" t="s">
        <v>605</v>
      </c>
      <c r="F1426" s="16" t="s">
        <v>616</v>
      </c>
      <c r="G1426" s="376"/>
      <c r="H1426" s="373"/>
      <c r="I1426" s="373"/>
      <c r="J1426" s="389"/>
      <c r="K1426" s="388"/>
      <c r="L1426" s="324">
        <v>1428050</v>
      </c>
      <c r="M1426" s="324">
        <v>1428050</v>
      </c>
      <c r="N1426" s="132">
        <v>1428050</v>
      </c>
      <c r="O1426" s="324">
        <v>1428050</v>
      </c>
      <c r="P1426" s="324">
        <v>1428050</v>
      </c>
      <c r="Q1426" s="324">
        <v>1428050</v>
      </c>
      <c r="R1426" s="324">
        <v>1428050</v>
      </c>
      <c r="S1426" s="324">
        <v>1428050</v>
      </c>
      <c r="T1426" s="324">
        <v>1428050</v>
      </c>
      <c r="U1426" s="51"/>
    </row>
    <row r="1427" spans="1:21" s="10" customFormat="1" ht="65.099999999999994" customHeight="1" x14ac:dyDescent="0.3">
      <c r="A1427" s="13">
        <v>1417</v>
      </c>
      <c r="B1427" s="376"/>
      <c r="C1427" s="21" t="s">
        <v>44</v>
      </c>
      <c r="D1427" s="15" t="s">
        <v>700</v>
      </c>
      <c r="E1427" s="307" t="s">
        <v>605</v>
      </c>
      <c r="F1427" s="16" t="s">
        <v>617</v>
      </c>
      <c r="G1427" s="376"/>
      <c r="H1427" s="373"/>
      <c r="I1427" s="373"/>
      <c r="J1427" s="389"/>
      <c r="K1427" s="388"/>
      <c r="L1427" s="324">
        <v>1765410</v>
      </c>
      <c r="M1427" s="324">
        <v>1765410</v>
      </c>
      <c r="N1427" s="132">
        <v>1765410</v>
      </c>
      <c r="O1427" s="324">
        <v>1765410</v>
      </c>
      <c r="P1427" s="324">
        <v>1765410</v>
      </c>
      <c r="Q1427" s="324">
        <v>1765410</v>
      </c>
      <c r="R1427" s="324">
        <v>1765410</v>
      </c>
      <c r="S1427" s="324">
        <v>1765410</v>
      </c>
      <c r="T1427" s="324">
        <v>1765410</v>
      </c>
      <c r="U1427" s="51"/>
    </row>
    <row r="1428" spans="1:21" s="10" customFormat="1" ht="65.099999999999994" customHeight="1" x14ac:dyDescent="0.3">
      <c r="A1428" s="13">
        <v>1418</v>
      </c>
      <c r="B1428" s="376"/>
      <c r="C1428" s="21" t="s">
        <v>44</v>
      </c>
      <c r="D1428" s="15" t="s">
        <v>700</v>
      </c>
      <c r="E1428" s="307" t="s">
        <v>605</v>
      </c>
      <c r="F1428" s="16" t="s">
        <v>618</v>
      </c>
      <c r="G1428" s="376"/>
      <c r="H1428" s="373"/>
      <c r="I1428" s="373"/>
      <c r="J1428" s="389"/>
      <c r="K1428" s="388"/>
      <c r="L1428" s="324">
        <v>1722845</v>
      </c>
      <c r="M1428" s="324">
        <v>1722845</v>
      </c>
      <c r="N1428" s="132">
        <v>1869287.3181818181</v>
      </c>
      <c r="O1428" s="324">
        <v>1869287.3181818181</v>
      </c>
      <c r="P1428" s="324">
        <v>1869287.3181818181</v>
      </c>
      <c r="Q1428" s="324">
        <v>1869287.3181818181</v>
      </c>
      <c r="R1428" s="324">
        <v>1869287.3181818181</v>
      </c>
      <c r="S1428" s="324">
        <v>1869287.3181818181</v>
      </c>
      <c r="T1428" s="324">
        <v>1869287.3181818181</v>
      </c>
      <c r="U1428" s="51"/>
    </row>
    <row r="1429" spans="1:21" s="10" customFormat="1" ht="201.75" customHeight="1" x14ac:dyDescent="0.3">
      <c r="A1429" s="13">
        <v>1419</v>
      </c>
      <c r="B1429" s="376"/>
      <c r="C1429" s="20" t="s">
        <v>619</v>
      </c>
      <c r="D1429" s="15" t="s">
        <v>700</v>
      </c>
      <c r="E1429" s="307" t="s">
        <v>605</v>
      </c>
      <c r="F1429" s="16" t="s">
        <v>620</v>
      </c>
      <c r="G1429" s="376"/>
      <c r="H1429" s="373"/>
      <c r="I1429" s="373"/>
      <c r="J1429" s="389"/>
      <c r="K1429" s="388"/>
      <c r="L1429" s="324">
        <v>116660</v>
      </c>
      <c r="M1429" s="324">
        <v>116660</v>
      </c>
      <c r="N1429" s="132">
        <v>116660</v>
      </c>
      <c r="O1429" s="324">
        <v>116660</v>
      </c>
      <c r="P1429" s="324">
        <v>116660</v>
      </c>
      <c r="Q1429" s="324">
        <v>116660</v>
      </c>
      <c r="R1429" s="324">
        <v>116660</v>
      </c>
      <c r="S1429" s="324">
        <v>116660</v>
      </c>
      <c r="T1429" s="324">
        <v>116660</v>
      </c>
      <c r="U1429" s="135"/>
    </row>
    <row r="1430" spans="1:21" s="10" customFormat="1" ht="65.099999999999994" customHeight="1" x14ac:dyDescent="0.3">
      <c r="A1430" s="13">
        <v>1420</v>
      </c>
      <c r="B1430" s="376"/>
      <c r="C1430" s="21" t="s">
        <v>44</v>
      </c>
      <c r="D1430" s="15" t="s">
        <v>700</v>
      </c>
      <c r="E1430" s="307" t="s">
        <v>605</v>
      </c>
      <c r="F1430" s="16" t="s">
        <v>621</v>
      </c>
      <c r="G1430" s="376"/>
      <c r="H1430" s="373"/>
      <c r="I1430" s="373"/>
      <c r="J1430" s="389"/>
      <c r="K1430" s="388"/>
      <c r="L1430" s="324">
        <v>149790</v>
      </c>
      <c r="M1430" s="324">
        <v>149790</v>
      </c>
      <c r="N1430" s="132">
        <v>149790</v>
      </c>
      <c r="O1430" s="324">
        <v>149790</v>
      </c>
      <c r="P1430" s="324">
        <v>149790</v>
      </c>
      <c r="Q1430" s="324">
        <v>149790</v>
      </c>
      <c r="R1430" s="324">
        <v>149790</v>
      </c>
      <c r="S1430" s="324">
        <v>149790</v>
      </c>
      <c r="T1430" s="324">
        <v>149790</v>
      </c>
      <c r="U1430" s="135"/>
    </row>
    <row r="1431" spans="1:21" s="10" customFormat="1" ht="65.099999999999994" customHeight="1" x14ac:dyDescent="0.3">
      <c r="A1431" s="13">
        <v>1421</v>
      </c>
      <c r="B1431" s="376"/>
      <c r="C1431" s="21" t="s">
        <v>44</v>
      </c>
      <c r="D1431" s="15" t="s">
        <v>700</v>
      </c>
      <c r="E1431" s="307" t="s">
        <v>605</v>
      </c>
      <c r="F1431" s="16" t="s">
        <v>622</v>
      </c>
      <c r="G1431" s="376"/>
      <c r="H1431" s="373"/>
      <c r="I1431" s="373"/>
      <c r="J1431" s="389"/>
      <c r="K1431" s="388"/>
      <c r="L1431" s="324">
        <v>226090</v>
      </c>
      <c r="M1431" s="324">
        <v>226090</v>
      </c>
      <c r="N1431" s="132">
        <v>226090</v>
      </c>
      <c r="O1431" s="324">
        <v>226090</v>
      </c>
      <c r="P1431" s="324">
        <v>226090</v>
      </c>
      <c r="Q1431" s="324">
        <v>226090</v>
      </c>
      <c r="R1431" s="324">
        <v>226090</v>
      </c>
      <c r="S1431" s="324">
        <v>226090</v>
      </c>
      <c r="T1431" s="324">
        <v>226090</v>
      </c>
      <c r="U1431" s="135"/>
    </row>
    <row r="1432" spans="1:21" s="10" customFormat="1" ht="65.099999999999994" customHeight="1" x14ac:dyDescent="0.3">
      <c r="A1432" s="13">
        <v>1422</v>
      </c>
      <c r="B1432" s="376"/>
      <c r="C1432" s="21" t="s">
        <v>44</v>
      </c>
      <c r="D1432" s="15" t="s">
        <v>700</v>
      </c>
      <c r="E1432" s="307" t="s">
        <v>605</v>
      </c>
      <c r="F1432" s="19" t="s">
        <v>623</v>
      </c>
      <c r="G1432" s="376"/>
      <c r="H1432" s="373"/>
      <c r="I1432" s="373"/>
      <c r="J1432" s="389"/>
      <c r="K1432" s="388"/>
      <c r="L1432" s="324">
        <v>328660</v>
      </c>
      <c r="M1432" s="324">
        <v>328660</v>
      </c>
      <c r="N1432" s="132">
        <v>328660</v>
      </c>
      <c r="O1432" s="324">
        <v>328660</v>
      </c>
      <c r="P1432" s="324">
        <v>328660</v>
      </c>
      <c r="Q1432" s="324">
        <v>328660</v>
      </c>
      <c r="R1432" s="324">
        <v>328660</v>
      </c>
      <c r="S1432" s="324">
        <v>328660</v>
      </c>
      <c r="T1432" s="324">
        <v>328660</v>
      </c>
      <c r="U1432" s="135"/>
    </row>
    <row r="1433" spans="1:21" s="10" customFormat="1" ht="65.099999999999994" customHeight="1" x14ac:dyDescent="0.3">
      <c r="A1433" s="13">
        <v>1423</v>
      </c>
      <c r="B1433" s="376"/>
      <c r="C1433" s="21" t="s">
        <v>44</v>
      </c>
      <c r="D1433" s="15" t="s">
        <v>700</v>
      </c>
      <c r="E1433" s="307" t="s">
        <v>605</v>
      </c>
      <c r="F1433" s="16" t="s">
        <v>624</v>
      </c>
      <c r="G1433" s="376"/>
      <c r="H1433" s="373"/>
      <c r="I1433" s="373"/>
      <c r="J1433" s="389"/>
      <c r="K1433" s="388"/>
      <c r="L1433" s="324">
        <v>499140</v>
      </c>
      <c r="M1433" s="324">
        <v>499140</v>
      </c>
      <c r="N1433" s="132">
        <v>499140</v>
      </c>
      <c r="O1433" s="324">
        <v>499140</v>
      </c>
      <c r="P1433" s="324">
        <v>499140</v>
      </c>
      <c r="Q1433" s="324">
        <v>499140</v>
      </c>
      <c r="R1433" s="324">
        <v>499140</v>
      </c>
      <c r="S1433" s="324">
        <v>499140</v>
      </c>
      <c r="T1433" s="324">
        <v>499140</v>
      </c>
      <c r="U1433" s="135"/>
    </row>
    <row r="1434" spans="1:21" s="10" customFormat="1" ht="65.099999999999994" customHeight="1" x14ac:dyDescent="0.3">
      <c r="A1434" s="13">
        <v>1424</v>
      </c>
      <c r="B1434" s="376"/>
      <c r="C1434" s="21" t="s">
        <v>44</v>
      </c>
      <c r="D1434" s="15" t="s">
        <v>700</v>
      </c>
      <c r="E1434" s="307" t="s">
        <v>605</v>
      </c>
      <c r="F1434" s="16" t="s">
        <v>625</v>
      </c>
      <c r="G1434" s="376"/>
      <c r="H1434" s="373"/>
      <c r="I1434" s="373"/>
      <c r="J1434" s="389"/>
      <c r="K1434" s="388"/>
      <c r="L1434" s="324">
        <v>669870</v>
      </c>
      <c r="M1434" s="324">
        <v>669870</v>
      </c>
      <c r="N1434" s="132">
        <v>669870</v>
      </c>
      <c r="O1434" s="324">
        <v>669870</v>
      </c>
      <c r="P1434" s="324">
        <v>669870</v>
      </c>
      <c r="Q1434" s="324">
        <v>669870</v>
      </c>
      <c r="R1434" s="324">
        <v>669870</v>
      </c>
      <c r="S1434" s="324">
        <v>669870</v>
      </c>
      <c r="T1434" s="324">
        <v>669870</v>
      </c>
      <c r="U1434" s="135"/>
    </row>
    <row r="1435" spans="1:21" s="10" customFormat="1" ht="65.099999999999994" customHeight="1" x14ac:dyDescent="0.3">
      <c r="A1435" s="13">
        <v>1425</v>
      </c>
      <c r="B1435" s="376"/>
      <c r="C1435" s="21" t="s">
        <v>44</v>
      </c>
      <c r="D1435" s="15" t="s">
        <v>700</v>
      </c>
      <c r="E1435" s="307" t="s">
        <v>605</v>
      </c>
      <c r="F1435" s="16" t="s">
        <v>626</v>
      </c>
      <c r="G1435" s="376"/>
      <c r="H1435" s="373"/>
      <c r="I1435" s="373"/>
      <c r="J1435" s="389"/>
      <c r="K1435" s="388"/>
      <c r="L1435" s="324">
        <v>901640</v>
      </c>
      <c r="M1435" s="324">
        <v>901640</v>
      </c>
      <c r="N1435" s="132">
        <v>901640</v>
      </c>
      <c r="O1435" s="324">
        <v>901640</v>
      </c>
      <c r="P1435" s="324">
        <v>901640</v>
      </c>
      <c r="Q1435" s="324">
        <v>901640</v>
      </c>
      <c r="R1435" s="324">
        <v>901640</v>
      </c>
      <c r="S1435" s="324">
        <v>901640</v>
      </c>
      <c r="T1435" s="324">
        <v>901640</v>
      </c>
      <c r="U1435" s="135"/>
    </row>
    <row r="1436" spans="1:21" s="10" customFormat="1" ht="65.099999999999994" customHeight="1" x14ac:dyDescent="0.3">
      <c r="A1436" s="13">
        <v>1426</v>
      </c>
      <c r="B1436" s="376"/>
      <c r="C1436" s="21" t="s">
        <v>44</v>
      </c>
      <c r="D1436" s="15" t="s">
        <v>700</v>
      </c>
      <c r="E1436" s="307" t="s">
        <v>605</v>
      </c>
      <c r="F1436" s="16" t="s">
        <v>627</v>
      </c>
      <c r="G1436" s="376"/>
      <c r="H1436" s="373"/>
      <c r="I1436" s="373"/>
      <c r="J1436" s="389"/>
      <c r="K1436" s="388"/>
      <c r="L1436" s="324">
        <v>1263660</v>
      </c>
      <c r="M1436" s="324">
        <v>1263660</v>
      </c>
      <c r="N1436" s="132">
        <v>1263660</v>
      </c>
      <c r="O1436" s="324">
        <v>1263660</v>
      </c>
      <c r="P1436" s="324">
        <v>1263660</v>
      </c>
      <c r="Q1436" s="324">
        <v>1263660</v>
      </c>
      <c r="R1436" s="324">
        <v>1263660</v>
      </c>
      <c r="S1436" s="324">
        <v>1263660</v>
      </c>
      <c r="T1436" s="324">
        <v>1263660</v>
      </c>
      <c r="U1436" s="135"/>
    </row>
    <row r="1437" spans="1:21" s="10" customFormat="1" ht="65.099999999999994" customHeight="1" x14ac:dyDescent="0.3">
      <c r="A1437" s="13">
        <v>1427</v>
      </c>
      <c r="B1437" s="376"/>
      <c r="C1437" s="21" t="s">
        <v>44</v>
      </c>
      <c r="D1437" s="15" t="s">
        <v>700</v>
      </c>
      <c r="E1437" s="307" t="s">
        <v>605</v>
      </c>
      <c r="F1437" s="16" t="s">
        <v>628</v>
      </c>
      <c r="G1437" s="376"/>
      <c r="H1437" s="373"/>
      <c r="I1437" s="373"/>
      <c r="J1437" s="389"/>
      <c r="K1437" s="388"/>
      <c r="L1437" s="324">
        <v>1767920</v>
      </c>
      <c r="M1437" s="324">
        <v>1767920</v>
      </c>
      <c r="N1437" s="132">
        <v>1767920</v>
      </c>
      <c r="O1437" s="324">
        <v>1767920</v>
      </c>
      <c r="P1437" s="324">
        <v>1767920</v>
      </c>
      <c r="Q1437" s="324">
        <v>1767920</v>
      </c>
      <c r="R1437" s="324">
        <v>1767920</v>
      </c>
      <c r="S1437" s="324">
        <v>1767920</v>
      </c>
      <c r="T1437" s="324">
        <v>1767920</v>
      </c>
      <c r="U1437" s="135"/>
    </row>
    <row r="1438" spans="1:21" s="10" customFormat="1" ht="65.099999999999994" customHeight="1" x14ac:dyDescent="0.3">
      <c r="A1438" s="13">
        <v>1428</v>
      </c>
      <c r="B1438" s="376"/>
      <c r="C1438" s="21" t="s">
        <v>44</v>
      </c>
      <c r="D1438" s="15" t="s">
        <v>700</v>
      </c>
      <c r="E1438" s="307" t="s">
        <v>605</v>
      </c>
      <c r="F1438" s="16" t="s">
        <v>629</v>
      </c>
      <c r="G1438" s="376"/>
      <c r="H1438" s="373"/>
      <c r="I1438" s="373"/>
      <c r="J1438" s="389"/>
      <c r="K1438" s="388"/>
      <c r="L1438" s="324">
        <v>2291050</v>
      </c>
      <c r="M1438" s="324">
        <v>2291050</v>
      </c>
      <c r="N1438" s="132">
        <v>2291050</v>
      </c>
      <c r="O1438" s="324">
        <v>2291050</v>
      </c>
      <c r="P1438" s="324">
        <v>2291050</v>
      </c>
      <c r="Q1438" s="324">
        <v>2291050</v>
      </c>
      <c r="R1438" s="324">
        <v>2291050</v>
      </c>
      <c r="S1438" s="324">
        <v>2291050</v>
      </c>
      <c r="T1438" s="324">
        <v>2291050</v>
      </c>
      <c r="U1438" s="135"/>
    </row>
    <row r="1439" spans="1:21" s="10" customFormat="1" ht="65.099999999999994" customHeight="1" x14ac:dyDescent="0.3">
      <c r="A1439" s="13">
        <v>1429</v>
      </c>
      <c r="B1439" s="376"/>
      <c r="C1439" s="21" t="s">
        <v>44</v>
      </c>
      <c r="D1439" s="15" t="s">
        <v>700</v>
      </c>
      <c r="E1439" s="307" t="s">
        <v>605</v>
      </c>
      <c r="F1439" s="16" t="s">
        <v>630</v>
      </c>
      <c r="G1439" s="376"/>
      <c r="H1439" s="373"/>
      <c r="I1439" s="373"/>
      <c r="J1439" s="389"/>
      <c r="K1439" s="388"/>
      <c r="L1439" s="324">
        <v>2727430</v>
      </c>
      <c r="M1439" s="324">
        <v>2727430</v>
      </c>
      <c r="N1439" s="132">
        <v>2727430</v>
      </c>
      <c r="O1439" s="324">
        <v>2727430</v>
      </c>
      <c r="P1439" s="324">
        <v>2727430</v>
      </c>
      <c r="Q1439" s="324">
        <v>2727430</v>
      </c>
      <c r="R1439" s="324">
        <v>2727430</v>
      </c>
      <c r="S1439" s="324">
        <v>2727430</v>
      </c>
      <c r="T1439" s="324">
        <v>2727430</v>
      </c>
      <c r="U1439" s="135"/>
    </row>
    <row r="1440" spans="1:21" s="10" customFormat="1" ht="65.099999999999994" customHeight="1" x14ac:dyDescent="0.3">
      <c r="A1440" s="13">
        <v>1430</v>
      </c>
      <c r="B1440" s="376"/>
      <c r="C1440" s="21" t="s">
        <v>44</v>
      </c>
      <c r="D1440" s="15" t="s">
        <v>700</v>
      </c>
      <c r="E1440" s="307" t="s">
        <v>605</v>
      </c>
      <c r="F1440" s="16" t="s">
        <v>631</v>
      </c>
      <c r="G1440" s="376"/>
      <c r="H1440" s="373"/>
      <c r="I1440" s="373"/>
      <c r="J1440" s="389"/>
      <c r="K1440" s="388"/>
      <c r="L1440" s="324">
        <v>3378820</v>
      </c>
      <c r="M1440" s="324">
        <v>3378820</v>
      </c>
      <c r="N1440" s="132">
        <v>3378820</v>
      </c>
      <c r="O1440" s="324">
        <v>3378820</v>
      </c>
      <c r="P1440" s="324">
        <v>3378820</v>
      </c>
      <c r="Q1440" s="324">
        <v>3378820</v>
      </c>
      <c r="R1440" s="324">
        <v>3378820</v>
      </c>
      <c r="S1440" s="324">
        <v>3378820</v>
      </c>
      <c r="T1440" s="324">
        <v>3378820</v>
      </c>
      <c r="U1440" s="135"/>
    </row>
    <row r="1441" spans="1:21" s="10" customFormat="1" ht="65.099999999999994" customHeight="1" x14ac:dyDescent="0.3">
      <c r="A1441" s="13">
        <v>1431</v>
      </c>
      <c r="B1441" s="376"/>
      <c r="C1441" s="21" t="s">
        <v>44</v>
      </c>
      <c r="D1441" s="15" t="s">
        <v>700</v>
      </c>
      <c r="E1441" s="307" t="s">
        <v>605</v>
      </c>
      <c r="F1441" s="16" t="s">
        <v>632</v>
      </c>
      <c r="G1441" s="376"/>
      <c r="H1441" s="373"/>
      <c r="I1441" s="373"/>
      <c r="J1441" s="389"/>
      <c r="K1441" s="388"/>
      <c r="L1441" s="324">
        <v>3324100</v>
      </c>
      <c r="M1441" s="324">
        <v>3324100</v>
      </c>
      <c r="N1441" s="132">
        <v>3606648.5</v>
      </c>
      <c r="O1441" s="324">
        <v>3606648.5</v>
      </c>
      <c r="P1441" s="324">
        <v>3606648.5</v>
      </c>
      <c r="Q1441" s="324">
        <v>3606648.5</v>
      </c>
      <c r="R1441" s="324">
        <v>3606648.5</v>
      </c>
      <c r="S1441" s="324">
        <v>3606648.5</v>
      </c>
      <c r="T1441" s="324">
        <v>3606648.5</v>
      </c>
      <c r="U1441" s="135"/>
    </row>
    <row r="1442" spans="1:21" s="10" customFormat="1" ht="222.75" customHeight="1" x14ac:dyDescent="0.3">
      <c r="A1442" s="13">
        <v>1432</v>
      </c>
      <c r="B1442" s="376"/>
      <c r="C1442" s="20" t="s">
        <v>633</v>
      </c>
      <c r="D1442" s="15" t="s">
        <v>700</v>
      </c>
      <c r="E1442" s="307" t="s">
        <v>605</v>
      </c>
      <c r="F1442" s="16" t="s">
        <v>634</v>
      </c>
      <c r="G1442" s="376"/>
      <c r="H1442" s="373"/>
      <c r="I1442" s="373"/>
      <c r="J1442" s="389"/>
      <c r="K1442" s="388"/>
      <c r="L1442" s="324">
        <v>109810</v>
      </c>
      <c r="M1442" s="324">
        <v>109810</v>
      </c>
      <c r="N1442" s="132">
        <v>109810</v>
      </c>
      <c r="O1442" s="324">
        <v>109810</v>
      </c>
      <c r="P1442" s="324">
        <v>109810</v>
      </c>
      <c r="Q1442" s="324">
        <v>109810</v>
      </c>
      <c r="R1442" s="324">
        <v>109810</v>
      </c>
      <c r="S1442" s="324">
        <v>109810</v>
      </c>
      <c r="T1442" s="324">
        <v>109810</v>
      </c>
      <c r="U1442" s="135"/>
    </row>
    <row r="1443" spans="1:21" s="10" customFormat="1" ht="65.099999999999994" customHeight="1" x14ac:dyDescent="0.3">
      <c r="A1443" s="13">
        <v>1433</v>
      </c>
      <c r="B1443" s="376"/>
      <c r="C1443" s="21" t="s">
        <v>44</v>
      </c>
      <c r="D1443" s="15" t="s">
        <v>700</v>
      </c>
      <c r="E1443" s="307" t="s">
        <v>605</v>
      </c>
      <c r="F1443" s="19" t="s">
        <v>635</v>
      </c>
      <c r="G1443" s="376"/>
      <c r="H1443" s="373"/>
      <c r="I1443" s="373"/>
      <c r="J1443" s="389"/>
      <c r="K1443" s="388"/>
      <c r="L1443" s="324">
        <v>140860</v>
      </c>
      <c r="M1443" s="324">
        <v>140860</v>
      </c>
      <c r="N1443" s="132">
        <v>140860</v>
      </c>
      <c r="O1443" s="324">
        <v>140860</v>
      </c>
      <c r="P1443" s="324">
        <v>140860</v>
      </c>
      <c r="Q1443" s="324">
        <v>140860</v>
      </c>
      <c r="R1443" s="324">
        <v>140860</v>
      </c>
      <c r="S1443" s="324">
        <v>140860</v>
      </c>
      <c r="T1443" s="324">
        <v>140860</v>
      </c>
      <c r="U1443" s="135"/>
    </row>
    <row r="1444" spans="1:21" s="10" customFormat="1" ht="65.099999999999994" customHeight="1" x14ac:dyDescent="0.3">
      <c r="A1444" s="13">
        <v>1434</v>
      </c>
      <c r="B1444" s="376"/>
      <c r="C1444" s="21" t="s">
        <v>44</v>
      </c>
      <c r="D1444" s="15" t="s">
        <v>700</v>
      </c>
      <c r="E1444" s="307" t="s">
        <v>605</v>
      </c>
      <c r="F1444" s="16" t="s">
        <v>636</v>
      </c>
      <c r="G1444" s="376"/>
      <c r="H1444" s="373"/>
      <c r="I1444" s="373"/>
      <c r="J1444" s="389"/>
      <c r="K1444" s="388"/>
      <c r="L1444" s="324">
        <v>207470</v>
      </c>
      <c r="M1444" s="324">
        <v>207470</v>
      </c>
      <c r="N1444" s="132">
        <v>207470</v>
      </c>
      <c r="O1444" s="324">
        <v>207470</v>
      </c>
      <c r="P1444" s="324">
        <v>207470</v>
      </c>
      <c r="Q1444" s="324">
        <v>207470</v>
      </c>
      <c r="R1444" s="324">
        <v>207470</v>
      </c>
      <c r="S1444" s="324">
        <v>207470</v>
      </c>
      <c r="T1444" s="324">
        <v>207470</v>
      </c>
      <c r="U1444" s="135"/>
    </row>
    <row r="1445" spans="1:21" s="10" customFormat="1" ht="65.099999999999994" customHeight="1" x14ac:dyDescent="0.3">
      <c r="A1445" s="13">
        <v>1435</v>
      </c>
      <c r="B1445" s="376"/>
      <c r="C1445" s="21" t="s">
        <v>44</v>
      </c>
      <c r="D1445" s="15" t="s">
        <v>700</v>
      </c>
      <c r="E1445" s="307" t="s">
        <v>605</v>
      </c>
      <c r="F1445" s="16" t="s">
        <v>637</v>
      </c>
      <c r="G1445" s="376"/>
      <c r="H1445" s="373"/>
      <c r="I1445" s="373"/>
      <c r="J1445" s="389"/>
      <c r="K1445" s="388"/>
      <c r="L1445" s="324">
        <v>310030</v>
      </c>
      <c r="M1445" s="324">
        <v>310030</v>
      </c>
      <c r="N1445" s="132">
        <v>310030</v>
      </c>
      <c r="O1445" s="324">
        <v>310030</v>
      </c>
      <c r="P1445" s="324">
        <v>310030</v>
      </c>
      <c r="Q1445" s="324">
        <v>310030</v>
      </c>
      <c r="R1445" s="324">
        <v>310030</v>
      </c>
      <c r="S1445" s="324">
        <v>310030</v>
      </c>
      <c r="T1445" s="324">
        <v>310030</v>
      </c>
      <c r="U1445" s="135"/>
    </row>
    <row r="1446" spans="1:21" s="10" customFormat="1" ht="65.099999999999994" customHeight="1" x14ac:dyDescent="0.3">
      <c r="A1446" s="13">
        <v>1436</v>
      </c>
      <c r="B1446" s="376"/>
      <c r="C1446" s="21" t="s">
        <v>44</v>
      </c>
      <c r="D1446" s="15" t="s">
        <v>700</v>
      </c>
      <c r="E1446" s="307" t="s">
        <v>605</v>
      </c>
      <c r="F1446" s="16" t="s">
        <v>638</v>
      </c>
      <c r="G1446" s="376"/>
      <c r="H1446" s="373"/>
      <c r="I1446" s="373"/>
      <c r="J1446" s="389"/>
      <c r="K1446" s="388"/>
      <c r="L1446" s="324">
        <v>457470</v>
      </c>
      <c r="M1446" s="324">
        <v>457470</v>
      </c>
      <c r="N1446" s="132">
        <v>457470</v>
      </c>
      <c r="O1446" s="324">
        <v>457470</v>
      </c>
      <c r="P1446" s="324">
        <v>457470</v>
      </c>
      <c r="Q1446" s="324">
        <v>457470</v>
      </c>
      <c r="R1446" s="324">
        <v>457470</v>
      </c>
      <c r="S1446" s="324">
        <v>457470</v>
      </c>
      <c r="T1446" s="324">
        <v>457470</v>
      </c>
      <c r="U1446" s="135"/>
    </row>
    <row r="1447" spans="1:21" s="10" customFormat="1" ht="65.099999999999994" customHeight="1" x14ac:dyDescent="0.3">
      <c r="A1447" s="13">
        <v>1437</v>
      </c>
      <c r="B1447" s="376"/>
      <c r="C1447" s="21" t="s">
        <v>44</v>
      </c>
      <c r="D1447" s="15" t="s">
        <v>700</v>
      </c>
      <c r="E1447" s="307" t="s">
        <v>605</v>
      </c>
      <c r="F1447" s="16" t="s">
        <v>639</v>
      </c>
      <c r="G1447" s="376"/>
      <c r="H1447" s="373"/>
      <c r="I1447" s="373"/>
      <c r="J1447" s="389"/>
      <c r="K1447" s="388"/>
      <c r="L1447" s="324">
        <v>585750</v>
      </c>
      <c r="M1447" s="324">
        <v>585750</v>
      </c>
      <c r="N1447" s="132">
        <v>585750</v>
      </c>
      <c r="O1447" s="324">
        <v>585750</v>
      </c>
      <c r="P1447" s="324">
        <v>585750</v>
      </c>
      <c r="Q1447" s="324">
        <v>585750</v>
      </c>
      <c r="R1447" s="324">
        <v>585750</v>
      </c>
      <c r="S1447" s="324">
        <v>585750</v>
      </c>
      <c r="T1447" s="324">
        <v>585750</v>
      </c>
      <c r="U1447" s="135"/>
    </row>
    <row r="1448" spans="1:21" s="10" customFormat="1" ht="65.099999999999994" customHeight="1" x14ac:dyDescent="0.3">
      <c r="A1448" s="13">
        <v>1438</v>
      </c>
      <c r="B1448" s="376"/>
      <c r="C1448" s="21" t="s">
        <v>44</v>
      </c>
      <c r="D1448" s="15" t="s">
        <v>700</v>
      </c>
      <c r="E1448" s="307" t="s">
        <v>605</v>
      </c>
      <c r="F1448" s="16" t="s">
        <v>640</v>
      </c>
      <c r="G1448" s="376"/>
      <c r="H1448" s="373"/>
      <c r="I1448" s="373"/>
      <c r="J1448" s="389"/>
      <c r="K1448" s="388"/>
      <c r="L1448" s="324">
        <v>626880</v>
      </c>
      <c r="M1448" s="324">
        <v>626880</v>
      </c>
      <c r="N1448" s="132">
        <v>626880</v>
      </c>
      <c r="O1448" s="324">
        <v>626880</v>
      </c>
      <c r="P1448" s="324">
        <v>626880</v>
      </c>
      <c r="Q1448" s="324">
        <v>626880</v>
      </c>
      <c r="R1448" s="324">
        <v>626880</v>
      </c>
      <c r="S1448" s="324">
        <v>626880</v>
      </c>
      <c r="T1448" s="324">
        <v>626880</v>
      </c>
      <c r="U1448" s="135"/>
    </row>
    <row r="1449" spans="1:21" s="10" customFormat="1" ht="65.099999999999994" customHeight="1" x14ac:dyDescent="0.3">
      <c r="A1449" s="13">
        <v>1439</v>
      </c>
      <c r="B1449" s="376"/>
      <c r="C1449" s="21" t="s">
        <v>44</v>
      </c>
      <c r="D1449" s="15" t="s">
        <v>700</v>
      </c>
      <c r="E1449" s="307" t="s">
        <v>605</v>
      </c>
      <c r="F1449" s="16" t="s">
        <v>641</v>
      </c>
      <c r="G1449" s="376"/>
      <c r="H1449" s="373"/>
      <c r="I1449" s="373"/>
      <c r="J1449" s="389"/>
      <c r="K1449" s="388"/>
      <c r="L1449" s="324">
        <v>802890</v>
      </c>
      <c r="M1449" s="324">
        <v>802890</v>
      </c>
      <c r="N1449" s="132">
        <v>802890</v>
      </c>
      <c r="O1449" s="324">
        <v>802890</v>
      </c>
      <c r="P1449" s="324">
        <v>802890</v>
      </c>
      <c r="Q1449" s="324">
        <v>802890</v>
      </c>
      <c r="R1449" s="324">
        <v>802890</v>
      </c>
      <c r="S1449" s="324">
        <v>802890</v>
      </c>
      <c r="T1449" s="324">
        <v>802890</v>
      </c>
      <c r="U1449" s="135"/>
    </row>
    <row r="1450" spans="1:21" s="10" customFormat="1" ht="65.099999999999994" customHeight="1" x14ac:dyDescent="0.3">
      <c r="A1450" s="13">
        <v>1440</v>
      </c>
      <c r="B1450" s="376"/>
      <c r="C1450" s="21" t="s">
        <v>44</v>
      </c>
      <c r="D1450" s="15" t="s">
        <v>700</v>
      </c>
      <c r="E1450" s="307" t="s">
        <v>605</v>
      </c>
      <c r="F1450" s="16" t="s">
        <v>642</v>
      </c>
      <c r="G1450" s="376"/>
      <c r="H1450" s="373"/>
      <c r="I1450" s="373"/>
      <c r="J1450" s="389"/>
      <c r="K1450" s="388"/>
      <c r="L1450" s="324">
        <v>846000</v>
      </c>
      <c r="M1450" s="324">
        <v>846000</v>
      </c>
      <c r="N1450" s="132">
        <v>846000</v>
      </c>
      <c r="O1450" s="324">
        <v>846000</v>
      </c>
      <c r="P1450" s="324">
        <v>846000</v>
      </c>
      <c r="Q1450" s="324">
        <v>846000</v>
      </c>
      <c r="R1450" s="324">
        <v>846000</v>
      </c>
      <c r="S1450" s="324">
        <v>846000</v>
      </c>
      <c r="T1450" s="324">
        <v>846000</v>
      </c>
      <c r="U1450" s="135"/>
    </row>
    <row r="1451" spans="1:21" s="10" customFormat="1" ht="65.099999999999994" customHeight="1" x14ac:dyDescent="0.3">
      <c r="A1451" s="13">
        <v>1441</v>
      </c>
      <c r="B1451" s="376"/>
      <c r="C1451" s="21" t="s">
        <v>44</v>
      </c>
      <c r="D1451" s="15" t="s">
        <v>700</v>
      </c>
      <c r="E1451" s="307" t="s">
        <v>605</v>
      </c>
      <c r="F1451" s="16" t="s">
        <v>643</v>
      </c>
      <c r="G1451" s="376"/>
      <c r="H1451" s="373"/>
      <c r="I1451" s="373"/>
      <c r="J1451" s="389"/>
      <c r="K1451" s="388"/>
      <c r="L1451" s="324">
        <v>1118100</v>
      </c>
      <c r="M1451" s="324">
        <v>1118100</v>
      </c>
      <c r="N1451" s="132">
        <v>1118100</v>
      </c>
      <c r="O1451" s="324">
        <v>1118100</v>
      </c>
      <c r="P1451" s="324">
        <v>1118100</v>
      </c>
      <c r="Q1451" s="324">
        <v>1118100</v>
      </c>
      <c r="R1451" s="324">
        <v>1118100</v>
      </c>
      <c r="S1451" s="324">
        <v>1118100</v>
      </c>
      <c r="T1451" s="324">
        <v>1118100</v>
      </c>
      <c r="U1451" s="135"/>
    </row>
    <row r="1452" spans="1:21" s="10" customFormat="1" ht="65.099999999999994" customHeight="1" x14ac:dyDescent="0.3">
      <c r="A1452" s="13">
        <v>1442</v>
      </c>
      <c r="B1452" s="376"/>
      <c r="C1452" s="21" t="s">
        <v>44</v>
      </c>
      <c r="D1452" s="15" t="s">
        <v>700</v>
      </c>
      <c r="E1452" s="307" t="s">
        <v>605</v>
      </c>
      <c r="F1452" s="16" t="s">
        <v>644</v>
      </c>
      <c r="G1452" s="376"/>
      <c r="H1452" s="373"/>
      <c r="I1452" s="373"/>
      <c r="J1452" s="389"/>
      <c r="K1452" s="388"/>
      <c r="L1452" s="324">
        <v>1171890</v>
      </c>
      <c r="M1452" s="324">
        <v>1171890</v>
      </c>
      <c r="N1452" s="132">
        <v>1171890</v>
      </c>
      <c r="O1452" s="324">
        <v>1171890</v>
      </c>
      <c r="P1452" s="324">
        <v>1171890</v>
      </c>
      <c r="Q1452" s="324">
        <v>1171890</v>
      </c>
      <c r="R1452" s="324">
        <v>1171890</v>
      </c>
      <c r="S1452" s="324">
        <v>1171890</v>
      </c>
      <c r="T1452" s="324">
        <v>1171890</v>
      </c>
      <c r="U1452" s="135"/>
    </row>
    <row r="1453" spans="1:21" s="10" customFormat="1" ht="65.099999999999994" customHeight="1" x14ac:dyDescent="0.3">
      <c r="A1453" s="13">
        <v>1443</v>
      </c>
      <c r="B1453" s="376"/>
      <c r="C1453" s="21" t="s">
        <v>44</v>
      </c>
      <c r="D1453" s="15" t="s">
        <v>700</v>
      </c>
      <c r="E1453" s="307" t="s">
        <v>605</v>
      </c>
      <c r="F1453" s="16" t="s">
        <v>645</v>
      </c>
      <c r="G1453" s="376"/>
      <c r="H1453" s="373"/>
      <c r="I1453" s="373"/>
      <c r="J1453" s="389"/>
      <c r="K1453" s="388"/>
      <c r="L1453" s="324">
        <v>1559490</v>
      </c>
      <c r="M1453" s="324">
        <v>1559490</v>
      </c>
      <c r="N1453" s="132">
        <v>1559490</v>
      </c>
      <c r="O1453" s="324">
        <v>1559490</v>
      </c>
      <c r="P1453" s="324">
        <v>1559490</v>
      </c>
      <c r="Q1453" s="324">
        <v>1559490</v>
      </c>
      <c r="R1453" s="324">
        <v>1559490</v>
      </c>
      <c r="S1453" s="324">
        <v>1559490</v>
      </c>
      <c r="T1453" s="324">
        <v>1559490</v>
      </c>
      <c r="U1453" s="135"/>
    </row>
    <row r="1454" spans="1:21" s="10" customFormat="1" ht="65.099999999999994" customHeight="1" x14ac:dyDescent="0.3">
      <c r="A1454" s="13">
        <v>1444</v>
      </c>
      <c r="B1454" s="376"/>
      <c r="C1454" s="21" t="s">
        <v>44</v>
      </c>
      <c r="D1454" s="15" t="s">
        <v>700</v>
      </c>
      <c r="E1454" s="307" t="s">
        <v>605</v>
      </c>
      <c r="F1454" s="16" t="s">
        <v>646</v>
      </c>
      <c r="G1454" s="376"/>
      <c r="H1454" s="373"/>
      <c r="I1454" s="373"/>
      <c r="J1454" s="389"/>
      <c r="K1454" s="388"/>
      <c r="L1454" s="324">
        <v>1652040</v>
      </c>
      <c r="M1454" s="324">
        <v>1652040</v>
      </c>
      <c r="N1454" s="132">
        <v>1652040</v>
      </c>
      <c r="O1454" s="324">
        <v>1652040</v>
      </c>
      <c r="P1454" s="324">
        <v>1652040</v>
      </c>
      <c r="Q1454" s="324">
        <v>1652040</v>
      </c>
      <c r="R1454" s="324">
        <v>1652040</v>
      </c>
      <c r="S1454" s="324">
        <v>1652040</v>
      </c>
      <c r="T1454" s="324">
        <v>1652040</v>
      </c>
      <c r="U1454" s="135"/>
    </row>
    <row r="1455" spans="1:21" s="10" customFormat="1" ht="65.099999999999994" customHeight="1" x14ac:dyDescent="0.3">
      <c r="A1455" s="13">
        <v>1445</v>
      </c>
      <c r="B1455" s="376"/>
      <c r="C1455" s="21" t="s">
        <v>44</v>
      </c>
      <c r="D1455" s="15" t="s">
        <v>700</v>
      </c>
      <c r="E1455" s="307" t="s">
        <v>605</v>
      </c>
      <c r="F1455" s="16" t="s">
        <v>647</v>
      </c>
      <c r="G1455" s="376"/>
      <c r="H1455" s="373"/>
      <c r="I1455" s="373"/>
      <c r="J1455" s="389"/>
      <c r="K1455" s="388"/>
      <c r="L1455" s="324">
        <v>2049790</v>
      </c>
      <c r="M1455" s="324">
        <v>2049790</v>
      </c>
      <c r="N1455" s="132">
        <v>2049790</v>
      </c>
      <c r="O1455" s="324">
        <v>2049790</v>
      </c>
      <c r="P1455" s="324">
        <v>2049790</v>
      </c>
      <c r="Q1455" s="324">
        <v>2049790</v>
      </c>
      <c r="R1455" s="324">
        <v>2049790</v>
      </c>
      <c r="S1455" s="324">
        <v>2049790</v>
      </c>
      <c r="T1455" s="324">
        <v>2049790</v>
      </c>
      <c r="U1455" s="135"/>
    </row>
    <row r="1456" spans="1:21" s="10" customFormat="1" ht="65.099999999999994" customHeight="1" x14ac:dyDescent="0.3">
      <c r="A1456" s="13">
        <v>1446</v>
      </c>
      <c r="B1456" s="376"/>
      <c r="C1456" s="21" t="s">
        <v>44</v>
      </c>
      <c r="D1456" s="15" t="s">
        <v>700</v>
      </c>
      <c r="E1456" s="307" t="s">
        <v>605</v>
      </c>
      <c r="F1456" s="16" t="s">
        <v>648</v>
      </c>
      <c r="G1456" s="376"/>
      <c r="H1456" s="373"/>
      <c r="I1456" s="373"/>
      <c r="J1456" s="389"/>
      <c r="K1456" s="388"/>
      <c r="L1456" s="324">
        <v>2165800</v>
      </c>
      <c r="M1456" s="324">
        <v>2165800</v>
      </c>
      <c r="N1456" s="132">
        <v>2165800</v>
      </c>
      <c r="O1456" s="324">
        <v>2165800</v>
      </c>
      <c r="P1456" s="324">
        <v>2165800</v>
      </c>
      <c r="Q1456" s="324">
        <v>2165800</v>
      </c>
      <c r="R1456" s="324">
        <v>2165800</v>
      </c>
      <c r="S1456" s="324">
        <v>2165800</v>
      </c>
      <c r="T1456" s="324">
        <v>2165800</v>
      </c>
      <c r="U1456" s="135"/>
    </row>
    <row r="1457" spans="1:21" s="10" customFormat="1" ht="65.099999999999994" customHeight="1" x14ac:dyDescent="0.3">
      <c r="A1457" s="13">
        <v>1447</v>
      </c>
      <c r="B1457" s="376"/>
      <c r="C1457" s="21" t="s">
        <v>44</v>
      </c>
      <c r="D1457" s="15" t="s">
        <v>700</v>
      </c>
      <c r="E1457" s="307" t="s">
        <v>605</v>
      </c>
      <c r="F1457" s="16" t="s">
        <v>649</v>
      </c>
      <c r="G1457" s="376"/>
      <c r="H1457" s="373"/>
      <c r="I1457" s="373"/>
      <c r="J1457" s="389"/>
      <c r="K1457" s="388"/>
      <c r="L1457" s="324">
        <v>2444110</v>
      </c>
      <c r="M1457" s="324">
        <v>2444110</v>
      </c>
      <c r="N1457" s="132">
        <v>2444110</v>
      </c>
      <c r="O1457" s="324">
        <v>2444110</v>
      </c>
      <c r="P1457" s="324">
        <v>2444110</v>
      </c>
      <c r="Q1457" s="324">
        <v>2444110</v>
      </c>
      <c r="R1457" s="324">
        <v>2444110</v>
      </c>
      <c r="S1457" s="324">
        <v>2444110</v>
      </c>
      <c r="T1457" s="324">
        <v>2444110</v>
      </c>
      <c r="U1457" s="135"/>
    </row>
    <row r="1458" spans="1:21" s="10" customFormat="1" ht="65.099999999999994" customHeight="1" x14ac:dyDescent="0.3">
      <c r="A1458" s="13">
        <v>1448</v>
      </c>
      <c r="B1458" s="376"/>
      <c r="C1458" s="21" t="s">
        <v>44</v>
      </c>
      <c r="D1458" s="15" t="s">
        <v>700</v>
      </c>
      <c r="E1458" s="307" t="s">
        <v>605</v>
      </c>
      <c r="F1458" s="16" t="s">
        <v>650</v>
      </c>
      <c r="G1458" s="376"/>
      <c r="H1458" s="373"/>
      <c r="I1458" s="373"/>
      <c r="J1458" s="389"/>
      <c r="K1458" s="388"/>
      <c r="L1458" s="324">
        <v>2560530</v>
      </c>
      <c r="M1458" s="324">
        <v>2560530</v>
      </c>
      <c r="N1458" s="132">
        <v>2560530</v>
      </c>
      <c r="O1458" s="324">
        <v>2560530</v>
      </c>
      <c r="P1458" s="324">
        <v>2560530</v>
      </c>
      <c r="Q1458" s="324">
        <v>2560530</v>
      </c>
      <c r="R1458" s="324">
        <v>2560530</v>
      </c>
      <c r="S1458" s="324">
        <v>2560530</v>
      </c>
      <c r="T1458" s="324">
        <v>2560530</v>
      </c>
      <c r="U1458" s="135"/>
    </row>
    <row r="1459" spans="1:21" s="10" customFormat="1" ht="65.099999999999994" customHeight="1" x14ac:dyDescent="0.3">
      <c r="A1459" s="13">
        <v>1449</v>
      </c>
      <c r="B1459" s="376"/>
      <c r="C1459" s="21" t="s">
        <v>44</v>
      </c>
      <c r="D1459" s="15" t="s">
        <v>700</v>
      </c>
      <c r="E1459" s="307" t="s">
        <v>605</v>
      </c>
      <c r="F1459" s="16" t="s">
        <v>651</v>
      </c>
      <c r="G1459" s="376"/>
      <c r="H1459" s="373"/>
      <c r="I1459" s="373"/>
      <c r="J1459" s="389"/>
      <c r="K1459" s="388"/>
      <c r="L1459" s="324">
        <v>2982510</v>
      </c>
      <c r="M1459" s="324">
        <v>2982510</v>
      </c>
      <c r="N1459" s="132">
        <v>2982510</v>
      </c>
      <c r="O1459" s="324">
        <v>2982510</v>
      </c>
      <c r="P1459" s="324">
        <v>2982510</v>
      </c>
      <c r="Q1459" s="324">
        <v>2982510</v>
      </c>
      <c r="R1459" s="324">
        <v>2982510</v>
      </c>
      <c r="S1459" s="324">
        <v>2982510</v>
      </c>
      <c r="T1459" s="324">
        <v>2982510</v>
      </c>
      <c r="U1459" s="135"/>
    </row>
    <row r="1460" spans="1:21" s="10" customFormat="1" ht="65.099999999999994" customHeight="1" x14ac:dyDescent="0.3">
      <c r="A1460" s="13">
        <v>1450</v>
      </c>
      <c r="B1460" s="376"/>
      <c r="C1460" s="21" t="s">
        <v>44</v>
      </c>
      <c r="D1460" s="15" t="s">
        <v>700</v>
      </c>
      <c r="E1460" s="307" t="s">
        <v>605</v>
      </c>
      <c r="F1460" s="16" t="s">
        <v>652</v>
      </c>
      <c r="G1460" s="376"/>
      <c r="H1460" s="373"/>
      <c r="I1460" s="373"/>
      <c r="J1460" s="389"/>
      <c r="K1460" s="388"/>
      <c r="L1460" s="324">
        <v>3186090</v>
      </c>
      <c r="M1460" s="324">
        <v>3186090</v>
      </c>
      <c r="N1460" s="132">
        <v>3186090</v>
      </c>
      <c r="O1460" s="324">
        <v>3186090</v>
      </c>
      <c r="P1460" s="324">
        <v>3186090</v>
      </c>
      <c r="Q1460" s="324">
        <v>3186090</v>
      </c>
      <c r="R1460" s="324">
        <v>3186090</v>
      </c>
      <c r="S1460" s="324">
        <v>3186090</v>
      </c>
      <c r="T1460" s="324">
        <v>3186090</v>
      </c>
      <c r="U1460" s="135"/>
    </row>
    <row r="1461" spans="1:21" s="10" customFormat="1" ht="65.099999999999994" customHeight="1" x14ac:dyDescent="0.3">
      <c r="A1461" s="13">
        <v>1451</v>
      </c>
      <c r="B1461" s="376"/>
      <c r="C1461" s="21" t="s">
        <v>44</v>
      </c>
      <c r="D1461" s="15" t="s">
        <v>700</v>
      </c>
      <c r="E1461" s="307" t="s">
        <v>605</v>
      </c>
      <c r="F1461" s="16" t="s">
        <v>653</v>
      </c>
      <c r="G1461" s="376"/>
      <c r="H1461" s="373"/>
      <c r="I1461" s="373"/>
      <c r="J1461" s="389"/>
      <c r="K1461" s="388"/>
      <c r="L1461" s="324">
        <v>3990280</v>
      </c>
      <c r="M1461" s="324">
        <v>3990280</v>
      </c>
      <c r="N1461" s="132">
        <v>3990280</v>
      </c>
      <c r="O1461" s="324">
        <v>3990280</v>
      </c>
      <c r="P1461" s="324">
        <v>3990280</v>
      </c>
      <c r="Q1461" s="324">
        <v>3990280</v>
      </c>
      <c r="R1461" s="324">
        <v>3990280</v>
      </c>
      <c r="S1461" s="324">
        <v>3990280</v>
      </c>
      <c r="T1461" s="324">
        <v>3990280</v>
      </c>
      <c r="U1461" s="135"/>
    </row>
    <row r="1462" spans="1:21" s="10" customFormat="1" ht="65.099999999999994" customHeight="1" x14ac:dyDescent="0.3">
      <c r="A1462" s="13">
        <v>1452</v>
      </c>
      <c r="B1462" s="376"/>
      <c r="C1462" s="21" t="s">
        <v>44</v>
      </c>
      <c r="D1462" s="15" t="s">
        <v>700</v>
      </c>
      <c r="E1462" s="307" t="s">
        <v>605</v>
      </c>
      <c r="F1462" s="16" t="s">
        <v>654</v>
      </c>
      <c r="G1462" s="376"/>
      <c r="H1462" s="373"/>
      <c r="I1462" s="373"/>
      <c r="J1462" s="389"/>
      <c r="K1462" s="388"/>
      <c r="L1462" s="324">
        <v>3104700</v>
      </c>
      <c r="M1462" s="324">
        <v>3104700</v>
      </c>
      <c r="N1462" s="132">
        <v>3368599.4999999995</v>
      </c>
      <c r="O1462" s="324">
        <v>3368599.4999999995</v>
      </c>
      <c r="P1462" s="324">
        <v>3368599.4999999995</v>
      </c>
      <c r="Q1462" s="324">
        <v>3368599.4999999995</v>
      </c>
      <c r="R1462" s="324">
        <v>3368599.4999999995</v>
      </c>
      <c r="S1462" s="324">
        <v>3368599.4999999995</v>
      </c>
      <c r="T1462" s="324">
        <v>3368599.4999999995</v>
      </c>
      <c r="U1462" s="135"/>
    </row>
    <row r="1463" spans="1:21" s="10" customFormat="1" ht="65.099999999999994" customHeight="1" x14ac:dyDescent="0.3">
      <c r="A1463" s="13">
        <v>1453</v>
      </c>
      <c r="B1463" s="376"/>
      <c r="C1463" s="21" t="s">
        <v>44</v>
      </c>
      <c r="D1463" s="15" t="s">
        <v>700</v>
      </c>
      <c r="E1463" s="307" t="s">
        <v>605</v>
      </c>
      <c r="F1463" s="16" t="s">
        <v>655</v>
      </c>
      <c r="G1463" s="376"/>
      <c r="H1463" s="373"/>
      <c r="I1463" s="373"/>
      <c r="J1463" s="389"/>
      <c r="K1463" s="388"/>
      <c r="L1463" s="324">
        <v>3230664</v>
      </c>
      <c r="M1463" s="324">
        <v>3230664</v>
      </c>
      <c r="N1463" s="132">
        <v>3505270.0454545449</v>
      </c>
      <c r="O1463" s="324">
        <v>3505270.0454545449</v>
      </c>
      <c r="P1463" s="324">
        <v>3505270.0454545449</v>
      </c>
      <c r="Q1463" s="324">
        <v>3505270.0454545449</v>
      </c>
      <c r="R1463" s="324">
        <v>3505270.0454545449</v>
      </c>
      <c r="S1463" s="324">
        <v>3505270.0454545449</v>
      </c>
      <c r="T1463" s="324">
        <v>3505270.0454545449</v>
      </c>
      <c r="U1463" s="135"/>
    </row>
    <row r="1464" spans="1:21" s="10" customFormat="1" ht="65.099999999999994" customHeight="1" x14ac:dyDescent="0.3">
      <c r="A1464" s="13">
        <v>1454</v>
      </c>
      <c r="B1464" s="376"/>
      <c r="C1464" s="20" t="s">
        <v>656</v>
      </c>
      <c r="D1464" s="15" t="s">
        <v>700</v>
      </c>
      <c r="E1464" s="307" t="s">
        <v>657</v>
      </c>
      <c r="F1464" s="16" t="s">
        <v>658</v>
      </c>
      <c r="G1464" s="376"/>
      <c r="H1464" s="373"/>
      <c r="I1464" s="373"/>
      <c r="J1464" s="389"/>
      <c r="K1464" s="388"/>
      <c r="L1464" s="324">
        <v>43640</v>
      </c>
      <c r="M1464" s="324">
        <v>43640</v>
      </c>
      <c r="N1464" s="132">
        <v>43640</v>
      </c>
      <c r="O1464" s="324">
        <v>43640</v>
      </c>
      <c r="P1464" s="324">
        <v>43640</v>
      </c>
      <c r="Q1464" s="324">
        <v>43640</v>
      </c>
      <c r="R1464" s="324">
        <v>43640</v>
      </c>
      <c r="S1464" s="324">
        <v>43640</v>
      </c>
      <c r="T1464" s="324">
        <v>43640</v>
      </c>
      <c r="U1464" s="51"/>
    </row>
    <row r="1465" spans="1:21" s="10" customFormat="1" ht="65.099999999999994" customHeight="1" x14ac:dyDescent="0.3">
      <c r="A1465" s="13">
        <v>1455</v>
      </c>
      <c r="B1465" s="376"/>
      <c r="C1465" s="21" t="s">
        <v>44</v>
      </c>
      <c r="D1465" s="15" t="s">
        <v>700</v>
      </c>
      <c r="E1465" s="307" t="s">
        <v>657</v>
      </c>
      <c r="F1465" s="16" t="s">
        <v>659</v>
      </c>
      <c r="G1465" s="376"/>
      <c r="H1465" s="373"/>
      <c r="I1465" s="373"/>
      <c r="J1465" s="389"/>
      <c r="K1465" s="388"/>
      <c r="L1465" s="324">
        <v>68730</v>
      </c>
      <c r="M1465" s="324">
        <v>68730</v>
      </c>
      <c r="N1465" s="132">
        <v>68730</v>
      </c>
      <c r="O1465" s="324">
        <v>68730</v>
      </c>
      <c r="P1465" s="324">
        <v>68730</v>
      </c>
      <c r="Q1465" s="324">
        <v>68730</v>
      </c>
      <c r="R1465" s="324">
        <v>68730</v>
      </c>
      <c r="S1465" s="324">
        <v>68730</v>
      </c>
      <c r="T1465" s="324">
        <v>68730</v>
      </c>
      <c r="U1465" s="51"/>
    </row>
    <row r="1466" spans="1:21" s="10" customFormat="1" ht="65.099999999999994" customHeight="1" x14ac:dyDescent="0.3">
      <c r="A1466" s="13">
        <v>1456</v>
      </c>
      <c r="B1466" s="376"/>
      <c r="C1466" s="21" t="s">
        <v>44</v>
      </c>
      <c r="D1466" s="15" t="s">
        <v>700</v>
      </c>
      <c r="E1466" s="307" t="s">
        <v>657</v>
      </c>
      <c r="F1466" s="16" t="s">
        <v>660</v>
      </c>
      <c r="G1466" s="376"/>
      <c r="H1466" s="373"/>
      <c r="I1466" s="373"/>
      <c r="J1466" s="389"/>
      <c r="K1466" s="388"/>
      <c r="L1466" s="324">
        <v>107400</v>
      </c>
      <c r="M1466" s="324">
        <v>107400</v>
      </c>
      <c r="N1466" s="132">
        <v>107400</v>
      </c>
      <c r="O1466" s="324">
        <v>107400</v>
      </c>
      <c r="P1466" s="324">
        <v>107400</v>
      </c>
      <c r="Q1466" s="324">
        <v>107400</v>
      </c>
      <c r="R1466" s="324">
        <v>107400</v>
      </c>
      <c r="S1466" s="324">
        <v>107400</v>
      </c>
      <c r="T1466" s="324">
        <v>107400</v>
      </c>
      <c r="U1466" s="51"/>
    </row>
    <row r="1467" spans="1:21" s="10" customFormat="1" ht="65.099999999999994" customHeight="1" x14ac:dyDescent="0.3">
      <c r="A1467" s="13">
        <v>1457</v>
      </c>
      <c r="B1467" s="376"/>
      <c r="C1467" s="21" t="s">
        <v>44</v>
      </c>
      <c r="D1467" s="15" t="s">
        <v>700</v>
      </c>
      <c r="E1467" s="307" t="s">
        <v>657</v>
      </c>
      <c r="F1467" s="16" t="s">
        <v>661</v>
      </c>
      <c r="G1467" s="376"/>
      <c r="H1467" s="373"/>
      <c r="I1467" s="373"/>
      <c r="J1467" s="389"/>
      <c r="K1467" s="388"/>
      <c r="L1467" s="324">
        <v>150700</v>
      </c>
      <c r="M1467" s="324">
        <v>150700</v>
      </c>
      <c r="N1467" s="132">
        <v>150700</v>
      </c>
      <c r="O1467" s="324">
        <v>150700</v>
      </c>
      <c r="P1467" s="324">
        <v>150700</v>
      </c>
      <c r="Q1467" s="324">
        <v>150700</v>
      </c>
      <c r="R1467" s="324">
        <v>150700</v>
      </c>
      <c r="S1467" s="324">
        <v>150700</v>
      </c>
      <c r="T1467" s="324">
        <v>150700</v>
      </c>
      <c r="U1467" s="51"/>
    </row>
    <row r="1468" spans="1:21" s="10" customFormat="1" ht="65.099999999999994" customHeight="1" x14ac:dyDescent="0.3">
      <c r="A1468" s="13">
        <v>1458</v>
      </c>
      <c r="B1468" s="376"/>
      <c r="C1468" s="21" t="s">
        <v>44</v>
      </c>
      <c r="D1468" s="15" t="s">
        <v>700</v>
      </c>
      <c r="E1468" s="307" t="s">
        <v>657</v>
      </c>
      <c r="F1468" s="16" t="s">
        <v>662</v>
      </c>
      <c r="G1468" s="376"/>
      <c r="H1468" s="373"/>
      <c r="I1468" s="373"/>
      <c r="J1468" s="389"/>
      <c r="K1468" s="388"/>
      <c r="L1468" s="324">
        <v>217600</v>
      </c>
      <c r="M1468" s="324">
        <v>217600</v>
      </c>
      <c r="N1468" s="132">
        <v>217600</v>
      </c>
      <c r="O1468" s="324">
        <v>217600</v>
      </c>
      <c r="P1468" s="324">
        <v>217600</v>
      </c>
      <c r="Q1468" s="324">
        <v>217600</v>
      </c>
      <c r="R1468" s="324">
        <v>217600</v>
      </c>
      <c r="S1468" s="324">
        <v>217600</v>
      </c>
      <c r="T1468" s="324">
        <v>217600</v>
      </c>
      <c r="U1468" s="51"/>
    </row>
    <row r="1469" spans="1:21" s="10" customFormat="1" ht="65.099999999999994" customHeight="1" x14ac:dyDescent="0.3">
      <c r="A1469" s="13">
        <v>1459</v>
      </c>
      <c r="B1469" s="376"/>
      <c r="C1469" s="21" t="s">
        <v>44</v>
      </c>
      <c r="D1469" s="15" t="s">
        <v>700</v>
      </c>
      <c r="E1469" s="307" t="s">
        <v>657</v>
      </c>
      <c r="F1469" s="16" t="s">
        <v>663</v>
      </c>
      <c r="G1469" s="376"/>
      <c r="H1469" s="373"/>
      <c r="I1469" s="373"/>
      <c r="J1469" s="389"/>
      <c r="K1469" s="388"/>
      <c r="L1469" s="324">
        <v>301030</v>
      </c>
      <c r="M1469" s="324">
        <v>301030</v>
      </c>
      <c r="N1469" s="132">
        <v>301030</v>
      </c>
      <c r="O1469" s="324">
        <v>301030</v>
      </c>
      <c r="P1469" s="324">
        <v>301030</v>
      </c>
      <c r="Q1469" s="324">
        <v>301030</v>
      </c>
      <c r="R1469" s="324">
        <v>301030</v>
      </c>
      <c r="S1469" s="324">
        <v>301030</v>
      </c>
      <c r="T1469" s="324">
        <v>301030</v>
      </c>
      <c r="U1469" s="51"/>
    </row>
    <row r="1470" spans="1:21" s="10" customFormat="1" ht="65.099999999999994" customHeight="1" x14ac:dyDescent="0.3">
      <c r="A1470" s="13">
        <v>1460</v>
      </c>
      <c r="B1470" s="376"/>
      <c r="C1470" s="21" t="s">
        <v>44</v>
      </c>
      <c r="D1470" s="15" t="s">
        <v>700</v>
      </c>
      <c r="E1470" s="307" t="s">
        <v>657</v>
      </c>
      <c r="F1470" s="16" t="s">
        <v>664</v>
      </c>
      <c r="G1470" s="376"/>
      <c r="H1470" s="373"/>
      <c r="I1470" s="373"/>
      <c r="J1470" s="389"/>
      <c r="K1470" s="388"/>
      <c r="L1470" s="324">
        <v>409360</v>
      </c>
      <c r="M1470" s="324">
        <v>409360</v>
      </c>
      <c r="N1470" s="132">
        <v>409360</v>
      </c>
      <c r="O1470" s="324">
        <v>409360</v>
      </c>
      <c r="P1470" s="324">
        <v>409360</v>
      </c>
      <c r="Q1470" s="324">
        <v>409360</v>
      </c>
      <c r="R1470" s="324">
        <v>409360</v>
      </c>
      <c r="S1470" s="324">
        <v>409360</v>
      </c>
      <c r="T1470" s="324">
        <v>409360</v>
      </c>
      <c r="U1470" s="51"/>
    </row>
    <row r="1471" spans="1:21" s="10" customFormat="1" ht="65.099999999999994" customHeight="1" x14ac:dyDescent="0.3">
      <c r="A1471" s="13">
        <v>1461</v>
      </c>
      <c r="B1471" s="376"/>
      <c r="C1471" s="21" t="s">
        <v>44</v>
      </c>
      <c r="D1471" s="15" t="s">
        <v>700</v>
      </c>
      <c r="E1471" s="307" t="s">
        <v>657</v>
      </c>
      <c r="F1471" s="16" t="s">
        <v>665</v>
      </c>
      <c r="G1471" s="376"/>
      <c r="H1471" s="373"/>
      <c r="I1471" s="373"/>
      <c r="J1471" s="389"/>
      <c r="K1471" s="388"/>
      <c r="L1471" s="324">
        <v>371391</v>
      </c>
      <c r="M1471" s="324">
        <v>371391</v>
      </c>
      <c r="N1471" s="132">
        <v>371391</v>
      </c>
      <c r="O1471" s="324">
        <v>371391</v>
      </c>
      <c r="P1471" s="324">
        <v>371391</v>
      </c>
      <c r="Q1471" s="324">
        <v>371391</v>
      </c>
      <c r="R1471" s="324">
        <v>371391</v>
      </c>
      <c r="S1471" s="324">
        <v>371391</v>
      </c>
      <c r="T1471" s="324">
        <v>371391</v>
      </c>
      <c r="U1471" s="51"/>
    </row>
    <row r="1472" spans="1:21" s="10" customFormat="1" ht="123" customHeight="1" x14ac:dyDescent="0.3">
      <c r="A1472" s="13">
        <v>1462</v>
      </c>
      <c r="B1472" s="376"/>
      <c r="C1472" s="14" t="s">
        <v>1298</v>
      </c>
      <c r="D1472" s="15" t="s">
        <v>700</v>
      </c>
      <c r="E1472" s="307" t="s">
        <v>571</v>
      </c>
      <c r="F1472" s="16" t="s">
        <v>666</v>
      </c>
      <c r="G1472" s="376"/>
      <c r="H1472" s="373"/>
      <c r="I1472" s="373"/>
      <c r="J1472" s="389"/>
      <c r="K1472" s="388"/>
      <c r="L1472" s="324">
        <v>9750</v>
      </c>
      <c r="M1472" s="324">
        <v>9750</v>
      </c>
      <c r="N1472" s="132">
        <v>9750</v>
      </c>
      <c r="O1472" s="324">
        <v>9750</v>
      </c>
      <c r="P1472" s="324">
        <v>9750</v>
      </c>
      <c r="Q1472" s="324">
        <v>9750</v>
      </c>
      <c r="R1472" s="324">
        <v>9750</v>
      </c>
      <c r="S1472" s="324">
        <v>9750</v>
      </c>
      <c r="T1472" s="324">
        <v>9750</v>
      </c>
      <c r="U1472" s="51"/>
    </row>
    <row r="1473" spans="1:21" s="10" customFormat="1" ht="65.099999999999994" customHeight="1" x14ac:dyDescent="0.3">
      <c r="A1473" s="13">
        <v>1463</v>
      </c>
      <c r="B1473" s="376"/>
      <c r="C1473" s="17" t="s">
        <v>44</v>
      </c>
      <c r="D1473" s="15" t="s">
        <v>700</v>
      </c>
      <c r="E1473" s="307" t="s">
        <v>571</v>
      </c>
      <c r="F1473" s="16" t="s">
        <v>667</v>
      </c>
      <c r="G1473" s="376"/>
      <c r="H1473" s="373"/>
      <c r="I1473" s="373"/>
      <c r="J1473" s="389"/>
      <c r="K1473" s="388"/>
      <c r="L1473" s="324">
        <v>13730</v>
      </c>
      <c r="M1473" s="324">
        <v>13730</v>
      </c>
      <c r="N1473" s="132">
        <v>13730</v>
      </c>
      <c r="O1473" s="324">
        <v>13730</v>
      </c>
      <c r="P1473" s="324">
        <v>13730</v>
      </c>
      <c r="Q1473" s="324">
        <v>13730</v>
      </c>
      <c r="R1473" s="324">
        <v>13730</v>
      </c>
      <c r="S1473" s="324">
        <v>13730</v>
      </c>
      <c r="T1473" s="324">
        <v>13730</v>
      </c>
      <c r="U1473" s="51"/>
    </row>
    <row r="1474" spans="1:21" s="10" customFormat="1" ht="65.099999999999994" customHeight="1" x14ac:dyDescent="0.3">
      <c r="A1474" s="13">
        <v>1464</v>
      </c>
      <c r="B1474" s="376"/>
      <c r="C1474" s="17" t="s">
        <v>44</v>
      </c>
      <c r="D1474" s="15" t="s">
        <v>700</v>
      </c>
      <c r="E1474" s="307" t="s">
        <v>571</v>
      </c>
      <c r="F1474" s="16" t="s">
        <v>668</v>
      </c>
      <c r="G1474" s="376"/>
      <c r="H1474" s="373"/>
      <c r="I1474" s="373"/>
      <c r="J1474" s="389"/>
      <c r="K1474" s="388"/>
      <c r="L1474" s="324">
        <v>17890</v>
      </c>
      <c r="M1474" s="324">
        <v>17890</v>
      </c>
      <c r="N1474" s="132">
        <v>17890</v>
      </c>
      <c r="O1474" s="324">
        <v>17890</v>
      </c>
      <c r="P1474" s="324">
        <v>17890</v>
      </c>
      <c r="Q1474" s="324">
        <v>17890</v>
      </c>
      <c r="R1474" s="324">
        <v>17890</v>
      </c>
      <c r="S1474" s="324">
        <v>17890</v>
      </c>
      <c r="T1474" s="324">
        <v>17890</v>
      </c>
      <c r="U1474" s="51"/>
    </row>
    <row r="1475" spans="1:21" s="10" customFormat="1" ht="65.099999999999994" customHeight="1" x14ac:dyDescent="0.3">
      <c r="A1475" s="13">
        <v>1465</v>
      </c>
      <c r="B1475" s="376"/>
      <c r="C1475" s="17" t="s">
        <v>44</v>
      </c>
      <c r="D1475" s="15" t="s">
        <v>700</v>
      </c>
      <c r="E1475" s="307" t="s">
        <v>571</v>
      </c>
      <c r="F1475" s="16" t="s">
        <v>669</v>
      </c>
      <c r="G1475" s="376"/>
      <c r="H1475" s="373"/>
      <c r="I1475" s="373"/>
      <c r="J1475" s="389"/>
      <c r="K1475" s="388"/>
      <c r="L1475" s="324">
        <v>25090</v>
      </c>
      <c r="M1475" s="324">
        <v>25090</v>
      </c>
      <c r="N1475" s="132">
        <v>25090</v>
      </c>
      <c r="O1475" s="324">
        <v>25090</v>
      </c>
      <c r="P1475" s="324">
        <v>25090</v>
      </c>
      <c r="Q1475" s="324">
        <v>25090</v>
      </c>
      <c r="R1475" s="324">
        <v>25090</v>
      </c>
      <c r="S1475" s="324">
        <v>25090</v>
      </c>
      <c r="T1475" s="324">
        <v>25090</v>
      </c>
      <c r="U1475" s="51"/>
    </row>
    <row r="1476" spans="1:21" s="10" customFormat="1" ht="65.099999999999994" customHeight="1" x14ac:dyDescent="0.3">
      <c r="A1476" s="13">
        <v>1466</v>
      </c>
      <c r="B1476" s="376"/>
      <c r="C1476" s="17" t="s">
        <v>44</v>
      </c>
      <c r="D1476" s="15" t="s">
        <v>700</v>
      </c>
      <c r="E1476" s="307" t="s">
        <v>571</v>
      </c>
      <c r="F1476" s="16" t="s">
        <v>670</v>
      </c>
      <c r="G1476" s="376"/>
      <c r="H1476" s="373"/>
      <c r="I1476" s="373"/>
      <c r="J1476" s="389"/>
      <c r="K1476" s="388"/>
      <c r="L1476" s="324">
        <v>33870</v>
      </c>
      <c r="M1476" s="324">
        <v>33870</v>
      </c>
      <c r="N1476" s="132">
        <v>33870</v>
      </c>
      <c r="O1476" s="324">
        <v>33870</v>
      </c>
      <c r="P1476" s="324">
        <v>33870</v>
      </c>
      <c r="Q1476" s="324">
        <v>33870</v>
      </c>
      <c r="R1476" s="324">
        <v>33870</v>
      </c>
      <c r="S1476" s="324">
        <v>33870</v>
      </c>
      <c r="T1476" s="324">
        <v>33870</v>
      </c>
      <c r="U1476" s="51"/>
    </row>
    <row r="1477" spans="1:21" s="10" customFormat="1" ht="65.099999999999994" customHeight="1" x14ac:dyDescent="0.3">
      <c r="A1477" s="13">
        <v>1467</v>
      </c>
      <c r="B1477" s="376"/>
      <c r="C1477" s="17" t="s">
        <v>44</v>
      </c>
      <c r="D1477" s="15" t="s">
        <v>700</v>
      </c>
      <c r="E1477" s="307" t="s">
        <v>571</v>
      </c>
      <c r="F1477" s="16" t="s">
        <v>671</v>
      </c>
      <c r="G1477" s="376"/>
      <c r="H1477" s="373"/>
      <c r="I1477" s="373"/>
      <c r="J1477" s="389"/>
      <c r="K1477" s="388"/>
      <c r="L1477" s="324">
        <v>46040</v>
      </c>
      <c r="M1477" s="324">
        <v>46040</v>
      </c>
      <c r="N1477" s="132">
        <v>46040</v>
      </c>
      <c r="O1477" s="324">
        <v>46040</v>
      </c>
      <c r="P1477" s="324">
        <v>46040</v>
      </c>
      <c r="Q1477" s="324">
        <v>46040</v>
      </c>
      <c r="R1477" s="324">
        <v>46040</v>
      </c>
      <c r="S1477" s="324">
        <v>46040</v>
      </c>
      <c r="T1477" s="324">
        <v>46040</v>
      </c>
      <c r="U1477" s="51"/>
    </row>
    <row r="1478" spans="1:21" s="10" customFormat="1" ht="65.099999999999994" customHeight="1" x14ac:dyDescent="0.3">
      <c r="A1478" s="13">
        <v>1468</v>
      </c>
      <c r="B1478" s="376"/>
      <c r="C1478" s="17" t="s">
        <v>44</v>
      </c>
      <c r="D1478" s="15" t="s">
        <v>700</v>
      </c>
      <c r="E1478" s="307" t="s">
        <v>571</v>
      </c>
      <c r="F1478" s="16" t="s">
        <v>672</v>
      </c>
      <c r="G1478" s="376"/>
      <c r="H1478" s="373"/>
      <c r="I1478" s="373"/>
      <c r="J1478" s="389"/>
      <c r="K1478" s="388"/>
      <c r="L1478" s="324">
        <v>55960</v>
      </c>
      <c r="M1478" s="324">
        <v>55960</v>
      </c>
      <c r="N1478" s="132">
        <v>55960</v>
      </c>
      <c r="O1478" s="324">
        <v>55960</v>
      </c>
      <c r="P1478" s="324">
        <v>55960</v>
      </c>
      <c r="Q1478" s="324">
        <v>55960</v>
      </c>
      <c r="R1478" s="324">
        <v>55960</v>
      </c>
      <c r="S1478" s="324">
        <v>55960</v>
      </c>
      <c r="T1478" s="324">
        <v>55960</v>
      </c>
      <c r="U1478" s="51"/>
    </row>
    <row r="1479" spans="1:21" s="10" customFormat="1" ht="65.099999999999994" customHeight="1" x14ac:dyDescent="0.3">
      <c r="A1479" s="13">
        <v>1469</v>
      </c>
      <c r="B1479" s="376"/>
      <c r="C1479" s="17" t="s">
        <v>44</v>
      </c>
      <c r="D1479" s="15" t="s">
        <v>700</v>
      </c>
      <c r="E1479" s="307" t="s">
        <v>571</v>
      </c>
      <c r="F1479" s="16" t="s">
        <v>673</v>
      </c>
      <c r="G1479" s="376"/>
      <c r="H1479" s="373"/>
      <c r="I1479" s="373"/>
      <c r="J1479" s="389"/>
      <c r="K1479" s="388"/>
      <c r="L1479" s="324">
        <v>71970</v>
      </c>
      <c r="M1479" s="324">
        <v>71970</v>
      </c>
      <c r="N1479" s="132">
        <v>71970</v>
      </c>
      <c r="O1479" s="324">
        <v>71970</v>
      </c>
      <c r="P1479" s="324">
        <v>71970</v>
      </c>
      <c r="Q1479" s="324">
        <v>71970</v>
      </c>
      <c r="R1479" s="324">
        <v>71970</v>
      </c>
      <c r="S1479" s="324">
        <v>71970</v>
      </c>
      <c r="T1479" s="324">
        <v>71970</v>
      </c>
      <c r="U1479" s="51"/>
    </row>
    <row r="1480" spans="1:21" s="10" customFormat="1" ht="65.099999999999994" customHeight="1" x14ac:dyDescent="0.3">
      <c r="A1480" s="13">
        <v>1470</v>
      </c>
      <c r="B1480" s="376"/>
      <c r="C1480" s="17" t="s">
        <v>44</v>
      </c>
      <c r="D1480" s="15" t="s">
        <v>700</v>
      </c>
      <c r="E1480" s="307" t="s">
        <v>571</v>
      </c>
      <c r="F1480" s="16" t="s">
        <v>674</v>
      </c>
      <c r="G1480" s="376"/>
      <c r="H1480" s="373"/>
      <c r="I1480" s="373"/>
      <c r="J1480" s="389"/>
      <c r="K1480" s="388"/>
      <c r="L1480" s="324">
        <v>88120</v>
      </c>
      <c r="M1480" s="324">
        <v>88120</v>
      </c>
      <c r="N1480" s="132">
        <v>88120</v>
      </c>
      <c r="O1480" s="324">
        <v>88120</v>
      </c>
      <c r="P1480" s="324">
        <v>88120</v>
      </c>
      <c r="Q1480" s="324">
        <v>88120</v>
      </c>
      <c r="R1480" s="324">
        <v>88120</v>
      </c>
      <c r="S1480" s="324">
        <v>88120</v>
      </c>
      <c r="T1480" s="324">
        <v>88120</v>
      </c>
      <c r="U1480" s="51"/>
    </row>
    <row r="1481" spans="1:21" s="10" customFormat="1" ht="65.099999999999994" customHeight="1" x14ac:dyDescent="0.3">
      <c r="A1481" s="13">
        <v>1471</v>
      </c>
      <c r="B1481" s="376"/>
      <c r="C1481" s="17" t="s">
        <v>44</v>
      </c>
      <c r="D1481" s="15" t="s">
        <v>700</v>
      </c>
      <c r="E1481" s="307" t="s">
        <v>571</v>
      </c>
      <c r="F1481" s="16" t="s">
        <v>675</v>
      </c>
      <c r="G1481" s="376"/>
      <c r="H1481" s="373"/>
      <c r="I1481" s="373"/>
      <c r="J1481" s="389"/>
      <c r="K1481" s="388"/>
      <c r="L1481" s="324">
        <v>111490</v>
      </c>
      <c r="M1481" s="324">
        <v>111490</v>
      </c>
      <c r="N1481" s="132">
        <v>111490</v>
      </c>
      <c r="O1481" s="324">
        <v>111490</v>
      </c>
      <c r="P1481" s="324">
        <v>111490</v>
      </c>
      <c r="Q1481" s="324">
        <v>111490</v>
      </c>
      <c r="R1481" s="324">
        <v>111490</v>
      </c>
      <c r="S1481" s="324">
        <v>111490</v>
      </c>
      <c r="T1481" s="324">
        <v>111490</v>
      </c>
      <c r="U1481" s="51"/>
    </row>
    <row r="1482" spans="1:21" s="10" customFormat="1" ht="65.099999999999994" customHeight="1" x14ac:dyDescent="0.3">
      <c r="A1482" s="13">
        <v>1472</v>
      </c>
      <c r="B1482" s="376"/>
      <c r="C1482" s="17" t="s">
        <v>44</v>
      </c>
      <c r="D1482" s="15" t="s">
        <v>700</v>
      </c>
      <c r="E1482" s="307" t="s">
        <v>571</v>
      </c>
      <c r="F1482" s="16" t="s">
        <v>676</v>
      </c>
      <c r="G1482" s="376"/>
      <c r="H1482" s="373"/>
      <c r="I1482" s="373"/>
      <c r="J1482" s="389"/>
      <c r="K1482" s="388"/>
      <c r="L1482" s="324">
        <v>139550</v>
      </c>
      <c r="M1482" s="324">
        <v>139550</v>
      </c>
      <c r="N1482" s="132">
        <v>139550</v>
      </c>
      <c r="O1482" s="324">
        <v>139550</v>
      </c>
      <c r="P1482" s="324">
        <v>139550</v>
      </c>
      <c r="Q1482" s="324">
        <v>139550</v>
      </c>
      <c r="R1482" s="324">
        <v>139550</v>
      </c>
      <c r="S1482" s="324">
        <v>139550</v>
      </c>
      <c r="T1482" s="324">
        <v>139550</v>
      </c>
      <c r="U1482" s="51"/>
    </row>
    <row r="1483" spans="1:21" s="10" customFormat="1" ht="65.099999999999994" customHeight="1" x14ac:dyDescent="0.3">
      <c r="A1483" s="13">
        <v>1473</v>
      </c>
      <c r="B1483" s="376"/>
      <c r="C1483" s="17" t="s">
        <v>44</v>
      </c>
      <c r="D1483" s="15" t="s">
        <v>700</v>
      </c>
      <c r="E1483" s="307" t="s">
        <v>571</v>
      </c>
      <c r="F1483" s="16" t="s">
        <v>677</v>
      </c>
      <c r="G1483" s="376"/>
      <c r="H1483" s="373"/>
      <c r="I1483" s="373"/>
      <c r="J1483" s="389"/>
      <c r="K1483" s="388"/>
      <c r="L1483" s="324">
        <v>123973</v>
      </c>
      <c r="M1483" s="324">
        <v>123973</v>
      </c>
      <c r="N1483" s="132">
        <v>123973</v>
      </c>
      <c r="O1483" s="324">
        <v>123973</v>
      </c>
      <c r="P1483" s="324">
        <v>123973</v>
      </c>
      <c r="Q1483" s="324">
        <v>123973</v>
      </c>
      <c r="R1483" s="324">
        <v>123973</v>
      </c>
      <c r="S1483" s="324">
        <v>123973</v>
      </c>
      <c r="T1483" s="324">
        <v>123973</v>
      </c>
      <c r="U1483" s="51"/>
    </row>
    <row r="1484" spans="1:21" s="10" customFormat="1" ht="124.5" customHeight="1" x14ac:dyDescent="0.3">
      <c r="A1484" s="13">
        <v>1474</v>
      </c>
      <c r="B1484" s="376"/>
      <c r="C1484" s="14" t="s">
        <v>678</v>
      </c>
      <c r="D1484" s="15" t="s">
        <v>700</v>
      </c>
      <c r="E1484" s="307" t="s">
        <v>679</v>
      </c>
      <c r="F1484" s="16" t="s">
        <v>680</v>
      </c>
      <c r="G1484" s="376"/>
      <c r="H1484" s="373"/>
      <c r="I1484" s="373"/>
      <c r="J1484" s="389"/>
      <c r="K1484" s="388"/>
      <c r="L1484" s="324">
        <v>10973</v>
      </c>
      <c r="M1484" s="324">
        <v>10973</v>
      </c>
      <c r="N1484" s="132">
        <v>10973</v>
      </c>
      <c r="O1484" s="324">
        <v>10973</v>
      </c>
      <c r="P1484" s="324">
        <v>10973</v>
      </c>
      <c r="Q1484" s="324">
        <v>10973</v>
      </c>
      <c r="R1484" s="324">
        <v>10973</v>
      </c>
      <c r="S1484" s="324">
        <v>10973</v>
      </c>
      <c r="T1484" s="324">
        <v>10973</v>
      </c>
      <c r="U1484" s="51"/>
    </row>
    <row r="1485" spans="1:21" s="10" customFormat="1" ht="65.099999999999994" customHeight="1" x14ac:dyDescent="0.3">
      <c r="A1485" s="13">
        <v>1475</v>
      </c>
      <c r="B1485" s="376"/>
      <c r="C1485" s="17" t="s">
        <v>44</v>
      </c>
      <c r="D1485" s="15" t="s">
        <v>700</v>
      </c>
      <c r="E1485" s="307" t="s">
        <v>679</v>
      </c>
      <c r="F1485" s="16" t="s">
        <v>681</v>
      </c>
      <c r="G1485" s="376"/>
      <c r="H1485" s="373"/>
      <c r="I1485" s="373"/>
      <c r="J1485" s="389"/>
      <c r="K1485" s="388"/>
      <c r="L1485" s="324">
        <v>11936</v>
      </c>
      <c r="M1485" s="324">
        <v>11936</v>
      </c>
      <c r="N1485" s="132">
        <v>11936</v>
      </c>
      <c r="O1485" s="324">
        <v>11936</v>
      </c>
      <c r="P1485" s="324">
        <v>11936</v>
      </c>
      <c r="Q1485" s="324">
        <v>11936</v>
      </c>
      <c r="R1485" s="324">
        <v>11936</v>
      </c>
      <c r="S1485" s="324">
        <v>11936</v>
      </c>
      <c r="T1485" s="324">
        <v>11936</v>
      </c>
      <c r="U1485" s="135"/>
    </row>
    <row r="1486" spans="1:21" s="10" customFormat="1" ht="65.099999999999994" customHeight="1" x14ac:dyDescent="0.3">
      <c r="A1486" s="13">
        <v>1476</v>
      </c>
      <c r="B1486" s="376"/>
      <c r="C1486" s="17" t="s">
        <v>44</v>
      </c>
      <c r="D1486" s="15" t="s">
        <v>700</v>
      </c>
      <c r="E1486" s="307" t="s">
        <v>679</v>
      </c>
      <c r="F1486" s="16" t="s">
        <v>682</v>
      </c>
      <c r="G1486" s="376"/>
      <c r="H1486" s="373"/>
      <c r="I1486" s="373"/>
      <c r="J1486" s="389"/>
      <c r="K1486" s="388"/>
      <c r="L1486" s="324">
        <v>19830</v>
      </c>
      <c r="M1486" s="324">
        <v>19830</v>
      </c>
      <c r="N1486" s="132">
        <v>19830</v>
      </c>
      <c r="O1486" s="324">
        <v>19830</v>
      </c>
      <c r="P1486" s="324">
        <v>19830</v>
      </c>
      <c r="Q1486" s="324">
        <v>19830</v>
      </c>
      <c r="R1486" s="324">
        <v>19830</v>
      </c>
      <c r="S1486" s="324">
        <v>19830</v>
      </c>
      <c r="T1486" s="324">
        <v>19830</v>
      </c>
      <c r="U1486" s="135"/>
    </row>
    <row r="1487" spans="1:21" s="10" customFormat="1" ht="65.099999999999994" customHeight="1" x14ac:dyDescent="0.3">
      <c r="A1487" s="13">
        <v>1477</v>
      </c>
      <c r="B1487" s="376"/>
      <c r="C1487" s="17" t="s">
        <v>44</v>
      </c>
      <c r="D1487" s="15" t="s">
        <v>700</v>
      </c>
      <c r="E1487" s="307" t="s">
        <v>679</v>
      </c>
      <c r="F1487" s="16" t="s">
        <v>683</v>
      </c>
      <c r="G1487" s="376"/>
      <c r="H1487" s="373"/>
      <c r="I1487" s="373"/>
      <c r="J1487" s="389"/>
      <c r="K1487" s="388"/>
      <c r="L1487" s="324">
        <v>26290</v>
      </c>
      <c r="M1487" s="324">
        <v>26290</v>
      </c>
      <c r="N1487" s="132">
        <v>26290</v>
      </c>
      <c r="O1487" s="324">
        <v>26290</v>
      </c>
      <c r="P1487" s="324">
        <v>26290</v>
      </c>
      <c r="Q1487" s="324">
        <v>26290</v>
      </c>
      <c r="R1487" s="324">
        <v>26290</v>
      </c>
      <c r="S1487" s="324">
        <v>26290</v>
      </c>
      <c r="T1487" s="324">
        <v>26290</v>
      </c>
      <c r="U1487" s="135"/>
    </row>
    <row r="1488" spans="1:21" s="10" customFormat="1" ht="65.099999999999994" customHeight="1" x14ac:dyDescent="0.3">
      <c r="A1488" s="13">
        <v>1478</v>
      </c>
      <c r="B1488" s="376"/>
      <c r="C1488" s="17" t="s">
        <v>44</v>
      </c>
      <c r="D1488" s="15" t="s">
        <v>700</v>
      </c>
      <c r="E1488" s="307" t="s">
        <v>679</v>
      </c>
      <c r="F1488" s="16" t="s">
        <v>684</v>
      </c>
      <c r="G1488" s="376"/>
      <c r="H1488" s="373"/>
      <c r="I1488" s="373"/>
      <c r="J1488" s="389"/>
      <c r="K1488" s="388"/>
      <c r="L1488" s="324">
        <v>33540</v>
      </c>
      <c r="M1488" s="324">
        <v>33540</v>
      </c>
      <c r="N1488" s="132">
        <v>33540</v>
      </c>
      <c r="O1488" s="324">
        <v>33540</v>
      </c>
      <c r="P1488" s="324">
        <v>33540</v>
      </c>
      <c r="Q1488" s="324">
        <v>33540</v>
      </c>
      <c r="R1488" s="324">
        <v>33540</v>
      </c>
      <c r="S1488" s="324">
        <v>33540</v>
      </c>
      <c r="T1488" s="324">
        <v>33540</v>
      </c>
      <c r="U1488" s="135"/>
    </row>
    <row r="1489" spans="1:21" s="10" customFormat="1" ht="65.099999999999994" customHeight="1" x14ac:dyDescent="0.3">
      <c r="A1489" s="13">
        <v>1479</v>
      </c>
      <c r="B1489" s="376"/>
      <c r="C1489" s="17" t="s">
        <v>44</v>
      </c>
      <c r="D1489" s="15" t="s">
        <v>700</v>
      </c>
      <c r="E1489" s="307" t="s">
        <v>679</v>
      </c>
      <c r="F1489" s="16" t="s">
        <v>685</v>
      </c>
      <c r="G1489" s="376"/>
      <c r="H1489" s="373"/>
      <c r="I1489" s="373"/>
      <c r="J1489" s="389"/>
      <c r="K1489" s="388"/>
      <c r="L1489" s="324">
        <v>49800</v>
      </c>
      <c r="M1489" s="324">
        <v>49800</v>
      </c>
      <c r="N1489" s="132">
        <v>49800</v>
      </c>
      <c r="O1489" s="324">
        <v>49800</v>
      </c>
      <c r="P1489" s="324">
        <v>49800</v>
      </c>
      <c r="Q1489" s="324">
        <v>49800</v>
      </c>
      <c r="R1489" s="324">
        <v>49800</v>
      </c>
      <c r="S1489" s="324">
        <v>49800</v>
      </c>
      <c r="T1489" s="324">
        <v>49800</v>
      </c>
      <c r="U1489" s="135"/>
    </row>
    <row r="1490" spans="1:21" s="10" customFormat="1" ht="65.099999999999994" customHeight="1" x14ac:dyDescent="0.3">
      <c r="A1490" s="13">
        <v>1480</v>
      </c>
      <c r="B1490" s="376"/>
      <c r="C1490" s="17" t="s">
        <v>44</v>
      </c>
      <c r="D1490" s="15" t="s">
        <v>700</v>
      </c>
      <c r="E1490" s="307" t="s">
        <v>679</v>
      </c>
      <c r="F1490" s="16" t="s">
        <v>686</v>
      </c>
      <c r="G1490" s="376"/>
      <c r="H1490" s="373"/>
      <c r="I1490" s="373"/>
      <c r="J1490" s="389"/>
      <c r="K1490" s="388"/>
      <c r="L1490" s="324">
        <v>65530</v>
      </c>
      <c r="M1490" s="324">
        <v>65530</v>
      </c>
      <c r="N1490" s="132">
        <v>65530</v>
      </c>
      <c r="O1490" s="324">
        <v>65530</v>
      </c>
      <c r="P1490" s="324">
        <v>65530</v>
      </c>
      <c r="Q1490" s="324">
        <v>65530</v>
      </c>
      <c r="R1490" s="324">
        <v>65530</v>
      </c>
      <c r="S1490" s="324">
        <v>65530</v>
      </c>
      <c r="T1490" s="324">
        <v>65530</v>
      </c>
      <c r="U1490" s="135"/>
    </row>
    <row r="1491" spans="1:21" s="10" customFormat="1" ht="65.099999999999994" customHeight="1" x14ac:dyDescent="0.3">
      <c r="A1491" s="13">
        <v>1481</v>
      </c>
      <c r="B1491" s="376"/>
      <c r="C1491" s="17" t="s">
        <v>44</v>
      </c>
      <c r="D1491" s="15" t="s">
        <v>700</v>
      </c>
      <c r="E1491" s="307" t="s">
        <v>679</v>
      </c>
      <c r="F1491" s="16" t="s">
        <v>687</v>
      </c>
      <c r="G1491" s="376"/>
      <c r="H1491" s="373"/>
      <c r="I1491" s="373"/>
      <c r="J1491" s="389"/>
      <c r="K1491" s="388"/>
      <c r="L1491" s="324">
        <v>84230</v>
      </c>
      <c r="M1491" s="324">
        <v>84230</v>
      </c>
      <c r="N1491" s="132">
        <v>84230</v>
      </c>
      <c r="O1491" s="324">
        <v>84230</v>
      </c>
      <c r="P1491" s="324">
        <v>84230</v>
      </c>
      <c r="Q1491" s="324">
        <v>84230</v>
      </c>
      <c r="R1491" s="324">
        <v>84230</v>
      </c>
      <c r="S1491" s="324">
        <v>84230</v>
      </c>
      <c r="T1491" s="324">
        <v>84230</v>
      </c>
      <c r="U1491" s="135"/>
    </row>
    <row r="1492" spans="1:21" s="10" customFormat="1" ht="65.099999999999994" customHeight="1" x14ac:dyDescent="0.3">
      <c r="A1492" s="13">
        <v>1482</v>
      </c>
      <c r="B1492" s="376"/>
      <c r="C1492" s="17" t="s">
        <v>44</v>
      </c>
      <c r="D1492" s="15" t="s">
        <v>700</v>
      </c>
      <c r="E1492" s="307" t="s">
        <v>679</v>
      </c>
      <c r="F1492" s="16" t="s">
        <v>688</v>
      </c>
      <c r="G1492" s="376"/>
      <c r="H1492" s="373"/>
      <c r="I1492" s="373"/>
      <c r="J1492" s="389"/>
      <c r="K1492" s="388"/>
      <c r="L1492" s="324">
        <v>106600</v>
      </c>
      <c r="M1492" s="324">
        <v>106600</v>
      </c>
      <c r="N1492" s="132">
        <v>106600</v>
      </c>
      <c r="O1492" s="324">
        <v>106600</v>
      </c>
      <c r="P1492" s="324">
        <v>106600</v>
      </c>
      <c r="Q1492" s="324">
        <v>106600</v>
      </c>
      <c r="R1492" s="324">
        <v>106600</v>
      </c>
      <c r="S1492" s="324">
        <v>106600</v>
      </c>
      <c r="T1492" s="324">
        <v>106600</v>
      </c>
      <c r="U1492" s="135"/>
    </row>
    <row r="1493" spans="1:21" s="10" customFormat="1" ht="65.099999999999994" customHeight="1" x14ac:dyDescent="0.3">
      <c r="A1493" s="13">
        <v>1483</v>
      </c>
      <c r="B1493" s="376"/>
      <c r="C1493" s="17" t="s">
        <v>44</v>
      </c>
      <c r="D1493" s="15" t="s">
        <v>700</v>
      </c>
      <c r="E1493" s="307" t="s">
        <v>679</v>
      </c>
      <c r="F1493" s="16" t="s">
        <v>689</v>
      </c>
      <c r="G1493" s="376"/>
      <c r="H1493" s="373"/>
      <c r="I1493" s="373"/>
      <c r="J1493" s="389"/>
      <c r="K1493" s="388"/>
      <c r="L1493" s="324">
        <v>97182</v>
      </c>
      <c r="M1493" s="324">
        <v>97182</v>
      </c>
      <c r="N1493" s="132">
        <v>97182</v>
      </c>
      <c r="O1493" s="324">
        <v>97182</v>
      </c>
      <c r="P1493" s="324">
        <v>97182</v>
      </c>
      <c r="Q1493" s="324">
        <v>97182</v>
      </c>
      <c r="R1493" s="324">
        <v>97182</v>
      </c>
      <c r="S1493" s="324">
        <v>97182</v>
      </c>
      <c r="T1493" s="324">
        <v>97182</v>
      </c>
      <c r="U1493" s="135"/>
    </row>
    <row r="1494" spans="1:21" s="10" customFormat="1" ht="113.25" customHeight="1" x14ac:dyDescent="0.3">
      <c r="A1494" s="13">
        <v>1484</v>
      </c>
      <c r="B1494" s="376"/>
      <c r="C1494" s="14" t="s">
        <v>690</v>
      </c>
      <c r="D1494" s="15" t="s">
        <v>700</v>
      </c>
      <c r="E1494" s="307" t="s">
        <v>679</v>
      </c>
      <c r="F1494" s="16" t="s">
        <v>691</v>
      </c>
      <c r="G1494" s="376"/>
      <c r="H1494" s="373"/>
      <c r="I1494" s="373"/>
      <c r="J1494" s="389"/>
      <c r="K1494" s="388"/>
      <c r="L1494" s="324">
        <v>37740</v>
      </c>
      <c r="M1494" s="324">
        <v>37740</v>
      </c>
      <c r="N1494" s="132">
        <v>37740</v>
      </c>
      <c r="O1494" s="324">
        <v>37740</v>
      </c>
      <c r="P1494" s="324">
        <v>37740</v>
      </c>
      <c r="Q1494" s="324">
        <v>37740</v>
      </c>
      <c r="R1494" s="324">
        <v>37740</v>
      </c>
      <c r="S1494" s="324">
        <v>37740</v>
      </c>
      <c r="T1494" s="324">
        <v>37740</v>
      </c>
      <c r="U1494" s="51"/>
    </row>
    <row r="1495" spans="1:21" s="10" customFormat="1" ht="65.099999999999994" customHeight="1" x14ac:dyDescent="0.3">
      <c r="A1495" s="13">
        <v>1485</v>
      </c>
      <c r="B1495" s="376"/>
      <c r="C1495" s="17" t="s">
        <v>44</v>
      </c>
      <c r="D1495" s="15" t="s">
        <v>700</v>
      </c>
      <c r="E1495" s="307" t="s">
        <v>679</v>
      </c>
      <c r="F1495" s="16" t="s">
        <v>692</v>
      </c>
      <c r="G1495" s="376"/>
      <c r="H1495" s="373"/>
      <c r="I1495" s="373"/>
      <c r="J1495" s="389"/>
      <c r="K1495" s="388"/>
      <c r="L1495" s="324">
        <v>50570</v>
      </c>
      <c r="M1495" s="324">
        <v>50570</v>
      </c>
      <c r="N1495" s="132">
        <v>50570</v>
      </c>
      <c r="O1495" s="324">
        <v>50570</v>
      </c>
      <c r="P1495" s="324">
        <v>50570</v>
      </c>
      <c r="Q1495" s="324">
        <v>50570</v>
      </c>
      <c r="R1495" s="324">
        <v>50570</v>
      </c>
      <c r="S1495" s="324">
        <v>50570</v>
      </c>
      <c r="T1495" s="324">
        <v>50570</v>
      </c>
      <c r="U1495" s="51"/>
    </row>
    <row r="1496" spans="1:21" s="10" customFormat="1" ht="65.099999999999994" customHeight="1" x14ac:dyDescent="0.3">
      <c r="A1496" s="13">
        <v>1486</v>
      </c>
      <c r="B1496" s="376"/>
      <c r="C1496" s="17" t="s">
        <v>44</v>
      </c>
      <c r="D1496" s="15" t="s">
        <v>700</v>
      </c>
      <c r="E1496" s="307" t="s">
        <v>679</v>
      </c>
      <c r="F1496" s="16" t="s">
        <v>693</v>
      </c>
      <c r="G1496" s="376"/>
      <c r="H1496" s="373"/>
      <c r="I1496" s="373"/>
      <c r="J1496" s="389"/>
      <c r="K1496" s="388"/>
      <c r="L1496" s="324">
        <v>64800</v>
      </c>
      <c r="M1496" s="324">
        <v>64800</v>
      </c>
      <c r="N1496" s="132">
        <v>64800</v>
      </c>
      <c r="O1496" s="324">
        <v>64800</v>
      </c>
      <c r="P1496" s="324">
        <v>64800</v>
      </c>
      <c r="Q1496" s="324">
        <v>64800</v>
      </c>
      <c r="R1496" s="324">
        <v>64800</v>
      </c>
      <c r="S1496" s="324">
        <v>64800</v>
      </c>
      <c r="T1496" s="324">
        <v>64800</v>
      </c>
      <c r="U1496" s="51"/>
    </row>
    <row r="1497" spans="1:21" s="10" customFormat="1" ht="65.099999999999994" customHeight="1" x14ac:dyDescent="0.3">
      <c r="A1497" s="13">
        <v>1487</v>
      </c>
      <c r="B1497" s="376"/>
      <c r="C1497" s="17" t="s">
        <v>44</v>
      </c>
      <c r="D1497" s="15" t="s">
        <v>700</v>
      </c>
      <c r="E1497" s="307" t="s">
        <v>679</v>
      </c>
      <c r="F1497" s="16" t="s">
        <v>694</v>
      </c>
      <c r="G1497" s="376"/>
      <c r="H1497" s="373"/>
      <c r="I1497" s="373"/>
      <c r="J1497" s="389"/>
      <c r="K1497" s="388"/>
      <c r="L1497" s="324">
        <v>89270</v>
      </c>
      <c r="M1497" s="324">
        <v>89270</v>
      </c>
      <c r="N1497" s="132">
        <v>89270</v>
      </c>
      <c r="O1497" s="324">
        <v>89270</v>
      </c>
      <c r="P1497" s="324">
        <v>89270</v>
      </c>
      <c r="Q1497" s="324">
        <v>89270</v>
      </c>
      <c r="R1497" s="324">
        <v>89270</v>
      </c>
      <c r="S1497" s="324">
        <v>89270</v>
      </c>
      <c r="T1497" s="324">
        <v>89270</v>
      </c>
      <c r="U1497" s="51"/>
    </row>
    <row r="1498" spans="1:21" s="10" customFormat="1" ht="65.099999999999994" customHeight="1" x14ac:dyDescent="0.3">
      <c r="A1498" s="13">
        <v>1488</v>
      </c>
      <c r="B1498" s="376"/>
      <c r="C1498" s="17" t="s">
        <v>44</v>
      </c>
      <c r="D1498" s="15" t="s">
        <v>700</v>
      </c>
      <c r="E1498" s="307" t="s">
        <v>679</v>
      </c>
      <c r="F1498" s="16" t="s">
        <v>695</v>
      </c>
      <c r="G1498" s="376"/>
      <c r="H1498" s="373"/>
      <c r="I1498" s="373"/>
      <c r="J1498" s="389"/>
      <c r="K1498" s="388"/>
      <c r="L1498" s="324">
        <v>124750</v>
      </c>
      <c r="M1498" s="324">
        <v>124750</v>
      </c>
      <c r="N1498" s="132">
        <v>124750</v>
      </c>
      <c r="O1498" s="324">
        <v>124750</v>
      </c>
      <c r="P1498" s="324">
        <v>124750</v>
      </c>
      <c r="Q1498" s="324">
        <v>124750</v>
      </c>
      <c r="R1498" s="324">
        <v>124750</v>
      </c>
      <c r="S1498" s="324">
        <v>124750</v>
      </c>
      <c r="T1498" s="324">
        <v>124750</v>
      </c>
      <c r="U1498" s="51"/>
    </row>
    <row r="1499" spans="1:21" s="10" customFormat="1" ht="65.099999999999994" customHeight="1" x14ac:dyDescent="0.3">
      <c r="A1499" s="13">
        <v>1489</v>
      </c>
      <c r="B1499" s="376"/>
      <c r="C1499" s="17" t="s">
        <v>44</v>
      </c>
      <c r="D1499" s="15" t="s">
        <v>700</v>
      </c>
      <c r="E1499" s="307" t="s">
        <v>679</v>
      </c>
      <c r="F1499" s="16" t="s">
        <v>696</v>
      </c>
      <c r="G1499" s="376"/>
      <c r="H1499" s="373"/>
      <c r="I1499" s="373"/>
      <c r="J1499" s="389"/>
      <c r="K1499" s="388"/>
      <c r="L1499" s="324">
        <v>164630</v>
      </c>
      <c r="M1499" s="324">
        <v>164630</v>
      </c>
      <c r="N1499" s="132">
        <v>164630</v>
      </c>
      <c r="O1499" s="324">
        <v>164630</v>
      </c>
      <c r="P1499" s="324">
        <v>164630</v>
      </c>
      <c r="Q1499" s="324">
        <v>164630</v>
      </c>
      <c r="R1499" s="324">
        <v>164630</v>
      </c>
      <c r="S1499" s="324">
        <v>164630</v>
      </c>
      <c r="T1499" s="324">
        <v>164630</v>
      </c>
      <c r="U1499" s="51"/>
    </row>
    <row r="1500" spans="1:21" s="10" customFormat="1" ht="65.099999999999994" customHeight="1" x14ac:dyDescent="0.3">
      <c r="A1500" s="13">
        <v>1490</v>
      </c>
      <c r="B1500" s="376"/>
      <c r="C1500" s="17" t="s">
        <v>44</v>
      </c>
      <c r="D1500" s="15" t="s">
        <v>700</v>
      </c>
      <c r="E1500" s="307" t="s">
        <v>679</v>
      </c>
      <c r="F1500" s="16" t="s">
        <v>697</v>
      </c>
      <c r="G1500" s="376"/>
      <c r="H1500" s="373"/>
      <c r="I1500" s="373"/>
      <c r="J1500" s="389"/>
      <c r="K1500" s="388"/>
      <c r="L1500" s="324">
        <v>208460</v>
      </c>
      <c r="M1500" s="324">
        <v>208460</v>
      </c>
      <c r="N1500" s="132">
        <v>208460</v>
      </c>
      <c r="O1500" s="324">
        <v>208460</v>
      </c>
      <c r="P1500" s="324">
        <v>208460</v>
      </c>
      <c r="Q1500" s="324">
        <v>208460</v>
      </c>
      <c r="R1500" s="324">
        <v>208460</v>
      </c>
      <c r="S1500" s="324">
        <v>208460</v>
      </c>
      <c r="T1500" s="324">
        <v>208460</v>
      </c>
      <c r="U1500" s="51"/>
    </row>
    <row r="1501" spans="1:21" s="10" customFormat="1" ht="65.099999999999994" customHeight="1" x14ac:dyDescent="0.3">
      <c r="A1501" s="13">
        <v>1491</v>
      </c>
      <c r="B1501" s="376"/>
      <c r="C1501" s="17" t="s">
        <v>44</v>
      </c>
      <c r="D1501" s="15" t="s">
        <v>700</v>
      </c>
      <c r="E1501" s="307" t="s">
        <v>679</v>
      </c>
      <c r="F1501" s="16" t="s">
        <v>698</v>
      </c>
      <c r="G1501" s="376"/>
      <c r="H1501" s="373"/>
      <c r="I1501" s="373"/>
      <c r="J1501" s="389"/>
      <c r="K1501" s="388"/>
      <c r="L1501" s="324">
        <v>190145</v>
      </c>
      <c r="M1501" s="324">
        <v>190145</v>
      </c>
      <c r="N1501" s="132">
        <v>190145</v>
      </c>
      <c r="O1501" s="324">
        <v>190145</v>
      </c>
      <c r="P1501" s="324">
        <v>190145</v>
      </c>
      <c r="Q1501" s="324">
        <v>190145</v>
      </c>
      <c r="R1501" s="324">
        <v>190145</v>
      </c>
      <c r="S1501" s="324">
        <v>190145</v>
      </c>
      <c r="T1501" s="324">
        <v>190145</v>
      </c>
      <c r="U1501" s="51"/>
    </row>
    <row r="1502" spans="1:21" s="10" customFormat="1" ht="113.25" customHeight="1" x14ac:dyDescent="0.3">
      <c r="A1502" s="13">
        <v>1492</v>
      </c>
      <c r="B1502" s="376"/>
      <c r="C1502" s="321" t="s">
        <v>699</v>
      </c>
      <c r="D1502" s="319" t="s">
        <v>700</v>
      </c>
      <c r="E1502" s="307" t="s">
        <v>701</v>
      </c>
      <c r="F1502" s="318" t="s">
        <v>702</v>
      </c>
      <c r="G1502" s="390" t="s">
        <v>703</v>
      </c>
      <c r="H1502" s="307" t="s">
        <v>17</v>
      </c>
      <c r="I1502" s="321"/>
      <c r="J1502" s="392" t="s">
        <v>2525</v>
      </c>
      <c r="K1502" s="388"/>
      <c r="L1502" s="324">
        <v>3240</v>
      </c>
      <c r="M1502" s="324">
        <v>3240</v>
      </c>
      <c r="N1502" s="132">
        <v>3240</v>
      </c>
      <c r="O1502" s="324">
        <v>3240</v>
      </c>
      <c r="P1502" s="324">
        <v>3240</v>
      </c>
      <c r="Q1502" s="324">
        <v>3240</v>
      </c>
      <c r="R1502" s="324">
        <v>3240</v>
      </c>
      <c r="S1502" s="324">
        <v>3240</v>
      </c>
      <c r="T1502" s="324">
        <v>3240</v>
      </c>
    </row>
    <row r="1503" spans="1:21" s="10" customFormat="1" ht="65.099999999999994" customHeight="1" x14ac:dyDescent="0.3">
      <c r="A1503" s="13">
        <v>1493</v>
      </c>
      <c r="B1503" s="376"/>
      <c r="C1503" s="321" t="s">
        <v>44</v>
      </c>
      <c r="D1503" s="319" t="s">
        <v>700</v>
      </c>
      <c r="E1503" s="307" t="s">
        <v>701</v>
      </c>
      <c r="F1503" s="318" t="s">
        <v>704</v>
      </c>
      <c r="G1503" s="390"/>
      <c r="H1503" s="321" t="s">
        <v>44</v>
      </c>
      <c r="I1503" s="321"/>
      <c r="J1503" s="392"/>
      <c r="K1503" s="388"/>
      <c r="L1503" s="324">
        <v>5370</v>
      </c>
      <c r="M1503" s="324">
        <v>5370</v>
      </c>
      <c r="N1503" s="132">
        <v>5370</v>
      </c>
      <c r="O1503" s="324">
        <v>5370</v>
      </c>
      <c r="P1503" s="324">
        <v>5370</v>
      </c>
      <c r="Q1503" s="324">
        <v>5370</v>
      </c>
      <c r="R1503" s="324">
        <v>5370</v>
      </c>
      <c r="S1503" s="324">
        <v>5370</v>
      </c>
      <c r="T1503" s="324">
        <v>5370</v>
      </c>
    </row>
    <row r="1504" spans="1:21" s="10" customFormat="1" ht="65.099999999999994" customHeight="1" x14ac:dyDescent="0.3">
      <c r="A1504" s="13">
        <v>1494</v>
      </c>
      <c r="B1504" s="376"/>
      <c r="C1504" s="321" t="s">
        <v>705</v>
      </c>
      <c r="D1504" s="319" t="s">
        <v>700</v>
      </c>
      <c r="E1504" s="307" t="s">
        <v>571</v>
      </c>
      <c r="F1504" s="318" t="s">
        <v>706</v>
      </c>
      <c r="G1504" s="390"/>
      <c r="H1504" s="321" t="s">
        <v>44</v>
      </c>
      <c r="I1504" s="321"/>
      <c r="J1504" s="392"/>
      <c r="K1504" s="388"/>
      <c r="L1504" s="324">
        <v>6220</v>
      </c>
      <c r="M1504" s="324">
        <v>6220</v>
      </c>
      <c r="N1504" s="132">
        <v>6220</v>
      </c>
      <c r="O1504" s="324">
        <v>6220</v>
      </c>
      <c r="P1504" s="324">
        <v>6220</v>
      </c>
      <c r="Q1504" s="324">
        <v>6220</v>
      </c>
      <c r="R1504" s="324">
        <v>6220</v>
      </c>
      <c r="S1504" s="324">
        <v>6220</v>
      </c>
      <c r="T1504" s="324">
        <v>6220</v>
      </c>
    </row>
    <row r="1505" spans="1:20" s="10" customFormat="1" ht="65.099999999999994" customHeight="1" x14ac:dyDescent="0.3">
      <c r="A1505" s="13">
        <v>1495</v>
      </c>
      <c r="B1505" s="376"/>
      <c r="C1505" s="321" t="s">
        <v>44</v>
      </c>
      <c r="D1505" s="319" t="s">
        <v>700</v>
      </c>
      <c r="E1505" s="321" t="s">
        <v>44</v>
      </c>
      <c r="F1505" s="318" t="s">
        <v>707</v>
      </c>
      <c r="G1505" s="390"/>
      <c r="H1505" s="321" t="s">
        <v>44</v>
      </c>
      <c r="I1505" s="321"/>
      <c r="J1505" s="392"/>
      <c r="K1505" s="388"/>
      <c r="L1505" s="324">
        <v>8770</v>
      </c>
      <c r="M1505" s="324">
        <v>8770</v>
      </c>
      <c r="N1505" s="132">
        <v>8770</v>
      </c>
      <c r="O1505" s="324">
        <v>8770</v>
      </c>
      <c r="P1505" s="324">
        <v>8770</v>
      </c>
      <c r="Q1505" s="324">
        <v>8770</v>
      </c>
      <c r="R1505" s="324">
        <v>8770</v>
      </c>
      <c r="S1505" s="324">
        <v>8770</v>
      </c>
      <c r="T1505" s="324">
        <v>8770</v>
      </c>
    </row>
    <row r="1506" spans="1:20" s="10" customFormat="1" ht="65.099999999999994" customHeight="1" x14ac:dyDescent="0.3">
      <c r="A1506" s="13">
        <v>1496</v>
      </c>
      <c r="B1506" s="376"/>
      <c r="C1506" s="321" t="s">
        <v>44</v>
      </c>
      <c r="D1506" s="319" t="s">
        <v>700</v>
      </c>
      <c r="E1506" s="321" t="s">
        <v>44</v>
      </c>
      <c r="F1506" s="318" t="s">
        <v>708</v>
      </c>
      <c r="G1506" s="390"/>
      <c r="H1506" s="321" t="s">
        <v>44</v>
      </c>
      <c r="I1506" s="321"/>
      <c r="J1506" s="392"/>
      <c r="K1506" s="388"/>
      <c r="L1506" s="324">
        <v>11260</v>
      </c>
      <c r="M1506" s="324">
        <v>11260</v>
      </c>
      <c r="N1506" s="132">
        <v>11260</v>
      </c>
      <c r="O1506" s="324">
        <v>11260</v>
      </c>
      <c r="P1506" s="324">
        <v>11260</v>
      </c>
      <c r="Q1506" s="324">
        <v>11260</v>
      </c>
      <c r="R1506" s="324">
        <v>11260</v>
      </c>
      <c r="S1506" s="324">
        <v>11260</v>
      </c>
      <c r="T1506" s="324">
        <v>11260</v>
      </c>
    </row>
    <row r="1507" spans="1:20" s="10" customFormat="1" ht="65.099999999999994" customHeight="1" x14ac:dyDescent="0.3">
      <c r="A1507" s="13">
        <v>1497</v>
      </c>
      <c r="B1507" s="376"/>
      <c r="C1507" s="321" t="s">
        <v>44</v>
      </c>
      <c r="D1507" s="319" t="s">
        <v>700</v>
      </c>
      <c r="E1507" s="321" t="s">
        <v>44</v>
      </c>
      <c r="F1507" s="318" t="s">
        <v>709</v>
      </c>
      <c r="G1507" s="390"/>
      <c r="H1507" s="321" t="s">
        <v>44</v>
      </c>
      <c r="I1507" s="321"/>
      <c r="J1507" s="392"/>
      <c r="K1507" s="388"/>
      <c r="L1507" s="324">
        <v>16050</v>
      </c>
      <c r="M1507" s="324">
        <v>16050</v>
      </c>
      <c r="N1507" s="132">
        <v>16050</v>
      </c>
      <c r="O1507" s="324">
        <v>16050</v>
      </c>
      <c r="P1507" s="324">
        <v>16050</v>
      </c>
      <c r="Q1507" s="324">
        <v>16050</v>
      </c>
      <c r="R1507" s="324">
        <v>16050</v>
      </c>
      <c r="S1507" s="324">
        <v>16050</v>
      </c>
      <c r="T1507" s="324">
        <v>16050</v>
      </c>
    </row>
    <row r="1508" spans="1:20" s="10" customFormat="1" ht="65.099999999999994" customHeight="1" x14ac:dyDescent="0.3">
      <c r="A1508" s="13">
        <v>1498</v>
      </c>
      <c r="B1508" s="376"/>
      <c r="C1508" s="321" t="s">
        <v>44</v>
      </c>
      <c r="D1508" s="319" t="s">
        <v>700</v>
      </c>
      <c r="E1508" s="321" t="s">
        <v>44</v>
      </c>
      <c r="F1508" s="318" t="s">
        <v>710</v>
      </c>
      <c r="G1508" s="390"/>
      <c r="H1508" s="321" t="s">
        <v>44</v>
      </c>
      <c r="I1508" s="321"/>
      <c r="J1508" s="392"/>
      <c r="K1508" s="388"/>
      <c r="L1508" s="324">
        <v>26010</v>
      </c>
      <c r="M1508" s="324">
        <v>26010</v>
      </c>
      <c r="N1508" s="132">
        <v>26010</v>
      </c>
      <c r="O1508" s="324">
        <v>26010</v>
      </c>
      <c r="P1508" s="324">
        <v>26010</v>
      </c>
      <c r="Q1508" s="324">
        <v>26010</v>
      </c>
      <c r="R1508" s="324">
        <v>26010</v>
      </c>
      <c r="S1508" s="324">
        <v>26010</v>
      </c>
      <c r="T1508" s="324">
        <v>26010</v>
      </c>
    </row>
    <row r="1509" spans="1:20" s="10" customFormat="1" ht="65.099999999999994" customHeight="1" x14ac:dyDescent="0.3">
      <c r="A1509" s="13">
        <v>1499</v>
      </c>
      <c r="B1509" s="376"/>
      <c r="C1509" s="321" t="s">
        <v>711</v>
      </c>
      <c r="D1509" s="319" t="s">
        <v>700</v>
      </c>
      <c r="E1509" s="307" t="s">
        <v>712</v>
      </c>
      <c r="F1509" s="318" t="s">
        <v>713</v>
      </c>
      <c r="G1509" s="390"/>
      <c r="H1509" s="321" t="s">
        <v>44</v>
      </c>
      <c r="I1509" s="321"/>
      <c r="J1509" s="392"/>
      <c r="K1509" s="388"/>
      <c r="L1509" s="324">
        <v>12550</v>
      </c>
      <c r="M1509" s="324">
        <v>12550</v>
      </c>
      <c r="N1509" s="132">
        <v>12550</v>
      </c>
      <c r="O1509" s="324">
        <v>12550</v>
      </c>
      <c r="P1509" s="324">
        <v>12550</v>
      </c>
      <c r="Q1509" s="324">
        <v>12550</v>
      </c>
      <c r="R1509" s="324">
        <v>12550</v>
      </c>
      <c r="S1509" s="324">
        <v>12550</v>
      </c>
      <c r="T1509" s="324">
        <v>12550</v>
      </c>
    </row>
    <row r="1510" spans="1:20" s="10" customFormat="1" ht="65.099999999999994" customHeight="1" x14ac:dyDescent="0.3">
      <c r="A1510" s="13">
        <v>1500</v>
      </c>
      <c r="B1510" s="376"/>
      <c r="C1510" s="321" t="s">
        <v>44</v>
      </c>
      <c r="D1510" s="319" t="s">
        <v>700</v>
      </c>
      <c r="E1510" s="321" t="s">
        <v>44</v>
      </c>
      <c r="F1510" s="318" t="s">
        <v>714</v>
      </c>
      <c r="G1510" s="390"/>
      <c r="H1510" s="321" t="s">
        <v>44</v>
      </c>
      <c r="I1510" s="321"/>
      <c r="J1510" s="392"/>
      <c r="K1510" s="388"/>
      <c r="L1510" s="324">
        <v>17680</v>
      </c>
      <c r="M1510" s="324">
        <v>17680</v>
      </c>
      <c r="N1510" s="132">
        <v>17680</v>
      </c>
      <c r="O1510" s="324">
        <v>17680</v>
      </c>
      <c r="P1510" s="324">
        <v>17680</v>
      </c>
      <c r="Q1510" s="324">
        <v>17680</v>
      </c>
      <c r="R1510" s="324">
        <v>17680</v>
      </c>
      <c r="S1510" s="324">
        <v>17680</v>
      </c>
      <c r="T1510" s="324">
        <v>17680</v>
      </c>
    </row>
    <row r="1511" spans="1:20" s="10" customFormat="1" ht="65.099999999999994" customHeight="1" x14ac:dyDescent="0.3">
      <c r="A1511" s="13">
        <v>1501</v>
      </c>
      <c r="B1511" s="376"/>
      <c r="C1511" s="321" t="s">
        <v>44</v>
      </c>
      <c r="D1511" s="319" t="s">
        <v>700</v>
      </c>
      <c r="E1511" s="321" t="s">
        <v>44</v>
      </c>
      <c r="F1511" s="318" t="s">
        <v>715</v>
      </c>
      <c r="G1511" s="390"/>
      <c r="H1511" s="321" t="s">
        <v>44</v>
      </c>
      <c r="I1511" s="321"/>
      <c r="J1511" s="392"/>
      <c r="K1511" s="388"/>
      <c r="L1511" s="324">
        <v>64310</v>
      </c>
      <c r="M1511" s="324">
        <v>64310</v>
      </c>
      <c r="N1511" s="132">
        <v>64310</v>
      </c>
      <c r="O1511" s="324">
        <v>64310</v>
      </c>
      <c r="P1511" s="324">
        <v>64310</v>
      </c>
      <c r="Q1511" s="324">
        <v>64310</v>
      </c>
      <c r="R1511" s="324">
        <v>64310</v>
      </c>
      <c r="S1511" s="324">
        <v>64310</v>
      </c>
      <c r="T1511" s="324">
        <v>64310</v>
      </c>
    </row>
    <row r="1512" spans="1:20" s="10" customFormat="1" ht="96" customHeight="1" x14ac:dyDescent="0.3">
      <c r="A1512" s="13">
        <v>1502</v>
      </c>
      <c r="B1512" s="376"/>
      <c r="C1512" s="321" t="s">
        <v>716</v>
      </c>
      <c r="D1512" s="319" t="s">
        <v>700</v>
      </c>
      <c r="E1512" s="307" t="s">
        <v>571</v>
      </c>
      <c r="F1512" s="318" t="s">
        <v>717</v>
      </c>
      <c r="G1512" s="390"/>
      <c r="H1512" s="321" t="s">
        <v>44</v>
      </c>
      <c r="I1512" s="321"/>
      <c r="J1512" s="392"/>
      <c r="K1512" s="388"/>
      <c r="L1512" s="324">
        <v>8350</v>
      </c>
      <c r="M1512" s="324">
        <v>8350</v>
      </c>
      <c r="N1512" s="132">
        <v>8350</v>
      </c>
      <c r="O1512" s="324">
        <v>8350</v>
      </c>
      <c r="P1512" s="324">
        <v>8350</v>
      </c>
      <c r="Q1512" s="324">
        <v>8350</v>
      </c>
      <c r="R1512" s="324">
        <v>8350</v>
      </c>
      <c r="S1512" s="324">
        <v>8350</v>
      </c>
      <c r="T1512" s="324">
        <v>8350</v>
      </c>
    </row>
    <row r="1513" spans="1:20" s="10" customFormat="1" ht="65.099999999999994" customHeight="1" x14ac:dyDescent="0.3">
      <c r="A1513" s="13">
        <v>1503</v>
      </c>
      <c r="B1513" s="376"/>
      <c r="C1513" s="321" t="s">
        <v>44</v>
      </c>
      <c r="D1513" s="319" t="s">
        <v>700</v>
      </c>
      <c r="E1513" s="321" t="s">
        <v>44</v>
      </c>
      <c r="F1513" s="318" t="s">
        <v>718</v>
      </c>
      <c r="G1513" s="390"/>
      <c r="H1513" s="321" t="s">
        <v>44</v>
      </c>
      <c r="I1513" s="321"/>
      <c r="J1513" s="392"/>
      <c r="K1513" s="388"/>
      <c r="L1513" s="324">
        <v>13610</v>
      </c>
      <c r="M1513" s="324">
        <v>13610</v>
      </c>
      <c r="N1513" s="132">
        <v>13610</v>
      </c>
      <c r="O1513" s="324">
        <v>13610</v>
      </c>
      <c r="P1513" s="324">
        <v>13610</v>
      </c>
      <c r="Q1513" s="324">
        <v>13610</v>
      </c>
      <c r="R1513" s="324">
        <v>13610</v>
      </c>
      <c r="S1513" s="324">
        <v>13610</v>
      </c>
      <c r="T1513" s="324">
        <v>13610</v>
      </c>
    </row>
    <row r="1514" spans="1:20" s="10" customFormat="1" ht="65.099999999999994" customHeight="1" x14ac:dyDescent="0.3">
      <c r="A1514" s="13">
        <v>1504</v>
      </c>
      <c r="B1514" s="376"/>
      <c r="C1514" s="321" t="s">
        <v>44</v>
      </c>
      <c r="D1514" s="319" t="s">
        <v>700</v>
      </c>
      <c r="E1514" s="321" t="s">
        <v>44</v>
      </c>
      <c r="F1514" s="318" t="s">
        <v>719</v>
      </c>
      <c r="G1514" s="390"/>
      <c r="H1514" s="321" t="s">
        <v>44</v>
      </c>
      <c r="I1514" s="321"/>
      <c r="J1514" s="392"/>
      <c r="K1514" s="388"/>
      <c r="L1514" s="324">
        <v>50070</v>
      </c>
      <c r="M1514" s="324">
        <v>50070</v>
      </c>
      <c r="N1514" s="132">
        <v>50070</v>
      </c>
      <c r="O1514" s="324">
        <v>50070</v>
      </c>
      <c r="P1514" s="324">
        <v>50070</v>
      </c>
      <c r="Q1514" s="324">
        <v>50070</v>
      </c>
      <c r="R1514" s="324">
        <v>50070</v>
      </c>
      <c r="S1514" s="324">
        <v>50070</v>
      </c>
      <c r="T1514" s="324">
        <v>50070</v>
      </c>
    </row>
    <row r="1515" spans="1:20" s="10" customFormat="1" ht="65.099999999999994" customHeight="1" x14ac:dyDescent="0.3">
      <c r="A1515" s="13">
        <v>1505</v>
      </c>
      <c r="B1515" s="376"/>
      <c r="C1515" s="321" t="s">
        <v>44</v>
      </c>
      <c r="D1515" s="319" t="s">
        <v>700</v>
      </c>
      <c r="E1515" s="321" t="s">
        <v>44</v>
      </c>
      <c r="F1515" s="318" t="s">
        <v>720</v>
      </c>
      <c r="G1515" s="390"/>
      <c r="H1515" s="321" t="s">
        <v>44</v>
      </c>
      <c r="I1515" s="321"/>
      <c r="J1515" s="392"/>
      <c r="K1515" s="388"/>
      <c r="L1515" s="324">
        <v>227150</v>
      </c>
      <c r="M1515" s="324">
        <v>227150</v>
      </c>
      <c r="N1515" s="132">
        <v>227150</v>
      </c>
      <c r="O1515" s="324">
        <v>227150</v>
      </c>
      <c r="P1515" s="324">
        <v>227150</v>
      </c>
      <c r="Q1515" s="324">
        <v>227150</v>
      </c>
      <c r="R1515" s="324">
        <v>227150</v>
      </c>
      <c r="S1515" s="324">
        <v>227150</v>
      </c>
      <c r="T1515" s="324">
        <v>227150</v>
      </c>
    </row>
    <row r="1516" spans="1:20" s="10" customFormat="1" ht="65.099999999999994" customHeight="1" x14ac:dyDescent="0.3">
      <c r="A1516" s="13">
        <v>1506</v>
      </c>
      <c r="B1516" s="376"/>
      <c r="C1516" s="321" t="s">
        <v>44</v>
      </c>
      <c r="D1516" s="319" t="s">
        <v>700</v>
      </c>
      <c r="E1516" s="321" t="s">
        <v>44</v>
      </c>
      <c r="F1516" s="318" t="s">
        <v>721</v>
      </c>
      <c r="G1516" s="390"/>
      <c r="H1516" s="321" t="s">
        <v>44</v>
      </c>
      <c r="I1516" s="321"/>
      <c r="J1516" s="392"/>
      <c r="K1516" s="388"/>
      <c r="L1516" s="324">
        <v>1141300</v>
      </c>
      <c r="M1516" s="324">
        <v>1141300</v>
      </c>
      <c r="N1516" s="132">
        <v>1141300</v>
      </c>
      <c r="O1516" s="324">
        <v>1141300</v>
      </c>
      <c r="P1516" s="324">
        <v>1141300</v>
      </c>
      <c r="Q1516" s="324">
        <v>1141300</v>
      </c>
      <c r="R1516" s="324">
        <v>1141300</v>
      </c>
      <c r="S1516" s="324">
        <v>1141300</v>
      </c>
      <c r="T1516" s="324">
        <v>1141300</v>
      </c>
    </row>
    <row r="1517" spans="1:20" s="10" customFormat="1" ht="65.099999999999994" customHeight="1" x14ac:dyDescent="0.3">
      <c r="A1517" s="13">
        <v>1507</v>
      </c>
      <c r="B1517" s="376"/>
      <c r="C1517" s="321" t="s">
        <v>44</v>
      </c>
      <c r="D1517" s="319" t="s">
        <v>700</v>
      </c>
      <c r="E1517" s="321" t="s">
        <v>44</v>
      </c>
      <c r="F1517" s="318" t="s">
        <v>722</v>
      </c>
      <c r="G1517" s="390"/>
      <c r="H1517" s="321" t="s">
        <v>44</v>
      </c>
      <c r="I1517" s="321"/>
      <c r="J1517" s="392"/>
      <c r="K1517" s="388"/>
      <c r="L1517" s="324">
        <v>1431540</v>
      </c>
      <c r="M1517" s="324">
        <v>1431540</v>
      </c>
      <c r="N1517" s="132">
        <v>1431540</v>
      </c>
      <c r="O1517" s="324">
        <v>1431540</v>
      </c>
      <c r="P1517" s="324">
        <v>1431540</v>
      </c>
      <c r="Q1517" s="324">
        <v>1431540</v>
      </c>
      <c r="R1517" s="324">
        <v>1431540</v>
      </c>
      <c r="S1517" s="324">
        <v>1431540</v>
      </c>
      <c r="T1517" s="324">
        <v>1431540</v>
      </c>
    </row>
    <row r="1518" spans="1:20" s="10" customFormat="1" ht="102.75" customHeight="1" x14ac:dyDescent="0.3">
      <c r="A1518" s="13">
        <v>1508</v>
      </c>
      <c r="B1518" s="376"/>
      <c r="C1518" s="321" t="s">
        <v>723</v>
      </c>
      <c r="D1518" s="319" t="s">
        <v>700</v>
      </c>
      <c r="E1518" s="307" t="s">
        <v>724</v>
      </c>
      <c r="F1518" s="318" t="s">
        <v>725</v>
      </c>
      <c r="G1518" s="390"/>
      <c r="H1518" s="321" t="s">
        <v>44</v>
      </c>
      <c r="I1518" s="321"/>
      <c r="J1518" s="392"/>
      <c r="K1518" s="388"/>
      <c r="L1518" s="324">
        <v>9090</v>
      </c>
      <c r="M1518" s="324">
        <v>9090</v>
      </c>
      <c r="N1518" s="132">
        <v>9090</v>
      </c>
      <c r="O1518" s="324">
        <v>9090</v>
      </c>
      <c r="P1518" s="324">
        <v>9090</v>
      </c>
      <c r="Q1518" s="324">
        <v>9090</v>
      </c>
      <c r="R1518" s="324">
        <v>9090</v>
      </c>
      <c r="S1518" s="324">
        <v>9090</v>
      </c>
      <c r="T1518" s="324">
        <v>9090</v>
      </c>
    </row>
    <row r="1519" spans="1:20" s="10" customFormat="1" ht="65.099999999999994" customHeight="1" x14ac:dyDescent="0.3">
      <c r="A1519" s="13">
        <v>1509</v>
      </c>
      <c r="B1519" s="376"/>
      <c r="C1519" s="321" t="s">
        <v>44</v>
      </c>
      <c r="D1519" s="319" t="s">
        <v>700</v>
      </c>
      <c r="E1519" s="321" t="s">
        <v>44</v>
      </c>
      <c r="F1519" s="318" t="s">
        <v>726</v>
      </c>
      <c r="G1519" s="390"/>
      <c r="H1519" s="321" t="s">
        <v>44</v>
      </c>
      <c r="I1519" s="321"/>
      <c r="J1519" s="392"/>
      <c r="K1519" s="388"/>
      <c r="L1519" s="324">
        <v>11670</v>
      </c>
      <c r="M1519" s="324">
        <v>11670</v>
      </c>
      <c r="N1519" s="132">
        <v>11670</v>
      </c>
      <c r="O1519" s="324">
        <v>11670</v>
      </c>
      <c r="P1519" s="324">
        <v>11670</v>
      </c>
      <c r="Q1519" s="324">
        <v>11670</v>
      </c>
      <c r="R1519" s="324">
        <v>11670</v>
      </c>
      <c r="S1519" s="324">
        <v>11670</v>
      </c>
      <c r="T1519" s="324">
        <v>11670</v>
      </c>
    </row>
    <row r="1520" spans="1:20" s="10" customFormat="1" ht="65.099999999999994" customHeight="1" x14ac:dyDescent="0.3">
      <c r="A1520" s="13">
        <v>1510</v>
      </c>
      <c r="B1520" s="376"/>
      <c r="C1520" s="321" t="s">
        <v>44</v>
      </c>
      <c r="D1520" s="319" t="s">
        <v>700</v>
      </c>
      <c r="E1520" s="321" t="s">
        <v>44</v>
      </c>
      <c r="F1520" s="318" t="s">
        <v>727</v>
      </c>
      <c r="G1520" s="390"/>
      <c r="H1520" s="321" t="s">
        <v>44</v>
      </c>
      <c r="I1520" s="321"/>
      <c r="J1520" s="392"/>
      <c r="K1520" s="388"/>
      <c r="L1520" s="324">
        <v>34580</v>
      </c>
      <c r="M1520" s="324">
        <v>34580</v>
      </c>
      <c r="N1520" s="132">
        <v>34580</v>
      </c>
      <c r="O1520" s="324">
        <v>34580</v>
      </c>
      <c r="P1520" s="324">
        <v>34580</v>
      </c>
      <c r="Q1520" s="324">
        <v>34580</v>
      </c>
      <c r="R1520" s="324">
        <v>34580</v>
      </c>
      <c r="S1520" s="324">
        <v>34580</v>
      </c>
      <c r="T1520" s="324">
        <v>34580</v>
      </c>
    </row>
    <row r="1521" spans="1:20" s="10" customFormat="1" ht="65.099999999999994" customHeight="1" x14ac:dyDescent="0.3">
      <c r="A1521" s="13">
        <v>1511</v>
      </c>
      <c r="B1521" s="376"/>
      <c r="C1521" s="321" t="s">
        <v>44</v>
      </c>
      <c r="D1521" s="319" t="s">
        <v>700</v>
      </c>
      <c r="E1521" s="321" t="s">
        <v>44</v>
      </c>
      <c r="F1521" s="318" t="s">
        <v>728</v>
      </c>
      <c r="G1521" s="390"/>
      <c r="H1521" s="321" t="s">
        <v>44</v>
      </c>
      <c r="I1521" s="321"/>
      <c r="J1521" s="392"/>
      <c r="K1521" s="388"/>
      <c r="L1521" s="324">
        <v>124260</v>
      </c>
      <c r="M1521" s="324">
        <v>124260</v>
      </c>
      <c r="N1521" s="132">
        <v>124260</v>
      </c>
      <c r="O1521" s="324">
        <v>124260</v>
      </c>
      <c r="P1521" s="324">
        <v>124260</v>
      </c>
      <c r="Q1521" s="324">
        <v>124260</v>
      </c>
      <c r="R1521" s="324">
        <v>124260</v>
      </c>
      <c r="S1521" s="324">
        <v>124260</v>
      </c>
      <c r="T1521" s="324">
        <v>124260</v>
      </c>
    </row>
    <row r="1522" spans="1:20" s="10" customFormat="1" ht="65.099999999999994" customHeight="1" x14ac:dyDescent="0.3">
      <c r="A1522" s="13">
        <v>1512</v>
      </c>
      <c r="B1522" s="376"/>
      <c r="C1522" s="321" t="s">
        <v>44</v>
      </c>
      <c r="D1522" s="319" t="s">
        <v>700</v>
      </c>
      <c r="E1522" s="321" t="s">
        <v>44</v>
      </c>
      <c r="F1522" s="318" t="s">
        <v>729</v>
      </c>
      <c r="G1522" s="390"/>
      <c r="H1522" s="321" t="s">
        <v>44</v>
      </c>
      <c r="I1522" s="321"/>
      <c r="J1522" s="392"/>
      <c r="K1522" s="388"/>
      <c r="L1522" s="324">
        <v>230190</v>
      </c>
      <c r="M1522" s="324">
        <v>230190</v>
      </c>
      <c r="N1522" s="132">
        <v>230190</v>
      </c>
      <c r="O1522" s="324">
        <v>230190</v>
      </c>
      <c r="P1522" s="324">
        <v>230190</v>
      </c>
      <c r="Q1522" s="324">
        <v>230190</v>
      </c>
      <c r="R1522" s="324">
        <v>230190</v>
      </c>
      <c r="S1522" s="324">
        <v>230190</v>
      </c>
      <c r="T1522" s="324">
        <v>230190</v>
      </c>
    </row>
    <row r="1523" spans="1:20" s="10" customFormat="1" ht="65.099999999999994" customHeight="1" x14ac:dyDescent="0.3">
      <c r="A1523" s="13">
        <v>1513</v>
      </c>
      <c r="B1523" s="376"/>
      <c r="C1523" s="321" t="s">
        <v>44</v>
      </c>
      <c r="D1523" s="319" t="s">
        <v>700</v>
      </c>
      <c r="E1523" s="321" t="s">
        <v>44</v>
      </c>
      <c r="F1523" s="318" t="s">
        <v>730</v>
      </c>
      <c r="G1523" s="390"/>
      <c r="H1523" s="321" t="s">
        <v>44</v>
      </c>
      <c r="I1523" s="321"/>
      <c r="J1523" s="392"/>
      <c r="K1523" s="388"/>
      <c r="L1523" s="324">
        <v>454050</v>
      </c>
      <c r="M1523" s="324">
        <v>454050</v>
      </c>
      <c r="N1523" s="132">
        <v>454050</v>
      </c>
      <c r="O1523" s="324">
        <v>454050</v>
      </c>
      <c r="P1523" s="324">
        <v>454050</v>
      </c>
      <c r="Q1523" s="324">
        <v>454050</v>
      </c>
      <c r="R1523" s="324">
        <v>454050</v>
      </c>
      <c r="S1523" s="324">
        <v>454050</v>
      </c>
      <c r="T1523" s="324">
        <v>454050</v>
      </c>
    </row>
    <row r="1524" spans="1:20" s="10" customFormat="1" ht="65.099999999999994" customHeight="1" x14ac:dyDescent="0.3">
      <c r="A1524" s="13">
        <v>1514</v>
      </c>
      <c r="B1524" s="376"/>
      <c r="C1524" s="321" t="s">
        <v>44</v>
      </c>
      <c r="D1524" s="319" t="s">
        <v>700</v>
      </c>
      <c r="E1524" s="321" t="s">
        <v>44</v>
      </c>
      <c r="F1524" s="318" t="s">
        <v>731</v>
      </c>
      <c r="G1524" s="390"/>
      <c r="H1524" s="321" t="s">
        <v>44</v>
      </c>
      <c r="I1524" s="321"/>
      <c r="J1524" s="392"/>
      <c r="K1524" s="388"/>
      <c r="L1524" s="324">
        <v>589460</v>
      </c>
      <c r="M1524" s="324">
        <v>589460</v>
      </c>
      <c r="N1524" s="132">
        <v>589460</v>
      </c>
      <c r="O1524" s="324">
        <v>589460</v>
      </c>
      <c r="P1524" s="324">
        <v>589460</v>
      </c>
      <c r="Q1524" s="324">
        <v>589460</v>
      </c>
      <c r="R1524" s="324">
        <v>589460</v>
      </c>
      <c r="S1524" s="324">
        <v>589460</v>
      </c>
      <c r="T1524" s="324">
        <v>589460</v>
      </c>
    </row>
    <row r="1525" spans="1:20" s="10" customFormat="1" ht="105.75" customHeight="1" x14ac:dyDescent="0.3">
      <c r="A1525" s="13">
        <v>1515</v>
      </c>
      <c r="B1525" s="376"/>
      <c r="C1525" s="321" t="s">
        <v>732</v>
      </c>
      <c r="D1525" s="319" t="s">
        <v>700</v>
      </c>
      <c r="E1525" s="307" t="s">
        <v>594</v>
      </c>
      <c r="F1525" s="318" t="s">
        <v>733</v>
      </c>
      <c r="G1525" s="390"/>
      <c r="H1525" s="321" t="s">
        <v>44</v>
      </c>
      <c r="I1525" s="321"/>
      <c r="J1525" s="392"/>
      <c r="K1525" s="388"/>
      <c r="L1525" s="324">
        <v>26100</v>
      </c>
      <c r="M1525" s="324">
        <v>26100</v>
      </c>
      <c r="N1525" s="132">
        <v>26100</v>
      </c>
      <c r="O1525" s="324">
        <v>26100</v>
      </c>
      <c r="P1525" s="324">
        <v>26100</v>
      </c>
      <c r="Q1525" s="324">
        <v>26100</v>
      </c>
      <c r="R1525" s="324">
        <v>26100</v>
      </c>
      <c r="S1525" s="324">
        <v>26100</v>
      </c>
      <c r="T1525" s="324">
        <v>26100</v>
      </c>
    </row>
    <row r="1526" spans="1:20" s="10" customFormat="1" ht="65.099999999999994" customHeight="1" x14ac:dyDescent="0.3">
      <c r="A1526" s="13">
        <v>1516</v>
      </c>
      <c r="B1526" s="376"/>
      <c r="C1526" s="321" t="s">
        <v>44</v>
      </c>
      <c r="D1526" s="319" t="s">
        <v>700</v>
      </c>
      <c r="E1526" s="321" t="s">
        <v>44</v>
      </c>
      <c r="F1526" s="318" t="s">
        <v>734</v>
      </c>
      <c r="G1526" s="390"/>
      <c r="H1526" s="321" t="s">
        <v>44</v>
      </c>
      <c r="I1526" s="321"/>
      <c r="J1526" s="392"/>
      <c r="K1526" s="388"/>
      <c r="L1526" s="324">
        <v>56520</v>
      </c>
      <c r="M1526" s="324">
        <v>56520</v>
      </c>
      <c r="N1526" s="132">
        <v>56520</v>
      </c>
      <c r="O1526" s="324">
        <v>56520</v>
      </c>
      <c r="P1526" s="324">
        <v>56520</v>
      </c>
      <c r="Q1526" s="324">
        <v>56520</v>
      </c>
      <c r="R1526" s="324">
        <v>56520</v>
      </c>
      <c r="S1526" s="324">
        <v>56520</v>
      </c>
      <c r="T1526" s="324">
        <v>56520</v>
      </c>
    </row>
    <row r="1527" spans="1:20" s="10" customFormat="1" ht="65.099999999999994" customHeight="1" x14ac:dyDescent="0.3">
      <c r="A1527" s="13">
        <v>1517</v>
      </c>
      <c r="B1527" s="376"/>
      <c r="C1527" s="321" t="s">
        <v>44</v>
      </c>
      <c r="D1527" s="319" t="s">
        <v>700</v>
      </c>
      <c r="E1527" s="321" t="s">
        <v>44</v>
      </c>
      <c r="F1527" s="318" t="s">
        <v>735</v>
      </c>
      <c r="G1527" s="390"/>
      <c r="H1527" s="321" t="s">
        <v>44</v>
      </c>
      <c r="I1527" s="321"/>
      <c r="J1527" s="392"/>
      <c r="K1527" s="388"/>
      <c r="L1527" s="324">
        <v>126060</v>
      </c>
      <c r="M1527" s="324">
        <v>126060</v>
      </c>
      <c r="N1527" s="132">
        <v>126060</v>
      </c>
      <c r="O1527" s="324">
        <v>126060</v>
      </c>
      <c r="P1527" s="324">
        <v>126060</v>
      </c>
      <c r="Q1527" s="324">
        <v>126060</v>
      </c>
      <c r="R1527" s="324">
        <v>126060</v>
      </c>
      <c r="S1527" s="324">
        <v>126060</v>
      </c>
      <c r="T1527" s="324">
        <v>126060</v>
      </c>
    </row>
    <row r="1528" spans="1:20" s="10" customFormat="1" ht="102.75" customHeight="1" x14ac:dyDescent="0.3">
      <c r="A1528" s="13">
        <v>1518</v>
      </c>
      <c r="B1528" s="376"/>
      <c r="C1528" s="321" t="s">
        <v>736</v>
      </c>
      <c r="D1528" s="319" t="s">
        <v>700</v>
      </c>
      <c r="E1528" s="307" t="s">
        <v>594</v>
      </c>
      <c r="F1528" s="318" t="s">
        <v>737</v>
      </c>
      <c r="G1528" s="390"/>
      <c r="H1528" s="321" t="s">
        <v>44</v>
      </c>
      <c r="I1528" s="321"/>
      <c r="J1528" s="392"/>
      <c r="K1528" s="388"/>
      <c r="L1528" s="324">
        <v>34430</v>
      </c>
      <c r="M1528" s="324">
        <v>34430</v>
      </c>
      <c r="N1528" s="132">
        <v>34430</v>
      </c>
      <c r="O1528" s="324">
        <v>34430</v>
      </c>
      <c r="P1528" s="324">
        <v>34430</v>
      </c>
      <c r="Q1528" s="324">
        <v>34430</v>
      </c>
      <c r="R1528" s="324">
        <v>34430</v>
      </c>
      <c r="S1528" s="324">
        <v>34430</v>
      </c>
      <c r="T1528" s="324">
        <v>34430</v>
      </c>
    </row>
    <row r="1529" spans="1:20" s="10" customFormat="1" ht="65.099999999999994" customHeight="1" x14ac:dyDescent="0.3">
      <c r="A1529" s="13">
        <v>1519</v>
      </c>
      <c r="B1529" s="376"/>
      <c r="C1529" s="321" t="s">
        <v>44</v>
      </c>
      <c r="D1529" s="319" t="s">
        <v>700</v>
      </c>
      <c r="E1529" s="321" t="s">
        <v>44</v>
      </c>
      <c r="F1529" s="318" t="s">
        <v>738</v>
      </c>
      <c r="G1529" s="390"/>
      <c r="H1529" s="321" t="s">
        <v>44</v>
      </c>
      <c r="I1529" s="321"/>
      <c r="J1529" s="392"/>
      <c r="K1529" s="388"/>
      <c r="L1529" s="324">
        <v>52030</v>
      </c>
      <c r="M1529" s="324">
        <v>52030</v>
      </c>
      <c r="N1529" s="132">
        <v>52030</v>
      </c>
      <c r="O1529" s="324">
        <v>52030</v>
      </c>
      <c r="P1529" s="324">
        <v>52030</v>
      </c>
      <c r="Q1529" s="324">
        <v>52030</v>
      </c>
      <c r="R1529" s="324">
        <v>52030</v>
      </c>
      <c r="S1529" s="324">
        <v>52030</v>
      </c>
      <c r="T1529" s="324">
        <v>52030</v>
      </c>
    </row>
    <row r="1530" spans="1:20" s="10" customFormat="1" ht="65.099999999999994" customHeight="1" x14ac:dyDescent="0.3">
      <c r="A1530" s="13">
        <v>1520</v>
      </c>
      <c r="B1530" s="376"/>
      <c r="C1530" s="321" t="s">
        <v>44</v>
      </c>
      <c r="D1530" s="319" t="s">
        <v>700</v>
      </c>
      <c r="E1530" s="321" t="s">
        <v>44</v>
      </c>
      <c r="F1530" s="318" t="s">
        <v>739</v>
      </c>
      <c r="G1530" s="390"/>
      <c r="H1530" s="321" t="s">
        <v>44</v>
      </c>
      <c r="I1530" s="321"/>
      <c r="J1530" s="392"/>
      <c r="K1530" s="388"/>
      <c r="L1530" s="324">
        <v>106380</v>
      </c>
      <c r="M1530" s="324">
        <v>106380</v>
      </c>
      <c r="N1530" s="132">
        <v>106380</v>
      </c>
      <c r="O1530" s="324">
        <v>106380</v>
      </c>
      <c r="P1530" s="324">
        <v>106380</v>
      </c>
      <c r="Q1530" s="324">
        <v>106380</v>
      </c>
      <c r="R1530" s="324">
        <v>106380</v>
      </c>
      <c r="S1530" s="324">
        <v>106380</v>
      </c>
      <c r="T1530" s="324">
        <v>106380</v>
      </c>
    </row>
    <row r="1531" spans="1:20" s="10" customFormat="1" ht="96" customHeight="1" x14ac:dyDescent="0.3">
      <c r="A1531" s="13">
        <v>1521</v>
      </c>
      <c r="B1531" s="376"/>
      <c r="C1531" s="321" t="s">
        <v>740</v>
      </c>
      <c r="D1531" s="319" t="s">
        <v>700</v>
      </c>
      <c r="E1531" s="307" t="s">
        <v>594</v>
      </c>
      <c r="F1531" s="318" t="s">
        <v>741</v>
      </c>
      <c r="G1531" s="390"/>
      <c r="H1531" s="321" t="s">
        <v>44</v>
      </c>
      <c r="I1531" s="321"/>
      <c r="J1531" s="392"/>
      <c r="K1531" s="388"/>
      <c r="L1531" s="324">
        <v>43820</v>
      </c>
      <c r="M1531" s="324">
        <v>43820</v>
      </c>
      <c r="N1531" s="132">
        <v>43820</v>
      </c>
      <c r="O1531" s="324">
        <v>43820</v>
      </c>
      <c r="P1531" s="324">
        <v>43820</v>
      </c>
      <c r="Q1531" s="324">
        <v>43820</v>
      </c>
      <c r="R1531" s="324">
        <v>43820</v>
      </c>
      <c r="S1531" s="324">
        <v>43820</v>
      </c>
      <c r="T1531" s="324">
        <v>43820</v>
      </c>
    </row>
    <row r="1532" spans="1:20" s="10" customFormat="1" ht="65.099999999999994" customHeight="1" x14ac:dyDescent="0.3">
      <c r="A1532" s="13">
        <v>1522</v>
      </c>
      <c r="B1532" s="376"/>
      <c r="C1532" s="321" t="s">
        <v>44</v>
      </c>
      <c r="D1532" s="319" t="s">
        <v>700</v>
      </c>
      <c r="E1532" s="321" t="s">
        <v>44</v>
      </c>
      <c r="F1532" s="318" t="s">
        <v>742</v>
      </c>
      <c r="G1532" s="390"/>
      <c r="H1532" s="321" t="s">
        <v>44</v>
      </c>
      <c r="I1532" s="321"/>
      <c r="J1532" s="392"/>
      <c r="K1532" s="388"/>
      <c r="L1532" s="324">
        <v>66240</v>
      </c>
      <c r="M1532" s="324">
        <v>66240</v>
      </c>
      <c r="N1532" s="132">
        <v>66240</v>
      </c>
      <c r="O1532" s="324">
        <v>66240</v>
      </c>
      <c r="P1532" s="324">
        <v>66240</v>
      </c>
      <c r="Q1532" s="324">
        <v>66240</v>
      </c>
      <c r="R1532" s="324">
        <v>66240</v>
      </c>
      <c r="S1532" s="324">
        <v>66240</v>
      </c>
      <c r="T1532" s="324">
        <v>66240</v>
      </c>
    </row>
    <row r="1533" spans="1:20" s="10" customFormat="1" ht="93" customHeight="1" x14ac:dyDescent="0.3">
      <c r="A1533" s="13">
        <v>1523</v>
      </c>
      <c r="B1533" s="376"/>
      <c r="C1533" s="321" t="s">
        <v>743</v>
      </c>
      <c r="D1533" s="319" t="s">
        <v>700</v>
      </c>
      <c r="E1533" s="307" t="s">
        <v>744</v>
      </c>
      <c r="F1533" s="318" t="s">
        <v>745</v>
      </c>
      <c r="G1533" s="390"/>
      <c r="H1533" s="321" t="s">
        <v>44</v>
      </c>
      <c r="I1533" s="321"/>
      <c r="J1533" s="392"/>
      <c r="K1533" s="388"/>
      <c r="L1533" s="324">
        <v>191510</v>
      </c>
      <c r="M1533" s="324">
        <v>191510</v>
      </c>
      <c r="N1533" s="132">
        <v>191510</v>
      </c>
      <c r="O1533" s="324">
        <v>191510</v>
      </c>
      <c r="P1533" s="324">
        <v>191510</v>
      </c>
      <c r="Q1533" s="324">
        <v>191510</v>
      </c>
      <c r="R1533" s="324">
        <v>191510</v>
      </c>
      <c r="S1533" s="324">
        <v>191510</v>
      </c>
      <c r="T1533" s="324">
        <v>191510</v>
      </c>
    </row>
    <row r="1534" spans="1:20" s="10" customFormat="1" ht="65.099999999999994" customHeight="1" x14ac:dyDescent="0.3">
      <c r="A1534" s="13">
        <v>1524</v>
      </c>
      <c r="B1534" s="376"/>
      <c r="C1534" s="321" t="s">
        <v>44</v>
      </c>
      <c r="D1534" s="319" t="s">
        <v>700</v>
      </c>
      <c r="E1534" s="321" t="s">
        <v>44</v>
      </c>
      <c r="F1534" s="318" t="s">
        <v>746</v>
      </c>
      <c r="G1534" s="390"/>
      <c r="H1534" s="321" t="s">
        <v>44</v>
      </c>
      <c r="I1534" s="321"/>
      <c r="J1534" s="392"/>
      <c r="K1534" s="388"/>
      <c r="L1534" s="324">
        <v>277670</v>
      </c>
      <c r="M1534" s="324">
        <v>277670</v>
      </c>
      <c r="N1534" s="132">
        <v>277670</v>
      </c>
      <c r="O1534" s="324">
        <v>277670</v>
      </c>
      <c r="P1534" s="324">
        <v>277670</v>
      </c>
      <c r="Q1534" s="324">
        <v>277670</v>
      </c>
      <c r="R1534" s="324">
        <v>277670</v>
      </c>
      <c r="S1534" s="324">
        <v>277670</v>
      </c>
      <c r="T1534" s="324">
        <v>277670</v>
      </c>
    </row>
    <row r="1535" spans="1:20" s="10" customFormat="1" ht="65.099999999999994" customHeight="1" x14ac:dyDescent="0.3">
      <c r="A1535" s="13">
        <v>1525</v>
      </c>
      <c r="B1535" s="376"/>
      <c r="C1535" s="321" t="s">
        <v>44</v>
      </c>
      <c r="D1535" s="319" t="s">
        <v>700</v>
      </c>
      <c r="E1535" s="321" t="s">
        <v>44</v>
      </c>
      <c r="F1535" s="318" t="s">
        <v>747</v>
      </c>
      <c r="G1535" s="390"/>
      <c r="H1535" s="321" t="s">
        <v>44</v>
      </c>
      <c r="I1535" s="321"/>
      <c r="J1535" s="392"/>
      <c r="K1535" s="388"/>
      <c r="L1535" s="324">
        <v>1453580</v>
      </c>
      <c r="M1535" s="324">
        <v>1453580</v>
      </c>
      <c r="N1535" s="132">
        <v>1453580</v>
      </c>
      <c r="O1535" s="324">
        <v>1453580</v>
      </c>
      <c r="P1535" s="324">
        <v>1453580</v>
      </c>
      <c r="Q1535" s="324">
        <v>1453580</v>
      </c>
      <c r="R1535" s="324">
        <v>1453580</v>
      </c>
      <c r="S1535" s="324">
        <v>1453580</v>
      </c>
      <c r="T1535" s="324">
        <v>1453580</v>
      </c>
    </row>
    <row r="1536" spans="1:20" s="10" customFormat="1" ht="65.099999999999994" customHeight="1" x14ac:dyDescent="0.3">
      <c r="A1536" s="13">
        <v>1526</v>
      </c>
      <c r="B1536" s="376"/>
      <c r="C1536" s="321" t="s">
        <v>44</v>
      </c>
      <c r="D1536" s="319" t="s">
        <v>700</v>
      </c>
      <c r="E1536" s="321" t="s">
        <v>44</v>
      </c>
      <c r="F1536" s="318" t="s">
        <v>748</v>
      </c>
      <c r="G1536" s="390"/>
      <c r="H1536" s="321" t="s">
        <v>44</v>
      </c>
      <c r="I1536" s="321"/>
      <c r="J1536" s="392"/>
      <c r="K1536" s="388"/>
      <c r="L1536" s="324">
        <v>1809360</v>
      </c>
      <c r="M1536" s="324">
        <v>1809360</v>
      </c>
      <c r="N1536" s="132">
        <v>1809360</v>
      </c>
      <c r="O1536" s="324">
        <v>1809360</v>
      </c>
      <c r="P1536" s="324">
        <v>1809360</v>
      </c>
      <c r="Q1536" s="324">
        <v>1809360</v>
      </c>
      <c r="R1536" s="324">
        <v>1809360</v>
      </c>
      <c r="S1536" s="324">
        <v>1809360</v>
      </c>
      <c r="T1536" s="324">
        <v>1809360</v>
      </c>
    </row>
    <row r="1537" spans="1:20" s="10" customFormat="1" ht="111" customHeight="1" x14ac:dyDescent="0.3">
      <c r="A1537" s="13">
        <v>1527</v>
      </c>
      <c r="B1537" s="376"/>
      <c r="C1537" s="321" t="s">
        <v>749</v>
      </c>
      <c r="D1537" s="319" t="s">
        <v>700</v>
      </c>
      <c r="E1537" s="307" t="s">
        <v>744</v>
      </c>
      <c r="F1537" s="318" t="s">
        <v>750</v>
      </c>
      <c r="G1537" s="390"/>
      <c r="H1537" s="321" t="s">
        <v>44</v>
      </c>
      <c r="I1537" s="321"/>
      <c r="J1537" s="392"/>
      <c r="K1537" s="388"/>
      <c r="L1537" s="324">
        <v>270520</v>
      </c>
      <c r="M1537" s="324">
        <v>270520</v>
      </c>
      <c r="N1537" s="132">
        <v>270520</v>
      </c>
      <c r="O1537" s="324">
        <v>270520</v>
      </c>
      <c r="P1537" s="324">
        <v>270520</v>
      </c>
      <c r="Q1537" s="324">
        <v>270520</v>
      </c>
      <c r="R1537" s="324">
        <v>270520</v>
      </c>
      <c r="S1537" s="324">
        <v>270520</v>
      </c>
      <c r="T1537" s="324">
        <v>270520</v>
      </c>
    </row>
    <row r="1538" spans="1:20" s="10" customFormat="1" ht="65.099999999999994" customHeight="1" x14ac:dyDescent="0.3">
      <c r="A1538" s="13">
        <v>1528</v>
      </c>
      <c r="B1538" s="376"/>
      <c r="C1538" s="321" t="s">
        <v>44</v>
      </c>
      <c r="D1538" s="319" t="s">
        <v>700</v>
      </c>
      <c r="E1538" s="321" t="s">
        <v>44</v>
      </c>
      <c r="F1538" s="318" t="s">
        <v>751</v>
      </c>
      <c r="G1538" s="390"/>
      <c r="H1538" s="321" t="s">
        <v>44</v>
      </c>
      <c r="I1538" s="321"/>
      <c r="J1538" s="392"/>
      <c r="K1538" s="388"/>
      <c r="L1538" s="324">
        <v>714180</v>
      </c>
      <c r="M1538" s="324">
        <v>714180</v>
      </c>
      <c r="N1538" s="132">
        <v>714180</v>
      </c>
      <c r="O1538" s="324">
        <v>714180</v>
      </c>
      <c r="P1538" s="324">
        <v>714180</v>
      </c>
      <c r="Q1538" s="324">
        <v>714180</v>
      </c>
      <c r="R1538" s="324">
        <v>714180</v>
      </c>
      <c r="S1538" s="324">
        <v>714180</v>
      </c>
      <c r="T1538" s="324">
        <v>714180</v>
      </c>
    </row>
    <row r="1539" spans="1:20" s="10" customFormat="1" ht="65.099999999999994" customHeight="1" x14ac:dyDescent="0.3">
      <c r="A1539" s="13">
        <v>1529</v>
      </c>
      <c r="B1539" s="376"/>
      <c r="C1539" s="321" t="s">
        <v>44</v>
      </c>
      <c r="D1539" s="319" t="s">
        <v>700</v>
      </c>
      <c r="E1539" s="321" t="s">
        <v>44</v>
      </c>
      <c r="F1539" s="318" t="s">
        <v>752</v>
      </c>
      <c r="G1539" s="390"/>
      <c r="H1539" s="321" t="s">
        <v>44</v>
      </c>
      <c r="I1539" s="321"/>
      <c r="J1539" s="392"/>
      <c r="K1539" s="388"/>
      <c r="L1539" s="324">
        <v>1388080</v>
      </c>
      <c r="M1539" s="324">
        <v>1388080</v>
      </c>
      <c r="N1539" s="132">
        <v>1388080</v>
      </c>
      <c r="O1539" s="324">
        <v>1388080</v>
      </c>
      <c r="P1539" s="324">
        <v>1388080</v>
      </c>
      <c r="Q1539" s="324">
        <v>1388080</v>
      </c>
      <c r="R1539" s="324">
        <v>1388080</v>
      </c>
      <c r="S1539" s="324">
        <v>1388080</v>
      </c>
      <c r="T1539" s="324">
        <v>1388080</v>
      </c>
    </row>
    <row r="1540" spans="1:20" s="10" customFormat="1" ht="65.099999999999994" customHeight="1" x14ac:dyDescent="0.3">
      <c r="A1540" s="13">
        <v>1530</v>
      </c>
      <c r="B1540" s="376"/>
      <c r="C1540" s="321" t="s">
        <v>44</v>
      </c>
      <c r="D1540" s="319" t="s">
        <v>700</v>
      </c>
      <c r="E1540" s="321" t="s">
        <v>44</v>
      </c>
      <c r="F1540" s="318" t="s">
        <v>753</v>
      </c>
      <c r="G1540" s="390"/>
      <c r="H1540" s="321" t="s">
        <v>44</v>
      </c>
      <c r="I1540" s="321"/>
      <c r="J1540" s="392"/>
      <c r="K1540" s="388"/>
      <c r="L1540" s="324">
        <v>1796900</v>
      </c>
      <c r="M1540" s="324">
        <v>1796900</v>
      </c>
      <c r="N1540" s="132">
        <v>1796900</v>
      </c>
      <c r="O1540" s="324">
        <v>1796900</v>
      </c>
      <c r="P1540" s="324">
        <v>1796900</v>
      </c>
      <c r="Q1540" s="324">
        <v>1796900</v>
      </c>
      <c r="R1540" s="324">
        <v>1796900</v>
      </c>
      <c r="S1540" s="324">
        <v>1796900</v>
      </c>
      <c r="T1540" s="324">
        <v>1796900</v>
      </c>
    </row>
    <row r="1541" spans="1:20" s="10" customFormat="1" ht="120.75" customHeight="1" x14ac:dyDescent="0.3">
      <c r="A1541" s="13">
        <v>1531</v>
      </c>
      <c r="B1541" s="376"/>
      <c r="C1541" s="321" t="s">
        <v>754</v>
      </c>
      <c r="D1541" s="319" t="s">
        <v>700</v>
      </c>
      <c r="E1541" s="307" t="s">
        <v>724</v>
      </c>
      <c r="F1541" s="318" t="s">
        <v>755</v>
      </c>
      <c r="G1541" s="390"/>
      <c r="H1541" s="321" t="s">
        <v>44</v>
      </c>
      <c r="I1541" s="321"/>
      <c r="J1541" s="392"/>
      <c r="K1541" s="388"/>
      <c r="L1541" s="324">
        <v>347220</v>
      </c>
      <c r="M1541" s="324">
        <v>347220</v>
      </c>
      <c r="N1541" s="132">
        <v>347220</v>
      </c>
      <c r="O1541" s="324">
        <v>347220</v>
      </c>
      <c r="P1541" s="324">
        <v>347220</v>
      </c>
      <c r="Q1541" s="324">
        <v>347220</v>
      </c>
      <c r="R1541" s="324">
        <v>347220</v>
      </c>
      <c r="S1541" s="324">
        <v>347220</v>
      </c>
      <c r="T1541" s="324">
        <v>347220</v>
      </c>
    </row>
    <row r="1542" spans="1:20" s="10" customFormat="1" ht="65.099999999999994" customHeight="1" x14ac:dyDescent="0.3">
      <c r="A1542" s="13">
        <v>1532</v>
      </c>
      <c r="B1542" s="376"/>
      <c r="C1542" s="321" t="s">
        <v>44</v>
      </c>
      <c r="D1542" s="319" t="s">
        <v>700</v>
      </c>
      <c r="E1542" s="321" t="s">
        <v>44</v>
      </c>
      <c r="F1542" s="318" t="s">
        <v>756</v>
      </c>
      <c r="G1542" s="390"/>
      <c r="H1542" s="321" t="s">
        <v>44</v>
      </c>
      <c r="I1542" s="321"/>
      <c r="J1542" s="392"/>
      <c r="K1542" s="388"/>
      <c r="L1542" s="324">
        <v>514760</v>
      </c>
      <c r="M1542" s="324">
        <v>514760</v>
      </c>
      <c r="N1542" s="132">
        <v>514760</v>
      </c>
      <c r="O1542" s="324">
        <v>514760</v>
      </c>
      <c r="P1542" s="324">
        <v>514760</v>
      </c>
      <c r="Q1542" s="324">
        <v>514760</v>
      </c>
      <c r="R1542" s="324">
        <v>514760</v>
      </c>
      <c r="S1542" s="324">
        <v>514760</v>
      </c>
      <c r="T1542" s="324">
        <v>514760</v>
      </c>
    </row>
    <row r="1543" spans="1:20" s="10" customFormat="1" ht="65.099999999999994" customHeight="1" x14ac:dyDescent="0.3">
      <c r="A1543" s="13">
        <v>1533</v>
      </c>
      <c r="B1543" s="376"/>
      <c r="C1543" s="321" t="s">
        <v>44</v>
      </c>
      <c r="D1543" s="319" t="s">
        <v>700</v>
      </c>
      <c r="E1543" s="321" t="s">
        <v>44</v>
      </c>
      <c r="F1543" s="318" t="s">
        <v>757</v>
      </c>
      <c r="G1543" s="390"/>
      <c r="H1543" s="321" t="s">
        <v>44</v>
      </c>
      <c r="I1543" s="321"/>
      <c r="J1543" s="392"/>
      <c r="K1543" s="388"/>
      <c r="L1543" s="324">
        <v>960330</v>
      </c>
      <c r="M1543" s="324">
        <v>960330</v>
      </c>
      <c r="N1543" s="132">
        <v>960330</v>
      </c>
      <c r="O1543" s="324">
        <v>960330</v>
      </c>
      <c r="P1543" s="324">
        <v>960330</v>
      </c>
      <c r="Q1543" s="324">
        <v>960330</v>
      </c>
      <c r="R1543" s="324">
        <v>960330</v>
      </c>
      <c r="S1543" s="324">
        <v>960330</v>
      </c>
      <c r="T1543" s="324">
        <v>960330</v>
      </c>
    </row>
    <row r="1544" spans="1:20" s="10" customFormat="1" ht="65.099999999999994" customHeight="1" x14ac:dyDescent="0.3">
      <c r="A1544" s="13">
        <v>1534</v>
      </c>
      <c r="B1544" s="376"/>
      <c r="C1544" s="321" t="s">
        <v>44</v>
      </c>
      <c r="D1544" s="319" t="s">
        <v>700</v>
      </c>
      <c r="E1544" s="321" t="s">
        <v>44</v>
      </c>
      <c r="F1544" s="318" t="s">
        <v>758</v>
      </c>
      <c r="G1544" s="390"/>
      <c r="H1544" s="321" t="s">
        <v>44</v>
      </c>
      <c r="I1544" s="307"/>
      <c r="J1544" s="392"/>
      <c r="K1544" s="388"/>
      <c r="L1544" s="324">
        <v>2380680</v>
      </c>
      <c r="M1544" s="324">
        <v>2380680</v>
      </c>
      <c r="N1544" s="132">
        <v>2380680</v>
      </c>
      <c r="O1544" s="324">
        <v>2380680</v>
      </c>
      <c r="P1544" s="324">
        <v>2380680</v>
      </c>
      <c r="Q1544" s="324">
        <v>2380680</v>
      </c>
      <c r="R1544" s="324">
        <v>2380680</v>
      </c>
      <c r="S1544" s="324">
        <v>2380680</v>
      </c>
      <c r="T1544" s="324">
        <v>2380680</v>
      </c>
    </row>
    <row r="1545" spans="1:20" s="10" customFormat="1" ht="65.099999999999994" customHeight="1" x14ac:dyDescent="0.3">
      <c r="A1545" s="13">
        <v>1535</v>
      </c>
      <c r="B1545" s="376"/>
      <c r="C1545" s="321" t="s">
        <v>44</v>
      </c>
      <c r="D1545" s="319" t="s">
        <v>700</v>
      </c>
      <c r="E1545" s="321" t="s">
        <v>44</v>
      </c>
      <c r="F1545" s="318" t="s">
        <v>759</v>
      </c>
      <c r="G1545" s="390"/>
      <c r="H1545" s="321" t="s">
        <v>44</v>
      </c>
      <c r="I1545" s="307"/>
      <c r="J1545" s="392"/>
      <c r="K1545" s="388"/>
      <c r="L1545" s="324">
        <v>3538120</v>
      </c>
      <c r="M1545" s="324">
        <v>3538120</v>
      </c>
      <c r="N1545" s="132">
        <v>3538120</v>
      </c>
      <c r="O1545" s="324">
        <v>3538120</v>
      </c>
      <c r="P1545" s="324">
        <v>3538120</v>
      </c>
      <c r="Q1545" s="324">
        <v>3538120</v>
      </c>
      <c r="R1545" s="324">
        <v>3538120</v>
      </c>
      <c r="S1545" s="324">
        <v>3538120</v>
      </c>
      <c r="T1545" s="324">
        <v>3538120</v>
      </c>
    </row>
    <row r="1546" spans="1:20" s="10" customFormat="1" ht="121.5" customHeight="1" x14ac:dyDescent="0.3">
      <c r="A1546" s="13">
        <v>1536</v>
      </c>
      <c r="B1546" s="376"/>
      <c r="C1546" s="307" t="s">
        <v>760</v>
      </c>
      <c r="D1546" s="319" t="s">
        <v>700</v>
      </c>
      <c r="E1546" s="307" t="s">
        <v>744</v>
      </c>
      <c r="F1546" s="318" t="s">
        <v>761</v>
      </c>
      <c r="G1546" s="390"/>
      <c r="H1546" s="321" t="s">
        <v>44</v>
      </c>
      <c r="I1546" s="307"/>
      <c r="J1546" s="392"/>
      <c r="K1546" s="388"/>
      <c r="L1546" s="324">
        <v>326440</v>
      </c>
      <c r="M1546" s="324">
        <v>326440</v>
      </c>
      <c r="N1546" s="132">
        <v>326440</v>
      </c>
      <c r="O1546" s="324">
        <v>326440</v>
      </c>
      <c r="P1546" s="324">
        <v>326440</v>
      </c>
      <c r="Q1546" s="324">
        <v>326440</v>
      </c>
      <c r="R1546" s="324">
        <v>326440</v>
      </c>
      <c r="S1546" s="324">
        <v>326440</v>
      </c>
      <c r="T1546" s="324">
        <v>326440</v>
      </c>
    </row>
    <row r="1547" spans="1:20" s="10" customFormat="1" ht="65.099999999999994" customHeight="1" x14ac:dyDescent="0.3">
      <c r="A1547" s="13">
        <v>1537</v>
      </c>
      <c r="B1547" s="376"/>
      <c r="C1547" s="321" t="s">
        <v>44</v>
      </c>
      <c r="D1547" s="319" t="s">
        <v>700</v>
      </c>
      <c r="E1547" s="321" t="s">
        <v>44</v>
      </c>
      <c r="F1547" s="318" t="s">
        <v>762</v>
      </c>
      <c r="G1547" s="390"/>
      <c r="H1547" s="321" t="s">
        <v>44</v>
      </c>
      <c r="I1547" s="307"/>
      <c r="J1547" s="392"/>
      <c r="K1547" s="388"/>
      <c r="L1547" s="324">
        <v>471100</v>
      </c>
      <c r="M1547" s="324">
        <v>471100</v>
      </c>
      <c r="N1547" s="132">
        <v>471100</v>
      </c>
      <c r="O1547" s="324">
        <v>471100</v>
      </c>
      <c r="P1547" s="324">
        <v>471100</v>
      </c>
      <c r="Q1547" s="324">
        <v>471100</v>
      </c>
      <c r="R1547" s="324">
        <v>471100</v>
      </c>
      <c r="S1547" s="324">
        <v>471100</v>
      </c>
      <c r="T1547" s="324">
        <v>471100</v>
      </c>
    </row>
    <row r="1548" spans="1:20" s="10" customFormat="1" ht="65.099999999999994" customHeight="1" x14ac:dyDescent="0.3">
      <c r="A1548" s="13">
        <v>1538</v>
      </c>
      <c r="B1548" s="376"/>
      <c r="C1548" s="321" t="s">
        <v>44</v>
      </c>
      <c r="D1548" s="319" t="s">
        <v>700</v>
      </c>
      <c r="E1548" s="321" t="s">
        <v>44</v>
      </c>
      <c r="F1548" s="318" t="s">
        <v>763</v>
      </c>
      <c r="G1548" s="390"/>
      <c r="H1548" s="321" t="s">
        <v>44</v>
      </c>
      <c r="I1548" s="307"/>
      <c r="J1548" s="392"/>
      <c r="K1548" s="388"/>
      <c r="L1548" s="324">
        <v>837420</v>
      </c>
      <c r="M1548" s="324">
        <v>837420</v>
      </c>
      <c r="N1548" s="132">
        <v>837420</v>
      </c>
      <c r="O1548" s="324">
        <v>837420</v>
      </c>
      <c r="P1548" s="324">
        <v>837420</v>
      </c>
      <c r="Q1548" s="324">
        <v>837420</v>
      </c>
      <c r="R1548" s="324">
        <v>837420</v>
      </c>
      <c r="S1548" s="324">
        <v>837420</v>
      </c>
      <c r="T1548" s="324">
        <v>837420</v>
      </c>
    </row>
    <row r="1549" spans="1:20" s="10" customFormat="1" ht="65.099999999999994" customHeight="1" x14ac:dyDescent="0.3">
      <c r="A1549" s="13">
        <v>1539</v>
      </c>
      <c r="B1549" s="376"/>
      <c r="C1549" s="321" t="s">
        <v>44</v>
      </c>
      <c r="D1549" s="319" t="s">
        <v>700</v>
      </c>
      <c r="E1549" s="321" t="s">
        <v>44</v>
      </c>
      <c r="F1549" s="318" t="s">
        <v>764</v>
      </c>
      <c r="G1549" s="390"/>
      <c r="H1549" s="321" t="s">
        <v>44</v>
      </c>
      <c r="I1549" s="307"/>
      <c r="J1549" s="392"/>
      <c r="K1549" s="388"/>
      <c r="L1549" s="324">
        <v>1615350</v>
      </c>
      <c r="M1549" s="324">
        <v>1615350</v>
      </c>
      <c r="N1549" s="132">
        <v>1615350</v>
      </c>
      <c r="O1549" s="324">
        <v>1615350</v>
      </c>
      <c r="P1549" s="324">
        <v>1615350</v>
      </c>
      <c r="Q1549" s="324">
        <v>1615350</v>
      </c>
      <c r="R1549" s="324">
        <v>1615350</v>
      </c>
      <c r="S1549" s="324">
        <v>1615350</v>
      </c>
      <c r="T1549" s="324">
        <v>1615350</v>
      </c>
    </row>
    <row r="1550" spans="1:20" s="10" customFormat="1" ht="65.099999999999994" customHeight="1" x14ac:dyDescent="0.3">
      <c r="A1550" s="13">
        <v>1540</v>
      </c>
      <c r="B1550" s="376"/>
      <c r="C1550" s="321" t="s">
        <v>44</v>
      </c>
      <c r="D1550" s="319" t="s">
        <v>700</v>
      </c>
      <c r="E1550" s="321" t="s">
        <v>44</v>
      </c>
      <c r="F1550" s="318" t="s">
        <v>765</v>
      </c>
      <c r="G1550" s="390"/>
      <c r="H1550" s="321" t="s">
        <v>44</v>
      </c>
      <c r="I1550" s="307"/>
      <c r="J1550" s="392"/>
      <c r="K1550" s="388"/>
      <c r="L1550" s="324">
        <v>2130550</v>
      </c>
      <c r="M1550" s="324">
        <v>2130550</v>
      </c>
      <c r="N1550" s="132">
        <v>2130550</v>
      </c>
      <c r="O1550" s="324">
        <v>2130550</v>
      </c>
      <c r="P1550" s="324">
        <v>2130550</v>
      </c>
      <c r="Q1550" s="324">
        <v>2130550</v>
      </c>
      <c r="R1550" s="324">
        <v>2130550</v>
      </c>
      <c r="S1550" s="324">
        <v>2130550</v>
      </c>
      <c r="T1550" s="324">
        <v>2130550</v>
      </c>
    </row>
    <row r="1551" spans="1:20" s="10" customFormat="1" ht="151.5" customHeight="1" x14ac:dyDescent="0.3">
      <c r="A1551" s="13">
        <v>1541</v>
      </c>
      <c r="B1551" s="376"/>
      <c r="C1551" s="307" t="s">
        <v>766</v>
      </c>
      <c r="D1551" s="319" t="s">
        <v>700</v>
      </c>
      <c r="E1551" s="307" t="s">
        <v>744</v>
      </c>
      <c r="F1551" s="318" t="s">
        <v>767</v>
      </c>
      <c r="G1551" s="390"/>
      <c r="H1551" s="321" t="s">
        <v>44</v>
      </c>
      <c r="I1551" s="307"/>
      <c r="J1551" s="392"/>
      <c r="K1551" s="388"/>
      <c r="L1551" s="324">
        <v>167000</v>
      </c>
      <c r="M1551" s="324">
        <v>167000</v>
      </c>
      <c r="N1551" s="132">
        <v>167000</v>
      </c>
      <c r="O1551" s="324">
        <v>167000</v>
      </c>
      <c r="P1551" s="324">
        <v>167000</v>
      </c>
      <c r="Q1551" s="324">
        <v>167000</v>
      </c>
      <c r="R1551" s="324">
        <v>167000</v>
      </c>
      <c r="S1551" s="324">
        <v>167000</v>
      </c>
      <c r="T1551" s="324">
        <v>167000</v>
      </c>
    </row>
    <row r="1552" spans="1:20" s="10" customFormat="1" ht="65.099999999999994" customHeight="1" x14ac:dyDescent="0.3">
      <c r="A1552" s="13">
        <v>1542</v>
      </c>
      <c r="B1552" s="376"/>
      <c r="C1552" s="321" t="s">
        <v>44</v>
      </c>
      <c r="D1552" s="319" t="s">
        <v>700</v>
      </c>
      <c r="E1552" s="321" t="s">
        <v>44</v>
      </c>
      <c r="F1552" s="318" t="s">
        <v>768</v>
      </c>
      <c r="G1552" s="390"/>
      <c r="H1552" s="321" t="s">
        <v>44</v>
      </c>
      <c r="I1552" s="307"/>
      <c r="J1552" s="392"/>
      <c r="K1552" s="388"/>
      <c r="L1552" s="324">
        <v>279870</v>
      </c>
      <c r="M1552" s="324">
        <v>279870</v>
      </c>
      <c r="N1552" s="132">
        <v>279870</v>
      </c>
      <c r="O1552" s="324">
        <v>279870</v>
      </c>
      <c r="P1552" s="324">
        <v>279870</v>
      </c>
      <c r="Q1552" s="324">
        <v>279870</v>
      </c>
      <c r="R1552" s="324">
        <v>279870</v>
      </c>
      <c r="S1552" s="324">
        <v>279870</v>
      </c>
      <c r="T1552" s="324">
        <v>279870</v>
      </c>
    </row>
    <row r="1553" spans="1:20" s="10" customFormat="1" ht="65.099999999999994" customHeight="1" x14ac:dyDescent="0.3">
      <c r="A1553" s="13">
        <v>1543</v>
      </c>
      <c r="B1553" s="376"/>
      <c r="C1553" s="321" t="s">
        <v>44</v>
      </c>
      <c r="D1553" s="319" t="s">
        <v>700</v>
      </c>
      <c r="E1553" s="321" t="s">
        <v>44</v>
      </c>
      <c r="F1553" s="318" t="s">
        <v>769</v>
      </c>
      <c r="G1553" s="390"/>
      <c r="H1553" s="321" t="s">
        <v>44</v>
      </c>
      <c r="I1553" s="307"/>
      <c r="J1553" s="392"/>
      <c r="K1553" s="388"/>
      <c r="L1553" s="324">
        <v>500590</v>
      </c>
      <c r="M1553" s="324">
        <v>500590</v>
      </c>
      <c r="N1553" s="132">
        <v>500590</v>
      </c>
      <c r="O1553" s="324">
        <v>500590</v>
      </c>
      <c r="P1553" s="324">
        <v>500590</v>
      </c>
      <c r="Q1553" s="324">
        <v>500590</v>
      </c>
      <c r="R1553" s="324">
        <v>500590</v>
      </c>
      <c r="S1553" s="324">
        <v>500590</v>
      </c>
      <c r="T1553" s="324">
        <v>500590</v>
      </c>
    </row>
    <row r="1554" spans="1:20" s="10" customFormat="1" ht="65.099999999999994" customHeight="1" x14ac:dyDescent="0.3">
      <c r="A1554" s="13">
        <v>1544</v>
      </c>
      <c r="B1554" s="376"/>
      <c r="C1554" s="321" t="s">
        <v>44</v>
      </c>
      <c r="D1554" s="319" t="s">
        <v>700</v>
      </c>
      <c r="E1554" s="321" t="s">
        <v>44</v>
      </c>
      <c r="F1554" s="318" t="s">
        <v>770</v>
      </c>
      <c r="G1554" s="390"/>
      <c r="H1554" s="321" t="s">
        <v>44</v>
      </c>
      <c r="I1554" s="307"/>
      <c r="J1554" s="392"/>
      <c r="K1554" s="388"/>
      <c r="L1554" s="324">
        <v>1198340</v>
      </c>
      <c r="M1554" s="324">
        <v>1198340</v>
      </c>
      <c r="N1554" s="132">
        <v>1198340</v>
      </c>
      <c r="O1554" s="324">
        <v>1198340</v>
      </c>
      <c r="P1554" s="324">
        <v>1198340</v>
      </c>
      <c r="Q1554" s="324">
        <v>1198340</v>
      </c>
      <c r="R1554" s="324">
        <v>1198340</v>
      </c>
      <c r="S1554" s="324">
        <v>1198340</v>
      </c>
      <c r="T1554" s="324">
        <v>1198340</v>
      </c>
    </row>
    <row r="1555" spans="1:20" s="10" customFormat="1" ht="65.099999999999994" customHeight="1" x14ac:dyDescent="0.3">
      <c r="A1555" s="13">
        <v>1545</v>
      </c>
      <c r="B1555" s="376"/>
      <c r="C1555" s="373" t="s">
        <v>771</v>
      </c>
      <c r="D1555" s="319" t="s">
        <v>700</v>
      </c>
      <c r="E1555" s="307" t="s">
        <v>744</v>
      </c>
      <c r="F1555" s="318" t="s">
        <v>772</v>
      </c>
      <c r="G1555" s="390"/>
      <c r="H1555" s="321" t="s">
        <v>44</v>
      </c>
      <c r="I1555" s="307"/>
      <c r="J1555" s="392"/>
      <c r="K1555" s="388"/>
      <c r="L1555" s="324">
        <v>86010</v>
      </c>
      <c r="M1555" s="324">
        <v>86010</v>
      </c>
      <c r="N1555" s="132">
        <v>86010</v>
      </c>
      <c r="O1555" s="324">
        <v>86010</v>
      </c>
      <c r="P1555" s="324">
        <v>86010</v>
      </c>
      <c r="Q1555" s="324">
        <v>86010</v>
      </c>
      <c r="R1555" s="324">
        <v>86010</v>
      </c>
      <c r="S1555" s="324">
        <v>86010</v>
      </c>
      <c r="T1555" s="324">
        <v>86010</v>
      </c>
    </row>
    <row r="1556" spans="1:20" s="10" customFormat="1" ht="65.099999999999994" customHeight="1" x14ac:dyDescent="0.3">
      <c r="A1556" s="13">
        <v>1546</v>
      </c>
      <c r="B1556" s="376"/>
      <c r="C1556" s="373"/>
      <c r="D1556" s="319" t="s">
        <v>700</v>
      </c>
      <c r="E1556" s="321" t="s">
        <v>44</v>
      </c>
      <c r="F1556" s="318" t="s">
        <v>773</v>
      </c>
      <c r="G1556" s="390"/>
      <c r="H1556" s="321" t="s">
        <v>44</v>
      </c>
      <c r="I1556" s="307"/>
      <c r="J1556" s="392"/>
      <c r="K1556" s="388"/>
      <c r="L1556" s="324">
        <v>150630</v>
      </c>
      <c r="M1556" s="324">
        <v>150630</v>
      </c>
      <c r="N1556" s="132">
        <v>150630</v>
      </c>
      <c r="O1556" s="324">
        <v>150630</v>
      </c>
      <c r="P1556" s="324">
        <v>150630</v>
      </c>
      <c r="Q1556" s="324">
        <v>150630</v>
      </c>
      <c r="R1556" s="324">
        <v>150630</v>
      </c>
      <c r="S1556" s="324">
        <v>150630</v>
      </c>
      <c r="T1556" s="324">
        <v>150630</v>
      </c>
    </row>
    <row r="1557" spans="1:20" s="10" customFormat="1" ht="65.099999999999994" customHeight="1" x14ac:dyDescent="0.3">
      <c r="A1557" s="13">
        <v>1547</v>
      </c>
      <c r="B1557" s="376"/>
      <c r="C1557" s="373"/>
      <c r="D1557" s="319" t="s">
        <v>700</v>
      </c>
      <c r="E1557" s="321" t="s">
        <v>44</v>
      </c>
      <c r="F1557" s="318" t="s">
        <v>774</v>
      </c>
      <c r="G1557" s="390"/>
      <c r="H1557" s="321" t="s">
        <v>44</v>
      </c>
      <c r="I1557" s="307"/>
      <c r="J1557" s="392"/>
      <c r="K1557" s="388"/>
      <c r="L1557" s="324">
        <v>522840.00000000006</v>
      </c>
      <c r="M1557" s="324">
        <v>522840.00000000006</v>
      </c>
      <c r="N1557" s="132">
        <v>522840.00000000006</v>
      </c>
      <c r="O1557" s="324">
        <v>522840.00000000006</v>
      </c>
      <c r="P1557" s="324">
        <v>522840.00000000006</v>
      </c>
      <c r="Q1557" s="324">
        <v>522840.00000000006</v>
      </c>
      <c r="R1557" s="324">
        <v>522840.00000000006</v>
      </c>
      <c r="S1557" s="324">
        <v>522840.00000000006</v>
      </c>
      <c r="T1557" s="324">
        <v>522840.00000000006</v>
      </c>
    </row>
    <row r="1558" spans="1:20" s="10" customFormat="1" ht="65.099999999999994" customHeight="1" x14ac:dyDescent="0.3">
      <c r="A1558" s="13">
        <v>1548</v>
      </c>
      <c r="B1558" s="376"/>
      <c r="C1558" s="373"/>
      <c r="D1558" s="319" t="s">
        <v>700</v>
      </c>
      <c r="E1558" s="321" t="s">
        <v>44</v>
      </c>
      <c r="F1558" s="318" t="s">
        <v>775</v>
      </c>
      <c r="G1558" s="390"/>
      <c r="H1558" s="321" t="s">
        <v>44</v>
      </c>
      <c r="I1558" s="307"/>
      <c r="J1558" s="392"/>
      <c r="K1558" s="388"/>
      <c r="L1558" s="324">
        <v>1541690</v>
      </c>
      <c r="M1558" s="324">
        <v>1541690</v>
      </c>
      <c r="N1558" s="132">
        <v>1541690</v>
      </c>
      <c r="O1558" s="324">
        <v>1541690</v>
      </c>
      <c r="P1558" s="324">
        <v>1541690</v>
      </c>
      <c r="Q1558" s="324">
        <v>1541690</v>
      </c>
      <c r="R1558" s="324">
        <v>1541690</v>
      </c>
      <c r="S1558" s="324">
        <v>1541690</v>
      </c>
      <c r="T1558" s="324">
        <v>1541690</v>
      </c>
    </row>
    <row r="1559" spans="1:20" s="10" customFormat="1" ht="65.099999999999994" customHeight="1" x14ac:dyDescent="0.3">
      <c r="A1559" s="13">
        <v>1549</v>
      </c>
      <c r="B1559" s="376"/>
      <c r="C1559" s="373" t="s">
        <v>776</v>
      </c>
      <c r="D1559" s="319" t="s">
        <v>700</v>
      </c>
      <c r="E1559" s="307" t="s">
        <v>744</v>
      </c>
      <c r="F1559" s="318" t="s">
        <v>777</v>
      </c>
      <c r="G1559" s="390"/>
      <c r="H1559" s="321" t="s">
        <v>44</v>
      </c>
      <c r="I1559" s="307"/>
      <c r="J1559" s="392"/>
      <c r="K1559" s="388"/>
      <c r="L1559" s="324">
        <v>141300</v>
      </c>
      <c r="M1559" s="324">
        <v>141300</v>
      </c>
      <c r="N1559" s="132">
        <v>141300</v>
      </c>
      <c r="O1559" s="324">
        <v>141300</v>
      </c>
      <c r="P1559" s="324">
        <v>141300</v>
      </c>
      <c r="Q1559" s="324">
        <v>141300</v>
      </c>
      <c r="R1559" s="324">
        <v>141300</v>
      </c>
      <c r="S1559" s="324">
        <v>141300</v>
      </c>
      <c r="T1559" s="324">
        <v>141300</v>
      </c>
    </row>
    <row r="1560" spans="1:20" s="10" customFormat="1" ht="65.099999999999994" customHeight="1" x14ac:dyDescent="0.3">
      <c r="A1560" s="13">
        <v>1550</v>
      </c>
      <c r="B1560" s="376"/>
      <c r="C1560" s="373"/>
      <c r="D1560" s="319" t="s">
        <v>700</v>
      </c>
      <c r="E1560" s="321" t="s">
        <v>44</v>
      </c>
      <c r="F1560" s="318" t="s">
        <v>778</v>
      </c>
      <c r="G1560" s="390"/>
      <c r="H1560" s="321" t="s">
        <v>44</v>
      </c>
      <c r="I1560" s="307"/>
      <c r="J1560" s="392"/>
      <c r="K1560" s="388"/>
      <c r="L1560" s="324">
        <v>290360</v>
      </c>
      <c r="M1560" s="324">
        <v>290360</v>
      </c>
      <c r="N1560" s="132">
        <v>290360</v>
      </c>
      <c r="O1560" s="324">
        <v>290360</v>
      </c>
      <c r="P1560" s="324">
        <v>290360</v>
      </c>
      <c r="Q1560" s="324">
        <v>290360</v>
      </c>
      <c r="R1560" s="324">
        <v>290360</v>
      </c>
      <c r="S1560" s="324">
        <v>290360</v>
      </c>
      <c r="T1560" s="324">
        <v>290360</v>
      </c>
    </row>
    <row r="1561" spans="1:20" s="10" customFormat="1" ht="65.099999999999994" customHeight="1" x14ac:dyDescent="0.3">
      <c r="A1561" s="13">
        <v>1551</v>
      </c>
      <c r="B1561" s="376"/>
      <c r="C1561" s="373"/>
      <c r="D1561" s="319" t="s">
        <v>700</v>
      </c>
      <c r="E1561" s="321" t="s">
        <v>44</v>
      </c>
      <c r="F1561" s="318" t="s">
        <v>779</v>
      </c>
      <c r="G1561" s="390"/>
      <c r="H1561" s="321" t="s">
        <v>44</v>
      </c>
      <c r="I1561" s="307"/>
      <c r="J1561" s="392"/>
      <c r="K1561" s="388"/>
      <c r="L1561" s="324">
        <v>744850</v>
      </c>
      <c r="M1561" s="324">
        <v>744850</v>
      </c>
      <c r="N1561" s="132">
        <v>744850</v>
      </c>
      <c r="O1561" s="324">
        <v>744850</v>
      </c>
      <c r="P1561" s="324">
        <v>744850</v>
      </c>
      <c r="Q1561" s="324">
        <v>744850</v>
      </c>
      <c r="R1561" s="324">
        <v>744850</v>
      </c>
      <c r="S1561" s="324">
        <v>744850</v>
      </c>
      <c r="T1561" s="324">
        <v>744850</v>
      </c>
    </row>
    <row r="1562" spans="1:20" s="10" customFormat="1" ht="65.099999999999994" customHeight="1" x14ac:dyDescent="0.3">
      <c r="A1562" s="13">
        <v>1552</v>
      </c>
      <c r="B1562" s="376"/>
      <c r="C1562" s="373"/>
      <c r="D1562" s="319" t="s">
        <v>700</v>
      </c>
      <c r="E1562" s="321" t="s">
        <v>44</v>
      </c>
      <c r="F1562" s="318" t="s">
        <v>780</v>
      </c>
      <c r="G1562" s="390"/>
      <c r="H1562" s="321" t="s">
        <v>44</v>
      </c>
      <c r="I1562" s="307"/>
      <c r="J1562" s="392"/>
      <c r="K1562" s="388"/>
      <c r="L1562" s="324">
        <v>2760990</v>
      </c>
      <c r="M1562" s="324">
        <v>2760990</v>
      </c>
      <c r="N1562" s="132">
        <v>2760990</v>
      </c>
      <c r="O1562" s="324">
        <v>2760990</v>
      </c>
      <c r="P1562" s="324">
        <v>2760990</v>
      </c>
      <c r="Q1562" s="324">
        <v>2760990</v>
      </c>
      <c r="R1562" s="324">
        <v>2760990</v>
      </c>
      <c r="S1562" s="324">
        <v>2760990</v>
      </c>
      <c r="T1562" s="324">
        <v>2760990</v>
      </c>
    </row>
    <row r="1563" spans="1:20" s="10" customFormat="1" ht="65.099999999999994" customHeight="1" x14ac:dyDescent="0.3">
      <c r="A1563" s="13">
        <v>1553</v>
      </c>
      <c r="B1563" s="376"/>
      <c r="C1563" s="373" t="s">
        <v>781</v>
      </c>
      <c r="D1563" s="319" t="s">
        <v>700</v>
      </c>
      <c r="E1563" s="307" t="s">
        <v>724</v>
      </c>
      <c r="F1563" s="318" t="s">
        <v>782</v>
      </c>
      <c r="G1563" s="390"/>
      <c r="H1563" s="321" t="s">
        <v>44</v>
      </c>
      <c r="I1563" s="307"/>
      <c r="J1563" s="392"/>
      <c r="K1563" s="388"/>
      <c r="L1563" s="324">
        <v>124930</v>
      </c>
      <c r="M1563" s="324">
        <v>124930</v>
      </c>
      <c r="N1563" s="132">
        <v>124930</v>
      </c>
      <c r="O1563" s="324">
        <v>124930</v>
      </c>
      <c r="P1563" s="324">
        <v>124930</v>
      </c>
      <c r="Q1563" s="324">
        <v>124930</v>
      </c>
      <c r="R1563" s="324">
        <v>124930</v>
      </c>
      <c r="S1563" s="324">
        <v>124930</v>
      </c>
      <c r="T1563" s="324">
        <v>124930</v>
      </c>
    </row>
    <row r="1564" spans="1:20" s="10" customFormat="1" ht="65.099999999999994" customHeight="1" x14ac:dyDescent="0.3">
      <c r="A1564" s="13">
        <v>1554</v>
      </c>
      <c r="B1564" s="376"/>
      <c r="C1564" s="373"/>
      <c r="D1564" s="319" t="s">
        <v>700</v>
      </c>
      <c r="E1564" s="321" t="s">
        <v>44</v>
      </c>
      <c r="F1564" s="318" t="s">
        <v>783</v>
      </c>
      <c r="G1564" s="390"/>
      <c r="H1564" s="321" t="s">
        <v>44</v>
      </c>
      <c r="I1564" s="307"/>
      <c r="J1564" s="392"/>
      <c r="K1564" s="388"/>
      <c r="L1564" s="324">
        <v>349370</v>
      </c>
      <c r="M1564" s="324">
        <v>349370</v>
      </c>
      <c r="N1564" s="132">
        <v>349370</v>
      </c>
      <c r="O1564" s="324">
        <v>349370</v>
      </c>
      <c r="P1564" s="324">
        <v>349370</v>
      </c>
      <c r="Q1564" s="324">
        <v>349370</v>
      </c>
      <c r="R1564" s="324">
        <v>349370</v>
      </c>
      <c r="S1564" s="324">
        <v>349370</v>
      </c>
      <c r="T1564" s="324">
        <v>349370</v>
      </c>
    </row>
    <row r="1565" spans="1:20" s="10" customFormat="1" ht="65.099999999999994" customHeight="1" x14ac:dyDescent="0.3">
      <c r="A1565" s="13">
        <v>1555</v>
      </c>
      <c r="B1565" s="376"/>
      <c r="C1565" s="373"/>
      <c r="D1565" s="319" t="s">
        <v>700</v>
      </c>
      <c r="E1565" s="321" t="s">
        <v>44</v>
      </c>
      <c r="F1565" s="318" t="s">
        <v>784</v>
      </c>
      <c r="G1565" s="390"/>
      <c r="H1565" s="321" t="s">
        <v>44</v>
      </c>
      <c r="I1565" s="307"/>
      <c r="J1565" s="392"/>
      <c r="K1565" s="388"/>
      <c r="L1565" s="324">
        <v>876240</v>
      </c>
      <c r="M1565" s="324">
        <v>876240</v>
      </c>
      <c r="N1565" s="132">
        <v>876240</v>
      </c>
      <c r="O1565" s="324">
        <v>876240</v>
      </c>
      <c r="P1565" s="324">
        <v>876240</v>
      </c>
      <c r="Q1565" s="324">
        <v>876240</v>
      </c>
      <c r="R1565" s="324">
        <v>876240</v>
      </c>
      <c r="S1565" s="324">
        <v>876240</v>
      </c>
      <c r="T1565" s="324">
        <v>876240</v>
      </c>
    </row>
    <row r="1566" spans="1:20" s="10" customFormat="1" ht="65.099999999999994" customHeight="1" x14ac:dyDescent="0.3">
      <c r="A1566" s="13">
        <v>1556</v>
      </c>
      <c r="B1566" s="376"/>
      <c r="C1566" s="373"/>
      <c r="D1566" s="319" t="s">
        <v>700</v>
      </c>
      <c r="E1566" s="321" t="s">
        <v>44</v>
      </c>
      <c r="F1566" s="318" t="s">
        <v>785</v>
      </c>
      <c r="G1566" s="390"/>
      <c r="H1566" s="321" t="s">
        <v>44</v>
      </c>
      <c r="I1566" s="307"/>
      <c r="J1566" s="392"/>
      <c r="K1566" s="388"/>
      <c r="L1566" s="324">
        <v>4332400</v>
      </c>
      <c r="M1566" s="324">
        <v>4332400</v>
      </c>
      <c r="N1566" s="132">
        <v>4332400</v>
      </c>
      <c r="O1566" s="324">
        <v>4332400</v>
      </c>
      <c r="P1566" s="324">
        <v>4332400</v>
      </c>
      <c r="Q1566" s="324">
        <v>4332400</v>
      </c>
      <c r="R1566" s="324">
        <v>4332400</v>
      </c>
      <c r="S1566" s="324">
        <v>4332400</v>
      </c>
      <c r="T1566" s="324">
        <v>4332400</v>
      </c>
    </row>
    <row r="1567" spans="1:20" s="10" customFormat="1" ht="65.099999999999994" customHeight="1" x14ac:dyDescent="0.3">
      <c r="A1567" s="13">
        <v>1557</v>
      </c>
      <c r="B1567" s="376"/>
      <c r="C1567" s="307" t="s">
        <v>786</v>
      </c>
      <c r="D1567" s="319" t="s">
        <v>700</v>
      </c>
      <c r="E1567" s="307" t="s">
        <v>787</v>
      </c>
      <c r="F1567" s="318" t="s">
        <v>788</v>
      </c>
      <c r="G1567" s="390"/>
      <c r="H1567" s="321" t="s">
        <v>44</v>
      </c>
      <c r="I1567" s="307"/>
      <c r="J1567" s="392"/>
      <c r="K1567" s="388"/>
      <c r="L1567" s="324">
        <v>47230</v>
      </c>
      <c r="M1567" s="324">
        <v>47230</v>
      </c>
      <c r="N1567" s="132">
        <v>47230</v>
      </c>
      <c r="O1567" s="324">
        <v>47230</v>
      </c>
      <c r="P1567" s="324">
        <v>47230</v>
      </c>
      <c r="Q1567" s="324">
        <v>47230</v>
      </c>
      <c r="R1567" s="324">
        <v>47230</v>
      </c>
      <c r="S1567" s="324">
        <v>47230</v>
      </c>
      <c r="T1567" s="324">
        <v>47230</v>
      </c>
    </row>
    <row r="1568" spans="1:20" s="10" customFormat="1" ht="65.099999999999994" customHeight="1" x14ac:dyDescent="0.3">
      <c r="A1568" s="13">
        <v>1558</v>
      </c>
      <c r="B1568" s="376"/>
      <c r="C1568" s="321" t="s">
        <v>44</v>
      </c>
      <c r="D1568" s="319" t="s">
        <v>700</v>
      </c>
      <c r="E1568" s="321" t="s">
        <v>44</v>
      </c>
      <c r="F1568" s="318" t="s">
        <v>789</v>
      </c>
      <c r="G1568" s="390"/>
      <c r="H1568" s="321" t="s">
        <v>44</v>
      </c>
      <c r="I1568" s="307"/>
      <c r="J1568" s="392"/>
      <c r="K1568" s="388"/>
      <c r="L1568" s="324">
        <v>235480</v>
      </c>
      <c r="M1568" s="324">
        <v>235480</v>
      </c>
      <c r="N1568" s="132">
        <v>235480</v>
      </c>
      <c r="O1568" s="324">
        <v>235480</v>
      </c>
      <c r="P1568" s="324">
        <v>235480</v>
      </c>
      <c r="Q1568" s="324">
        <v>235480</v>
      </c>
      <c r="R1568" s="324">
        <v>235480</v>
      </c>
      <c r="S1568" s="324">
        <v>235480</v>
      </c>
      <c r="T1568" s="324">
        <v>235480</v>
      </c>
    </row>
    <row r="1569" spans="1:20" s="10" customFormat="1" ht="65.099999999999994" customHeight="1" x14ac:dyDescent="0.3">
      <c r="A1569" s="13">
        <v>1559</v>
      </c>
      <c r="B1569" s="376"/>
      <c r="C1569" s="373" t="s">
        <v>790</v>
      </c>
      <c r="D1569" s="319" t="s">
        <v>700</v>
      </c>
      <c r="E1569" s="307" t="s">
        <v>744</v>
      </c>
      <c r="F1569" s="318" t="s">
        <v>791</v>
      </c>
      <c r="G1569" s="390"/>
      <c r="H1569" s="321" t="s">
        <v>44</v>
      </c>
      <c r="I1569" s="307"/>
      <c r="J1569" s="392"/>
      <c r="K1569" s="388"/>
      <c r="L1569" s="324">
        <v>74580</v>
      </c>
      <c r="M1569" s="324">
        <v>74580</v>
      </c>
      <c r="N1569" s="132">
        <v>74580</v>
      </c>
      <c r="O1569" s="324">
        <v>74580</v>
      </c>
      <c r="P1569" s="324">
        <v>74580</v>
      </c>
      <c r="Q1569" s="324">
        <v>74580</v>
      </c>
      <c r="R1569" s="324">
        <v>74580</v>
      </c>
      <c r="S1569" s="324">
        <v>74580</v>
      </c>
      <c r="T1569" s="324">
        <v>74580</v>
      </c>
    </row>
    <row r="1570" spans="1:20" s="10" customFormat="1" ht="65.099999999999994" customHeight="1" x14ac:dyDescent="0.3">
      <c r="A1570" s="13">
        <v>1560</v>
      </c>
      <c r="B1570" s="376"/>
      <c r="C1570" s="373"/>
      <c r="D1570" s="319" t="s">
        <v>700</v>
      </c>
      <c r="E1570" s="321" t="s">
        <v>44</v>
      </c>
      <c r="F1570" s="318" t="s">
        <v>792</v>
      </c>
      <c r="G1570" s="390"/>
      <c r="H1570" s="321" t="s">
        <v>44</v>
      </c>
      <c r="I1570" s="307"/>
      <c r="J1570" s="392"/>
      <c r="K1570" s="388"/>
      <c r="L1570" s="324">
        <v>149890</v>
      </c>
      <c r="M1570" s="324">
        <v>149890</v>
      </c>
      <c r="N1570" s="132">
        <v>149890</v>
      </c>
      <c r="O1570" s="324">
        <v>149890</v>
      </c>
      <c r="P1570" s="324">
        <v>149890</v>
      </c>
      <c r="Q1570" s="324">
        <v>149890</v>
      </c>
      <c r="R1570" s="324">
        <v>149890</v>
      </c>
      <c r="S1570" s="324">
        <v>149890</v>
      </c>
      <c r="T1570" s="324">
        <v>149890</v>
      </c>
    </row>
    <row r="1571" spans="1:20" s="10" customFormat="1" ht="65.099999999999994" customHeight="1" x14ac:dyDescent="0.3">
      <c r="A1571" s="13">
        <v>1561</v>
      </c>
      <c r="B1571" s="376"/>
      <c r="C1571" s="373"/>
      <c r="D1571" s="319" t="s">
        <v>700</v>
      </c>
      <c r="E1571" s="321" t="s">
        <v>44</v>
      </c>
      <c r="F1571" s="318" t="s">
        <v>793</v>
      </c>
      <c r="G1571" s="390"/>
      <c r="H1571" s="321" t="s">
        <v>44</v>
      </c>
      <c r="I1571" s="307"/>
      <c r="J1571" s="392"/>
      <c r="K1571" s="388"/>
      <c r="L1571" s="324">
        <v>403390</v>
      </c>
      <c r="M1571" s="324">
        <v>403390</v>
      </c>
      <c r="N1571" s="132">
        <v>403390</v>
      </c>
      <c r="O1571" s="324">
        <v>403390</v>
      </c>
      <c r="P1571" s="324">
        <v>403390</v>
      </c>
      <c r="Q1571" s="324">
        <v>403390</v>
      </c>
      <c r="R1571" s="324">
        <v>403390</v>
      </c>
      <c r="S1571" s="324">
        <v>403390</v>
      </c>
      <c r="T1571" s="324">
        <v>403390</v>
      </c>
    </row>
    <row r="1572" spans="1:20" s="10" customFormat="1" ht="65.099999999999994" customHeight="1" x14ac:dyDescent="0.3">
      <c r="A1572" s="13">
        <v>1562</v>
      </c>
      <c r="B1572" s="376"/>
      <c r="C1572" s="373" t="s">
        <v>1275</v>
      </c>
      <c r="D1572" s="319" t="s">
        <v>700</v>
      </c>
      <c r="E1572" s="307" t="s">
        <v>744</v>
      </c>
      <c r="F1572" s="318" t="s">
        <v>794</v>
      </c>
      <c r="G1572" s="390"/>
      <c r="H1572" s="321" t="s">
        <v>44</v>
      </c>
      <c r="I1572" s="307"/>
      <c r="J1572" s="392"/>
      <c r="K1572" s="388"/>
      <c r="L1572" s="324">
        <v>27560</v>
      </c>
      <c r="M1572" s="324">
        <v>27560</v>
      </c>
      <c r="N1572" s="132">
        <v>27560</v>
      </c>
      <c r="O1572" s="324">
        <v>27560</v>
      </c>
      <c r="P1572" s="324">
        <v>27560</v>
      </c>
      <c r="Q1572" s="324">
        <v>27560</v>
      </c>
      <c r="R1572" s="324">
        <v>27560</v>
      </c>
      <c r="S1572" s="324">
        <v>27560</v>
      </c>
      <c r="T1572" s="324">
        <v>27560</v>
      </c>
    </row>
    <row r="1573" spans="1:20" s="10" customFormat="1" ht="65.099999999999994" customHeight="1" x14ac:dyDescent="0.3">
      <c r="A1573" s="13">
        <v>1563</v>
      </c>
      <c r="B1573" s="376"/>
      <c r="C1573" s="373"/>
      <c r="D1573" s="319" t="s">
        <v>700</v>
      </c>
      <c r="E1573" s="321" t="s">
        <v>44</v>
      </c>
      <c r="F1573" s="318" t="s">
        <v>795</v>
      </c>
      <c r="G1573" s="390"/>
      <c r="H1573" s="321" t="s">
        <v>44</v>
      </c>
      <c r="I1573" s="307"/>
      <c r="J1573" s="392"/>
      <c r="K1573" s="388"/>
      <c r="L1573" s="324">
        <v>149030</v>
      </c>
      <c r="M1573" s="324">
        <v>149030</v>
      </c>
      <c r="N1573" s="132">
        <v>149030</v>
      </c>
      <c r="O1573" s="324">
        <v>149030</v>
      </c>
      <c r="P1573" s="324">
        <v>149030</v>
      </c>
      <c r="Q1573" s="324">
        <v>149030</v>
      </c>
      <c r="R1573" s="324">
        <v>149030</v>
      </c>
      <c r="S1573" s="324">
        <v>149030</v>
      </c>
      <c r="T1573" s="324">
        <v>149030</v>
      </c>
    </row>
    <row r="1574" spans="1:20" s="10" customFormat="1" ht="65.099999999999994" customHeight="1" x14ac:dyDescent="0.3">
      <c r="A1574" s="13">
        <v>1564</v>
      </c>
      <c r="B1574" s="376"/>
      <c r="C1574" s="373"/>
      <c r="D1574" s="319" t="s">
        <v>700</v>
      </c>
      <c r="E1574" s="321" t="s">
        <v>44</v>
      </c>
      <c r="F1574" s="318" t="s">
        <v>796</v>
      </c>
      <c r="G1574" s="390"/>
      <c r="H1574" s="321" t="s">
        <v>44</v>
      </c>
      <c r="I1574" s="307"/>
      <c r="J1574" s="392"/>
      <c r="K1574" s="388"/>
      <c r="L1574" s="324">
        <v>426700</v>
      </c>
      <c r="M1574" s="324">
        <v>426700</v>
      </c>
      <c r="N1574" s="132">
        <v>426700</v>
      </c>
      <c r="O1574" s="324">
        <v>426700</v>
      </c>
      <c r="P1574" s="324">
        <v>426700</v>
      </c>
      <c r="Q1574" s="324">
        <v>426700</v>
      </c>
      <c r="R1574" s="324">
        <v>426700</v>
      </c>
      <c r="S1574" s="324">
        <v>426700</v>
      </c>
      <c r="T1574" s="324">
        <v>426700</v>
      </c>
    </row>
    <row r="1575" spans="1:20" s="10" customFormat="1" ht="65.099999999999994" customHeight="1" x14ac:dyDescent="0.3">
      <c r="A1575" s="13">
        <v>1565</v>
      </c>
      <c r="B1575" s="376"/>
      <c r="C1575" s="373"/>
      <c r="D1575" s="319" t="s">
        <v>700</v>
      </c>
      <c r="E1575" s="321" t="s">
        <v>44</v>
      </c>
      <c r="F1575" s="318" t="s">
        <v>797</v>
      </c>
      <c r="G1575" s="390"/>
      <c r="H1575" s="321" t="s">
        <v>44</v>
      </c>
      <c r="I1575" s="307"/>
      <c r="J1575" s="392"/>
      <c r="K1575" s="388"/>
      <c r="L1575" s="324">
        <v>524290</v>
      </c>
      <c r="M1575" s="324">
        <v>524290</v>
      </c>
      <c r="N1575" s="132">
        <v>524290</v>
      </c>
      <c r="O1575" s="324">
        <v>524290</v>
      </c>
      <c r="P1575" s="324">
        <v>524290</v>
      </c>
      <c r="Q1575" s="324">
        <v>524290</v>
      </c>
      <c r="R1575" s="324">
        <v>524290</v>
      </c>
      <c r="S1575" s="324">
        <v>524290</v>
      </c>
      <c r="T1575" s="324">
        <v>524290</v>
      </c>
    </row>
    <row r="1576" spans="1:20" s="10" customFormat="1" ht="65.099999999999994" customHeight="1" x14ac:dyDescent="0.3">
      <c r="A1576" s="13">
        <v>1566</v>
      </c>
      <c r="B1576" s="376"/>
      <c r="C1576" s="373" t="s">
        <v>1274</v>
      </c>
      <c r="D1576" s="319" t="s">
        <v>700</v>
      </c>
      <c r="E1576" s="307" t="s">
        <v>744</v>
      </c>
      <c r="F1576" s="318" t="s">
        <v>798</v>
      </c>
      <c r="G1576" s="390"/>
      <c r="H1576" s="321" t="s">
        <v>44</v>
      </c>
      <c r="I1576" s="307"/>
      <c r="J1576" s="392"/>
      <c r="K1576" s="388"/>
      <c r="L1576" s="324">
        <v>52160</v>
      </c>
      <c r="M1576" s="324">
        <v>52160</v>
      </c>
      <c r="N1576" s="132">
        <v>52160</v>
      </c>
      <c r="O1576" s="324">
        <v>52160</v>
      </c>
      <c r="P1576" s="324">
        <v>52160</v>
      </c>
      <c r="Q1576" s="324">
        <v>52160</v>
      </c>
      <c r="R1576" s="324">
        <v>52160</v>
      </c>
      <c r="S1576" s="324">
        <v>52160</v>
      </c>
      <c r="T1576" s="324">
        <v>52160</v>
      </c>
    </row>
    <row r="1577" spans="1:20" s="10" customFormat="1" ht="65.099999999999994" customHeight="1" x14ac:dyDescent="0.3">
      <c r="A1577" s="13">
        <v>1567</v>
      </c>
      <c r="B1577" s="376"/>
      <c r="C1577" s="373"/>
      <c r="D1577" s="319" t="s">
        <v>700</v>
      </c>
      <c r="E1577" s="321" t="s">
        <v>44</v>
      </c>
      <c r="F1577" s="318" t="s">
        <v>799</v>
      </c>
      <c r="G1577" s="390"/>
      <c r="H1577" s="321" t="s">
        <v>44</v>
      </c>
      <c r="I1577" s="307"/>
      <c r="J1577" s="392"/>
      <c r="K1577" s="388"/>
      <c r="L1577" s="324">
        <v>146240</v>
      </c>
      <c r="M1577" s="324">
        <v>146240</v>
      </c>
      <c r="N1577" s="132">
        <v>146240</v>
      </c>
      <c r="O1577" s="324">
        <v>146240</v>
      </c>
      <c r="P1577" s="324">
        <v>146240</v>
      </c>
      <c r="Q1577" s="324">
        <v>146240</v>
      </c>
      <c r="R1577" s="324">
        <v>146240</v>
      </c>
      <c r="S1577" s="324">
        <v>146240</v>
      </c>
      <c r="T1577" s="324">
        <v>146240</v>
      </c>
    </row>
    <row r="1578" spans="1:20" s="10" customFormat="1" ht="65.099999999999994" customHeight="1" x14ac:dyDescent="0.3">
      <c r="A1578" s="13">
        <v>1568</v>
      </c>
      <c r="B1578" s="376"/>
      <c r="C1578" s="373"/>
      <c r="D1578" s="319" t="s">
        <v>700</v>
      </c>
      <c r="E1578" s="321" t="s">
        <v>44</v>
      </c>
      <c r="F1578" s="318" t="s">
        <v>800</v>
      </c>
      <c r="G1578" s="390"/>
      <c r="H1578" s="321" t="s">
        <v>44</v>
      </c>
      <c r="I1578" s="307"/>
      <c r="J1578" s="392"/>
      <c r="K1578" s="388"/>
      <c r="L1578" s="324">
        <v>462740</v>
      </c>
      <c r="M1578" s="324">
        <v>462740</v>
      </c>
      <c r="N1578" s="132">
        <v>462740</v>
      </c>
      <c r="O1578" s="324">
        <v>462740</v>
      </c>
      <c r="P1578" s="324">
        <v>462740</v>
      </c>
      <c r="Q1578" s="324">
        <v>462740</v>
      </c>
      <c r="R1578" s="324">
        <v>462740</v>
      </c>
      <c r="S1578" s="324">
        <v>462740</v>
      </c>
      <c r="T1578" s="324">
        <v>462740</v>
      </c>
    </row>
    <row r="1579" spans="1:20" s="10" customFormat="1" ht="65.099999999999994" customHeight="1" x14ac:dyDescent="0.3">
      <c r="A1579" s="13">
        <v>1569</v>
      </c>
      <c r="B1579" s="376"/>
      <c r="C1579" s="373" t="s">
        <v>801</v>
      </c>
      <c r="D1579" s="319" t="s">
        <v>700</v>
      </c>
      <c r="E1579" s="307" t="s">
        <v>802</v>
      </c>
      <c r="F1579" s="318" t="s">
        <v>803</v>
      </c>
      <c r="G1579" s="390"/>
      <c r="H1579" s="321" t="s">
        <v>44</v>
      </c>
      <c r="I1579" s="307"/>
      <c r="J1579" s="392"/>
      <c r="K1579" s="388"/>
      <c r="L1579" s="324">
        <v>521640</v>
      </c>
      <c r="M1579" s="324">
        <v>521640</v>
      </c>
      <c r="N1579" s="132">
        <v>521640</v>
      </c>
      <c r="O1579" s="324">
        <v>521640</v>
      </c>
      <c r="P1579" s="324">
        <v>521640</v>
      </c>
      <c r="Q1579" s="324">
        <v>521640</v>
      </c>
      <c r="R1579" s="324">
        <v>521640</v>
      </c>
      <c r="S1579" s="324">
        <v>521640</v>
      </c>
      <c r="T1579" s="324">
        <v>521640</v>
      </c>
    </row>
    <row r="1580" spans="1:20" s="10" customFormat="1" ht="96" customHeight="1" x14ac:dyDescent="0.3">
      <c r="A1580" s="13">
        <v>1570</v>
      </c>
      <c r="B1580" s="376"/>
      <c r="C1580" s="373"/>
      <c r="D1580" s="319" t="s">
        <v>700</v>
      </c>
      <c r="E1580" s="321" t="s">
        <v>44</v>
      </c>
      <c r="F1580" s="318" t="s">
        <v>804</v>
      </c>
      <c r="G1580" s="390"/>
      <c r="H1580" s="321" t="s">
        <v>44</v>
      </c>
      <c r="I1580" s="307"/>
      <c r="J1580" s="392"/>
      <c r="K1580" s="388"/>
      <c r="L1580" s="324">
        <v>1227300</v>
      </c>
      <c r="M1580" s="324">
        <v>1227300</v>
      </c>
      <c r="N1580" s="132">
        <v>1227300</v>
      </c>
      <c r="O1580" s="324">
        <v>1227300</v>
      </c>
      <c r="P1580" s="324">
        <v>1227300</v>
      </c>
      <c r="Q1580" s="324">
        <v>1227300</v>
      </c>
      <c r="R1580" s="324">
        <v>1227300</v>
      </c>
      <c r="S1580" s="324">
        <v>1227300</v>
      </c>
      <c r="T1580" s="324">
        <v>1227300</v>
      </c>
    </row>
    <row r="1581" spans="1:20" s="10" customFormat="1" ht="205.5" customHeight="1" x14ac:dyDescent="0.3">
      <c r="A1581" s="13">
        <v>1571</v>
      </c>
      <c r="B1581" s="376"/>
      <c r="C1581" s="307" t="s">
        <v>805</v>
      </c>
      <c r="D1581" s="319" t="s">
        <v>700</v>
      </c>
      <c r="E1581" s="307" t="s">
        <v>806</v>
      </c>
      <c r="F1581" s="318" t="s">
        <v>807</v>
      </c>
      <c r="G1581" s="390"/>
      <c r="H1581" s="321" t="s">
        <v>44</v>
      </c>
      <c r="I1581" s="307"/>
      <c r="J1581" s="392"/>
      <c r="K1581" s="388"/>
      <c r="L1581" s="324">
        <v>1303120</v>
      </c>
      <c r="M1581" s="324">
        <v>1303120</v>
      </c>
      <c r="N1581" s="132">
        <v>1303120</v>
      </c>
      <c r="O1581" s="324">
        <v>1303120</v>
      </c>
      <c r="P1581" s="324">
        <v>1303120</v>
      </c>
      <c r="Q1581" s="324">
        <v>1303120</v>
      </c>
      <c r="R1581" s="324">
        <v>1303120</v>
      </c>
      <c r="S1581" s="324">
        <v>1303120</v>
      </c>
      <c r="T1581" s="324">
        <v>1303120</v>
      </c>
    </row>
    <row r="1582" spans="1:20" s="10" customFormat="1" ht="65.099999999999994" customHeight="1" x14ac:dyDescent="0.3">
      <c r="A1582" s="13">
        <v>1572</v>
      </c>
      <c r="B1582" s="376"/>
      <c r="C1582" s="373" t="s">
        <v>808</v>
      </c>
      <c r="D1582" s="319" t="s">
        <v>700</v>
      </c>
      <c r="E1582" s="307" t="s">
        <v>809</v>
      </c>
      <c r="F1582" s="318" t="s">
        <v>810</v>
      </c>
      <c r="G1582" s="390"/>
      <c r="H1582" s="321" t="s">
        <v>44</v>
      </c>
      <c r="I1582" s="307"/>
      <c r="J1582" s="392"/>
      <c r="K1582" s="388"/>
      <c r="L1582" s="324">
        <v>10640</v>
      </c>
      <c r="M1582" s="324">
        <v>10640</v>
      </c>
      <c r="N1582" s="132">
        <v>10640</v>
      </c>
      <c r="O1582" s="324">
        <v>10640</v>
      </c>
      <c r="P1582" s="324">
        <v>10640</v>
      </c>
      <c r="Q1582" s="324">
        <v>10640</v>
      </c>
      <c r="R1582" s="324">
        <v>10640</v>
      </c>
      <c r="S1582" s="324">
        <v>10640</v>
      </c>
      <c r="T1582" s="324">
        <v>10640</v>
      </c>
    </row>
    <row r="1583" spans="1:20" s="10" customFormat="1" ht="65.099999999999994" customHeight="1" x14ac:dyDescent="0.3">
      <c r="A1583" s="13">
        <v>1573</v>
      </c>
      <c r="B1583" s="376"/>
      <c r="C1583" s="373"/>
      <c r="D1583" s="319" t="s">
        <v>700</v>
      </c>
      <c r="E1583" s="321" t="s">
        <v>44</v>
      </c>
      <c r="F1583" s="318" t="s">
        <v>811</v>
      </c>
      <c r="G1583" s="390"/>
      <c r="H1583" s="321" t="s">
        <v>44</v>
      </c>
      <c r="I1583" s="307"/>
      <c r="J1583" s="392"/>
      <c r="K1583" s="388"/>
      <c r="L1583" s="324">
        <v>19520</v>
      </c>
      <c r="M1583" s="324">
        <v>19520</v>
      </c>
      <c r="N1583" s="132">
        <v>19520</v>
      </c>
      <c r="O1583" s="324">
        <v>19520</v>
      </c>
      <c r="P1583" s="324">
        <v>19520</v>
      </c>
      <c r="Q1583" s="324">
        <v>19520</v>
      </c>
      <c r="R1583" s="324">
        <v>19520</v>
      </c>
      <c r="S1583" s="324">
        <v>19520</v>
      </c>
      <c r="T1583" s="324">
        <v>19520</v>
      </c>
    </row>
    <row r="1584" spans="1:20" s="10" customFormat="1" ht="65.099999999999994" customHeight="1" x14ac:dyDescent="0.3">
      <c r="A1584" s="13">
        <v>1574</v>
      </c>
      <c r="B1584" s="376"/>
      <c r="C1584" s="373"/>
      <c r="D1584" s="319" t="s">
        <v>700</v>
      </c>
      <c r="E1584" s="321" t="s">
        <v>44</v>
      </c>
      <c r="F1584" s="318" t="s">
        <v>812</v>
      </c>
      <c r="G1584" s="390"/>
      <c r="H1584" s="321" t="s">
        <v>44</v>
      </c>
      <c r="I1584" s="307"/>
      <c r="J1584" s="392"/>
      <c r="K1584" s="388"/>
      <c r="L1584" s="324">
        <v>60890</v>
      </c>
      <c r="M1584" s="324">
        <v>60890</v>
      </c>
      <c r="N1584" s="132">
        <v>60890</v>
      </c>
      <c r="O1584" s="324">
        <v>60890</v>
      </c>
      <c r="P1584" s="324">
        <v>60890</v>
      </c>
      <c r="Q1584" s="324">
        <v>60890</v>
      </c>
      <c r="R1584" s="324">
        <v>60890</v>
      </c>
      <c r="S1584" s="324">
        <v>60890</v>
      </c>
      <c r="T1584" s="324">
        <v>60890</v>
      </c>
    </row>
    <row r="1585" spans="1:21" s="10" customFormat="1" ht="65.099999999999994" customHeight="1" x14ac:dyDescent="0.3">
      <c r="A1585" s="13">
        <v>1575</v>
      </c>
      <c r="B1585" s="376"/>
      <c r="C1585" s="373"/>
      <c r="D1585" s="319" t="s">
        <v>700</v>
      </c>
      <c r="E1585" s="321" t="s">
        <v>44</v>
      </c>
      <c r="F1585" s="318" t="s">
        <v>813</v>
      </c>
      <c r="G1585" s="390"/>
      <c r="H1585" s="321" t="s">
        <v>44</v>
      </c>
      <c r="I1585" s="307"/>
      <c r="J1585" s="392"/>
      <c r="K1585" s="388"/>
      <c r="L1585" s="324">
        <v>242010</v>
      </c>
      <c r="M1585" s="324">
        <v>242010</v>
      </c>
      <c r="N1585" s="132">
        <v>242010</v>
      </c>
      <c r="O1585" s="324">
        <v>242010</v>
      </c>
      <c r="P1585" s="324">
        <v>242010</v>
      </c>
      <c r="Q1585" s="324">
        <v>242010</v>
      </c>
      <c r="R1585" s="324">
        <v>242010</v>
      </c>
      <c r="S1585" s="324">
        <v>242010</v>
      </c>
      <c r="T1585" s="324">
        <v>242010</v>
      </c>
    </row>
    <row r="1586" spans="1:21" s="10" customFormat="1" ht="65.099999999999994" customHeight="1" x14ac:dyDescent="0.3">
      <c r="A1586" s="13">
        <v>1576</v>
      </c>
      <c r="B1586" s="376"/>
      <c r="C1586" s="307" t="s">
        <v>814</v>
      </c>
      <c r="D1586" s="319" t="s">
        <v>700</v>
      </c>
      <c r="E1586" s="307" t="s">
        <v>657</v>
      </c>
      <c r="F1586" s="318" t="s">
        <v>815</v>
      </c>
      <c r="G1586" s="390"/>
      <c r="H1586" s="321" t="s">
        <v>44</v>
      </c>
      <c r="I1586" s="307"/>
      <c r="J1586" s="392"/>
      <c r="K1586" s="388"/>
      <c r="L1586" s="324">
        <v>24480</v>
      </c>
      <c r="M1586" s="324">
        <v>24480</v>
      </c>
      <c r="N1586" s="132">
        <v>24480</v>
      </c>
      <c r="O1586" s="324">
        <v>24480</v>
      </c>
      <c r="P1586" s="324">
        <v>24480</v>
      </c>
      <c r="Q1586" s="324">
        <v>24480</v>
      </c>
      <c r="R1586" s="324">
        <v>24480</v>
      </c>
      <c r="S1586" s="324">
        <v>24480</v>
      </c>
      <c r="T1586" s="324">
        <v>24480</v>
      </c>
    </row>
    <row r="1587" spans="1:21" s="10" customFormat="1" ht="65.099999999999994" customHeight="1" x14ac:dyDescent="0.3">
      <c r="A1587" s="13">
        <v>1577</v>
      </c>
      <c r="B1587" s="376"/>
      <c r="C1587" s="321" t="s">
        <v>44</v>
      </c>
      <c r="D1587" s="319" t="s">
        <v>700</v>
      </c>
      <c r="E1587" s="321" t="s">
        <v>44</v>
      </c>
      <c r="F1587" s="318" t="s">
        <v>816</v>
      </c>
      <c r="G1587" s="390"/>
      <c r="H1587" s="321" t="s">
        <v>44</v>
      </c>
      <c r="I1587" s="307"/>
      <c r="J1587" s="392"/>
      <c r="K1587" s="388"/>
      <c r="L1587" s="324">
        <v>47440</v>
      </c>
      <c r="M1587" s="324">
        <v>47440</v>
      </c>
      <c r="N1587" s="132">
        <v>47440</v>
      </c>
      <c r="O1587" s="324">
        <v>47440</v>
      </c>
      <c r="P1587" s="324">
        <v>47440</v>
      </c>
      <c r="Q1587" s="324">
        <v>47440</v>
      </c>
      <c r="R1587" s="324">
        <v>47440</v>
      </c>
      <c r="S1587" s="324">
        <v>47440</v>
      </c>
      <c r="T1587" s="324">
        <v>47440</v>
      </c>
    </row>
    <row r="1588" spans="1:21" s="10" customFormat="1" ht="65.099999999999994" customHeight="1" x14ac:dyDescent="0.3">
      <c r="A1588" s="13">
        <v>1578</v>
      </c>
      <c r="B1588" s="376"/>
      <c r="C1588" s="321" t="s">
        <v>44</v>
      </c>
      <c r="D1588" s="319" t="s">
        <v>700</v>
      </c>
      <c r="E1588" s="321" t="s">
        <v>44</v>
      </c>
      <c r="F1588" s="318" t="s">
        <v>817</v>
      </c>
      <c r="G1588" s="390"/>
      <c r="H1588" s="321" t="s">
        <v>44</v>
      </c>
      <c r="I1588" s="307"/>
      <c r="J1588" s="392"/>
      <c r="K1588" s="388"/>
      <c r="L1588" s="324">
        <v>118110</v>
      </c>
      <c r="M1588" s="324">
        <v>118110</v>
      </c>
      <c r="N1588" s="132">
        <v>118110</v>
      </c>
      <c r="O1588" s="324">
        <v>118110</v>
      </c>
      <c r="P1588" s="324">
        <v>118110</v>
      </c>
      <c r="Q1588" s="324">
        <v>118110</v>
      </c>
      <c r="R1588" s="324">
        <v>118110</v>
      </c>
      <c r="S1588" s="324">
        <v>118110</v>
      </c>
      <c r="T1588" s="324">
        <v>118110</v>
      </c>
    </row>
    <row r="1589" spans="1:21" s="10" customFormat="1" ht="124.5" customHeight="1" x14ac:dyDescent="0.3">
      <c r="A1589" s="13">
        <v>1579</v>
      </c>
      <c r="B1589" s="376"/>
      <c r="C1589" s="307" t="s">
        <v>818</v>
      </c>
      <c r="D1589" s="319" t="s">
        <v>700</v>
      </c>
      <c r="E1589" s="307" t="s">
        <v>679</v>
      </c>
      <c r="F1589" s="318" t="s">
        <v>819</v>
      </c>
      <c r="G1589" s="390"/>
      <c r="H1589" s="321" t="s">
        <v>44</v>
      </c>
      <c r="I1589" s="307"/>
      <c r="J1589" s="392"/>
      <c r="K1589" s="388"/>
      <c r="L1589" s="324">
        <v>54730</v>
      </c>
      <c r="M1589" s="324">
        <v>54730</v>
      </c>
      <c r="N1589" s="132">
        <v>54730</v>
      </c>
      <c r="O1589" s="324">
        <v>54730</v>
      </c>
      <c r="P1589" s="324">
        <v>54730</v>
      </c>
      <c r="Q1589" s="324">
        <v>54730</v>
      </c>
      <c r="R1589" s="324">
        <v>54730</v>
      </c>
      <c r="S1589" s="324">
        <v>54730</v>
      </c>
      <c r="T1589" s="324">
        <v>54730</v>
      </c>
    </row>
    <row r="1590" spans="1:21" s="26" customFormat="1" ht="81.75" customHeight="1" x14ac:dyDescent="0.3">
      <c r="A1590" s="13">
        <v>1580</v>
      </c>
      <c r="B1590" s="376"/>
      <c r="C1590" s="309" t="s">
        <v>2695</v>
      </c>
      <c r="D1590" s="309" t="s">
        <v>570</v>
      </c>
      <c r="E1590" s="377" t="s">
        <v>2696</v>
      </c>
      <c r="F1590" s="309"/>
      <c r="G1590" s="429" t="s">
        <v>2709</v>
      </c>
      <c r="H1590" s="430" t="s">
        <v>17</v>
      </c>
      <c r="I1590" s="309"/>
      <c r="J1590" s="430" t="s">
        <v>2525</v>
      </c>
      <c r="K1590" s="309"/>
      <c r="L1590" s="28">
        <v>7945</v>
      </c>
      <c r="M1590" s="324">
        <v>7945</v>
      </c>
      <c r="N1590" s="132">
        <v>7945</v>
      </c>
      <c r="O1590" s="324">
        <v>7945</v>
      </c>
      <c r="P1590" s="324">
        <v>7945</v>
      </c>
      <c r="Q1590" s="324">
        <v>7945</v>
      </c>
      <c r="R1590" s="324">
        <v>7945</v>
      </c>
      <c r="S1590" s="324">
        <v>7945</v>
      </c>
      <c r="T1590" s="324">
        <v>7945</v>
      </c>
      <c r="U1590" s="10"/>
    </row>
    <row r="1591" spans="1:21" s="26" customFormat="1" ht="81.75" customHeight="1" x14ac:dyDescent="0.3">
      <c r="A1591" s="13">
        <v>1581</v>
      </c>
      <c r="B1591" s="376"/>
      <c r="C1591" s="309" t="s">
        <v>2697</v>
      </c>
      <c r="D1591" s="309" t="s">
        <v>570</v>
      </c>
      <c r="E1591" s="377"/>
      <c r="F1591" s="309"/>
      <c r="G1591" s="429"/>
      <c r="H1591" s="430"/>
      <c r="I1591" s="309"/>
      <c r="J1591" s="430"/>
      <c r="K1591" s="309"/>
      <c r="L1591" s="28">
        <v>10822</v>
      </c>
      <c r="M1591" s="324">
        <v>10822</v>
      </c>
      <c r="N1591" s="132">
        <v>10822</v>
      </c>
      <c r="O1591" s="324">
        <v>10822</v>
      </c>
      <c r="P1591" s="324">
        <v>10822</v>
      </c>
      <c r="Q1591" s="324">
        <v>10822</v>
      </c>
      <c r="R1591" s="324">
        <v>10822</v>
      </c>
      <c r="S1591" s="324">
        <v>10822</v>
      </c>
      <c r="T1591" s="324">
        <v>10822</v>
      </c>
      <c r="U1591" s="10"/>
    </row>
    <row r="1592" spans="1:21" s="26" customFormat="1" ht="81.75" customHeight="1" x14ac:dyDescent="0.3">
      <c r="A1592" s="13">
        <v>1582</v>
      </c>
      <c r="B1592" s="376"/>
      <c r="C1592" s="309" t="s">
        <v>2698</v>
      </c>
      <c r="D1592" s="309" t="s">
        <v>570</v>
      </c>
      <c r="E1592" s="377"/>
      <c r="F1592" s="309"/>
      <c r="G1592" s="429"/>
      <c r="H1592" s="430"/>
      <c r="I1592" s="309"/>
      <c r="J1592" s="430"/>
      <c r="K1592" s="309"/>
      <c r="L1592" s="28">
        <v>15753</v>
      </c>
      <c r="M1592" s="324">
        <v>15753</v>
      </c>
      <c r="N1592" s="132">
        <v>15753</v>
      </c>
      <c r="O1592" s="324">
        <v>15753</v>
      </c>
      <c r="P1592" s="324">
        <v>15753</v>
      </c>
      <c r="Q1592" s="324">
        <v>15753</v>
      </c>
      <c r="R1592" s="324">
        <v>15753</v>
      </c>
      <c r="S1592" s="324">
        <v>15753</v>
      </c>
      <c r="T1592" s="324">
        <v>15753</v>
      </c>
      <c r="U1592" s="10"/>
    </row>
    <row r="1593" spans="1:21" s="26" customFormat="1" ht="81.75" customHeight="1" x14ac:dyDescent="0.3">
      <c r="A1593" s="13">
        <v>1583</v>
      </c>
      <c r="B1593" s="376"/>
      <c r="C1593" s="309" t="s">
        <v>2699</v>
      </c>
      <c r="D1593" s="309" t="s">
        <v>570</v>
      </c>
      <c r="E1593" s="377"/>
      <c r="F1593" s="309"/>
      <c r="G1593" s="429"/>
      <c r="H1593" s="430"/>
      <c r="I1593" s="309"/>
      <c r="J1593" s="430"/>
      <c r="K1593" s="309"/>
      <c r="L1593" s="28">
        <v>26712</v>
      </c>
      <c r="M1593" s="324">
        <v>26712</v>
      </c>
      <c r="N1593" s="132">
        <v>26712</v>
      </c>
      <c r="O1593" s="324">
        <v>26712</v>
      </c>
      <c r="P1593" s="324">
        <v>26712</v>
      </c>
      <c r="Q1593" s="324">
        <v>26712</v>
      </c>
      <c r="R1593" s="324">
        <v>26712</v>
      </c>
      <c r="S1593" s="324">
        <v>26712</v>
      </c>
      <c r="T1593" s="324">
        <v>26712</v>
      </c>
      <c r="U1593" s="10"/>
    </row>
    <row r="1594" spans="1:21" s="26" customFormat="1" ht="81.75" customHeight="1" x14ac:dyDescent="0.3">
      <c r="A1594" s="13">
        <v>1584</v>
      </c>
      <c r="B1594" s="376"/>
      <c r="C1594" s="309" t="s">
        <v>2700</v>
      </c>
      <c r="D1594" s="309" t="s">
        <v>570</v>
      </c>
      <c r="E1594" s="377"/>
      <c r="F1594" s="309"/>
      <c r="G1594" s="429"/>
      <c r="H1594" s="430"/>
      <c r="I1594" s="309"/>
      <c r="J1594" s="430"/>
      <c r="K1594" s="309"/>
      <c r="L1594" s="28">
        <v>47945</v>
      </c>
      <c r="M1594" s="324">
        <v>47945</v>
      </c>
      <c r="N1594" s="132">
        <v>47945</v>
      </c>
      <c r="O1594" s="324">
        <v>47945</v>
      </c>
      <c r="P1594" s="324">
        <v>47945</v>
      </c>
      <c r="Q1594" s="324">
        <v>47945</v>
      </c>
      <c r="R1594" s="324">
        <v>47945</v>
      </c>
      <c r="S1594" s="324">
        <v>47945</v>
      </c>
      <c r="T1594" s="324">
        <v>47945</v>
      </c>
      <c r="U1594" s="10"/>
    </row>
    <row r="1595" spans="1:21" s="26" customFormat="1" ht="81.75" customHeight="1" x14ac:dyDescent="0.3">
      <c r="A1595" s="13">
        <v>1585</v>
      </c>
      <c r="B1595" s="376"/>
      <c r="C1595" s="309" t="s">
        <v>2701</v>
      </c>
      <c r="D1595" s="309" t="s">
        <v>570</v>
      </c>
      <c r="E1595" s="377"/>
      <c r="F1595" s="309"/>
      <c r="G1595" s="429"/>
      <c r="H1595" s="430"/>
      <c r="I1595" s="309"/>
      <c r="J1595" s="430"/>
      <c r="K1595" s="309"/>
      <c r="L1595" s="28">
        <v>61644</v>
      </c>
      <c r="M1595" s="324">
        <v>61644</v>
      </c>
      <c r="N1595" s="132">
        <v>61644</v>
      </c>
      <c r="O1595" s="324">
        <v>61644</v>
      </c>
      <c r="P1595" s="324">
        <v>61644</v>
      </c>
      <c r="Q1595" s="324">
        <v>61644</v>
      </c>
      <c r="R1595" s="324">
        <v>61644</v>
      </c>
      <c r="S1595" s="324">
        <v>61644</v>
      </c>
      <c r="T1595" s="324">
        <v>61644</v>
      </c>
      <c r="U1595" s="10"/>
    </row>
    <row r="1596" spans="1:21" s="26" customFormat="1" ht="68.25" customHeight="1" x14ac:dyDescent="0.3">
      <c r="A1596" s="13">
        <v>1586</v>
      </c>
      <c r="B1596" s="376"/>
      <c r="C1596" s="309" t="s">
        <v>2702</v>
      </c>
      <c r="D1596" s="309" t="s">
        <v>570</v>
      </c>
      <c r="E1596" s="377"/>
      <c r="F1596" s="309"/>
      <c r="G1596" s="429"/>
      <c r="H1596" s="430"/>
      <c r="I1596" s="309"/>
      <c r="J1596" s="430"/>
      <c r="K1596" s="309"/>
      <c r="L1596" s="28">
        <v>5200</v>
      </c>
      <c r="M1596" s="324">
        <v>5200</v>
      </c>
      <c r="N1596" s="132">
        <v>5200</v>
      </c>
      <c r="O1596" s="324">
        <v>5200</v>
      </c>
      <c r="P1596" s="324">
        <v>5200</v>
      </c>
      <c r="Q1596" s="324">
        <v>5200</v>
      </c>
      <c r="R1596" s="324">
        <v>5200</v>
      </c>
      <c r="S1596" s="324">
        <v>5200</v>
      </c>
      <c r="T1596" s="324">
        <v>5200</v>
      </c>
      <c r="U1596" s="10"/>
    </row>
    <row r="1597" spans="1:21" s="26" customFormat="1" ht="68.25" customHeight="1" x14ac:dyDescent="0.3">
      <c r="A1597" s="13">
        <v>1587</v>
      </c>
      <c r="B1597" s="376"/>
      <c r="C1597" s="309" t="s">
        <v>2703</v>
      </c>
      <c r="D1597" s="309" t="s">
        <v>570</v>
      </c>
      <c r="E1597" s="377"/>
      <c r="F1597" s="309"/>
      <c r="G1597" s="429"/>
      <c r="H1597" s="430"/>
      <c r="I1597" s="309"/>
      <c r="J1597" s="430"/>
      <c r="K1597" s="309"/>
      <c r="L1597" s="28">
        <v>7500</v>
      </c>
      <c r="M1597" s="324">
        <v>7500</v>
      </c>
      <c r="N1597" s="132">
        <v>7500</v>
      </c>
      <c r="O1597" s="324">
        <v>7500</v>
      </c>
      <c r="P1597" s="324">
        <v>7500</v>
      </c>
      <c r="Q1597" s="324">
        <v>7500</v>
      </c>
      <c r="R1597" s="324">
        <v>7500</v>
      </c>
      <c r="S1597" s="324">
        <v>7500</v>
      </c>
      <c r="T1597" s="324">
        <v>7500</v>
      </c>
      <c r="U1597" s="10"/>
    </row>
    <row r="1598" spans="1:21" s="26" customFormat="1" ht="68.25" customHeight="1" x14ac:dyDescent="0.3">
      <c r="A1598" s="13">
        <v>1588</v>
      </c>
      <c r="B1598" s="376"/>
      <c r="C1598" s="309" t="s">
        <v>2704</v>
      </c>
      <c r="D1598" s="309" t="s">
        <v>570</v>
      </c>
      <c r="E1598" s="377"/>
      <c r="F1598" s="309"/>
      <c r="G1598" s="429"/>
      <c r="H1598" s="430"/>
      <c r="I1598" s="309"/>
      <c r="J1598" s="430"/>
      <c r="K1598" s="309"/>
      <c r="L1598" s="28">
        <v>14400</v>
      </c>
      <c r="M1598" s="324">
        <v>14400</v>
      </c>
      <c r="N1598" s="132">
        <v>14400</v>
      </c>
      <c r="O1598" s="324">
        <v>14400</v>
      </c>
      <c r="P1598" s="324">
        <v>14400</v>
      </c>
      <c r="Q1598" s="324">
        <v>14400</v>
      </c>
      <c r="R1598" s="324">
        <v>14400</v>
      </c>
      <c r="S1598" s="324">
        <v>14400</v>
      </c>
      <c r="T1598" s="324">
        <v>14400</v>
      </c>
      <c r="U1598" s="10"/>
    </row>
    <row r="1599" spans="1:21" s="26" customFormat="1" ht="68.25" customHeight="1" x14ac:dyDescent="0.3">
      <c r="A1599" s="13">
        <v>1589</v>
      </c>
      <c r="B1599" s="376"/>
      <c r="C1599" s="309" t="s">
        <v>2705</v>
      </c>
      <c r="D1599" s="309" t="s">
        <v>567</v>
      </c>
      <c r="E1599" s="309" t="s">
        <v>2706</v>
      </c>
      <c r="F1599" s="309"/>
      <c r="G1599" s="429"/>
      <c r="H1599" s="430"/>
      <c r="I1599" s="309"/>
      <c r="J1599" s="430"/>
      <c r="K1599" s="309"/>
      <c r="L1599" s="28">
        <v>27000</v>
      </c>
      <c r="M1599" s="324">
        <v>27000</v>
      </c>
      <c r="N1599" s="132">
        <v>27000</v>
      </c>
      <c r="O1599" s="324">
        <v>27000</v>
      </c>
      <c r="P1599" s="324">
        <v>27000</v>
      </c>
      <c r="Q1599" s="324">
        <v>27000</v>
      </c>
      <c r="R1599" s="324">
        <v>27000</v>
      </c>
      <c r="S1599" s="324">
        <v>27000</v>
      </c>
      <c r="T1599" s="324">
        <v>27000</v>
      </c>
      <c r="U1599" s="10"/>
    </row>
    <row r="1600" spans="1:21" s="26" customFormat="1" ht="68.25" customHeight="1" x14ac:dyDescent="0.3">
      <c r="A1600" s="13">
        <v>1590</v>
      </c>
      <c r="B1600" s="376"/>
      <c r="C1600" s="309" t="s">
        <v>2707</v>
      </c>
      <c r="D1600" s="309" t="s">
        <v>567</v>
      </c>
      <c r="E1600" s="309" t="s">
        <v>2706</v>
      </c>
      <c r="F1600" s="309"/>
      <c r="G1600" s="429"/>
      <c r="H1600" s="430"/>
      <c r="I1600" s="309"/>
      <c r="J1600" s="430"/>
      <c r="K1600" s="309"/>
      <c r="L1600" s="28">
        <v>45000</v>
      </c>
      <c r="M1600" s="324">
        <v>45000</v>
      </c>
      <c r="N1600" s="132">
        <v>45000</v>
      </c>
      <c r="O1600" s="324">
        <v>45000</v>
      </c>
      <c r="P1600" s="324">
        <v>45000</v>
      </c>
      <c r="Q1600" s="324">
        <v>45000</v>
      </c>
      <c r="R1600" s="324">
        <v>45000</v>
      </c>
      <c r="S1600" s="324">
        <v>45000</v>
      </c>
      <c r="T1600" s="324">
        <v>45000</v>
      </c>
      <c r="U1600" s="10"/>
    </row>
    <row r="1601" spans="1:21" s="26" customFormat="1" ht="68.25" customHeight="1" x14ac:dyDescent="0.3">
      <c r="A1601" s="13">
        <v>1591</v>
      </c>
      <c r="B1601" s="376"/>
      <c r="C1601" s="309" t="s">
        <v>2708</v>
      </c>
      <c r="D1601" s="309" t="s">
        <v>567</v>
      </c>
      <c r="E1601" s="309" t="s">
        <v>2706</v>
      </c>
      <c r="F1601" s="309"/>
      <c r="G1601" s="429"/>
      <c r="H1601" s="430"/>
      <c r="I1601" s="309"/>
      <c r="J1601" s="430"/>
      <c r="K1601" s="309"/>
      <c r="L1601" s="28">
        <v>80000</v>
      </c>
      <c r="M1601" s="324">
        <v>80000</v>
      </c>
      <c r="N1601" s="132">
        <v>80000</v>
      </c>
      <c r="O1601" s="324">
        <v>80000</v>
      </c>
      <c r="P1601" s="324">
        <v>80000</v>
      </c>
      <c r="Q1601" s="324">
        <v>80000</v>
      </c>
      <c r="R1601" s="324">
        <v>80000</v>
      </c>
      <c r="S1601" s="324">
        <v>80000</v>
      </c>
      <c r="T1601" s="324">
        <v>80000</v>
      </c>
      <c r="U1601" s="10"/>
    </row>
    <row r="1602" spans="1:21" s="26" customFormat="1" ht="68.25" customHeight="1" x14ac:dyDescent="0.3">
      <c r="A1602" s="13">
        <v>1592</v>
      </c>
      <c r="B1602" s="376"/>
      <c r="C1602" s="309" t="s">
        <v>2773</v>
      </c>
      <c r="D1602" s="309" t="s">
        <v>567</v>
      </c>
      <c r="E1602" s="309" t="s">
        <v>2706</v>
      </c>
      <c r="F1602" s="309"/>
      <c r="G1602" s="429"/>
      <c r="H1602" s="430"/>
      <c r="I1602" s="309"/>
      <c r="J1602" s="430"/>
      <c r="K1602" s="309"/>
      <c r="L1602" s="28">
        <v>6676</v>
      </c>
      <c r="M1602" s="324"/>
      <c r="N1602" s="132">
        <v>6676</v>
      </c>
      <c r="O1602" s="324">
        <v>6676</v>
      </c>
      <c r="P1602" s="324">
        <v>6676</v>
      </c>
      <c r="Q1602" s="324">
        <v>6676</v>
      </c>
      <c r="R1602" s="324">
        <v>6676</v>
      </c>
      <c r="S1602" s="324">
        <v>6676</v>
      </c>
      <c r="T1602" s="324">
        <v>6676</v>
      </c>
      <c r="U1602" s="10"/>
    </row>
    <row r="1603" spans="1:21" s="26" customFormat="1" ht="68.25" customHeight="1" x14ac:dyDescent="0.3">
      <c r="A1603" s="13">
        <v>1593</v>
      </c>
      <c r="B1603" s="376"/>
      <c r="C1603" s="309" t="s">
        <v>2774</v>
      </c>
      <c r="D1603" s="309" t="s">
        <v>567</v>
      </c>
      <c r="E1603" s="309" t="s">
        <v>2706</v>
      </c>
      <c r="F1603" s="309"/>
      <c r="G1603" s="429"/>
      <c r="H1603" s="430"/>
      <c r="I1603" s="309"/>
      <c r="J1603" s="430"/>
      <c r="K1603" s="309"/>
      <c r="L1603" s="28">
        <v>8200</v>
      </c>
      <c r="M1603" s="324"/>
      <c r="N1603" s="132">
        <v>8200</v>
      </c>
      <c r="O1603" s="324">
        <v>8200</v>
      </c>
      <c r="P1603" s="324">
        <v>8200</v>
      </c>
      <c r="Q1603" s="324">
        <v>8200</v>
      </c>
      <c r="R1603" s="324">
        <v>8200</v>
      </c>
      <c r="S1603" s="324">
        <v>8200</v>
      </c>
      <c r="T1603" s="324">
        <v>8200</v>
      </c>
      <c r="U1603" s="10"/>
    </row>
    <row r="1604" spans="1:21" s="26" customFormat="1" ht="111.75" customHeight="1" x14ac:dyDescent="0.3">
      <c r="A1604" s="13">
        <v>1594</v>
      </c>
      <c r="B1604" s="376"/>
      <c r="C1604" s="309" t="s">
        <v>2775</v>
      </c>
      <c r="D1604" s="309" t="s">
        <v>567</v>
      </c>
      <c r="E1604" s="309" t="s">
        <v>2706</v>
      </c>
      <c r="F1604" s="309"/>
      <c r="G1604" s="429"/>
      <c r="H1604" s="430"/>
      <c r="I1604" s="309"/>
      <c r="J1604" s="430"/>
      <c r="K1604" s="309"/>
      <c r="L1604" s="28">
        <v>9000</v>
      </c>
      <c r="M1604" s="324"/>
      <c r="N1604" s="132">
        <v>9000</v>
      </c>
      <c r="O1604" s="324">
        <v>9000</v>
      </c>
      <c r="P1604" s="324">
        <v>9000</v>
      </c>
      <c r="Q1604" s="324">
        <v>9000</v>
      </c>
      <c r="R1604" s="324">
        <v>9000</v>
      </c>
      <c r="S1604" s="324">
        <v>9000</v>
      </c>
      <c r="T1604" s="324">
        <v>9000</v>
      </c>
      <c r="U1604" s="10"/>
    </row>
    <row r="1605" spans="1:21" s="26" customFormat="1" ht="111.75" customHeight="1" x14ac:dyDescent="0.3">
      <c r="A1605" s="13">
        <v>1595</v>
      </c>
      <c r="B1605" s="376"/>
      <c r="C1605" s="309" t="s">
        <v>2776</v>
      </c>
      <c r="D1605" s="309" t="s">
        <v>567</v>
      </c>
      <c r="E1605" s="309" t="s">
        <v>2706</v>
      </c>
      <c r="F1605" s="309"/>
      <c r="G1605" s="429"/>
      <c r="H1605" s="430"/>
      <c r="I1605" s="309"/>
      <c r="J1605" s="430"/>
      <c r="K1605" s="309"/>
      <c r="L1605" s="28">
        <v>14850</v>
      </c>
      <c r="M1605" s="324"/>
      <c r="N1605" s="132">
        <v>14850</v>
      </c>
      <c r="O1605" s="324">
        <v>14850</v>
      </c>
      <c r="P1605" s="324">
        <v>14850</v>
      </c>
      <c r="Q1605" s="324">
        <v>14850</v>
      </c>
      <c r="R1605" s="324">
        <v>14850</v>
      </c>
      <c r="S1605" s="324">
        <v>14850</v>
      </c>
      <c r="T1605" s="324">
        <v>14850</v>
      </c>
      <c r="U1605" s="10"/>
    </row>
    <row r="1606" spans="1:21" s="26" customFormat="1" ht="68.25" customHeight="1" x14ac:dyDescent="0.3">
      <c r="A1606" s="13">
        <v>1596</v>
      </c>
      <c r="B1606" s="376"/>
      <c r="C1606" s="309" t="s">
        <v>2777</v>
      </c>
      <c r="D1606" s="309" t="s">
        <v>567</v>
      </c>
      <c r="E1606" s="309" t="s">
        <v>2706</v>
      </c>
      <c r="F1606" s="309"/>
      <c r="G1606" s="429"/>
      <c r="H1606" s="430"/>
      <c r="I1606" s="309"/>
      <c r="J1606" s="430"/>
      <c r="K1606" s="309"/>
      <c r="L1606" s="28">
        <v>22500</v>
      </c>
      <c r="M1606" s="324"/>
      <c r="N1606" s="132">
        <v>22500</v>
      </c>
      <c r="O1606" s="324">
        <v>22500</v>
      </c>
      <c r="P1606" s="324">
        <v>22500</v>
      </c>
      <c r="Q1606" s="324">
        <v>22500</v>
      </c>
      <c r="R1606" s="324">
        <v>22500</v>
      </c>
      <c r="S1606" s="324">
        <v>22500</v>
      </c>
      <c r="T1606" s="324">
        <v>22500</v>
      </c>
      <c r="U1606" s="10"/>
    </row>
    <row r="1607" spans="1:21" s="26" customFormat="1" ht="68.25" customHeight="1" x14ac:dyDescent="0.3">
      <c r="A1607" s="13">
        <v>1597</v>
      </c>
      <c r="B1607" s="376"/>
      <c r="C1607" s="309" t="s">
        <v>2778</v>
      </c>
      <c r="D1607" s="309" t="s">
        <v>567</v>
      </c>
      <c r="E1607" s="309" t="s">
        <v>2706</v>
      </c>
      <c r="F1607" s="309"/>
      <c r="G1607" s="429"/>
      <c r="H1607" s="430"/>
      <c r="I1607" s="309"/>
      <c r="J1607" s="430"/>
      <c r="K1607" s="309"/>
      <c r="L1607" s="28">
        <v>9750</v>
      </c>
      <c r="M1607" s="324"/>
      <c r="N1607" s="132">
        <v>9750</v>
      </c>
      <c r="O1607" s="324">
        <v>9750</v>
      </c>
      <c r="P1607" s="324">
        <v>9750</v>
      </c>
      <c r="Q1607" s="324">
        <v>9750</v>
      </c>
      <c r="R1607" s="324">
        <v>9750</v>
      </c>
      <c r="S1607" s="324">
        <v>9750</v>
      </c>
      <c r="T1607" s="324">
        <v>9750</v>
      </c>
      <c r="U1607" s="10"/>
    </row>
    <row r="1608" spans="1:21" s="26" customFormat="1" ht="68.25" customHeight="1" x14ac:dyDescent="0.3">
      <c r="A1608" s="13">
        <v>1598</v>
      </c>
      <c r="B1608" s="376"/>
      <c r="C1608" s="309" t="s">
        <v>2779</v>
      </c>
      <c r="D1608" s="309" t="s">
        <v>567</v>
      </c>
      <c r="E1608" s="309" t="s">
        <v>2706</v>
      </c>
      <c r="F1608" s="309"/>
      <c r="G1608" s="429"/>
      <c r="H1608" s="430"/>
      <c r="I1608" s="309"/>
      <c r="J1608" s="430"/>
      <c r="K1608" s="309"/>
      <c r="L1608" s="28">
        <v>5506</v>
      </c>
      <c r="M1608" s="324"/>
      <c r="N1608" s="132">
        <v>5506</v>
      </c>
      <c r="O1608" s="324">
        <v>5506</v>
      </c>
      <c r="P1608" s="324">
        <v>5506</v>
      </c>
      <c r="Q1608" s="324">
        <v>5506</v>
      </c>
      <c r="R1608" s="324">
        <v>5506</v>
      </c>
      <c r="S1608" s="324">
        <v>5506</v>
      </c>
      <c r="T1608" s="324">
        <v>5506</v>
      </c>
      <c r="U1608" s="10"/>
    </row>
    <row r="1609" spans="1:21" s="26" customFormat="1" ht="68.25" customHeight="1" x14ac:dyDescent="0.3">
      <c r="A1609" s="13">
        <v>1599</v>
      </c>
      <c r="B1609" s="376"/>
      <c r="C1609" s="309" t="s">
        <v>2780</v>
      </c>
      <c r="D1609" s="309" t="s">
        <v>567</v>
      </c>
      <c r="E1609" s="309" t="s">
        <v>2706</v>
      </c>
      <c r="F1609" s="309"/>
      <c r="G1609" s="429"/>
      <c r="H1609" s="430"/>
      <c r="I1609" s="309"/>
      <c r="J1609" s="430"/>
      <c r="K1609" s="309"/>
      <c r="L1609" s="28">
        <v>5506</v>
      </c>
      <c r="M1609" s="324"/>
      <c r="N1609" s="132">
        <v>5506</v>
      </c>
      <c r="O1609" s="324">
        <v>5506</v>
      </c>
      <c r="P1609" s="324">
        <v>5506</v>
      </c>
      <c r="Q1609" s="324">
        <v>5506</v>
      </c>
      <c r="R1609" s="324">
        <v>5506</v>
      </c>
      <c r="S1609" s="324">
        <v>5506</v>
      </c>
      <c r="T1609" s="324">
        <v>5506</v>
      </c>
      <c r="U1609" s="10"/>
    </row>
    <row r="1610" spans="1:21" s="10" customFormat="1" ht="65.099999999999994" customHeight="1" x14ac:dyDescent="0.3">
      <c r="A1610" s="13">
        <v>1600</v>
      </c>
      <c r="B1610" s="376"/>
      <c r="C1610" s="22" t="s">
        <v>820</v>
      </c>
      <c r="D1610" s="319" t="s">
        <v>700</v>
      </c>
      <c r="E1610" s="307" t="s">
        <v>821</v>
      </c>
      <c r="F1610" s="318" t="s">
        <v>822</v>
      </c>
      <c r="G1610" s="376" t="s">
        <v>1271</v>
      </c>
      <c r="H1610" s="373" t="s">
        <v>17</v>
      </c>
      <c r="I1610" s="373" t="s">
        <v>823</v>
      </c>
      <c r="J1610" s="389" t="s">
        <v>396</v>
      </c>
      <c r="K1610" s="318"/>
      <c r="L1610" s="324">
        <v>2030</v>
      </c>
      <c r="M1610" s="324">
        <v>2030</v>
      </c>
      <c r="N1610" s="132">
        <v>2030</v>
      </c>
      <c r="O1610" s="324">
        <v>2030</v>
      </c>
      <c r="P1610" s="324">
        <v>2030</v>
      </c>
      <c r="Q1610" s="324">
        <v>2030</v>
      </c>
      <c r="R1610" s="333">
        <v>2030</v>
      </c>
      <c r="S1610" s="324">
        <v>2030</v>
      </c>
      <c r="T1610" s="324">
        <v>2030</v>
      </c>
    </row>
    <row r="1611" spans="1:21" s="10" customFormat="1" ht="65.099999999999994" customHeight="1" x14ac:dyDescent="0.3">
      <c r="A1611" s="13">
        <v>1601</v>
      </c>
      <c r="B1611" s="376"/>
      <c r="C1611" s="22" t="s">
        <v>824</v>
      </c>
      <c r="D1611" s="319" t="s">
        <v>700</v>
      </c>
      <c r="E1611" s="307" t="s">
        <v>825</v>
      </c>
      <c r="F1611" s="318" t="s">
        <v>822</v>
      </c>
      <c r="G1611" s="376"/>
      <c r="H1611" s="373"/>
      <c r="I1611" s="373"/>
      <c r="J1611" s="389"/>
      <c r="K1611" s="318"/>
      <c r="L1611" s="324">
        <v>5700</v>
      </c>
      <c r="M1611" s="324">
        <v>5700</v>
      </c>
      <c r="N1611" s="132">
        <v>5700</v>
      </c>
      <c r="O1611" s="324">
        <v>5700</v>
      </c>
      <c r="P1611" s="324">
        <v>5700</v>
      </c>
      <c r="Q1611" s="324">
        <v>5700</v>
      </c>
      <c r="R1611" s="333">
        <v>5700</v>
      </c>
      <c r="S1611" s="324">
        <v>5700</v>
      </c>
      <c r="T1611" s="324">
        <v>5700</v>
      </c>
    </row>
    <row r="1612" spans="1:21" s="10" customFormat="1" ht="65.099999999999994" customHeight="1" x14ac:dyDescent="0.3">
      <c r="A1612" s="13">
        <v>1602</v>
      </c>
      <c r="B1612" s="376"/>
      <c r="C1612" s="22" t="s">
        <v>826</v>
      </c>
      <c r="D1612" s="319" t="s">
        <v>700</v>
      </c>
      <c r="E1612" s="373" t="s">
        <v>827</v>
      </c>
      <c r="F1612" s="318" t="s">
        <v>822</v>
      </c>
      <c r="G1612" s="376"/>
      <c r="H1612" s="373"/>
      <c r="I1612" s="373"/>
      <c r="J1612" s="389"/>
      <c r="K1612" s="318"/>
      <c r="L1612" s="324">
        <v>11800</v>
      </c>
      <c r="M1612" s="324">
        <v>11800</v>
      </c>
      <c r="N1612" s="132">
        <v>11800</v>
      </c>
      <c r="O1612" s="324">
        <v>11800</v>
      </c>
      <c r="P1612" s="324">
        <v>11800</v>
      </c>
      <c r="Q1612" s="324">
        <v>11800</v>
      </c>
      <c r="R1612" s="333">
        <v>11800</v>
      </c>
      <c r="S1612" s="324">
        <v>11800</v>
      </c>
      <c r="T1612" s="324">
        <v>11800</v>
      </c>
    </row>
    <row r="1613" spans="1:21" s="10" customFormat="1" ht="65.099999999999994" customHeight="1" x14ac:dyDescent="0.3">
      <c r="A1613" s="13">
        <v>1603</v>
      </c>
      <c r="B1613" s="376"/>
      <c r="C1613" s="22" t="s">
        <v>828</v>
      </c>
      <c r="D1613" s="319" t="s">
        <v>700</v>
      </c>
      <c r="E1613" s="373"/>
      <c r="F1613" s="318" t="s">
        <v>822</v>
      </c>
      <c r="G1613" s="376"/>
      <c r="H1613" s="373"/>
      <c r="I1613" s="373"/>
      <c r="J1613" s="389"/>
      <c r="K1613" s="318"/>
      <c r="L1613" s="324">
        <v>19000</v>
      </c>
      <c r="M1613" s="324">
        <v>19000</v>
      </c>
      <c r="N1613" s="132">
        <v>19000</v>
      </c>
      <c r="O1613" s="324">
        <v>19000</v>
      </c>
      <c r="P1613" s="324">
        <v>19000</v>
      </c>
      <c r="Q1613" s="324">
        <v>19000</v>
      </c>
      <c r="R1613" s="333">
        <v>19000</v>
      </c>
      <c r="S1613" s="324">
        <v>19000</v>
      </c>
      <c r="T1613" s="324">
        <v>19000</v>
      </c>
    </row>
    <row r="1614" spans="1:21" s="10" customFormat="1" ht="65.099999999999994" customHeight="1" x14ac:dyDescent="0.3">
      <c r="A1614" s="13">
        <v>1604</v>
      </c>
      <c r="B1614" s="376"/>
      <c r="C1614" s="22" t="s">
        <v>829</v>
      </c>
      <c r="D1614" s="319" t="s">
        <v>700</v>
      </c>
      <c r="E1614" s="373" t="s">
        <v>830</v>
      </c>
      <c r="F1614" s="318" t="s">
        <v>822</v>
      </c>
      <c r="G1614" s="376"/>
      <c r="H1614" s="373"/>
      <c r="I1614" s="373"/>
      <c r="J1614" s="389"/>
      <c r="K1614" s="318"/>
      <c r="L1614" s="324">
        <v>5400</v>
      </c>
      <c r="M1614" s="324">
        <v>5400</v>
      </c>
      <c r="N1614" s="132">
        <v>5400</v>
      </c>
      <c r="O1614" s="324">
        <v>5400</v>
      </c>
      <c r="P1614" s="324">
        <v>5400</v>
      </c>
      <c r="Q1614" s="324">
        <v>5400</v>
      </c>
      <c r="R1614" s="333">
        <v>5400</v>
      </c>
      <c r="S1614" s="324">
        <v>5400</v>
      </c>
      <c r="T1614" s="324">
        <v>5400</v>
      </c>
    </row>
    <row r="1615" spans="1:21" s="10" customFormat="1" ht="65.099999999999994" customHeight="1" x14ac:dyDescent="0.3">
      <c r="A1615" s="13">
        <v>1605</v>
      </c>
      <c r="B1615" s="376"/>
      <c r="C1615" s="22" t="s">
        <v>831</v>
      </c>
      <c r="D1615" s="319" t="s">
        <v>700</v>
      </c>
      <c r="E1615" s="373"/>
      <c r="F1615" s="318" t="s">
        <v>822</v>
      </c>
      <c r="G1615" s="376"/>
      <c r="H1615" s="373"/>
      <c r="I1615" s="373"/>
      <c r="J1615" s="389"/>
      <c r="K1615" s="318"/>
      <c r="L1615" s="324">
        <v>8800</v>
      </c>
      <c r="M1615" s="324">
        <v>8800</v>
      </c>
      <c r="N1615" s="132">
        <v>8800</v>
      </c>
      <c r="O1615" s="324">
        <v>8800</v>
      </c>
      <c r="P1615" s="324">
        <v>8800</v>
      </c>
      <c r="Q1615" s="324">
        <v>8800</v>
      </c>
      <c r="R1615" s="333">
        <v>8800</v>
      </c>
      <c r="S1615" s="324">
        <v>8800</v>
      </c>
      <c r="T1615" s="324">
        <v>8800</v>
      </c>
    </row>
    <row r="1616" spans="1:21" s="10" customFormat="1" ht="65.099999999999994" customHeight="1" x14ac:dyDescent="0.3">
      <c r="A1616" s="13">
        <v>1606</v>
      </c>
      <c r="B1616" s="376"/>
      <c r="C1616" s="22" t="s">
        <v>832</v>
      </c>
      <c r="D1616" s="319" t="s">
        <v>700</v>
      </c>
      <c r="E1616" s="373"/>
      <c r="F1616" s="318" t="s">
        <v>822</v>
      </c>
      <c r="G1616" s="376"/>
      <c r="H1616" s="373"/>
      <c r="I1616" s="373"/>
      <c r="J1616" s="389"/>
      <c r="K1616" s="318"/>
      <c r="L1616" s="324">
        <v>13400</v>
      </c>
      <c r="M1616" s="324">
        <v>13400</v>
      </c>
      <c r="N1616" s="132">
        <v>13400</v>
      </c>
      <c r="O1616" s="324">
        <v>13400</v>
      </c>
      <c r="P1616" s="324">
        <v>13400</v>
      </c>
      <c r="Q1616" s="324">
        <v>13400</v>
      </c>
      <c r="R1616" s="333">
        <v>13400</v>
      </c>
      <c r="S1616" s="324">
        <v>13400</v>
      </c>
      <c r="T1616" s="324">
        <v>13400</v>
      </c>
    </row>
    <row r="1617" spans="1:20" s="10" customFormat="1" ht="65.099999999999994" customHeight="1" x14ac:dyDescent="0.3">
      <c r="A1617" s="13">
        <v>1607</v>
      </c>
      <c r="B1617" s="376"/>
      <c r="C1617" s="22" t="s">
        <v>833</v>
      </c>
      <c r="D1617" s="319" t="s">
        <v>700</v>
      </c>
      <c r="E1617" s="373"/>
      <c r="F1617" s="318" t="s">
        <v>822</v>
      </c>
      <c r="G1617" s="376"/>
      <c r="H1617" s="373"/>
      <c r="I1617" s="373"/>
      <c r="J1617" s="389"/>
      <c r="K1617" s="318"/>
      <c r="L1617" s="324">
        <v>19600</v>
      </c>
      <c r="M1617" s="324">
        <v>19600</v>
      </c>
      <c r="N1617" s="132">
        <v>19600</v>
      </c>
      <c r="O1617" s="324">
        <v>19600</v>
      </c>
      <c r="P1617" s="324">
        <v>19600</v>
      </c>
      <c r="Q1617" s="324">
        <v>19600</v>
      </c>
      <c r="R1617" s="333">
        <v>19600</v>
      </c>
      <c r="S1617" s="324">
        <v>19600</v>
      </c>
      <c r="T1617" s="324">
        <v>19600</v>
      </c>
    </row>
    <row r="1618" spans="1:20" s="10" customFormat="1" ht="65.099999999999994" customHeight="1" x14ac:dyDescent="0.3">
      <c r="A1618" s="13">
        <v>1608</v>
      </c>
      <c r="B1618" s="376"/>
      <c r="C1618" s="22" t="s">
        <v>834</v>
      </c>
      <c r="D1618" s="319" t="s">
        <v>700</v>
      </c>
      <c r="E1618" s="373"/>
      <c r="F1618" s="388" t="s">
        <v>1272</v>
      </c>
      <c r="G1618" s="376"/>
      <c r="H1618" s="373"/>
      <c r="I1618" s="373"/>
      <c r="J1618" s="389"/>
      <c r="K1618" s="318"/>
      <c r="L1618" s="324">
        <v>49400</v>
      </c>
      <c r="M1618" s="324">
        <v>49400</v>
      </c>
      <c r="N1618" s="132">
        <v>49400</v>
      </c>
      <c r="O1618" s="324">
        <v>49400</v>
      </c>
      <c r="P1618" s="324">
        <v>49400</v>
      </c>
      <c r="Q1618" s="324">
        <v>49400</v>
      </c>
      <c r="R1618" s="333">
        <v>49400</v>
      </c>
      <c r="S1618" s="324">
        <v>49400</v>
      </c>
      <c r="T1618" s="324">
        <v>49400</v>
      </c>
    </row>
    <row r="1619" spans="1:20" s="10" customFormat="1" ht="65.099999999999994" customHeight="1" x14ac:dyDescent="0.3">
      <c r="A1619" s="13">
        <v>1609</v>
      </c>
      <c r="B1619" s="376"/>
      <c r="C1619" s="22" t="s">
        <v>836</v>
      </c>
      <c r="D1619" s="319" t="s">
        <v>700</v>
      </c>
      <c r="E1619" s="373" t="s">
        <v>835</v>
      </c>
      <c r="F1619" s="388"/>
      <c r="G1619" s="376"/>
      <c r="H1619" s="373"/>
      <c r="I1619" s="373"/>
      <c r="J1619" s="389"/>
      <c r="K1619" s="318"/>
      <c r="L1619" s="324">
        <v>25400</v>
      </c>
      <c r="M1619" s="324">
        <v>25400</v>
      </c>
      <c r="N1619" s="132">
        <v>25400</v>
      </c>
      <c r="O1619" s="324">
        <v>25400</v>
      </c>
      <c r="P1619" s="324">
        <v>25400</v>
      </c>
      <c r="Q1619" s="324">
        <v>25400</v>
      </c>
      <c r="R1619" s="333">
        <v>25400</v>
      </c>
      <c r="S1619" s="324">
        <v>25400</v>
      </c>
      <c r="T1619" s="324">
        <v>25400</v>
      </c>
    </row>
    <row r="1620" spans="1:20" s="10" customFormat="1" ht="65.099999999999994" customHeight="1" x14ac:dyDescent="0.3">
      <c r="A1620" s="13">
        <v>1610</v>
      </c>
      <c r="B1620" s="376"/>
      <c r="C1620" s="22" t="s">
        <v>837</v>
      </c>
      <c r="D1620" s="319" t="s">
        <v>700</v>
      </c>
      <c r="E1620" s="373"/>
      <c r="F1620" s="388"/>
      <c r="G1620" s="376"/>
      <c r="H1620" s="373"/>
      <c r="I1620" s="373"/>
      <c r="J1620" s="389"/>
      <c r="K1620" s="318"/>
      <c r="L1620" s="324">
        <v>36900</v>
      </c>
      <c r="M1620" s="324">
        <v>36900</v>
      </c>
      <c r="N1620" s="132">
        <v>36900</v>
      </c>
      <c r="O1620" s="324">
        <v>36900</v>
      </c>
      <c r="P1620" s="324">
        <v>36900</v>
      </c>
      <c r="Q1620" s="324">
        <v>36900</v>
      </c>
      <c r="R1620" s="333">
        <v>36900</v>
      </c>
      <c r="S1620" s="324">
        <v>36900</v>
      </c>
      <c r="T1620" s="324">
        <v>36900</v>
      </c>
    </row>
    <row r="1621" spans="1:20" s="10" customFormat="1" ht="65.099999999999994" customHeight="1" x14ac:dyDescent="0.3">
      <c r="A1621" s="13">
        <v>1611</v>
      </c>
      <c r="B1621" s="376"/>
      <c r="C1621" s="22" t="s">
        <v>838</v>
      </c>
      <c r="D1621" s="319" t="s">
        <v>700</v>
      </c>
      <c r="E1621" s="373"/>
      <c r="F1621" s="388"/>
      <c r="G1621" s="376"/>
      <c r="H1621" s="373"/>
      <c r="I1621" s="373"/>
      <c r="J1621" s="389"/>
      <c r="K1621" s="318"/>
      <c r="L1621" s="324">
        <v>50900</v>
      </c>
      <c r="M1621" s="324">
        <v>50900</v>
      </c>
      <c r="N1621" s="132">
        <v>50900</v>
      </c>
      <c r="O1621" s="324">
        <v>50900</v>
      </c>
      <c r="P1621" s="324">
        <v>50900</v>
      </c>
      <c r="Q1621" s="324">
        <v>50900</v>
      </c>
      <c r="R1621" s="333">
        <v>50900</v>
      </c>
      <c r="S1621" s="324">
        <v>50900</v>
      </c>
      <c r="T1621" s="324">
        <v>50900</v>
      </c>
    </row>
    <row r="1622" spans="1:20" s="10" customFormat="1" ht="65.099999999999994" customHeight="1" x14ac:dyDescent="0.3">
      <c r="A1622" s="13">
        <v>1612</v>
      </c>
      <c r="B1622" s="376"/>
      <c r="C1622" s="22" t="s">
        <v>839</v>
      </c>
      <c r="D1622" s="319" t="s">
        <v>700</v>
      </c>
      <c r="E1622" s="373"/>
      <c r="F1622" s="388"/>
      <c r="G1622" s="376"/>
      <c r="H1622" s="373"/>
      <c r="I1622" s="373"/>
      <c r="J1622" s="389"/>
      <c r="K1622" s="318"/>
      <c r="L1622" s="324">
        <v>64900</v>
      </c>
      <c r="M1622" s="324">
        <v>64900</v>
      </c>
      <c r="N1622" s="132">
        <v>64900</v>
      </c>
      <c r="O1622" s="324">
        <v>64900</v>
      </c>
      <c r="P1622" s="324">
        <v>64900</v>
      </c>
      <c r="Q1622" s="324">
        <v>64900</v>
      </c>
      <c r="R1622" s="333">
        <v>64900</v>
      </c>
      <c r="S1622" s="324">
        <v>64900</v>
      </c>
      <c r="T1622" s="324">
        <v>64900</v>
      </c>
    </row>
    <row r="1623" spans="1:20" s="10" customFormat="1" ht="65.099999999999994" customHeight="1" x14ac:dyDescent="0.3">
      <c r="A1623" s="13">
        <v>1613</v>
      </c>
      <c r="B1623" s="376"/>
      <c r="C1623" s="22" t="s">
        <v>840</v>
      </c>
      <c r="D1623" s="319" t="s">
        <v>700</v>
      </c>
      <c r="E1623" s="373"/>
      <c r="F1623" s="388"/>
      <c r="G1623" s="376"/>
      <c r="H1623" s="373"/>
      <c r="I1623" s="373"/>
      <c r="J1623" s="389"/>
      <c r="K1623" s="318"/>
      <c r="L1623" s="324">
        <v>93000</v>
      </c>
      <c r="M1623" s="324">
        <v>93000</v>
      </c>
      <c r="N1623" s="132">
        <v>93000</v>
      </c>
      <c r="O1623" s="324">
        <v>93000</v>
      </c>
      <c r="P1623" s="324">
        <v>93000</v>
      </c>
      <c r="Q1623" s="324">
        <v>93000</v>
      </c>
      <c r="R1623" s="333">
        <v>93000</v>
      </c>
      <c r="S1623" s="324">
        <v>93000</v>
      </c>
      <c r="T1623" s="324">
        <v>93000</v>
      </c>
    </row>
    <row r="1624" spans="1:20" s="10" customFormat="1" ht="65.099999999999994" customHeight="1" x14ac:dyDescent="0.3">
      <c r="A1624" s="13">
        <v>1614</v>
      </c>
      <c r="B1624" s="376"/>
      <c r="C1624" s="22" t="s">
        <v>841</v>
      </c>
      <c r="D1624" s="319" t="s">
        <v>700</v>
      </c>
      <c r="E1624" s="373"/>
      <c r="F1624" s="388"/>
      <c r="G1624" s="376"/>
      <c r="H1624" s="373"/>
      <c r="I1624" s="373"/>
      <c r="J1624" s="389"/>
      <c r="K1624" s="318"/>
      <c r="L1624" s="324">
        <v>148800</v>
      </c>
      <c r="M1624" s="324">
        <v>148800</v>
      </c>
      <c r="N1624" s="132">
        <v>148800</v>
      </c>
      <c r="O1624" s="324">
        <v>148800</v>
      </c>
      <c r="P1624" s="324">
        <v>148800</v>
      </c>
      <c r="Q1624" s="324">
        <v>148800</v>
      </c>
      <c r="R1624" s="333">
        <v>148800</v>
      </c>
      <c r="S1624" s="324">
        <v>148800</v>
      </c>
      <c r="T1624" s="324">
        <v>148800</v>
      </c>
    </row>
    <row r="1625" spans="1:20" s="10" customFormat="1" ht="65.099999999999994" customHeight="1" x14ac:dyDescent="0.3">
      <c r="A1625" s="13">
        <v>1615</v>
      </c>
      <c r="B1625" s="376"/>
      <c r="C1625" s="22" t="s">
        <v>843</v>
      </c>
      <c r="D1625" s="319" t="s">
        <v>700</v>
      </c>
      <c r="E1625" s="373" t="s">
        <v>842</v>
      </c>
      <c r="F1625" s="388"/>
      <c r="G1625" s="376"/>
      <c r="H1625" s="373"/>
      <c r="I1625" s="373"/>
      <c r="J1625" s="389"/>
      <c r="K1625" s="318"/>
      <c r="L1625" s="324">
        <v>212800</v>
      </c>
      <c r="M1625" s="324">
        <v>212800</v>
      </c>
      <c r="N1625" s="132">
        <v>212800</v>
      </c>
      <c r="O1625" s="324">
        <v>212800</v>
      </c>
      <c r="P1625" s="324">
        <v>212800</v>
      </c>
      <c r="Q1625" s="324">
        <v>212800</v>
      </c>
      <c r="R1625" s="333">
        <v>212800</v>
      </c>
      <c r="S1625" s="324">
        <v>212800</v>
      </c>
      <c r="T1625" s="324">
        <v>212800</v>
      </c>
    </row>
    <row r="1626" spans="1:20" s="10" customFormat="1" ht="65.099999999999994" customHeight="1" x14ac:dyDescent="0.3">
      <c r="A1626" s="13">
        <v>1616</v>
      </c>
      <c r="B1626" s="376"/>
      <c r="C1626" s="22" t="s">
        <v>844</v>
      </c>
      <c r="D1626" s="319" t="s">
        <v>700</v>
      </c>
      <c r="E1626" s="373"/>
      <c r="F1626" s="388"/>
      <c r="G1626" s="376"/>
      <c r="H1626" s="373"/>
      <c r="I1626" s="373"/>
      <c r="J1626" s="389"/>
      <c r="K1626" s="318"/>
      <c r="L1626" s="324">
        <v>313500</v>
      </c>
      <c r="M1626" s="324">
        <v>313500</v>
      </c>
      <c r="N1626" s="132">
        <v>313500</v>
      </c>
      <c r="O1626" s="324">
        <v>313500</v>
      </c>
      <c r="P1626" s="324">
        <v>313500</v>
      </c>
      <c r="Q1626" s="324">
        <v>313500</v>
      </c>
      <c r="R1626" s="333">
        <v>313500</v>
      </c>
      <c r="S1626" s="324">
        <v>313500</v>
      </c>
      <c r="T1626" s="324">
        <v>313500</v>
      </c>
    </row>
    <row r="1627" spans="1:20" s="10" customFormat="1" ht="65.099999999999994" customHeight="1" x14ac:dyDescent="0.3">
      <c r="A1627" s="13">
        <v>1617</v>
      </c>
      <c r="B1627" s="376"/>
      <c r="C1627" s="22" t="s">
        <v>845</v>
      </c>
      <c r="D1627" s="319" t="s">
        <v>700</v>
      </c>
      <c r="E1627" s="373"/>
      <c r="F1627" s="388"/>
      <c r="G1627" s="376"/>
      <c r="H1627" s="373"/>
      <c r="I1627" s="373"/>
      <c r="J1627" s="389"/>
      <c r="K1627" s="318"/>
      <c r="L1627" s="324">
        <v>557200</v>
      </c>
      <c r="M1627" s="324">
        <v>557200</v>
      </c>
      <c r="N1627" s="132">
        <v>557200</v>
      </c>
      <c r="O1627" s="324">
        <v>557200</v>
      </c>
      <c r="P1627" s="324">
        <v>557200</v>
      </c>
      <c r="Q1627" s="324">
        <v>557200</v>
      </c>
      <c r="R1627" s="333">
        <v>557200</v>
      </c>
      <c r="S1627" s="324">
        <v>557200</v>
      </c>
      <c r="T1627" s="324">
        <v>557200</v>
      </c>
    </row>
    <row r="1628" spans="1:20" s="10" customFormat="1" ht="65.099999999999994" customHeight="1" x14ac:dyDescent="0.3">
      <c r="A1628" s="13">
        <v>1618</v>
      </c>
      <c r="B1628" s="376"/>
      <c r="C1628" s="22" t="s">
        <v>846</v>
      </c>
      <c r="D1628" s="319" t="s">
        <v>700</v>
      </c>
      <c r="E1628" s="373"/>
      <c r="F1628" s="388"/>
      <c r="G1628" s="376"/>
      <c r="H1628" s="373"/>
      <c r="I1628" s="373"/>
      <c r="J1628" s="389"/>
      <c r="K1628" s="318"/>
      <c r="L1628" s="324">
        <v>820100</v>
      </c>
      <c r="M1628" s="324">
        <v>820100</v>
      </c>
      <c r="N1628" s="132">
        <v>820100</v>
      </c>
      <c r="O1628" s="324">
        <v>820100</v>
      </c>
      <c r="P1628" s="324">
        <v>820100</v>
      </c>
      <c r="Q1628" s="324">
        <v>820100</v>
      </c>
      <c r="R1628" s="333">
        <v>820100</v>
      </c>
      <c r="S1628" s="324">
        <v>820100</v>
      </c>
      <c r="T1628" s="324">
        <v>820100</v>
      </c>
    </row>
    <row r="1629" spans="1:20" s="10" customFormat="1" ht="65.099999999999994" customHeight="1" x14ac:dyDescent="0.3">
      <c r="A1629" s="13">
        <v>1619</v>
      </c>
      <c r="B1629" s="376"/>
      <c r="C1629" s="22" t="s">
        <v>847</v>
      </c>
      <c r="D1629" s="319" t="s">
        <v>700</v>
      </c>
      <c r="E1629" s="373"/>
      <c r="F1629" s="388"/>
      <c r="G1629" s="376"/>
      <c r="H1629" s="373"/>
      <c r="I1629" s="373"/>
      <c r="J1629" s="389"/>
      <c r="K1629" s="318"/>
      <c r="L1629" s="324">
        <v>237200</v>
      </c>
      <c r="M1629" s="324">
        <v>237200</v>
      </c>
      <c r="N1629" s="132">
        <v>237200</v>
      </c>
      <c r="O1629" s="324">
        <v>237200</v>
      </c>
      <c r="P1629" s="324">
        <v>237200</v>
      </c>
      <c r="Q1629" s="324">
        <v>237200</v>
      </c>
      <c r="R1629" s="333">
        <v>237200</v>
      </c>
      <c r="S1629" s="324">
        <v>237200</v>
      </c>
      <c r="T1629" s="324">
        <v>237200</v>
      </c>
    </row>
    <row r="1630" spans="1:20" s="10" customFormat="1" ht="65.099999999999994" customHeight="1" x14ac:dyDescent="0.3">
      <c r="A1630" s="13">
        <v>1620</v>
      </c>
      <c r="B1630" s="376"/>
      <c r="C1630" s="22" t="s">
        <v>848</v>
      </c>
      <c r="D1630" s="319" t="s">
        <v>700</v>
      </c>
      <c r="E1630" s="373"/>
      <c r="F1630" s="388"/>
      <c r="G1630" s="376"/>
      <c r="H1630" s="373"/>
      <c r="I1630" s="373"/>
      <c r="J1630" s="389"/>
      <c r="K1630" s="318"/>
      <c r="L1630" s="324">
        <v>339600</v>
      </c>
      <c r="M1630" s="324">
        <v>339600</v>
      </c>
      <c r="N1630" s="132">
        <v>339600</v>
      </c>
      <c r="O1630" s="324">
        <v>339600</v>
      </c>
      <c r="P1630" s="324">
        <v>339600</v>
      </c>
      <c r="Q1630" s="324">
        <v>339600</v>
      </c>
      <c r="R1630" s="333">
        <v>339600</v>
      </c>
      <c r="S1630" s="324">
        <v>339600</v>
      </c>
      <c r="T1630" s="324">
        <v>339600</v>
      </c>
    </row>
    <row r="1631" spans="1:20" s="10" customFormat="1" ht="65.099999999999994" customHeight="1" x14ac:dyDescent="0.3">
      <c r="A1631" s="13">
        <v>1621</v>
      </c>
      <c r="B1631" s="376"/>
      <c r="C1631" s="22" t="s">
        <v>849</v>
      </c>
      <c r="D1631" s="319" t="s">
        <v>700</v>
      </c>
      <c r="E1631" s="373"/>
      <c r="F1631" s="388"/>
      <c r="G1631" s="376"/>
      <c r="H1631" s="373"/>
      <c r="I1631" s="373"/>
      <c r="J1631" s="389"/>
      <c r="K1631" s="318"/>
      <c r="L1631" s="324">
        <v>549900</v>
      </c>
      <c r="M1631" s="324">
        <v>549900</v>
      </c>
      <c r="N1631" s="132">
        <v>549900</v>
      </c>
      <c r="O1631" s="324">
        <v>549900</v>
      </c>
      <c r="P1631" s="324">
        <v>549900</v>
      </c>
      <c r="Q1631" s="324">
        <v>549900</v>
      </c>
      <c r="R1631" s="333">
        <v>549900</v>
      </c>
      <c r="S1631" s="324">
        <v>549900</v>
      </c>
      <c r="T1631" s="324">
        <v>549900</v>
      </c>
    </row>
    <row r="1632" spans="1:20" s="10" customFormat="1" ht="65.099999999999994" customHeight="1" x14ac:dyDescent="0.3">
      <c r="A1632" s="13">
        <v>1622</v>
      </c>
      <c r="B1632" s="376"/>
      <c r="C1632" s="22" t="s">
        <v>850</v>
      </c>
      <c r="D1632" s="319" t="s">
        <v>700</v>
      </c>
      <c r="E1632" s="373" t="s">
        <v>842</v>
      </c>
      <c r="F1632" s="388"/>
      <c r="G1632" s="376"/>
      <c r="H1632" s="373"/>
      <c r="I1632" s="373"/>
      <c r="J1632" s="389"/>
      <c r="K1632" s="318"/>
      <c r="L1632" s="324">
        <v>39500</v>
      </c>
      <c r="M1632" s="324">
        <v>39500</v>
      </c>
      <c r="N1632" s="132">
        <v>39500</v>
      </c>
      <c r="O1632" s="324">
        <v>39500</v>
      </c>
      <c r="P1632" s="324">
        <v>39500</v>
      </c>
      <c r="Q1632" s="324">
        <v>39500</v>
      </c>
      <c r="R1632" s="333">
        <v>39500</v>
      </c>
      <c r="S1632" s="324">
        <v>39500</v>
      </c>
      <c r="T1632" s="324">
        <v>39500</v>
      </c>
    </row>
    <row r="1633" spans="1:20" s="10" customFormat="1" ht="65.099999999999994" customHeight="1" x14ac:dyDescent="0.3">
      <c r="A1633" s="13">
        <v>1623</v>
      </c>
      <c r="B1633" s="376"/>
      <c r="C1633" s="22" t="s">
        <v>851</v>
      </c>
      <c r="D1633" s="319" t="s">
        <v>700</v>
      </c>
      <c r="E1633" s="373"/>
      <c r="F1633" s="388"/>
      <c r="G1633" s="376"/>
      <c r="H1633" s="373"/>
      <c r="I1633" s="373"/>
      <c r="J1633" s="389"/>
      <c r="K1633" s="318"/>
      <c r="L1633" s="324">
        <v>53700</v>
      </c>
      <c r="M1633" s="324">
        <v>53700</v>
      </c>
      <c r="N1633" s="132">
        <v>53700</v>
      </c>
      <c r="O1633" s="324">
        <v>53700</v>
      </c>
      <c r="P1633" s="324">
        <v>53700</v>
      </c>
      <c r="Q1633" s="324">
        <v>53700</v>
      </c>
      <c r="R1633" s="333">
        <v>53700</v>
      </c>
      <c r="S1633" s="324">
        <v>53700</v>
      </c>
      <c r="T1633" s="324">
        <v>53700</v>
      </c>
    </row>
    <row r="1634" spans="1:20" s="10" customFormat="1" ht="65.099999999999994" customHeight="1" x14ac:dyDescent="0.3">
      <c r="A1634" s="13">
        <v>1624</v>
      </c>
      <c r="B1634" s="376"/>
      <c r="C1634" s="22" t="s">
        <v>852</v>
      </c>
      <c r="D1634" s="319" t="s">
        <v>700</v>
      </c>
      <c r="E1634" s="373"/>
      <c r="F1634" s="388"/>
      <c r="G1634" s="376"/>
      <c r="H1634" s="373"/>
      <c r="I1634" s="373"/>
      <c r="J1634" s="389"/>
      <c r="K1634" s="318"/>
      <c r="L1634" s="324">
        <v>82400</v>
      </c>
      <c r="M1634" s="324">
        <v>82400</v>
      </c>
      <c r="N1634" s="132">
        <v>82400</v>
      </c>
      <c r="O1634" s="324">
        <v>82400</v>
      </c>
      <c r="P1634" s="324">
        <v>82400</v>
      </c>
      <c r="Q1634" s="324">
        <v>82400</v>
      </c>
      <c r="R1634" s="333">
        <v>82400</v>
      </c>
      <c r="S1634" s="324">
        <v>82400</v>
      </c>
      <c r="T1634" s="324">
        <v>82400</v>
      </c>
    </row>
    <row r="1635" spans="1:20" s="10" customFormat="1" ht="65.099999999999994" customHeight="1" x14ac:dyDescent="0.3">
      <c r="A1635" s="13">
        <v>1625</v>
      </c>
      <c r="B1635" s="376"/>
      <c r="C1635" s="22" t="s">
        <v>853</v>
      </c>
      <c r="D1635" s="319" t="s">
        <v>700</v>
      </c>
      <c r="E1635" s="373"/>
      <c r="F1635" s="388"/>
      <c r="G1635" s="376"/>
      <c r="H1635" s="373"/>
      <c r="I1635" s="373"/>
      <c r="J1635" s="389"/>
      <c r="K1635" s="318"/>
      <c r="L1635" s="324">
        <v>149700</v>
      </c>
      <c r="M1635" s="324">
        <v>149700</v>
      </c>
      <c r="N1635" s="132">
        <v>149700</v>
      </c>
      <c r="O1635" s="324">
        <v>149700</v>
      </c>
      <c r="P1635" s="324">
        <v>149700</v>
      </c>
      <c r="Q1635" s="324">
        <v>149700</v>
      </c>
      <c r="R1635" s="333">
        <v>149700</v>
      </c>
      <c r="S1635" s="324">
        <v>149700</v>
      </c>
      <c r="T1635" s="324">
        <v>149700</v>
      </c>
    </row>
    <row r="1636" spans="1:20" s="10" customFormat="1" ht="65.099999999999994" customHeight="1" x14ac:dyDescent="0.3">
      <c r="A1636" s="13">
        <v>1626</v>
      </c>
      <c r="B1636" s="376"/>
      <c r="C1636" s="22" t="s">
        <v>854</v>
      </c>
      <c r="D1636" s="319" t="s">
        <v>700</v>
      </c>
      <c r="E1636" s="373"/>
      <c r="F1636" s="388"/>
      <c r="G1636" s="376"/>
      <c r="H1636" s="373"/>
      <c r="I1636" s="373"/>
      <c r="J1636" s="389"/>
      <c r="K1636" s="318"/>
      <c r="L1636" s="324">
        <v>225400</v>
      </c>
      <c r="M1636" s="324">
        <v>225400</v>
      </c>
      <c r="N1636" s="132">
        <v>225400</v>
      </c>
      <c r="O1636" s="324">
        <v>225400</v>
      </c>
      <c r="P1636" s="324">
        <v>225400</v>
      </c>
      <c r="Q1636" s="324">
        <v>225400</v>
      </c>
      <c r="R1636" s="333">
        <v>225400</v>
      </c>
      <c r="S1636" s="324">
        <v>225400</v>
      </c>
      <c r="T1636" s="324">
        <v>225400</v>
      </c>
    </row>
    <row r="1637" spans="1:20" s="10" customFormat="1" ht="65.099999999999994" customHeight="1" x14ac:dyDescent="0.3">
      <c r="A1637" s="13">
        <v>1627</v>
      </c>
      <c r="B1637" s="376"/>
      <c r="C1637" s="22" t="s">
        <v>855</v>
      </c>
      <c r="D1637" s="319" t="s">
        <v>700</v>
      </c>
      <c r="E1637" s="373"/>
      <c r="F1637" s="388"/>
      <c r="G1637" s="376"/>
      <c r="H1637" s="373"/>
      <c r="I1637" s="373"/>
      <c r="J1637" s="389"/>
      <c r="K1637" s="318"/>
      <c r="L1637" s="324">
        <v>352700</v>
      </c>
      <c r="M1637" s="324">
        <v>352700</v>
      </c>
      <c r="N1637" s="132">
        <v>352700</v>
      </c>
      <c r="O1637" s="324">
        <v>352700</v>
      </c>
      <c r="P1637" s="324">
        <v>352700</v>
      </c>
      <c r="Q1637" s="324">
        <v>352700</v>
      </c>
      <c r="R1637" s="333">
        <v>352700</v>
      </c>
      <c r="S1637" s="324">
        <v>352700</v>
      </c>
      <c r="T1637" s="324">
        <v>352700</v>
      </c>
    </row>
    <row r="1638" spans="1:20" s="10" customFormat="1" ht="65.099999999999994" customHeight="1" x14ac:dyDescent="0.3">
      <c r="A1638" s="13">
        <v>1628</v>
      </c>
      <c r="B1638" s="376"/>
      <c r="C1638" s="22" t="s">
        <v>856</v>
      </c>
      <c r="D1638" s="319" t="s">
        <v>700</v>
      </c>
      <c r="E1638" s="373"/>
      <c r="F1638" s="388"/>
      <c r="G1638" s="376"/>
      <c r="H1638" s="373"/>
      <c r="I1638" s="373"/>
      <c r="J1638" s="389"/>
      <c r="K1638" s="318"/>
      <c r="L1638" s="324">
        <v>630900</v>
      </c>
      <c r="M1638" s="324">
        <v>630900</v>
      </c>
      <c r="N1638" s="132">
        <v>630900</v>
      </c>
      <c r="O1638" s="324">
        <v>630900</v>
      </c>
      <c r="P1638" s="324">
        <v>630900</v>
      </c>
      <c r="Q1638" s="324">
        <v>630900</v>
      </c>
      <c r="R1638" s="333">
        <v>630900</v>
      </c>
      <c r="S1638" s="324">
        <v>630900</v>
      </c>
      <c r="T1638" s="324">
        <v>630900</v>
      </c>
    </row>
    <row r="1639" spans="1:20" s="10" customFormat="1" ht="65.099999999999994" customHeight="1" x14ac:dyDescent="0.3">
      <c r="A1639" s="13">
        <v>1629</v>
      </c>
      <c r="B1639" s="376"/>
      <c r="C1639" s="22" t="s">
        <v>857</v>
      </c>
      <c r="D1639" s="319" t="s">
        <v>700</v>
      </c>
      <c r="E1639" s="373"/>
      <c r="F1639" s="388"/>
      <c r="G1639" s="376"/>
      <c r="H1639" s="373"/>
      <c r="I1639" s="373"/>
      <c r="J1639" s="389"/>
      <c r="K1639" s="318"/>
      <c r="L1639" s="324">
        <v>916000</v>
      </c>
      <c r="M1639" s="324">
        <v>916000</v>
      </c>
      <c r="N1639" s="132">
        <v>916000</v>
      </c>
      <c r="O1639" s="324">
        <v>916000</v>
      </c>
      <c r="P1639" s="324">
        <v>916000</v>
      </c>
      <c r="Q1639" s="324">
        <v>916000</v>
      </c>
      <c r="R1639" s="333">
        <v>916000</v>
      </c>
      <c r="S1639" s="324">
        <v>916000</v>
      </c>
      <c r="T1639" s="324">
        <v>916000</v>
      </c>
    </row>
    <row r="1640" spans="1:20" s="10" customFormat="1" ht="65.099999999999994" customHeight="1" x14ac:dyDescent="0.3">
      <c r="A1640" s="13">
        <v>1630</v>
      </c>
      <c r="B1640" s="376"/>
      <c r="C1640" s="22" t="s">
        <v>858</v>
      </c>
      <c r="D1640" s="319" t="s">
        <v>700</v>
      </c>
      <c r="E1640" s="373"/>
      <c r="F1640" s="388"/>
      <c r="G1640" s="376"/>
      <c r="H1640" s="373"/>
      <c r="I1640" s="373"/>
      <c r="J1640" s="389"/>
      <c r="K1640" s="318"/>
      <c r="L1640" s="324">
        <v>88800</v>
      </c>
      <c r="M1640" s="324">
        <v>88800</v>
      </c>
      <c r="N1640" s="132">
        <v>88800</v>
      </c>
      <c r="O1640" s="324">
        <v>88800</v>
      </c>
      <c r="P1640" s="324">
        <v>88800</v>
      </c>
      <c r="Q1640" s="324">
        <v>88800</v>
      </c>
      <c r="R1640" s="333">
        <v>88800</v>
      </c>
      <c r="S1640" s="324">
        <v>88800</v>
      </c>
      <c r="T1640" s="324">
        <v>88800</v>
      </c>
    </row>
    <row r="1641" spans="1:20" s="10" customFormat="1" ht="65.099999999999994" customHeight="1" x14ac:dyDescent="0.3">
      <c r="A1641" s="13">
        <v>1631</v>
      </c>
      <c r="B1641" s="376"/>
      <c r="C1641" s="22" t="s">
        <v>859</v>
      </c>
      <c r="D1641" s="319" t="s">
        <v>700</v>
      </c>
      <c r="E1641" s="373"/>
      <c r="F1641" s="388"/>
      <c r="G1641" s="376"/>
      <c r="H1641" s="373"/>
      <c r="I1641" s="373"/>
      <c r="J1641" s="389"/>
      <c r="K1641" s="318"/>
      <c r="L1641" s="324">
        <v>211200</v>
      </c>
      <c r="M1641" s="324">
        <v>211200</v>
      </c>
      <c r="N1641" s="132">
        <v>211200</v>
      </c>
      <c r="O1641" s="324">
        <v>211200</v>
      </c>
      <c r="P1641" s="324">
        <v>211200</v>
      </c>
      <c r="Q1641" s="324">
        <v>211200</v>
      </c>
      <c r="R1641" s="333">
        <v>211200</v>
      </c>
      <c r="S1641" s="324">
        <v>211200</v>
      </c>
      <c r="T1641" s="324">
        <v>211200</v>
      </c>
    </row>
    <row r="1642" spans="1:20" s="10" customFormat="1" ht="65.099999999999994" customHeight="1" x14ac:dyDescent="0.3">
      <c r="A1642" s="13">
        <v>1632</v>
      </c>
      <c r="B1642" s="376"/>
      <c r="C1642" s="22" t="s">
        <v>860</v>
      </c>
      <c r="D1642" s="319" t="s">
        <v>700</v>
      </c>
      <c r="E1642" s="373"/>
      <c r="F1642" s="388"/>
      <c r="G1642" s="376"/>
      <c r="H1642" s="373"/>
      <c r="I1642" s="373"/>
      <c r="J1642" s="389"/>
      <c r="K1642" s="318"/>
      <c r="L1642" s="324">
        <v>314400</v>
      </c>
      <c r="M1642" s="324">
        <v>314400</v>
      </c>
      <c r="N1642" s="132">
        <v>314400</v>
      </c>
      <c r="O1642" s="324">
        <v>314400</v>
      </c>
      <c r="P1642" s="324">
        <v>314400</v>
      </c>
      <c r="Q1642" s="324">
        <v>314400</v>
      </c>
      <c r="R1642" s="333">
        <v>314400</v>
      </c>
      <c r="S1642" s="324">
        <v>314400</v>
      </c>
      <c r="T1642" s="324">
        <v>314400</v>
      </c>
    </row>
    <row r="1643" spans="1:20" s="10" customFormat="1" ht="65.099999999999994" customHeight="1" x14ac:dyDescent="0.3">
      <c r="A1643" s="13">
        <v>1633</v>
      </c>
      <c r="B1643" s="376"/>
      <c r="C1643" s="22" t="s">
        <v>861</v>
      </c>
      <c r="D1643" s="319" t="s">
        <v>700</v>
      </c>
      <c r="E1643" s="373"/>
      <c r="F1643" s="388"/>
      <c r="G1643" s="376"/>
      <c r="H1643" s="373"/>
      <c r="I1643" s="373"/>
      <c r="J1643" s="389"/>
      <c r="K1643" s="318"/>
      <c r="L1643" s="324">
        <v>406200</v>
      </c>
      <c r="M1643" s="324">
        <v>406200</v>
      </c>
      <c r="N1643" s="132">
        <v>406200</v>
      </c>
      <c r="O1643" s="324">
        <v>406200</v>
      </c>
      <c r="P1643" s="324">
        <v>406200</v>
      </c>
      <c r="Q1643" s="324">
        <v>406200</v>
      </c>
      <c r="R1643" s="333">
        <v>406200</v>
      </c>
      <c r="S1643" s="324">
        <v>406200</v>
      </c>
      <c r="T1643" s="324">
        <v>406200</v>
      </c>
    </row>
    <row r="1644" spans="1:20" s="10" customFormat="1" ht="65.099999999999994" customHeight="1" x14ac:dyDescent="0.3">
      <c r="A1644" s="13">
        <v>1634</v>
      </c>
      <c r="B1644" s="376"/>
      <c r="C1644" s="22" t="s">
        <v>862</v>
      </c>
      <c r="D1644" s="319" t="s">
        <v>700</v>
      </c>
      <c r="E1644" s="373"/>
      <c r="F1644" s="388"/>
      <c r="G1644" s="376"/>
      <c r="H1644" s="373"/>
      <c r="I1644" s="373"/>
      <c r="J1644" s="389"/>
      <c r="K1644" s="318"/>
      <c r="L1644" s="324">
        <v>561200</v>
      </c>
      <c r="M1644" s="324">
        <v>561200</v>
      </c>
      <c r="N1644" s="132">
        <v>561200</v>
      </c>
      <c r="O1644" s="324">
        <v>561200</v>
      </c>
      <c r="P1644" s="324">
        <v>561200</v>
      </c>
      <c r="Q1644" s="324">
        <v>561200</v>
      </c>
      <c r="R1644" s="333">
        <v>561200</v>
      </c>
      <c r="S1644" s="324">
        <v>561200</v>
      </c>
      <c r="T1644" s="324">
        <v>561200</v>
      </c>
    </row>
    <row r="1645" spans="1:20" s="10" customFormat="1" ht="65.099999999999994" customHeight="1" x14ac:dyDescent="0.3">
      <c r="A1645" s="13">
        <v>1635</v>
      </c>
      <c r="B1645" s="376"/>
      <c r="C1645" s="22" t="s">
        <v>863</v>
      </c>
      <c r="D1645" s="319" t="s">
        <v>700</v>
      </c>
      <c r="E1645" s="373"/>
      <c r="F1645" s="388"/>
      <c r="G1645" s="376"/>
      <c r="H1645" s="373"/>
      <c r="I1645" s="373"/>
      <c r="J1645" s="389"/>
      <c r="K1645" s="318"/>
      <c r="L1645" s="324">
        <v>827500</v>
      </c>
      <c r="M1645" s="324">
        <v>827500</v>
      </c>
      <c r="N1645" s="132">
        <v>827500</v>
      </c>
      <c r="O1645" s="324">
        <v>827500</v>
      </c>
      <c r="P1645" s="324">
        <v>827500</v>
      </c>
      <c r="Q1645" s="324">
        <v>827500</v>
      </c>
      <c r="R1645" s="333">
        <v>827500</v>
      </c>
      <c r="S1645" s="324">
        <v>827500</v>
      </c>
      <c r="T1645" s="324">
        <v>827500</v>
      </c>
    </row>
    <row r="1646" spans="1:20" s="10" customFormat="1" ht="65.099999999999994" customHeight="1" x14ac:dyDescent="0.3">
      <c r="A1646" s="13">
        <v>1636</v>
      </c>
      <c r="B1646" s="376"/>
      <c r="C1646" s="22" t="s">
        <v>864</v>
      </c>
      <c r="D1646" s="319" t="s">
        <v>700</v>
      </c>
      <c r="E1646" s="373"/>
      <c r="F1646" s="388"/>
      <c r="G1646" s="376"/>
      <c r="H1646" s="373"/>
      <c r="I1646" s="373"/>
      <c r="J1646" s="389"/>
      <c r="K1646" s="318"/>
      <c r="L1646" s="324">
        <v>1146200</v>
      </c>
      <c r="M1646" s="324">
        <v>1146200</v>
      </c>
      <c r="N1646" s="132">
        <v>1146200</v>
      </c>
      <c r="O1646" s="324">
        <v>1146200</v>
      </c>
      <c r="P1646" s="324">
        <v>1146200</v>
      </c>
      <c r="Q1646" s="324">
        <v>1146200</v>
      </c>
      <c r="R1646" s="333">
        <v>1146200</v>
      </c>
      <c r="S1646" s="324">
        <v>1146200</v>
      </c>
      <c r="T1646" s="324">
        <v>1146200</v>
      </c>
    </row>
    <row r="1647" spans="1:20" s="10" customFormat="1" ht="65.099999999999994" customHeight="1" x14ac:dyDescent="0.3">
      <c r="A1647" s="13">
        <v>1637</v>
      </c>
      <c r="B1647" s="376"/>
      <c r="C1647" s="22" t="s">
        <v>865</v>
      </c>
      <c r="D1647" s="319" t="s">
        <v>700</v>
      </c>
      <c r="E1647" s="373"/>
      <c r="F1647" s="388"/>
      <c r="G1647" s="376"/>
      <c r="H1647" s="373"/>
      <c r="I1647" s="373"/>
      <c r="J1647" s="389"/>
      <c r="K1647" s="318"/>
      <c r="L1647" s="324">
        <v>170400</v>
      </c>
      <c r="M1647" s="324">
        <v>170400</v>
      </c>
      <c r="N1647" s="132">
        <v>170400</v>
      </c>
      <c r="O1647" s="324">
        <v>170400</v>
      </c>
      <c r="P1647" s="324">
        <v>170400</v>
      </c>
      <c r="Q1647" s="324">
        <v>170400</v>
      </c>
      <c r="R1647" s="333">
        <v>170400</v>
      </c>
      <c r="S1647" s="324">
        <v>170400</v>
      </c>
      <c r="T1647" s="324">
        <v>170400</v>
      </c>
    </row>
    <row r="1648" spans="1:20" s="10" customFormat="1" ht="65.099999999999994" customHeight="1" x14ac:dyDescent="0.3">
      <c r="A1648" s="13">
        <v>1638</v>
      </c>
      <c r="B1648" s="376"/>
      <c r="C1648" s="22" t="s">
        <v>866</v>
      </c>
      <c r="D1648" s="319" t="s">
        <v>700</v>
      </c>
      <c r="E1648" s="373"/>
      <c r="F1648" s="388"/>
      <c r="G1648" s="376"/>
      <c r="H1648" s="373"/>
      <c r="I1648" s="373"/>
      <c r="J1648" s="389"/>
      <c r="K1648" s="318"/>
      <c r="L1648" s="324">
        <v>247700</v>
      </c>
      <c r="M1648" s="324">
        <v>247700</v>
      </c>
      <c r="N1648" s="132">
        <v>247700</v>
      </c>
      <c r="O1648" s="324">
        <v>247700</v>
      </c>
      <c r="P1648" s="324">
        <v>247700</v>
      </c>
      <c r="Q1648" s="324">
        <v>247700</v>
      </c>
      <c r="R1648" s="333">
        <v>247700</v>
      </c>
      <c r="S1648" s="324">
        <v>247700</v>
      </c>
      <c r="T1648" s="324">
        <v>247700</v>
      </c>
    </row>
    <row r="1649" spans="1:20" s="10" customFormat="1" ht="65.099999999999994" customHeight="1" x14ac:dyDescent="0.3">
      <c r="A1649" s="13">
        <v>1639</v>
      </c>
      <c r="B1649" s="376"/>
      <c r="C1649" s="22" t="s">
        <v>867</v>
      </c>
      <c r="D1649" s="319" t="s">
        <v>700</v>
      </c>
      <c r="E1649" s="373"/>
      <c r="F1649" s="388"/>
      <c r="G1649" s="376"/>
      <c r="H1649" s="373"/>
      <c r="I1649" s="373"/>
      <c r="J1649" s="389"/>
      <c r="K1649" s="318"/>
      <c r="L1649" s="324">
        <v>666800</v>
      </c>
      <c r="M1649" s="324">
        <v>666800</v>
      </c>
      <c r="N1649" s="132">
        <v>666800</v>
      </c>
      <c r="O1649" s="324">
        <v>666800</v>
      </c>
      <c r="P1649" s="324">
        <v>666800</v>
      </c>
      <c r="Q1649" s="324">
        <v>666800</v>
      </c>
      <c r="R1649" s="333">
        <v>666800</v>
      </c>
      <c r="S1649" s="324">
        <v>666800</v>
      </c>
      <c r="T1649" s="324">
        <v>666800</v>
      </c>
    </row>
    <row r="1650" spans="1:20" s="10" customFormat="1" ht="65.099999999999994" customHeight="1" x14ac:dyDescent="0.3">
      <c r="A1650" s="13">
        <v>1640</v>
      </c>
      <c r="B1650" s="376"/>
      <c r="C1650" s="22" t="s">
        <v>868</v>
      </c>
      <c r="D1650" s="319" t="s">
        <v>700</v>
      </c>
      <c r="E1650" s="373"/>
      <c r="F1650" s="388"/>
      <c r="G1650" s="376"/>
      <c r="H1650" s="373"/>
      <c r="I1650" s="373"/>
      <c r="J1650" s="389"/>
      <c r="K1650" s="318"/>
      <c r="L1650" s="324">
        <v>934500</v>
      </c>
      <c r="M1650" s="324">
        <v>934500</v>
      </c>
      <c r="N1650" s="132">
        <v>934500</v>
      </c>
      <c r="O1650" s="324">
        <v>934500</v>
      </c>
      <c r="P1650" s="324">
        <v>934500</v>
      </c>
      <c r="Q1650" s="324">
        <v>934500</v>
      </c>
      <c r="R1650" s="333">
        <v>934500</v>
      </c>
      <c r="S1650" s="324">
        <v>934500</v>
      </c>
      <c r="T1650" s="324">
        <v>934500</v>
      </c>
    </row>
    <row r="1651" spans="1:20" s="10" customFormat="1" ht="65.099999999999994" customHeight="1" x14ac:dyDescent="0.3">
      <c r="A1651" s="13">
        <v>1641</v>
      </c>
      <c r="B1651" s="376"/>
      <c r="C1651" s="22" t="s">
        <v>869</v>
      </c>
      <c r="D1651" s="319" t="s">
        <v>700</v>
      </c>
      <c r="E1651" s="373"/>
      <c r="F1651" s="388"/>
      <c r="G1651" s="376"/>
      <c r="H1651" s="373"/>
      <c r="I1651" s="373"/>
      <c r="J1651" s="389"/>
      <c r="K1651" s="318"/>
      <c r="L1651" s="324">
        <v>233700</v>
      </c>
      <c r="M1651" s="324">
        <v>233700</v>
      </c>
      <c r="N1651" s="132">
        <v>233700</v>
      </c>
      <c r="O1651" s="324">
        <v>233700</v>
      </c>
      <c r="P1651" s="324">
        <v>233700</v>
      </c>
      <c r="Q1651" s="324">
        <v>233700</v>
      </c>
      <c r="R1651" s="333">
        <v>233700</v>
      </c>
      <c r="S1651" s="324">
        <v>233700</v>
      </c>
      <c r="T1651" s="324">
        <v>233700</v>
      </c>
    </row>
    <row r="1652" spans="1:20" s="10" customFormat="1" ht="65.099999999999994" customHeight="1" x14ac:dyDescent="0.3">
      <c r="A1652" s="13">
        <v>1642</v>
      </c>
      <c r="B1652" s="376"/>
      <c r="C1652" s="22" t="s">
        <v>870</v>
      </c>
      <c r="D1652" s="319" t="s">
        <v>700</v>
      </c>
      <c r="E1652" s="373"/>
      <c r="F1652" s="388"/>
      <c r="G1652" s="376"/>
      <c r="H1652" s="373"/>
      <c r="I1652" s="373"/>
      <c r="J1652" s="389"/>
      <c r="K1652" s="318"/>
      <c r="L1652" s="324">
        <v>593800</v>
      </c>
      <c r="M1652" s="324">
        <v>593800</v>
      </c>
      <c r="N1652" s="132">
        <v>593800</v>
      </c>
      <c r="O1652" s="324">
        <v>593800</v>
      </c>
      <c r="P1652" s="324">
        <v>593800</v>
      </c>
      <c r="Q1652" s="324">
        <v>593800</v>
      </c>
      <c r="R1652" s="333">
        <v>593800</v>
      </c>
      <c r="S1652" s="324">
        <v>593800</v>
      </c>
      <c r="T1652" s="324">
        <v>593800</v>
      </c>
    </row>
    <row r="1653" spans="1:20" s="10" customFormat="1" ht="65.099999999999994" customHeight="1" x14ac:dyDescent="0.3">
      <c r="A1653" s="13">
        <v>1643</v>
      </c>
      <c r="B1653" s="376"/>
      <c r="C1653" s="22" t="s">
        <v>871</v>
      </c>
      <c r="D1653" s="319" t="s">
        <v>700</v>
      </c>
      <c r="E1653" s="373"/>
      <c r="F1653" s="388"/>
      <c r="G1653" s="376"/>
      <c r="H1653" s="373"/>
      <c r="I1653" s="373"/>
      <c r="J1653" s="389"/>
      <c r="K1653" s="318"/>
      <c r="L1653" s="324">
        <v>866700</v>
      </c>
      <c r="M1653" s="324">
        <v>866700</v>
      </c>
      <c r="N1653" s="132">
        <v>866700</v>
      </c>
      <c r="O1653" s="324">
        <v>866700</v>
      </c>
      <c r="P1653" s="324">
        <v>866700</v>
      </c>
      <c r="Q1653" s="324">
        <v>866700</v>
      </c>
      <c r="R1653" s="333">
        <v>866700</v>
      </c>
      <c r="S1653" s="324">
        <v>866700</v>
      </c>
      <c r="T1653" s="324">
        <v>866700</v>
      </c>
    </row>
    <row r="1654" spans="1:20" s="10" customFormat="1" ht="65.099999999999994" customHeight="1" x14ac:dyDescent="0.3">
      <c r="A1654" s="13">
        <v>1644</v>
      </c>
      <c r="B1654" s="376"/>
      <c r="C1654" s="22" t="s">
        <v>872</v>
      </c>
      <c r="D1654" s="319" t="s">
        <v>700</v>
      </c>
      <c r="E1654" s="373"/>
      <c r="F1654" s="388"/>
      <c r="G1654" s="376"/>
      <c r="H1654" s="373"/>
      <c r="I1654" s="373"/>
      <c r="J1654" s="389"/>
      <c r="K1654" s="318"/>
      <c r="L1654" s="324">
        <v>1221800</v>
      </c>
      <c r="M1654" s="324">
        <v>1221800</v>
      </c>
      <c r="N1654" s="132">
        <v>1221800</v>
      </c>
      <c r="O1654" s="324">
        <v>1221800</v>
      </c>
      <c r="P1654" s="324">
        <v>1221800</v>
      </c>
      <c r="Q1654" s="324">
        <v>1221800</v>
      </c>
      <c r="R1654" s="333">
        <v>1221800</v>
      </c>
      <c r="S1654" s="324">
        <v>1221800</v>
      </c>
      <c r="T1654" s="324">
        <v>1221800</v>
      </c>
    </row>
    <row r="1655" spans="1:20" s="10" customFormat="1" ht="65.099999999999994" customHeight="1" x14ac:dyDescent="0.3">
      <c r="A1655" s="13">
        <v>1645</v>
      </c>
      <c r="B1655" s="376"/>
      <c r="C1655" s="22" t="s">
        <v>873</v>
      </c>
      <c r="D1655" s="319" t="s">
        <v>700</v>
      </c>
      <c r="E1655" s="373"/>
      <c r="F1655" s="388"/>
      <c r="G1655" s="376"/>
      <c r="H1655" s="373"/>
      <c r="I1655" s="373"/>
      <c r="J1655" s="389"/>
      <c r="K1655" s="318"/>
      <c r="L1655" s="324">
        <v>1893600</v>
      </c>
      <c r="M1655" s="324">
        <v>1893600</v>
      </c>
      <c r="N1655" s="132">
        <v>1893600</v>
      </c>
      <c r="O1655" s="324">
        <v>1893600</v>
      </c>
      <c r="P1655" s="324">
        <v>1893600</v>
      </c>
      <c r="Q1655" s="324">
        <v>1893600</v>
      </c>
      <c r="R1655" s="333">
        <v>1893600</v>
      </c>
      <c r="S1655" s="324">
        <v>1893600</v>
      </c>
      <c r="T1655" s="324">
        <v>1893600</v>
      </c>
    </row>
    <row r="1656" spans="1:20" s="10" customFormat="1" ht="65.099999999999994" customHeight="1" x14ac:dyDescent="0.3">
      <c r="A1656" s="13">
        <v>1646</v>
      </c>
      <c r="B1656" s="376"/>
      <c r="C1656" s="22" t="s">
        <v>874</v>
      </c>
      <c r="D1656" s="319" t="s">
        <v>700</v>
      </c>
      <c r="E1656" s="373"/>
      <c r="F1656" s="388"/>
      <c r="G1656" s="376"/>
      <c r="H1656" s="373"/>
      <c r="I1656" s="373"/>
      <c r="J1656" s="389"/>
      <c r="K1656" s="318"/>
      <c r="L1656" s="324">
        <v>2204600</v>
      </c>
      <c r="M1656" s="324">
        <v>2204600</v>
      </c>
      <c r="N1656" s="132">
        <v>2204600</v>
      </c>
      <c r="O1656" s="324">
        <v>2204600</v>
      </c>
      <c r="P1656" s="324">
        <v>2204600</v>
      </c>
      <c r="Q1656" s="324">
        <v>2204600</v>
      </c>
      <c r="R1656" s="333">
        <v>2204600</v>
      </c>
      <c r="S1656" s="324">
        <v>2204600</v>
      </c>
      <c r="T1656" s="324">
        <v>2204600</v>
      </c>
    </row>
    <row r="1657" spans="1:20" s="10" customFormat="1" ht="65.099999999999994" customHeight="1" x14ac:dyDescent="0.3">
      <c r="A1657" s="13">
        <v>1647</v>
      </c>
      <c r="B1657" s="376"/>
      <c r="C1657" s="22" t="s">
        <v>875</v>
      </c>
      <c r="D1657" s="319" t="s">
        <v>700</v>
      </c>
      <c r="E1657" s="373" t="s">
        <v>876</v>
      </c>
      <c r="F1657" s="388"/>
      <c r="G1657" s="376"/>
      <c r="H1657" s="373"/>
      <c r="I1657" s="373"/>
      <c r="J1657" s="389"/>
      <c r="K1657" s="318"/>
      <c r="L1657" s="324">
        <v>30200</v>
      </c>
      <c r="M1657" s="324">
        <v>30200</v>
      </c>
      <c r="N1657" s="132">
        <v>30200</v>
      </c>
      <c r="O1657" s="324">
        <v>30200</v>
      </c>
      <c r="P1657" s="324">
        <v>30200</v>
      </c>
      <c r="Q1657" s="324">
        <v>30200</v>
      </c>
      <c r="R1657" s="333">
        <v>30200</v>
      </c>
      <c r="S1657" s="324">
        <v>30200</v>
      </c>
      <c r="T1657" s="324">
        <v>30200</v>
      </c>
    </row>
    <row r="1658" spans="1:20" s="10" customFormat="1" ht="65.099999999999994" customHeight="1" x14ac:dyDescent="0.3">
      <c r="A1658" s="13">
        <v>1648</v>
      </c>
      <c r="B1658" s="376"/>
      <c r="C1658" s="22" t="s">
        <v>877</v>
      </c>
      <c r="D1658" s="319" t="s">
        <v>700</v>
      </c>
      <c r="E1658" s="373"/>
      <c r="F1658" s="388"/>
      <c r="G1658" s="376"/>
      <c r="H1658" s="373"/>
      <c r="I1658" s="373"/>
      <c r="J1658" s="389"/>
      <c r="K1658" s="318"/>
      <c r="L1658" s="324">
        <v>150700</v>
      </c>
      <c r="M1658" s="324">
        <v>150700</v>
      </c>
      <c r="N1658" s="132">
        <v>150700</v>
      </c>
      <c r="O1658" s="324">
        <v>150700</v>
      </c>
      <c r="P1658" s="324">
        <v>150700</v>
      </c>
      <c r="Q1658" s="324">
        <v>150700</v>
      </c>
      <c r="R1658" s="333">
        <v>150700</v>
      </c>
      <c r="S1658" s="324">
        <v>150700</v>
      </c>
      <c r="T1658" s="324">
        <v>150700</v>
      </c>
    </row>
    <row r="1659" spans="1:20" s="10" customFormat="1" ht="65.099999999999994" customHeight="1" x14ac:dyDescent="0.3">
      <c r="A1659" s="13">
        <v>1649</v>
      </c>
      <c r="B1659" s="376"/>
      <c r="C1659" s="22" t="s">
        <v>878</v>
      </c>
      <c r="D1659" s="319" t="s">
        <v>700</v>
      </c>
      <c r="E1659" s="373"/>
      <c r="F1659" s="388"/>
      <c r="G1659" s="376"/>
      <c r="H1659" s="373"/>
      <c r="I1659" s="373"/>
      <c r="J1659" s="389"/>
      <c r="K1659" s="318"/>
      <c r="L1659" s="324">
        <v>31400</v>
      </c>
      <c r="M1659" s="324">
        <v>31400</v>
      </c>
      <c r="N1659" s="132">
        <v>31400</v>
      </c>
      <c r="O1659" s="324">
        <v>31400</v>
      </c>
      <c r="P1659" s="324">
        <v>31400</v>
      </c>
      <c r="Q1659" s="324">
        <v>31400</v>
      </c>
      <c r="R1659" s="333">
        <v>31400</v>
      </c>
      <c r="S1659" s="324">
        <v>31400</v>
      </c>
      <c r="T1659" s="324">
        <v>31400</v>
      </c>
    </row>
    <row r="1660" spans="1:20" s="10" customFormat="1" ht="65.099999999999994" customHeight="1" x14ac:dyDescent="0.3">
      <c r="A1660" s="13">
        <v>1650</v>
      </c>
      <c r="B1660" s="376"/>
      <c r="C1660" s="22" t="s">
        <v>879</v>
      </c>
      <c r="D1660" s="319" t="s">
        <v>700</v>
      </c>
      <c r="E1660" s="373"/>
      <c r="F1660" s="388"/>
      <c r="G1660" s="376"/>
      <c r="H1660" s="373"/>
      <c r="I1660" s="373"/>
      <c r="J1660" s="389"/>
      <c r="K1660" s="318"/>
      <c r="L1660" s="324">
        <v>78100</v>
      </c>
      <c r="M1660" s="324">
        <v>78100</v>
      </c>
      <c r="N1660" s="132">
        <v>78100</v>
      </c>
      <c r="O1660" s="324">
        <v>78100</v>
      </c>
      <c r="P1660" s="324">
        <v>78100</v>
      </c>
      <c r="Q1660" s="324">
        <v>78100</v>
      </c>
      <c r="R1660" s="333">
        <v>78100</v>
      </c>
      <c r="S1660" s="324">
        <v>78100</v>
      </c>
      <c r="T1660" s="324">
        <v>78100</v>
      </c>
    </row>
    <row r="1661" spans="1:20" s="10" customFormat="1" ht="65.099999999999994" customHeight="1" x14ac:dyDescent="0.3">
      <c r="A1661" s="13">
        <v>1651</v>
      </c>
      <c r="B1661" s="376"/>
      <c r="C1661" s="22" t="s">
        <v>880</v>
      </c>
      <c r="D1661" s="319" t="s">
        <v>700</v>
      </c>
      <c r="E1661" s="373" t="s">
        <v>881</v>
      </c>
      <c r="F1661" s="388"/>
      <c r="G1661" s="376"/>
      <c r="H1661" s="373"/>
      <c r="I1661" s="373"/>
      <c r="J1661" s="389"/>
      <c r="K1661" s="318"/>
      <c r="L1661" s="324">
        <v>14000</v>
      </c>
      <c r="M1661" s="324">
        <v>14000</v>
      </c>
      <c r="N1661" s="132">
        <v>14000</v>
      </c>
      <c r="O1661" s="324">
        <v>14000</v>
      </c>
      <c r="P1661" s="324">
        <v>14000</v>
      </c>
      <c r="Q1661" s="324">
        <v>14000</v>
      </c>
      <c r="R1661" s="333">
        <v>14000</v>
      </c>
      <c r="S1661" s="324">
        <v>14000</v>
      </c>
      <c r="T1661" s="324">
        <v>14000</v>
      </c>
    </row>
    <row r="1662" spans="1:20" s="10" customFormat="1" ht="65.099999999999994" customHeight="1" x14ac:dyDescent="0.3">
      <c r="A1662" s="13">
        <v>1652</v>
      </c>
      <c r="B1662" s="376"/>
      <c r="C1662" s="22" t="s">
        <v>882</v>
      </c>
      <c r="D1662" s="319" t="s">
        <v>700</v>
      </c>
      <c r="E1662" s="373"/>
      <c r="F1662" s="388"/>
      <c r="G1662" s="376"/>
      <c r="H1662" s="373"/>
      <c r="I1662" s="373"/>
      <c r="J1662" s="389"/>
      <c r="K1662" s="318"/>
      <c r="L1662" s="324">
        <v>20600</v>
      </c>
      <c r="M1662" s="324">
        <v>20600</v>
      </c>
      <c r="N1662" s="132">
        <v>20600</v>
      </c>
      <c r="O1662" s="324">
        <v>20600</v>
      </c>
      <c r="P1662" s="324">
        <v>20600</v>
      </c>
      <c r="Q1662" s="324">
        <v>20600</v>
      </c>
      <c r="R1662" s="333">
        <v>20600</v>
      </c>
      <c r="S1662" s="324">
        <v>20600</v>
      </c>
      <c r="T1662" s="324">
        <v>20600</v>
      </c>
    </row>
    <row r="1663" spans="1:20" s="10" customFormat="1" ht="65.099999999999994" customHeight="1" x14ac:dyDescent="0.3">
      <c r="A1663" s="13">
        <v>1653</v>
      </c>
      <c r="B1663" s="376"/>
      <c r="C1663" s="22" t="s">
        <v>883</v>
      </c>
      <c r="D1663" s="319" t="s">
        <v>700</v>
      </c>
      <c r="E1663" s="373"/>
      <c r="F1663" s="388"/>
      <c r="G1663" s="376"/>
      <c r="H1663" s="373"/>
      <c r="I1663" s="373"/>
      <c r="J1663" s="389"/>
      <c r="K1663" s="318"/>
      <c r="L1663" s="324">
        <v>21000</v>
      </c>
      <c r="M1663" s="324">
        <v>21000</v>
      </c>
      <c r="N1663" s="132">
        <v>21000</v>
      </c>
      <c r="O1663" s="324">
        <v>21000</v>
      </c>
      <c r="P1663" s="324">
        <v>21000</v>
      </c>
      <c r="Q1663" s="324">
        <v>21000</v>
      </c>
      <c r="R1663" s="333">
        <v>21000</v>
      </c>
      <c r="S1663" s="324">
        <v>21000</v>
      </c>
      <c r="T1663" s="324">
        <v>21000</v>
      </c>
    </row>
    <row r="1664" spans="1:20" s="10" customFormat="1" ht="65.099999999999994" customHeight="1" x14ac:dyDescent="0.3">
      <c r="A1664" s="13">
        <v>1654</v>
      </c>
      <c r="B1664" s="376"/>
      <c r="C1664" s="22" t="s">
        <v>884</v>
      </c>
      <c r="D1664" s="319" t="s">
        <v>700</v>
      </c>
      <c r="E1664" s="373"/>
      <c r="F1664" s="388"/>
      <c r="G1664" s="376"/>
      <c r="H1664" s="373"/>
      <c r="I1664" s="373"/>
      <c r="J1664" s="389"/>
      <c r="K1664" s="318"/>
      <c r="L1664" s="324">
        <v>30900</v>
      </c>
      <c r="M1664" s="324">
        <v>30900</v>
      </c>
      <c r="N1664" s="132">
        <v>30900</v>
      </c>
      <c r="O1664" s="324">
        <v>30900</v>
      </c>
      <c r="P1664" s="324">
        <v>30900</v>
      </c>
      <c r="Q1664" s="324">
        <v>30900</v>
      </c>
      <c r="R1664" s="333">
        <v>30900</v>
      </c>
      <c r="S1664" s="324">
        <v>30900</v>
      </c>
      <c r="T1664" s="324">
        <v>30900</v>
      </c>
    </row>
    <row r="1665" spans="1:20" s="10" customFormat="1" ht="65.099999999999994" customHeight="1" x14ac:dyDescent="0.3">
      <c r="A1665" s="13">
        <v>1655</v>
      </c>
      <c r="B1665" s="376"/>
      <c r="C1665" s="22" t="s">
        <v>885</v>
      </c>
      <c r="D1665" s="319" t="s">
        <v>700</v>
      </c>
      <c r="E1665" s="373"/>
      <c r="F1665" s="388"/>
      <c r="G1665" s="376"/>
      <c r="H1665" s="373"/>
      <c r="I1665" s="373"/>
      <c r="J1665" s="389"/>
      <c r="K1665" s="318"/>
      <c r="L1665" s="324">
        <v>28100</v>
      </c>
      <c r="M1665" s="324">
        <v>28100</v>
      </c>
      <c r="N1665" s="132">
        <v>28100</v>
      </c>
      <c r="O1665" s="324">
        <v>28100</v>
      </c>
      <c r="P1665" s="324">
        <v>28100</v>
      </c>
      <c r="Q1665" s="324">
        <v>28100</v>
      </c>
      <c r="R1665" s="333">
        <v>28100</v>
      </c>
      <c r="S1665" s="324">
        <v>28100</v>
      </c>
      <c r="T1665" s="324">
        <v>28100</v>
      </c>
    </row>
    <row r="1666" spans="1:20" s="10" customFormat="1" ht="65.099999999999994" customHeight="1" x14ac:dyDescent="0.3">
      <c r="A1666" s="13">
        <v>1656</v>
      </c>
      <c r="B1666" s="376"/>
      <c r="C1666" s="22" t="s">
        <v>886</v>
      </c>
      <c r="D1666" s="319" t="s">
        <v>700</v>
      </c>
      <c r="E1666" s="373"/>
      <c r="F1666" s="388"/>
      <c r="G1666" s="376"/>
      <c r="H1666" s="373"/>
      <c r="I1666" s="373"/>
      <c r="J1666" s="389"/>
      <c r="K1666" s="318"/>
      <c r="L1666" s="324">
        <v>41200</v>
      </c>
      <c r="M1666" s="324">
        <v>41200</v>
      </c>
      <c r="N1666" s="132">
        <v>41200</v>
      </c>
      <c r="O1666" s="324">
        <v>41200</v>
      </c>
      <c r="P1666" s="324">
        <v>41200</v>
      </c>
      <c r="Q1666" s="324">
        <v>41200</v>
      </c>
      <c r="R1666" s="333">
        <v>41200</v>
      </c>
      <c r="S1666" s="324">
        <v>41200</v>
      </c>
      <c r="T1666" s="324">
        <v>41200</v>
      </c>
    </row>
    <row r="1667" spans="1:20" s="10" customFormat="1" ht="65.099999999999994" customHeight="1" x14ac:dyDescent="0.3">
      <c r="A1667" s="13">
        <v>1657</v>
      </c>
      <c r="B1667" s="376"/>
      <c r="C1667" s="22" t="s">
        <v>887</v>
      </c>
      <c r="D1667" s="319" t="s">
        <v>700</v>
      </c>
      <c r="E1667" s="373"/>
      <c r="F1667" s="388"/>
      <c r="G1667" s="376"/>
      <c r="H1667" s="373"/>
      <c r="I1667" s="373"/>
      <c r="J1667" s="389"/>
      <c r="K1667" s="318"/>
      <c r="L1667" s="324">
        <v>54000</v>
      </c>
      <c r="M1667" s="324">
        <v>54000</v>
      </c>
      <c r="N1667" s="132">
        <v>54000</v>
      </c>
      <c r="O1667" s="324">
        <v>54000</v>
      </c>
      <c r="P1667" s="324">
        <v>54000</v>
      </c>
      <c r="Q1667" s="324">
        <v>54000</v>
      </c>
      <c r="R1667" s="333">
        <v>54000</v>
      </c>
      <c r="S1667" s="324">
        <v>54000</v>
      </c>
      <c r="T1667" s="324">
        <v>54000</v>
      </c>
    </row>
    <row r="1668" spans="1:20" s="10" customFormat="1" ht="65.099999999999994" customHeight="1" x14ac:dyDescent="0.3">
      <c r="A1668" s="13">
        <v>1658</v>
      </c>
      <c r="B1668" s="376"/>
      <c r="C1668" s="22" t="s">
        <v>888</v>
      </c>
      <c r="D1668" s="319" t="s">
        <v>700</v>
      </c>
      <c r="E1668" s="373"/>
      <c r="F1668" s="388"/>
      <c r="G1668" s="376"/>
      <c r="H1668" s="373"/>
      <c r="I1668" s="373"/>
      <c r="J1668" s="389"/>
      <c r="K1668" s="318"/>
      <c r="L1668" s="324">
        <v>75700</v>
      </c>
      <c r="M1668" s="324">
        <v>75700</v>
      </c>
      <c r="N1668" s="132">
        <v>75700</v>
      </c>
      <c r="O1668" s="324">
        <v>75700</v>
      </c>
      <c r="P1668" s="324">
        <v>75700</v>
      </c>
      <c r="Q1668" s="324">
        <v>75700</v>
      </c>
      <c r="R1668" s="333">
        <v>75700</v>
      </c>
      <c r="S1668" s="324">
        <v>75700</v>
      </c>
      <c r="T1668" s="324">
        <v>75700</v>
      </c>
    </row>
    <row r="1669" spans="1:20" s="10" customFormat="1" ht="65.099999999999994" customHeight="1" x14ac:dyDescent="0.3">
      <c r="A1669" s="13">
        <v>1659</v>
      </c>
      <c r="B1669" s="376"/>
      <c r="C1669" s="22" t="s">
        <v>889</v>
      </c>
      <c r="D1669" s="319" t="s">
        <v>700</v>
      </c>
      <c r="E1669" s="373"/>
      <c r="F1669" s="388"/>
      <c r="G1669" s="376"/>
      <c r="H1669" s="373"/>
      <c r="I1669" s="373"/>
      <c r="J1669" s="389"/>
      <c r="K1669" s="318"/>
      <c r="L1669" s="324">
        <v>101000</v>
      </c>
      <c r="M1669" s="324">
        <v>101000</v>
      </c>
      <c r="N1669" s="132">
        <v>101000</v>
      </c>
      <c r="O1669" s="324">
        <v>101000</v>
      </c>
      <c r="P1669" s="324">
        <v>101000</v>
      </c>
      <c r="Q1669" s="324">
        <v>101000</v>
      </c>
      <c r="R1669" s="333">
        <v>101000</v>
      </c>
      <c r="S1669" s="324">
        <v>101000</v>
      </c>
      <c r="T1669" s="324">
        <v>101000</v>
      </c>
    </row>
    <row r="1670" spans="1:20" s="10" customFormat="1" ht="65.099999999999994" customHeight="1" x14ac:dyDescent="0.3">
      <c r="A1670" s="13">
        <v>1660</v>
      </c>
      <c r="B1670" s="376"/>
      <c r="C1670" s="22" t="s">
        <v>890</v>
      </c>
      <c r="D1670" s="319" t="s">
        <v>700</v>
      </c>
      <c r="E1670" s="373"/>
      <c r="F1670" s="388"/>
      <c r="G1670" s="376"/>
      <c r="H1670" s="373"/>
      <c r="I1670" s="373"/>
      <c r="J1670" s="389"/>
      <c r="K1670" s="318"/>
      <c r="L1670" s="324">
        <v>136600</v>
      </c>
      <c r="M1670" s="324">
        <v>136600</v>
      </c>
      <c r="N1670" s="132">
        <v>136600</v>
      </c>
      <c r="O1670" s="324">
        <v>136600</v>
      </c>
      <c r="P1670" s="324">
        <v>136600</v>
      </c>
      <c r="Q1670" s="324">
        <v>136600</v>
      </c>
      <c r="R1670" s="333">
        <v>136600</v>
      </c>
      <c r="S1670" s="324">
        <v>136600</v>
      </c>
      <c r="T1670" s="324">
        <v>136600</v>
      </c>
    </row>
    <row r="1671" spans="1:20" s="10" customFormat="1" ht="65.099999999999994" customHeight="1" x14ac:dyDescent="0.3">
      <c r="A1671" s="13">
        <v>1661</v>
      </c>
      <c r="B1671" s="376"/>
      <c r="C1671" s="22" t="s">
        <v>891</v>
      </c>
      <c r="D1671" s="319" t="s">
        <v>700</v>
      </c>
      <c r="E1671" s="373"/>
      <c r="F1671" s="388"/>
      <c r="G1671" s="376"/>
      <c r="H1671" s="373"/>
      <c r="I1671" s="373"/>
      <c r="J1671" s="389"/>
      <c r="K1671" s="318"/>
      <c r="L1671" s="324">
        <v>217200</v>
      </c>
      <c r="M1671" s="324">
        <v>217200</v>
      </c>
      <c r="N1671" s="132">
        <v>217200</v>
      </c>
      <c r="O1671" s="324">
        <v>217200</v>
      </c>
      <c r="P1671" s="324">
        <v>217200</v>
      </c>
      <c r="Q1671" s="324">
        <v>217200</v>
      </c>
      <c r="R1671" s="333">
        <v>217200</v>
      </c>
      <c r="S1671" s="324">
        <v>217200</v>
      </c>
      <c r="T1671" s="324">
        <v>217200</v>
      </c>
    </row>
    <row r="1672" spans="1:20" s="10" customFormat="1" ht="65.099999999999994" customHeight="1" x14ac:dyDescent="0.3">
      <c r="A1672" s="13">
        <v>1662</v>
      </c>
      <c r="B1672" s="376"/>
      <c r="C1672" s="22" t="s">
        <v>892</v>
      </c>
      <c r="D1672" s="319" t="s">
        <v>700</v>
      </c>
      <c r="E1672" s="373" t="s">
        <v>842</v>
      </c>
      <c r="F1672" s="388"/>
      <c r="G1672" s="376"/>
      <c r="H1672" s="373"/>
      <c r="I1672" s="373"/>
      <c r="J1672" s="389"/>
      <c r="K1672" s="318"/>
      <c r="L1672" s="324">
        <v>32100</v>
      </c>
      <c r="M1672" s="324">
        <v>32100</v>
      </c>
      <c r="N1672" s="132">
        <v>32100</v>
      </c>
      <c r="O1672" s="324">
        <v>32100</v>
      </c>
      <c r="P1672" s="324">
        <v>32100</v>
      </c>
      <c r="Q1672" s="324">
        <v>32100</v>
      </c>
      <c r="R1672" s="333">
        <v>32100</v>
      </c>
      <c r="S1672" s="324">
        <v>32100</v>
      </c>
      <c r="T1672" s="324">
        <v>32100</v>
      </c>
    </row>
    <row r="1673" spans="1:20" s="10" customFormat="1" ht="65.099999999999994" customHeight="1" x14ac:dyDescent="0.3">
      <c r="A1673" s="13">
        <v>1663</v>
      </c>
      <c r="B1673" s="376"/>
      <c r="C1673" s="22" t="s">
        <v>893</v>
      </c>
      <c r="D1673" s="319" t="s">
        <v>700</v>
      </c>
      <c r="E1673" s="373"/>
      <c r="F1673" s="388"/>
      <c r="G1673" s="376"/>
      <c r="H1673" s="373"/>
      <c r="I1673" s="373"/>
      <c r="J1673" s="389"/>
      <c r="K1673" s="318"/>
      <c r="L1673" s="324">
        <v>41300</v>
      </c>
      <c r="M1673" s="324">
        <v>41300</v>
      </c>
      <c r="N1673" s="132">
        <v>41300</v>
      </c>
      <c r="O1673" s="324">
        <v>41300</v>
      </c>
      <c r="P1673" s="324">
        <v>41300</v>
      </c>
      <c r="Q1673" s="324">
        <v>41300</v>
      </c>
      <c r="R1673" s="333">
        <v>41300</v>
      </c>
      <c r="S1673" s="324">
        <v>41300</v>
      </c>
      <c r="T1673" s="324">
        <v>41300</v>
      </c>
    </row>
    <row r="1674" spans="1:20" s="10" customFormat="1" ht="65.099999999999994" customHeight="1" x14ac:dyDescent="0.3">
      <c r="A1674" s="13">
        <v>1664</v>
      </c>
      <c r="B1674" s="376"/>
      <c r="C1674" s="22" t="s">
        <v>894</v>
      </c>
      <c r="D1674" s="319" t="s">
        <v>700</v>
      </c>
      <c r="E1674" s="373"/>
      <c r="F1674" s="388"/>
      <c r="G1674" s="376"/>
      <c r="H1674" s="373"/>
      <c r="I1674" s="373"/>
      <c r="J1674" s="389"/>
      <c r="K1674" s="318"/>
      <c r="L1674" s="324">
        <v>54500</v>
      </c>
      <c r="M1674" s="324">
        <v>54500</v>
      </c>
      <c r="N1674" s="132">
        <v>54500</v>
      </c>
      <c r="O1674" s="324">
        <v>54500</v>
      </c>
      <c r="P1674" s="324">
        <v>54500</v>
      </c>
      <c r="Q1674" s="324">
        <v>54500</v>
      </c>
      <c r="R1674" s="333">
        <v>54500</v>
      </c>
      <c r="S1674" s="324">
        <v>54500</v>
      </c>
      <c r="T1674" s="324">
        <v>54500</v>
      </c>
    </row>
    <row r="1675" spans="1:20" s="10" customFormat="1" ht="65.099999999999994" customHeight="1" x14ac:dyDescent="0.3">
      <c r="A1675" s="13">
        <v>1665</v>
      </c>
      <c r="B1675" s="376"/>
      <c r="C1675" s="22" t="s">
        <v>895</v>
      </c>
      <c r="D1675" s="319" t="s">
        <v>700</v>
      </c>
      <c r="E1675" s="373"/>
      <c r="F1675" s="388"/>
      <c r="G1675" s="376"/>
      <c r="H1675" s="373"/>
      <c r="I1675" s="373"/>
      <c r="J1675" s="389"/>
      <c r="K1675" s="318"/>
      <c r="L1675" s="324">
        <v>66300</v>
      </c>
      <c r="M1675" s="324">
        <v>66300</v>
      </c>
      <c r="N1675" s="132">
        <v>66300</v>
      </c>
      <c r="O1675" s="324">
        <v>66300</v>
      </c>
      <c r="P1675" s="324">
        <v>66300</v>
      </c>
      <c r="Q1675" s="324">
        <v>66300</v>
      </c>
      <c r="R1675" s="333">
        <v>66300</v>
      </c>
      <c r="S1675" s="324">
        <v>66300</v>
      </c>
      <c r="T1675" s="324">
        <v>66300</v>
      </c>
    </row>
    <row r="1676" spans="1:20" s="10" customFormat="1" ht="65.099999999999994" customHeight="1" x14ac:dyDescent="0.3">
      <c r="A1676" s="13">
        <v>1666</v>
      </c>
      <c r="B1676" s="376"/>
      <c r="C1676" s="22" t="s">
        <v>896</v>
      </c>
      <c r="D1676" s="319" t="s">
        <v>700</v>
      </c>
      <c r="E1676" s="373"/>
      <c r="F1676" s="388"/>
      <c r="G1676" s="376"/>
      <c r="H1676" s="373"/>
      <c r="I1676" s="373"/>
      <c r="J1676" s="389"/>
      <c r="K1676" s="318"/>
      <c r="L1676" s="324">
        <v>134500</v>
      </c>
      <c r="M1676" s="324">
        <v>134500</v>
      </c>
      <c r="N1676" s="132">
        <v>134500</v>
      </c>
      <c r="O1676" s="324">
        <v>134500</v>
      </c>
      <c r="P1676" s="324">
        <v>134500</v>
      </c>
      <c r="Q1676" s="324">
        <v>134500</v>
      </c>
      <c r="R1676" s="333">
        <v>134500</v>
      </c>
      <c r="S1676" s="324">
        <v>134500</v>
      </c>
      <c r="T1676" s="324">
        <v>134500</v>
      </c>
    </row>
    <row r="1677" spans="1:20" s="10" customFormat="1" ht="65.099999999999994" customHeight="1" x14ac:dyDescent="0.3">
      <c r="A1677" s="13">
        <v>1667</v>
      </c>
      <c r="B1677" s="376"/>
      <c r="C1677" s="22" t="s">
        <v>897</v>
      </c>
      <c r="D1677" s="319" t="s">
        <v>700</v>
      </c>
      <c r="E1677" s="373"/>
      <c r="F1677" s="388"/>
      <c r="G1677" s="376"/>
      <c r="H1677" s="373"/>
      <c r="I1677" s="373"/>
      <c r="J1677" s="389"/>
      <c r="K1677" s="318"/>
      <c r="L1677" s="324">
        <v>173100</v>
      </c>
      <c r="M1677" s="324">
        <v>173100</v>
      </c>
      <c r="N1677" s="132">
        <v>173100</v>
      </c>
      <c r="O1677" s="324">
        <v>173100</v>
      </c>
      <c r="P1677" s="324">
        <v>173100</v>
      </c>
      <c r="Q1677" s="324">
        <v>173100</v>
      </c>
      <c r="R1677" s="333">
        <v>173100</v>
      </c>
      <c r="S1677" s="324">
        <v>173100</v>
      </c>
      <c r="T1677" s="324">
        <v>173100</v>
      </c>
    </row>
    <row r="1678" spans="1:20" s="10" customFormat="1" ht="65.099999999999994" customHeight="1" x14ac:dyDescent="0.3">
      <c r="A1678" s="13">
        <v>1668</v>
      </c>
      <c r="B1678" s="376"/>
      <c r="C1678" s="22" t="s">
        <v>898</v>
      </c>
      <c r="D1678" s="319" t="s">
        <v>700</v>
      </c>
      <c r="E1678" s="373" t="s">
        <v>899</v>
      </c>
      <c r="F1678" s="318" t="s">
        <v>822</v>
      </c>
      <c r="G1678" s="376"/>
      <c r="H1678" s="373"/>
      <c r="I1678" s="373"/>
      <c r="J1678" s="389"/>
      <c r="K1678" s="318"/>
      <c r="L1678" s="324">
        <v>10000</v>
      </c>
      <c r="M1678" s="324">
        <v>10000</v>
      </c>
      <c r="N1678" s="132">
        <v>10000</v>
      </c>
      <c r="O1678" s="324">
        <v>10000</v>
      </c>
      <c r="P1678" s="324">
        <v>10000</v>
      </c>
      <c r="Q1678" s="324">
        <v>10000</v>
      </c>
      <c r="R1678" s="333">
        <v>10000</v>
      </c>
      <c r="S1678" s="324">
        <v>10000</v>
      </c>
      <c r="T1678" s="324">
        <v>10000</v>
      </c>
    </row>
    <row r="1679" spans="1:20" s="10" customFormat="1" ht="65.099999999999994" customHeight="1" x14ac:dyDescent="0.3">
      <c r="A1679" s="13">
        <v>1669</v>
      </c>
      <c r="B1679" s="376"/>
      <c r="C1679" s="22" t="s">
        <v>900</v>
      </c>
      <c r="D1679" s="319" t="s">
        <v>700</v>
      </c>
      <c r="E1679" s="373"/>
      <c r="F1679" s="318" t="s">
        <v>822</v>
      </c>
      <c r="G1679" s="376"/>
      <c r="H1679" s="373"/>
      <c r="I1679" s="373"/>
      <c r="J1679" s="389"/>
      <c r="K1679" s="318"/>
      <c r="L1679" s="324">
        <v>13400</v>
      </c>
      <c r="M1679" s="324">
        <v>13400</v>
      </c>
      <c r="N1679" s="132">
        <v>13400</v>
      </c>
      <c r="O1679" s="324">
        <v>13400</v>
      </c>
      <c r="P1679" s="324">
        <v>13400</v>
      </c>
      <c r="Q1679" s="324">
        <v>13400</v>
      </c>
      <c r="R1679" s="333">
        <v>13400</v>
      </c>
      <c r="S1679" s="324">
        <v>13400</v>
      </c>
      <c r="T1679" s="324">
        <v>13400</v>
      </c>
    </row>
    <row r="1680" spans="1:20" s="10" customFormat="1" ht="65.099999999999994" customHeight="1" x14ac:dyDescent="0.3">
      <c r="A1680" s="13">
        <v>1670</v>
      </c>
      <c r="B1680" s="376"/>
      <c r="C1680" s="22" t="s">
        <v>901</v>
      </c>
      <c r="D1680" s="319" t="s">
        <v>700</v>
      </c>
      <c r="E1680" s="373" t="s">
        <v>899</v>
      </c>
      <c r="F1680" s="318" t="s">
        <v>822</v>
      </c>
      <c r="G1680" s="376"/>
      <c r="H1680" s="373"/>
      <c r="I1680" s="373"/>
      <c r="J1680" s="389"/>
      <c r="K1680" s="318"/>
      <c r="L1680" s="324">
        <v>19200</v>
      </c>
      <c r="M1680" s="324">
        <v>19200</v>
      </c>
      <c r="N1680" s="132">
        <v>19200</v>
      </c>
      <c r="O1680" s="324">
        <v>19200</v>
      </c>
      <c r="P1680" s="324">
        <v>19200</v>
      </c>
      <c r="Q1680" s="324">
        <v>19200</v>
      </c>
      <c r="R1680" s="333">
        <v>19200</v>
      </c>
      <c r="S1680" s="324">
        <v>19200</v>
      </c>
      <c r="T1680" s="324">
        <v>19200</v>
      </c>
    </row>
    <row r="1681" spans="1:20" s="10" customFormat="1" ht="65.099999999999994" customHeight="1" x14ac:dyDescent="0.3">
      <c r="A1681" s="13">
        <v>1671</v>
      </c>
      <c r="B1681" s="376"/>
      <c r="C1681" s="22" t="s">
        <v>902</v>
      </c>
      <c r="D1681" s="319" t="s">
        <v>700</v>
      </c>
      <c r="E1681" s="373"/>
      <c r="F1681" s="318" t="s">
        <v>822</v>
      </c>
      <c r="G1681" s="376"/>
      <c r="H1681" s="373"/>
      <c r="I1681" s="373"/>
      <c r="J1681" s="389"/>
      <c r="K1681" s="318"/>
      <c r="L1681" s="324">
        <v>26000</v>
      </c>
      <c r="M1681" s="324">
        <v>26000</v>
      </c>
      <c r="N1681" s="132">
        <v>26000</v>
      </c>
      <c r="O1681" s="324">
        <v>26000</v>
      </c>
      <c r="P1681" s="324">
        <v>26000</v>
      </c>
      <c r="Q1681" s="324">
        <v>26000</v>
      </c>
      <c r="R1681" s="333">
        <v>26000</v>
      </c>
      <c r="S1681" s="324">
        <v>26000</v>
      </c>
      <c r="T1681" s="324">
        <v>26000</v>
      </c>
    </row>
    <row r="1682" spans="1:20" s="10" customFormat="1" ht="65.099999999999994" customHeight="1" x14ac:dyDescent="0.3">
      <c r="A1682" s="13">
        <v>1672</v>
      </c>
      <c r="B1682" s="376"/>
      <c r="C1682" s="22" t="s">
        <v>903</v>
      </c>
      <c r="D1682" s="319" t="s">
        <v>700</v>
      </c>
      <c r="E1682" s="373" t="s">
        <v>906</v>
      </c>
      <c r="F1682" s="318" t="s">
        <v>822</v>
      </c>
      <c r="G1682" s="376"/>
      <c r="H1682" s="373"/>
      <c r="I1682" s="373"/>
      <c r="J1682" s="389"/>
      <c r="K1682" s="318"/>
      <c r="L1682" s="324">
        <v>37000</v>
      </c>
      <c r="M1682" s="324">
        <v>37000</v>
      </c>
      <c r="N1682" s="132">
        <v>37000</v>
      </c>
      <c r="O1682" s="324">
        <v>37000</v>
      </c>
      <c r="P1682" s="324">
        <v>37000</v>
      </c>
      <c r="Q1682" s="324">
        <v>37000</v>
      </c>
      <c r="R1682" s="333">
        <v>37000</v>
      </c>
      <c r="S1682" s="324">
        <v>37000</v>
      </c>
      <c r="T1682" s="324">
        <v>37000</v>
      </c>
    </row>
    <row r="1683" spans="1:20" s="10" customFormat="1" ht="65.099999999999994" customHeight="1" x14ac:dyDescent="0.3">
      <c r="A1683" s="13">
        <v>1673</v>
      </c>
      <c r="B1683" s="376"/>
      <c r="C1683" s="22" t="s">
        <v>904</v>
      </c>
      <c r="D1683" s="319" t="s">
        <v>700</v>
      </c>
      <c r="E1683" s="373"/>
      <c r="F1683" s="318" t="s">
        <v>822</v>
      </c>
      <c r="G1683" s="376"/>
      <c r="H1683" s="373"/>
      <c r="I1683" s="373"/>
      <c r="J1683" s="389"/>
      <c r="K1683" s="318"/>
      <c r="L1683" s="324">
        <v>45900</v>
      </c>
      <c r="M1683" s="324">
        <v>45900</v>
      </c>
      <c r="N1683" s="132">
        <v>45900</v>
      </c>
      <c r="O1683" s="324">
        <v>45900</v>
      </c>
      <c r="P1683" s="324">
        <v>45900</v>
      </c>
      <c r="Q1683" s="324">
        <v>45900</v>
      </c>
      <c r="R1683" s="333">
        <v>45900</v>
      </c>
      <c r="S1683" s="324">
        <v>45900</v>
      </c>
      <c r="T1683" s="324">
        <v>45900</v>
      </c>
    </row>
    <row r="1684" spans="1:20" s="10" customFormat="1" ht="65.099999999999994" customHeight="1" x14ac:dyDescent="0.3">
      <c r="A1684" s="13">
        <v>1674</v>
      </c>
      <c r="B1684" s="376"/>
      <c r="C1684" s="22" t="s">
        <v>905</v>
      </c>
      <c r="D1684" s="319" t="s">
        <v>700</v>
      </c>
      <c r="E1684" s="373" t="s">
        <v>906</v>
      </c>
      <c r="F1684" s="388" t="s">
        <v>1272</v>
      </c>
      <c r="G1684" s="376"/>
      <c r="H1684" s="373"/>
      <c r="I1684" s="373"/>
      <c r="J1684" s="389"/>
      <c r="K1684" s="318"/>
      <c r="L1684" s="324">
        <v>258900</v>
      </c>
      <c r="M1684" s="324">
        <v>258900</v>
      </c>
      <c r="N1684" s="132">
        <v>258900</v>
      </c>
      <c r="O1684" s="324">
        <v>258900</v>
      </c>
      <c r="P1684" s="324">
        <v>258900</v>
      </c>
      <c r="Q1684" s="324">
        <v>258900</v>
      </c>
      <c r="R1684" s="333">
        <v>258900</v>
      </c>
      <c r="S1684" s="324">
        <v>258900</v>
      </c>
      <c r="T1684" s="324">
        <v>258900</v>
      </c>
    </row>
    <row r="1685" spans="1:20" s="10" customFormat="1" ht="65.099999999999994" customHeight="1" x14ac:dyDescent="0.3">
      <c r="A1685" s="13">
        <v>1675</v>
      </c>
      <c r="B1685" s="376"/>
      <c r="C1685" s="22" t="s">
        <v>907</v>
      </c>
      <c r="D1685" s="319" t="s">
        <v>700</v>
      </c>
      <c r="E1685" s="373"/>
      <c r="F1685" s="388"/>
      <c r="G1685" s="376"/>
      <c r="H1685" s="373"/>
      <c r="I1685" s="373"/>
      <c r="J1685" s="389"/>
      <c r="K1685" s="318"/>
      <c r="L1685" s="324">
        <v>387500</v>
      </c>
      <c r="M1685" s="324">
        <v>387500</v>
      </c>
      <c r="N1685" s="132">
        <v>387500</v>
      </c>
      <c r="O1685" s="324">
        <v>387500</v>
      </c>
      <c r="P1685" s="324">
        <v>387500</v>
      </c>
      <c r="Q1685" s="324">
        <v>387500</v>
      </c>
      <c r="R1685" s="333">
        <v>387500</v>
      </c>
      <c r="S1685" s="324">
        <v>387500</v>
      </c>
      <c r="T1685" s="324">
        <v>387500</v>
      </c>
    </row>
    <row r="1686" spans="1:20" s="10" customFormat="1" ht="65.099999999999994" customHeight="1" x14ac:dyDescent="0.3">
      <c r="A1686" s="13">
        <v>1676</v>
      </c>
      <c r="B1686" s="376"/>
      <c r="C1686" s="22" t="s">
        <v>908</v>
      </c>
      <c r="D1686" s="319" t="s">
        <v>700</v>
      </c>
      <c r="E1686" s="373"/>
      <c r="F1686" s="388"/>
      <c r="G1686" s="376"/>
      <c r="H1686" s="373"/>
      <c r="I1686" s="373"/>
      <c r="J1686" s="389"/>
      <c r="K1686" s="318"/>
      <c r="L1686" s="324">
        <v>697200</v>
      </c>
      <c r="M1686" s="324">
        <v>697200</v>
      </c>
      <c r="N1686" s="132">
        <v>697200</v>
      </c>
      <c r="O1686" s="324">
        <v>697200</v>
      </c>
      <c r="P1686" s="324">
        <v>697200</v>
      </c>
      <c r="Q1686" s="324">
        <v>697200</v>
      </c>
      <c r="R1686" s="333">
        <v>697200</v>
      </c>
      <c r="S1686" s="324">
        <v>697200</v>
      </c>
      <c r="T1686" s="324">
        <v>697200</v>
      </c>
    </row>
    <row r="1687" spans="1:20" s="10" customFormat="1" ht="65.099999999999994" customHeight="1" x14ac:dyDescent="0.3">
      <c r="A1687" s="13">
        <v>1677</v>
      </c>
      <c r="B1687" s="376"/>
      <c r="C1687" s="22" t="s">
        <v>909</v>
      </c>
      <c r="D1687" s="319" t="s">
        <v>700</v>
      </c>
      <c r="E1687" s="373"/>
      <c r="F1687" s="388"/>
      <c r="G1687" s="376"/>
      <c r="H1687" s="373"/>
      <c r="I1687" s="373"/>
      <c r="J1687" s="389"/>
      <c r="K1687" s="318"/>
      <c r="L1687" s="324">
        <v>246100</v>
      </c>
      <c r="M1687" s="324">
        <v>246100</v>
      </c>
      <c r="N1687" s="132">
        <v>246100</v>
      </c>
      <c r="O1687" s="324">
        <v>246100</v>
      </c>
      <c r="P1687" s="324">
        <v>246100</v>
      </c>
      <c r="Q1687" s="324">
        <v>246100</v>
      </c>
      <c r="R1687" s="333">
        <v>246100</v>
      </c>
      <c r="S1687" s="324">
        <v>246100</v>
      </c>
      <c r="T1687" s="324">
        <v>246100</v>
      </c>
    </row>
    <row r="1688" spans="1:20" s="10" customFormat="1" ht="65.099999999999994" customHeight="1" x14ac:dyDescent="0.3">
      <c r="A1688" s="13">
        <v>1678</v>
      </c>
      <c r="B1688" s="376"/>
      <c r="C1688" s="22" t="s">
        <v>910</v>
      </c>
      <c r="D1688" s="319" t="s">
        <v>700</v>
      </c>
      <c r="E1688" s="373"/>
      <c r="F1688" s="388"/>
      <c r="G1688" s="376"/>
      <c r="H1688" s="373"/>
      <c r="I1688" s="373"/>
      <c r="J1688" s="389"/>
      <c r="K1688" s="318"/>
      <c r="L1688" s="324">
        <v>358000</v>
      </c>
      <c r="M1688" s="324">
        <v>358000</v>
      </c>
      <c r="N1688" s="132">
        <v>358000</v>
      </c>
      <c r="O1688" s="324">
        <v>358000</v>
      </c>
      <c r="P1688" s="324">
        <v>358000</v>
      </c>
      <c r="Q1688" s="324">
        <v>358000</v>
      </c>
      <c r="R1688" s="333">
        <v>358000</v>
      </c>
      <c r="S1688" s="324">
        <v>358000</v>
      </c>
      <c r="T1688" s="324">
        <v>358000</v>
      </c>
    </row>
    <row r="1689" spans="1:20" s="10" customFormat="1" ht="65.099999999999994" customHeight="1" x14ac:dyDescent="0.3">
      <c r="A1689" s="13">
        <v>1679</v>
      </c>
      <c r="B1689" s="376"/>
      <c r="C1689" s="22" t="s">
        <v>911</v>
      </c>
      <c r="D1689" s="319" t="s">
        <v>700</v>
      </c>
      <c r="E1689" s="373"/>
      <c r="F1689" s="388"/>
      <c r="G1689" s="376"/>
      <c r="H1689" s="373"/>
      <c r="I1689" s="373"/>
      <c r="J1689" s="389"/>
      <c r="K1689" s="318"/>
      <c r="L1689" s="324">
        <v>627000</v>
      </c>
      <c r="M1689" s="324">
        <v>627000</v>
      </c>
      <c r="N1689" s="132">
        <v>627000</v>
      </c>
      <c r="O1689" s="324">
        <v>627000</v>
      </c>
      <c r="P1689" s="324">
        <v>627000</v>
      </c>
      <c r="Q1689" s="324">
        <v>627000</v>
      </c>
      <c r="R1689" s="333">
        <v>627000</v>
      </c>
      <c r="S1689" s="324">
        <v>627000</v>
      </c>
      <c r="T1689" s="324">
        <v>627000</v>
      </c>
    </row>
    <row r="1690" spans="1:20" s="10" customFormat="1" ht="65.099999999999994" customHeight="1" x14ac:dyDescent="0.3">
      <c r="A1690" s="13">
        <v>1680</v>
      </c>
      <c r="B1690" s="376"/>
      <c r="C1690" s="22" t="s">
        <v>912</v>
      </c>
      <c r="D1690" s="319" t="s">
        <v>700</v>
      </c>
      <c r="E1690" s="373"/>
      <c r="F1690" s="388"/>
      <c r="G1690" s="376"/>
      <c r="H1690" s="373"/>
      <c r="I1690" s="373"/>
      <c r="J1690" s="389"/>
      <c r="K1690" s="318"/>
      <c r="L1690" s="324">
        <v>902200</v>
      </c>
      <c r="M1690" s="324">
        <v>902200</v>
      </c>
      <c r="N1690" s="132">
        <v>902200</v>
      </c>
      <c r="O1690" s="324">
        <v>902200</v>
      </c>
      <c r="P1690" s="324">
        <v>902200</v>
      </c>
      <c r="Q1690" s="324">
        <v>902200</v>
      </c>
      <c r="R1690" s="333">
        <v>902200</v>
      </c>
      <c r="S1690" s="324">
        <v>902200</v>
      </c>
      <c r="T1690" s="324">
        <v>902200</v>
      </c>
    </row>
    <row r="1691" spans="1:20" s="10" customFormat="1" ht="187.5" customHeight="1" x14ac:dyDescent="0.3">
      <c r="A1691" s="13">
        <v>1681</v>
      </c>
      <c r="B1691" s="376"/>
      <c r="C1691" s="44" t="s">
        <v>2879</v>
      </c>
      <c r="D1691" s="319" t="s">
        <v>568</v>
      </c>
      <c r="E1691" s="373" t="s">
        <v>2875</v>
      </c>
      <c r="F1691" s="309" t="s">
        <v>2889</v>
      </c>
      <c r="G1691" s="376" t="s">
        <v>2876</v>
      </c>
      <c r="H1691" s="373" t="s">
        <v>17</v>
      </c>
      <c r="I1691" s="373" t="s">
        <v>2877</v>
      </c>
      <c r="J1691" s="389" t="s">
        <v>1861</v>
      </c>
      <c r="K1691" s="388" t="s">
        <v>2878</v>
      </c>
      <c r="L1691" s="324">
        <v>6390000</v>
      </c>
      <c r="M1691" s="324">
        <v>6390000</v>
      </c>
      <c r="N1691" s="132">
        <v>6390000</v>
      </c>
      <c r="O1691" s="324">
        <v>6390000</v>
      </c>
      <c r="P1691" s="324">
        <v>6390000</v>
      </c>
      <c r="Q1691" s="324">
        <v>6390000</v>
      </c>
      <c r="R1691" s="333">
        <v>6390000</v>
      </c>
      <c r="S1691" s="324">
        <v>6390000</v>
      </c>
      <c r="T1691" s="324">
        <v>6390000</v>
      </c>
    </row>
    <row r="1692" spans="1:20" s="10" customFormat="1" ht="187.5" customHeight="1" x14ac:dyDescent="0.3">
      <c r="A1692" s="13">
        <v>1682</v>
      </c>
      <c r="B1692" s="376"/>
      <c r="C1692" s="44" t="s">
        <v>2880</v>
      </c>
      <c r="D1692" s="319" t="s">
        <v>568</v>
      </c>
      <c r="E1692" s="373"/>
      <c r="F1692" s="309" t="s">
        <v>2890</v>
      </c>
      <c r="G1692" s="376"/>
      <c r="H1692" s="373"/>
      <c r="I1692" s="373"/>
      <c r="J1692" s="389"/>
      <c r="K1692" s="388"/>
      <c r="L1692" s="324">
        <v>6654000</v>
      </c>
      <c r="M1692" s="324">
        <v>6654000</v>
      </c>
      <c r="N1692" s="132">
        <v>6654000</v>
      </c>
      <c r="O1692" s="324">
        <v>6654000</v>
      </c>
      <c r="P1692" s="324">
        <v>6654000</v>
      </c>
      <c r="Q1692" s="324">
        <v>6654000</v>
      </c>
      <c r="R1692" s="333">
        <v>6654000</v>
      </c>
      <c r="S1692" s="324">
        <v>6654000</v>
      </c>
      <c r="T1692" s="324">
        <v>6654000</v>
      </c>
    </row>
    <row r="1693" spans="1:20" s="10" customFormat="1" ht="187.5" customHeight="1" x14ac:dyDescent="0.3">
      <c r="A1693" s="13">
        <v>1683</v>
      </c>
      <c r="B1693" s="376"/>
      <c r="C1693" s="44" t="s">
        <v>2881</v>
      </c>
      <c r="D1693" s="319" t="s">
        <v>568</v>
      </c>
      <c r="E1693" s="373"/>
      <c r="F1693" s="309" t="s">
        <v>2891</v>
      </c>
      <c r="G1693" s="376"/>
      <c r="H1693" s="373"/>
      <c r="I1693" s="373"/>
      <c r="J1693" s="389"/>
      <c r="K1693" s="388"/>
      <c r="L1693" s="324">
        <v>6819000</v>
      </c>
      <c r="M1693" s="324">
        <v>6819000</v>
      </c>
      <c r="N1693" s="132">
        <v>6819000</v>
      </c>
      <c r="O1693" s="324">
        <v>6819000</v>
      </c>
      <c r="P1693" s="324">
        <v>6819000</v>
      </c>
      <c r="Q1693" s="324">
        <v>6819000</v>
      </c>
      <c r="R1693" s="333">
        <v>6819000</v>
      </c>
      <c r="S1693" s="324">
        <v>6819000</v>
      </c>
      <c r="T1693" s="324">
        <v>6819000</v>
      </c>
    </row>
    <row r="1694" spans="1:20" s="10" customFormat="1" ht="187.5" customHeight="1" x14ac:dyDescent="0.3">
      <c r="A1694" s="13">
        <v>1684</v>
      </c>
      <c r="B1694" s="376"/>
      <c r="C1694" s="44" t="s">
        <v>2882</v>
      </c>
      <c r="D1694" s="319" t="s">
        <v>568</v>
      </c>
      <c r="E1694" s="373"/>
      <c r="F1694" s="309" t="s">
        <v>2891</v>
      </c>
      <c r="G1694" s="376"/>
      <c r="H1694" s="373"/>
      <c r="I1694" s="373"/>
      <c r="J1694" s="389"/>
      <c r="K1694" s="388"/>
      <c r="L1694" s="324">
        <v>7828000</v>
      </c>
      <c r="M1694" s="324">
        <v>7828000</v>
      </c>
      <c r="N1694" s="132">
        <v>7828000</v>
      </c>
      <c r="O1694" s="324">
        <v>7828000</v>
      </c>
      <c r="P1694" s="324">
        <v>7828000</v>
      </c>
      <c r="Q1694" s="324">
        <v>7828000</v>
      </c>
      <c r="R1694" s="333">
        <v>7828000</v>
      </c>
      <c r="S1694" s="324">
        <v>7828000</v>
      </c>
      <c r="T1694" s="324">
        <v>7828000</v>
      </c>
    </row>
    <row r="1695" spans="1:20" s="10" customFormat="1" ht="187.5" customHeight="1" x14ac:dyDescent="0.3">
      <c r="A1695" s="13">
        <v>1685</v>
      </c>
      <c r="B1695" s="376"/>
      <c r="C1695" s="44" t="s">
        <v>2883</v>
      </c>
      <c r="D1695" s="319" t="s">
        <v>568</v>
      </c>
      <c r="E1695" s="373"/>
      <c r="F1695" s="309" t="s">
        <v>2891</v>
      </c>
      <c r="G1695" s="376"/>
      <c r="H1695" s="373"/>
      <c r="I1695" s="373"/>
      <c r="J1695" s="389"/>
      <c r="K1695" s="388"/>
      <c r="L1695" s="324">
        <v>7973000</v>
      </c>
      <c r="M1695" s="324">
        <v>7973000</v>
      </c>
      <c r="N1695" s="132">
        <v>7973000</v>
      </c>
      <c r="O1695" s="324">
        <v>7973000</v>
      </c>
      <c r="P1695" s="324">
        <v>7973000</v>
      </c>
      <c r="Q1695" s="324">
        <v>7973000</v>
      </c>
      <c r="R1695" s="333">
        <v>7973000</v>
      </c>
      <c r="S1695" s="324">
        <v>7973000</v>
      </c>
      <c r="T1695" s="324">
        <v>7973000</v>
      </c>
    </row>
    <row r="1696" spans="1:20" s="10" customFormat="1" ht="187.5" customHeight="1" x14ac:dyDescent="0.3">
      <c r="A1696" s="13">
        <v>1686</v>
      </c>
      <c r="B1696" s="376"/>
      <c r="C1696" s="44" t="s">
        <v>2884</v>
      </c>
      <c r="D1696" s="319" t="s">
        <v>568</v>
      </c>
      <c r="E1696" s="373"/>
      <c r="F1696" s="309" t="s">
        <v>2891</v>
      </c>
      <c r="G1696" s="376"/>
      <c r="H1696" s="373"/>
      <c r="I1696" s="373"/>
      <c r="J1696" s="389"/>
      <c r="K1696" s="388"/>
      <c r="L1696" s="324">
        <v>9402000</v>
      </c>
      <c r="M1696" s="324">
        <v>9402000</v>
      </c>
      <c r="N1696" s="132">
        <v>9402000</v>
      </c>
      <c r="O1696" s="324">
        <v>9402000</v>
      </c>
      <c r="P1696" s="324">
        <v>9402000</v>
      </c>
      <c r="Q1696" s="324">
        <v>9402000</v>
      </c>
      <c r="R1696" s="333">
        <v>9402000</v>
      </c>
      <c r="S1696" s="324">
        <v>9402000</v>
      </c>
      <c r="T1696" s="324">
        <v>9402000</v>
      </c>
    </row>
    <row r="1697" spans="1:21" s="10" customFormat="1" ht="187.5" customHeight="1" x14ac:dyDescent="0.3">
      <c r="A1697" s="13">
        <v>1687</v>
      </c>
      <c r="B1697" s="376"/>
      <c r="C1697" s="44" t="s">
        <v>2885</v>
      </c>
      <c r="D1697" s="319" t="s">
        <v>568</v>
      </c>
      <c r="E1697" s="373"/>
      <c r="F1697" s="309" t="s">
        <v>2892</v>
      </c>
      <c r="G1697" s="376"/>
      <c r="H1697" s="373"/>
      <c r="I1697" s="373"/>
      <c r="J1697" s="389"/>
      <c r="K1697" s="388"/>
      <c r="L1697" s="324">
        <v>11693000</v>
      </c>
      <c r="M1697" s="324">
        <v>11693000</v>
      </c>
      <c r="N1697" s="132">
        <v>11693000</v>
      </c>
      <c r="O1697" s="324">
        <v>11693000</v>
      </c>
      <c r="P1697" s="324">
        <v>11693000</v>
      </c>
      <c r="Q1697" s="324">
        <v>11693000</v>
      </c>
      <c r="R1697" s="333">
        <v>11693000</v>
      </c>
      <c r="S1697" s="324">
        <v>11693000</v>
      </c>
      <c r="T1697" s="324">
        <v>11693000</v>
      </c>
    </row>
    <row r="1698" spans="1:21" s="45" customFormat="1" ht="144.75" customHeight="1" x14ac:dyDescent="0.4">
      <c r="A1698" s="13">
        <v>1688</v>
      </c>
      <c r="B1698" s="376"/>
      <c r="C1698" s="309" t="s">
        <v>2894</v>
      </c>
      <c r="D1698" s="319" t="s">
        <v>568</v>
      </c>
      <c r="E1698" s="373"/>
      <c r="F1698" s="309" t="s">
        <v>2901</v>
      </c>
      <c r="G1698" s="376"/>
      <c r="H1698" s="373"/>
      <c r="I1698" s="373"/>
      <c r="J1698" s="389"/>
      <c r="K1698" s="388"/>
      <c r="L1698" s="324">
        <v>6860000</v>
      </c>
      <c r="M1698" s="324">
        <v>6860000</v>
      </c>
      <c r="N1698" s="132">
        <v>6860000</v>
      </c>
      <c r="O1698" s="324">
        <v>6860000</v>
      </c>
      <c r="P1698" s="324">
        <v>6860000</v>
      </c>
      <c r="Q1698" s="324">
        <v>6860000</v>
      </c>
      <c r="R1698" s="324">
        <v>6860000</v>
      </c>
      <c r="S1698" s="324">
        <v>6860000</v>
      </c>
      <c r="T1698" s="324">
        <v>6860000</v>
      </c>
      <c r="U1698" s="178"/>
    </row>
    <row r="1699" spans="1:21" s="45" customFormat="1" ht="144.75" customHeight="1" x14ac:dyDescent="0.4">
      <c r="A1699" s="13">
        <v>1689</v>
      </c>
      <c r="B1699" s="376"/>
      <c r="C1699" s="309" t="s">
        <v>2895</v>
      </c>
      <c r="D1699" s="319" t="s">
        <v>568</v>
      </c>
      <c r="E1699" s="373"/>
      <c r="F1699" s="309" t="s">
        <v>2901</v>
      </c>
      <c r="G1699" s="376"/>
      <c r="H1699" s="373"/>
      <c r="I1699" s="373"/>
      <c r="J1699" s="389"/>
      <c r="K1699" s="388"/>
      <c r="L1699" s="324">
        <v>7560000</v>
      </c>
      <c r="M1699" s="324">
        <v>7560000</v>
      </c>
      <c r="N1699" s="132">
        <v>7560000</v>
      </c>
      <c r="O1699" s="324">
        <v>7560000</v>
      </c>
      <c r="P1699" s="324">
        <v>7560000</v>
      </c>
      <c r="Q1699" s="324">
        <v>7560000</v>
      </c>
      <c r="R1699" s="324">
        <v>7560000</v>
      </c>
      <c r="S1699" s="324">
        <v>7560000</v>
      </c>
      <c r="T1699" s="324">
        <v>7560000</v>
      </c>
      <c r="U1699" s="178"/>
    </row>
    <row r="1700" spans="1:21" s="45" customFormat="1" ht="144.75" customHeight="1" x14ac:dyDescent="0.4">
      <c r="A1700" s="13">
        <v>1690</v>
      </c>
      <c r="B1700" s="376"/>
      <c r="C1700" s="309" t="s">
        <v>2896</v>
      </c>
      <c r="D1700" s="319" t="s">
        <v>568</v>
      </c>
      <c r="E1700" s="373"/>
      <c r="F1700" s="309" t="s">
        <v>2901</v>
      </c>
      <c r="G1700" s="376"/>
      <c r="H1700" s="373"/>
      <c r="I1700" s="373"/>
      <c r="J1700" s="389"/>
      <c r="K1700" s="388"/>
      <c r="L1700" s="324">
        <v>8260000</v>
      </c>
      <c r="M1700" s="324">
        <v>8260000</v>
      </c>
      <c r="N1700" s="132">
        <v>8260000</v>
      </c>
      <c r="O1700" s="324">
        <v>8260000</v>
      </c>
      <c r="P1700" s="324">
        <v>8260000</v>
      </c>
      <c r="Q1700" s="324">
        <v>8260000</v>
      </c>
      <c r="R1700" s="324">
        <v>8260000</v>
      </c>
      <c r="S1700" s="324">
        <v>8260000</v>
      </c>
      <c r="T1700" s="324">
        <v>8260000</v>
      </c>
      <c r="U1700" s="178"/>
    </row>
    <row r="1701" spans="1:21" s="45" customFormat="1" ht="144.75" customHeight="1" x14ac:dyDescent="0.4">
      <c r="A1701" s="13">
        <v>1691</v>
      </c>
      <c r="B1701" s="376"/>
      <c r="C1701" s="309" t="s">
        <v>2897</v>
      </c>
      <c r="D1701" s="319" t="s">
        <v>568</v>
      </c>
      <c r="E1701" s="373"/>
      <c r="F1701" s="309" t="s">
        <v>2901</v>
      </c>
      <c r="G1701" s="376"/>
      <c r="H1701" s="373"/>
      <c r="I1701" s="373"/>
      <c r="J1701" s="389"/>
      <c r="K1701" s="388"/>
      <c r="L1701" s="324">
        <v>8960000</v>
      </c>
      <c r="M1701" s="324">
        <v>8960000</v>
      </c>
      <c r="N1701" s="132">
        <v>8960000</v>
      </c>
      <c r="O1701" s="324">
        <v>8960000</v>
      </c>
      <c r="P1701" s="324">
        <v>8960000</v>
      </c>
      <c r="Q1701" s="324">
        <v>8960000</v>
      </c>
      <c r="R1701" s="324">
        <v>8960000</v>
      </c>
      <c r="S1701" s="324">
        <v>8960000</v>
      </c>
      <c r="T1701" s="324">
        <v>8960000</v>
      </c>
      <c r="U1701" s="178"/>
    </row>
    <row r="1702" spans="1:21" s="45" customFormat="1" ht="144.75" customHeight="1" x14ac:dyDescent="0.4">
      <c r="A1702" s="13">
        <v>1692</v>
      </c>
      <c r="B1702" s="376"/>
      <c r="C1702" s="309" t="s">
        <v>2898</v>
      </c>
      <c r="D1702" s="319" t="s">
        <v>568</v>
      </c>
      <c r="E1702" s="373"/>
      <c r="F1702" s="309" t="s">
        <v>2901</v>
      </c>
      <c r="G1702" s="376"/>
      <c r="H1702" s="373"/>
      <c r="I1702" s="373"/>
      <c r="J1702" s="389"/>
      <c r="K1702" s="388"/>
      <c r="L1702" s="324">
        <v>9660000</v>
      </c>
      <c r="M1702" s="324">
        <v>9660000</v>
      </c>
      <c r="N1702" s="132">
        <v>9660000</v>
      </c>
      <c r="O1702" s="324">
        <v>9660000</v>
      </c>
      <c r="P1702" s="324">
        <v>9660000</v>
      </c>
      <c r="Q1702" s="324">
        <v>9660000</v>
      </c>
      <c r="R1702" s="324">
        <v>9660000</v>
      </c>
      <c r="S1702" s="324">
        <v>9660000</v>
      </c>
      <c r="T1702" s="324">
        <v>9660000</v>
      </c>
      <c r="U1702" s="178"/>
    </row>
    <row r="1703" spans="1:21" s="45" customFormat="1" ht="144.75" customHeight="1" x14ac:dyDescent="0.4">
      <c r="A1703" s="13">
        <v>1693</v>
      </c>
      <c r="B1703" s="376"/>
      <c r="C1703" s="309" t="s">
        <v>2899</v>
      </c>
      <c r="D1703" s="319" t="s">
        <v>568</v>
      </c>
      <c r="E1703" s="373"/>
      <c r="F1703" s="309" t="s">
        <v>2902</v>
      </c>
      <c r="G1703" s="376"/>
      <c r="H1703" s="373"/>
      <c r="I1703" s="373"/>
      <c r="J1703" s="389"/>
      <c r="K1703" s="388"/>
      <c r="L1703" s="324">
        <v>10360000</v>
      </c>
      <c r="M1703" s="324">
        <v>10360000</v>
      </c>
      <c r="N1703" s="132">
        <v>10360000</v>
      </c>
      <c r="O1703" s="324">
        <v>10360000</v>
      </c>
      <c r="P1703" s="324">
        <v>10360000</v>
      </c>
      <c r="Q1703" s="324">
        <v>10360000</v>
      </c>
      <c r="R1703" s="324">
        <v>10360000</v>
      </c>
      <c r="S1703" s="324">
        <v>10360000</v>
      </c>
      <c r="T1703" s="324">
        <v>10360000</v>
      </c>
      <c r="U1703" s="178"/>
    </row>
    <row r="1704" spans="1:21" s="45" customFormat="1" ht="144.75" customHeight="1" x14ac:dyDescent="0.4">
      <c r="A1704" s="13">
        <v>1694</v>
      </c>
      <c r="B1704" s="376"/>
      <c r="C1704" s="309" t="s">
        <v>2900</v>
      </c>
      <c r="D1704" s="319" t="s">
        <v>568</v>
      </c>
      <c r="E1704" s="373"/>
      <c r="F1704" s="309" t="s">
        <v>2902</v>
      </c>
      <c r="G1704" s="376"/>
      <c r="H1704" s="373"/>
      <c r="I1704" s="373"/>
      <c r="J1704" s="389"/>
      <c r="K1704" s="388"/>
      <c r="L1704" s="324">
        <v>11060000</v>
      </c>
      <c r="M1704" s="324">
        <v>11060000</v>
      </c>
      <c r="N1704" s="132">
        <v>11060000</v>
      </c>
      <c r="O1704" s="324">
        <v>11060000</v>
      </c>
      <c r="P1704" s="324">
        <v>11060000</v>
      </c>
      <c r="Q1704" s="324">
        <v>11060000</v>
      </c>
      <c r="R1704" s="324">
        <v>11060000</v>
      </c>
      <c r="S1704" s="324">
        <v>11060000</v>
      </c>
      <c r="T1704" s="324">
        <v>11060000</v>
      </c>
      <c r="U1704" s="178"/>
    </row>
    <row r="1705" spans="1:21" s="10" customFormat="1" ht="187.5" customHeight="1" x14ac:dyDescent="0.3">
      <c r="A1705" s="13">
        <v>1695</v>
      </c>
      <c r="B1705" s="376"/>
      <c r="C1705" s="22" t="s">
        <v>2886</v>
      </c>
      <c r="D1705" s="319" t="s">
        <v>568</v>
      </c>
      <c r="E1705" s="373"/>
      <c r="F1705" s="309" t="s">
        <v>2893</v>
      </c>
      <c r="G1705" s="376"/>
      <c r="H1705" s="373"/>
      <c r="I1705" s="373"/>
      <c r="J1705" s="389"/>
      <c r="K1705" s="388"/>
      <c r="L1705" s="324">
        <v>13500000</v>
      </c>
      <c r="M1705" s="324">
        <v>13500000</v>
      </c>
      <c r="N1705" s="132">
        <v>13500000</v>
      </c>
      <c r="O1705" s="324">
        <v>13500000</v>
      </c>
      <c r="P1705" s="324">
        <v>13500000</v>
      </c>
      <c r="Q1705" s="324">
        <v>13500000</v>
      </c>
      <c r="R1705" s="333">
        <v>13500000</v>
      </c>
      <c r="S1705" s="324">
        <v>13500000</v>
      </c>
      <c r="T1705" s="324">
        <v>13500000</v>
      </c>
    </row>
    <row r="1706" spans="1:21" s="10" customFormat="1" ht="187.5" customHeight="1" x14ac:dyDescent="0.3">
      <c r="A1706" s="13">
        <v>1696</v>
      </c>
      <c r="B1706" s="376"/>
      <c r="C1706" s="22" t="s">
        <v>2887</v>
      </c>
      <c r="D1706" s="319" t="s">
        <v>568</v>
      </c>
      <c r="E1706" s="373"/>
      <c r="F1706" s="309" t="s">
        <v>2893</v>
      </c>
      <c r="G1706" s="376"/>
      <c r="H1706" s="373"/>
      <c r="I1706" s="373"/>
      <c r="J1706" s="389"/>
      <c r="K1706" s="388"/>
      <c r="L1706" s="324">
        <v>15430000</v>
      </c>
      <c r="M1706" s="324">
        <v>15430000</v>
      </c>
      <c r="N1706" s="132">
        <v>15430000</v>
      </c>
      <c r="O1706" s="324">
        <v>15430000</v>
      </c>
      <c r="P1706" s="324">
        <v>15430000</v>
      </c>
      <c r="Q1706" s="324">
        <v>15430000</v>
      </c>
      <c r="R1706" s="333">
        <v>15430000</v>
      </c>
      <c r="S1706" s="324">
        <v>15430000</v>
      </c>
      <c r="T1706" s="324">
        <v>15430000</v>
      </c>
    </row>
    <row r="1707" spans="1:21" s="10" customFormat="1" ht="187.5" customHeight="1" x14ac:dyDescent="0.3">
      <c r="A1707" s="13">
        <v>1697</v>
      </c>
      <c r="B1707" s="376"/>
      <c r="C1707" s="22" t="s">
        <v>2888</v>
      </c>
      <c r="D1707" s="319" t="s">
        <v>568</v>
      </c>
      <c r="E1707" s="373"/>
      <c r="F1707" s="309" t="s">
        <v>2893</v>
      </c>
      <c r="G1707" s="376"/>
      <c r="H1707" s="373"/>
      <c r="I1707" s="373"/>
      <c r="J1707" s="389"/>
      <c r="K1707" s="388"/>
      <c r="L1707" s="324">
        <v>16800000</v>
      </c>
      <c r="M1707" s="324">
        <v>16800000</v>
      </c>
      <c r="N1707" s="132">
        <v>16800000</v>
      </c>
      <c r="O1707" s="324">
        <v>16800000</v>
      </c>
      <c r="P1707" s="324">
        <v>16800000</v>
      </c>
      <c r="Q1707" s="324">
        <v>16800000</v>
      </c>
      <c r="R1707" s="333">
        <v>16800000</v>
      </c>
      <c r="S1707" s="324">
        <v>16800000</v>
      </c>
      <c r="T1707" s="324">
        <v>16800000</v>
      </c>
    </row>
    <row r="1708" spans="1:21" s="10" customFormat="1" ht="172.5" customHeight="1" x14ac:dyDescent="0.3">
      <c r="A1708" s="13">
        <v>1698</v>
      </c>
      <c r="B1708" s="376"/>
      <c r="C1708" s="22" t="s">
        <v>2194</v>
      </c>
      <c r="D1708" s="319" t="s">
        <v>568</v>
      </c>
      <c r="E1708" s="307" t="s">
        <v>2200</v>
      </c>
      <c r="F1708" s="39" t="s">
        <v>2205</v>
      </c>
      <c r="G1708" s="376" t="s">
        <v>2204</v>
      </c>
      <c r="H1708" s="373" t="s">
        <v>257</v>
      </c>
      <c r="I1708" s="307"/>
      <c r="J1708" s="319"/>
      <c r="K1708" s="318" t="s">
        <v>2206</v>
      </c>
      <c r="L1708" s="324">
        <v>5239500</v>
      </c>
      <c r="M1708" s="324">
        <v>5239500</v>
      </c>
      <c r="N1708" s="132">
        <v>5239500</v>
      </c>
      <c r="O1708" s="324">
        <v>5239500</v>
      </c>
      <c r="P1708" s="324">
        <v>5239500</v>
      </c>
      <c r="Q1708" s="324">
        <v>5239500</v>
      </c>
      <c r="R1708" s="333">
        <v>5239500</v>
      </c>
      <c r="S1708" s="324">
        <v>5239500</v>
      </c>
      <c r="T1708" s="324">
        <v>5239500</v>
      </c>
    </row>
    <row r="1709" spans="1:21" s="10" customFormat="1" ht="172.5" customHeight="1" x14ac:dyDescent="0.3">
      <c r="A1709" s="13">
        <v>1699</v>
      </c>
      <c r="B1709" s="376"/>
      <c r="C1709" s="22" t="s">
        <v>2195</v>
      </c>
      <c r="D1709" s="319" t="s">
        <v>568</v>
      </c>
      <c r="E1709" s="307" t="s">
        <v>2201</v>
      </c>
      <c r="F1709" s="39" t="s">
        <v>2207</v>
      </c>
      <c r="G1709" s="376"/>
      <c r="H1709" s="373"/>
      <c r="I1709" s="307"/>
      <c r="J1709" s="319"/>
      <c r="K1709" s="318" t="s">
        <v>2206</v>
      </c>
      <c r="L1709" s="324">
        <v>7647975</v>
      </c>
      <c r="M1709" s="324">
        <v>7647975</v>
      </c>
      <c r="N1709" s="132">
        <v>7647975</v>
      </c>
      <c r="O1709" s="324">
        <v>7647975</v>
      </c>
      <c r="P1709" s="324">
        <v>7647975</v>
      </c>
      <c r="Q1709" s="324">
        <v>7647975</v>
      </c>
      <c r="R1709" s="333">
        <v>7647975</v>
      </c>
      <c r="S1709" s="324">
        <v>7647975</v>
      </c>
      <c r="T1709" s="324">
        <v>7647975</v>
      </c>
    </row>
    <row r="1710" spans="1:21" s="10" customFormat="1" ht="172.5" customHeight="1" x14ac:dyDescent="0.3">
      <c r="A1710" s="13">
        <v>1700</v>
      </c>
      <c r="B1710" s="376"/>
      <c r="C1710" s="22" t="s">
        <v>2196</v>
      </c>
      <c r="D1710" s="319" t="s">
        <v>568</v>
      </c>
      <c r="E1710" s="307" t="s">
        <v>2202</v>
      </c>
      <c r="F1710" s="39" t="s">
        <v>2208</v>
      </c>
      <c r="G1710" s="376"/>
      <c r="H1710" s="373"/>
      <c r="I1710" s="307"/>
      <c r="J1710" s="319"/>
      <c r="K1710" s="318" t="s">
        <v>2209</v>
      </c>
      <c r="L1710" s="324">
        <v>10605000</v>
      </c>
      <c r="M1710" s="324">
        <v>10605000</v>
      </c>
      <c r="N1710" s="132">
        <v>10605000</v>
      </c>
      <c r="O1710" s="324">
        <v>10605000</v>
      </c>
      <c r="P1710" s="324">
        <v>10605000</v>
      </c>
      <c r="Q1710" s="324">
        <v>10605000</v>
      </c>
      <c r="R1710" s="333">
        <v>10605000</v>
      </c>
      <c r="S1710" s="324">
        <v>10605000</v>
      </c>
      <c r="T1710" s="324">
        <v>10605000</v>
      </c>
    </row>
    <row r="1711" spans="1:21" s="10" customFormat="1" ht="172.5" customHeight="1" x14ac:dyDescent="0.3">
      <c r="A1711" s="13">
        <v>1701</v>
      </c>
      <c r="B1711" s="376"/>
      <c r="C1711" s="22" t="s">
        <v>2197</v>
      </c>
      <c r="D1711" s="319" t="s">
        <v>568</v>
      </c>
      <c r="E1711" s="307" t="s">
        <v>2202</v>
      </c>
      <c r="F1711" s="39" t="s">
        <v>2210</v>
      </c>
      <c r="G1711" s="376"/>
      <c r="H1711" s="373"/>
      <c r="I1711" s="307"/>
      <c r="J1711" s="319"/>
      <c r="K1711" s="318" t="s">
        <v>2209</v>
      </c>
      <c r="L1711" s="324">
        <v>24819000</v>
      </c>
      <c r="M1711" s="324">
        <v>24819000</v>
      </c>
      <c r="N1711" s="132">
        <v>24819000</v>
      </c>
      <c r="O1711" s="324">
        <v>24819000</v>
      </c>
      <c r="P1711" s="324">
        <v>24819000</v>
      </c>
      <c r="Q1711" s="324">
        <v>24819000</v>
      </c>
      <c r="R1711" s="333">
        <v>24819000</v>
      </c>
      <c r="S1711" s="324">
        <v>24819000</v>
      </c>
      <c r="T1711" s="324">
        <v>24819000</v>
      </c>
    </row>
    <row r="1712" spans="1:21" s="10" customFormat="1" ht="172.5" customHeight="1" x14ac:dyDescent="0.3">
      <c r="A1712" s="13">
        <v>1702</v>
      </c>
      <c r="B1712" s="376"/>
      <c r="C1712" s="22" t="s">
        <v>2198</v>
      </c>
      <c r="D1712" s="319" t="s">
        <v>568</v>
      </c>
      <c r="E1712" s="307" t="s">
        <v>2203</v>
      </c>
      <c r="F1712" s="39" t="s">
        <v>2212</v>
      </c>
      <c r="G1712" s="376"/>
      <c r="H1712" s="373"/>
      <c r="I1712" s="307"/>
      <c r="J1712" s="319"/>
      <c r="K1712" s="318" t="s">
        <v>2209</v>
      </c>
      <c r="L1712" s="324">
        <v>17916000</v>
      </c>
      <c r="M1712" s="324">
        <v>17916000</v>
      </c>
      <c r="N1712" s="132">
        <v>17916000</v>
      </c>
      <c r="O1712" s="324">
        <v>17916000</v>
      </c>
      <c r="P1712" s="324">
        <v>17916000</v>
      </c>
      <c r="Q1712" s="324">
        <v>17916000</v>
      </c>
      <c r="R1712" s="333">
        <v>17916000</v>
      </c>
      <c r="S1712" s="324">
        <v>17916000</v>
      </c>
      <c r="T1712" s="324">
        <v>17916000</v>
      </c>
    </row>
    <row r="1713" spans="1:20" s="10" customFormat="1" ht="172.5" customHeight="1" x14ac:dyDescent="0.3">
      <c r="A1713" s="13">
        <v>1703</v>
      </c>
      <c r="B1713" s="376"/>
      <c r="C1713" s="22" t="s">
        <v>2199</v>
      </c>
      <c r="D1713" s="319" t="s">
        <v>568</v>
      </c>
      <c r="E1713" s="307" t="s">
        <v>2203</v>
      </c>
      <c r="F1713" s="39" t="s">
        <v>2211</v>
      </c>
      <c r="G1713" s="376"/>
      <c r="H1713" s="373"/>
      <c r="I1713" s="307"/>
      <c r="J1713" s="319"/>
      <c r="K1713" s="318" t="s">
        <v>2209</v>
      </c>
      <c r="L1713" s="324">
        <v>23832000</v>
      </c>
      <c r="M1713" s="324">
        <v>23832000</v>
      </c>
      <c r="N1713" s="132">
        <v>23832000</v>
      </c>
      <c r="O1713" s="324">
        <v>23832000</v>
      </c>
      <c r="P1713" s="324">
        <v>23832000</v>
      </c>
      <c r="Q1713" s="324">
        <v>23832000</v>
      </c>
      <c r="R1713" s="333">
        <v>23832000</v>
      </c>
      <c r="S1713" s="324">
        <v>23832000</v>
      </c>
      <c r="T1713" s="324">
        <v>23832000</v>
      </c>
    </row>
    <row r="1714" spans="1:20" s="10" customFormat="1" ht="65.099999999999994" customHeight="1" x14ac:dyDescent="0.3">
      <c r="A1714" s="13">
        <v>1704</v>
      </c>
      <c r="B1714" s="376" t="s">
        <v>938</v>
      </c>
      <c r="C1714" s="307" t="s">
        <v>913</v>
      </c>
      <c r="D1714" s="319" t="s">
        <v>914</v>
      </c>
      <c r="E1714" s="307" t="s">
        <v>915</v>
      </c>
      <c r="F1714" s="318" t="s">
        <v>916</v>
      </c>
      <c r="G1714" s="308" t="s">
        <v>917</v>
      </c>
      <c r="H1714" s="307" t="s">
        <v>918</v>
      </c>
      <c r="I1714" s="307" t="s">
        <v>919</v>
      </c>
      <c r="J1714" s="389" t="s">
        <v>2531</v>
      </c>
      <c r="K1714" s="388"/>
      <c r="L1714" s="324">
        <v>618000</v>
      </c>
      <c r="M1714" s="324">
        <v>618000</v>
      </c>
      <c r="N1714" s="132">
        <v>618000</v>
      </c>
      <c r="O1714" s="324">
        <v>618000</v>
      </c>
      <c r="P1714" s="324">
        <v>618000</v>
      </c>
      <c r="Q1714" s="324">
        <v>618000</v>
      </c>
      <c r="R1714" s="324">
        <v>618000</v>
      </c>
      <c r="S1714" s="324">
        <v>618000</v>
      </c>
      <c r="T1714" s="324">
        <v>618000</v>
      </c>
    </row>
    <row r="1715" spans="1:20" s="10" customFormat="1" ht="65.099999999999994" customHeight="1" x14ac:dyDescent="0.3">
      <c r="A1715" s="13">
        <v>1705</v>
      </c>
      <c r="B1715" s="376"/>
      <c r="C1715" s="307" t="s">
        <v>920</v>
      </c>
      <c r="D1715" s="319" t="s">
        <v>914</v>
      </c>
      <c r="E1715" s="307" t="s">
        <v>921</v>
      </c>
      <c r="F1715" s="318"/>
      <c r="G1715" s="308" t="s">
        <v>922</v>
      </c>
      <c r="H1715" s="307" t="s">
        <v>923</v>
      </c>
      <c r="I1715" s="321" t="s">
        <v>44</v>
      </c>
      <c r="J1715" s="389"/>
      <c r="K1715" s="388"/>
      <c r="L1715" s="324">
        <v>685000</v>
      </c>
      <c r="M1715" s="324">
        <v>685000</v>
      </c>
      <c r="N1715" s="132">
        <v>685000</v>
      </c>
      <c r="O1715" s="324">
        <v>685000</v>
      </c>
      <c r="P1715" s="324">
        <v>685000</v>
      </c>
      <c r="Q1715" s="324">
        <v>685000</v>
      </c>
      <c r="R1715" s="324">
        <v>685000</v>
      </c>
      <c r="S1715" s="324">
        <v>685000</v>
      </c>
      <c r="T1715" s="324">
        <v>685000</v>
      </c>
    </row>
    <row r="1716" spans="1:20" s="10" customFormat="1" ht="101.25" customHeight="1" x14ac:dyDescent="0.3">
      <c r="A1716" s="13">
        <v>1706</v>
      </c>
      <c r="B1716" s="376"/>
      <c r="C1716" s="307" t="s">
        <v>924</v>
      </c>
      <c r="D1716" s="319" t="s">
        <v>914</v>
      </c>
      <c r="E1716" s="307" t="s">
        <v>915</v>
      </c>
      <c r="F1716" s="318" t="s">
        <v>916</v>
      </c>
      <c r="G1716" s="376" t="s">
        <v>917</v>
      </c>
      <c r="H1716" s="307" t="s">
        <v>918</v>
      </c>
      <c r="I1716" s="321" t="s">
        <v>44</v>
      </c>
      <c r="J1716" s="389"/>
      <c r="K1716" s="388"/>
      <c r="L1716" s="324">
        <v>650000</v>
      </c>
      <c r="M1716" s="324">
        <v>650000</v>
      </c>
      <c r="N1716" s="132">
        <v>650000</v>
      </c>
      <c r="O1716" s="324">
        <v>650000</v>
      </c>
      <c r="P1716" s="324">
        <v>650000</v>
      </c>
      <c r="Q1716" s="324">
        <v>650000</v>
      </c>
      <c r="R1716" s="324">
        <v>650000</v>
      </c>
      <c r="S1716" s="324">
        <v>650000</v>
      </c>
      <c r="T1716" s="324">
        <v>650000</v>
      </c>
    </row>
    <row r="1717" spans="1:20" s="10" customFormat="1" ht="101.25" customHeight="1" x14ac:dyDescent="0.3">
      <c r="A1717" s="13">
        <v>1707</v>
      </c>
      <c r="B1717" s="376"/>
      <c r="C1717" s="307" t="s">
        <v>925</v>
      </c>
      <c r="D1717" s="319" t="s">
        <v>914</v>
      </c>
      <c r="E1717" s="321" t="s">
        <v>44</v>
      </c>
      <c r="F1717" s="318" t="s">
        <v>926</v>
      </c>
      <c r="G1717" s="376"/>
      <c r="H1717" s="307" t="s">
        <v>918</v>
      </c>
      <c r="I1717" s="321" t="s">
        <v>44</v>
      </c>
      <c r="J1717" s="389"/>
      <c r="K1717" s="388"/>
      <c r="L1717" s="324">
        <v>1396800</v>
      </c>
      <c r="M1717" s="324">
        <v>1396800</v>
      </c>
      <c r="N1717" s="132">
        <v>1396800</v>
      </c>
      <c r="O1717" s="324">
        <v>1396800</v>
      </c>
      <c r="P1717" s="324">
        <v>1396800</v>
      </c>
      <c r="Q1717" s="324">
        <v>1396800</v>
      </c>
      <c r="R1717" s="324">
        <v>1396800</v>
      </c>
      <c r="S1717" s="324">
        <v>1396800</v>
      </c>
      <c r="T1717" s="324">
        <v>1396800</v>
      </c>
    </row>
    <row r="1718" spans="1:20" s="10" customFormat="1" ht="101.25" customHeight="1" x14ac:dyDescent="0.3">
      <c r="A1718" s="13">
        <v>1708</v>
      </c>
      <c r="B1718" s="376"/>
      <c r="C1718" s="307" t="s">
        <v>925</v>
      </c>
      <c r="D1718" s="319" t="s">
        <v>914</v>
      </c>
      <c r="E1718" s="321" t="s">
        <v>44</v>
      </c>
      <c r="F1718" s="318" t="s">
        <v>927</v>
      </c>
      <c r="G1718" s="376"/>
      <c r="H1718" s="307" t="s">
        <v>918</v>
      </c>
      <c r="I1718" s="321" t="s">
        <v>44</v>
      </c>
      <c r="J1718" s="389"/>
      <c r="K1718" s="388"/>
      <c r="L1718" s="324">
        <v>3244800</v>
      </c>
      <c r="M1718" s="324">
        <v>3244800</v>
      </c>
      <c r="N1718" s="132">
        <v>3244800</v>
      </c>
      <c r="O1718" s="324">
        <v>3244800</v>
      </c>
      <c r="P1718" s="324">
        <v>3244800</v>
      </c>
      <c r="Q1718" s="324">
        <v>3244800</v>
      </c>
      <c r="R1718" s="324">
        <v>3244800</v>
      </c>
      <c r="S1718" s="324">
        <v>3244800</v>
      </c>
      <c r="T1718" s="324">
        <v>3244800</v>
      </c>
    </row>
    <row r="1719" spans="1:20" s="10" customFormat="1" ht="101.25" customHeight="1" x14ac:dyDescent="0.3">
      <c r="A1719" s="13">
        <v>1709</v>
      </c>
      <c r="B1719" s="376"/>
      <c r="C1719" s="307" t="s">
        <v>925</v>
      </c>
      <c r="D1719" s="319" t="s">
        <v>914</v>
      </c>
      <c r="E1719" s="321" t="s">
        <v>44</v>
      </c>
      <c r="F1719" s="318" t="s">
        <v>928</v>
      </c>
      <c r="G1719" s="376"/>
      <c r="H1719" s="307" t="s">
        <v>918</v>
      </c>
      <c r="I1719" s="321" t="s">
        <v>44</v>
      </c>
      <c r="J1719" s="389"/>
      <c r="K1719" s="388"/>
      <c r="L1719" s="324">
        <v>3476400</v>
      </c>
      <c r="M1719" s="324">
        <v>3476400</v>
      </c>
      <c r="N1719" s="132">
        <v>3476400</v>
      </c>
      <c r="O1719" s="324">
        <v>3476400</v>
      </c>
      <c r="P1719" s="324">
        <v>3476400</v>
      </c>
      <c r="Q1719" s="324">
        <v>3476400</v>
      </c>
      <c r="R1719" s="324">
        <v>3476400</v>
      </c>
      <c r="S1719" s="324">
        <v>3476400</v>
      </c>
      <c r="T1719" s="324">
        <v>3476400</v>
      </c>
    </row>
    <row r="1720" spans="1:20" s="10" customFormat="1" ht="101.25" customHeight="1" x14ac:dyDescent="0.3">
      <c r="A1720" s="13">
        <v>1710</v>
      </c>
      <c r="B1720" s="376"/>
      <c r="C1720" s="307" t="s">
        <v>925</v>
      </c>
      <c r="D1720" s="319" t="s">
        <v>914</v>
      </c>
      <c r="E1720" s="321" t="s">
        <v>44</v>
      </c>
      <c r="F1720" s="318" t="s">
        <v>929</v>
      </c>
      <c r="G1720" s="376"/>
      <c r="H1720" s="307" t="s">
        <v>918</v>
      </c>
      <c r="I1720" s="321" t="s">
        <v>44</v>
      </c>
      <c r="J1720" s="389"/>
      <c r="K1720" s="388"/>
      <c r="L1720" s="324">
        <v>5816400</v>
      </c>
      <c r="M1720" s="324">
        <v>5816400</v>
      </c>
      <c r="N1720" s="132">
        <v>5816400</v>
      </c>
      <c r="O1720" s="324">
        <v>5816400</v>
      </c>
      <c r="P1720" s="324">
        <v>5816400</v>
      </c>
      <c r="Q1720" s="324">
        <v>5816400</v>
      </c>
      <c r="R1720" s="324">
        <v>5816400</v>
      </c>
      <c r="S1720" s="324">
        <v>5816400</v>
      </c>
      <c r="T1720" s="324">
        <v>5816400</v>
      </c>
    </row>
    <row r="1721" spans="1:20" s="10" customFormat="1" ht="101.25" customHeight="1" x14ac:dyDescent="0.3">
      <c r="A1721" s="13">
        <v>1711</v>
      </c>
      <c r="B1721" s="376"/>
      <c r="C1721" s="307" t="s">
        <v>925</v>
      </c>
      <c r="D1721" s="319" t="s">
        <v>914</v>
      </c>
      <c r="E1721" s="321" t="s">
        <v>44</v>
      </c>
      <c r="F1721" s="318" t="s">
        <v>930</v>
      </c>
      <c r="G1721" s="376"/>
      <c r="H1721" s="307" t="s">
        <v>918</v>
      </c>
      <c r="I1721" s="321" t="s">
        <v>44</v>
      </c>
      <c r="J1721" s="389"/>
      <c r="K1721" s="388"/>
      <c r="L1721" s="324">
        <v>7659600</v>
      </c>
      <c r="M1721" s="324">
        <v>7659600</v>
      </c>
      <c r="N1721" s="132">
        <v>7659600</v>
      </c>
      <c r="O1721" s="324">
        <v>7659600</v>
      </c>
      <c r="P1721" s="324">
        <v>7659600</v>
      </c>
      <c r="Q1721" s="324">
        <v>7659600</v>
      </c>
      <c r="R1721" s="324">
        <v>7659600</v>
      </c>
      <c r="S1721" s="324">
        <v>7659600</v>
      </c>
      <c r="T1721" s="324">
        <v>7659600</v>
      </c>
    </row>
    <row r="1722" spans="1:20" s="10" customFormat="1" ht="65.099999999999994" customHeight="1" x14ac:dyDescent="0.3">
      <c r="A1722" s="13">
        <v>1712</v>
      </c>
      <c r="B1722" s="376"/>
      <c r="C1722" s="307" t="s">
        <v>931</v>
      </c>
      <c r="D1722" s="319" t="s">
        <v>914</v>
      </c>
      <c r="E1722" s="307" t="s">
        <v>915</v>
      </c>
      <c r="F1722" s="318" t="s">
        <v>930</v>
      </c>
      <c r="G1722" s="376"/>
      <c r="H1722" s="307" t="s">
        <v>932</v>
      </c>
      <c r="I1722" s="321" t="s">
        <v>44</v>
      </c>
      <c r="J1722" s="389"/>
      <c r="K1722" s="388"/>
      <c r="L1722" s="324">
        <v>12350000</v>
      </c>
      <c r="M1722" s="324">
        <v>12350000</v>
      </c>
      <c r="N1722" s="132">
        <v>12350000</v>
      </c>
      <c r="O1722" s="324">
        <v>12350000</v>
      </c>
      <c r="P1722" s="324">
        <v>12350000</v>
      </c>
      <c r="Q1722" s="324">
        <v>12350000</v>
      </c>
      <c r="R1722" s="324">
        <v>12350000</v>
      </c>
      <c r="S1722" s="324">
        <v>12350000</v>
      </c>
      <c r="T1722" s="324">
        <v>12350000</v>
      </c>
    </row>
    <row r="1723" spans="1:20" s="10" customFormat="1" ht="65.099999999999994" customHeight="1" x14ac:dyDescent="0.3">
      <c r="A1723" s="13">
        <v>1713</v>
      </c>
      <c r="B1723" s="376"/>
      <c r="C1723" s="307" t="s">
        <v>931</v>
      </c>
      <c r="D1723" s="319" t="s">
        <v>914</v>
      </c>
      <c r="E1723" s="321" t="s">
        <v>44</v>
      </c>
      <c r="F1723" s="318" t="s">
        <v>933</v>
      </c>
      <c r="G1723" s="376"/>
      <c r="H1723" s="307" t="s">
        <v>932</v>
      </c>
      <c r="I1723" s="321" t="s">
        <v>44</v>
      </c>
      <c r="J1723" s="389"/>
      <c r="K1723" s="388"/>
      <c r="L1723" s="324">
        <v>12553000</v>
      </c>
      <c r="M1723" s="324">
        <v>12553000</v>
      </c>
      <c r="N1723" s="132">
        <v>12553000</v>
      </c>
      <c r="O1723" s="324">
        <v>12553000</v>
      </c>
      <c r="P1723" s="324">
        <v>12553000</v>
      </c>
      <c r="Q1723" s="324">
        <v>12553000</v>
      </c>
      <c r="R1723" s="324">
        <v>12553000</v>
      </c>
      <c r="S1723" s="324">
        <v>12553000</v>
      </c>
      <c r="T1723" s="324">
        <v>12553000</v>
      </c>
    </row>
    <row r="1724" spans="1:20" s="10" customFormat="1" ht="65.099999999999994" customHeight="1" x14ac:dyDescent="0.3">
      <c r="A1724" s="13">
        <v>1714</v>
      </c>
      <c r="B1724" s="376"/>
      <c r="C1724" s="307" t="s">
        <v>931</v>
      </c>
      <c r="D1724" s="319" t="s">
        <v>914</v>
      </c>
      <c r="E1724" s="321" t="s">
        <v>44</v>
      </c>
      <c r="F1724" s="318" t="s">
        <v>934</v>
      </c>
      <c r="G1724" s="376"/>
      <c r="H1724" s="307" t="s">
        <v>932</v>
      </c>
      <c r="I1724" s="321" t="s">
        <v>44</v>
      </c>
      <c r="J1724" s="389"/>
      <c r="K1724" s="388"/>
      <c r="L1724" s="324">
        <v>15136000</v>
      </c>
      <c r="M1724" s="324">
        <v>15136000</v>
      </c>
      <c r="N1724" s="132">
        <v>15136000</v>
      </c>
      <c r="O1724" s="324">
        <v>15136000</v>
      </c>
      <c r="P1724" s="324">
        <v>15136000</v>
      </c>
      <c r="Q1724" s="324">
        <v>15136000</v>
      </c>
      <c r="R1724" s="324">
        <v>15136000</v>
      </c>
      <c r="S1724" s="324">
        <v>15136000</v>
      </c>
      <c r="T1724" s="324">
        <v>15136000</v>
      </c>
    </row>
    <row r="1725" spans="1:20" s="10" customFormat="1" ht="65.099999999999994" customHeight="1" x14ac:dyDescent="0.3">
      <c r="A1725" s="13">
        <v>1715</v>
      </c>
      <c r="B1725" s="376"/>
      <c r="C1725" s="307" t="s">
        <v>931</v>
      </c>
      <c r="D1725" s="319" t="s">
        <v>914</v>
      </c>
      <c r="E1725" s="321" t="s">
        <v>44</v>
      </c>
      <c r="F1725" s="318" t="s">
        <v>935</v>
      </c>
      <c r="G1725" s="376"/>
      <c r="H1725" s="307" t="s">
        <v>932</v>
      </c>
      <c r="I1725" s="321" t="s">
        <v>44</v>
      </c>
      <c r="J1725" s="389"/>
      <c r="K1725" s="388"/>
      <c r="L1725" s="324">
        <v>18737500</v>
      </c>
      <c r="M1725" s="324">
        <v>18737500</v>
      </c>
      <c r="N1725" s="132">
        <v>18737500</v>
      </c>
      <c r="O1725" s="324">
        <v>18737500</v>
      </c>
      <c r="P1725" s="324">
        <v>18737500</v>
      </c>
      <c r="Q1725" s="324">
        <v>18737500</v>
      </c>
      <c r="R1725" s="324">
        <v>18737500</v>
      </c>
      <c r="S1725" s="324">
        <v>18737500</v>
      </c>
      <c r="T1725" s="324">
        <v>18737500</v>
      </c>
    </row>
    <row r="1726" spans="1:20" s="10" customFormat="1" ht="65.099999999999994" customHeight="1" x14ac:dyDescent="0.3">
      <c r="A1726" s="13">
        <v>1716</v>
      </c>
      <c r="B1726" s="376"/>
      <c r="C1726" s="307" t="s">
        <v>931</v>
      </c>
      <c r="D1726" s="319" t="s">
        <v>914</v>
      </c>
      <c r="E1726" s="321" t="s">
        <v>44</v>
      </c>
      <c r="F1726" s="318" t="s">
        <v>936</v>
      </c>
      <c r="G1726" s="376"/>
      <c r="H1726" s="307" t="s">
        <v>932</v>
      </c>
      <c r="I1726" s="321" t="s">
        <v>44</v>
      </c>
      <c r="J1726" s="389"/>
      <c r="K1726" s="388"/>
      <c r="L1726" s="324">
        <v>26497000</v>
      </c>
      <c r="M1726" s="324">
        <v>26497000</v>
      </c>
      <c r="N1726" s="132">
        <v>26497000</v>
      </c>
      <c r="O1726" s="324">
        <v>26497000</v>
      </c>
      <c r="P1726" s="324">
        <v>26497000</v>
      </c>
      <c r="Q1726" s="324">
        <v>26497000</v>
      </c>
      <c r="R1726" s="324">
        <v>26497000</v>
      </c>
      <c r="S1726" s="324">
        <v>26497000</v>
      </c>
      <c r="T1726" s="324">
        <v>26497000</v>
      </c>
    </row>
    <row r="1727" spans="1:20" s="10" customFormat="1" ht="65.099999999999994" customHeight="1" x14ac:dyDescent="0.3">
      <c r="A1727" s="13">
        <v>1717</v>
      </c>
      <c r="B1727" s="376"/>
      <c r="C1727" s="307" t="s">
        <v>931</v>
      </c>
      <c r="D1727" s="319" t="s">
        <v>914</v>
      </c>
      <c r="E1727" s="321" t="s">
        <v>44</v>
      </c>
      <c r="F1727" s="318" t="s">
        <v>937</v>
      </c>
      <c r="G1727" s="376"/>
      <c r="H1727" s="307" t="s">
        <v>932</v>
      </c>
      <c r="I1727" s="321" t="s">
        <v>44</v>
      </c>
      <c r="J1727" s="389"/>
      <c r="K1727" s="388"/>
      <c r="L1727" s="324">
        <v>31978000</v>
      </c>
      <c r="M1727" s="324">
        <v>31978000</v>
      </c>
      <c r="N1727" s="132">
        <v>31978000</v>
      </c>
      <c r="O1727" s="324">
        <v>31978000</v>
      </c>
      <c r="P1727" s="324">
        <v>31978000</v>
      </c>
      <c r="Q1727" s="324">
        <v>31978000</v>
      </c>
      <c r="R1727" s="324">
        <v>31978000</v>
      </c>
      <c r="S1727" s="324">
        <v>31978000</v>
      </c>
      <c r="T1727" s="324">
        <v>31978000</v>
      </c>
    </row>
    <row r="1728" spans="1:20" s="79" customFormat="1" ht="65.099999999999994" customHeight="1" x14ac:dyDescent="0.3">
      <c r="A1728" s="70">
        <v>1718</v>
      </c>
      <c r="B1728" s="376"/>
      <c r="C1728" s="341" t="s">
        <v>939</v>
      </c>
      <c r="D1728" s="342" t="s">
        <v>570</v>
      </c>
      <c r="E1728" s="341" t="s">
        <v>940</v>
      </c>
      <c r="F1728" s="343" t="s">
        <v>941</v>
      </c>
      <c r="G1728" s="376" t="s">
        <v>942</v>
      </c>
      <c r="H1728" s="341" t="s">
        <v>17</v>
      </c>
      <c r="I1728" s="341"/>
      <c r="J1728" s="389" t="s">
        <v>2526</v>
      </c>
      <c r="K1728" s="388"/>
      <c r="L1728" s="93">
        <v>12500</v>
      </c>
      <c r="M1728" s="93">
        <v>12500</v>
      </c>
      <c r="N1728" s="187">
        <v>12500</v>
      </c>
      <c r="O1728" s="93">
        <v>12500</v>
      </c>
      <c r="P1728" s="93">
        <v>12500</v>
      </c>
      <c r="Q1728" s="93">
        <v>12500</v>
      </c>
      <c r="R1728" s="93">
        <v>12500</v>
      </c>
      <c r="S1728" s="93">
        <v>12500</v>
      </c>
      <c r="T1728" s="93">
        <v>12500</v>
      </c>
    </row>
    <row r="1729" spans="1:20" s="10" customFormat="1" ht="65.099999999999994" customHeight="1" x14ac:dyDescent="0.3">
      <c r="A1729" s="13">
        <v>1719</v>
      </c>
      <c r="B1729" s="376"/>
      <c r="C1729" s="307" t="s">
        <v>939</v>
      </c>
      <c r="D1729" s="319" t="s">
        <v>570</v>
      </c>
      <c r="E1729" s="321" t="s">
        <v>44</v>
      </c>
      <c r="F1729" s="318" t="s">
        <v>943</v>
      </c>
      <c r="G1729" s="376"/>
      <c r="H1729" s="321" t="s">
        <v>44</v>
      </c>
      <c r="I1729" s="307"/>
      <c r="J1729" s="389"/>
      <c r="K1729" s="388"/>
      <c r="L1729" s="324">
        <v>16500</v>
      </c>
      <c r="M1729" s="324">
        <v>16500</v>
      </c>
      <c r="N1729" s="132">
        <v>16500</v>
      </c>
      <c r="O1729" s="324">
        <v>16500</v>
      </c>
      <c r="P1729" s="324">
        <v>16500</v>
      </c>
      <c r="Q1729" s="324">
        <v>16500</v>
      </c>
      <c r="R1729" s="324">
        <v>16500</v>
      </c>
      <c r="S1729" s="324">
        <v>16500</v>
      </c>
      <c r="T1729" s="324">
        <v>16500</v>
      </c>
    </row>
    <row r="1730" spans="1:20" s="10" customFormat="1" ht="65.099999999999994" customHeight="1" x14ac:dyDescent="0.3">
      <c r="A1730" s="13">
        <v>1720</v>
      </c>
      <c r="B1730" s="376"/>
      <c r="C1730" s="307" t="s">
        <v>939</v>
      </c>
      <c r="D1730" s="319" t="s">
        <v>570</v>
      </c>
      <c r="E1730" s="321" t="s">
        <v>44</v>
      </c>
      <c r="F1730" s="318" t="s">
        <v>944</v>
      </c>
      <c r="G1730" s="376"/>
      <c r="H1730" s="321" t="s">
        <v>44</v>
      </c>
      <c r="I1730" s="307"/>
      <c r="J1730" s="389"/>
      <c r="K1730" s="388"/>
      <c r="L1730" s="324">
        <v>21000</v>
      </c>
      <c r="M1730" s="324">
        <v>21000</v>
      </c>
      <c r="N1730" s="132">
        <v>21000</v>
      </c>
      <c r="O1730" s="324">
        <v>21000</v>
      </c>
      <c r="P1730" s="324">
        <v>21000</v>
      </c>
      <c r="Q1730" s="324">
        <v>21000</v>
      </c>
      <c r="R1730" s="324">
        <v>21000</v>
      </c>
      <c r="S1730" s="324">
        <v>21000</v>
      </c>
      <c r="T1730" s="324">
        <v>21000</v>
      </c>
    </row>
    <row r="1731" spans="1:20" s="10" customFormat="1" ht="65.099999999999994" customHeight="1" x14ac:dyDescent="0.3">
      <c r="A1731" s="13">
        <v>1721</v>
      </c>
      <c r="B1731" s="376"/>
      <c r="C1731" s="307" t="s">
        <v>939</v>
      </c>
      <c r="D1731" s="319" t="s">
        <v>570</v>
      </c>
      <c r="E1731" s="321" t="s">
        <v>44</v>
      </c>
      <c r="F1731" s="318" t="s">
        <v>945</v>
      </c>
      <c r="G1731" s="376"/>
      <c r="H1731" s="321" t="s">
        <v>44</v>
      </c>
      <c r="I1731" s="307"/>
      <c r="J1731" s="389"/>
      <c r="K1731" s="388"/>
      <c r="L1731" s="324">
        <v>27100</v>
      </c>
      <c r="M1731" s="324">
        <v>27100</v>
      </c>
      <c r="N1731" s="132">
        <v>27100</v>
      </c>
      <c r="O1731" s="324">
        <v>27100</v>
      </c>
      <c r="P1731" s="324">
        <v>27100</v>
      </c>
      <c r="Q1731" s="324">
        <v>27100</v>
      </c>
      <c r="R1731" s="324">
        <v>27100</v>
      </c>
      <c r="S1731" s="324">
        <v>27100</v>
      </c>
      <c r="T1731" s="324">
        <v>27100</v>
      </c>
    </row>
    <row r="1732" spans="1:20" s="10" customFormat="1" ht="65.099999999999994" customHeight="1" x14ac:dyDescent="0.3">
      <c r="A1732" s="13">
        <v>1722</v>
      </c>
      <c r="B1732" s="376"/>
      <c r="C1732" s="307" t="s">
        <v>939</v>
      </c>
      <c r="D1732" s="319" t="s">
        <v>570</v>
      </c>
      <c r="E1732" s="321" t="s">
        <v>44</v>
      </c>
      <c r="F1732" s="318" t="s">
        <v>946</v>
      </c>
      <c r="G1732" s="376"/>
      <c r="H1732" s="321" t="s">
        <v>44</v>
      </c>
      <c r="I1732" s="307"/>
      <c r="J1732" s="389"/>
      <c r="K1732" s="388"/>
      <c r="L1732" s="324">
        <v>31500</v>
      </c>
      <c r="M1732" s="324">
        <v>31500</v>
      </c>
      <c r="N1732" s="132">
        <v>31500</v>
      </c>
      <c r="O1732" s="324">
        <v>31500</v>
      </c>
      <c r="P1732" s="324">
        <v>31500</v>
      </c>
      <c r="Q1732" s="324">
        <v>31500</v>
      </c>
      <c r="R1732" s="324">
        <v>31500</v>
      </c>
      <c r="S1732" s="324">
        <v>31500</v>
      </c>
      <c r="T1732" s="324">
        <v>31500</v>
      </c>
    </row>
    <row r="1733" spans="1:20" s="10" customFormat="1" ht="65.099999999999994" customHeight="1" x14ac:dyDescent="0.3">
      <c r="A1733" s="13">
        <v>1723</v>
      </c>
      <c r="B1733" s="376"/>
      <c r="C1733" s="307" t="s">
        <v>939</v>
      </c>
      <c r="D1733" s="319" t="s">
        <v>570</v>
      </c>
      <c r="E1733" s="321" t="s">
        <v>44</v>
      </c>
      <c r="F1733" s="318" t="s">
        <v>947</v>
      </c>
      <c r="G1733" s="376"/>
      <c r="H1733" s="321" t="s">
        <v>44</v>
      </c>
      <c r="I1733" s="307"/>
      <c r="J1733" s="389"/>
      <c r="K1733" s="388"/>
      <c r="L1733" s="324">
        <v>39700</v>
      </c>
      <c r="M1733" s="324">
        <v>39700</v>
      </c>
      <c r="N1733" s="132">
        <v>39700</v>
      </c>
      <c r="O1733" s="324">
        <v>39700</v>
      </c>
      <c r="P1733" s="324">
        <v>39700</v>
      </c>
      <c r="Q1733" s="324">
        <v>39700</v>
      </c>
      <c r="R1733" s="324">
        <v>39700</v>
      </c>
      <c r="S1733" s="324">
        <v>39700</v>
      </c>
      <c r="T1733" s="324">
        <v>39700</v>
      </c>
    </row>
    <row r="1734" spans="1:20" s="10" customFormat="1" ht="65.099999999999994" customHeight="1" x14ac:dyDescent="0.3">
      <c r="A1734" s="13">
        <v>1724</v>
      </c>
      <c r="B1734" s="376"/>
      <c r="C1734" s="307" t="s">
        <v>939</v>
      </c>
      <c r="D1734" s="319" t="s">
        <v>570</v>
      </c>
      <c r="E1734" s="321" t="s">
        <v>44</v>
      </c>
      <c r="F1734" s="318" t="s">
        <v>948</v>
      </c>
      <c r="G1734" s="376"/>
      <c r="H1734" s="321" t="s">
        <v>44</v>
      </c>
      <c r="I1734" s="307"/>
      <c r="J1734" s="389"/>
      <c r="K1734" s="388"/>
      <c r="L1734" s="324">
        <v>49300</v>
      </c>
      <c r="M1734" s="324">
        <v>49300</v>
      </c>
      <c r="N1734" s="132">
        <v>49300</v>
      </c>
      <c r="O1734" s="324">
        <v>49300</v>
      </c>
      <c r="P1734" s="324">
        <v>49300</v>
      </c>
      <c r="Q1734" s="324">
        <v>49300</v>
      </c>
      <c r="R1734" s="324">
        <v>49300</v>
      </c>
      <c r="S1734" s="324">
        <v>49300</v>
      </c>
      <c r="T1734" s="324">
        <v>49300</v>
      </c>
    </row>
    <row r="1735" spans="1:20" s="10" customFormat="1" ht="65.099999999999994" customHeight="1" x14ac:dyDescent="0.3">
      <c r="A1735" s="13">
        <v>1725</v>
      </c>
      <c r="B1735" s="376"/>
      <c r="C1735" s="307" t="s">
        <v>939</v>
      </c>
      <c r="D1735" s="319" t="s">
        <v>570</v>
      </c>
      <c r="E1735" s="321" t="s">
        <v>44</v>
      </c>
      <c r="F1735" s="318" t="s">
        <v>949</v>
      </c>
      <c r="G1735" s="376"/>
      <c r="H1735" s="321" t="s">
        <v>44</v>
      </c>
      <c r="I1735" s="307"/>
      <c r="J1735" s="389"/>
      <c r="K1735" s="388"/>
      <c r="L1735" s="324">
        <v>59200</v>
      </c>
      <c r="M1735" s="324">
        <v>59200</v>
      </c>
      <c r="N1735" s="132">
        <v>59200</v>
      </c>
      <c r="O1735" s="324">
        <v>59200</v>
      </c>
      <c r="P1735" s="324">
        <v>59200</v>
      </c>
      <c r="Q1735" s="324">
        <v>59200</v>
      </c>
      <c r="R1735" s="324">
        <v>59200</v>
      </c>
      <c r="S1735" s="324">
        <v>59200</v>
      </c>
      <c r="T1735" s="324">
        <v>59200</v>
      </c>
    </row>
    <row r="1736" spans="1:20" s="10" customFormat="1" ht="65.099999999999994" customHeight="1" x14ac:dyDescent="0.3">
      <c r="A1736" s="13">
        <v>1726</v>
      </c>
      <c r="B1736" s="376"/>
      <c r="C1736" s="307" t="s">
        <v>939</v>
      </c>
      <c r="D1736" s="319" t="s">
        <v>570</v>
      </c>
      <c r="E1736" s="321" t="s">
        <v>44</v>
      </c>
      <c r="F1736" s="318" t="s">
        <v>950</v>
      </c>
      <c r="G1736" s="376"/>
      <c r="H1736" s="321" t="s">
        <v>44</v>
      </c>
      <c r="I1736" s="307"/>
      <c r="J1736" s="389"/>
      <c r="K1736" s="388"/>
      <c r="L1736" s="324">
        <v>92800</v>
      </c>
      <c r="M1736" s="324">
        <v>92800</v>
      </c>
      <c r="N1736" s="132">
        <v>92800</v>
      </c>
      <c r="O1736" s="324">
        <v>92800</v>
      </c>
      <c r="P1736" s="324">
        <v>92800</v>
      </c>
      <c r="Q1736" s="324">
        <v>92800</v>
      </c>
      <c r="R1736" s="324">
        <v>92800</v>
      </c>
      <c r="S1736" s="324">
        <v>92800</v>
      </c>
      <c r="T1736" s="324">
        <v>92800</v>
      </c>
    </row>
    <row r="1737" spans="1:20" s="10" customFormat="1" ht="65.099999999999994" customHeight="1" x14ac:dyDescent="0.3">
      <c r="A1737" s="13">
        <v>1727</v>
      </c>
      <c r="B1737" s="376"/>
      <c r="C1737" s="307" t="s">
        <v>939</v>
      </c>
      <c r="D1737" s="319" t="s">
        <v>570</v>
      </c>
      <c r="E1737" s="321" t="s">
        <v>44</v>
      </c>
      <c r="F1737" s="318" t="s">
        <v>951</v>
      </c>
      <c r="G1737" s="376"/>
      <c r="H1737" s="321" t="s">
        <v>44</v>
      </c>
      <c r="I1737" s="307"/>
      <c r="J1737" s="389"/>
      <c r="K1737" s="388"/>
      <c r="L1737" s="324">
        <v>80200</v>
      </c>
      <c r="M1737" s="324">
        <v>80200</v>
      </c>
      <c r="N1737" s="132">
        <v>80200</v>
      </c>
      <c r="O1737" s="324">
        <v>80200</v>
      </c>
      <c r="P1737" s="324">
        <v>80200</v>
      </c>
      <c r="Q1737" s="324">
        <v>80200</v>
      </c>
      <c r="R1737" s="324">
        <v>80200</v>
      </c>
      <c r="S1737" s="324">
        <v>80200</v>
      </c>
      <c r="T1737" s="324">
        <v>80200</v>
      </c>
    </row>
    <row r="1738" spans="1:20" s="10" customFormat="1" ht="65.099999999999994" customHeight="1" x14ac:dyDescent="0.3">
      <c r="A1738" s="13">
        <v>1728</v>
      </c>
      <c r="B1738" s="376"/>
      <c r="C1738" s="307" t="s">
        <v>939</v>
      </c>
      <c r="D1738" s="319" t="s">
        <v>570</v>
      </c>
      <c r="E1738" s="321" t="s">
        <v>44</v>
      </c>
      <c r="F1738" s="318" t="s">
        <v>952</v>
      </c>
      <c r="G1738" s="376"/>
      <c r="H1738" s="321" t="s">
        <v>44</v>
      </c>
      <c r="I1738" s="307"/>
      <c r="J1738" s="389"/>
      <c r="K1738" s="388"/>
      <c r="L1738" s="324">
        <v>86400</v>
      </c>
      <c r="M1738" s="324">
        <v>86400</v>
      </c>
      <c r="N1738" s="132">
        <v>86400</v>
      </c>
      <c r="O1738" s="324">
        <v>86400</v>
      </c>
      <c r="P1738" s="324">
        <v>86400</v>
      </c>
      <c r="Q1738" s="324">
        <v>86400</v>
      </c>
      <c r="R1738" s="324">
        <v>86400</v>
      </c>
      <c r="S1738" s="324">
        <v>86400</v>
      </c>
      <c r="T1738" s="324">
        <v>86400</v>
      </c>
    </row>
    <row r="1739" spans="1:20" s="10" customFormat="1" ht="65.099999999999994" customHeight="1" x14ac:dyDescent="0.3">
      <c r="A1739" s="13">
        <v>1729</v>
      </c>
      <c r="B1739" s="376"/>
      <c r="C1739" s="307" t="s">
        <v>939</v>
      </c>
      <c r="D1739" s="319" t="s">
        <v>570</v>
      </c>
      <c r="E1739" s="321" t="s">
        <v>44</v>
      </c>
      <c r="F1739" s="318" t="s">
        <v>953</v>
      </c>
      <c r="G1739" s="376"/>
      <c r="H1739" s="321" t="s">
        <v>44</v>
      </c>
      <c r="I1739" s="307"/>
      <c r="J1739" s="389"/>
      <c r="K1739" s="388"/>
      <c r="L1739" s="324">
        <v>110400</v>
      </c>
      <c r="M1739" s="324">
        <v>110400</v>
      </c>
      <c r="N1739" s="132">
        <v>110400</v>
      </c>
      <c r="O1739" s="324">
        <v>110400</v>
      </c>
      <c r="P1739" s="324">
        <v>110400</v>
      </c>
      <c r="Q1739" s="324">
        <v>110400</v>
      </c>
      <c r="R1739" s="324">
        <v>110400</v>
      </c>
      <c r="S1739" s="324">
        <v>110400</v>
      </c>
      <c r="T1739" s="324">
        <v>110400</v>
      </c>
    </row>
    <row r="1740" spans="1:20" s="10" customFormat="1" ht="65.099999999999994" customHeight="1" x14ac:dyDescent="0.3">
      <c r="A1740" s="13">
        <v>1730</v>
      </c>
      <c r="B1740" s="376"/>
      <c r="C1740" s="307" t="s">
        <v>939</v>
      </c>
      <c r="D1740" s="319" t="s">
        <v>570</v>
      </c>
      <c r="E1740" s="321" t="s">
        <v>44</v>
      </c>
      <c r="F1740" s="318" t="s">
        <v>954</v>
      </c>
      <c r="G1740" s="376"/>
      <c r="H1740" s="321" t="s">
        <v>44</v>
      </c>
      <c r="I1740" s="307"/>
      <c r="J1740" s="389"/>
      <c r="K1740" s="388"/>
      <c r="L1740" s="324">
        <v>82600</v>
      </c>
      <c r="M1740" s="324">
        <v>82600</v>
      </c>
      <c r="N1740" s="132">
        <v>82600</v>
      </c>
      <c r="O1740" s="324">
        <v>82600</v>
      </c>
      <c r="P1740" s="324">
        <v>82600</v>
      </c>
      <c r="Q1740" s="324">
        <v>82600</v>
      </c>
      <c r="R1740" s="324">
        <v>82600</v>
      </c>
      <c r="S1740" s="324">
        <v>82600</v>
      </c>
      <c r="T1740" s="324">
        <v>82600</v>
      </c>
    </row>
    <row r="1741" spans="1:20" s="10" customFormat="1" ht="65.099999999999994" customHeight="1" x14ac:dyDescent="0.3">
      <c r="A1741" s="13">
        <v>1731</v>
      </c>
      <c r="B1741" s="376"/>
      <c r="C1741" s="307" t="s">
        <v>939</v>
      </c>
      <c r="D1741" s="319" t="s">
        <v>570</v>
      </c>
      <c r="E1741" s="321" t="s">
        <v>44</v>
      </c>
      <c r="F1741" s="318" t="s">
        <v>955</v>
      </c>
      <c r="G1741" s="376"/>
      <c r="H1741" s="321" t="s">
        <v>44</v>
      </c>
      <c r="I1741" s="307"/>
      <c r="J1741" s="389"/>
      <c r="K1741" s="388"/>
      <c r="L1741" s="324">
        <v>85800</v>
      </c>
      <c r="M1741" s="324">
        <v>85800</v>
      </c>
      <c r="N1741" s="132">
        <v>85800</v>
      </c>
      <c r="O1741" s="324">
        <v>85800</v>
      </c>
      <c r="P1741" s="324">
        <v>85800</v>
      </c>
      <c r="Q1741" s="324">
        <v>85800</v>
      </c>
      <c r="R1741" s="324">
        <v>85800</v>
      </c>
      <c r="S1741" s="324">
        <v>85800</v>
      </c>
      <c r="T1741" s="324">
        <v>85800</v>
      </c>
    </row>
    <row r="1742" spans="1:20" s="10" customFormat="1" ht="65.099999999999994" customHeight="1" x14ac:dyDescent="0.3">
      <c r="A1742" s="13">
        <v>1732</v>
      </c>
      <c r="B1742" s="376"/>
      <c r="C1742" s="307" t="s">
        <v>939</v>
      </c>
      <c r="D1742" s="319" t="s">
        <v>570</v>
      </c>
      <c r="E1742" s="321" t="s">
        <v>44</v>
      </c>
      <c r="F1742" s="318" t="s">
        <v>956</v>
      </c>
      <c r="G1742" s="376"/>
      <c r="H1742" s="321" t="s">
        <v>44</v>
      </c>
      <c r="I1742" s="307"/>
      <c r="J1742" s="389"/>
      <c r="K1742" s="388"/>
      <c r="L1742" s="324">
        <v>139400</v>
      </c>
      <c r="M1742" s="324">
        <v>139400</v>
      </c>
      <c r="N1742" s="132">
        <v>139400</v>
      </c>
      <c r="O1742" s="324">
        <v>139400</v>
      </c>
      <c r="P1742" s="324">
        <v>139400</v>
      </c>
      <c r="Q1742" s="324">
        <v>139400</v>
      </c>
      <c r="R1742" s="324">
        <v>139400</v>
      </c>
      <c r="S1742" s="324">
        <v>139400</v>
      </c>
      <c r="T1742" s="324">
        <v>139400</v>
      </c>
    </row>
    <row r="1743" spans="1:20" s="10" customFormat="1" ht="65.099999999999994" customHeight="1" x14ac:dyDescent="0.3">
      <c r="A1743" s="13">
        <v>1733</v>
      </c>
      <c r="B1743" s="376"/>
      <c r="C1743" s="307" t="s">
        <v>939</v>
      </c>
      <c r="D1743" s="319" t="s">
        <v>570</v>
      </c>
      <c r="E1743" s="321" t="s">
        <v>44</v>
      </c>
      <c r="F1743" s="318" t="s">
        <v>957</v>
      </c>
      <c r="G1743" s="376"/>
      <c r="H1743" s="321" t="s">
        <v>44</v>
      </c>
      <c r="I1743" s="307"/>
      <c r="J1743" s="389"/>
      <c r="K1743" s="388"/>
      <c r="L1743" s="324">
        <v>177700</v>
      </c>
      <c r="M1743" s="324">
        <v>177700</v>
      </c>
      <c r="N1743" s="132">
        <v>177700</v>
      </c>
      <c r="O1743" s="324">
        <v>177700</v>
      </c>
      <c r="P1743" s="324">
        <v>177700</v>
      </c>
      <c r="Q1743" s="324">
        <v>177700</v>
      </c>
      <c r="R1743" s="324">
        <v>177700</v>
      </c>
      <c r="S1743" s="324">
        <v>177700</v>
      </c>
      <c r="T1743" s="324">
        <v>177700</v>
      </c>
    </row>
    <row r="1744" spans="1:20" s="10" customFormat="1" ht="65.099999999999994" customHeight="1" x14ac:dyDescent="0.3">
      <c r="A1744" s="13">
        <v>1734</v>
      </c>
      <c r="B1744" s="376"/>
      <c r="C1744" s="307" t="s">
        <v>939</v>
      </c>
      <c r="D1744" s="319" t="s">
        <v>570</v>
      </c>
      <c r="E1744" s="321" t="s">
        <v>44</v>
      </c>
      <c r="F1744" s="318" t="s">
        <v>958</v>
      </c>
      <c r="G1744" s="376"/>
      <c r="H1744" s="321" t="s">
        <v>44</v>
      </c>
      <c r="I1744" s="307"/>
      <c r="J1744" s="389"/>
      <c r="K1744" s="388"/>
      <c r="L1744" s="324">
        <v>181300</v>
      </c>
      <c r="M1744" s="324">
        <v>181300</v>
      </c>
      <c r="N1744" s="132">
        <v>181300</v>
      </c>
      <c r="O1744" s="324">
        <v>181300</v>
      </c>
      <c r="P1744" s="324">
        <v>181300</v>
      </c>
      <c r="Q1744" s="324">
        <v>181300</v>
      </c>
      <c r="R1744" s="324">
        <v>181300</v>
      </c>
      <c r="S1744" s="324">
        <v>181300</v>
      </c>
      <c r="T1744" s="324">
        <v>181300</v>
      </c>
    </row>
    <row r="1745" spans="1:20" s="10" customFormat="1" ht="65.099999999999994" customHeight="1" x14ac:dyDescent="0.3">
      <c r="A1745" s="13">
        <v>1735</v>
      </c>
      <c r="B1745" s="376"/>
      <c r="C1745" s="307" t="s">
        <v>939</v>
      </c>
      <c r="D1745" s="319" t="s">
        <v>570</v>
      </c>
      <c r="E1745" s="321" t="s">
        <v>44</v>
      </c>
      <c r="F1745" s="318" t="s">
        <v>959</v>
      </c>
      <c r="G1745" s="376"/>
      <c r="H1745" s="321" t="s">
        <v>44</v>
      </c>
      <c r="I1745" s="307"/>
      <c r="J1745" s="389"/>
      <c r="K1745" s="388"/>
      <c r="L1745" s="324">
        <v>233600</v>
      </c>
      <c r="M1745" s="324">
        <v>233600</v>
      </c>
      <c r="N1745" s="132">
        <v>233600</v>
      </c>
      <c r="O1745" s="324">
        <v>233600</v>
      </c>
      <c r="P1745" s="324">
        <v>233600</v>
      </c>
      <c r="Q1745" s="324">
        <v>233600</v>
      </c>
      <c r="R1745" s="324">
        <v>233600</v>
      </c>
      <c r="S1745" s="324">
        <v>233600</v>
      </c>
      <c r="T1745" s="324">
        <v>233600</v>
      </c>
    </row>
    <row r="1746" spans="1:20" s="10" customFormat="1" ht="65.099999999999994" customHeight="1" x14ac:dyDescent="0.3">
      <c r="A1746" s="13">
        <v>1736</v>
      </c>
      <c r="B1746" s="376"/>
      <c r="C1746" s="307" t="s">
        <v>939</v>
      </c>
      <c r="D1746" s="319" t="s">
        <v>570</v>
      </c>
      <c r="E1746" s="321" t="s">
        <v>44</v>
      </c>
      <c r="F1746" s="318" t="s">
        <v>960</v>
      </c>
      <c r="G1746" s="376"/>
      <c r="H1746" s="321" t="s">
        <v>44</v>
      </c>
      <c r="I1746" s="307"/>
      <c r="J1746" s="389"/>
      <c r="K1746" s="388"/>
      <c r="L1746" s="324">
        <v>179100</v>
      </c>
      <c r="M1746" s="324">
        <v>179100</v>
      </c>
      <c r="N1746" s="132">
        <v>179100</v>
      </c>
      <c r="O1746" s="324">
        <v>179100</v>
      </c>
      <c r="P1746" s="324">
        <v>179100</v>
      </c>
      <c r="Q1746" s="324">
        <v>179100</v>
      </c>
      <c r="R1746" s="324">
        <v>179100</v>
      </c>
      <c r="S1746" s="324">
        <v>179100</v>
      </c>
      <c r="T1746" s="324">
        <v>179100</v>
      </c>
    </row>
    <row r="1747" spans="1:20" s="10" customFormat="1" ht="65.099999999999994" customHeight="1" x14ac:dyDescent="0.3">
      <c r="A1747" s="13">
        <v>1737</v>
      </c>
      <c r="B1747" s="376"/>
      <c r="C1747" s="307" t="s">
        <v>939</v>
      </c>
      <c r="D1747" s="319" t="s">
        <v>570</v>
      </c>
      <c r="E1747" s="321" t="s">
        <v>44</v>
      </c>
      <c r="F1747" s="318" t="s">
        <v>961</v>
      </c>
      <c r="G1747" s="376"/>
      <c r="H1747" s="321" t="s">
        <v>44</v>
      </c>
      <c r="I1747" s="307"/>
      <c r="J1747" s="389"/>
      <c r="K1747" s="388"/>
      <c r="L1747" s="324">
        <v>258000</v>
      </c>
      <c r="M1747" s="324">
        <v>258000</v>
      </c>
      <c r="N1747" s="132">
        <v>258000</v>
      </c>
      <c r="O1747" s="324">
        <v>258000</v>
      </c>
      <c r="P1747" s="324">
        <v>258000</v>
      </c>
      <c r="Q1747" s="324">
        <v>258000</v>
      </c>
      <c r="R1747" s="324">
        <v>258000</v>
      </c>
      <c r="S1747" s="324">
        <v>258000</v>
      </c>
      <c r="T1747" s="324">
        <v>258000</v>
      </c>
    </row>
    <row r="1748" spans="1:20" s="10" customFormat="1" ht="65.099999999999994" customHeight="1" x14ac:dyDescent="0.3">
      <c r="A1748" s="13">
        <v>1738</v>
      </c>
      <c r="B1748" s="376"/>
      <c r="C1748" s="307" t="s">
        <v>939</v>
      </c>
      <c r="D1748" s="319" t="s">
        <v>570</v>
      </c>
      <c r="E1748" s="321" t="s">
        <v>44</v>
      </c>
      <c r="F1748" s="318" t="s">
        <v>962</v>
      </c>
      <c r="G1748" s="376"/>
      <c r="H1748" s="321" t="s">
        <v>44</v>
      </c>
      <c r="I1748" s="307"/>
      <c r="J1748" s="389"/>
      <c r="K1748" s="388"/>
      <c r="L1748" s="324">
        <v>282200</v>
      </c>
      <c r="M1748" s="324">
        <v>282200</v>
      </c>
      <c r="N1748" s="132">
        <v>282200</v>
      </c>
      <c r="O1748" s="324">
        <v>282200</v>
      </c>
      <c r="P1748" s="324">
        <v>282200</v>
      </c>
      <c r="Q1748" s="324">
        <v>282200</v>
      </c>
      <c r="R1748" s="324">
        <v>282200</v>
      </c>
      <c r="S1748" s="324">
        <v>282200</v>
      </c>
      <c r="T1748" s="324">
        <v>282200</v>
      </c>
    </row>
    <row r="1749" spans="1:20" s="10" customFormat="1" ht="65.099999999999994" customHeight="1" x14ac:dyDescent="0.3">
      <c r="A1749" s="13">
        <v>1739</v>
      </c>
      <c r="B1749" s="376"/>
      <c r="C1749" s="307" t="s">
        <v>939</v>
      </c>
      <c r="D1749" s="319" t="s">
        <v>570</v>
      </c>
      <c r="E1749" s="321" t="s">
        <v>44</v>
      </c>
      <c r="F1749" s="318" t="s">
        <v>963</v>
      </c>
      <c r="G1749" s="376"/>
      <c r="H1749" s="321" t="s">
        <v>44</v>
      </c>
      <c r="I1749" s="307"/>
      <c r="J1749" s="389"/>
      <c r="K1749" s="388"/>
      <c r="L1749" s="324">
        <v>363800</v>
      </c>
      <c r="M1749" s="324">
        <v>363800</v>
      </c>
      <c r="N1749" s="132">
        <v>363800</v>
      </c>
      <c r="O1749" s="324">
        <v>363800</v>
      </c>
      <c r="P1749" s="324">
        <v>363800</v>
      </c>
      <c r="Q1749" s="324">
        <v>363800</v>
      </c>
      <c r="R1749" s="324">
        <v>363800</v>
      </c>
      <c r="S1749" s="324">
        <v>363800</v>
      </c>
      <c r="T1749" s="324">
        <v>363800</v>
      </c>
    </row>
    <row r="1750" spans="1:20" s="10" customFormat="1" ht="65.099999999999994" customHeight="1" x14ac:dyDescent="0.3">
      <c r="A1750" s="13">
        <v>1740</v>
      </c>
      <c r="B1750" s="376"/>
      <c r="C1750" s="307" t="s">
        <v>939</v>
      </c>
      <c r="D1750" s="319" t="s">
        <v>570</v>
      </c>
      <c r="E1750" s="321" t="s">
        <v>44</v>
      </c>
      <c r="F1750" s="318" t="s">
        <v>964</v>
      </c>
      <c r="G1750" s="376"/>
      <c r="H1750" s="321" t="s">
        <v>44</v>
      </c>
      <c r="I1750" s="307"/>
      <c r="J1750" s="389"/>
      <c r="K1750" s="388"/>
      <c r="L1750" s="324">
        <v>337500</v>
      </c>
      <c r="M1750" s="324">
        <v>337500</v>
      </c>
      <c r="N1750" s="132">
        <v>337500</v>
      </c>
      <c r="O1750" s="324">
        <v>337500</v>
      </c>
      <c r="P1750" s="324">
        <v>337500</v>
      </c>
      <c r="Q1750" s="324">
        <v>337500</v>
      </c>
      <c r="R1750" s="324">
        <v>337500</v>
      </c>
      <c r="S1750" s="324">
        <v>337500</v>
      </c>
      <c r="T1750" s="324">
        <v>337500</v>
      </c>
    </row>
    <row r="1751" spans="1:20" s="10" customFormat="1" ht="65.099999999999994" customHeight="1" x14ac:dyDescent="0.3">
      <c r="A1751" s="13">
        <v>1741</v>
      </c>
      <c r="B1751" s="376"/>
      <c r="C1751" s="307" t="s">
        <v>939</v>
      </c>
      <c r="D1751" s="319" t="s">
        <v>570</v>
      </c>
      <c r="E1751" s="321" t="s">
        <v>44</v>
      </c>
      <c r="F1751" s="318" t="s">
        <v>965</v>
      </c>
      <c r="G1751" s="376"/>
      <c r="H1751" s="321" t="s">
        <v>44</v>
      </c>
      <c r="I1751" s="307"/>
      <c r="J1751" s="389"/>
      <c r="K1751" s="388"/>
      <c r="L1751" s="324">
        <v>421300</v>
      </c>
      <c r="M1751" s="324">
        <v>421300</v>
      </c>
      <c r="N1751" s="132">
        <v>421300</v>
      </c>
      <c r="O1751" s="324">
        <v>421300</v>
      </c>
      <c r="P1751" s="324">
        <v>421300</v>
      </c>
      <c r="Q1751" s="324">
        <v>421300</v>
      </c>
      <c r="R1751" s="324">
        <v>421300</v>
      </c>
      <c r="S1751" s="324">
        <v>421300</v>
      </c>
      <c r="T1751" s="324">
        <v>421300</v>
      </c>
    </row>
    <row r="1752" spans="1:20" s="10" customFormat="1" ht="65.099999999999994" customHeight="1" x14ac:dyDescent="0.3">
      <c r="A1752" s="13">
        <v>1742</v>
      </c>
      <c r="B1752" s="376"/>
      <c r="C1752" s="307" t="s">
        <v>939</v>
      </c>
      <c r="D1752" s="319" t="s">
        <v>570</v>
      </c>
      <c r="E1752" s="321" t="s">
        <v>44</v>
      </c>
      <c r="F1752" s="318" t="s">
        <v>966</v>
      </c>
      <c r="G1752" s="376"/>
      <c r="H1752" s="321" t="s">
        <v>44</v>
      </c>
      <c r="I1752" s="307"/>
      <c r="J1752" s="389"/>
      <c r="K1752" s="388"/>
      <c r="L1752" s="324">
        <v>436100</v>
      </c>
      <c r="M1752" s="324">
        <v>436100</v>
      </c>
      <c r="N1752" s="132">
        <v>436100</v>
      </c>
      <c r="O1752" s="324">
        <v>436100</v>
      </c>
      <c r="P1752" s="324">
        <v>436100</v>
      </c>
      <c r="Q1752" s="324">
        <v>436100</v>
      </c>
      <c r="R1752" s="324">
        <v>436100</v>
      </c>
      <c r="S1752" s="324">
        <v>436100</v>
      </c>
      <c r="T1752" s="324">
        <v>436100</v>
      </c>
    </row>
    <row r="1753" spans="1:20" s="10" customFormat="1" ht="65.099999999999994" customHeight="1" x14ac:dyDescent="0.3">
      <c r="A1753" s="13">
        <v>1743</v>
      </c>
      <c r="B1753" s="376"/>
      <c r="C1753" s="307" t="s">
        <v>939</v>
      </c>
      <c r="D1753" s="319" t="s">
        <v>570</v>
      </c>
      <c r="E1753" s="321" t="s">
        <v>44</v>
      </c>
      <c r="F1753" s="318" t="s">
        <v>967</v>
      </c>
      <c r="G1753" s="376"/>
      <c r="H1753" s="321" t="s">
        <v>44</v>
      </c>
      <c r="I1753" s="307"/>
      <c r="J1753" s="389"/>
      <c r="K1753" s="388"/>
      <c r="L1753" s="324">
        <v>616300</v>
      </c>
      <c r="M1753" s="324">
        <v>616300</v>
      </c>
      <c r="N1753" s="132">
        <v>616300</v>
      </c>
      <c r="O1753" s="324">
        <v>616300</v>
      </c>
      <c r="P1753" s="324">
        <v>616300</v>
      </c>
      <c r="Q1753" s="324">
        <v>616300</v>
      </c>
      <c r="R1753" s="324">
        <v>616300</v>
      </c>
      <c r="S1753" s="324">
        <v>616300</v>
      </c>
      <c r="T1753" s="324">
        <v>616300</v>
      </c>
    </row>
    <row r="1754" spans="1:20" s="10" customFormat="1" ht="65.099999999999994" customHeight="1" x14ac:dyDescent="0.3">
      <c r="A1754" s="13">
        <v>1744</v>
      </c>
      <c r="B1754" s="376"/>
      <c r="C1754" s="307" t="s">
        <v>939</v>
      </c>
      <c r="D1754" s="319" t="s">
        <v>570</v>
      </c>
      <c r="E1754" s="321" t="s">
        <v>44</v>
      </c>
      <c r="F1754" s="318" t="s">
        <v>968</v>
      </c>
      <c r="G1754" s="376"/>
      <c r="H1754" s="321" t="s">
        <v>44</v>
      </c>
      <c r="I1754" s="307"/>
      <c r="J1754" s="389"/>
      <c r="K1754" s="388"/>
      <c r="L1754" s="324">
        <v>468800</v>
      </c>
      <c r="M1754" s="324">
        <v>468800</v>
      </c>
      <c r="N1754" s="132">
        <v>468800</v>
      </c>
      <c r="O1754" s="324">
        <v>468800</v>
      </c>
      <c r="P1754" s="324">
        <v>468800</v>
      </c>
      <c r="Q1754" s="324">
        <v>468800</v>
      </c>
      <c r="R1754" s="324">
        <v>468800</v>
      </c>
      <c r="S1754" s="324">
        <v>468800</v>
      </c>
      <c r="T1754" s="324">
        <v>468800</v>
      </c>
    </row>
    <row r="1755" spans="1:20" s="10" customFormat="1" ht="65.099999999999994" customHeight="1" x14ac:dyDescent="0.3">
      <c r="A1755" s="13">
        <v>1745</v>
      </c>
      <c r="B1755" s="376"/>
      <c r="C1755" s="307" t="s">
        <v>939</v>
      </c>
      <c r="D1755" s="319" t="s">
        <v>570</v>
      </c>
      <c r="E1755" s="321" t="s">
        <v>44</v>
      </c>
      <c r="F1755" s="318" t="s">
        <v>969</v>
      </c>
      <c r="G1755" s="376"/>
      <c r="H1755" s="321" t="s">
        <v>44</v>
      </c>
      <c r="I1755" s="307"/>
      <c r="J1755" s="389"/>
      <c r="K1755" s="388"/>
      <c r="L1755" s="324">
        <v>690000</v>
      </c>
      <c r="M1755" s="324">
        <v>690000</v>
      </c>
      <c r="N1755" s="132">
        <v>690000</v>
      </c>
      <c r="O1755" s="324">
        <v>690000</v>
      </c>
      <c r="P1755" s="324">
        <v>690000</v>
      </c>
      <c r="Q1755" s="324">
        <v>690000</v>
      </c>
      <c r="R1755" s="324">
        <v>690000</v>
      </c>
      <c r="S1755" s="324">
        <v>690000</v>
      </c>
      <c r="T1755" s="324">
        <v>690000</v>
      </c>
    </row>
    <row r="1756" spans="1:20" s="10" customFormat="1" ht="65.099999999999994" customHeight="1" x14ac:dyDescent="0.3">
      <c r="A1756" s="13">
        <v>1746</v>
      </c>
      <c r="B1756" s="376"/>
      <c r="C1756" s="307" t="s">
        <v>939</v>
      </c>
      <c r="D1756" s="319" t="s">
        <v>570</v>
      </c>
      <c r="E1756" s="321" t="s">
        <v>44</v>
      </c>
      <c r="F1756" s="318" t="s">
        <v>970</v>
      </c>
      <c r="G1756" s="376"/>
      <c r="H1756" s="321" t="s">
        <v>44</v>
      </c>
      <c r="I1756" s="307"/>
      <c r="J1756" s="389"/>
      <c r="K1756" s="388"/>
      <c r="L1756" s="324">
        <v>919200</v>
      </c>
      <c r="M1756" s="324">
        <v>919200</v>
      </c>
      <c r="N1756" s="132">
        <v>919200</v>
      </c>
      <c r="O1756" s="324">
        <v>919200</v>
      </c>
      <c r="P1756" s="324">
        <v>919200</v>
      </c>
      <c r="Q1756" s="324">
        <v>919200</v>
      </c>
      <c r="R1756" s="324">
        <v>919200</v>
      </c>
      <c r="S1756" s="324">
        <v>919200</v>
      </c>
      <c r="T1756" s="324">
        <v>919200</v>
      </c>
    </row>
    <row r="1757" spans="1:20" s="10" customFormat="1" ht="65.099999999999994" customHeight="1" x14ac:dyDescent="0.3">
      <c r="A1757" s="13">
        <v>1747</v>
      </c>
      <c r="B1757" s="376"/>
      <c r="C1757" s="307" t="s">
        <v>971</v>
      </c>
      <c r="D1757" s="319" t="s">
        <v>972</v>
      </c>
      <c r="E1757" s="321" t="s">
        <v>44</v>
      </c>
      <c r="F1757" s="318" t="s">
        <v>973</v>
      </c>
      <c r="G1757" s="376"/>
      <c r="H1757" s="321" t="s">
        <v>44</v>
      </c>
      <c r="I1757" s="307"/>
      <c r="J1757" s="389"/>
      <c r="K1757" s="388"/>
      <c r="L1757" s="324">
        <v>2600</v>
      </c>
      <c r="M1757" s="324">
        <v>2600</v>
      </c>
      <c r="N1757" s="132">
        <v>2600</v>
      </c>
      <c r="O1757" s="324">
        <v>2600</v>
      </c>
      <c r="P1757" s="324">
        <v>2600</v>
      </c>
      <c r="Q1757" s="324">
        <v>2600</v>
      </c>
      <c r="R1757" s="324">
        <v>2600</v>
      </c>
      <c r="S1757" s="324">
        <v>2600</v>
      </c>
      <c r="T1757" s="324">
        <v>2600</v>
      </c>
    </row>
    <row r="1758" spans="1:20" s="10" customFormat="1" ht="65.099999999999994" customHeight="1" x14ac:dyDescent="0.3">
      <c r="A1758" s="13">
        <v>1748</v>
      </c>
      <c r="B1758" s="376"/>
      <c r="C1758" s="307" t="s">
        <v>971</v>
      </c>
      <c r="D1758" s="319" t="s">
        <v>972</v>
      </c>
      <c r="E1758" s="321" t="s">
        <v>44</v>
      </c>
      <c r="F1758" s="318" t="s">
        <v>974</v>
      </c>
      <c r="G1758" s="376"/>
      <c r="H1758" s="321" t="s">
        <v>44</v>
      </c>
      <c r="I1758" s="307"/>
      <c r="J1758" s="389"/>
      <c r="K1758" s="388"/>
      <c r="L1758" s="324">
        <v>4100</v>
      </c>
      <c r="M1758" s="324">
        <v>4100</v>
      </c>
      <c r="N1758" s="132">
        <v>4100</v>
      </c>
      <c r="O1758" s="324">
        <v>4100</v>
      </c>
      <c r="P1758" s="324">
        <v>4100</v>
      </c>
      <c r="Q1758" s="324">
        <v>4100</v>
      </c>
      <c r="R1758" s="324">
        <v>4100</v>
      </c>
      <c r="S1758" s="324">
        <v>4100</v>
      </c>
      <c r="T1758" s="324">
        <v>4100</v>
      </c>
    </row>
    <row r="1759" spans="1:20" s="10" customFormat="1" ht="65.099999999999994" customHeight="1" x14ac:dyDescent="0.3">
      <c r="A1759" s="13">
        <v>1749</v>
      </c>
      <c r="B1759" s="376"/>
      <c r="C1759" s="307" t="s">
        <v>971</v>
      </c>
      <c r="D1759" s="319" t="s">
        <v>972</v>
      </c>
      <c r="E1759" s="321" t="s">
        <v>44</v>
      </c>
      <c r="F1759" s="318" t="s">
        <v>975</v>
      </c>
      <c r="G1759" s="376"/>
      <c r="H1759" s="321" t="s">
        <v>44</v>
      </c>
      <c r="I1759" s="307"/>
      <c r="J1759" s="389"/>
      <c r="K1759" s="388"/>
      <c r="L1759" s="324">
        <v>5800</v>
      </c>
      <c r="M1759" s="324">
        <v>5800</v>
      </c>
      <c r="N1759" s="132">
        <v>5800</v>
      </c>
      <c r="O1759" s="324">
        <v>5800</v>
      </c>
      <c r="P1759" s="324">
        <v>5800</v>
      </c>
      <c r="Q1759" s="324">
        <v>5800</v>
      </c>
      <c r="R1759" s="324">
        <v>5800</v>
      </c>
      <c r="S1759" s="324">
        <v>5800</v>
      </c>
      <c r="T1759" s="324">
        <v>5800</v>
      </c>
    </row>
    <row r="1760" spans="1:20" s="10" customFormat="1" ht="65.099999999999994" customHeight="1" x14ac:dyDescent="0.3">
      <c r="A1760" s="13">
        <v>1750</v>
      </c>
      <c r="B1760" s="376"/>
      <c r="C1760" s="307" t="s">
        <v>971</v>
      </c>
      <c r="D1760" s="319" t="s">
        <v>972</v>
      </c>
      <c r="E1760" s="321" t="s">
        <v>44</v>
      </c>
      <c r="F1760" s="318" t="s">
        <v>976</v>
      </c>
      <c r="G1760" s="376"/>
      <c r="H1760" s="321" t="s">
        <v>44</v>
      </c>
      <c r="I1760" s="307"/>
      <c r="J1760" s="389"/>
      <c r="K1760" s="388"/>
      <c r="L1760" s="324">
        <v>8700</v>
      </c>
      <c r="M1760" s="324">
        <v>8700</v>
      </c>
      <c r="N1760" s="132">
        <v>8700</v>
      </c>
      <c r="O1760" s="324">
        <v>8700</v>
      </c>
      <c r="P1760" s="324">
        <v>8700</v>
      </c>
      <c r="Q1760" s="324">
        <v>8700</v>
      </c>
      <c r="R1760" s="324">
        <v>8700</v>
      </c>
      <c r="S1760" s="324">
        <v>8700</v>
      </c>
      <c r="T1760" s="324">
        <v>8700</v>
      </c>
    </row>
    <row r="1761" spans="1:20" s="10" customFormat="1" ht="65.099999999999994" customHeight="1" x14ac:dyDescent="0.3">
      <c r="A1761" s="13">
        <v>1751</v>
      </c>
      <c r="B1761" s="376"/>
      <c r="C1761" s="307" t="s">
        <v>971</v>
      </c>
      <c r="D1761" s="319" t="s">
        <v>972</v>
      </c>
      <c r="E1761" s="321" t="s">
        <v>44</v>
      </c>
      <c r="F1761" s="318" t="s">
        <v>977</v>
      </c>
      <c r="G1761" s="376"/>
      <c r="H1761" s="321" t="s">
        <v>44</v>
      </c>
      <c r="I1761" s="307"/>
      <c r="J1761" s="389"/>
      <c r="K1761" s="388"/>
      <c r="L1761" s="324">
        <v>13800</v>
      </c>
      <c r="M1761" s="324">
        <v>13800</v>
      </c>
      <c r="N1761" s="132">
        <v>13800</v>
      </c>
      <c r="O1761" s="324">
        <v>13800</v>
      </c>
      <c r="P1761" s="324">
        <v>13800</v>
      </c>
      <c r="Q1761" s="324">
        <v>13800</v>
      </c>
      <c r="R1761" s="324">
        <v>13800</v>
      </c>
      <c r="S1761" s="324">
        <v>13800</v>
      </c>
      <c r="T1761" s="324">
        <v>13800</v>
      </c>
    </row>
    <row r="1762" spans="1:20" s="10" customFormat="1" ht="65.099999999999994" customHeight="1" x14ac:dyDescent="0.3">
      <c r="A1762" s="13">
        <v>1752</v>
      </c>
      <c r="B1762" s="376"/>
      <c r="C1762" s="307" t="s">
        <v>971</v>
      </c>
      <c r="D1762" s="319" t="s">
        <v>972</v>
      </c>
      <c r="E1762" s="321" t="s">
        <v>44</v>
      </c>
      <c r="F1762" s="318" t="s">
        <v>978</v>
      </c>
      <c r="G1762" s="376"/>
      <c r="H1762" s="321" t="s">
        <v>44</v>
      </c>
      <c r="I1762" s="307"/>
      <c r="J1762" s="389"/>
      <c r="K1762" s="388"/>
      <c r="L1762" s="324">
        <v>21900</v>
      </c>
      <c r="M1762" s="324">
        <v>21900</v>
      </c>
      <c r="N1762" s="132">
        <v>21900</v>
      </c>
      <c r="O1762" s="324">
        <v>21900</v>
      </c>
      <c r="P1762" s="324">
        <v>21900</v>
      </c>
      <c r="Q1762" s="324">
        <v>21900</v>
      </c>
      <c r="R1762" s="324">
        <v>21900</v>
      </c>
      <c r="S1762" s="324">
        <v>21900</v>
      </c>
      <c r="T1762" s="324">
        <v>21900</v>
      </c>
    </row>
    <row r="1763" spans="1:20" s="10" customFormat="1" ht="65.099999999999994" customHeight="1" x14ac:dyDescent="0.3">
      <c r="A1763" s="13">
        <v>1753</v>
      </c>
      <c r="B1763" s="376"/>
      <c r="C1763" s="307" t="s">
        <v>971</v>
      </c>
      <c r="D1763" s="319" t="s">
        <v>972</v>
      </c>
      <c r="E1763" s="321" t="s">
        <v>44</v>
      </c>
      <c r="F1763" s="318" t="s">
        <v>979</v>
      </c>
      <c r="G1763" s="376"/>
      <c r="H1763" s="321" t="s">
        <v>44</v>
      </c>
      <c r="I1763" s="307"/>
      <c r="J1763" s="389"/>
      <c r="K1763" s="388"/>
      <c r="L1763" s="324">
        <v>42000</v>
      </c>
      <c r="M1763" s="324">
        <v>42000</v>
      </c>
      <c r="N1763" s="132">
        <v>42000</v>
      </c>
      <c r="O1763" s="324">
        <v>42000</v>
      </c>
      <c r="P1763" s="324">
        <v>42000</v>
      </c>
      <c r="Q1763" s="324">
        <v>42000</v>
      </c>
      <c r="R1763" s="324">
        <v>42000</v>
      </c>
      <c r="S1763" s="324">
        <v>42000</v>
      </c>
      <c r="T1763" s="324">
        <v>42000</v>
      </c>
    </row>
    <row r="1764" spans="1:20" s="10" customFormat="1" ht="65.099999999999994" customHeight="1" x14ac:dyDescent="0.3">
      <c r="A1764" s="13">
        <v>1754</v>
      </c>
      <c r="B1764" s="376"/>
      <c r="C1764" s="307" t="s">
        <v>971</v>
      </c>
      <c r="D1764" s="319" t="s">
        <v>972</v>
      </c>
      <c r="E1764" s="321" t="s">
        <v>44</v>
      </c>
      <c r="F1764" s="318" t="s">
        <v>980</v>
      </c>
      <c r="G1764" s="376"/>
      <c r="H1764" s="321" t="s">
        <v>44</v>
      </c>
      <c r="I1764" s="307"/>
      <c r="J1764" s="389"/>
      <c r="K1764" s="388"/>
      <c r="L1764" s="324">
        <v>20600</v>
      </c>
      <c r="M1764" s="324">
        <v>20600</v>
      </c>
      <c r="N1764" s="132">
        <v>20600</v>
      </c>
      <c r="O1764" s="324">
        <v>20600</v>
      </c>
      <c r="P1764" s="324">
        <v>20600</v>
      </c>
      <c r="Q1764" s="324">
        <v>20600</v>
      </c>
      <c r="R1764" s="324">
        <v>20600</v>
      </c>
      <c r="S1764" s="324">
        <v>20600</v>
      </c>
      <c r="T1764" s="324">
        <v>20600</v>
      </c>
    </row>
    <row r="1765" spans="1:20" s="10" customFormat="1" ht="65.099999999999994" customHeight="1" x14ac:dyDescent="0.3">
      <c r="A1765" s="13">
        <v>1755</v>
      </c>
      <c r="B1765" s="376"/>
      <c r="C1765" s="307" t="s">
        <v>971</v>
      </c>
      <c r="D1765" s="319" t="s">
        <v>972</v>
      </c>
      <c r="E1765" s="321" t="s">
        <v>44</v>
      </c>
      <c r="F1765" s="318" t="s">
        <v>981</v>
      </c>
      <c r="G1765" s="376"/>
      <c r="H1765" s="321" t="s">
        <v>44</v>
      </c>
      <c r="I1765" s="307"/>
      <c r="J1765" s="389"/>
      <c r="K1765" s="388"/>
      <c r="L1765" s="324">
        <v>54400</v>
      </c>
      <c r="M1765" s="324">
        <v>54400</v>
      </c>
      <c r="N1765" s="132">
        <v>54400</v>
      </c>
      <c r="O1765" s="324">
        <v>54400</v>
      </c>
      <c r="P1765" s="324">
        <v>54400</v>
      </c>
      <c r="Q1765" s="324">
        <v>54400</v>
      </c>
      <c r="R1765" s="324">
        <v>54400</v>
      </c>
      <c r="S1765" s="324">
        <v>54400</v>
      </c>
      <c r="T1765" s="324">
        <v>54400</v>
      </c>
    </row>
    <row r="1766" spans="1:20" s="10" customFormat="1" ht="65.099999999999994" customHeight="1" x14ac:dyDescent="0.3">
      <c r="A1766" s="13">
        <v>1756</v>
      </c>
      <c r="B1766" s="376"/>
      <c r="C1766" s="307" t="s">
        <v>971</v>
      </c>
      <c r="D1766" s="319" t="s">
        <v>972</v>
      </c>
      <c r="E1766" s="321" t="s">
        <v>44</v>
      </c>
      <c r="F1766" s="318" t="s">
        <v>982</v>
      </c>
      <c r="G1766" s="376"/>
      <c r="H1766" s="321" t="s">
        <v>44</v>
      </c>
      <c r="I1766" s="307"/>
      <c r="J1766" s="389"/>
      <c r="K1766" s="388"/>
      <c r="L1766" s="324">
        <v>49900</v>
      </c>
      <c r="M1766" s="324">
        <v>49900</v>
      </c>
      <c r="N1766" s="132">
        <v>49900</v>
      </c>
      <c r="O1766" s="324">
        <v>49900</v>
      </c>
      <c r="P1766" s="324">
        <v>49900</v>
      </c>
      <c r="Q1766" s="324">
        <v>49900</v>
      </c>
      <c r="R1766" s="324">
        <v>49900</v>
      </c>
      <c r="S1766" s="324">
        <v>49900</v>
      </c>
      <c r="T1766" s="324">
        <v>49900</v>
      </c>
    </row>
    <row r="1767" spans="1:20" s="10" customFormat="1" ht="65.099999999999994" customHeight="1" x14ac:dyDescent="0.3">
      <c r="A1767" s="13">
        <v>1757</v>
      </c>
      <c r="B1767" s="376"/>
      <c r="C1767" s="307" t="s">
        <v>971</v>
      </c>
      <c r="D1767" s="319" t="s">
        <v>972</v>
      </c>
      <c r="E1767" s="321" t="s">
        <v>44</v>
      </c>
      <c r="F1767" s="318" t="s">
        <v>983</v>
      </c>
      <c r="G1767" s="376"/>
      <c r="H1767" s="321" t="s">
        <v>44</v>
      </c>
      <c r="I1767" s="307"/>
      <c r="J1767" s="389"/>
      <c r="K1767" s="388"/>
      <c r="L1767" s="324">
        <v>87300</v>
      </c>
      <c r="M1767" s="324">
        <v>87300</v>
      </c>
      <c r="N1767" s="132">
        <v>87300</v>
      </c>
      <c r="O1767" s="324">
        <v>87300</v>
      </c>
      <c r="P1767" s="324">
        <v>87300</v>
      </c>
      <c r="Q1767" s="324">
        <v>87300</v>
      </c>
      <c r="R1767" s="324">
        <v>87300</v>
      </c>
      <c r="S1767" s="324">
        <v>87300</v>
      </c>
      <c r="T1767" s="324">
        <v>87300</v>
      </c>
    </row>
    <row r="1768" spans="1:20" s="10" customFormat="1" ht="65.099999999999994" customHeight="1" x14ac:dyDescent="0.3">
      <c r="A1768" s="13">
        <v>1758</v>
      </c>
      <c r="B1768" s="376"/>
      <c r="C1768" s="307" t="s">
        <v>971</v>
      </c>
      <c r="D1768" s="319" t="s">
        <v>972</v>
      </c>
      <c r="E1768" s="321" t="s">
        <v>44</v>
      </c>
      <c r="F1768" s="318" t="s">
        <v>984</v>
      </c>
      <c r="G1768" s="376"/>
      <c r="H1768" s="321" t="s">
        <v>44</v>
      </c>
      <c r="I1768" s="307"/>
      <c r="J1768" s="389"/>
      <c r="K1768" s="388"/>
      <c r="L1768" s="324">
        <v>1900</v>
      </c>
      <c r="M1768" s="324">
        <v>1900</v>
      </c>
      <c r="N1768" s="132">
        <v>1900</v>
      </c>
      <c r="O1768" s="324">
        <v>1900</v>
      </c>
      <c r="P1768" s="324">
        <v>1900</v>
      </c>
      <c r="Q1768" s="324">
        <v>1900</v>
      </c>
      <c r="R1768" s="324">
        <v>1900</v>
      </c>
      <c r="S1768" s="324">
        <v>1900</v>
      </c>
      <c r="T1768" s="324">
        <v>1900</v>
      </c>
    </row>
    <row r="1769" spans="1:20" s="10" customFormat="1" ht="65.099999999999994" customHeight="1" x14ac:dyDescent="0.3">
      <c r="A1769" s="13">
        <v>1759</v>
      </c>
      <c r="B1769" s="376"/>
      <c r="C1769" s="307" t="s">
        <v>971</v>
      </c>
      <c r="D1769" s="319" t="s">
        <v>972</v>
      </c>
      <c r="E1769" s="321" t="s">
        <v>44</v>
      </c>
      <c r="F1769" s="318" t="s">
        <v>985</v>
      </c>
      <c r="G1769" s="376"/>
      <c r="H1769" s="321" t="s">
        <v>44</v>
      </c>
      <c r="I1769" s="307"/>
      <c r="J1769" s="389"/>
      <c r="K1769" s="388"/>
      <c r="L1769" s="324">
        <v>2800</v>
      </c>
      <c r="M1769" s="324">
        <v>2800</v>
      </c>
      <c r="N1769" s="132">
        <v>2800</v>
      </c>
      <c r="O1769" s="324">
        <v>2800</v>
      </c>
      <c r="P1769" s="324">
        <v>2800</v>
      </c>
      <c r="Q1769" s="324">
        <v>2800</v>
      </c>
      <c r="R1769" s="324">
        <v>2800</v>
      </c>
      <c r="S1769" s="324">
        <v>2800</v>
      </c>
      <c r="T1769" s="324">
        <v>2800</v>
      </c>
    </row>
    <row r="1770" spans="1:20" s="10" customFormat="1" ht="65.099999999999994" customHeight="1" x14ac:dyDescent="0.3">
      <c r="A1770" s="13">
        <v>1760</v>
      </c>
      <c r="B1770" s="376"/>
      <c r="C1770" s="307" t="s">
        <v>971</v>
      </c>
      <c r="D1770" s="319" t="s">
        <v>972</v>
      </c>
      <c r="E1770" s="321" t="s">
        <v>44</v>
      </c>
      <c r="F1770" s="318" t="s">
        <v>986</v>
      </c>
      <c r="G1770" s="376"/>
      <c r="H1770" s="321" t="s">
        <v>44</v>
      </c>
      <c r="I1770" s="307"/>
      <c r="J1770" s="389"/>
      <c r="K1770" s="388"/>
      <c r="L1770" s="324">
        <v>4600</v>
      </c>
      <c r="M1770" s="324">
        <v>4600</v>
      </c>
      <c r="N1770" s="132">
        <v>4600</v>
      </c>
      <c r="O1770" s="324">
        <v>4600</v>
      </c>
      <c r="P1770" s="324">
        <v>4600</v>
      </c>
      <c r="Q1770" s="324">
        <v>4600</v>
      </c>
      <c r="R1770" s="324">
        <v>4600</v>
      </c>
      <c r="S1770" s="324">
        <v>4600</v>
      </c>
      <c r="T1770" s="324">
        <v>4600</v>
      </c>
    </row>
    <row r="1771" spans="1:20" s="10" customFormat="1" ht="65.099999999999994" customHeight="1" x14ac:dyDescent="0.3">
      <c r="A1771" s="13">
        <v>1761</v>
      </c>
      <c r="B1771" s="376"/>
      <c r="C1771" s="307" t="s">
        <v>971</v>
      </c>
      <c r="D1771" s="319" t="s">
        <v>972</v>
      </c>
      <c r="E1771" s="321" t="s">
        <v>44</v>
      </c>
      <c r="F1771" s="318" t="s">
        <v>987</v>
      </c>
      <c r="G1771" s="376"/>
      <c r="H1771" s="321" t="s">
        <v>44</v>
      </c>
      <c r="I1771" s="307"/>
      <c r="J1771" s="389"/>
      <c r="K1771" s="388"/>
      <c r="L1771" s="324">
        <v>6300</v>
      </c>
      <c r="M1771" s="324">
        <v>6300</v>
      </c>
      <c r="N1771" s="132">
        <v>6300</v>
      </c>
      <c r="O1771" s="324">
        <v>6300</v>
      </c>
      <c r="P1771" s="324">
        <v>6300</v>
      </c>
      <c r="Q1771" s="324">
        <v>6300</v>
      </c>
      <c r="R1771" s="324">
        <v>6300</v>
      </c>
      <c r="S1771" s="324">
        <v>6300</v>
      </c>
      <c r="T1771" s="324">
        <v>6300</v>
      </c>
    </row>
    <row r="1772" spans="1:20" s="10" customFormat="1" ht="65.099999999999994" customHeight="1" x14ac:dyDescent="0.3">
      <c r="A1772" s="13">
        <v>1762</v>
      </c>
      <c r="B1772" s="376"/>
      <c r="C1772" s="307" t="s">
        <v>971</v>
      </c>
      <c r="D1772" s="319" t="s">
        <v>972</v>
      </c>
      <c r="E1772" s="321" t="s">
        <v>44</v>
      </c>
      <c r="F1772" s="318" t="s">
        <v>988</v>
      </c>
      <c r="G1772" s="376"/>
      <c r="H1772" s="321" t="s">
        <v>44</v>
      </c>
      <c r="I1772" s="307"/>
      <c r="J1772" s="389"/>
      <c r="K1772" s="388"/>
      <c r="L1772" s="324">
        <v>9600</v>
      </c>
      <c r="M1772" s="324">
        <v>9600</v>
      </c>
      <c r="N1772" s="132">
        <v>9600</v>
      </c>
      <c r="O1772" s="324">
        <v>9600</v>
      </c>
      <c r="P1772" s="324">
        <v>9600</v>
      </c>
      <c r="Q1772" s="324">
        <v>9600</v>
      </c>
      <c r="R1772" s="324">
        <v>9600</v>
      </c>
      <c r="S1772" s="324">
        <v>9600</v>
      </c>
      <c r="T1772" s="324">
        <v>9600</v>
      </c>
    </row>
    <row r="1773" spans="1:20" s="10" customFormat="1" ht="65.099999999999994" customHeight="1" x14ac:dyDescent="0.3">
      <c r="A1773" s="13">
        <v>1763</v>
      </c>
      <c r="B1773" s="376"/>
      <c r="C1773" s="307" t="s">
        <v>971</v>
      </c>
      <c r="D1773" s="319" t="s">
        <v>972</v>
      </c>
      <c r="E1773" s="321" t="s">
        <v>44</v>
      </c>
      <c r="F1773" s="318" t="s">
        <v>989</v>
      </c>
      <c r="G1773" s="376"/>
      <c r="H1773" s="321" t="s">
        <v>44</v>
      </c>
      <c r="I1773" s="307"/>
      <c r="J1773" s="389"/>
      <c r="K1773" s="388"/>
      <c r="L1773" s="324">
        <v>14800</v>
      </c>
      <c r="M1773" s="324">
        <v>14800</v>
      </c>
      <c r="N1773" s="132">
        <v>14800</v>
      </c>
      <c r="O1773" s="324">
        <v>14800</v>
      </c>
      <c r="P1773" s="324">
        <v>14800</v>
      </c>
      <c r="Q1773" s="324">
        <v>14800</v>
      </c>
      <c r="R1773" s="324">
        <v>14800</v>
      </c>
      <c r="S1773" s="324">
        <v>14800</v>
      </c>
      <c r="T1773" s="324">
        <v>14800</v>
      </c>
    </row>
    <row r="1774" spans="1:20" s="10" customFormat="1" ht="65.099999999999994" customHeight="1" x14ac:dyDescent="0.3">
      <c r="A1774" s="13">
        <v>1764</v>
      </c>
      <c r="B1774" s="376"/>
      <c r="C1774" s="307" t="s">
        <v>971</v>
      </c>
      <c r="D1774" s="319" t="s">
        <v>972</v>
      </c>
      <c r="E1774" s="321" t="s">
        <v>44</v>
      </c>
      <c r="F1774" s="318" t="s">
        <v>990</v>
      </c>
      <c r="G1774" s="376"/>
      <c r="H1774" s="321" t="s">
        <v>44</v>
      </c>
      <c r="I1774" s="307"/>
      <c r="J1774" s="389"/>
      <c r="K1774" s="388"/>
      <c r="L1774" s="324">
        <v>29000</v>
      </c>
      <c r="M1774" s="324">
        <v>29000</v>
      </c>
      <c r="N1774" s="132">
        <v>29000</v>
      </c>
      <c r="O1774" s="324">
        <v>29000</v>
      </c>
      <c r="P1774" s="324">
        <v>29000</v>
      </c>
      <c r="Q1774" s="324">
        <v>29000</v>
      </c>
      <c r="R1774" s="324">
        <v>29000</v>
      </c>
      <c r="S1774" s="324">
        <v>29000</v>
      </c>
      <c r="T1774" s="324">
        <v>29000</v>
      </c>
    </row>
    <row r="1775" spans="1:20" s="10" customFormat="1" ht="65.099999999999994" customHeight="1" x14ac:dyDescent="0.3">
      <c r="A1775" s="13">
        <v>1765</v>
      </c>
      <c r="B1775" s="376"/>
      <c r="C1775" s="307" t="s">
        <v>971</v>
      </c>
      <c r="D1775" s="319" t="s">
        <v>972</v>
      </c>
      <c r="E1775" s="321" t="s">
        <v>44</v>
      </c>
      <c r="F1775" s="318" t="s">
        <v>991</v>
      </c>
      <c r="G1775" s="376"/>
      <c r="H1775" s="321" t="s">
        <v>44</v>
      </c>
      <c r="I1775" s="307"/>
      <c r="J1775" s="389"/>
      <c r="K1775" s="388"/>
      <c r="L1775" s="324">
        <v>10200</v>
      </c>
      <c r="M1775" s="324">
        <v>10200</v>
      </c>
      <c r="N1775" s="132">
        <v>10200</v>
      </c>
      <c r="O1775" s="324">
        <v>10200</v>
      </c>
      <c r="P1775" s="324">
        <v>10200</v>
      </c>
      <c r="Q1775" s="324">
        <v>10200</v>
      </c>
      <c r="R1775" s="324">
        <v>10200</v>
      </c>
      <c r="S1775" s="324">
        <v>10200</v>
      </c>
      <c r="T1775" s="324">
        <v>10200</v>
      </c>
    </row>
    <row r="1776" spans="1:20" s="10" customFormat="1" ht="65.099999999999994" customHeight="1" x14ac:dyDescent="0.3">
      <c r="A1776" s="13">
        <v>1766</v>
      </c>
      <c r="B1776" s="376"/>
      <c r="C1776" s="307" t="s">
        <v>971</v>
      </c>
      <c r="D1776" s="319" t="s">
        <v>972</v>
      </c>
      <c r="E1776" s="321" t="s">
        <v>44</v>
      </c>
      <c r="F1776" s="318" t="s">
        <v>992</v>
      </c>
      <c r="G1776" s="376"/>
      <c r="H1776" s="321" t="s">
        <v>44</v>
      </c>
      <c r="I1776" s="307"/>
      <c r="J1776" s="389"/>
      <c r="K1776" s="388"/>
      <c r="L1776" s="324">
        <v>32000</v>
      </c>
      <c r="M1776" s="324">
        <v>32000</v>
      </c>
      <c r="N1776" s="132">
        <v>32000</v>
      </c>
      <c r="O1776" s="324">
        <v>32000</v>
      </c>
      <c r="P1776" s="324">
        <v>32000</v>
      </c>
      <c r="Q1776" s="324">
        <v>32000</v>
      </c>
      <c r="R1776" s="324">
        <v>32000</v>
      </c>
      <c r="S1776" s="324">
        <v>32000</v>
      </c>
      <c r="T1776" s="324">
        <v>32000</v>
      </c>
    </row>
    <row r="1777" spans="1:20" s="10" customFormat="1" ht="65.099999999999994" customHeight="1" x14ac:dyDescent="0.3">
      <c r="A1777" s="13">
        <v>1767</v>
      </c>
      <c r="B1777" s="376"/>
      <c r="C1777" s="307" t="s">
        <v>971</v>
      </c>
      <c r="D1777" s="319" t="s">
        <v>972</v>
      </c>
      <c r="E1777" s="321" t="s">
        <v>44</v>
      </c>
      <c r="F1777" s="318" t="s">
        <v>993</v>
      </c>
      <c r="G1777" s="376"/>
      <c r="H1777" s="321" t="s">
        <v>44</v>
      </c>
      <c r="I1777" s="307"/>
      <c r="J1777" s="389"/>
      <c r="K1777" s="388"/>
      <c r="L1777" s="324">
        <v>16600</v>
      </c>
      <c r="M1777" s="324">
        <v>16600</v>
      </c>
      <c r="N1777" s="132">
        <v>16600</v>
      </c>
      <c r="O1777" s="324">
        <v>16600</v>
      </c>
      <c r="P1777" s="324">
        <v>16600</v>
      </c>
      <c r="Q1777" s="324">
        <v>16600</v>
      </c>
      <c r="R1777" s="324">
        <v>16600</v>
      </c>
      <c r="S1777" s="324">
        <v>16600</v>
      </c>
      <c r="T1777" s="324">
        <v>16600</v>
      </c>
    </row>
    <row r="1778" spans="1:20" s="10" customFormat="1" ht="65.099999999999994" customHeight="1" x14ac:dyDescent="0.3">
      <c r="A1778" s="13">
        <v>1768</v>
      </c>
      <c r="B1778" s="376"/>
      <c r="C1778" s="307" t="s">
        <v>971</v>
      </c>
      <c r="D1778" s="319" t="s">
        <v>972</v>
      </c>
      <c r="E1778" s="321" t="s">
        <v>44</v>
      </c>
      <c r="F1778" s="318" t="s">
        <v>994</v>
      </c>
      <c r="G1778" s="376"/>
      <c r="H1778" s="321" t="s">
        <v>44</v>
      </c>
      <c r="I1778" s="307"/>
      <c r="J1778" s="389"/>
      <c r="K1778" s="388"/>
      <c r="L1778" s="324">
        <v>3400</v>
      </c>
      <c r="M1778" s="324">
        <v>3400</v>
      </c>
      <c r="N1778" s="132">
        <v>3400</v>
      </c>
      <c r="O1778" s="324">
        <v>3400</v>
      </c>
      <c r="P1778" s="324">
        <v>3400</v>
      </c>
      <c r="Q1778" s="324">
        <v>3400</v>
      </c>
      <c r="R1778" s="324">
        <v>3400</v>
      </c>
      <c r="S1778" s="324">
        <v>3400</v>
      </c>
      <c r="T1778" s="324">
        <v>3400</v>
      </c>
    </row>
    <row r="1779" spans="1:20" s="10" customFormat="1" ht="65.099999999999994" customHeight="1" x14ac:dyDescent="0.3">
      <c r="A1779" s="13">
        <v>1769</v>
      </c>
      <c r="B1779" s="376"/>
      <c r="C1779" s="307" t="s">
        <v>971</v>
      </c>
      <c r="D1779" s="319" t="s">
        <v>972</v>
      </c>
      <c r="E1779" s="321" t="s">
        <v>44</v>
      </c>
      <c r="F1779" s="318" t="s">
        <v>995</v>
      </c>
      <c r="G1779" s="376"/>
      <c r="H1779" s="321" t="s">
        <v>44</v>
      </c>
      <c r="I1779" s="307"/>
      <c r="J1779" s="389"/>
      <c r="K1779" s="388"/>
      <c r="L1779" s="324">
        <v>5500</v>
      </c>
      <c r="M1779" s="324">
        <v>5500</v>
      </c>
      <c r="N1779" s="132">
        <v>5500</v>
      </c>
      <c r="O1779" s="324">
        <v>5500</v>
      </c>
      <c r="P1779" s="324">
        <v>5500</v>
      </c>
      <c r="Q1779" s="324">
        <v>5500</v>
      </c>
      <c r="R1779" s="324">
        <v>5500</v>
      </c>
      <c r="S1779" s="324">
        <v>5500</v>
      </c>
      <c r="T1779" s="324">
        <v>5500</v>
      </c>
    </row>
    <row r="1780" spans="1:20" s="10" customFormat="1" ht="65.099999999999994" customHeight="1" x14ac:dyDescent="0.3">
      <c r="A1780" s="13">
        <v>1770</v>
      </c>
      <c r="B1780" s="376"/>
      <c r="C1780" s="307" t="s">
        <v>971</v>
      </c>
      <c r="D1780" s="319" t="s">
        <v>972</v>
      </c>
      <c r="E1780" s="321" t="s">
        <v>44</v>
      </c>
      <c r="F1780" s="318" t="s">
        <v>996</v>
      </c>
      <c r="G1780" s="376"/>
      <c r="H1780" s="321" t="s">
        <v>44</v>
      </c>
      <c r="I1780" s="307"/>
      <c r="J1780" s="389"/>
      <c r="K1780" s="388"/>
      <c r="L1780" s="324">
        <v>9000</v>
      </c>
      <c r="M1780" s="324">
        <v>9000</v>
      </c>
      <c r="N1780" s="132">
        <v>9000</v>
      </c>
      <c r="O1780" s="324">
        <v>9000</v>
      </c>
      <c r="P1780" s="324">
        <v>9000</v>
      </c>
      <c r="Q1780" s="324">
        <v>9000</v>
      </c>
      <c r="R1780" s="324">
        <v>9000</v>
      </c>
      <c r="S1780" s="324">
        <v>9000</v>
      </c>
      <c r="T1780" s="324">
        <v>9000</v>
      </c>
    </row>
    <row r="1781" spans="1:20" s="10" customFormat="1" ht="65.099999999999994" customHeight="1" x14ac:dyDescent="0.3">
      <c r="A1781" s="13">
        <v>1771</v>
      </c>
      <c r="B1781" s="376"/>
      <c r="C1781" s="307" t="s">
        <v>971</v>
      </c>
      <c r="D1781" s="319" t="s">
        <v>972</v>
      </c>
      <c r="E1781" s="321" t="s">
        <v>44</v>
      </c>
      <c r="F1781" s="318" t="s">
        <v>997</v>
      </c>
      <c r="G1781" s="376"/>
      <c r="H1781" s="321" t="s">
        <v>44</v>
      </c>
      <c r="I1781" s="307"/>
      <c r="J1781" s="389"/>
      <c r="K1781" s="388"/>
      <c r="L1781" s="324">
        <v>11800</v>
      </c>
      <c r="M1781" s="324">
        <v>11800</v>
      </c>
      <c r="N1781" s="132">
        <v>11800</v>
      </c>
      <c r="O1781" s="324">
        <v>11800</v>
      </c>
      <c r="P1781" s="324">
        <v>11800</v>
      </c>
      <c r="Q1781" s="324">
        <v>11800</v>
      </c>
      <c r="R1781" s="324">
        <v>11800</v>
      </c>
      <c r="S1781" s="324">
        <v>11800</v>
      </c>
      <c r="T1781" s="324">
        <v>11800</v>
      </c>
    </row>
    <row r="1782" spans="1:20" s="10" customFormat="1" ht="65.099999999999994" customHeight="1" x14ac:dyDescent="0.3">
      <c r="A1782" s="13">
        <v>1772</v>
      </c>
      <c r="B1782" s="376"/>
      <c r="C1782" s="307" t="s">
        <v>971</v>
      </c>
      <c r="D1782" s="319" t="s">
        <v>972</v>
      </c>
      <c r="E1782" s="321" t="s">
        <v>44</v>
      </c>
      <c r="F1782" s="318" t="s">
        <v>998</v>
      </c>
      <c r="G1782" s="376"/>
      <c r="H1782" s="321" t="s">
        <v>44</v>
      </c>
      <c r="I1782" s="307"/>
      <c r="J1782" s="389"/>
      <c r="K1782" s="388"/>
      <c r="L1782" s="324">
        <v>17500</v>
      </c>
      <c r="M1782" s="324">
        <v>17500</v>
      </c>
      <c r="N1782" s="132">
        <v>17500</v>
      </c>
      <c r="O1782" s="324">
        <v>17500</v>
      </c>
      <c r="P1782" s="324">
        <v>17500</v>
      </c>
      <c r="Q1782" s="324">
        <v>17500</v>
      </c>
      <c r="R1782" s="324">
        <v>17500</v>
      </c>
      <c r="S1782" s="324">
        <v>17500</v>
      </c>
      <c r="T1782" s="324">
        <v>17500</v>
      </c>
    </row>
    <row r="1783" spans="1:20" s="10" customFormat="1" ht="65.099999999999994" customHeight="1" x14ac:dyDescent="0.3">
      <c r="A1783" s="13">
        <v>1773</v>
      </c>
      <c r="B1783" s="376"/>
      <c r="C1783" s="307" t="s">
        <v>971</v>
      </c>
      <c r="D1783" s="319" t="s">
        <v>972</v>
      </c>
      <c r="E1783" s="321" t="s">
        <v>44</v>
      </c>
      <c r="F1783" s="318" t="s">
        <v>999</v>
      </c>
      <c r="G1783" s="376"/>
      <c r="H1783" s="321" t="s">
        <v>44</v>
      </c>
      <c r="I1783" s="307"/>
      <c r="J1783" s="389"/>
      <c r="K1783" s="388"/>
      <c r="L1783" s="324">
        <v>29900</v>
      </c>
      <c r="M1783" s="324">
        <v>29900</v>
      </c>
      <c r="N1783" s="132">
        <v>29900</v>
      </c>
      <c r="O1783" s="324">
        <v>29900</v>
      </c>
      <c r="P1783" s="324">
        <v>29900</v>
      </c>
      <c r="Q1783" s="324">
        <v>29900</v>
      </c>
      <c r="R1783" s="324">
        <v>29900</v>
      </c>
      <c r="S1783" s="324">
        <v>29900</v>
      </c>
      <c r="T1783" s="324">
        <v>29900</v>
      </c>
    </row>
    <row r="1784" spans="1:20" s="10" customFormat="1" ht="65.099999999999994" customHeight="1" x14ac:dyDescent="0.3">
      <c r="A1784" s="13">
        <v>1774</v>
      </c>
      <c r="B1784" s="376"/>
      <c r="C1784" s="307" t="s">
        <v>971</v>
      </c>
      <c r="D1784" s="319" t="s">
        <v>972</v>
      </c>
      <c r="E1784" s="321" t="s">
        <v>44</v>
      </c>
      <c r="F1784" s="318" t="s">
        <v>1000</v>
      </c>
      <c r="G1784" s="376"/>
      <c r="H1784" s="321" t="s">
        <v>44</v>
      </c>
      <c r="I1784" s="307"/>
      <c r="J1784" s="389"/>
      <c r="K1784" s="388"/>
      <c r="L1784" s="324">
        <v>56400</v>
      </c>
      <c r="M1784" s="324">
        <v>56400</v>
      </c>
      <c r="N1784" s="132">
        <v>56400</v>
      </c>
      <c r="O1784" s="324">
        <v>56400</v>
      </c>
      <c r="P1784" s="324">
        <v>56400</v>
      </c>
      <c r="Q1784" s="324">
        <v>56400</v>
      </c>
      <c r="R1784" s="324">
        <v>56400</v>
      </c>
      <c r="S1784" s="324">
        <v>56400</v>
      </c>
      <c r="T1784" s="324">
        <v>56400</v>
      </c>
    </row>
    <row r="1785" spans="1:20" s="10" customFormat="1" ht="65.099999999999994" customHeight="1" x14ac:dyDescent="0.3">
      <c r="A1785" s="13">
        <v>1775</v>
      </c>
      <c r="B1785" s="376"/>
      <c r="C1785" s="307" t="s">
        <v>971</v>
      </c>
      <c r="D1785" s="319" t="s">
        <v>972</v>
      </c>
      <c r="E1785" s="321" t="s">
        <v>44</v>
      </c>
      <c r="F1785" s="318" t="s">
        <v>1001</v>
      </c>
      <c r="G1785" s="376"/>
      <c r="H1785" s="321" t="s">
        <v>44</v>
      </c>
      <c r="I1785" s="307"/>
      <c r="J1785" s="389"/>
      <c r="K1785" s="388"/>
      <c r="L1785" s="324">
        <v>30800</v>
      </c>
      <c r="M1785" s="324">
        <v>30800</v>
      </c>
      <c r="N1785" s="132">
        <v>30800</v>
      </c>
      <c r="O1785" s="324">
        <v>30800</v>
      </c>
      <c r="P1785" s="324">
        <v>30800</v>
      </c>
      <c r="Q1785" s="324">
        <v>30800</v>
      </c>
      <c r="R1785" s="324">
        <v>30800</v>
      </c>
      <c r="S1785" s="324">
        <v>30800</v>
      </c>
      <c r="T1785" s="324">
        <v>30800</v>
      </c>
    </row>
    <row r="1786" spans="1:20" s="10" customFormat="1" ht="65.099999999999994" customHeight="1" x14ac:dyDescent="0.3">
      <c r="A1786" s="13">
        <v>1776</v>
      </c>
      <c r="B1786" s="376"/>
      <c r="C1786" s="307" t="s">
        <v>971</v>
      </c>
      <c r="D1786" s="319" t="s">
        <v>972</v>
      </c>
      <c r="E1786" s="321" t="s">
        <v>44</v>
      </c>
      <c r="F1786" s="318" t="s">
        <v>1002</v>
      </c>
      <c r="G1786" s="376"/>
      <c r="H1786" s="321" t="s">
        <v>44</v>
      </c>
      <c r="I1786" s="307"/>
      <c r="J1786" s="389"/>
      <c r="K1786" s="388"/>
      <c r="L1786" s="324">
        <v>75200</v>
      </c>
      <c r="M1786" s="324">
        <v>75200</v>
      </c>
      <c r="N1786" s="132">
        <v>75200</v>
      </c>
      <c r="O1786" s="324">
        <v>75200</v>
      </c>
      <c r="P1786" s="324">
        <v>75200</v>
      </c>
      <c r="Q1786" s="324">
        <v>75200</v>
      </c>
      <c r="R1786" s="324">
        <v>75200</v>
      </c>
      <c r="S1786" s="324">
        <v>75200</v>
      </c>
      <c r="T1786" s="324">
        <v>75200</v>
      </c>
    </row>
    <row r="1787" spans="1:20" s="10" customFormat="1" ht="65.099999999999994" customHeight="1" x14ac:dyDescent="0.3">
      <c r="A1787" s="13">
        <v>1777</v>
      </c>
      <c r="B1787" s="376"/>
      <c r="C1787" s="307" t="s">
        <v>971</v>
      </c>
      <c r="D1787" s="319" t="s">
        <v>972</v>
      </c>
      <c r="E1787" s="321" t="s">
        <v>44</v>
      </c>
      <c r="F1787" s="318" t="s">
        <v>1003</v>
      </c>
      <c r="G1787" s="376"/>
      <c r="H1787" s="321" t="s">
        <v>44</v>
      </c>
      <c r="I1787" s="307"/>
      <c r="J1787" s="389"/>
      <c r="K1787" s="388"/>
      <c r="L1787" s="324">
        <v>55600</v>
      </c>
      <c r="M1787" s="324">
        <v>55600</v>
      </c>
      <c r="N1787" s="132">
        <v>55600</v>
      </c>
      <c r="O1787" s="324">
        <v>55600</v>
      </c>
      <c r="P1787" s="324">
        <v>55600</v>
      </c>
      <c r="Q1787" s="324">
        <v>55600</v>
      </c>
      <c r="R1787" s="324">
        <v>55600</v>
      </c>
      <c r="S1787" s="324">
        <v>55600</v>
      </c>
      <c r="T1787" s="324">
        <v>55600</v>
      </c>
    </row>
    <row r="1788" spans="1:20" s="10" customFormat="1" ht="65.099999999999994" customHeight="1" x14ac:dyDescent="0.3">
      <c r="A1788" s="13">
        <v>1778</v>
      </c>
      <c r="B1788" s="376"/>
      <c r="C1788" s="307" t="s">
        <v>971</v>
      </c>
      <c r="D1788" s="319" t="s">
        <v>972</v>
      </c>
      <c r="E1788" s="321" t="s">
        <v>44</v>
      </c>
      <c r="F1788" s="318" t="s">
        <v>1004</v>
      </c>
      <c r="G1788" s="376"/>
      <c r="H1788" s="321" t="s">
        <v>44</v>
      </c>
      <c r="I1788" s="307"/>
      <c r="J1788" s="389"/>
      <c r="K1788" s="388"/>
      <c r="L1788" s="324">
        <v>123300</v>
      </c>
      <c r="M1788" s="324">
        <v>123300</v>
      </c>
      <c r="N1788" s="132">
        <v>123300</v>
      </c>
      <c r="O1788" s="324">
        <v>123300</v>
      </c>
      <c r="P1788" s="324">
        <v>123300</v>
      </c>
      <c r="Q1788" s="324">
        <v>123300</v>
      </c>
      <c r="R1788" s="324">
        <v>123300</v>
      </c>
      <c r="S1788" s="324">
        <v>123300</v>
      </c>
      <c r="T1788" s="324">
        <v>123300</v>
      </c>
    </row>
    <row r="1789" spans="1:20" s="10" customFormat="1" ht="65.099999999999994" customHeight="1" x14ac:dyDescent="0.3">
      <c r="A1789" s="13">
        <v>1779</v>
      </c>
      <c r="B1789" s="376"/>
      <c r="C1789" s="307" t="s">
        <v>971</v>
      </c>
      <c r="D1789" s="319" t="s">
        <v>972</v>
      </c>
      <c r="E1789" s="321" t="s">
        <v>44</v>
      </c>
      <c r="F1789" s="318" t="s">
        <v>1005</v>
      </c>
      <c r="G1789" s="376"/>
      <c r="H1789" s="321" t="s">
        <v>44</v>
      </c>
      <c r="I1789" s="307"/>
      <c r="J1789" s="389"/>
      <c r="K1789" s="388"/>
      <c r="L1789" s="324">
        <v>1600</v>
      </c>
      <c r="M1789" s="324">
        <v>1600</v>
      </c>
      <c r="N1789" s="132">
        <v>1600</v>
      </c>
      <c r="O1789" s="324">
        <v>1600</v>
      </c>
      <c r="P1789" s="324">
        <v>1600</v>
      </c>
      <c r="Q1789" s="324">
        <v>1600</v>
      </c>
      <c r="R1789" s="324">
        <v>1600</v>
      </c>
      <c r="S1789" s="324">
        <v>1600</v>
      </c>
      <c r="T1789" s="324">
        <v>1600</v>
      </c>
    </row>
    <row r="1790" spans="1:20" s="10" customFormat="1" ht="65.099999999999994" customHeight="1" x14ac:dyDescent="0.3">
      <c r="A1790" s="13">
        <v>1780</v>
      </c>
      <c r="B1790" s="376"/>
      <c r="C1790" s="307" t="s">
        <v>971</v>
      </c>
      <c r="D1790" s="319" t="s">
        <v>972</v>
      </c>
      <c r="E1790" s="321" t="s">
        <v>44</v>
      </c>
      <c r="F1790" s="318" t="s">
        <v>1006</v>
      </c>
      <c r="G1790" s="376"/>
      <c r="H1790" s="321" t="s">
        <v>44</v>
      </c>
      <c r="I1790" s="307"/>
      <c r="J1790" s="389"/>
      <c r="K1790" s="388"/>
      <c r="L1790" s="324">
        <v>1700</v>
      </c>
      <c r="M1790" s="324">
        <v>1700</v>
      </c>
      <c r="N1790" s="132">
        <v>1700</v>
      </c>
      <c r="O1790" s="324">
        <v>1700</v>
      </c>
      <c r="P1790" s="324">
        <v>1700</v>
      </c>
      <c r="Q1790" s="324">
        <v>1700</v>
      </c>
      <c r="R1790" s="324">
        <v>1700</v>
      </c>
      <c r="S1790" s="324">
        <v>1700</v>
      </c>
      <c r="T1790" s="324">
        <v>1700</v>
      </c>
    </row>
    <row r="1791" spans="1:20" s="10" customFormat="1" ht="65.099999999999994" customHeight="1" x14ac:dyDescent="0.3">
      <c r="A1791" s="13">
        <v>1781</v>
      </c>
      <c r="B1791" s="376"/>
      <c r="C1791" s="307" t="s">
        <v>971</v>
      </c>
      <c r="D1791" s="319" t="s">
        <v>972</v>
      </c>
      <c r="E1791" s="321" t="s">
        <v>44</v>
      </c>
      <c r="F1791" s="318" t="s">
        <v>1007</v>
      </c>
      <c r="G1791" s="376"/>
      <c r="H1791" s="321" t="s">
        <v>44</v>
      </c>
      <c r="I1791" s="307"/>
      <c r="J1791" s="389"/>
      <c r="K1791" s="388"/>
      <c r="L1791" s="324">
        <v>3200</v>
      </c>
      <c r="M1791" s="324">
        <v>3200</v>
      </c>
      <c r="N1791" s="132">
        <v>3200</v>
      </c>
      <c r="O1791" s="324">
        <v>3200</v>
      </c>
      <c r="P1791" s="324">
        <v>3200</v>
      </c>
      <c r="Q1791" s="324">
        <v>3200</v>
      </c>
      <c r="R1791" s="324">
        <v>3200</v>
      </c>
      <c r="S1791" s="324">
        <v>3200</v>
      </c>
      <c r="T1791" s="324">
        <v>3200</v>
      </c>
    </row>
    <row r="1792" spans="1:20" s="10" customFormat="1" ht="65.099999999999994" customHeight="1" x14ac:dyDescent="0.3">
      <c r="A1792" s="13">
        <v>1782</v>
      </c>
      <c r="B1792" s="376"/>
      <c r="C1792" s="307" t="s">
        <v>971</v>
      </c>
      <c r="D1792" s="319" t="s">
        <v>972</v>
      </c>
      <c r="E1792" s="321" t="s">
        <v>44</v>
      </c>
      <c r="F1792" s="318" t="s">
        <v>1008</v>
      </c>
      <c r="G1792" s="376"/>
      <c r="H1792" s="321" t="s">
        <v>44</v>
      </c>
      <c r="I1792" s="307"/>
      <c r="J1792" s="389"/>
      <c r="K1792" s="388"/>
      <c r="L1792" s="324">
        <v>4100</v>
      </c>
      <c r="M1792" s="324">
        <v>4100</v>
      </c>
      <c r="N1792" s="132">
        <v>4100</v>
      </c>
      <c r="O1792" s="324">
        <v>4100</v>
      </c>
      <c r="P1792" s="324">
        <v>4100</v>
      </c>
      <c r="Q1792" s="324">
        <v>4100</v>
      </c>
      <c r="R1792" s="324">
        <v>4100</v>
      </c>
      <c r="S1792" s="324">
        <v>4100</v>
      </c>
      <c r="T1792" s="324">
        <v>4100</v>
      </c>
    </row>
    <row r="1793" spans="1:20" s="10" customFormat="1" ht="65.099999999999994" customHeight="1" x14ac:dyDescent="0.3">
      <c r="A1793" s="13">
        <v>1783</v>
      </c>
      <c r="B1793" s="376"/>
      <c r="C1793" s="307" t="s">
        <v>971</v>
      </c>
      <c r="D1793" s="319" t="s">
        <v>972</v>
      </c>
      <c r="E1793" s="321" t="s">
        <v>44</v>
      </c>
      <c r="F1793" s="318" t="s">
        <v>1009</v>
      </c>
      <c r="G1793" s="376"/>
      <c r="H1793" s="321" t="s">
        <v>44</v>
      </c>
      <c r="I1793" s="307"/>
      <c r="J1793" s="389"/>
      <c r="K1793" s="388"/>
      <c r="L1793" s="324">
        <v>6300</v>
      </c>
      <c r="M1793" s="324">
        <v>6300</v>
      </c>
      <c r="N1793" s="132">
        <v>6300</v>
      </c>
      <c r="O1793" s="324">
        <v>6300</v>
      </c>
      <c r="P1793" s="324">
        <v>6300</v>
      </c>
      <c r="Q1793" s="324">
        <v>6300</v>
      </c>
      <c r="R1793" s="324">
        <v>6300</v>
      </c>
      <c r="S1793" s="324">
        <v>6300</v>
      </c>
      <c r="T1793" s="324">
        <v>6300</v>
      </c>
    </row>
    <row r="1794" spans="1:20" s="10" customFormat="1" ht="65.099999999999994" customHeight="1" x14ac:dyDescent="0.3">
      <c r="A1794" s="13">
        <v>1784</v>
      </c>
      <c r="B1794" s="376"/>
      <c r="C1794" s="307" t="s">
        <v>971</v>
      </c>
      <c r="D1794" s="319" t="s">
        <v>972</v>
      </c>
      <c r="E1794" s="321" t="s">
        <v>44</v>
      </c>
      <c r="F1794" s="318" t="s">
        <v>1010</v>
      </c>
      <c r="G1794" s="376"/>
      <c r="H1794" s="321" t="s">
        <v>44</v>
      </c>
      <c r="I1794" s="307"/>
      <c r="J1794" s="389"/>
      <c r="K1794" s="388"/>
      <c r="L1794" s="324">
        <v>10500</v>
      </c>
      <c r="M1794" s="324">
        <v>10500</v>
      </c>
      <c r="N1794" s="132">
        <v>10500</v>
      </c>
      <c r="O1794" s="324">
        <v>10500</v>
      </c>
      <c r="P1794" s="324">
        <v>10500</v>
      </c>
      <c r="Q1794" s="324">
        <v>10500</v>
      </c>
      <c r="R1794" s="324">
        <v>10500</v>
      </c>
      <c r="S1794" s="324">
        <v>10500</v>
      </c>
      <c r="T1794" s="324">
        <v>10500</v>
      </c>
    </row>
    <row r="1795" spans="1:20" s="10" customFormat="1" ht="65.099999999999994" customHeight="1" x14ac:dyDescent="0.3">
      <c r="A1795" s="13">
        <v>1785</v>
      </c>
      <c r="B1795" s="376"/>
      <c r="C1795" s="307" t="s">
        <v>971</v>
      </c>
      <c r="D1795" s="319" t="s">
        <v>972</v>
      </c>
      <c r="E1795" s="321" t="s">
        <v>44</v>
      </c>
      <c r="F1795" s="318" t="s">
        <v>1011</v>
      </c>
      <c r="G1795" s="376"/>
      <c r="H1795" s="321" t="s">
        <v>44</v>
      </c>
      <c r="I1795" s="307"/>
      <c r="J1795" s="389"/>
      <c r="K1795" s="388"/>
      <c r="L1795" s="324">
        <v>8200</v>
      </c>
      <c r="M1795" s="324">
        <v>8200</v>
      </c>
      <c r="N1795" s="132">
        <v>8200</v>
      </c>
      <c r="O1795" s="324">
        <v>8200</v>
      </c>
      <c r="P1795" s="324">
        <v>8200</v>
      </c>
      <c r="Q1795" s="324">
        <v>8200</v>
      </c>
      <c r="R1795" s="324">
        <v>8200</v>
      </c>
      <c r="S1795" s="324">
        <v>8200</v>
      </c>
      <c r="T1795" s="324">
        <v>8200</v>
      </c>
    </row>
    <row r="1796" spans="1:20" s="10" customFormat="1" ht="65.099999999999994" customHeight="1" x14ac:dyDescent="0.3">
      <c r="A1796" s="13">
        <v>1786</v>
      </c>
      <c r="B1796" s="376"/>
      <c r="C1796" s="307" t="s">
        <v>971</v>
      </c>
      <c r="D1796" s="319" t="s">
        <v>972</v>
      </c>
      <c r="E1796" s="321" t="s">
        <v>44</v>
      </c>
      <c r="F1796" s="318" t="s">
        <v>1013</v>
      </c>
      <c r="G1796" s="376"/>
      <c r="H1796" s="321" t="s">
        <v>44</v>
      </c>
      <c r="I1796" s="307"/>
      <c r="J1796" s="389"/>
      <c r="K1796" s="388"/>
      <c r="L1796" s="324">
        <v>3400</v>
      </c>
      <c r="M1796" s="324">
        <v>3400</v>
      </c>
      <c r="N1796" s="132">
        <v>3400</v>
      </c>
      <c r="O1796" s="324">
        <v>3400</v>
      </c>
      <c r="P1796" s="324">
        <v>3400</v>
      </c>
      <c r="Q1796" s="324">
        <v>3400</v>
      </c>
      <c r="R1796" s="324">
        <v>3400</v>
      </c>
      <c r="S1796" s="324">
        <v>3400</v>
      </c>
      <c r="T1796" s="324">
        <v>3400</v>
      </c>
    </row>
    <row r="1797" spans="1:20" s="10" customFormat="1" ht="65.099999999999994" customHeight="1" x14ac:dyDescent="0.3">
      <c r="A1797" s="13">
        <v>1787</v>
      </c>
      <c r="B1797" s="376"/>
      <c r="C1797" s="307" t="s">
        <v>971</v>
      </c>
      <c r="D1797" s="319" t="s">
        <v>972</v>
      </c>
      <c r="E1797" s="321" t="s">
        <v>44</v>
      </c>
      <c r="F1797" s="318" t="s">
        <v>1014</v>
      </c>
      <c r="G1797" s="376"/>
      <c r="H1797" s="321" t="s">
        <v>44</v>
      </c>
      <c r="I1797" s="307"/>
      <c r="J1797" s="389"/>
      <c r="K1797" s="388"/>
      <c r="L1797" s="324">
        <v>4500</v>
      </c>
      <c r="M1797" s="324">
        <v>4500</v>
      </c>
      <c r="N1797" s="132">
        <v>4500</v>
      </c>
      <c r="O1797" s="324">
        <v>4500</v>
      </c>
      <c r="P1797" s="324">
        <v>4500</v>
      </c>
      <c r="Q1797" s="324">
        <v>4500</v>
      </c>
      <c r="R1797" s="324">
        <v>4500</v>
      </c>
      <c r="S1797" s="324">
        <v>4500</v>
      </c>
      <c r="T1797" s="324">
        <v>4500</v>
      </c>
    </row>
    <row r="1798" spans="1:20" s="10" customFormat="1" ht="65.099999999999994" customHeight="1" x14ac:dyDescent="0.3">
      <c r="A1798" s="13">
        <v>1788</v>
      </c>
      <c r="B1798" s="376"/>
      <c r="C1798" s="307" t="s">
        <v>971</v>
      </c>
      <c r="D1798" s="319" t="s">
        <v>972</v>
      </c>
      <c r="E1798" s="321" t="s">
        <v>44</v>
      </c>
      <c r="F1798" s="318" t="s">
        <v>1015</v>
      </c>
      <c r="G1798" s="376"/>
      <c r="H1798" s="321" t="s">
        <v>44</v>
      </c>
      <c r="I1798" s="307"/>
      <c r="J1798" s="389"/>
      <c r="K1798" s="388"/>
      <c r="L1798" s="324">
        <v>10000</v>
      </c>
      <c r="M1798" s="324">
        <v>10000</v>
      </c>
      <c r="N1798" s="132">
        <v>10000</v>
      </c>
      <c r="O1798" s="324">
        <v>10000</v>
      </c>
      <c r="P1798" s="324">
        <v>10000</v>
      </c>
      <c r="Q1798" s="324">
        <v>10000</v>
      </c>
      <c r="R1798" s="324">
        <v>10000</v>
      </c>
      <c r="S1798" s="324">
        <v>10000</v>
      </c>
      <c r="T1798" s="324">
        <v>10000</v>
      </c>
    </row>
    <row r="1799" spans="1:20" s="10" customFormat="1" ht="65.099999999999994" customHeight="1" x14ac:dyDescent="0.3">
      <c r="A1799" s="13">
        <v>1789</v>
      </c>
      <c r="B1799" s="376"/>
      <c r="C1799" s="307" t="s">
        <v>971</v>
      </c>
      <c r="D1799" s="319" t="s">
        <v>972</v>
      </c>
      <c r="E1799" s="321" t="s">
        <v>44</v>
      </c>
      <c r="F1799" s="318" t="s">
        <v>1016</v>
      </c>
      <c r="G1799" s="376"/>
      <c r="H1799" s="321" t="s">
        <v>44</v>
      </c>
      <c r="I1799" s="307"/>
      <c r="J1799" s="389"/>
      <c r="K1799" s="388"/>
      <c r="L1799" s="324">
        <v>25300</v>
      </c>
      <c r="M1799" s="324">
        <v>25300</v>
      </c>
      <c r="N1799" s="132">
        <v>25300</v>
      </c>
      <c r="O1799" s="324">
        <v>25300</v>
      </c>
      <c r="P1799" s="324">
        <v>25300</v>
      </c>
      <c r="Q1799" s="324">
        <v>25300</v>
      </c>
      <c r="R1799" s="324">
        <v>25300</v>
      </c>
      <c r="S1799" s="324">
        <v>25300</v>
      </c>
      <c r="T1799" s="324">
        <v>25300</v>
      </c>
    </row>
    <row r="1800" spans="1:20" s="10" customFormat="1" ht="65.099999999999994" customHeight="1" x14ac:dyDescent="0.3">
      <c r="A1800" s="13">
        <v>1790</v>
      </c>
      <c r="B1800" s="376"/>
      <c r="C1800" s="307" t="s">
        <v>971</v>
      </c>
      <c r="D1800" s="319" t="s">
        <v>972</v>
      </c>
      <c r="E1800" s="321" t="s">
        <v>44</v>
      </c>
      <c r="F1800" s="318" t="s">
        <v>1017</v>
      </c>
      <c r="G1800" s="376"/>
      <c r="H1800" s="321" t="s">
        <v>44</v>
      </c>
      <c r="I1800" s="307"/>
      <c r="J1800" s="389"/>
      <c r="K1800" s="388"/>
      <c r="L1800" s="324">
        <v>45300</v>
      </c>
      <c r="M1800" s="324">
        <v>45300</v>
      </c>
      <c r="N1800" s="132">
        <v>45300</v>
      </c>
      <c r="O1800" s="324">
        <v>45300</v>
      </c>
      <c r="P1800" s="324">
        <v>45300</v>
      </c>
      <c r="Q1800" s="324">
        <v>45300</v>
      </c>
      <c r="R1800" s="324">
        <v>45300</v>
      </c>
      <c r="S1800" s="324">
        <v>45300</v>
      </c>
      <c r="T1800" s="324">
        <v>45300</v>
      </c>
    </row>
    <row r="1801" spans="1:20" s="10" customFormat="1" ht="65.099999999999994" customHeight="1" x14ac:dyDescent="0.3">
      <c r="A1801" s="13">
        <v>1791</v>
      </c>
      <c r="B1801" s="376"/>
      <c r="C1801" s="307" t="s">
        <v>971</v>
      </c>
      <c r="D1801" s="319" t="s">
        <v>972</v>
      </c>
      <c r="E1801" s="321" t="s">
        <v>44</v>
      </c>
      <c r="F1801" s="318" t="s">
        <v>1018</v>
      </c>
      <c r="G1801" s="376"/>
      <c r="H1801" s="321" t="s">
        <v>44</v>
      </c>
      <c r="I1801" s="307"/>
      <c r="J1801" s="389"/>
      <c r="K1801" s="388"/>
      <c r="L1801" s="324">
        <v>49300</v>
      </c>
      <c r="M1801" s="324">
        <v>49300</v>
      </c>
      <c r="N1801" s="132">
        <v>49300</v>
      </c>
      <c r="O1801" s="324">
        <v>49300</v>
      </c>
      <c r="P1801" s="324">
        <v>49300</v>
      </c>
      <c r="Q1801" s="324">
        <v>49300</v>
      </c>
      <c r="R1801" s="324">
        <v>49300</v>
      </c>
      <c r="S1801" s="324">
        <v>49300</v>
      </c>
      <c r="T1801" s="324">
        <v>49300</v>
      </c>
    </row>
    <row r="1802" spans="1:20" s="10" customFormat="1" ht="65.099999999999994" customHeight="1" x14ac:dyDescent="0.3">
      <c r="A1802" s="13">
        <v>1792</v>
      </c>
      <c r="B1802" s="376"/>
      <c r="C1802" s="307" t="s">
        <v>971</v>
      </c>
      <c r="D1802" s="319" t="s">
        <v>972</v>
      </c>
      <c r="E1802" s="321" t="s">
        <v>44</v>
      </c>
      <c r="F1802" s="318" t="s">
        <v>1019</v>
      </c>
      <c r="G1802" s="376"/>
      <c r="H1802" s="321" t="s">
        <v>44</v>
      </c>
      <c r="I1802" s="307"/>
      <c r="J1802" s="389"/>
      <c r="K1802" s="388"/>
      <c r="L1802" s="324">
        <v>74900</v>
      </c>
      <c r="M1802" s="324">
        <v>74900</v>
      </c>
      <c r="N1802" s="132">
        <v>74900</v>
      </c>
      <c r="O1802" s="324">
        <v>74900</v>
      </c>
      <c r="P1802" s="324">
        <v>74900</v>
      </c>
      <c r="Q1802" s="324">
        <v>74900</v>
      </c>
      <c r="R1802" s="324">
        <v>74900</v>
      </c>
      <c r="S1802" s="324">
        <v>74900</v>
      </c>
      <c r="T1802" s="324">
        <v>74900</v>
      </c>
    </row>
    <row r="1803" spans="1:20" s="10" customFormat="1" ht="65.099999999999994" customHeight="1" x14ac:dyDescent="0.3">
      <c r="A1803" s="13">
        <v>1793</v>
      </c>
      <c r="B1803" s="376"/>
      <c r="C1803" s="307" t="s">
        <v>971</v>
      </c>
      <c r="D1803" s="319" t="s">
        <v>972</v>
      </c>
      <c r="E1803" s="321" t="s">
        <v>44</v>
      </c>
      <c r="F1803" s="318" t="s">
        <v>1020</v>
      </c>
      <c r="G1803" s="376"/>
      <c r="H1803" s="321" t="s">
        <v>44</v>
      </c>
      <c r="I1803" s="307"/>
      <c r="J1803" s="389"/>
      <c r="K1803" s="388"/>
      <c r="L1803" s="324">
        <v>43600</v>
      </c>
      <c r="M1803" s="324">
        <v>43600</v>
      </c>
      <c r="N1803" s="132">
        <v>43600</v>
      </c>
      <c r="O1803" s="324">
        <v>43600</v>
      </c>
      <c r="P1803" s="324">
        <v>43600</v>
      </c>
      <c r="Q1803" s="324">
        <v>43600</v>
      </c>
      <c r="R1803" s="324">
        <v>43600</v>
      </c>
      <c r="S1803" s="324">
        <v>43600</v>
      </c>
      <c r="T1803" s="324">
        <v>43600</v>
      </c>
    </row>
    <row r="1804" spans="1:20" s="10" customFormat="1" ht="65.099999999999994" customHeight="1" x14ac:dyDescent="0.3">
      <c r="A1804" s="13">
        <v>1794</v>
      </c>
      <c r="B1804" s="376"/>
      <c r="C1804" s="307" t="s">
        <v>971</v>
      </c>
      <c r="D1804" s="319" t="s">
        <v>972</v>
      </c>
      <c r="E1804" s="321" t="s">
        <v>44</v>
      </c>
      <c r="F1804" s="318" t="s">
        <v>1022</v>
      </c>
      <c r="G1804" s="376"/>
      <c r="H1804" s="321" t="s">
        <v>44</v>
      </c>
      <c r="I1804" s="307"/>
      <c r="J1804" s="389"/>
      <c r="K1804" s="388"/>
      <c r="L1804" s="324">
        <v>102000</v>
      </c>
      <c r="M1804" s="324">
        <v>102000</v>
      </c>
      <c r="N1804" s="132">
        <v>102000</v>
      </c>
      <c r="O1804" s="324">
        <v>102000</v>
      </c>
      <c r="P1804" s="324">
        <v>102000</v>
      </c>
      <c r="Q1804" s="324">
        <v>102000</v>
      </c>
      <c r="R1804" s="324">
        <v>102000</v>
      </c>
      <c r="S1804" s="324">
        <v>102000</v>
      </c>
      <c r="T1804" s="324">
        <v>102000</v>
      </c>
    </row>
    <row r="1805" spans="1:20" s="10" customFormat="1" ht="65.099999999999994" customHeight="1" x14ac:dyDescent="0.3">
      <c r="A1805" s="13">
        <v>1795</v>
      </c>
      <c r="B1805" s="376"/>
      <c r="C1805" s="307" t="s">
        <v>971</v>
      </c>
      <c r="D1805" s="319" t="s">
        <v>972</v>
      </c>
      <c r="E1805" s="321" t="s">
        <v>44</v>
      </c>
      <c r="F1805" s="318" t="s">
        <v>1024</v>
      </c>
      <c r="G1805" s="376"/>
      <c r="H1805" s="321" t="s">
        <v>44</v>
      </c>
      <c r="I1805" s="307"/>
      <c r="J1805" s="389"/>
      <c r="K1805" s="388"/>
      <c r="L1805" s="324">
        <v>35700</v>
      </c>
      <c r="M1805" s="324">
        <v>35700</v>
      </c>
      <c r="N1805" s="132">
        <v>35700</v>
      </c>
      <c r="O1805" s="324">
        <v>35700</v>
      </c>
      <c r="P1805" s="324">
        <v>35700</v>
      </c>
      <c r="Q1805" s="324">
        <v>35700</v>
      </c>
      <c r="R1805" s="324">
        <v>35700</v>
      </c>
      <c r="S1805" s="324">
        <v>35700</v>
      </c>
      <c r="T1805" s="324">
        <v>35700</v>
      </c>
    </row>
    <row r="1806" spans="1:20" s="10" customFormat="1" ht="65.099999999999994" customHeight="1" x14ac:dyDescent="0.3">
      <c r="A1806" s="13">
        <v>1796</v>
      </c>
      <c r="B1806" s="376"/>
      <c r="C1806" s="307" t="s">
        <v>971</v>
      </c>
      <c r="D1806" s="319" t="s">
        <v>972</v>
      </c>
      <c r="E1806" s="321" t="s">
        <v>44</v>
      </c>
      <c r="F1806" s="318" t="s">
        <v>1025</v>
      </c>
      <c r="G1806" s="376"/>
      <c r="H1806" s="321" t="s">
        <v>44</v>
      </c>
      <c r="I1806" s="307"/>
      <c r="J1806" s="389"/>
      <c r="K1806" s="388"/>
      <c r="L1806" s="324">
        <v>64900</v>
      </c>
      <c r="M1806" s="324">
        <v>64900</v>
      </c>
      <c r="N1806" s="132">
        <v>64900</v>
      </c>
      <c r="O1806" s="324">
        <v>64900</v>
      </c>
      <c r="P1806" s="324">
        <v>64900</v>
      </c>
      <c r="Q1806" s="324">
        <v>64900</v>
      </c>
      <c r="R1806" s="324">
        <v>64900</v>
      </c>
      <c r="S1806" s="324">
        <v>64900</v>
      </c>
      <c r="T1806" s="324">
        <v>64900</v>
      </c>
    </row>
    <row r="1807" spans="1:20" s="10" customFormat="1" ht="65.099999999999994" customHeight="1" x14ac:dyDescent="0.3">
      <c r="A1807" s="13">
        <v>1797</v>
      </c>
      <c r="B1807" s="376"/>
      <c r="C1807" s="307" t="s">
        <v>971</v>
      </c>
      <c r="D1807" s="319" t="s">
        <v>972</v>
      </c>
      <c r="E1807" s="321" t="s">
        <v>44</v>
      </c>
      <c r="F1807" s="318" t="s">
        <v>1026</v>
      </c>
      <c r="G1807" s="376"/>
      <c r="H1807" s="321" t="s">
        <v>44</v>
      </c>
      <c r="I1807" s="307"/>
      <c r="J1807" s="389"/>
      <c r="K1807" s="388"/>
      <c r="L1807" s="324">
        <v>121200</v>
      </c>
      <c r="M1807" s="324">
        <v>121200</v>
      </c>
      <c r="N1807" s="132">
        <v>121200</v>
      </c>
      <c r="O1807" s="324">
        <v>121200</v>
      </c>
      <c r="P1807" s="324">
        <v>121200</v>
      </c>
      <c r="Q1807" s="324">
        <v>121200</v>
      </c>
      <c r="R1807" s="324">
        <v>121200</v>
      </c>
      <c r="S1807" s="324">
        <v>121200</v>
      </c>
      <c r="T1807" s="324">
        <v>121200</v>
      </c>
    </row>
    <row r="1808" spans="1:20" s="10" customFormat="1" ht="65.099999999999994" customHeight="1" x14ac:dyDescent="0.3">
      <c r="A1808" s="13">
        <v>1798</v>
      </c>
      <c r="B1808" s="376"/>
      <c r="C1808" s="307" t="s">
        <v>1027</v>
      </c>
      <c r="D1808" s="319" t="s">
        <v>570</v>
      </c>
      <c r="E1808" s="307" t="s">
        <v>1028</v>
      </c>
      <c r="F1808" s="318" t="s">
        <v>1029</v>
      </c>
      <c r="G1808" s="376"/>
      <c r="H1808" s="321" t="s">
        <v>44</v>
      </c>
      <c r="I1808" s="307"/>
      <c r="J1808" s="389"/>
      <c r="K1808" s="388"/>
      <c r="L1808" s="324">
        <v>12800</v>
      </c>
      <c r="M1808" s="324">
        <v>12800</v>
      </c>
      <c r="N1808" s="132">
        <v>12800</v>
      </c>
      <c r="O1808" s="324">
        <v>12800</v>
      </c>
      <c r="P1808" s="324">
        <v>12800</v>
      </c>
      <c r="Q1808" s="324">
        <v>12800</v>
      </c>
      <c r="R1808" s="324">
        <v>12800</v>
      </c>
      <c r="S1808" s="324">
        <v>12800</v>
      </c>
      <c r="T1808" s="324">
        <v>12800</v>
      </c>
    </row>
    <row r="1809" spans="1:20" s="10" customFormat="1" ht="65.099999999999994" customHeight="1" x14ac:dyDescent="0.3">
      <c r="A1809" s="13">
        <v>1799</v>
      </c>
      <c r="B1809" s="376"/>
      <c r="C1809" s="307" t="s">
        <v>1027</v>
      </c>
      <c r="D1809" s="319" t="s">
        <v>570</v>
      </c>
      <c r="E1809" s="321" t="s">
        <v>44</v>
      </c>
      <c r="F1809" s="318" t="s">
        <v>1030</v>
      </c>
      <c r="G1809" s="376"/>
      <c r="H1809" s="321" t="s">
        <v>44</v>
      </c>
      <c r="I1809" s="307"/>
      <c r="J1809" s="389"/>
      <c r="K1809" s="388"/>
      <c r="L1809" s="324">
        <v>15800</v>
      </c>
      <c r="M1809" s="324">
        <v>15800</v>
      </c>
      <c r="N1809" s="132">
        <v>15800</v>
      </c>
      <c r="O1809" s="324">
        <v>15800</v>
      </c>
      <c r="P1809" s="324">
        <v>15800</v>
      </c>
      <c r="Q1809" s="324">
        <v>15800</v>
      </c>
      <c r="R1809" s="324">
        <v>15800</v>
      </c>
      <c r="S1809" s="324">
        <v>15800</v>
      </c>
      <c r="T1809" s="324">
        <v>15800</v>
      </c>
    </row>
    <row r="1810" spans="1:20" s="10" customFormat="1" ht="65.099999999999994" customHeight="1" x14ac:dyDescent="0.3">
      <c r="A1810" s="13">
        <v>1800</v>
      </c>
      <c r="B1810" s="376"/>
      <c r="C1810" s="307" t="s">
        <v>1027</v>
      </c>
      <c r="D1810" s="319" t="s">
        <v>570</v>
      </c>
      <c r="E1810" s="321" t="s">
        <v>44</v>
      </c>
      <c r="F1810" s="318" t="s">
        <v>1031</v>
      </c>
      <c r="G1810" s="376"/>
      <c r="H1810" s="321" t="s">
        <v>44</v>
      </c>
      <c r="I1810" s="307"/>
      <c r="J1810" s="389"/>
      <c r="K1810" s="388"/>
      <c r="L1810" s="324">
        <v>22800</v>
      </c>
      <c r="M1810" s="324">
        <v>22800</v>
      </c>
      <c r="N1810" s="132">
        <v>22800</v>
      </c>
      <c r="O1810" s="324">
        <v>22800</v>
      </c>
      <c r="P1810" s="324">
        <v>22800</v>
      </c>
      <c r="Q1810" s="324">
        <v>22800</v>
      </c>
      <c r="R1810" s="324">
        <v>22800</v>
      </c>
      <c r="S1810" s="324">
        <v>22800</v>
      </c>
      <c r="T1810" s="324">
        <v>22800</v>
      </c>
    </row>
    <row r="1811" spans="1:20" s="10" customFormat="1" ht="65.099999999999994" customHeight="1" x14ac:dyDescent="0.3">
      <c r="A1811" s="13">
        <v>1801</v>
      </c>
      <c r="B1811" s="376"/>
      <c r="C1811" s="307" t="s">
        <v>1027</v>
      </c>
      <c r="D1811" s="319" t="s">
        <v>570</v>
      </c>
      <c r="E1811" s="321" t="s">
        <v>44</v>
      </c>
      <c r="F1811" s="318" t="s">
        <v>1032</v>
      </c>
      <c r="G1811" s="376"/>
      <c r="H1811" s="321" t="s">
        <v>44</v>
      </c>
      <c r="I1811" s="307"/>
      <c r="J1811" s="389"/>
      <c r="K1811" s="388"/>
      <c r="L1811" s="324">
        <v>27700</v>
      </c>
      <c r="M1811" s="324">
        <v>27700</v>
      </c>
      <c r="N1811" s="132">
        <v>27700</v>
      </c>
      <c r="O1811" s="324">
        <v>27700</v>
      </c>
      <c r="P1811" s="324">
        <v>27700</v>
      </c>
      <c r="Q1811" s="324">
        <v>27700</v>
      </c>
      <c r="R1811" s="324">
        <v>27700</v>
      </c>
      <c r="S1811" s="324">
        <v>27700</v>
      </c>
      <c r="T1811" s="324">
        <v>27700</v>
      </c>
    </row>
    <row r="1812" spans="1:20" s="10" customFormat="1" ht="65.099999999999994" customHeight="1" x14ac:dyDescent="0.3">
      <c r="A1812" s="13">
        <v>1802</v>
      </c>
      <c r="B1812" s="376"/>
      <c r="C1812" s="307" t="s">
        <v>1027</v>
      </c>
      <c r="D1812" s="319" t="s">
        <v>570</v>
      </c>
      <c r="E1812" s="321" t="s">
        <v>44</v>
      </c>
      <c r="F1812" s="318" t="s">
        <v>1033</v>
      </c>
      <c r="G1812" s="376"/>
      <c r="H1812" s="321" t="s">
        <v>44</v>
      </c>
      <c r="I1812" s="307"/>
      <c r="J1812" s="389"/>
      <c r="K1812" s="388"/>
      <c r="L1812" s="324">
        <v>29600</v>
      </c>
      <c r="M1812" s="324">
        <v>29600</v>
      </c>
      <c r="N1812" s="132">
        <v>29600</v>
      </c>
      <c r="O1812" s="324">
        <v>29600</v>
      </c>
      <c r="P1812" s="324">
        <v>29600</v>
      </c>
      <c r="Q1812" s="324">
        <v>29600</v>
      </c>
      <c r="R1812" s="324">
        <v>29600</v>
      </c>
      <c r="S1812" s="324">
        <v>29600</v>
      </c>
      <c r="T1812" s="324">
        <v>29600</v>
      </c>
    </row>
    <row r="1813" spans="1:20" s="10" customFormat="1" ht="65.099999999999994" customHeight="1" x14ac:dyDescent="0.3">
      <c r="A1813" s="13">
        <v>1803</v>
      </c>
      <c r="B1813" s="376"/>
      <c r="C1813" s="307" t="s">
        <v>1027</v>
      </c>
      <c r="D1813" s="319" t="s">
        <v>570</v>
      </c>
      <c r="E1813" s="321" t="s">
        <v>44</v>
      </c>
      <c r="F1813" s="318" t="s">
        <v>1034</v>
      </c>
      <c r="G1813" s="376"/>
      <c r="H1813" s="321" t="s">
        <v>44</v>
      </c>
      <c r="I1813" s="307"/>
      <c r="J1813" s="389"/>
      <c r="K1813" s="388"/>
      <c r="L1813" s="324">
        <v>40800</v>
      </c>
      <c r="M1813" s="324">
        <v>40800</v>
      </c>
      <c r="N1813" s="132">
        <v>40800</v>
      </c>
      <c r="O1813" s="324">
        <v>40800</v>
      </c>
      <c r="P1813" s="324">
        <v>40800</v>
      </c>
      <c r="Q1813" s="324">
        <v>40800</v>
      </c>
      <c r="R1813" s="324">
        <v>40800</v>
      </c>
      <c r="S1813" s="324">
        <v>40800</v>
      </c>
      <c r="T1813" s="324">
        <v>40800</v>
      </c>
    </row>
    <row r="1814" spans="1:20" s="10" customFormat="1" ht="65.099999999999994" customHeight="1" x14ac:dyDescent="0.3">
      <c r="A1814" s="13">
        <v>1804</v>
      </c>
      <c r="B1814" s="376"/>
      <c r="C1814" s="307" t="s">
        <v>1027</v>
      </c>
      <c r="D1814" s="319" t="s">
        <v>570</v>
      </c>
      <c r="E1814" s="321" t="s">
        <v>44</v>
      </c>
      <c r="F1814" s="318" t="s">
        <v>1035</v>
      </c>
      <c r="G1814" s="376"/>
      <c r="H1814" s="321" t="s">
        <v>44</v>
      </c>
      <c r="I1814" s="307"/>
      <c r="J1814" s="389"/>
      <c r="K1814" s="388"/>
      <c r="L1814" s="324">
        <v>39600</v>
      </c>
      <c r="M1814" s="324">
        <v>39600</v>
      </c>
      <c r="N1814" s="132">
        <v>39600</v>
      </c>
      <c r="O1814" s="324">
        <v>39600</v>
      </c>
      <c r="P1814" s="324">
        <v>39600</v>
      </c>
      <c r="Q1814" s="324">
        <v>39600</v>
      </c>
      <c r="R1814" s="324">
        <v>39600</v>
      </c>
      <c r="S1814" s="324">
        <v>39600</v>
      </c>
      <c r="T1814" s="324">
        <v>39600</v>
      </c>
    </row>
    <row r="1815" spans="1:20" s="10" customFormat="1" ht="65.099999999999994" customHeight="1" x14ac:dyDescent="0.3">
      <c r="A1815" s="13">
        <v>1805</v>
      </c>
      <c r="B1815" s="376"/>
      <c r="C1815" s="307" t="s">
        <v>1027</v>
      </c>
      <c r="D1815" s="319" t="s">
        <v>570</v>
      </c>
      <c r="E1815" s="321" t="s">
        <v>44</v>
      </c>
      <c r="F1815" s="318" t="s">
        <v>1036</v>
      </c>
      <c r="G1815" s="376"/>
      <c r="H1815" s="321" t="s">
        <v>44</v>
      </c>
      <c r="I1815" s="307"/>
      <c r="J1815" s="389"/>
      <c r="K1815" s="388"/>
      <c r="L1815" s="324">
        <v>63000</v>
      </c>
      <c r="M1815" s="324">
        <v>63000</v>
      </c>
      <c r="N1815" s="132">
        <v>63000</v>
      </c>
      <c r="O1815" s="324">
        <v>63000</v>
      </c>
      <c r="P1815" s="324">
        <v>63000</v>
      </c>
      <c r="Q1815" s="324">
        <v>63000</v>
      </c>
      <c r="R1815" s="324">
        <v>63000</v>
      </c>
      <c r="S1815" s="324">
        <v>63000</v>
      </c>
      <c r="T1815" s="324">
        <v>63000</v>
      </c>
    </row>
    <row r="1816" spans="1:20" s="10" customFormat="1" ht="65.099999999999994" customHeight="1" x14ac:dyDescent="0.3">
      <c r="A1816" s="13">
        <v>1806</v>
      </c>
      <c r="B1816" s="376"/>
      <c r="C1816" s="307" t="s">
        <v>1027</v>
      </c>
      <c r="D1816" s="319" t="s">
        <v>570</v>
      </c>
      <c r="E1816" s="321" t="s">
        <v>44</v>
      </c>
      <c r="F1816" s="318" t="s">
        <v>1037</v>
      </c>
      <c r="G1816" s="376"/>
      <c r="H1816" s="321" t="s">
        <v>44</v>
      </c>
      <c r="I1816" s="307"/>
      <c r="J1816" s="389"/>
      <c r="K1816" s="388"/>
      <c r="L1816" s="324">
        <v>58100</v>
      </c>
      <c r="M1816" s="324">
        <v>58100</v>
      </c>
      <c r="N1816" s="132">
        <v>58100</v>
      </c>
      <c r="O1816" s="324">
        <v>58100</v>
      </c>
      <c r="P1816" s="324">
        <v>58100</v>
      </c>
      <c r="Q1816" s="324">
        <v>58100</v>
      </c>
      <c r="R1816" s="324">
        <v>58100</v>
      </c>
      <c r="S1816" s="324">
        <v>58100</v>
      </c>
      <c r="T1816" s="324">
        <v>58100</v>
      </c>
    </row>
    <row r="1817" spans="1:20" s="10" customFormat="1" ht="65.099999999999994" customHeight="1" x14ac:dyDescent="0.3">
      <c r="A1817" s="13">
        <v>1807</v>
      </c>
      <c r="B1817" s="376"/>
      <c r="C1817" s="307" t="s">
        <v>1027</v>
      </c>
      <c r="D1817" s="319" t="s">
        <v>570</v>
      </c>
      <c r="E1817" s="321" t="s">
        <v>44</v>
      </c>
      <c r="F1817" s="318" t="s">
        <v>1038</v>
      </c>
      <c r="G1817" s="376"/>
      <c r="H1817" s="321" t="s">
        <v>44</v>
      </c>
      <c r="I1817" s="307"/>
      <c r="J1817" s="389"/>
      <c r="K1817" s="388"/>
      <c r="L1817" s="324">
        <v>98000</v>
      </c>
      <c r="M1817" s="324">
        <v>98000</v>
      </c>
      <c r="N1817" s="132">
        <v>98000</v>
      </c>
      <c r="O1817" s="324">
        <v>98000</v>
      </c>
      <c r="P1817" s="324">
        <v>98000</v>
      </c>
      <c r="Q1817" s="324">
        <v>98000</v>
      </c>
      <c r="R1817" s="324">
        <v>98000</v>
      </c>
      <c r="S1817" s="324">
        <v>98000</v>
      </c>
      <c r="T1817" s="324">
        <v>98000</v>
      </c>
    </row>
    <row r="1818" spans="1:20" s="10" customFormat="1" ht="65.099999999999994" customHeight="1" x14ac:dyDescent="0.3">
      <c r="A1818" s="13">
        <v>1808</v>
      </c>
      <c r="B1818" s="376"/>
      <c r="C1818" s="307" t="s">
        <v>1041</v>
      </c>
      <c r="D1818" s="319" t="s">
        <v>972</v>
      </c>
      <c r="E1818" s="321" t="s">
        <v>44</v>
      </c>
      <c r="F1818" s="318" t="s">
        <v>1042</v>
      </c>
      <c r="G1818" s="376"/>
      <c r="H1818" s="321" t="s">
        <v>44</v>
      </c>
      <c r="I1818" s="307"/>
      <c r="J1818" s="389"/>
      <c r="K1818" s="388"/>
      <c r="L1818" s="324">
        <v>1700</v>
      </c>
      <c r="M1818" s="324">
        <v>1700</v>
      </c>
      <c r="N1818" s="132">
        <v>1700</v>
      </c>
      <c r="O1818" s="324">
        <v>1700</v>
      </c>
      <c r="P1818" s="324">
        <v>1700</v>
      </c>
      <c r="Q1818" s="324">
        <v>1700</v>
      </c>
      <c r="R1818" s="324">
        <v>1700</v>
      </c>
      <c r="S1818" s="324">
        <v>1700</v>
      </c>
      <c r="T1818" s="324">
        <v>1700</v>
      </c>
    </row>
    <row r="1819" spans="1:20" s="10" customFormat="1" ht="65.099999999999994" customHeight="1" x14ac:dyDescent="0.3">
      <c r="A1819" s="13">
        <v>1809</v>
      </c>
      <c r="B1819" s="376"/>
      <c r="C1819" s="307" t="s">
        <v>1041</v>
      </c>
      <c r="D1819" s="319" t="s">
        <v>972</v>
      </c>
      <c r="E1819" s="321" t="s">
        <v>44</v>
      </c>
      <c r="F1819" s="318" t="s">
        <v>1043</v>
      </c>
      <c r="G1819" s="376"/>
      <c r="H1819" s="321" t="s">
        <v>44</v>
      </c>
      <c r="I1819" s="307"/>
      <c r="J1819" s="389"/>
      <c r="K1819" s="388"/>
      <c r="L1819" s="324">
        <v>2900</v>
      </c>
      <c r="M1819" s="324">
        <v>2900</v>
      </c>
      <c r="N1819" s="132">
        <v>2900</v>
      </c>
      <c r="O1819" s="324">
        <v>2900</v>
      </c>
      <c r="P1819" s="324">
        <v>2900</v>
      </c>
      <c r="Q1819" s="324">
        <v>2900</v>
      </c>
      <c r="R1819" s="324">
        <v>2900</v>
      </c>
      <c r="S1819" s="324">
        <v>2900</v>
      </c>
      <c r="T1819" s="324">
        <v>2900</v>
      </c>
    </row>
    <row r="1820" spans="1:20" s="10" customFormat="1" ht="65.099999999999994" customHeight="1" x14ac:dyDescent="0.3">
      <c r="A1820" s="13">
        <v>1810</v>
      </c>
      <c r="B1820" s="376"/>
      <c r="C1820" s="307" t="s">
        <v>1041</v>
      </c>
      <c r="D1820" s="319" t="s">
        <v>972</v>
      </c>
      <c r="E1820" s="321" t="s">
        <v>44</v>
      </c>
      <c r="F1820" s="318" t="s">
        <v>1044</v>
      </c>
      <c r="G1820" s="376"/>
      <c r="H1820" s="321" t="s">
        <v>44</v>
      </c>
      <c r="I1820" s="307"/>
      <c r="J1820" s="389"/>
      <c r="K1820" s="388"/>
      <c r="L1820" s="324">
        <v>20800</v>
      </c>
      <c r="M1820" s="324">
        <v>20800</v>
      </c>
      <c r="N1820" s="132">
        <v>20800</v>
      </c>
      <c r="O1820" s="324">
        <v>20800</v>
      </c>
      <c r="P1820" s="324">
        <v>20800</v>
      </c>
      <c r="Q1820" s="324">
        <v>20800</v>
      </c>
      <c r="R1820" s="324">
        <v>20800</v>
      </c>
      <c r="S1820" s="324">
        <v>20800</v>
      </c>
      <c r="T1820" s="324">
        <v>20800</v>
      </c>
    </row>
    <row r="1821" spans="1:20" s="10" customFormat="1" ht="65.099999999999994" customHeight="1" x14ac:dyDescent="0.3">
      <c r="A1821" s="13">
        <v>1811</v>
      </c>
      <c r="B1821" s="376"/>
      <c r="C1821" s="307" t="s">
        <v>1041</v>
      </c>
      <c r="D1821" s="319" t="s">
        <v>972</v>
      </c>
      <c r="E1821" s="321" t="s">
        <v>44</v>
      </c>
      <c r="F1821" s="318" t="s">
        <v>1045</v>
      </c>
      <c r="G1821" s="376"/>
      <c r="H1821" s="321" t="s">
        <v>44</v>
      </c>
      <c r="I1821" s="307"/>
      <c r="J1821" s="389"/>
      <c r="K1821" s="388"/>
      <c r="L1821" s="324">
        <v>28600</v>
      </c>
      <c r="M1821" s="324">
        <v>28600</v>
      </c>
      <c r="N1821" s="132">
        <v>28600</v>
      </c>
      <c r="O1821" s="324">
        <v>28600</v>
      </c>
      <c r="P1821" s="324">
        <v>28600</v>
      </c>
      <c r="Q1821" s="324">
        <v>28600</v>
      </c>
      <c r="R1821" s="324">
        <v>28600</v>
      </c>
      <c r="S1821" s="324">
        <v>28600</v>
      </c>
      <c r="T1821" s="324">
        <v>28600</v>
      </c>
    </row>
    <row r="1822" spans="1:20" s="10" customFormat="1" ht="65.099999999999994" customHeight="1" x14ac:dyDescent="0.3">
      <c r="A1822" s="13">
        <v>1812</v>
      </c>
      <c r="B1822" s="376"/>
      <c r="C1822" s="307" t="s">
        <v>1041</v>
      </c>
      <c r="D1822" s="319" t="s">
        <v>972</v>
      </c>
      <c r="E1822" s="321" t="s">
        <v>44</v>
      </c>
      <c r="F1822" s="318" t="s">
        <v>1046</v>
      </c>
      <c r="G1822" s="376"/>
      <c r="H1822" s="321" t="s">
        <v>44</v>
      </c>
      <c r="I1822" s="307"/>
      <c r="J1822" s="389"/>
      <c r="K1822" s="388"/>
      <c r="L1822" s="324">
        <v>25400</v>
      </c>
      <c r="M1822" s="324">
        <v>25400</v>
      </c>
      <c r="N1822" s="132">
        <v>25400</v>
      </c>
      <c r="O1822" s="324">
        <v>25400</v>
      </c>
      <c r="P1822" s="324">
        <v>25400</v>
      </c>
      <c r="Q1822" s="324">
        <v>25400</v>
      </c>
      <c r="R1822" s="324">
        <v>25400</v>
      </c>
      <c r="S1822" s="324">
        <v>25400</v>
      </c>
      <c r="T1822" s="324">
        <v>25400</v>
      </c>
    </row>
    <row r="1823" spans="1:20" s="10" customFormat="1" ht="65.099999999999994" customHeight="1" x14ac:dyDescent="0.3">
      <c r="A1823" s="13">
        <v>1813</v>
      </c>
      <c r="B1823" s="376"/>
      <c r="C1823" s="307" t="s">
        <v>1041</v>
      </c>
      <c r="D1823" s="319" t="s">
        <v>972</v>
      </c>
      <c r="E1823" s="321" t="s">
        <v>44</v>
      </c>
      <c r="F1823" s="318" t="s">
        <v>1047</v>
      </c>
      <c r="G1823" s="376"/>
      <c r="H1823" s="321" t="s">
        <v>44</v>
      </c>
      <c r="I1823" s="307"/>
      <c r="J1823" s="389"/>
      <c r="K1823" s="388"/>
      <c r="L1823" s="324">
        <v>28400</v>
      </c>
      <c r="M1823" s="324">
        <v>28400</v>
      </c>
      <c r="N1823" s="132">
        <v>28400</v>
      </c>
      <c r="O1823" s="324">
        <v>28400</v>
      </c>
      <c r="P1823" s="324">
        <v>28400</v>
      </c>
      <c r="Q1823" s="324">
        <v>28400</v>
      </c>
      <c r="R1823" s="324">
        <v>28400</v>
      </c>
      <c r="S1823" s="324">
        <v>28400</v>
      </c>
      <c r="T1823" s="324">
        <v>28400</v>
      </c>
    </row>
    <row r="1824" spans="1:20" s="10" customFormat="1" ht="65.099999999999994" customHeight="1" x14ac:dyDescent="0.3">
      <c r="A1824" s="13">
        <v>1814</v>
      </c>
      <c r="B1824" s="376"/>
      <c r="C1824" s="307" t="s">
        <v>1041</v>
      </c>
      <c r="D1824" s="319" t="s">
        <v>972</v>
      </c>
      <c r="E1824" s="321" t="s">
        <v>44</v>
      </c>
      <c r="F1824" s="318" t="s">
        <v>1048</v>
      </c>
      <c r="G1824" s="376"/>
      <c r="H1824" s="321" t="s">
        <v>44</v>
      </c>
      <c r="I1824" s="307"/>
      <c r="J1824" s="389"/>
      <c r="K1824" s="388"/>
      <c r="L1824" s="324">
        <v>26200</v>
      </c>
      <c r="M1824" s="324">
        <v>26200</v>
      </c>
      <c r="N1824" s="132">
        <v>26200</v>
      </c>
      <c r="O1824" s="324">
        <v>26200</v>
      </c>
      <c r="P1824" s="324">
        <v>26200</v>
      </c>
      <c r="Q1824" s="324">
        <v>26200</v>
      </c>
      <c r="R1824" s="324">
        <v>26200</v>
      </c>
      <c r="S1824" s="324">
        <v>26200</v>
      </c>
      <c r="T1824" s="324">
        <v>26200</v>
      </c>
    </row>
    <row r="1825" spans="1:20" s="10" customFormat="1" ht="65.099999999999994" customHeight="1" x14ac:dyDescent="0.3">
      <c r="A1825" s="13">
        <v>1815</v>
      </c>
      <c r="B1825" s="376"/>
      <c r="C1825" s="307" t="s">
        <v>1041</v>
      </c>
      <c r="D1825" s="319" t="s">
        <v>972</v>
      </c>
      <c r="E1825" s="321" t="s">
        <v>44</v>
      </c>
      <c r="F1825" s="318" t="s">
        <v>1049</v>
      </c>
      <c r="G1825" s="376"/>
      <c r="H1825" s="321" t="s">
        <v>44</v>
      </c>
      <c r="I1825" s="307"/>
      <c r="J1825" s="389"/>
      <c r="K1825" s="388"/>
      <c r="L1825" s="324">
        <v>39400</v>
      </c>
      <c r="M1825" s="324">
        <v>39400</v>
      </c>
      <c r="N1825" s="132">
        <v>39400</v>
      </c>
      <c r="O1825" s="324">
        <v>39400</v>
      </c>
      <c r="P1825" s="324">
        <v>39400</v>
      </c>
      <c r="Q1825" s="324">
        <v>39400</v>
      </c>
      <c r="R1825" s="324">
        <v>39400</v>
      </c>
      <c r="S1825" s="324">
        <v>39400</v>
      </c>
      <c r="T1825" s="324">
        <v>39400</v>
      </c>
    </row>
    <row r="1826" spans="1:20" s="10" customFormat="1" ht="65.099999999999994" customHeight="1" x14ac:dyDescent="0.3">
      <c r="A1826" s="13">
        <v>1816</v>
      </c>
      <c r="B1826" s="376"/>
      <c r="C1826" s="307" t="s">
        <v>1041</v>
      </c>
      <c r="D1826" s="319" t="s">
        <v>972</v>
      </c>
      <c r="E1826" s="321" t="s">
        <v>44</v>
      </c>
      <c r="F1826" s="318" t="s">
        <v>1050</v>
      </c>
      <c r="G1826" s="376"/>
      <c r="H1826" s="321" t="s">
        <v>44</v>
      </c>
      <c r="I1826" s="307"/>
      <c r="J1826" s="389"/>
      <c r="K1826" s="388"/>
      <c r="L1826" s="324">
        <v>30300</v>
      </c>
      <c r="M1826" s="324">
        <v>30300</v>
      </c>
      <c r="N1826" s="132">
        <v>30300</v>
      </c>
      <c r="O1826" s="324">
        <v>30300</v>
      </c>
      <c r="P1826" s="324">
        <v>30300</v>
      </c>
      <c r="Q1826" s="324">
        <v>30300</v>
      </c>
      <c r="R1826" s="324">
        <v>30300</v>
      </c>
      <c r="S1826" s="324">
        <v>30300</v>
      </c>
      <c r="T1826" s="324">
        <v>30300</v>
      </c>
    </row>
    <row r="1827" spans="1:20" s="10" customFormat="1" ht="65.099999999999994" customHeight="1" x14ac:dyDescent="0.3">
      <c r="A1827" s="13">
        <v>1817</v>
      </c>
      <c r="B1827" s="376"/>
      <c r="C1827" s="307" t="s">
        <v>1041</v>
      </c>
      <c r="D1827" s="319" t="s">
        <v>972</v>
      </c>
      <c r="E1827" s="321" t="s">
        <v>44</v>
      </c>
      <c r="F1827" s="318" t="s">
        <v>1051</v>
      </c>
      <c r="G1827" s="376"/>
      <c r="H1827" s="321" t="s">
        <v>44</v>
      </c>
      <c r="I1827" s="307"/>
      <c r="J1827" s="389"/>
      <c r="K1827" s="388"/>
      <c r="L1827" s="324">
        <v>36600</v>
      </c>
      <c r="M1827" s="324">
        <v>36600</v>
      </c>
      <c r="N1827" s="132">
        <v>36600</v>
      </c>
      <c r="O1827" s="324">
        <v>36600</v>
      </c>
      <c r="P1827" s="324">
        <v>36600</v>
      </c>
      <c r="Q1827" s="324">
        <v>36600</v>
      </c>
      <c r="R1827" s="324">
        <v>36600</v>
      </c>
      <c r="S1827" s="324">
        <v>36600</v>
      </c>
      <c r="T1827" s="324">
        <v>36600</v>
      </c>
    </row>
    <row r="1828" spans="1:20" s="10" customFormat="1" ht="65.099999999999994" customHeight="1" x14ac:dyDescent="0.3">
      <c r="A1828" s="13">
        <v>1818</v>
      </c>
      <c r="B1828" s="376"/>
      <c r="C1828" s="307" t="s">
        <v>1041</v>
      </c>
      <c r="D1828" s="319" t="s">
        <v>972</v>
      </c>
      <c r="E1828" s="321" t="s">
        <v>44</v>
      </c>
      <c r="F1828" s="318" t="s">
        <v>1052</v>
      </c>
      <c r="G1828" s="376"/>
      <c r="H1828" s="321" t="s">
        <v>44</v>
      </c>
      <c r="I1828" s="307"/>
      <c r="J1828" s="389"/>
      <c r="K1828" s="388"/>
      <c r="L1828" s="324">
        <v>3200</v>
      </c>
      <c r="M1828" s="324">
        <v>3200</v>
      </c>
      <c r="N1828" s="132">
        <v>3200</v>
      </c>
      <c r="O1828" s="324">
        <v>3200</v>
      </c>
      <c r="P1828" s="324">
        <v>3200</v>
      </c>
      <c r="Q1828" s="324">
        <v>3200</v>
      </c>
      <c r="R1828" s="324">
        <v>3200</v>
      </c>
      <c r="S1828" s="324">
        <v>3200</v>
      </c>
      <c r="T1828" s="324">
        <v>3200</v>
      </c>
    </row>
    <row r="1829" spans="1:20" s="10" customFormat="1" ht="65.099999999999994" customHeight="1" x14ac:dyDescent="0.3">
      <c r="A1829" s="13">
        <v>1819</v>
      </c>
      <c r="B1829" s="376"/>
      <c r="C1829" s="307" t="s">
        <v>1041</v>
      </c>
      <c r="D1829" s="319" t="s">
        <v>972</v>
      </c>
      <c r="E1829" s="321" t="s">
        <v>44</v>
      </c>
      <c r="F1829" s="318" t="s">
        <v>1053</v>
      </c>
      <c r="G1829" s="376"/>
      <c r="H1829" s="321" t="s">
        <v>44</v>
      </c>
      <c r="I1829" s="307"/>
      <c r="J1829" s="389"/>
      <c r="K1829" s="388"/>
      <c r="L1829" s="324">
        <v>4200</v>
      </c>
      <c r="M1829" s="324">
        <v>4200</v>
      </c>
      <c r="N1829" s="132">
        <v>4200</v>
      </c>
      <c r="O1829" s="324">
        <v>4200</v>
      </c>
      <c r="P1829" s="324">
        <v>4200</v>
      </c>
      <c r="Q1829" s="324">
        <v>4200</v>
      </c>
      <c r="R1829" s="324">
        <v>4200</v>
      </c>
      <c r="S1829" s="324">
        <v>4200</v>
      </c>
      <c r="T1829" s="324">
        <v>4200</v>
      </c>
    </row>
    <row r="1830" spans="1:20" s="10" customFormat="1" ht="65.099999999999994" customHeight="1" x14ac:dyDescent="0.3">
      <c r="A1830" s="13">
        <v>1820</v>
      </c>
      <c r="B1830" s="376"/>
      <c r="C1830" s="307" t="s">
        <v>1041</v>
      </c>
      <c r="D1830" s="319" t="s">
        <v>972</v>
      </c>
      <c r="E1830" s="321" t="s">
        <v>44</v>
      </c>
      <c r="F1830" s="318" t="s">
        <v>1054</v>
      </c>
      <c r="G1830" s="376"/>
      <c r="H1830" s="321" t="s">
        <v>44</v>
      </c>
      <c r="I1830" s="307"/>
      <c r="J1830" s="389"/>
      <c r="K1830" s="388"/>
      <c r="L1830" s="324">
        <v>23100</v>
      </c>
      <c r="M1830" s="324">
        <v>23100</v>
      </c>
      <c r="N1830" s="132">
        <v>23100</v>
      </c>
      <c r="O1830" s="324">
        <v>23100</v>
      </c>
      <c r="P1830" s="324">
        <v>23100</v>
      </c>
      <c r="Q1830" s="324">
        <v>23100</v>
      </c>
      <c r="R1830" s="324">
        <v>23100</v>
      </c>
      <c r="S1830" s="324">
        <v>23100</v>
      </c>
      <c r="T1830" s="324">
        <v>23100</v>
      </c>
    </row>
    <row r="1831" spans="1:20" s="10" customFormat="1" ht="65.099999999999994" customHeight="1" x14ac:dyDescent="0.3">
      <c r="A1831" s="13">
        <v>1821</v>
      </c>
      <c r="B1831" s="376"/>
      <c r="C1831" s="307" t="s">
        <v>1041</v>
      </c>
      <c r="D1831" s="319" t="s">
        <v>972</v>
      </c>
      <c r="E1831" s="321" t="s">
        <v>44</v>
      </c>
      <c r="F1831" s="318" t="s">
        <v>1055</v>
      </c>
      <c r="G1831" s="376"/>
      <c r="H1831" s="321" t="s">
        <v>44</v>
      </c>
      <c r="I1831" s="307"/>
      <c r="J1831" s="389"/>
      <c r="K1831" s="388"/>
      <c r="L1831" s="324">
        <v>34600</v>
      </c>
      <c r="M1831" s="324">
        <v>34600</v>
      </c>
      <c r="N1831" s="132">
        <v>34600</v>
      </c>
      <c r="O1831" s="324">
        <v>34600</v>
      </c>
      <c r="P1831" s="324">
        <v>34600</v>
      </c>
      <c r="Q1831" s="324">
        <v>34600</v>
      </c>
      <c r="R1831" s="324">
        <v>34600</v>
      </c>
      <c r="S1831" s="324">
        <v>34600</v>
      </c>
      <c r="T1831" s="324">
        <v>34600</v>
      </c>
    </row>
    <row r="1832" spans="1:20" s="10" customFormat="1" ht="65.099999999999994" customHeight="1" x14ac:dyDescent="0.3">
      <c r="A1832" s="13">
        <v>1822</v>
      </c>
      <c r="B1832" s="376"/>
      <c r="C1832" s="307" t="s">
        <v>1041</v>
      </c>
      <c r="D1832" s="319" t="s">
        <v>972</v>
      </c>
      <c r="E1832" s="321" t="s">
        <v>44</v>
      </c>
      <c r="F1832" s="318" t="s">
        <v>1056</v>
      </c>
      <c r="G1832" s="376"/>
      <c r="H1832" s="321" t="s">
        <v>44</v>
      </c>
      <c r="I1832" s="307"/>
      <c r="J1832" s="389"/>
      <c r="K1832" s="388"/>
      <c r="L1832" s="324">
        <v>26200</v>
      </c>
      <c r="M1832" s="324">
        <v>26200</v>
      </c>
      <c r="N1832" s="132">
        <v>26200</v>
      </c>
      <c r="O1832" s="324">
        <v>26200</v>
      </c>
      <c r="P1832" s="324">
        <v>26200</v>
      </c>
      <c r="Q1832" s="324">
        <v>26200</v>
      </c>
      <c r="R1832" s="324">
        <v>26200</v>
      </c>
      <c r="S1832" s="324">
        <v>26200</v>
      </c>
      <c r="T1832" s="324">
        <v>26200</v>
      </c>
    </row>
    <row r="1833" spans="1:20" s="10" customFormat="1" ht="65.099999999999994" customHeight="1" x14ac:dyDescent="0.3">
      <c r="A1833" s="13">
        <v>1823</v>
      </c>
      <c r="B1833" s="376"/>
      <c r="C1833" s="307" t="s">
        <v>1041</v>
      </c>
      <c r="D1833" s="319" t="s">
        <v>972</v>
      </c>
      <c r="E1833" s="321" t="s">
        <v>44</v>
      </c>
      <c r="F1833" s="318" t="s">
        <v>1057</v>
      </c>
      <c r="G1833" s="376"/>
      <c r="H1833" s="321" t="s">
        <v>44</v>
      </c>
      <c r="I1833" s="307"/>
      <c r="J1833" s="389"/>
      <c r="K1833" s="388"/>
      <c r="L1833" s="324">
        <v>35300</v>
      </c>
      <c r="M1833" s="324">
        <v>35300</v>
      </c>
      <c r="N1833" s="132">
        <v>35300</v>
      </c>
      <c r="O1833" s="324">
        <v>35300</v>
      </c>
      <c r="P1833" s="324">
        <v>35300</v>
      </c>
      <c r="Q1833" s="324">
        <v>35300</v>
      </c>
      <c r="R1833" s="324">
        <v>35300</v>
      </c>
      <c r="S1833" s="324">
        <v>35300</v>
      </c>
      <c r="T1833" s="324">
        <v>35300</v>
      </c>
    </row>
    <row r="1834" spans="1:20" s="10" customFormat="1" ht="65.099999999999994" customHeight="1" x14ac:dyDescent="0.3">
      <c r="A1834" s="13">
        <v>1824</v>
      </c>
      <c r="B1834" s="376"/>
      <c r="C1834" s="307" t="s">
        <v>1041</v>
      </c>
      <c r="D1834" s="319" t="s">
        <v>972</v>
      </c>
      <c r="E1834" s="321" t="s">
        <v>44</v>
      </c>
      <c r="F1834" s="318" t="s">
        <v>1058</v>
      </c>
      <c r="G1834" s="376"/>
      <c r="H1834" s="321" t="s">
        <v>44</v>
      </c>
      <c r="I1834" s="307"/>
      <c r="J1834" s="389"/>
      <c r="K1834" s="388"/>
      <c r="L1834" s="324">
        <v>32500</v>
      </c>
      <c r="M1834" s="324">
        <v>32500</v>
      </c>
      <c r="N1834" s="132">
        <v>32500</v>
      </c>
      <c r="O1834" s="324">
        <v>32500</v>
      </c>
      <c r="P1834" s="324">
        <v>32500</v>
      </c>
      <c r="Q1834" s="324">
        <v>32500</v>
      </c>
      <c r="R1834" s="324">
        <v>32500</v>
      </c>
      <c r="S1834" s="324">
        <v>32500</v>
      </c>
      <c r="T1834" s="324">
        <v>32500</v>
      </c>
    </row>
    <row r="1835" spans="1:20" s="10" customFormat="1" ht="65.099999999999994" customHeight="1" x14ac:dyDescent="0.3">
      <c r="A1835" s="13">
        <v>1825</v>
      </c>
      <c r="B1835" s="376"/>
      <c r="C1835" s="307" t="s">
        <v>1041</v>
      </c>
      <c r="D1835" s="319" t="s">
        <v>972</v>
      </c>
      <c r="E1835" s="321" t="s">
        <v>44</v>
      </c>
      <c r="F1835" s="318" t="s">
        <v>1059</v>
      </c>
      <c r="G1835" s="376"/>
      <c r="H1835" s="321" t="s">
        <v>44</v>
      </c>
      <c r="I1835" s="307"/>
      <c r="J1835" s="389"/>
      <c r="K1835" s="388"/>
      <c r="L1835" s="324">
        <v>46700</v>
      </c>
      <c r="M1835" s="324">
        <v>46700</v>
      </c>
      <c r="N1835" s="132">
        <v>46700</v>
      </c>
      <c r="O1835" s="324">
        <v>46700</v>
      </c>
      <c r="P1835" s="324">
        <v>46700</v>
      </c>
      <c r="Q1835" s="324">
        <v>46700</v>
      </c>
      <c r="R1835" s="324">
        <v>46700</v>
      </c>
      <c r="S1835" s="324">
        <v>46700</v>
      </c>
      <c r="T1835" s="324">
        <v>46700</v>
      </c>
    </row>
    <row r="1836" spans="1:20" s="10" customFormat="1" ht="65.099999999999994" customHeight="1" x14ac:dyDescent="0.3">
      <c r="A1836" s="13">
        <v>1826</v>
      </c>
      <c r="B1836" s="376"/>
      <c r="C1836" s="307" t="s">
        <v>1041</v>
      </c>
      <c r="D1836" s="319" t="s">
        <v>972</v>
      </c>
      <c r="E1836" s="321" t="s">
        <v>44</v>
      </c>
      <c r="F1836" s="318" t="s">
        <v>1060</v>
      </c>
      <c r="G1836" s="376"/>
      <c r="H1836" s="321" t="s">
        <v>44</v>
      </c>
      <c r="I1836" s="307"/>
      <c r="J1836" s="389"/>
      <c r="K1836" s="388"/>
      <c r="L1836" s="324">
        <v>36800</v>
      </c>
      <c r="M1836" s="324">
        <v>36800</v>
      </c>
      <c r="N1836" s="132">
        <v>36800</v>
      </c>
      <c r="O1836" s="324">
        <v>36800</v>
      </c>
      <c r="P1836" s="324">
        <v>36800</v>
      </c>
      <c r="Q1836" s="324">
        <v>36800</v>
      </c>
      <c r="R1836" s="324">
        <v>36800</v>
      </c>
      <c r="S1836" s="324">
        <v>36800</v>
      </c>
      <c r="T1836" s="324">
        <v>36800</v>
      </c>
    </row>
    <row r="1837" spans="1:20" s="10" customFormat="1" ht="65.099999999999994" customHeight="1" x14ac:dyDescent="0.3">
      <c r="A1837" s="13">
        <v>1827</v>
      </c>
      <c r="B1837" s="376"/>
      <c r="C1837" s="307" t="s">
        <v>1041</v>
      </c>
      <c r="D1837" s="319" t="s">
        <v>972</v>
      </c>
      <c r="E1837" s="321" t="s">
        <v>44</v>
      </c>
      <c r="F1837" s="318" t="s">
        <v>1061</v>
      </c>
      <c r="G1837" s="376"/>
      <c r="H1837" s="321" t="s">
        <v>44</v>
      </c>
      <c r="I1837" s="307"/>
      <c r="J1837" s="389"/>
      <c r="K1837" s="388"/>
      <c r="L1837" s="324">
        <v>43400</v>
      </c>
      <c r="M1837" s="324">
        <v>43400</v>
      </c>
      <c r="N1837" s="132">
        <v>43400</v>
      </c>
      <c r="O1837" s="324">
        <v>43400</v>
      </c>
      <c r="P1837" s="324">
        <v>43400</v>
      </c>
      <c r="Q1837" s="324">
        <v>43400</v>
      </c>
      <c r="R1837" s="324">
        <v>43400</v>
      </c>
      <c r="S1837" s="324">
        <v>43400</v>
      </c>
      <c r="T1837" s="324">
        <v>43400</v>
      </c>
    </row>
    <row r="1838" spans="1:20" s="10" customFormat="1" ht="65.099999999999994" customHeight="1" x14ac:dyDescent="0.3">
      <c r="A1838" s="13">
        <v>1828</v>
      </c>
      <c r="B1838" s="376"/>
      <c r="C1838" s="307" t="s">
        <v>1041</v>
      </c>
      <c r="D1838" s="319" t="s">
        <v>972</v>
      </c>
      <c r="E1838" s="321" t="s">
        <v>44</v>
      </c>
      <c r="F1838" s="318" t="s">
        <v>1062</v>
      </c>
      <c r="G1838" s="376"/>
      <c r="H1838" s="321" t="s">
        <v>44</v>
      </c>
      <c r="I1838" s="307"/>
      <c r="J1838" s="389"/>
      <c r="K1838" s="388"/>
      <c r="L1838" s="324">
        <v>3800</v>
      </c>
      <c r="M1838" s="324">
        <v>3800</v>
      </c>
      <c r="N1838" s="132">
        <v>3800</v>
      </c>
      <c r="O1838" s="324">
        <v>3800</v>
      </c>
      <c r="P1838" s="324">
        <v>3800</v>
      </c>
      <c r="Q1838" s="324">
        <v>3800</v>
      </c>
      <c r="R1838" s="324">
        <v>3800</v>
      </c>
      <c r="S1838" s="324">
        <v>3800</v>
      </c>
      <c r="T1838" s="324">
        <v>3800</v>
      </c>
    </row>
    <row r="1839" spans="1:20" s="10" customFormat="1" ht="65.099999999999994" customHeight="1" x14ac:dyDescent="0.3">
      <c r="A1839" s="13">
        <v>1829</v>
      </c>
      <c r="B1839" s="376"/>
      <c r="C1839" s="307" t="s">
        <v>1041</v>
      </c>
      <c r="D1839" s="319" t="s">
        <v>972</v>
      </c>
      <c r="E1839" s="321" t="s">
        <v>44</v>
      </c>
      <c r="F1839" s="318" t="s">
        <v>1063</v>
      </c>
      <c r="G1839" s="376"/>
      <c r="H1839" s="321" t="s">
        <v>44</v>
      </c>
      <c r="I1839" s="307"/>
      <c r="J1839" s="389"/>
      <c r="K1839" s="388"/>
      <c r="L1839" s="324">
        <v>5800</v>
      </c>
      <c r="M1839" s="324">
        <v>5800</v>
      </c>
      <c r="N1839" s="132">
        <v>5800</v>
      </c>
      <c r="O1839" s="324">
        <v>5800</v>
      </c>
      <c r="P1839" s="324">
        <v>5800</v>
      </c>
      <c r="Q1839" s="324">
        <v>5800</v>
      </c>
      <c r="R1839" s="324">
        <v>5800</v>
      </c>
      <c r="S1839" s="324">
        <v>5800</v>
      </c>
      <c r="T1839" s="324">
        <v>5800</v>
      </c>
    </row>
    <row r="1840" spans="1:20" s="10" customFormat="1" ht="65.099999999999994" customHeight="1" x14ac:dyDescent="0.3">
      <c r="A1840" s="13">
        <v>1830</v>
      </c>
      <c r="B1840" s="376"/>
      <c r="C1840" s="307" t="s">
        <v>1041</v>
      </c>
      <c r="D1840" s="319" t="s">
        <v>972</v>
      </c>
      <c r="E1840" s="321" t="s">
        <v>44</v>
      </c>
      <c r="F1840" s="318" t="s">
        <v>1064</v>
      </c>
      <c r="G1840" s="376"/>
      <c r="H1840" s="321" t="s">
        <v>44</v>
      </c>
      <c r="I1840" s="307"/>
      <c r="J1840" s="389"/>
      <c r="K1840" s="388"/>
      <c r="L1840" s="324">
        <v>23300</v>
      </c>
      <c r="M1840" s="324">
        <v>23300</v>
      </c>
      <c r="N1840" s="132">
        <v>23300</v>
      </c>
      <c r="O1840" s="324">
        <v>23300</v>
      </c>
      <c r="P1840" s="324">
        <v>23300</v>
      </c>
      <c r="Q1840" s="324">
        <v>23300</v>
      </c>
      <c r="R1840" s="324">
        <v>23300</v>
      </c>
      <c r="S1840" s="324">
        <v>23300</v>
      </c>
      <c r="T1840" s="324">
        <v>23300</v>
      </c>
    </row>
    <row r="1841" spans="1:20" s="10" customFormat="1" ht="65.099999999999994" customHeight="1" x14ac:dyDescent="0.3">
      <c r="A1841" s="13">
        <v>1831</v>
      </c>
      <c r="B1841" s="376"/>
      <c r="C1841" s="307" t="s">
        <v>1041</v>
      </c>
      <c r="D1841" s="319" t="s">
        <v>972</v>
      </c>
      <c r="E1841" s="321" t="s">
        <v>44</v>
      </c>
      <c r="F1841" s="318" t="s">
        <v>1065</v>
      </c>
      <c r="G1841" s="376"/>
      <c r="H1841" s="321" t="s">
        <v>44</v>
      </c>
      <c r="I1841" s="307"/>
      <c r="J1841" s="389"/>
      <c r="K1841" s="388"/>
      <c r="L1841" s="324">
        <v>34100</v>
      </c>
      <c r="M1841" s="324">
        <v>34100</v>
      </c>
      <c r="N1841" s="132">
        <v>34100</v>
      </c>
      <c r="O1841" s="324">
        <v>34100</v>
      </c>
      <c r="P1841" s="324">
        <v>34100</v>
      </c>
      <c r="Q1841" s="324">
        <v>34100</v>
      </c>
      <c r="R1841" s="324">
        <v>34100</v>
      </c>
      <c r="S1841" s="324">
        <v>34100</v>
      </c>
      <c r="T1841" s="324">
        <v>34100</v>
      </c>
    </row>
    <row r="1842" spans="1:20" s="10" customFormat="1" ht="65.099999999999994" customHeight="1" x14ac:dyDescent="0.3">
      <c r="A1842" s="13">
        <v>1832</v>
      </c>
      <c r="B1842" s="376"/>
      <c r="C1842" s="307" t="s">
        <v>1041</v>
      </c>
      <c r="D1842" s="319" t="s">
        <v>972</v>
      </c>
      <c r="E1842" s="321" t="s">
        <v>44</v>
      </c>
      <c r="F1842" s="318" t="s">
        <v>1066</v>
      </c>
      <c r="G1842" s="376"/>
      <c r="H1842" s="321" t="s">
        <v>44</v>
      </c>
      <c r="I1842" s="307"/>
      <c r="J1842" s="389"/>
      <c r="K1842" s="388"/>
      <c r="L1842" s="324">
        <v>24900</v>
      </c>
      <c r="M1842" s="324">
        <v>24900</v>
      </c>
      <c r="N1842" s="132">
        <v>24900</v>
      </c>
      <c r="O1842" s="324">
        <v>24900</v>
      </c>
      <c r="P1842" s="324">
        <v>24900</v>
      </c>
      <c r="Q1842" s="324">
        <v>24900</v>
      </c>
      <c r="R1842" s="324">
        <v>24900</v>
      </c>
      <c r="S1842" s="324">
        <v>24900</v>
      </c>
      <c r="T1842" s="324">
        <v>24900</v>
      </c>
    </row>
    <row r="1843" spans="1:20" s="10" customFormat="1" ht="65.099999999999994" customHeight="1" x14ac:dyDescent="0.3">
      <c r="A1843" s="13">
        <v>1833</v>
      </c>
      <c r="B1843" s="376"/>
      <c r="C1843" s="307" t="s">
        <v>1041</v>
      </c>
      <c r="D1843" s="319" t="s">
        <v>972</v>
      </c>
      <c r="E1843" s="321" t="s">
        <v>44</v>
      </c>
      <c r="F1843" s="318" t="s">
        <v>1067</v>
      </c>
      <c r="G1843" s="376"/>
      <c r="H1843" s="321" t="s">
        <v>44</v>
      </c>
      <c r="I1843" s="307"/>
      <c r="J1843" s="389"/>
      <c r="K1843" s="388"/>
      <c r="L1843" s="324">
        <v>36300</v>
      </c>
      <c r="M1843" s="324">
        <v>36300</v>
      </c>
      <c r="N1843" s="132">
        <v>36300</v>
      </c>
      <c r="O1843" s="324">
        <v>36300</v>
      </c>
      <c r="P1843" s="324">
        <v>36300</v>
      </c>
      <c r="Q1843" s="324">
        <v>36300</v>
      </c>
      <c r="R1843" s="324">
        <v>36300</v>
      </c>
      <c r="S1843" s="324">
        <v>36300</v>
      </c>
      <c r="T1843" s="324">
        <v>36300</v>
      </c>
    </row>
    <row r="1844" spans="1:20" s="10" customFormat="1" ht="65.099999999999994" customHeight="1" x14ac:dyDescent="0.3">
      <c r="A1844" s="13">
        <v>1834</v>
      </c>
      <c r="B1844" s="376"/>
      <c r="C1844" s="307" t="s">
        <v>1041</v>
      </c>
      <c r="D1844" s="319" t="s">
        <v>972</v>
      </c>
      <c r="E1844" s="321" t="s">
        <v>44</v>
      </c>
      <c r="F1844" s="318" t="s">
        <v>1068</v>
      </c>
      <c r="G1844" s="376"/>
      <c r="H1844" s="321" t="s">
        <v>44</v>
      </c>
      <c r="I1844" s="307"/>
      <c r="J1844" s="389"/>
      <c r="K1844" s="388"/>
      <c r="L1844" s="324">
        <v>28700</v>
      </c>
      <c r="M1844" s="324">
        <v>28700</v>
      </c>
      <c r="N1844" s="132">
        <v>28700</v>
      </c>
      <c r="O1844" s="324">
        <v>28700</v>
      </c>
      <c r="P1844" s="324">
        <v>28700</v>
      </c>
      <c r="Q1844" s="324">
        <v>28700</v>
      </c>
      <c r="R1844" s="324">
        <v>28700</v>
      </c>
      <c r="S1844" s="324">
        <v>28700</v>
      </c>
      <c r="T1844" s="324">
        <v>28700</v>
      </c>
    </row>
    <row r="1845" spans="1:20" s="10" customFormat="1" ht="65.099999999999994" customHeight="1" x14ac:dyDescent="0.3">
      <c r="A1845" s="13">
        <v>1835</v>
      </c>
      <c r="B1845" s="376"/>
      <c r="C1845" s="307" t="s">
        <v>1041</v>
      </c>
      <c r="D1845" s="319" t="s">
        <v>972</v>
      </c>
      <c r="E1845" s="321" t="s">
        <v>44</v>
      </c>
      <c r="F1845" s="318" t="s">
        <v>1069</v>
      </c>
      <c r="G1845" s="376"/>
      <c r="H1845" s="321" t="s">
        <v>44</v>
      </c>
      <c r="I1845" s="307"/>
      <c r="J1845" s="389"/>
      <c r="K1845" s="388"/>
      <c r="L1845" s="324">
        <v>43300</v>
      </c>
      <c r="M1845" s="324">
        <v>43300</v>
      </c>
      <c r="N1845" s="132">
        <v>43300</v>
      </c>
      <c r="O1845" s="324">
        <v>43300</v>
      </c>
      <c r="P1845" s="324">
        <v>43300</v>
      </c>
      <c r="Q1845" s="324">
        <v>43300</v>
      </c>
      <c r="R1845" s="324">
        <v>43300</v>
      </c>
      <c r="S1845" s="324">
        <v>43300</v>
      </c>
      <c r="T1845" s="324">
        <v>43300</v>
      </c>
    </row>
    <row r="1846" spans="1:20" s="10" customFormat="1" ht="65.099999999999994" customHeight="1" x14ac:dyDescent="0.3">
      <c r="A1846" s="13">
        <v>1836</v>
      </c>
      <c r="B1846" s="376"/>
      <c r="C1846" s="307" t="s">
        <v>1041</v>
      </c>
      <c r="D1846" s="319" t="s">
        <v>972</v>
      </c>
      <c r="E1846" s="321" t="s">
        <v>44</v>
      </c>
      <c r="F1846" s="318" t="s">
        <v>1070</v>
      </c>
      <c r="G1846" s="376"/>
      <c r="H1846" s="321" t="s">
        <v>44</v>
      </c>
      <c r="I1846" s="307"/>
      <c r="J1846" s="389"/>
      <c r="K1846" s="388"/>
      <c r="L1846" s="324">
        <v>31100</v>
      </c>
      <c r="M1846" s="324">
        <v>31100</v>
      </c>
      <c r="N1846" s="132">
        <v>31100</v>
      </c>
      <c r="O1846" s="324">
        <v>31100</v>
      </c>
      <c r="P1846" s="324">
        <v>31100</v>
      </c>
      <c r="Q1846" s="324">
        <v>31100</v>
      </c>
      <c r="R1846" s="324">
        <v>31100</v>
      </c>
      <c r="S1846" s="324">
        <v>31100</v>
      </c>
      <c r="T1846" s="324">
        <v>31100</v>
      </c>
    </row>
    <row r="1847" spans="1:20" s="10" customFormat="1" ht="65.099999999999994" customHeight="1" x14ac:dyDescent="0.3">
      <c r="A1847" s="13">
        <v>1837</v>
      </c>
      <c r="B1847" s="376"/>
      <c r="C1847" s="307" t="s">
        <v>1041</v>
      </c>
      <c r="D1847" s="319" t="s">
        <v>972</v>
      </c>
      <c r="E1847" s="321" t="s">
        <v>44</v>
      </c>
      <c r="F1847" s="318" t="s">
        <v>1071</v>
      </c>
      <c r="G1847" s="376"/>
      <c r="H1847" s="321" t="s">
        <v>44</v>
      </c>
      <c r="I1847" s="307"/>
      <c r="J1847" s="389"/>
      <c r="K1847" s="388"/>
      <c r="L1847" s="324">
        <v>37700</v>
      </c>
      <c r="M1847" s="324">
        <v>37700</v>
      </c>
      <c r="N1847" s="132">
        <v>37700</v>
      </c>
      <c r="O1847" s="324">
        <v>37700</v>
      </c>
      <c r="P1847" s="324">
        <v>37700</v>
      </c>
      <c r="Q1847" s="324">
        <v>37700</v>
      </c>
      <c r="R1847" s="324">
        <v>37700</v>
      </c>
      <c r="S1847" s="324">
        <v>37700</v>
      </c>
      <c r="T1847" s="324">
        <v>37700</v>
      </c>
    </row>
    <row r="1848" spans="1:20" s="10" customFormat="1" ht="65.099999999999994" customHeight="1" x14ac:dyDescent="0.3">
      <c r="A1848" s="13">
        <v>1838</v>
      </c>
      <c r="B1848" s="376"/>
      <c r="C1848" s="307" t="s">
        <v>1041</v>
      </c>
      <c r="D1848" s="319" t="s">
        <v>972</v>
      </c>
      <c r="E1848" s="321" t="s">
        <v>44</v>
      </c>
      <c r="F1848" s="318" t="s">
        <v>1072</v>
      </c>
      <c r="G1848" s="376"/>
      <c r="H1848" s="321" t="s">
        <v>44</v>
      </c>
      <c r="I1848" s="307"/>
      <c r="J1848" s="389"/>
      <c r="K1848" s="388"/>
      <c r="L1848" s="324">
        <v>1600</v>
      </c>
      <c r="M1848" s="324">
        <v>1600</v>
      </c>
      <c r="N1848" s="132">
        <v>1600</v>
      </c>
      <c r="O1848" s="324">
        <v>1600</v>
      </c>
      <c r="P1848" s="324">
        <v>1600</v>
      </c>
      <c r="Q1848" s="324">
        <v>1600</v>
      </c>
      <c r="R1848" s="324">
        <v>1600</v>
      </c>
      <c r="S1848" s="324">
        <v>1600</v>
      </c>
      <c r="T1848" s="324">
        <v>1600</v>
      </c>
    </row>
    <row r="1849" spans="1:20" s="10" customFormat="1" ht="65.099999999999994" customHeight="1" x14ac:dyDescent="0.3">
      <c r="A1849" s="13">
        <v>1839</v>
      </c>
      <c r="B1849" s="376"/>
      <c r="C1849" s="307" t="s">
        <v>1041</v>
      </c>
      <c r="D1849" s="319" t="s">
        <v>972</v>
      </c>
      <c r="E1849" s="321" t="s">
        <v>44</v>
      </c>
      <c r="F1849" s="318" t="s">
        <v>1073</v>
      </c>
      <c r="G1849" s="376"/>
      <c r="H1849" s="321" t="s">
        <v>44</v>
      </c>
      <c r="I1849" s="307"/>
      <c r="J1849" s="389"/>
      <c r="K1849" s="388"/>
      <c r="L1849" s="324">
        <v>2800</v>
      </c>
      <c r="M1849" s="324">
        <v>2800</v>
      </c>
      <c r="N1849" s="132">
        <v>2800</v>
      </c>
      <c r="O1849" s="324">
        <v>2800</v>
      </c>
      <c r="P1849" s="324">
        <v>2800</v>
      </c>
      <c r="Q1849" s="324">
        <v>2800</v>
      </c>
      <c r="R1849" s="324">
        <v>2800</v>
      </c>
      <c r="S1849" s="324">
        <v>2800</v>
      </c>
      <c r="T1849" s="324">
        <v>2800</v>
      </c>
    </row>
    <row r="1850" spans="1:20" s="10" customFormat="1" ht="65.099999999999994" customHeight="1" x14ac:dyDescent="0.3">
      <c r="A1850" s="13">
        <v>1840</v>
      </c>
      <c r="B1850" s="376"/>
      <c r="C1850" s="307" t="s">
        <v>1041</v>
      </c>
      <c r="D1850" s="319" t="s">
        <v>972</v>
      </c>
      <c r="E1850" s="321" t="s">
        <v>44</v>
      </c>
      <c r="F1850" s="318" t="s">
        <v>1074</v>
      </c>
      <c r="G1850" s="376"/>
      <c r="H1850" s="321" t="s">
        <v>44</v>
      </c>
      <c r="I1850" s="307"/>
      <c r="J1850" s="389"/>
      <c r="K1850" s="388"/>
      <c r="L1850" s="324">
        <v>109100</v>
      </c>
      <c r="M1850" s="324">
        <v>109100</v>
      </c>
      <c r="N1850" s="132">
        <v>109100</v>
      </c>
      <c r="O1850" s="324">
        <v>109100</v>
      </c>
      <c r="P1850" s="324">
        <v>109100</v>
      </c>
      <c r="Q1850" s="324">
        <v>109100</v>
      </c>
      <c r="R1850" s="324">
        <v>109100</v>
      </c>
      <c r="S1850" s="324">
        <v>109100</v>
      </c>
      <c r="T1850" s="324">
        <v>109100</v>
      </c>
    </row>
    <row r="1851" spans="1:20" s="10" customFormat="1" ht="65.099999999999994" customHeight="1" x14ac:dyDescent="0.3">
      <c r="A1851" s="13">
        <v>1841</v>
      </c>
      <c r="B1851" s="376"/>
      <c r="C1851" s="307" t="s">
        <v>1041</v>
      </c>
      <c r="D1851" s="319" t="s">
        <v>972</v>
      </c>
      <c r="E1851" s="321" t="s">
        <v>44</v>
      </c>
      <c r="F1851" s="318" t="s">
        <v>1075</v>
      </c>
      <c r="G1851" s="376"/>
      <c r="H1851" s="321" t="s">
        <v>44</v>
      </c>
      <c r="I1851" s="307"/>
      <c r="J1851" s="389"/>
      <c r="K1851" s="388"/>
      <c r="L1851" s="324">
        <v>156000</v>
      </c>
      <c r="M1851" s="324">
        <v>156000</v>
      </c>
      <c r="N1851" s="132">
        <v>156000</v>
      </c>
      <c r="O1851" s="324">
        <v>156000</v>
      </c>
      <c r="P1851" s="324">
        <v>156000</v>
      </c>
      <c r="Q1851" s="324">
        <v>156000</v>
      </c>
      <c r="R1851" s="324">
        <v>156000</v>
      </c>
      <c r="S1851" s="324">
        <v>156000</v>
      </c>
      <c r="T1851" s="324">
        <v>156000</v>
      </c>
    </row>
    <row r="1852" spans="1:20" s="10" customFormat="1" ht="65.099999999999994" customHeight="1" x14ac:dyDescent="0.3">
      <c r="A1852" s="13">
        <v>1842</v>
      </c>
      <c r="B1852" s="376"/>
      <c r="C1852" s="307" t="s">
        <v>1076</v>
      </c>
      <c r="D1852" s="319" t="s">
        <v>570</v>
      </c>
      <c r="E1852" s="307" t="s">
        <v>1077</v>
      </c>
      <c r="F1852" s="318" t="s">
        <v>1078</v>
      </c>
      <c r="G1852" s="376"/>
      <c r="H1852" s="321" t="s">
        <v>44</v>
      </c>
      <c r="I1852" s="307"/>
      <c r="J1852" s="389"/>
      <c r="K1852" s="388"/>
      <c r="L1852" s="324">
        <v>5700</v>
      </c>
      <c r="M1852" s="324">
        <v>5700</v>
      </c>
      <c r="N1852" s="132">
        <v>5700</v>
      </c>
      <c r="O1852" s="324">
        <v>5700</v>
      </c>
      <c r="P1852" s="324">
        <v>5700</v>
      </c>
      <c r="Q1852" s="324">
        <v>5700</v>
      </c>
      <c r="R1852" s="324">
        <v>5700</v>
      </c>
      <c r="S1852" s="324">
        <v>5700</v>
      </c>
      <c r="T1852" s="324">
        <v>5700</v>
      </c>
    </row>
    <row r="1853" spans="1:20" s="10" customFormat="1" ht="65.099999999999994" customHeight="1" x14ac:dyDescent="0.3">
      <c r="A1853" s="13">
        <v>1843</v>
      </c>
      <c r="B1853" s="376"/>
      <c r="C1853" s="307" t="s">
        <v>1076</v>
      </c>
      <c r="D1853" s="319" t="s">
        <v>570</v>
      </c>
      <c r="E1853" s="321" t="s">
        <v>44</v>
      </c>
      <c r="F1853" s="318" t="s">
        <v>1079</v>
      </c>
      <c r="G1853" s="376"/>
      <c r="H1853" s="321" t="s">
        <v>44</v>
      </c>
      <c r="I1853" s="307"/>
      <c r="J1853" s="389"/>
      <c r="K1853" s="388"/>
      <c r="L1853" s="324">
        <v>6600</v>
      </c>
      <c r="M1853" s="324">
        <v>6600</v>
      </c>
      <c r="N1853" s="132">
        <v>6600</v>
      </c>
      <c r="O1853" s="324">
        <v>6600</v>
      </c>
      <c r="P1853" s="324">
        <v>6600</v>
      </c>
      <c r="Q1853" s="324">
        <v>6600</v>
      </c>
      <c r="R1853" s="324">
        <v>6600</v>
      </c>
      <c r="S1853" s="324">
        <v>6600</v>
      </c>
      <c r="T1853" s="324">
        <v>6600</v>
      </c>
    </row>
    <row r="1854" spans="1:20" s="10" customFormat="1" ht="65.099999999999994" customHeight="1" x14ac:dyDescent="0.3">
      <c r="A1854" s="13">
        <v>1844</v>
      </c>
      <c r="B1854" s="376"/>
      <c r="C1854" s="307" t="s">
        <v>1076</v>
      </c>
      <c r="D1854" s="319" t="s">
        <v>570</v>
      </c>
      <c r="E1854" s="321" t="s">
        <v>44</v>
      </c>
      <c r="F1854" s="318" t="s">
        <v>1080</v>
      </c>
      <c r="G1854" s="376"/>
      <c r="H1854" s="321" t="s">
        <v>44</v>
      </c>
      <c r="I1854" s="307"/>
      <c r="J1854" s="389"/>
      <c r="K1854" s="388"/>
      <c r="L1854" s="324">
        <v>7200</v>
      </c>
      <c r="M1854" s="324">
        <v>7200</v>
      </c>
      <c r="N1854" s="132">
        <v>7200</v>
      </c>
      <c r="O1854" s="324">
        <v>7200</v>
      </c>
      <c r="P1854" s="324">
        <v>7200</v>
      </c>
      <c r="Q1854" s="324">
        <v>7200</v>
      </c>
      <c r="R1854" s="324">
        <v>7200</v>
      </c>
      <c r="S1854" s="324">
        <v>7200</v>
      </c>
      <c r="T1854" s="324">
        <v>7200</v>
      </c>
    </row>
    <row r="1855" spans="1:20" s="10" customFormat="1" ht="65.099999999999994" customHeight="1" x14ac:dyDescent="0.3">
      <c r="A1855" s="13">
        <v>1845</v>
      </c>
      <c r="B1855" s="376"/>
      <c r="C1855" s="307" t="s">
        <v>1076</v>
      </c>
      <c r="D1855" s="319" t="s">
        <v>570</v>
      </c>
      <c r="E1855" s="321" t="s">
        <v>44</v>
      </c>
      <c r="F1855" s="318" t="s">
        <v>1081</v>
      </c>
      <c r="G1855" s="376"/>
      <c r="H1855" s="321" t="s">
        <v>44</v>
      </c>
      <c r="I1855" s="307"/>
      <c r="J1855" s="389"/>
      <c r="K1855" s="388"/>
      <c r="L1855" s="324">
        <v>8400</v>
      </c>
      <c r="M1855" s="324">
        <v>8400</v>
      </c>
      <c r="N1855" s="132">
        <v>8400</v>
      </c>
      <c r="O1855" s="324">
        <v>8400</v>
      </c>
      <c r="P1855" s="324">
        <v>8400</v>
      </c>
      <c r="Q1855" s="324">
        <v>8400</v>
      </c>
      <c r="R1855" s="324">
        <v>8400</v>
      </c>
      <c r="S1855" s="324">
        <v>8400</v>
      </c>
      <c r="T1855" s="324">
        <v>8400</v>
      </c>
    </row>
    <row r="1856" spans="1:20" s="10" customFormat="1" ht="65.099999999999994" customHeight="1" x14ac:dyDescent="0.3">
      <c r="A1856" s="13">
        <v>1846</v>
      </c>
      <c r="B1856" s="376"/>
      <c r="C1856" s="307" t="s">
        <v>1076</v>
      </c>
      <c r="D1856" s="319" t="s">
        <v>570</v>
      </c>
      <c r="E1856" s="321" t="s">
        <v>44</v>
      </c>
      <c r="F1856" s="318" t="s">
        <v>1082</v>
      </c>
      <c r="G1856" s="376"/>
      <c r="H1856" s="321" t="s">
        <v>44</v>
      </c>
      <c r="I1856" s="307"/>
      <c r="J1856" s="389"/>
      <c r="K1856" s="388"/>
      <c r="L1856" s="324">
        <v>10500</v>
      </c>
      <c r="M1856" s="324">
        <v>10500</v>
      </c>
      <c r="N1856" s="132">
        <v>10500</v>
      </c>
      <c r="O1856" s="324">
        <v>10500</v>
      </c>
      <c r="P1856" s="324">
        <v>10500</v>
      </c>
      <c r="Q1856" s="324">
        <v>10500</v>
      </c>
      <c r="R1856" s="324">
        <v>10500</v>
      </c>
      <c r="S1856" s="324">
        <v>10500</v>
      </c>
      <c r="T1856" s="324">
        <v>10500</v>
      </c>
    </row>
    <row r="1857" spans="1:20" s="10" customFormat="1" ht="65.099999999999994" customHeight="1" x14ac:dyDescent="0.3">
      <c r="A1857" s="13">
        <v>1847</v>
      </c>
      <c r="B1857" s="376"/>
      <c r="C1857" s="307" t="s">
        <v>1076</v>
      </c>
      <c r="D1857" s="319" t="s">
        <v>570</v>
      </c>
      <c r="E1857" s="321" t="s">
        <v>44</v>
      </c>
      <c r="F1857" s="318" t="s">
        <v>1083</v>
      </c>
      <c r="G1857" s="376"/>
      <c r="H1857" s="321" t="s">
        <v>44</v>
      </c>
      <c r="I1857" s="307"/>
      <c r="J1857" s="389"/>
      <c r="K1857" s="388"/>
      <c r="L1857" s="324">
        <v>11800</v>
      </c>
      <c r="M1857" s="324">
        <v>11800</v>
      </c>
      <c r="N1857" s="132">
        <v>11800</v>
      </c>
      <c r="O1857" s="324">
        <v>11800</v>
      </c>
      <c r="P1857" s="324">
        <v>11800</v>
      </c>
      <c r="Q1857" s="324">
        <v>11800</v>
      </c>
      <c r="R1857" s="324">
        <v>11800</v>
      </c>
      <c r="S1857" s="324">
        <v>11800</v>
      </c>
      <c r="T1857" s="324">
        <v>11800</v>
      </c>
    </row>
    <row r="1858" spans="1:20" s="10" customFormat="1" ht="65.099999999999994" customHeight="1" x14ac:dyDescent="0.3">
      <c r="A1858" s="13">
        <v>1848</v>
      </c>
      <c r="B1858" s="376"/>
      <c r="C1858" s="307" t="s">
        <v>1076</v>
      </c>
      <c r="D1858" s="319" t="s">
        <v>570</v>
      </c>
      <c r="E1858" s="321" t="s">
        <v>44</v>
      </c>
      <c r="F1858" s="318" t="s">
        <v>1084</v>
      </c>
      <c r="G1858" s="376"/>
      <c r="H1858" s="321" t="s">
        <v>44</v>
      </c>
      <c r="I1858" s="307"/>
      <c r="J1858" s="389"/>
      <c r="K1858" s="388"/>
      <c r="L1858" s="324">
        <v>13800</v>
      </c>
      <c r="M1858" s="324">
        <v>13800</v>
      </c>
      <c r="N1858" s="132">
        <v>13800</v>
      </c>
      <c r="O1858" s="324">
        <v>13800</v>
      </c>
      <c r="P1858" s="324">
        <v>13800</v>
      </c>
      <c r="Q1858" s="324">
        <v>13800</v>
      </c>
      <c r="R1858" s="324">
        <v>13800</v>
      </c>
      <c r="S1858" s="324">
        <v>13800</v>
      </c>
      <c r="T1858" s="324">
        <v>13800</v>
      </c>
    </row>
    <row r="1859" spans="1:20" s="10" customFormat="1" ht="65.099999999999994" customHeight="1" x14ac:dyDescent="0.3">
      <c r="A1859" s="13">
        <v>1849</v>
      </c>
      <c r="B1859" s="376"/>
      <c r="C1859" s="307" t="s">
        <v>1076</v>
      </c>
      <c r="D1859" s="319" t="s">
        <v>570</v>
      </c>
      <c r="E1859" s="321" t="s">
        <v>44</v>
      </c>
      <c r="F1859" s="318" t="s">
        <v>1085</v>
      </c>
      <c r="G1859" s="376"/>
      <c r="H1859" s="321" t="s">
        <v>44</v>
      </c>
      <c r="I1859" s="307"/>
      <c r="J1859" s="389"/>
      <c r="K1859" s="388"/>
      <c r="L1859" s="324">
        <v>17700</v>
      </c>
      <c r="M1859" s="324">
        <v>17700</v>
      </c>
      <c r="N1859" s="132">
        <v>17700</v>
      </c>
      <c r="O1859" s="324">
        <v>17700</v>
      </c>
      <c r="P1859" s="324">
        <v>17700</v>
      </c>
      <c r="Q1859" s="324">
        <v>17700</v>
      </c>
      <c r="R1859" s="324">
        <v>17700</v>
      </c>
      <c r="S1859" s="324">
        <v>17700</v>
      </c>
      <c r="T1859" s="324">
        <v>17700</v>
      </c>
    </row>
    <row r="1860" spans="1:20" s="10" customFormat="1" ht="65.099999999999994" customHeight="1" x14ac:dyDescent="0.3">
      <c r="A1860" s="13">
        <v>1850</v>
      </c>
      <c r="B1860" s="376"/>
      <c r="C1860" s="307" t="s">
        <v>1076</v>
      </c>
      <c r="D1860" s="319" t="s">
        <v>570</v>
      </c>
      <c r="E1860" s="321" t="s">
        <v>44</v>
      </c>
      <c r="F1860" s="318" t="s">
        <v>1086</v>
      </c>
      <c r="G1860" s="376"/>
      <c r="H1860" s="321" t="s">
        <v>44</v>
      </c>
      <c r="I1860" s="307"/>
      <c r="J1860" s="389"/>
      <c r="K1860" s="388"/>
      <c r="L1860" s="324">
        <v>21300</v>
      </c>
      <c r="M1860" s="324">
        <v>21300</v>
      </c>
      <c r="N1860" s="132">
        <v>21300</v>
      </c>
      <c r="O1860" s="324">
        <v>21300</v>
      </c>
      <c r="P1860" s="324">
        <v>21300</v>
      </c>
      <c r="Q1860" s="324">
        <v>21300</v>
      </c>
      <c r="R1860" s="324">
        <v>21300</v>
      </c>
      <c r="S1860" s="324">
        <v>21300</v>
      </c>
      <c r="T1860" s="324">
        <v>21300</v>
      </c>
    </row>
    <row r="1861" spans="1:20" s="10" customFormat="1" ht="65.099999999999994" customHeight="1" x14ac:dyDescent="0.3">
      <c r="A1861" s="13">
        <v>1851</v>
      </c>
      <c r="B1861" s="376"/>
      <c r="C1861" s="307" t="s">
        <v>1076</v>
      </c>
      <c r="D1861" s="319" t="s">
        <v>570</v>
      </c>
      <c r="E1861" s="321" t="s">
        <v>44</v>
      </c>
      <c r="F1861" s="318" t="s">
        <v>1087</v>
      </c>
      <c r="G1861" s="376"/>
      <c r="H1861" s="321" t="s">
        <v>44</v>
      </c>
      <c r="I1861" s="307"/>
      <c r="J1861" s="389"/>
      <c r="K1861" s="388"/>
      <c r="L1861" s="324">
        <v>27100</v>
      </c>
      <c r="M1861" s="324">
        <v>27100</v>
      </c>
      <c r="N1861" s="132">
        <v>27100</v>
      </c>
      <c r="O1861" s="324">
        <v>27100</v>
      </c>
      <c r="P1861" s="324">
        <v>27100</v>
      </c>
      <c r="Q1861" s="324">
        <v>27100</v>
      </c>
      <c r="R1861" s="324">
        <v>27100</v>
      </c>
      <c r="S1861" s="324">
        <v>27100</v>
      </c>
      <c r="T1861" s="324">
        <v>27100</v>
      </c>
    </row>
    <row r="1862" spans="1:20" s="10" customFormat="1" ht="65.099999999999994" customHeight="1" x14ac:dyDescent="0.3">
      <c r="A1862" s="13">
        <v>1852</v>
      </c>
      <c r="B1862" s="376"/>
      <c r="C1862" s="307" t="s">
        <v>1076</v>
      </c>
      <c r="D1862" s="319" t="s">
        <v>570</v>
      </c>
      <c r="E1862" s="321" t="s">
        <v>44</v>
      </c>
      <c r="F1862" s="318" t="s">
        <v>1088</v>
      </c>
      <c r="G1862" s="376"/>
      <c r="H1862" s="321" t="s">
        <v>44</v>
      </c>
      <c r="I1862" s="307"/>
      <c r="J1862" s="389"/>
      <c r="K1862" s="388"/>
      <c r="L1862" s="324">
        <v>32800</v>
      </c>
      <c r="M1862" s="324">
        <v>32800</v>
      </c>
      <c r="N1862" s="132">
        <v>32800</v>
      </c>
      <c r="O1862" s="324">
        <v>32800</v>
      </c>
      <c r="P1862" s="324">
        <v>32800</v>
      </c>
      <c r="Q1862" s="324">
        <v>32800</v>
      </c>
      <c r="R1862" s="324">
        <v>32800</v>
      </c>
      <c r="S1862" s="324">
        <v>32800</v>
      </c>
      <c r="T1862" s="324">
        <v>32800</v>
      </c>
    </row>
    <row r="1863" spans="1:20" s="10" customFormat="1" ht="65.099999999999994" customHeight="1" x14ac:dyDescent="0.3">
      <c r="A1863" s="13">
        <v>1853</v>
      </c>
      <c r="B1863" s="376"/>
      <c r="C1863" s="307" t="s">
        <v>1076</v>
      </c>
      <c r="D1863" s="319" t="s">
        <v>570</v>
      </c>
      <c r="E1863" s="321" t="s">
        <v>44</v>
      </c>
      <c r="F1863" s="318" t="s">
        <v>1089</v>
      </c>
      <c r="G1863" s="376"/>
      <c r="H1863" s="321" t="s">
        <v>44</v>
      </c>
      <c r="I1863" s="307"/>
      <c r="J1863" s="389"/>
      <c r="K1863" s="388"/>
      <c r="L1863" s="324">
        <v>35900</v>
      </c>
      <c r="M1863" s="324">
        <v>35900</v>
      </c>
      <c r="N1863" s="132">
        <v>35900</v>
      </c>
      <c r="O1863" s="324">
        <v>35900</v>
      </c>
      <c r="P1863" s="324">
        <v>35900</v>
      </c>
      <c r="Q1863" s="324">
        <v>35900</v>
      </c>
      <c r="R1863" s="324">
        <v>35900</v>
      </c>
      <c r="S1863" s="324">
        <v>35900</v>
      </c>
      <c r="T1863" s="324">
        <v>35900</v>
      </c>
    </row>
    <row r="1864" spans="1:20" s="10" customFormat="1" ht="65.099999999999994" customHeight="1" x14ac:dyDescent="0.3">
      <c r="A1864" s="13">
        <v>1854</v>
      </c>
      <c r="B1864" s="376"/>
      <c r="C1864" s="307" t="s">
        <v>1076</v>
      </c>
      <c r="D1864" s="319" t="s">
        <v>570</v>
      </c>
      <c r="E1864" s="321" t="s">
        <v>44</v>
      </c>
      <c r="F1864" s="318" t="s">
        <v>1090</v>
      </c>
      <c r="G1864" s="376"/>
      <c r="H1864" s="321" t="s">
        <v>44</v>
      </c>
      <c r="I1864" s="307"/>
      <c r="J1864" s="389"/>
      <c r="K1864" s="388"/>
      <c r="L1864" s="324">
        <v>43100</v>
      </c>
      <c r="M1864" s="324">
        <v>43100</v>
      </c>
      <c r="N1864" s="132">
        <v>43100</v>
      </c>
      <c r="O1864" s="324">
        <v>43100</v>
      </c>
      <c r="P1864" s="324">
        <v>43100</v>
      </c>
      <c r="Q1864" s="324">
        <v>43100</v>
      </c>
      <c r="R1864" s="324">
        <v>43100</v>
      </c>
      <c r="S1864" s="324">
        <v>43100</v>
      </c>
      <c r="T1864" s="324">
        <v>43100</v>
      </c>
    </row>
    <row r="1865" spans="1:20" s="10" customFormat="1" ht="65.099999999999994" customHeight="1" x14ac:dyDescent="0.3">
      <c r="A1865" s="13">
        <v>1855</v>
      </c>
      <c r="B1865" s="376"/>
      <c r="C1865" s="307" t="s">
        <v>1076</v>
      </c>
      <c r="D1865" s="319" t="s">
        <v>570</v>
      </c>
      <c r="E1865" s="321" t="s">
        <v>44</v>
      </c>
      <c r="F1865" s="318" t="s">
        <v>1091</v>
      </c>
      <c r="G1865" s="376"/>
      <c r="H1865" s="321" t="s">
        <v>44</v>
      </c>
      <c r="I1865" s="307"/>
      <c r="J1865" s="389"/>
      <c r="K1865" s="388"/>
      <c r="L1865" s="324">
        <v>50000</v>
      </c>
      <c r="M1865" s="324">
        <v>50000</v>
      </c>
      <c r="N1865" s="132">
        <v>50000</v>
      </c>
      <c r="O1865" s="324">
        <v>50000</v>
      </c>
      <c r="P1865" s="324">
        <v>50000</v>
      </c>
      <c r="Q1865" s="324">
        <v>50000</v>
      </c>
      <c r="R1865" s="324">
        <v>50000</v>
      </c>
      <c r="S1865" s="324">
        <v>50000</v>
      </c>
      <c r="T1865" s="324">
        <v>50000</v>
      </c>
    </row>
    <row r="1866" spans="1:20" s="10" customFormat="1" ht="65.099999999999994" customHeight="1" x14ac:dyDescent="0.3">
      <c r="A1866" s="13">
        <v>1856</v>
      </c>
      <c r="B1866" s="376"/>
      <c r="C1866" s="307" t="s">
        <v>1076</v>
      </c>
      <c r="D1866" s="319" t="s">
        <v>570</v>
      </c>
      <c r="E1866" s="321" t="s">
        <v>44</v>
      </c>
      <c r="F1866" s="318" t="s">
        <v>1092</v>
      </c>
      <c r="G1866" s="376"/>
      <c r="H1866" s="321" t="s">
        <v>44</v>
      </c>
      <c r="I1866" s="307"/>
      <c r="J1866" s="389"/>
      <c r="K1866" s="388"/>
      <c r="L1866" s="324">
        <v>61100</v>
      </c>
      <c r="M1866" s="324">
        <v>61100</v>
      </c>
      <c r="N1866" s="132">
        <v>61100</v>
      </c>
      <c r="O1866" s="324">
        <v>61100</v>
      </c>
      <c r="P1866" s="324">
        <v>61100</v>
      </c>
      <c r="Q1866" s="324">
        <v>61100</v>
      </c>
      <c r="R1866" s="324">
        <v>61100</v>
      </c>
      <c r="S1866" s="324">
        <v>61100</v>
      </c>
      <c r="T1866" s="324">
        <v>61100</v>
      </c>
    </row>
    <row r="1867" spans="1:20" s="10" customFormat="1" ht="65.099999999999994" customHeight="1" x14ac:dyDescent="0.3">
      <c r="A1867" s="13">
        <v>1857</v>
      </c>
      <c r="B1867" s="376"/>
      <c r="C1867" s="307" t="s">
        <v>1076</v>
      </c>
      <c r="D1867" s="319" t="s">
        <v>570</v>
      </c>
      <c r="E1867" s="321" t="s">
        <v>44</v>
      </c>
      <c r="F1867" s="318" t="s">
        <v>1093</v>
      </c>
      <c r="G1867" s="376"/>
      <c r="H1867" s="321" t="s">
        <v>44</v>
      </c>
      <c r="I1867" s="307"/>
      <c r="J1867" s="389"/>
      <c r="K1867" s="388"/>
      <c r="L1867" s="324">
        <v>72000</v>
      </c>
      <c r="M1867" s="324">
        <v>72000</v>
      </c>
      <c r="N1867" s="132">
        <v>72000</v>
      </c>
      <c r="O1867" s="324">
        <v>72000</v>
      </c>
      <c r="P1867" s="324">
        <v>72000</v>
      </c>
      <c r="Q1867" s="324">
        <v>72000</v>
      </c>
      <c r="R1867" s="324">
        <v>72000</v>
      </c>
      <c r="S1867" s="324">
        <v>72000</v>
      </c>
      <c r="T1867" s="324">
        <v>72000</v>
      </c>
    </row>
    <row r="1868" spans="1:20" s="10" customFormat="1" ht="65.099999999999994" customHeight="1" x14ac:dyDescent="0.3">
      <c r="A1868" s="13">
        <v>1858</v>
      </c>
      <c r="B1868" s="376"/>
      <c r="C1868" s="307" t="s">
        <v>1076</v>
      </c>
      <c r="D1868" s="319" t="s">
        <v>570</v>
      </c>
      <c r="E1868" s="321" t="s">
        <v>44</v>
      </c>
      <c r="F1868" s="318" t="s">
        <v>1094</v>
      </c>
      <c r="G1868" s="376"/>
      <c r="H1868" s="321" t="s">
        <v>44</v>
      </c>
      <c r="I1868" s="307"/>
      <c r="J1868" s="389"/>
      <c r="K1868" s="388"/>
      <c r="L1868" s="324">
        <v>87300</v>
      </c>
      <c r="M1868" s="324">
        <v>87300</v>
      </c>
      <c r="N1868" s="132">
        <v>87300</v>
      </c>
      <c r="O1868" s="324">
        <v>87300</v>
      </c>
      <c r="P1868" s="324">
        <v>87300</v>
      </c>
      <c r="Q1868" s="324">
        <v>87300</v>
      </c>
      <c r="R1868" s="324">
        <v>87300</v>
      </c>
      <c r="S1868" s="324">
        <v>87300</v>
      </c>
      <c r="T1868" s="324">
        <v>87300</v>
      </c>
    </row>
    <row r="1869" spans="1:20" s="10" customFormat="1" ht="65.099999999999994" customHeight="1" x14ac:dyDescent="0.3">
      <c r="A1869" s="13">
        <v>1859</v>
      </c>
      <c r="B1869" s="376"/>
      <c r="C1869" s="307" t="s">
        <v>1076</v>
      </c>
      <c r="D1869" s="319" t="s">
        <v>570</v>
      </c>
      <c r="E1869" s="321" t="s">
        <v>44</v>
      </c>
      <c r="F1869" s="318" t="s">
        <v>1095</v>
      </c>
      <c r="G1869" s="376"/>
      <c r="H1869" s="321" t="s">
        <v>44</v>
      </c>
      <c r="I1869" s="307"/>
      <c r="J1869" s="389"/>
      <c r="K1869" s="388"/>
      <c r="L1869" s="324">
        <v>107000</v>
      </c>
      <c r="M1869" s="324">
        <v>107000</v>
      </c>
      <c r="N1869" s="132">
        <v>107000</v>
      </c>
      <c r="O1869" s="324">
        <v>107000</v>
      </c>
      <c r="P1869" s="324">
        <v>107000</v>
      </c>
      <c r="Q1869" s="324">
        <v>107000</v>
      </c>
      <c r="R1869" s="324">
        <v>107000</v>
      </c>
      <c r="S1869" s="324">
        <v>107000</v>
      </c>
      <c r="T1869" s="324">
        <v>107000</v>
      </c>
    </row>
    <row r="1870" spans="1:20" s="10" customFormat="1" ht="65.099999999999994" customHeight="1" x14ac:dyDescent="0.3">
      <c r="A1870" s="13">
        <v>1860</v>
      </c>
      <c r="B1870" s="376"/>
      <c r="C1870" s="307" t="s">
        <v>1076</v>
      </c>
      <c r="D1870" s="319" t="s">
        <v>570</v>
      </c>
      <c r="E1870" s="321" t="s">
        <v>44</v>
      </c>
      <c r="F1870" s="318" t="s">
        <v>1096</v>
      </c>
      <c r="G1870" s="376"/>
      <c r="H1870" s="321" t="s">
        <v>44</v>
      </c>
      <c r="I1870" s="307"/>
      <c r="J1870" s="389"/>
      <c r="K1870" s="388"/>
      <c r="L1870" s="324">
        <v>129400</v>
      </c>
      <c r="M1870" s="324">
        <v>129400</v>
      </c>
      <c r="N1870" s="132">
        <v>129400</v>
      </c>
      <c r="O1870" s="324">
        <v>129400</v>
      </c>
      <c r="P1870" s="324">
        <v>129400</v>
      </c>
      <c r="Q1870" s="324">
        <v>129400</v>
      </c>
      <c r="R1870" s="324">
        <v>129400</v>
      </c>
      <c r="S1870" s="324">
        <v>129400</v>
      </c>
      <c r="T1870" s="324">
        <v>129400</v>
      </c>
    </row>
    <row r="1871" spans="1:20" s="10" customFormat="1" ht="65.099999999999994" customHeight="1" x14ac:dyDescent="0.3">
      <c r="A1871" s="13">
        <v>1861</v>
      </c>
      <c r="B1871" s="376"/>
      <c r="C1871" s="307" t="s">
        <v>1076</v>
      </c>
      <c r="D1871" s="319" t="s">
        <v>570</v>
      </c>
      <c r="E1871" s="321" t="s">
        <v>44</v>
      </c>
      <c r="F1871" s="318" t="s">
        <v>1097</v>
      </c>
      <c r="G1871" s="376"/>
      <c r="H1871" s="321" t="s">
        <v>44</v>
      </c>
      <c r="I1871" s="307"/>
      <c r="J1871" s="389"/>
      <c r="K1871" s="388"/>
      <c r="L1871" s="324">
        <v>136500</v>
      </c>
      <c r="M1871" s="324">
        <v>136500</v>
      </c>
      <c r="N1871" s="132">
        <v>136500</v>
      </c>
      <c r="O1871" s="324">
        <v>136500</v>
      </c>
      <c r="P1871" s="324">
        <v>136500</v>
      </c>
      <c r="Q1871" s="324">
        <v>136500</v>
      </c>
      <c r="R1871" s="324">
        <v>136500</v>
      </c>
      <c r="S1871" s="324">
        <v>136500</v>
      </c>
      <c r="T1871" s="324">
        <v>136500</v>
      </c>
    </row>
    <row r="1872" spans="1:20" s="10" customFormat="1" ht="65.099999999999994" customHeight="1" x14ac:dyDescent="0.3">
      <c r="A1872" s="13">
        <v>1862</v>
      </c>
      <c r="B1872" s="376"/>
      <c r="C1872" s="307" t="s">
        <v>1076</v>
      </c>
      <c r="D1872" s="319" t="s">
        <v>570</v>
      </c>
      <c r="E1872" s="321" t="s">
        <v>44</v>
      </c>
      <c r="F1872" s="318" t="s">
        <v>1098</v>
      </c>
      <c r="G1872" s="376"/>
      <c r="H1872" s="321" t="s">
        <v>44</v>
      </c>
      <c r="I1872" s="307"/>
      <c r="J1872" s="389"/>
      <c r="K1872" s="388"/>
      <c r="L1872" s="324">
        <v>166700</v>
      </c>
      <c r="M1872" s="324">
        <v>166700</v>
      </c>
      <c r="N1872" s="132">
        <v>166700</v>
      </c>
      <c r="O1872" s="324">
        <v>166700</v>
      </c>
      <c r="P1872" s="324">
        <v>166700</v>
      </c>
      <c r="Q1872" s="324">
        <v>166700</v>
      </c>
      <c r="R1872" s="324">
        <v>166700</v>
      </c>
      <c r="S1872" s="324">
        <v>166700</v>
      </c>
      <c r="T1872" s="324">
        <v>166700</v>
      </c>
    </row>
    <row r="1873" spans="1:20" s="10" customFormat="1" ht="65.099999999999994" customHeight="1" x14ac:dyDescent="0.3">
      <c r="A1873" s="13">
        <v>1863</v>
      </c>
      <c r="B1873" s="376"/>
      <c r="C1873" s="307" t="s">
        <v>1076</v>
      </c>
      <c r="D1873" s="319" t="s">
        <v>570</v>
      </c>
      <c r="E1873" s="321" t="s">
        <v>44</v>
      </c>
      <c r="F1873" s="318" t="s">
        <v>1099</v>
      </c>
      <c r="G1873" s="376"/>
      <c r="H1873" s="321" t="s">
        <v>44</v>
      </c>
      <c r="I1873" s="307"/>
      <c r="J1873" s="389"/>
      <c r="K1873" s="388"/>
      <c r="L1873" s="324">
        <v>171300</v>
      </c>
      <c r="M1873" s="324">
        <v>171300</v>
      </c>
      <c r="N1873" s="132">
        <v>171300</v>
      </c>
      <c r="O1873" s="324">
        <v>171300</v>
      </c>
      <c r="P1873" s="324">
        <v>171300</v>
      </c>
      <c r="Q1873" s="324">
        <v>171300</v>
      </c>
      <c r="R1873" s="324">
        <v>171300</v>
      </c>
      <c r="S1873" s="324">
        <v>171300</v>
      </c>
      <c r="T1873" s="324">
        <v>171300</v>
      </c>
    </row>
    <row r="1874" spans="1:20" s="10" customFormat="1" ht="65.099999999999994" customHeight="1" x14ac:dyDescent="0.3">
      <c r="A1874" s="13">
        <v>1864</v>
      </c>
      <c r="B1874" s="376"/>
      <c r="C1874" s="307" t="s">
        <v>1076</v>
      </c>
      <c r="D1874" s="319" t="s">
        <v>570</v>
      </c>
      <c r="E1874" s="321" t="s">
        <v>44</v>
      </c>
      <c r="F1874" s="318" t="s">
        <v>1100</v>
      </c>
      <c r="G1874" s="376"/>
      <c r="H1874" s="321" t="s">
        <v>44</v>
      </c>
      <c r="I1874" s="307"/>
      <c r="J1874" s="389"/>
      <c r="K1874" s="388"/>
      <c r="L1874" s="324">
        <v>208800</v>
      </c>
      <c r="M1874" s="324">
        <v>208800</v>
      </c>
      <c r="N1874" s="132">
        <v>208800</v>
      </c>
      <c r="O1874" s="324">
        <v>208800</v>
      </c>
      <c r="P1874" s="324">
        <v>208800</v>
      </c>
      <c r="Q1874" s="324">
        <v>208800</v>
      </c>
      <c r="R1874" s="324">
        <v>208800</v>
      </c>
      <c r="S1874" s="324">
        <v>208800</v>
      </c>
      <c r="T1874" s="324">
        <v>208800</v>
      </c>
    </row>
    <row r="1875" spans="1:20" s="10" customFormat="1" ht="65.099999999999994" customHeight="1" x14ac:dyDescent="0.3">
      <c r="A1875" s="13">
        <v>1865</v>
      </c>
      <c r="B1875" s="376"/>
      <c r="C1875" s="307" t="s">
        <v>1076</v>
      </c>
      <c r="D1875" s="319" t="s">
        <v>570</v>
      </c>
      <c r="E1875" s="321" t="s">
        <v>44</v>
      </c>
      <c r="F1875" s="318" t="s">
        <v>1101</v>
      </c>
      <c r="G1875" s="376"/>
      <c r="H1875" s="321" t="s">
        <v>44</v>
      </c>
      <c r="I1875" s="307"/>
      <c r="J1875" s="389"/>
      <c r="K1875" s="388"/>
      <c r="L1875" s="324">
        <v>223600</v>
      </c>
      <c r="M1875" s="324">
        <v>223600</v>
      </c>
      <c r="N1875" s="132">
        <v>223600</v>
      </c>
      <c r="O1875" s="324">
        <v>223600</v>
      </c>
      <c r="P1875" s="324">
        <v>223600</v>
      </c>
      <c r="Q1875" s="324">
        <v>223600</v>
      </c>
      <c r="R1875" s="324">
        <v>223600</v>
      </c>
      <c r="S1875" s="324">
        <v>223600</v>
      </c>
      <c r="T1875" s="324">
        <v>223600</v>
      </c>
    </row>
    <row r="1876" spans="1:20" s="10" customFormat="1" ht="65.099999999999994" customHeight="1" x14ac:dyDescent="0.3">
      <c r="A1876" s="13">
        <v>1866</v>
      </c>
      <c r="B1876" s="376"/>
      <c r="C1876" s="307" t="s">
        <v>1076</v>
      </c>
      <c r="D1876" s="319" t="s">
        <v>570</v>
      </c>
      <c r="E1876" s="321" t="s">
        <v>44</v>
      </c>
      <c r="F1876" s="318" t="s">
        <v>1102</v>
      </c>
      <c r="G1876" s="376"/>
      <c r="H1876" s="321" t="s">
        <v>44</v>
      </c>
      <c r="I1876" s="307"/>
      <c r="J1876" s="389"/>
      <c r="K1876" s="388"/>
      <c r="L1876" s="324">
        <v>272500</v>
      </c>
      <c r="M1876" s="324">
        <v>272500</v>
      </c>
      <c r="N1876" s="132">
        <v>272500</v>
      </c>
      <c r="O1876" s="324">
        <v>272500</v>
      </c>
      <c r="P1876" s="324">
        <v>272500</v>
      </c>
      <c r="Q1876" s="324">
        <v>272500</v>
      </c>
      <c r="R1876" s="324">
        <v>272500</v>
      </c>
      <c r="S1876" s="324">
        <v>272500</v>
      </c>
      <c r="T1876" s="324">
        <v>272500</v>
      </c>
    </row>
    <row r="1877" spans="1:20" s="10" customFormat="1" ht="65.099999999999994" customHeight="1" x14ac:dyDescent="0.3">
      <c r="A1877" s="13">
        <v>1867</v>
      </c>
      <c r="B1877" s="376"/>
      <c r="C1877" s="307" t="s">
        <v>1076</v>
      </c>
      <c r="D1877" s="319" t="s">
        <v>570</v>
      </c>
      <c r="E1877" s="321" t="s">
        <v>44</v>
      </c>
      <c r="F1877" s="318" t="s">
        <v>1103</v>
      </c>
      <c r="G1877" s="376"/>
      <c r="H1877" s="321" t="s">
        <v>44</v>
      </c>
      <c r="I1877" s="307"/>
      <c r="J1877" s="389"/>
      <c r="K1877" s="388"/>
      <c r="L1877" s="324">
        <v>348900</v>
      </c>
      <c r="M1877" s="324">
        <v>348900</v>
      </c>
      <c r="N1877" s="132">
        <v>348900</v>
      </c>
      <c r="O1877" s="324">
        <v>348900</v>
      </c>
      <c r="P1877" s="324">
        <v>348900</v>
      </c>
      <c r="Q1877" s="324">
        <v>348900</v>
      </c>
      <c r="R1877" s="324">
        <v>348900</v>
      </c>
      <c r="S1877" s="324">
        <v>348900</v>
      </c>
      <c r="T1877" s="324">
        <v>348900</v>
      </c>
    </row>
    <row r="1878" spans="1:20" s="10" customFormat="1" ht="65.099999999999994" customHeight="1" x14ac:dyDescent="0.3">
      <c r="A1878" s="13">
        <v>1868</v>
      </c>
      <c r="B1878" s="376"/>
      <c r="C1878" s="307" t="s">
        <v>1076</v>
      </c>
      <c r="D1878" s="319" t="s">
        <v>570</v>
      </c>
      <c r="E1878" s="321" t="s">
        <v>44</v>
      </c>
      <c r="F1878" s="318" t="s">
        <v>1104</v>
      </c>
      <c r="G1878" s="376"/>
      <c r="H1878" s="321" t="s">
        <v>44</v>
      </c>
      <c r="I1878" s="307"/>
      <c r="J1878" s="389"/>
      <c r="K1878" s="388"/>
      <c r="L1878" s="324">
        <v>424200</v>
      </c>
      <c r="M1878" s="324">
        <v>424200</v>
      </c>
      <c r="N1878" s="132">
        <v>424200</v>
      </c>
      <c r="O1878" s="324">
        <v>424200</v>
      </c>
      <c r="P1878" s="324">
        <v>424200</v>
      </c>
      <c r="Q1878" s="324">
        <v>424200</v>
      </c>
      <c r="R1878" s="324">
        <v>424200</v>
      </c>
      <c r="S1878" s="324">
        <v>424200</v>
      </c>
      <c r="T1878" s="324">
        <v>424200</v>
      </c>
    </row>
    <row r="1879" spans="1:20" s="10" customFormat="1" ht="65.099999999999994" customHeight="1" x14ac:dyDescent="0.3">
      <c r="A1879" s="13">
        <v>1869</v>
      </c>
      <c r="B1879" s="376"/>
      <c r="C1879" s="307" t="s">
        <v>1076</v>
      </c>
      <c r="D1879" s="319" t="s">
        <v>570</v>
      </c>
      <c r="E1879" s="321" t="s">
        <v>44</v>
      </c>
      <c r="F1879" s="318" t="s">
        <v>1105</v>
      </c>
      <c r="G1879" s="376"/>
      <c r="H1879" s="321" t="s">
        <v>44</v>
      </c>
      <c r="I1879" s="307"/>
      <c r="J1879" s="389"/>
      <c r="K1879" s="388"/>
      <c r="L1879" s="324">
        <v>440200</v>
      </c>
      <c r="M1879" s="324">
        <v>440200</v>
      </c>
      <c r="N1879" s="132">
        <v>440200</v>
      </c>
      <c r="O1879" s="324">
        <v>440200</v>
      </c>
      <c r="P1879" s="324">
        <v>440200</v>
      </c>
      <c r="Q1879" s="324">
        <v>440200</v>
      </c>
      <c r="R1879" s="324">
        <v>440200</v>
      </c>
      <c r="S1879" s="324">
        <v>440200</v>
      </c>
      <c r="T1879" s="324">
        <v>440200</v>
      </c>
    </row>
    <row r="1880" spans="1:20" s="10" customFormat="1" ht="65.099999999999994" customHeight="1" x14ac:dyDescent="0.3">
      <c r="A1880" s="13">
        <v>1870</v>
      </c>
      <c r="B1880" s="376"/>
      <c r="C1880" s="307" t="s">
        <v>1076</v>
      </c>
      <c r="D1880" s="319" t="s">
        <v>570</v>
      </c>
      <c r="E1880" s="321" t="s">
        <v>44</v>
      </c>
      <c r="F1880" s="318" t="s">
        <v>1106</v>
      </c>
      <c r="G1880" s="376"/>
      <c r="H1880" s="321" t="s">
        <v>44</v>
      </c>
      <c r="I1880" s="307"/>
      <c r="J1880" s="389"/>
      <c r="K1880" s="388"/>
      <c r="L1880" s="324">
        <v>538600</v>
      </c>
      <c r="M1880" s="324">
        <v>538600</v>
      </c>
      <c r="N1880" s="132">
        <v>538600</v>
      </c>
      <c r="O1880" s="324">
        <v>538600</v>
      </c>
      <c r="P1880" s="324">
        <v>538600</v>
      </c>
      <c r="Q1880" s="324">
        <v>538600</v>
      </c>
      <c r="R1880" s="324">
        <v>538600</v>
      </c>
      <c r="S1880" s="324">
        <v>538600</v>
      </c>
      <c r="T1880" s="324">
        <v>538600</v>
      </c>
    </row>
    <row r="1881" spans="1:20" s="10" customFormat="1" ht="65.099999999999994" customHeight="1" x14ac:dyDescent="0.3">
      <c r="A1881" s="13">
        <v>1871</v>
      </c>
      <c r="B1881" s="376"/>
      <c r="C1881" s="307" t="s">
        <v>1076</v>
      </c>
      <c r="D1881" s="319" t="s">
        <v>570</v>
      </c>
      <c r="E1881" s="321" t="s">
        <v>44</v>
      </c>
      <c r="F1881" s="318" t="s">
        <v>1107</v>
      </c>
      <c r="G1881" s="376"/>
      <c r="H1881" s="321" t="s">
        <v>44</v>
      </c>
      <c r="I1881" s="307"/>
      <c r="J1881" s="389"/>
      <c r="K1881" s="388"/>
      <c r="L1881" s="324">
        <v>542400</v>
      </c>
      <c r="M1881" s="324">
        <v>542400</v>
      </c>
      <c r="N1881" s="132">
        <v>542400</v>
      </c>
      <c r="O1881" s="324">
        <v>542400</v>
      </c>
      <c r="P1881" s="324">
        <v>542400</v>
      </c>
      <c r="Q1881" s="324">
        <v>542400</v>
      </c>
      <c r="R1881" s="324">
        <v>542400</v>
      </c>
      <c r="S1881" s="324">
        <v>542400</v>
      </c>
      <c r="T1881" s="324">
        <v>542400</v>
      </c>
    </row>
    <row r="1882" spans="1:20" s="10" customFormat="1" ht="65.099999999999994" customHeight="1" x14ac:dyDescent="0.3">
      <c r="A1882" s="13">
        <v>1872</v>
      </c>
      <c r="B1882" s="376"/>
      <c r="C1882" s="307" t="s">
        <v>1076</v>
      </c>
      <c r="D1882" s="319" t="s">
        <v>570</v>
      </c>
      <c r="E1882" s="321" t="s">
        <v>44</v>
      </c>
      <c r="F1882" s="318" t="s">
        <v>1108</v>
      </c>
      <c r="G1882" s="376"/>
      <c r="H1882" s="321" t="s">
        <v>44</v>
      </c>
      <c r="I1882" s="307"/>
      <c r="J1882" s="389"/>
      <c r="K1882" s="388"/>
      <c r="L1882" s="324">
        <v>663400</v>
      </c>
      <c r="M1882" s="324">
        <v>663400</v>
      </c>
      <c r="N1882" s="132">
        <v>663400</v>
      </c>
      <c r="O1882" s="324">
        <v>663400</v>
      </c>
      <c r="P1882" s="324">
        <v>663400</v>
      </c>
      <c r="Q1882" s="324">
        <v>663400</v>
      </c>
      <c r="R1882" s="324">
        <v>663400</v>
      </c>
      <c r="S1882" s="324">
        <v>663400</v>
      </c>
      <c r="T1882" s="324">
        <v>663400</v>
      </c>
    </row>
    <row r="1883" spans="1:20" s="10" customFormat="1" ht="65.099999999999994" customHeight="1" x14ac:dyDescent="0.3">
      <c r="A1883" s="13">
        <v>1873</v>
      </c>
      <c r="B1883" s="376"/>
      <c r="C1883" s="307" t="s">
        <v>1076</v>
      </c>
      <c r="D1883" s="319" t="s">
        <v>570</v>
      </c>
      <c r="E1883" s="321" t="s">
        <v>44</v>
      </c>
      <c r="F1883" s="318" t="s">
        <v>1109</v>
      </c>
      <c r="G1883" s="376"/>
      <c r="H1883" s="321" t="s">
        <v>44</v>
      </c>
      <c r="I1883" s="307"/>
      <c r="J1883" s="389"/>
      <c r="K1883" s="388"/>
      <c r="L1883" s="324">
        <v>677800</v>
      </c>
      <c r="M1883" s="324">
        <v>677800</v>
      </c>
      <c r="N1883" s="132">
        <v>677800</v>
      </c>
      <c r="O1883" s="324">
        <v>677800</v>
      </c>
      <c r="P1883" s="324">
        <v>677800</v>
      </c>
      <c r="Q1883" s="324">
        <v>677800</v>
      </c>
      <c r="R1883" s="324">
        <v>677800</v>
      </c>
      <c r="S1883" s="324">
        <v>677800</v>
      </c>
      <c r="T1883" s="324">
        <v>677800</v>
      </c>
    </row>
    <row r="1884" spans="1:20" s="10" customFormat="1" ht="65.099999999999994" customHeight="1" x14ac:dyDescent="0.3">
      <c r="A1884" s="13">
        <v>1874</v>
      </c>
      <c r="B1884" s="376"/>
      <c r="C1884" s="307" t="s">
        <v>1076</v>
      </c>
      <c r="D1884" s="319" t="s">
        <v>570</v>
      </c>
      <c r="E1884" s="321" t="s">
        <v>44</v>
      </c>
      <c r="F1884" s="318" t="s">
        <v>1110</v>
      </c>
      <c r="G1884" s="376"/>
      <c r="H1884" s="321" t="s">
        <v>44</v>
      </c>
      <c r="I1884" s="307"/>
      <c r="J1884" s="389"/>
      <c r="K1884" s="388"/>
      <c r="L1884" s="324">
        <v>831400</v>
      </c>
      <c r="M1884" s="324">
        <v>831400</v>
      </c>
      <c r="N1884" s="132">
        <v>831400</v>
      </c>
      <c r="O1884" s="324">
        <v>831400</v>
      </c>
      <c r="P1884" s="324">
        <v>831400</v>
      </c>
      <c r="Q1884" s="324">
        <v>831400</v>
      </c>
      <c r="R1884" s="324">
        <v>831400</v>
      </c>
      <c r="S1884" s="324">
        <v>831400</v>
      </c>
      <c r="T1884" s="324">
        <v>831400</v>
      </c>
    </row>
    <row r="1885" spans="1:20" s="10" customFormat="1" ht="65.099999999999994" customHeight="1" x14ac:dyDescent="0.3">
      <c r="A1885" s="13">
        <v>1875</v>
      </c>
      <c r="B1885" s="376"/>
      <c r="C1885" s="307" t="s">
        <v>1076</v>
      </c>
      <c r="D1885" s="319" t="s">
        <v>570</v>
      </c>
      <c r="E1885" s="321" t="s">
        <v>44</v>
      </c>
      <c r="F1885" s="318" t="s">
        <v>1111</v>
      </c>
      <c r="G1885" s="376"/>
      <c r="H1885" s="321" t="s">
        <v>44</v>
      </c>
      <c r="I1885" s="307"/>
      <c r="J1885" s="389"/>
      <c r="K1885" s="388"/>
      <c r="L1885" s="324">
        <v>862900</v>
      </c>
      <c r="M1885" s="324">
        <v>862900</v>
      </c>
      <c r="N1885" s="132">
        <v>862900</v>
      </c>
      <c r="O1885" s="324">
        <v>862900</v>
      </c>
      <c r="P1885" s="324">
        <v>862900</v>
      </c>
      <c r="Q1885" s="324">
        <v>862900</v>
      </c>
      <c r="R1885" s="324">
        <v>862900</v>
      </c>
      <c r="S1885" s="324">
        <v>862900</v>
      </c>
      <c r="T1885" s="324">
        <v>862900</v>
      </c>
    </row>
    <row r="1886" spans="1:20" s="10" customFormat="1" ht="65.099999999999994" customHeight="1" x14ac:dyDescent="0.3">
      <c r="A1886" s="13">
        <v>1876</v>
      </c>
      <c r="B1886" s="376"/>
      <c r="C1886" s="307" t="s">
        <v>1076</v>
      </c>
      <c r="D1886" s="319" t="s">
        <v>570</v>
      </c>
      <c r="E1886" s="321" t="s">
        <v>44</v>
      </c>
      <c r="F1886" s="318" t="s">
        <v>1112</v>
      </c>
      <c r="G1886" s="376"/>
      <c r="H1886" s="321" t="s">
        <v>44</v>
      </c>
      <c r="I1886" s="307"/>
      <c r="J1886" s="389"/>
      <c r="K1886" s="388"/>
      <c r="L1886" s="324">
        <v>1053600</v>
      </c>
      <c r="M1886" s="324">
        <v>1053600</v>
      </c>
      <c r="N1886" s="132">
        <v>1053600</v>
      </c>
      <c r="O1886" s="324">
        <v>1053600</v>
      </c>
      <c r="P1886" s="324">
        <v>1053600</v>
      </c>
      <c r="Q1886" s="324">
        <v>1053600</v>
      </c>
      <c r="R1886" s="324">
        <v>1053600</v>
      </c>
      <c r="S1886" s="324">
        <v>1053600</v>
      </c>
      <c r="T1886" s="324">
        <v>1053600</v>
      </c>
    </row>
    <row r="1887" spans="1:20" s="10" customFormat="1" ht="65.099999999999994" customHeight="1" x14ac:dyDescent="0.3">
      <c r="A1887" s="13">
        <v>1877</v>
      </c>
      <c r="B1887" s="376"/>
      <c r="C1887" s="307" t="s">
        <v>1113</v>
      </c>
      <c r="D1887" s="319" t="s">
        <v>570</v>
      </c>
      <c r="E1887" s="307" t="s">
        <v>1114</v>
      </c>
      <c r="F1887" s="318" t="s">
        <v>1115</v>
      </c>
      <c r="G1887" s="376"/>
      <c r="H1887" s="321" t="s">
        <v>44</v>
      </c>
      <c r="I1887" s="307"/>
      <c r="J1887" s="389"/>
      <c r="K1887" s="388"/>
      <c r="L1887" s="324">
        <v>4400</v>
      </c>
      <c r="M1887" s="324">
        <v>4400</v>
      </c>
      <c r="N1887" s="132">
        <v>4400</v>
      </c>
      <c r="O1887" s="324">
        <v>4400</v>
      </c>
      <c r="P1887" s="324">
        <v>4400</v>
      </c>
      <c r="Q1887" s="324">
        <v>4400</v>
      </c>
      <c r="R1887" s="324">
        <v>4400</v>
      </c>
      <c r="S1887" s="324">
        <v>4400</v>
      </c>
      <c r="T1887" s="324">
        <v>4400</v>
      </c>
    </row>
    <row r="1888" spans="1:20" s="10" customFormat="1" ht="65.099999999999994" customHeight="1" x14ac:dyDescent="0.3">
      <c r="A1888" s="13">
        <v>1878</v>
      </c>
      <c r="B1888" s="376"/>
      <c r="C1888" s="307" t="s">
        <v>1113</v>
      </c>
      <c r="D1888" s="319" t="s">
        <v>570</v>
      </c>
      <c r="E1888" s="321" t="s">
        <v>44</v>
      </c>
      <c r="F1888" s="318" t="s">
        <v>1116</v>
      </c>
      <c r="G1888" s="376"/>
      <c r="H1888" s="321" t="s">
        <v>44</v>
      </c>
      <c r="I1888" s="307"/>
      <c r="J1888" s="389"/>
      <c r="K1888" s="388"/>
      <c r="L1888" s="324">
        <v>5000</v>
      </c>
      <c r="M1888" s="324">
        <v>5000</v>
      </c>
      <c r="N1888" s="132">
        <v>5000</v>
      </c>
      <c r="O1888" s="324">
        <v>5000</v>
      </c>
      <c r="P1888" s="324">
        <v>5000</v>
      </c>
      <c r="Q1888" s="324">
        <v>5000</v>
      </c>
      <c r="R1888" s="324">
        <v>5000</v>
      </c>
      <c r="S1888" s="324">
        <v>5000</v>
      </c>
      <c r="T1888" s="324">
        <v>5000</v>
      </c>
    </row>
    <row r="1889" spans="1:21" s="10" customFormat="1" ht="65.099999999999994" customHeight="1" x14ac:dyDescent="0.3">
      <c r="A1889" s="13">
        <v>1879</v>
      </c>
      <c r="B1889" s="376"/>
      <c r="C1889" s="307" t="s">
        <v>1113</v>
      </c>
      <c r="D1889" s="319" t="s">
        <v>570</v>
      </c>
      <c r="E1889" s="321" t="s">
        <v>44</v>
      </c>
      <c r="F1889" s="318" t="s">
        <v>1117</v>
      </c>
      <c r="G1889" s="376"/>
      <c r="H1889" s="321" t="s">
        <v>44</v>
      </c>
      <c r="I1889" s="307"/>
      <c r="J1889" s="389"/>
      <c r="K1889" s="388"/>
      <c r="L1889" s="324">
        <v>6200</v>
      </c>
      <c r="M1889" s="324">
        <v>6200</v>
      </c>
      <c r="N1889" s="132">
        <v>6200</v>
      </c>
      <c r="O1889" s="324">
        <v>6200</v>
      </c>
      <c r="P1889" s="324">
        <v>6200</v>
      </c>
      <c r="Q1889" s="324">
        <v>6200</v>
      </c>
      <c r="R1889" s="324">
        <v>6200</v>
      </c>
      <c r="S1889" s="324">
        <v>6200</v>
      </c>
      <c r="T1889" s="324">
        <v>6200</v>
      </c>
    </row>
    <row r="1890" spans="1:21" s="10" customFormat="1" ht="65.099999999999994" customHeight="1" x14ac:dyDescent="0.3">
      <c r="A1890" s="13">
        <v>1880</v>
      </c>
      <c r="B1890" s="376"/>
      <c r="C1890" s="307" t="s">
        <v>1113</v>
      </c>
      <c r="D1890" s="319" t="s">
        <v>570</v>
      </c>
      <c r="E1890" s="321" t="s">
        <v>44</v>
      </c>
      <c r="F1890" s="318" t="s">
        <v>1118</v>
      </c>
      <c r="G1890" s="376"/>
      <c r="H1890" s="321" t="s">
        <v>44</v>
      </c>
      <c r="I1890" s="307"/>
      <c r="J1890" s="389"/>
      <c r="K1890" s="388"/>
      <c r="L1890" s="324">
        <v>7100</v>
      </c>
      <c r="M1890" s="324">
        <v>7100</v>
      </c>
      <c r="N1890" s="132">
        <v>7100</v>
      </c>
      <c r="O1890" s="324">
        <v>7100</v>
      </c>
      <c r="P1890" s="324">
        <v>7100</v>
      </c>
      <c r="Q1890" s="324">
        <v>7100</v>
      </c>
      <c r="R1890" s="324">
        <v>7100</v>
      </c>
      <c r="S1890" s="324">
        <v>7100</v>
      </c>
      <c r="T1890" s="324">
        <v>7100</v>
      </c>
    </row>
    <row r="1891" spans="1:21" s="10" customFormat="1" ht="65.099999999999994" customHeight="1" x14ac:dyDescent="0.3">
      <c r="A1891" s="13">
        <v>1881</v>
      </c>
      <c r="B1891" s="376"/>
      <c r="C1891" s="307" t="s">
        <v>1113</v>
      </c>
      <c r="D1891" s="319" t="s">
        <v>570</v>
      </c>
      <c r="E1891" s="321" t="s">
        <v>44</v>
      </c>
      <c r="F1891" s="318" t="s">
        <v>1119</v>
      </c>
      <c r="G1891" s="376"/>
      <c r="H1891" s="321" t="s">
        <v>44</v>
      </c>
      <c r="I1891" s="307"/>
      <c r="J1891" s="389"/>
      <c r="K1891" s="388"/>
      <c r="L1891" s="324">
        <v>8400</v>
      </c>
      <c r="M1891" s="324">
        <v>8400</v>
      </c>
      <c r="N1891" s="132">
        <v>8400</v>
      </c>
      <c r="O1891" s="324">
        <v>8400</v>
      </c>
      <c r="P1891" s="324">
        <v>8400</v>
      </c>
      <c r="Q1891" s="324">
        <v>8400</v>
      </c>
      <c r="R1891" s="324">
        <v>8400</v>
      </c>
      <c r="S1891" s="324">
        <v>8400</v>
      </c>
      <c r="T1891" s="324">
        <v>8400</v>
      </c>
    </row>
    <row r="1892" spans="1:21" s="10" customFormat="1" ht="65.099999999999994" customHeight="1" x14ac:dyDescent="0.3">
      <c r="A1892" s="13">
        <v>1882</v>
      </c>
      <c r="B1892" s="376"/>
      <c r="C1892" s="307" t="s">
        <v>1113</v>
      </c>
      <c r="D1892" s="319" t="s">
        <v>570</v>
      </c>
      <c r="E1892" s="321" t="s">
        <v>44</v>
      </c>
      <c r="F1892" s="318" t="s">
        <v>1120</v>
      </c>
      <c r="G1892" s="376"/>
      <c r="H1892" s="321" t="s">
        <v>44</v>
      </c>
      <c r="I1892" s="307"/>
      <c r="J1892" s="389"/>
      <c r="K1892" s="388"/>
      <c r="L1892" s="324">
        <v>9700</v>
      </c>
      <c r="M1892" s="324">
        <v>9700</v>
      </c>
      <c r="N1892" s="132">
        <v>9700</v>
      </c>
      <c r="O1892" s="324">
        <v>9700</v>
      </c>
      <c r="P1892" s="324">
        <v>9700</v>
      </c>
      <c r="Q1892" s="324">
        <v>9700</v>
      </c>
      <c r="R1892" s="324">
        <v>9700</v>
      </c>
      <c r="S1892" s="324">
        <v>9700</v>
      </c>
      <c r="T1892" s="324">
        <v>9700</v>
      </c>
    </row>
    <row r="1893" spans="1:21" s="10" customFormat="1" ht="65.099999999999994" customHeight="1" x14ac:dyDescent="0.3">
      <c r="A1893" s="13">
        <v>1883</v>
      </c>
      <c r="B1893" s="376"/>
      <c r="C1893" s="307" t="s">
        <v>1113</v>
      </c>
      <c r="D1893" s="319" t="s">
        <v>570</v>
      </c>
      <c r="E1893" s="321" t="s">
        <v>44</v>
      </c>
      <c r="F1893" s="318" t="s">
        <v>1121</v>
      </c>
      <c r="G1893" s="376"/>
      <c r="H1893" s="321" t="s">
        <v>44</v>
      </c>
      <c r="I1893" s="307"/>
      <c r="J1893" s="389"/>
      <c r="K1893" s="388"/>
      <c r="L1893" s="324">
        <v>17000</v>
      </c>
      <c r="M1893" s="324">
        <v>17000</v>
      </c>
      <c r="N1893" s="132">
        <v>17000</v>
      </c>
      <c r="O1893" s="324">
        <v>17000</v>
      </c>
      <c r="P1893" s="324">
        <v>17000</v>
      </c>
      <c r="Q1893" s="324">
        <v>17000</v>
      </c>
      <c r="R1893" s="324">
        <v>17000</v>
      </c>
      <c r="S1893" s="324">
        <v>17000</v>
      </c>
      <c r="T1893" s="324">
        <v>17000</v>
      </c>
    </row>
    <row r="1894" spans="1:21" s="10" customFormat="1" ht="65.099999999999994" customHeight="1" x14ac:dyDescent="0.3">
      <c r="A1894" s="13">
        <v>1884</v>
      </c>
      <c r="B1894" s="376"/>
      <c r="C1894" s="307" t="s">
        <v>1113</v>
      </c>
      <c r="D1894" s="319" t="s">
        <v>570</v>
      </c>
      <c r="E1894" s="321" t="s">
        <v>44</v>
      </c>
      <c r="F1894" s="318" t="s">
        <v>1122</v>
      </c>
      <c r="G1894" s="376"/>
      <c r="H1894" s="321" t="s">
        <v>44</v>
      </c>
      <c r="I1894" s="307"/>
      <c r="J1894" s="389"/>
      <c r="K1894" s="388"/>
      <c r="L1894" s="324">
        <v>19600</v>
      </c>
      <c r="M1894" s="324">
        <v>19600</v>
      </c>
      <c r="N1894" s="132">
        <v>19600</v>
      </c>
      <c r="O1894" s="324">
        <v>19600</v>
      </c>
      <c r="P1894" s="324">
        <v>19600</v>
      </c>
      <c r="Q1894" s="324">
        <v>19600</v>
      </c>
      <c r="R1894" s="324">
        <v>19600</v>
      </c>
      <c r="S1894" s="324">
        <v>19600</v>
      </c>
      <c r="T1894" s="324">
        <v>19600</v>
      </c>
    </row>
    <row r="1895" spans="1:21" s="10" customFormat="1" ht="65.099999999999994" customHeight="1" x14ac:dyDescent="0.3">
      <c r="A1895" s="13">
        <v>1885</v>
      </c>
      <c r="B1895" s="376"/>
      <c r="C1895" s="307" t="s">
        <v>1123</v>
      </c>
      <c r="D1895" s="319" t="s">
        <v>570</v>
      </c>
      <c r="E1895" s="321" t="s">
        <v>44</v>
      </c>
      <c r="F1895" s="318" t="s">
        <v>1126</v>
      </c>
      <c r="G1895" s="376"/>
      <c r="H1895" s="321" t="s">
        <v>44</v>
      </c>
      <c r="I1895" s="307"/>
      <c r="J1895" s="389"/>
      <c r="K1895" s="388"/>
      <c r="L1895" s="324">
        <v>2500</v>
      </c>
      <c r="M1895" s="324">
        <v>2500</v>
      </c>
      <c r="N1895" s="132">
        <v>2500</v>
      </c>
      <c r="O1895" s="324">
        <v>2500</v>
      </c>
      <c r="P1895" s="324">
        <v>2500</v>
      </c>
      <c r="Q1895" s="324">
        <v>2500</v>
      </c>
      <c r="R1895" s="324">
        <v>2500</v>
      </c>
      <c r="S1895" s="324">
        <v>2500</v>
      </c>
      <c r="T1895" s="324">
        <v>2500</v>
      </c>
    </row>
    <row r="1896" spans="1:21" s="10" customFormat="1" ht="65.099999999999994" customHeight="1" x14ac:dyDescent="0.3">
      <c r="A1896" s="13">
        <v>1886</v>
      </c>
      <c r="B1896" s="376"/>
      <c r="C1896" s="307" t="s">
        <v>1123</v>
      </c>
      <c r="D1896" s="319" t="s">
        <v>570</v>
      </c>
      <c r="E1896" s="321" t="s">
        <v>44</v>
      </c>
      <c r="F1896" s="318" t="s">
        <v>1125</v>
      </c>
      <c r="G1896" s="376"/>
      <c r="H1896" s="321" t="s">
        <v>44</v>
      </c>
      <c r="I1896" s="307"/>
      <c r="J1896" s="389"/>
      <c r="K1896" s="388"/>
      <c r="L1896" s="324">
        <v>3000</v>
      </c>
      <c r="M1896" s="324">
        <v>3000</v>
      </c>
      <c r="N1896" s="132">
        <v>3000</v>
      </c>
      <c r="O1896" s="324">
        <v>3000</v>
      </c>
      <c r="P1896" s="324">
        <v>3000</v>
      </c>
      <c r="Q1896" s="324">
        <v>3000</v>
      </c>
      <c r="R1896" s="324">
        <v>3000</v>
      </c>
      <c r="S1896" s="324">
        <v>3000</v>
      </c>
      <c r="T1896" s="324">
        <v>3000</v>
      </c>
    </row>
    <row r="1897" spans="1:21" s="10" customFormat="1" ht="65.099999999999994" customHeight="1" x14ac:dyDescent="0.3">
      <c r="A1897" s="13">
        <v>1887</v>
      </c>
      <c r="B1897" s="376"/>
      <c r="C1897" s="307" t="s">
        <v>1123</v>
      </c>
      <c r="D1897" s="319" t="s">
        <v>570</v>
      </c>
      <c r="E1897" s="321" t="s">
        <v>44</v>
      </c>
      <c r="F1897" s="318" t="s">
        <v>1124</v>
      </c>
      <c r="G1897" s="376"/>
      <c r="H1897" s="321" t="s">
        <v>44</v>
      </c>
      <c r="I1897" s="307"/>
      <c r="J1897" s="389"/>
      <c r="K1897" s="388"/>
      <c r="L1897" s="324">
        <v>4200</v>
      </c>
      <c r="M1897" s="324">
        <v>4200</v>
      </c>
      <c r="N1897" s="132">
        <v>4200</v>
      </c>
      <c r="O1897" s="324">
        <v>4200</v>
      </c>
      <c r="P1897" s="324">
        <v>4200</v>
      </c>
      <c r="Q1897" s="324">
        <v>4200</v>
      </c>
      <c r="R1897" s="324">
        <v>4200</v>
      </c>
      <c r="S1897" s="324">
        <v>4200</v>
      </c>
      <c r="T1897" s="324">
        <v>4200</v>
      </c>
    </row>
    <row r="1898" spans="1:21" s="267" customFormat="1" ht="65.099999999999994" customHeight="1" x14ac:dyDescent="0.3">
      <c r="A1898" s="264">
        <v>1888</v>
      </c>
      <c r="B1898" s="376"/>
      <c r="C1898" s="346" t="s">
        <v>1076</v>
      </c>
      <c r="D1898" s="347" t="s">
        <v>570</v>
      </c>
      <c r="E1898" s="346" t="s">
        <v>1700</v>
      </c>
      <c r="F1898" s="348" t="s">
        <v>1701</v>
      </c>
      <c r="G1898" s="454" t="s">
        <v>1702</v>
      </c>
      <c r="H1898" s="345" t="s">
        <v>17</v>
      </c>
      <c r="I1898" s="455" t="s">
        <v>1842</v>
      </c>
      <c r="J1898" s="456" t="s">
        <v>2527</v>
      </c>
      <c r="K1898" s="348"/>
      <c r="L1898" s="344">
        <v>12240</v>
      </c>
      <c r="M1898" s="344">
        <v>12240</v>
      </c>
      <c r="N1898" s="132">
        <v>12240</v>
      </c>
      <c r="O1898" s="344">
        <v>12240</v>
      </c>
      <c r="P1898" s="344">
        <v>12240</v>
      </c>
      <c r="Q1898" s="344">
        <v>12240</v>
      </c>
      <c r="R1898" s="344">
        <v>12240</v>
      </c>
      <c r="S1898" s="344">
        <v>12240</v>
      </c>
      <c r="T1898" s="344">
        <v>12240</v>
      </c>
      <c r="U1898" s="267">
        <v>9790</v>
      </c>
    </row>
    <row r="1899" spans="1:21" s="267" customFormat="1" ht="65.099999999999994" customHeight="1" x14ac:dyDescent="0.3">
      <c r="A1899" s="264">
        <v>1889</v>
      </c>
      <c r="B1899" s="376"/>
      <c r="C1899" s="334" t="s">
        <v>1076</v>
      </c>
      <c r="D1899" s="338" t="s">
        <v>570</v>
      </c>
      <c r="E1899" s="334" t="s">
        <v>1700</v>
      </c>
      <c r="F1899" s="336" t="s">
        <v>1703</v>
      </c>
      <c r="G1899" s="454"/>
      <c r="H1899" s="337" t="s">
        <v>44</v>
      </c>
      <c r="I1899" s="455"/>
      <c r="J1899" s="456"/>
      <c r="K1899" s="336"/>
      <c r="L1899" s="324">
        <v>14610</v>
      </c>
      <c r="M1899" s="324">
        <v>14610</v>
      </c>
      <c r="N1899" s="132">
        <v>14610</v>
      </c>
      <c r="O1899" s="324">
        <v>14610</v>
      </c>
      <c r="P1899" s="324">
        <v>14610</v>
      </c>
      <c r="Q1899" s="324">
        <v>14610</v>
      </c>
      <c r="R1899" s="324">
        <v>14610</v>
      </c>
      <c r="S1899" s="324">
        <v>14610</v>
      </c>
      <c r="T1899" s="324">
        <v>14610</v>
      </c>
      <c r="U1899" s="267">
        <v>11690</v>
      </c>
    </row>
    <row r="1900" spans="1:21" s="267" customFormat="1" ht="65.099999999999994" customHeight="1" x14ac:dyDescent="0.3">
      <c r="A1900" s="264">
        <v>1890</v>
      </c>
      <c r="B1900" s="376"/>
      <c r="C1900" s="334" t="s">
        <v>1076</v>
      </c>
      <c r="D1900" s="338" t="s">
        <v>570</v>
      </c>
      <c r="E1900" s="334" t="s">
        <v>1700</v>
      </c>
      <c r="F1900" s="336" t="s">
        <v>1704</v>
      </c>
      <c r="G1900" s="454"/>
      <c r="H1900" s="337" t="s">
        <v>44</v>
      </c>
      <c r="I1900" s="455"/>
      <c r="J1900" s="456"/>
      <c r="K1900" s="336"/>
      <c r="L1900" s="324">
        <v>17110</v>
      </c>
      <c r="M1900" s="324">
        <v>17110</v>
      </c>
      <c r="N1900" s="132">
        <v>17110</v>
      </c>
      <c r="O1900" s="324">
        <v>17110</v>
      </c>
      <c r="P1900" s="324">
        <v>17110</v>
      </c>
      <c r="Q1900" s="324">
        <v>17110</v>
      </c>
      <c r="R1900" s="324">
        <v>17110</v>
      </c>
      <c r="S1900" s="324">
        <v>17110</v>
      </c>
      <c r="T1900" s="324">
        <v>17110</v>
      </c>
      <c r="U1900" s="267">
        <v>13690</v>
      </c>
    </row>
    <row r="1901" spans="1:21" s="267" customFormat="1" ht="65.099999999999994" customHeight="1" x14ac:dyDescent="0.3">
      <c r="A1901" s="264">
        <v>1891</v>
      </c>
      <c r="B1901" s="376"/>
      <c r="C1901" s="334" t="s">
        <v>1076</v>
      </c>
      <c r="D1901" s="338" t="s">
        <v>570</v>
      </c>
      <c r="E1901" s="334" t="s">
        <v>1700</v>
      </c>
      <c r="F1901" s="336" t="s">
        <v>1705</v>
      </c>
      <c r="G1901" s="454"/>
      <c r="H1901" s="337" t="s">
        <v>44</v>
      </c>
      <c r="I1901" s="455"/>
      <c r="J1901" s="456"/>
      <c r="K1901" s="336"/>
      <c r="L1901" s="324">
        <v>16430</v>
      </c>
      <c r="M1901" s="324">
        <v>16430</v>
      </c>
      <c r="N1901" s="132">
        <v>16430</v>
      </c>
      <c r="O1901" s="324">
        <v>16430</v>
      </c>
      <c r="P1901" s="324">
        <v>16430</v>
      </c>
      <c r="Q1901" s="324">
        <v>16430</v>
      </c>
      <c r="R1901" s="324">
        <v>16430</v>
      </c>
      <c r="S1901" s="324">
        <v>16430</v>
      </c>
      <c r="T1901" s="324">
        <v>16430</v>
      </c>
      <c r="U1901" s="267">
        <v>13140</v>
      </c>
    </row>
    <row r="1902" spans="1:21" s="267" customFormat="1" ht="65.099999999999994" customHeight="1" x14ac:dyDescent="0.3">
      <c r="A1902" s="264">
        <v>1892</v>
      </c>
      <c r="B1902" s="376"/>
      <c r="C1902" s="334" t="s">
        <v>1076</v>
      </c>
      <c r="D1902" s="338" t="s">
        <v>570</v>
      </c>
      <c r="E1902" s="334" t="s">
        <v>1700</v>
      </c>
      <c r="F1902" s="336" t="s">
        <v>1706</v>
      </c>
      <c r="G1902" s="454"/>
      <c r="H1902" s="337" t="s">
        <v>44</v>
      </c>
      <c r="I1902" s="455"/>
      <c r="J1902" s="456"/>
      <c r="K1902" s="336"/>
      <c r="L1902" s="324">
        <v>20050</v>
      </c>
      <c r="M1902" s="324">
        <v>20050</v>
      </c>
      <c r="N1902" s="132">
        <v>20050</v>
      </c>
      <c r="O1902" s="324">
        <v>20050</v>
      </c>
      <c r="P1902" s="324">
        <v>20050</v>
      </c>
      <c r="Q1902" s="324">
        <v>20050</v>
      </c>
      <c r="R1902" s="324">
        <v>20050</v>
      </c>
      <c r="S1902" s="324">
        <v>20050</v>
      </c>
      <c r="T1902" s="324">
        <v>20050</v>
      </c>
      <c r="U1902" s="267">
        <v>16040</v>
      </c>
    </row>
    <row r="1903" spans="1:21" s="267" customFormat="1" ht="65.099999999999994" customHeight="1" x14ac:dyDescent="0.3">
      <c r="A1903" s="264">
        <v>1893</v>
      </c>
      <c r="B1903" s="376"/>
      <c r="C1903" s="334" t="s">
        <v>1076</v>
      </c>
      <c r="D1903" s="338" t="s">
        <v>570</v>
      </c>
      <c r="E1903" s="334" t="s">
        <v>1700</v>
      </c>
      <c r="F1903" s="336" t="s">
        <v>1707</v>
      </c>
      <c r="G1903" s="454"/>
      <c r="H1903" s="337" t="s">
        <v>44</v>
      </c>
      <c r="I1903" s="455"/>
      <c r="J1903" s="456"/>
      <c r="K1903" s="336"/>
      <c r="L1903" s="324">
        <v>23450</v>
      </c>
      <c r="M1903" s="324">
        <v>23450</v>
      </c>
      <c r="N1903" s="132">
        <v>23450</v>
      </c>
      <c r="O1903" s="324">
        <v>23450</v>
      </c>
      <c r="P1903" s="324">
        <v>23450</v>
      </c>
      <c r="Q1903" s="324">
        <v>23450</v>
      </c>
      <c r="R1903" s="324">
        <v>23450</v>
      </c>
      <c r="S1903" s="324">
        <v>23450</v>
      </c>
      <c r="T1903" s="324">
        <v>23450</v>
      </c>
      <c r="U1903" s="267">
        <v>18760</v>
      </c>
    </row>
    <row r="1904" spans="1:21" s="267" customFormat="1" ht="65.099999999999994" customHeight="1" x14ac:dyDescent="0.3">
      <c r="A1904" s="264">
        <v>1894</v>
      </c>
      <c r="B1904" s="376"/>
      <c r="C1904" s="334" t="s">
        <v>1076</v>
      </c>
      <c r="D1904" s="338" t="s">
        <v>570</v>
      </c>
      <c r="E1904" s="334" t="s">
        <v>1700</v>
      </c>
      <c r="F1904" s="336" t="s">
        <v>1708</v>
      </c>
      <c r="G1904" s="454"/>
      <c r="H1904" s="337" t="s">
        <v>44</v>
      </c>
      <c r="I1904" s="455"/>
      <c r="J1904" s="456"/>
      <c r="K1904" s="336"/>
      <c r="L1904" s="324">
        <v>20740</v>
      </c>
      <c r="M1904" s="324">
        <v>20740</v>
      </c>
      <c r="N1904" s="132">
        <v>20740</v>
      </c>
      <c r="O1904" s="324">
        <v>20740</v>
      </c>
      <c r="P1904" s="324">
        <v>20740</v>
      </c>
      <c r="Q1904" s="324">
        <v>20740</v>
      </c>
      <c r="R1904" s="324">
        <v>20740</v>
      </c>
      <c r="S1904" s="324">
        <v>20740</v>
      </c>
      <c r="T1904" s="324">
        <v>20740</v>
      </c>
      <c r="U1904" s="267">
        <v>16590</v>
      </c>
    </row>
    <row r="1905" spans="1:21" s="267" customFormat="1" ht="65.099999999999994" customHeight="1" x14ac:dyDescent="0.3">
      <c r="A1905" s="264">
        <v>1895</v>
      </c>
      <c r="B1905" s="376"/>
      <c r="C1905" s="334" t="s">
        <v>1076</v>
      </c>
      <c r="D1905" s="338" t="s">
        <v>570</v>
      </c>
      <c r="E1905" s="334" t="s">
        <v>1700</v>
      </c>
      <c r="F1905" s="336" t="s">
        <v>1709</v>
      </c>
      <c r="G1905" s="454"/>
      <c r="H1905" s="337" t="s">
        <v>44</v>
      </c>
      <c r="I1905" s="455"/>
      <c r="J1905" s="456"/>
      <c r="K1905" s="336"/>
      <c r="L1905" s="324">
        <v>25040</v>
      </c>
      <c r="M1905" s="324">
        <v>25040</v>
      </c>
      <c r="N1905" s="132">
        <v>25040</v>
      </c>
      <c r="O1905" s="324">
        <v>25040</v>
      </c>
      <c r="P1905" s="324">
        <v>25040</v>
      </c>
      <c r="Q1905" s="324">
        <v>25040</v>
      </c>
      <c r="R1905" s="324">
        <v>25040</v>
      </c>
      <c r="S1905" s="324">
        <v>25040</v>
      </c>
      <c r="T1905" s="324">
        <v>25040</v>
      </c>
      <c r="U1905" s="267">
        <v>20030</v>
      </c>
    </row>
    <row r="1906" spans="1:21" s="267" customFormat="1" ht="65.099999999999994" customHeight="1" x14ac:dyDescent="0.3">
      <c r="A1906" s="264">
        <v>1896</v>
      </c>
      <c r="B1906" s="376"/>
      <c r="C1906" s="334" t="s">
        <v>1076</v>
      </c>
      <c r="D1906" s="338" t="s">
        <v>570</v>
      </c>
      <c r="E1906" s="334" t="s">
        <v>1700</v>
      </c>
      <c r="F1906" s="336" t="s">
        <v>1710</v>
      </c>
      <c r="G1906" s="454"/>
      <c r="H1906" s="337" t="s">
        <v>44</v>
      </c>
      <c r="I1906" s="455"/>
      <c r="J1906" s="456"/>
      <c r="K1906" s="336"/>
      <c r="L1906" s="324">
        <v>30250</v>
      </c>
      <c r="M1906" s="324">
        <v>30250</v>
      </c>
      <c r="N1906" s="132">
        <v>30250</v>
      </c>
      <c r="O1906" s="324">
        <v>30250</v>
      </c>
      <c r="P1906" s="324">
        <v>30250</v>
      </c>
      <c r="Q1906" s="324">
        <v>30250</v>
      </c>
      <c r="R1906" s="324">
        <v>30250</v>
      </c>
      <c r="S1906" s="324">
        <v>30250</v>
      </c>
      <c r="T1906" s="324">
        <v>30250</v>
      </c>
      <c r="U1906" s="267">
        <v>24200</v>
      </c>
    </row>
    <row r="1907" spans="1:21" s="267" customFormat="1" ht="65.099999999999994" customHeight="1" x14ac:dyDescent="0.3">
      <c r="A1907" s="264">
        <v>1897</v>
      </c>
      <c r="B1907" s="376"/>
      <c r="C1907" s="334" t="s">
        <v>1076</v>
      </c>
      <c r="D1907" s="338" t="s">
        <v>570</v>
      </c>
      <c r="E1907" s="334" t="s">
        <v>1700</v>
      </c>
      <c r="F1907" s="336" t="s">
        <v>1711</v>
      </c>
      <c r="G1907" s="454"/>
      <c r="H1907" s="337" t="s">
        <v>44</v>
      </c>
      <c r="I1907" s="455"/>
      <c r="J1907" s="456"/>
      <c r="K1907" s="336"/>
      <c r="L1907" s="324">
        <v>36360</v>
      </c>
      <c r="M1907" s="324">
        <v>36360</v>
      </c>
      <c r="N1907" s="132">
        <v>36360</v>
      </c>
      <c r="O1907" s="324">
        <v>36360</v>
      </c>
      <c r="P1907" s="324">
        <v>36360</v>
      </c>
      <c r="Q1907" s="324">
        <v>36360</v>
      </c>
      <c r="R1907" s="324">
        <v>36360</v>
      </c>
      <c r="S1907" s="324">
        <v>36360</v>
      </c>
      <c r="T1907" s="324">
        <v>36360</v>
      </c>
      <c r="U1907" s="267">
        <v>29090</v>
      </c>
    </row>
    <row r="1908" spans="1:21" s="267" customFormat="1" ht="65.099999999999994" customHeight="1" x14ac:dyDescent="0.3">
      <c r="A1908" s="264">
        <v>1898</v>
      </c>
      <c r="B1908" s="376"/>
      <c r="C1908" s="334" t="s">
        <v>1076</v>
      </c>
      <c r="D1908" s="338" t="s">
        <v>570</v>
      </c>
      <c r="E1908" s="334" t="s">
        <v>1700</v>
      </c>
      <c r="F1908" s="336" t="s">
        <v>1712</v>
      </c>
      <c r="G1908" s="454"/>
      <c r="H1908" s="337" t="s">
        <v>44</v>
      </c>
      <c r="I1908" s="455"/>
      <c r="J1908" s="456"/>
      <c r="K1908" s="336"/>
      <c r="L1908" s="324">
        <v>32180</v>
      </c>
      <c r="M1908" s="324">
        <v>32180</v>
      </c>
      <c r="N1908" s="132">
        <v>32180</v>
      </c>
      <c r="O1908" s="324">
        <v>32180</v>
      </c>
      <c r="P1908" s="324">
        <v>32180</v>
      </c>
      <c r="Q1908" s="324">
        <v>32180</v>
      </c>
      <c r="R1908" s="324">
        <v>32180</v>
      </c>
      <c r="S1908" s="324">
        <v>32180</v>
      </c>
      <c r="T1908" s="324">
        <v>32180</v>
      </c>
      <c r="U1908" s="267">
        <v>25740</v>
      </c>
    </row>
    <row r="1909" spans="1:21" s="267" customFormat="1" ht="65.099999999999994" customHeight="1" x14ac:dyDescent="0.3">
      <c r="A1909" s="264">
        <v>1899</v>
      </c>
      <c r="B1909" s="376"/>
      <c r="C1909" s="334" t="s">
        <v>1076</v>
      </c>
      <c r="D1909" s="338" t="s">
        <v>570</v>
      </c>
      <c r="E1909" s="334" t="s">
        <v>1700</v>
      </c>
      <c r="F1909" s="336" t="s">
        <v>1713</v>
      </c>
      <c r="G1909" s="454"/>
      <c r="H1909" s="337" t="s">
        <v>44</v>
      </c>
      <c r="I1909" s="455"/>
      <c r="J1909" s="456"/>
      <c r="K1909" s="336"/>
      <c r="L1909" s="324">
        <v>38410</v>
      </c>
      <c r="M1909" s="324">
        <v>38410</v>
      </c>
      <c r="N1909" s="132">
        <v>38410</v>
      </c>
      <c r="O1909" s="324">
        <v>38410</v>
      </c>
      <c r="P1909" s="324">
        <v>38410</v>
      </c>
      <c r="Q1909" s="324">
        <v>38410</v>
      </c>
      <c r="R1909" s="324">
        <v>38410</v>
      </c>
      <c r="S1909" s="324">
        <v>38410</v>
      </c>
      <c r="T1909" s="324">
        <v>38410</v>
      </c>
      <c r="U1909" s="267">
        <v>30730</v>
      </c>
    </row>
    <row r="1910" spans="1:21" s="267" customFormat="1" ht="65.099999999999994" customHeight="1" x14ac:dyDescent="0.3">
      <c r="A1910" s="264">
        <v>1900</v>
      </c>
      <c r="B1910" s="376"/>
      <c r="C1910" s="334" t="s">
        <v>1076</v>
      </c>
      <c r="D1910" s="338" t="s">
        <v>570</v>
      </c>
      <c r="E1910" s="334" t="s">
        <v>1700</v>
      </c>
      <c r="F1910" s="336" t="s">
        <v>1714</v>
      </c>
      <c r="G1910" s="454"/>
      <c r="H1910" s="337" t="s">
        <v>44</v>
      </c>
      <c r="I1910" s="455"/>
      <c r="J1910" s="456"/>
      <c r="K1910" s="336"/>
      <c r="L1910" s="324">
        <v>46230</v>
      </c>
      <c r="M1910" s="324">
        <v>46230</v>
      </c>
      <c r="N1910" s="132">
        <v>46230</v>
      </c>
      <c r="O1910" s="324">
        <v>46230</v>
      </c>
      <c r="P1910" s="324">
        <v>46230</v>
      </c>
      <c r="Q1910" s="324">
        <v>46230</v>
      </c>
      <c r="R1910" s="324">
        <v>46230</v>
      </c>
      <c r="S1910" s="324">
        <v>46230</v>
      </c>
      <c r="T1910" s="324">
        <v>46230</v>
      </c>
      <c r="U1910" s="267">
        <v>36980</v>
      </c>
    </row>
    <row r="1911" spans="1:21" s="267" customFormat="1" ht="65.099999999999994" customHeight="1" x14ac:dyDescent="0.3">
      <c r="A1911" s="264">
        <v>1901</v>
      </c>
      <c r="B1911" s="376"/>
      <c r="C1911" s="334" t="s">
        <v>1076</v>
      </c>
      <c r="D1911" s="338" t="s">
        <v>570</v>
      </c>
      <c r="E1911" s="334" t="s">
        <v>1700</v>
      </c>
      <c r="F1911" s="336" t="s">
        <v>1715</v>
      </c>
      <c r="G1911" s="454"/>
      <c r="H1911" s="337" t="s">
        <v>44</v>
      </c>
      <c r="I1911" s="455"/>
      <c r="J1911" s="456"/>
      <c r="K1911" s="336"/>
      <c r="L1911" s="324">
        <v>56430</v>
      </c>
      <c r="M1911" s="324">
        <v>56430</v>
      </c>
      <c r="N1911" s="132">
        <v>56430</v>
      </c>
      <c r="O1911" s="324">
        <v>56430</v>
      </c>
      <c r="P1911" s="324">
        <v>56430</v>
      </c>
      <c r="Q1911" s="324">
        <v>56430</v>
      </c>
      <c r="R1911" s="324">
        <v>56430</v>
      </c>
      <c r="S1911" s="324">
        <v>56430</v>
      </c>
      <c r="T1911" s="324">
        <v>56430</v>
      </c>
      <c r="U1911" s="267">
        <v>45140</v>
      </c>
    </row>
    <row r="1912" spans="1:21" s="267" customFormat="1" ht="65.099999999999994" customHeight="1" x14ac:dyDescent="0.3">
      <c r="A1912" s="264">
        <v>1902</v>
      </c>
      <c r="B1912" s="376"/>
      <c r="C1912" s="334" t="s">
        <v>1076</v>
      </c>
      <c r="D1912" s="338" t="s">
        <v>570</v>
      </c>
      <c r="E1912" s="334" t="s">
        <v>1700</v>
      </c>
      <c r="F1912" s="336" t="s">
        <v>1716</v>
      </c>
      <c r="G1912" s="454"/>
      <c r="H1912" s="337" t="s">
        <v>44</v>
      </c>
      <c r="I1912" s="455"/>
      <c r="J1912" s="456"/>
      <c r="K1912" s="336"/>
      <c r="L1912" s="324">
        <v>66730</v>
      </c>
      <c r="M1912" s="324">
        <v>66730</v>
      </c>
      <c r="N1912" s="132">
        <v>66730</v>
      </c>
      <c r="O1912" s="324">
        <v>66730</v>
      </c>
      <c r="P1912" s="324">
        <v>66730</v>
      </c>
      <c r="Q1912" s="324">
        <v>66730</v>
      </c>
      <c r="R1912" s="324">
        <v>66730</v>
      </c>
      <c r="S1912" s="324">
        <v>66730</v>
      </c>
      <c r="T1912" s="324">
        <v>66730</v>
      </c>
      <c r="U1912" s="267">
        <v>53380</v>
      </c>
    </row>
    <row r="1913" spans="1:21" s="267" customFormat="1" ht="65.099999999999994" customHeight="1" x14ac:dyDescent="0.3">
      <c r="A1913" s="264">
        <v>1903</v>
      </c>
      <c r="B1913" s="376"/>
      <c r="C1913" s="334" t="s">
        <v>1076</v>
      </c>
      <c r="D1913" s="338" t="s">
        <v>570</v>
      </c>
      <c r="E1913" s="334" t="s">
        <v>1700</v>
      </c>
      <c r="F1913" s="336" t="s">
        <v>1717</v>
      </c>
      <c r="G1913" s="454"/>
      <c r="H1913" s="337" t="s">
        <v>44</v>
      </c>
      <c r="I1913" s="455"/>
      <c r="J1913" s="456"/>
      <c r="K1913" s="336"/>
      <c r="L1913" s="324">
        <v>49960</v>
      </c>
      <c r="M1913" s="324">
        <v>49960</v>
      </c>
      <c r="N1913" s="132">
        <v>49960</v>
      </c>
      <c r="O1913" s="324">
        <v>49960</v>
      </c>
      <c r="P1913" s="324">
        <v>49960</v>
      </c>
      <c r="Q1913" s="324">
        <v>49960</v>
      </c>
      <c r="R1913" s="324">
        <v>49960</v>
      </c>
      <c r="S1913" s="324">
        <v>49960</v>
      </c>
      <c r="T1913" s="324">
        <v>49960</v>
      </c>
      <c r="U1913" s="267">
        <v>39970</v>
      </c>
    </row>
    <row r="1914" spans="1:21" s="267" customFormat="1" ht="65.099999999999994" customHeight="1" x14ac:dyDescent="0.3">
      <c r="A1914" s="264">
        <v>1904</v>
      </c>
      <c r="B1914" s="376"/>
      <c r="C1914" s="334" t="s">
        <v>1076</v>
      </c>
      <c r="D1914" s="338" t="s">
        <v>570</v>
      </c>
      <c r="E1914" s="334" t="s">
        <v>1700</v>
      </c>
      <c r="F1914" s="336" t="s">
        <v>1718</v>
      </c>
      <c r="G1914" s="454"/>
      <c r="H1914" s="337" t="s">
        <v>44</v>
      </c>
      <c r="I1914" s="455"/>
      <c r="J1914" s="456"/>
      <c r="K1914" s="336"/>
      <c r="L1914" s="324">
        <v>61410</v>
      </c>
      <c r="M1914" s="324">
        <v>61410</v>
      </c>
      <c r="N1914" s="132">
        <v>61410</v>
      </c>
      <c r="O1914" s="324">
        <v>61410</v>
      </c>
      <c r="P1914" s="324">
        <v>61410</v>
      </c>
      <c r="Q1914" s="324">
        <v>61410</v>
      </c>
      <c r="R1914" s="324">
        <v>61410</v>
      </c>
      <c r="S1914" s="324">
        <v>61410</v>
      </c>
      <c r="T1914" s="324">
        <v>61410</v>
      </c>
      <c r="U1914" s="267">
        <v>49130</v>
      </c>
    </row>
    <row r="1915" spans="1:21" s="267" customFormat="1" ht="65.099999999999994" customHeight="1" x14ac:dyDescent="0.3">
      <c r="A1915" s="264">
        <v>1905</v>
      </c>
      <c r="B1915" s="376"/>
      <c r="C1915" s="334" t="s">
        <v>1076</v>
      </c>
      <c r="D1915" s="338" t="s">
        <v>570</v>
      </c>
      <c r="E1915" s="334" t="s">
        <v>1700</v>
      </c>
      <c r="F1915" s="336" t="s">
        <v>1719</v>
      </c>
      <c r="G1915" s="454"/>
      <c r="H1915" s="337" t="s">
        <v>44</v>
      </c>
      <c r="I1915" s="455"/>
      <c r="J1915" s="456"/>
      <c r="K1915" s="336"/>
      <c r="L1915" s="324">
        <v>74440</v>
      </c>
      <c r="M1915" s="324">
        <v>74440</v>
      </c>
      <c r="N1915" s="132">
        <v>74440</v>
      </c>
      <c r="O1915" s="324">
        <v>74440</v>
      </c>
      <c r="P1915" s="324">
        <v>74440</v>
      </c>
      <c r="Q1915" s="324">
        <v>74440</v>
      </c>
      <c r="R1915" s="324">
        <v>74440</v>
      </c>
      <c r="S1915" s="324">
        <v>74440</v>
      </c>
      <c r="T1915" s="324">
        <v>74440</v>
      </c>
      <c r="U1915" s="267">
        <v>59550</v>
      </c>
    </row>
    <row r="1916" spans="1:21" s="267" customFormat="1" ht="65.099999999999994" customHeight="1" x14ac:dyDescent="0.3">
      <c r="A1916" s="264">
        <v>1906</v>
      </c>
      <c r="B1916" s="376"/>
      <c r="C1916" s="334" t="s">
        <v>1076</v>
      </c>
      <c r="D1916" s="338" t="s">
        <v>570</v>
      </c>
      <c r="E1916" s="334" t="s">
        <v>1700</v>
      </c>
      <c r="F1916" s="336" t="s">
        <v>1720</v>
      </c>
      <c r="G1916" s="454"/>
      <c r="H1916" s="337" t="s">
        <v>44</v>
      </c>
      <c r="I1916" s="455"/>
      <c r="J1916" s="456"/>
      <c r="K1916" s="336"/>
      <c r="L1916" s="324">
        <v>88710</v>
      </c>
      <c r="M1916" s="324">
        <v>88710</v>
      </c>
      <c r="N1916" s="132">
        <v>88710</v>
      </c>
      <c r="O1916" s="324">
        <v>88710</v>
      </c>
      <c r="P1916" s="324">
        <v>88710</v>
      </c>
      <c r="Q1916" s="324">
        <v>88710</v>
      </c>
      <c r="R1916" s="324">
        <v>88710</v>
      </c>
      <c r="S1916" s="324">
        <v>88710</v>
      </c>
      <c r="T1916" s="324">
        <v>88710</v>
      </c>
      <c r="U1916" s="267">
        <v>70970</v>
      </c>
    </row>
    <row r="1917" spans="1:21" s="267" customFormat="1" ht="65.099999999999994" customHeight="1" x14ac:dyDescent="0.3">
      <c r="A1917" s="264">
        <v>1907</v>
      </c>
      <c r="B1917" s="376"/>
      <c r="C1917" s="334" t="s">
        <v>1076</v>
      </c>
      <c r="D1917" s="338" t="s">
        <v>570</v>
      </c>
      <c r="E1917" s="334" t="s">
        <v>1700</v>
      </c>
      <c r="F1917" s="336" t="s">
        <v>1721</v>
      </c>
      <c r="G1917" s="454"/>
      <c r="H1917" s="337" t="s">
        <v>44</v>
      </c>
      <c r="I1917" s="455"/>
      <c r="J1917" s="456"/>
      <c r="K1917" s="336"/>
      <c r="L1917" s="324">
        <v>106280</v>
      </c>
      <c r="M1917" s="324">
        <v>106280</v>
      </c>
      <c r="N1917" s="132">
        <v>106280</v>
      </c>
      <c r="O1917" s="324">
        <v>106280</v>
      </c>
      <c r="P1917" s="324">
        <v>106280</v>
      </c>
      <c r="Q1917" s="324">
        <v>106280</v>
      </c>
      <c r="R1917" s="324">
        <v>106280</v>
      </c>
      <c r="S1917" s="324">
        <v>106280</v>
      </c>
      <c r="T1917" s="324">
        <v>106280</v>
      </c>
      <c r="U1917" s="267">
        <v>85020</v>
      </c>
    </row>
    <row r="1918" spans="1:21" s="267" customFormat="1" ht="65.099999999999994" customHeight="1" x14ac:dyDescent="0.3">
      <c r="A1918" s="264">
        <v>1908</v>
      </c>
      <c r="B1918" s="376"/>
      <c r="C1918" s="334" t="s">
        <v>1076</v>
      </c>
      <c r="D1918" s="338" t="s">
        <v>570</v>
      </c>
      <c r="E1918" s="334" t="s">
        <v>1700</v>
      </c>
      <c r="F1918" s="336" t="s">
        <v>1722</v>
      </c>
      <c r="G1918" s="454"/>
      <c r="H1918" s="337" t="s">
        <v>44</v>
      </c>
      <c r="I1918" s="455"/>
      <c r="J1918" s="456"/>
      <c r="K1918" s="336"/>
      <c r="L1918" s="324">
        <v>71040</v>
      </c>
      <c r="M1918" s="324">
        <v>71040</v>
      </c>
      <c r="N1918" s="132">
        <v>71040</v>
      </c>
      <c r="O1918" s="324">
        <v>71040</v>
      </c>
      <c r="P1918" s="324">
        <v>71040</v>
      </c>
      <c r="Q1918" s="324">
        <v>71040</v>
      </c>
      <c r="R1918" s="324">
        <v>71040</v>
      </c>
      <c r="S1918" s="324">
        <v>71040</v>
      </c>
      <c r="T1918" s="324">
        <v>71040</v>
      </c>
      <c r="U1918" s="267">
        <v>56830</v>
      </c>
    </row>
    <row r="1919" spans="1:21" s="267" customFormat="1" ht="65.099999999999994" customHeight="1" x14ac:dyDescent="0.3">
      <c r="A1919" s="264">
        <v>1909</v>
      </c>
      <c r="B1919" s="376"/>
      <c r="C1919" s="334" t="s">
        <v>1076</v>
      </c>
      <c r="D1919" s="338" t="s">
        <v>570</v>
      </c>
      <c r="E1919" s="334" t="s">
        <v>1700</v>
      </c>
      <c r="F1919" s="336" t="s">
        <v>1723</v>
      </c>
      <c r="G1919" s="454"/>
      <c r="H1919" s="337" t="s">
        <v>44</v>
      </c>
      <c r="I1919" s="455"/>
      <c r="J1919" s="456"/>
      <c r="K1919" s="336"/>
      <c r="L1919" s="324">
        <v>87580</v>
      </c>
      <c r="M1919" s="324">
        <v>87580</v>
      </c>
      <c r="N1919" s="132">
        <v>87580</v>
      </c>
      <c r="O1919" s="324">
        <v>87580</v>
      </c>
      <c r="P1919" s="324">
        <v>87580</v>
      </c>
      <c r="Q1919" s="324">
        <v>87580</v>
      </c>
      <c r="R1919" s="324">
        <v>87580</v>
      </c>
      <c r="S1919" s="324">
        <v>87580</v>
      </c>
      <c r="T1919" s="324">
        <v>87580</v>
      </c>
      <c r="U1919" s="267">
        <v>70060</v>
      </c>
    </row>
    <row r="1920" spans="1:21" s="267" customFormat="1" ht="65.099999999999994" customHeight="1" x14ac:dyDescent="0.3">
      <c r="A1920" s="264">
        <v>1910</v>
      </c>
      <c r="B1920" s="376"/>
      <c r="C1920" s="334" t="s">
        <v>1076</v>
      </c>
      <c r="D1920" s="338" t="s">
        <v>570</v>
      </c>
      <c r="E1920" s="334" t="s">
        <v>1700</v>
      </c>
      <c r="F1920" s="336" t="s">
        <v>1724</v>
      </c>
      <c r="G1920" s="454"/>
      <c r="H1920" s="337" t="s">
        <v>44</v>
      </c>
      <c r="I1920" s="455"/>
      <c r="J1920" s="456"/>
      <c r="K1920" s="336"/>
      <c r="L1920" s="324">
        <v>105590</v>
      </c>
      <c r="M1920" s="324">
        <v>105590</v>
      </c>
      <c r="N1920" s="132">
        <v>105590</v>
      </c>
      <c r="O1920" s="324">
        <v>105590</v>
      </c>
      <c r="P1920" s="324">
        <v>105590</v>
      </c>
      <c r="Q1920" s="324">
        <v>105590</v>
      </c>
      <c r="R1920" s="324">
        <v>105590</v>
      </c>
      <c r="S1920" s="324">
        <v>105590</v>
      </c>
      <c r="T1920" s="324">
        <v>105590</v>
      </c>
      <c r="U1920" s="267">
        <v>84470</v>
      </c>
    </row>
    <row r="1921" spans="1:21" s="267" customFormat="1" ht="65.099999999999994" customHeight="1" x14ac:dyDescent="0.3">
      <c r="A1921" s="264">
        <v>1911</v>
      </c>
      <c r="B1921" s="376"/>
      <c r="C1921" s="334" t="s">
        <v>1076</v>
      </c>
      <c r="D1921" s="338" t="s">
        <v>570</v>
      </c>
      <c r="E1921" s="334" t="s">
        <v>1700</v>
      </c>
      <c r="F1921" s="336" t="s">
        <v>1725</v>
      </c>
      <c r="G1921" s="454"/>
      <c r="H1921" s="337" t="s">
        <v>44</v>
      </c>
      <c r="I1921" s="455"/>
      <c r="J1921" s="456"/>
      <c r="K1921" s="336"/>
      <c r="L1921" s="324">
        <v>125990</v>
      </c>
      <c r="M1921" s="324">
        <v>125990</v>
      </c>
      <c r="N1921" s="132">
        <v>125990</v>
      </c>
      <c r="O1921" s="324">
        <v>125990</v>
      </c>
      <c r="P1921" s="324">
        <v>125990</v>
      </c>
      <c r="Q1921" s="324">
        <v>125990</v>
      </c>
      <c r="R1921" s="324">
        <v>125990</v>
      </c>
      <c r="S1921" s="324">
        <v>125990</v>
      </c>
      <c r="T1921" s="324">
        <v>125990</v>
      </c>
      <c r="U1921" s="267">
        <v>100790</v>
      </c>
    </row>
    <row r="1922" spans="1:21" s="267" customFormat="1" ht="65.099999999999994" customHeight="1" x14ac:dyDescent="0.3">
      <c r="A1922" s="264">
        <v>1912</v>
      </c>
      <c r="B1922" s="376"/>
      <c r="C1922" s="334" t="s">
        <v>1076</v>
      </c>
      <c r="D1922" s="338" t="s">
        <v>570</v>
      </c>
      <c r="E1922" s="334" t="s">
        <v>1700</v>
      </c>
      <c r="F1922" s="336" t="s">
        <v>1726</v>
      </c>
      <c r="G1922" s="454"/>
      <c r="H1922" s="337" t="s">
        <v>44</v>
      </c>
      <c r="I1922" s="455"/>
      <c r="J1922" s="456"/>
      <c r="K1922" s="336"/>
      <c r="L1922" s="324">
        <v>150450</v>
      </c>
      <c r="M1922" s="324">
        <v>150450</v>
      </c>
      <c r="N1922" s="132">
        <v>150450</v>
      </c>
      <c r="O1922" s="324">
        <v>150450</v>
      </c>
      <c r="P1922" s="324">
        <v>150450</v>
      </c>
      <c r="Q1922" s="324">
        <v>150450</v>
      </c>
      <c r="R1922" s="324">
        <v>150450</v>
      </c>
      <c r="S1922" s="324">
        <v>150450</v>
      </c>
      <c r="T1922" s="324">
        <v>150450</v>
      </c>
      <c r="U1922" s="267">
        <v>120360</v>
      </c>
    </row>
    <row r="1923" spans="1:21" s="267" customFormat="1" ht="65.099999999999994" customHeight="1" x14ac:dyDescent="0.3">
      <c r="A1923" s="264">
        <v>1913</v>
      </c>
      <c r="B1923" s="376"/>
      <c r="C1923" s="334" t="s">
        <v>1076</v>
      </c>
      <c r="D1923" s="338" t="s">
        <v>570</v>
      </c>
      <c r="E1923" s="334" t="s">
        <v>1700</v>
      </c>
      <c r="F1923" s="336" t="s">
        <v>1727</v>
      </c>
      <c r="G1923" s="454"/>
      <c r="H1923" s="337" t="s">
        <v>44</v>
      </c>
      <c r="I1923" s="455"/>
      <c r="J1923" s="456"/>
      <c r="K1923" s="336"/>
      <c r="L1923" s="324">
        <v>112160</v>
      </c>
      <c r="M1923" s="324">
        <v>112160</v>
      </c>
      <c r="N1923" s="132">
        <v>112160</v>
      </c>
      <c r="O1923" s="324">
        <v>112160</v>
      </c>
      <c r="P1923" s="324">
        <v>112160</v>
      </c>
      <c r="Q1923" s="324">
        <v>112160</v>
      </c>
      <c r="R1923" s="324">
        <v>112160</v>
      </c>
      <c r="S1923" s="324">
        <v>112160</v>
      </c>
      <c r="T1923" s="324">
        <v>112160</v>
      </c>
      <c r="U1923" s="267">
        <v>89730</v>
      </c>
    </row>
    <row r="1924" spans="1:21" s="267" customFormat="1" ht="65.099999999999994" customHeight="1" x14ac:dyDescent="0.3">
      <c r="A1924" s="264">
        <v>1914</v>
      </c>
      <c r="B1924" s="376"/>
      <c r="C1924" s="334" t="s">
        <v>1076</v>
      </c>
      <c r="D1924" s="338" t="s">
        <v>570</v>
      </c>
      <c r="E1924" s="334" t="s">
        <v>1700</v>
      </c>
      <c r="F1924" s="336" t="s">
        <v>1728</v>
      </c>
      <c r="G1924" s="454"/>
      <c r="H1924" s="337" t="s">
        <v>44</v>
      </c>
      <c r="I1924" s="455"/>
      <c r="J1924" s="456"/>
      <c r="K1924" s="336"/>
      <c r="L1924" s="324">
        <v>124290</v>
      </c>
      <c r="M1924" s="324">
        <v>124290</v>
      </c>
      <c r="N1924" s="132">
        <v>124290</v>
      </c>
      <c r="O1924" s="324">
        <v>124290</v>
      </c>
      <c r="P1924" s="324">
        <v>124290</v>
      </c>
      <c r="Q1924" s="324">
        <v>124290</v>
      </c>
      <c r="R1924" s="324">
        <v>124290</v>
      </c>
      <c r="S1924" s="324">
        <v>124290</v>
      </c>
      <c r="T1924" s="324">
        <v>124290</v>
      </c>
      <c r="U1924" s="267">
        <v>99430</v>
      </c>
    </row>
    <row r="1925" spans="1:21" s="267" customFormat="1" ht="65.099999999999994" customHeight="1" x14ac:dyDescent="0.3">
      <c r="A1925" s="264">
        <v>1915</v>
      </c>
      <c r="B1925" s="376"/>
      <c r="C1925" s="334" t="s">
        <v>1076</v>
      </c>
      <c r="D1925" s="338" t="s">
        <v>570</v>
      </c>
      <c r="E1925" s="334" t="s">
        <v>1700</v>
      </c>
      <c r="F1925" s="336" t="s">
        <v>1729</v>
      </c>
      <c r="G1925" s="454"/>
      <c r="H1925" s="337" t="s">
        <v>44</v>
      </c>
      <c r="I1925" s="455"/>
      <c r="J1925" s="456"/>
      <c r="K1925" s="336"/>
      <c r="L1925" s="324">
        <v>150230</v>
      </c>
      <c r="M1925" s="324">
        <v>150230</v>
      </c>
      <c r="N1925" s="132">
        <v>150230</v>
      </c>
      <c r="O1925" s="324">
        <v>150230</v>
      </c>
      <c r="P1925" s="324">
        <v>150230</v>
      </c>
      <c r="Q1925" s="324">
        <v>150230</v>
      </c>
      <c r="R1925" s="324">
        <v>150230</v>
      </c>
      <c r="S1925" s="324">
        <v>150230</v>
      </c>
      <c r="T1925" s="324">
        <v>150230</v>
      </c>
      <c r="U1925" s="267">
        <v>120180</v>
      </c>
    </row>
    <row r="1926" spans="1:21" s="267" customFormat="1" ht="65.099999999999994" customHeight="1" x14ac:dyDescent="0.3">
      <c r="A1926" s="264">
        <v>1916</v>
      </c>
      <c r="B1926" s="376"/>
      <c r="C1926" s="334" t="s">
        <v>1076</v>
      </c>
      <c r="D1926" s="338" t="s">
        <v>570</v>
      </c>
      <c r="E1926" s="334" t="s">
        <v>1700</v>
      </c>
      <c r="F1926" s="336" t="s">
        <v>1730</v>
      </c>
      <c r="G1926" s="454"/>
      <c r="H1926" s="337" t="s">
        <v>44</v>
      </c>
      <c r="I1926" s="455"/>
      <c r="J1926" s="456"/>
      <c r="K1926" s="336"/>
      <c r="L1926" s="324">
        <v>180360</v>
      </c>
      <c r="M1926" s="324">
        <v>180360</v>
      </c>
      <c r="N1926" s="132">
        <v>180360</v>
      </c>
      <c r="O1926" s="324">
        <v>180360</v>
      </c>
      <c r="P1926" s="324">
        <v>180360</v>
      </c>
      <c r="Q1926" s="324">
        <v>180360</v>
      </c>
      <c r="R1926" s="324">
        <v>180360</v>
      </c>
      <c r="S1926" s="324">
        <v>180360</v>
      </c>
      <c r="T1926" s="324">
        <v>180360</v>
      </c>
      <c r="U1926" s="267">
        <v>144290</v>
      </c>
    </row>
    <row r="1927" spans="1:21" s="267" customFormat="1" ht="65.099999999999994" customHeight="1" x14ac:dyDescent="0.3">
      <c r="A1927" s="264">
        <v>1917</v>
      </c>
      <c r="B1927" s="376"/>
      <c r="C1927" s="334" t="s">
        <v>1076</v>
      </c>
      <c r="D1927" s="338" t="s">
        <v>570</v>
      </c>
      <c r="E1927" s="334" t="s">
        <v>1700</v>
      </c>
      <c r="F1927" s="336" t="s">
        <v>1731</v>
      </c>
      <c r="G1927" s="454"/>
      <c r="H1927" s="337" t="s">
        <v>44</v>
      </c>
      <c r="I1927" s="455"/>
      <c r="J1927" s="456"/>
      <c r="K1927" s="336"/>
      <c r="L1927" s="324">
        <v>215940</v>
      </c>
      <c r="M1927" s="324">
        <v>215940</v>
      </c>
      <c r="N1927" s="132">
        <v>215940</v>
      </c>
      <c r="O1927" s="324">
        <v>215940</v>
      </c>
      <c r="P1927" s="324">
        <v>215940</v>
      </c>
      <c r="Q1927" s="324">
        <v>215940</v>
      </c>
      <c r="R1927" s="324">
        <v>215940</v>
      </c>
      <c r="S1927" s="324">
        <v>215940</v>
      </c>
      <c r="T1927" s="324">
        <v>215940</v>
      </c>
      <c r="U1927" s="267">
        <v>172750</v>
      </c>
    </row>
    <row r="1928" spans="1:21" s="267" customFormat="1" ht="65.099999999999994" customHeight="1" x14ac:dyDescent="0.3">
      <c r="A1928" s="264">
        <v>1918</v>
      </c>
      <c r="B1928" s="376"/>
      <c r="C1928" s="334" t="s">
        <v>1076</v>
      </c>
      <c r="D1928" s="338" t="s">
        <v>570</v>
      </c>
      <c r="E1928" s="334" t="s">
        <v>1700</v>
      </c>
      <c r="F1928" s="336" t="s">
        <v>1732</v>
      </c>
      <c r="G1928" s="454"/>
      <c r="H1928" s="337" t="s">
        <v>44</v>
      </c>
      <c r="I1928" s="455"/>
      <c r="J1928" s="456"/>
      <c r="K1928" s="336"/>
      <c r="L1928" s="324">
        <v>121230</v>
      </c>
      <c r="M1928" s="324">
        <v>121230</v>
      </c>
      <c r="N1928" s="132">
        <v>121230</v>
      </c>
      <c r="O1928" s="324">
        <v>121230</v>
      </c>
      <c r="P1928" s="324">
        <v>121230</v>
      </c>
      <c r="Q1928" s="324">
        <v>121230</v>
      </c>
      <c r="R1928" s="324">
        <v>121230</v>
      </c>
      <c r="S1928" s="324">
        <v>121230</v>
      </c>
      <c r="T1928" s="324">
        <v>121230</v>
      </c>
      <c r="U1928" s="267">
        <v>96980</v>
      </c>
    </row>
    <row r="1929" spans="1:21" s="267" customFormat="1" ht="65.099999999999994" customHeight="1" x14ac:dyDescent="0.3">
      <c r="A1929" s="264">
        <v>1919</v>
      </c>
      <c r="B1929" s="376"/>
      <c r="C1929" s="334" t="s">
        <v>1076</v>
      </c>
      <c r="D1929" s="338" t="s">
        <v>570</v>
      </c>
      <c r="E1929" s="334" t="s">
        <v>1700</v>
      </c>
      <c r="F1929" s="336" t="s">
        <v>1733</v>
      </c>
      <c r="G1929" s="454"/>
      <c r="H1929" s="337" t="s">
        <v>44</v>
      </c>
      <c r="I1929" s="455"/>
      <c r="J1929" s="456"/>
      <c r="K1929" s="336"/>
      <c r="L1929" s="324">
        <v>150580</v>
      </c>
      <c r="M1929" s="324">
        <v>150580</v>
      </c>
      <c r="N1929" s="132">
        <v>150580</v>
      </c>
      <c r="O1929" s="324">
        <v>150580</v>
      </c>
      <c r="P1929" s="324">
        <v>150580</v>
      </c>
      <c r="Q1929" s="324">
        <v>150580</v>
      </c>
      <c r="R1929" s="324">
        <v>150580</v>
      </c>
      <c r="S1929" s="324">
        <v>150580</v>
      </c>
      <c r="T1929" s="324">
        <v>150580</v>
      </c>
      <c r="U1929" s="267">
        <v>120460</v>
      </c>
    </row>
    <row r="1930" spans="1:21" s="267" customFormat="1" ht="65.099999999999994" customHeight="1" x14ac:dyDescent="0.3">
      <c r="A1930" s="264">
        <v>1920</v>
      </c>
      <c r="B1930" s="376"/>
      <c r="C1930" s="334" t="s">
        <v>1076</v>
      </c>
      <c r="D1930" s="338" t="s">
        <v>570</v>
      </c>
      <c r="E1930" s="334" t="s">
        <v>1700</v>
      </c>
      <c r="F1930" s="336" t="s">
        <v>1734</v>
      </c>
      <c r="G1930" s="454"/>
      <c r="H1930" s="337" t="s">
        <v>44</v>
      </c>
      <c r="I1930" s="455"/>
      <c r="J1930" s="456"/>
      <c r="K1930" s="336"/>
      <c r="L1930" s="324">
        <v>188300</v>
      </c>
      <c r="M1930" s="324">
        <v>188300</v>
      </c>
      <c r="N1930" s="132">
        <v>188300</v>
      </c>
      <c r="O1930" s="324">
        <v>188300</v>
      </c>
      <c r="P1930" s="324">
        <v>188300</v>
      </c>
      <c r="Q1930" s="324">
        <v>188300</v>
      </c>
      <c r="R1930" s="324">
        <v>188300</v>
      </c>
      <c r="S1930" s="324">
        <v>188300</v>
      </c>
      <c r="T1930" s="324">
        <v>188300</v>
      </c>
      <c r="U1930" s="267">
        <v>150640</v>
      </c>
    </row>
    <row r="1931" spans="1:21" s="267" customFormat="1" ht="65.099999999999994" customHeight="1" x14ac:dyDescent="0.3">
      <c r="A1931" s="264">
        <v>1921</v>
      </c>
      <c r="B1931" s="376"/>
      <c r="C1931" s="334" t="s">
        <v>1076</v>
      </c>
      <c r="D1931" s="338" t="s">
        <v>570</v>
      </c>
      <c r="E1931" s="334" t="s">
        <v>1700</v>
      </c>
      <c r="F1931" s="336" t="s">
        <v>1735</v>
      </c>
      <c r="G1931" s="454"/>
      <c r="H1931" s="337" t="s">
        <v>44</v>
      </c>
      <c r="I1931" s="455"/>
      <c r="J1931" s="456"/>
      <c r="K1931" s="336"/>
      <c r="L1931" s="324">
        <v>225000</v>
      </c>
      <c r="M1931" s="324">
        <v>225000</v>
      </c>
      <c r="N1931" s="132">
        <v>225000</v>
      </c>
      <c r="O1931" s="324">
        <v>225000</v>
      </c>
      <c r="P1931" s="324">
        <v>225000</v>
      </c>
      <c r="Q1931" s="324">
        <v>225000</v>
      </c>
      <c r="R1931" s="324">
        <v>225000</v>
      </c>
      <c r="S1931" s="324">
        <v>225000</v>
      </c>
      <c r="T1931" s="324">
        <v>225000</v>
      </c>
      <c r="U1931" s="267">
        <v>180000</v>
      </c>
    </row>
    <row r="1932" spans="1:21" s="267" customFormat="1" ht="65.099999999999994" customHeight="1" x14ac:dyDescent="0.3">
      <c r="A1932" s="264">
        <v>1922</v>
      </c>
      <c r="B1932" s="376"/>
      <c r="C1932" s="334" t="s">
        <v>1076</v>
      </c>
      <c r="D1932" s="338" t="s">
        <v>570</v>
      </c>
      <c r="E1932" s="334" t="s">
        <v>1700</v>
      </c>
      <c r="F1932" s="336" t="s">
        <v>1736</v>
      </c>
      <c r="G1932" s="454"/>
      <c r="H1932" s="337" t="s">
        <v>44</v>
      </c>
      <c r="I1932" s="455"/>
      <c r="J1932" s="456"/>
      <c r="K1932" s="336"/>
      <c r="L1932" s="324">
        <v>271690</v>
      </c>
      <c r="M1932" s="324">
        <v>271690</v>
      </c>
      <c r="N1932" s="132">
        <v>271690</v>
      </c>
      <c r="O1932" s="324">
        <v>271690</v>
      </c>
      <c r="P1932" s="324">
        <v>271690</v>
      </c>
      <c r="Q1932" s="324">
        <v>271690</v>
      </c>
      <c r="R1932" s="324">
        <v>271690</v>
      </c>
      <c r="S1932" s="324">
        <v>271690</v>
      </c>
      <c r="T1932" s="324">
        <v>271690</v>
      </c>
      <c r="U1932" s="267">
        <v>217350</v>
      </c>
    </row>
    <row r="1933" spans="1:21" s="267" customFormat="1" ht="65.099999999999994" customHeight="1" x14ac:dyDescent="0.3">
      <c r="A1933" s="264">
        <v>1923</v>
      </c>
      <c r="B1933" s="376"/>
      <c r="C1933" s="334" t="s">
        <v>1076</v>
      </c>
      <c r="D1933" s="338" t="s">
        <v>570</v>
      </c>
      <c r="E1933" s="334" t="s">
        <v>1700</v>
      </c>
      <c r="F1933" s="336" t="s">
        <v>1737</v>
      </c>
      <c r="G1933" s="454"/>
      <c r="H1933" s="337" t="s">
        <v>44</v>
      </c>
      <c r="I1933" s="455"/>
      <c r="J1933" s="456"/>
      <c r="K1933" s="336"/>
      <c r="L1933" s="324">
        <v>326980</v>
      </c>
      <c r="M1933" s="324">
        <v>326980</v>
      </c>
      <c r="N1933" s="132">
        <v>326980</v>
      </c>
      <c r="O1933" s="324">
        <v>326980</v>
      </c>
      <c r="P1933" s="324">
        <v>326980</v>
      </c>
      <c r="Q1933" s="324">
        <v>326980</v>
      </c>
      <c r="R1933" s="324">
        <v>326980</v>
      </c>
      <c r="S1933" s="324">
        <v>326980</v>
      </c>
      <c r="T1933" s="324">
        <v>326980</v>
      </c>
      <c r="U1933" s="267">
        <v>261580</v>
      </c>
    </row>
    <row r="1934" spans="1:21" s="267" customFormat="1" ht="65.099999999999994" customHeight="1" x14ac:dyDescent="0.3">
      <c r="A1934" s="264">
        <v>1924</v>
      </c>
      <c r="B1934" s="376"/>
      <c r="C1934" s="334" t="s">
        <v>1076</v>
      </c>
      <c r="D1934" s="338" t="s">
        <v>570</v>
      </c>
      <c r="E1934" s="334" t="s">
        <v>1700</v>
      </c>
      <c r="F1934" s="336" t="s">
        <v>1738</v>
      </c>
      <c r="G1934" s="454"/>
      <c r="H1934" s="337" t="s">
        <v>44</v>
      </c>
      <c r="I1934" s="455"/>
      <c r="J1934" s="456"/>
      <c r="K1934" s="336"/>
      <c r="L1934" s="324">
        <v>156800</v>
      </c>
      <c r="M1934" s="324">
        <v>156800</v>
      </c>
      <c r="N1934" s="132">
        <v>156800</v>
      </c>
      <c r="O1934" s="324">
        <v>156800</v>
      </c>
      <c r="P1934" s="324">
        <v>156800</v>
      </c>
      <c r="Q1934" s="324">
        <v>156800</v>
      </c>
      <c r="R1934" s="324">
        <v>156800</v>
      </c>
      <c r="S1934" s="324">
        <v>156800</v>
      </c>
      <c r="T1934" s="324">
        <v>156800</v>
      </c>
      <c r="U1934" s="267">
        <v>125440</v>
      </c>
    </row>
    <row r="1935" spans="1:21" s="267" customFormat="1" ht="65.099999999999994" customHeight="1" x14ac:dyDescent="0.3">
      <c r="A1935" s="264">
        <v>1925</v>
      </c>
      <c r="B1935" s="376"/>
      <c r="C1935" s="334" t="s">
        <v>1076</v>
      </c>
      <c r="D1935" s="338" t="s">
        <v>570</v>
      </c>
      <c r="E1935" s="334" t="s">
        <v>1700</v>
      </c>
      <c r="F1935" s="336" t="s">
        <v>1739</v>
      </c>
      <c r="G1935" s="454"/>
      <c r="H1935" s="337" t="s">
        <v>44</v>
      </c>
      <c r="I1935" s="455"/>
      <c r="J1935" s="456"/>
      <c r="K1935" s="336"/>
      <c r="L1935" s="324">
        <v>194410</v>
      </c>
      <c r="M1935" s="324">
        <v>194410</v>
      </c>
      <c r="N1935" s="132">
        <v>194410</v>
      </c>
      <c r="O1935" s="324">
        <v>194410</v>
      </c>
      <c r="P1935" s="324">
        <v>194410</v>
      </c>
      <c r="Q1935" s="324">
        <v>194410</v>
      </c>
      <c r="R1935" s="324">
        <v>194410</v>
      </c>
      <c r="S1935" s="324">
        <v>194410</v>
      </c>
      <c r="T1935" s="324">
        <v>194410</v>
      </c>
      <c r="U1935" s="267">
        <v>155530</v>
      </c>
    </row>
    <row r="1936" spans="1:21" s="267" customFormat="1" ht="65.099999999999994" customHeight="1" x14ac:dyDescent="0.3">
      <c r="A1936" s="264">
        <v>1926</v>
      </c>
      <c r="B1936" s="376"/>
      <c r="C1936" s="334" t="s">
        <v>1076</v>
      </c>
      <c r="D1936" s="338" t="s">
        <v>570</v>
      </c>
      <c r="E1936" s="334" t="s">
        <v>1700</v>
      </c>
      <c r="F1936" s="336" t="s">
        <v>1740</v>
      </c>
      <c r="G1936" s="454"/>
      <c r="H1936" s="337" t="s">
        <v>44</v>
      </c>
      <c r="I1936" s="455"/>
      <c r="J1936" s="456"/>
      <c r="K1936" s="336"/>
      <c r="L1936" s="324">
        <v>237690</v>
      </c>
      <c r="M1936" s="324">
        <v>237690</v>
      </c>
      <c r="N1936" s="132">
        <v>237690</v>
      </c>
      <c r="O1936" s="324">
        <v>237690</v>
      </c>
      <c r="P1936" s="324">
        <v>237690</v>
      </c>
      <c r="Q1936" s="324">
        <v>237690</v>
      </c>
      <c r="R1936" s="324">
        <v>237690</v>
      </c>
      <c r="S1936" s="324">
        <v>237690</v>
      </c>
      <c r="T1936" s="324">
        <v>237690</v>
      </c>
      <c r="U1936" s="267">
        <v>190150</v>
      </c>
    </row>
    <row r="1937" spans="1:21" s="267" customFormat="1" ht="65.099999999999994" customHeight="1" x14ac:dyDescent="0.3">
      <c r="A1937" s="264">
        <v>1927</v>
      </c>
      <c r="B1937" s="376"/>
      <c r="C1937" s="334" t="s">
        <v>1076</v>
      </c>
      <c r="D1937" s="338" t="s">
        <v>570</v>
      </c>
      <c r="E1937" s="334" t="s">
        <v>1700</v>
      </c>
      <c r="F1937" s="336" t="s">
        <v>1741</v>
      </c>
      <c r="G1937" s="454"/>
      <c r="H1937" s="337" t="s">
        <v>44</v>
      </c>
      <c r="I1937" s="455"/>
      <c r="J1937" s="456"/>
      <c r="K1937" s="336"/>
      <c r="L1937" s="324">
        <v>289700</v>
      </c>
      <c r="M1937" s="324">
        <v>289700</v>
      </c>
      <c r="N1937" s="132">
        <v>289700</v>
      </c>
      <c r="O1937" s="324">
        <v>289700</v>
      </c>
      <c r="P1937" s="324">
        <v>289700</v>
      </c>
      <c r="Q1937" s="324">
        <v>289700</v>
      </c>
      <c r="R1937" s="324">
        <v>289700</v>
      </c>
      <c r="S1937" s="324">
        <v>289700</v>
      </c>
      <c r="T1937" s="324">
        <v>289700</v>
      </c>
      <c r="U1937" s="267">
        <v>231760</v>
      </c>
    </row>
    <row r="1938" spans="1:21" s="267" customFormat="1" ht="65.099999999999994" customHeight="1" x14ac:dyDescent="0.3">
      <c r="A1938" s="264">
        <v>1928</v>
      </c>
      <c r="B1938" s="376"/>
      <c r="C1938" s="334" t="s">
        <v>1076</v>
      </c>
      <c r="D1938" s="338" t="s">
        <v>570</v>
      </c>
      <c r="E1938" s="334" t="s">
        <v>1700</v>
      </c>
      <c r="F1938" s="336" t="s">
        <v>1742</v>
      </c>
      <c r="G1938" s="454"/>
      <c r="H1938" s="337" t="s">
        <v>44</v>
      </c>
      <c r="I1938" s="455"/>
      <c r="J1938" s="456"/>
      <c r="K1938" s="336"/>
      <c r="L1938" s="324">
        <v>351440</v>
      </c>
      <c r="M1938" s="324">
        <v>351440</v>
      </c>
      <c r="N1938" s="132">
        <v>351440</v>
      </c>
      <c r="O1938" s="324">
        <v>351440</v>
      </c>
      <c r="P1938" s="324">
        <v>351440</v>
      </c>
      <c r="Q1938" s="324">
        <v>351440</v>
      </c>
      <c r="R1938" s="324">
        <v>351440</v>
      </c>
      <c r="S1938" s="324">
        <v>351440</v>
      </c>
      <c r="T1938" s="324">
        <v>351440</v>
      </c>
      <c r="U1938" s="267">
        <v>281150</v>
      </c>
    </row>
    <row r="1939" spans="1:21" s="267" customFormat="1" ht="65.099999999999994" customHeight="1" x14ac:dyDescent="0.3">
      <c r="A1939" s="264">
        <v>1929</v>
      </c>
      <c r="B1939" s="376"/>
      <c r="C1939" s="334" t="s">
        <v>1076</v>
      </c>
      <c r="D1939" s="338" t="s">
        <v>570</v>
      </c>
      <c r="E1939" s="334" t="s">
        <v>1700</v>
      </c>
      <c r="F1939" s="336" t="s">
        <v>1743</v>
      </c>
      <c r="G1939" s="454"/>
      <c r="H1939" s="337" t="s">
        <v>44</v>
      </c>
      <c r="I1939" s="455"/>
      <c r="J1939" s="456"/>
      <c r="K1939" s="336"/>
      <c r="L1939" s="324">
        <v>419080</v>
      </c>
      <c r="M1939" s="324">
        <v>419080</v>
      </c>
      <c r="N1939" s="132">
        <v>419080</v>
      </c>
      <c r="O1939" s="324">
        <v>419080</v>
      </c>
      <c r="P1939" s="324">
        <v>419080</v>
      </c>
      <c r="Q1939" s="324">
        <v>419080</v>
      </c>
      <c r="R1939" s="324">
        <v>419080</v>
      </c>
      <c r="S1939" s="324">
        <v>419080</v>
      </c>
      <c r="T1939" s="324">
        <v>419080</v>
      </c>
      <c r="U1939" s="267">
        <v>335260</v>
      </c>
    </row>
    <row r="1940" spans="1:21" s="267" customFormat="1" ht="65.099999999999994" customHeight="1" x14ac:dyDescent="0.3">
      <c r="A1940" s="264">
        <v>1930</v>
      </c>
      <c r="B1940" s="376"/>
      <c r="C1940" s="334" t="s">
        <v>1076</v>
      </c>
      <c r="D1940" s="338" t="s">
        <v>570</v>
      </c>
      <c r="E1940" s="334" t="s">
        <v>1700</v>
      </c>
      <c r="F1940" s="336" t="s">
        <v>1744</v>
      </c>
      <c r="G1940" s="454"/>
      <c r="H1940" s="337" t="s">
        <v>44</v>
      </c>
      <c r="I1940" s="455"/>
      <c r="J1940" s="456"/>
      <c r="K1940" s="336"/>
      <c r="L1940" s="324">
        <v>196800</v>
      </c>
      <c r="M1940" s="324">
        <v>196800</v>
      </c>
      <c r="N1940" s="132">
        <v>196800</v>
      </c>
      <c r="O1940" s="324">
        <v>196800</v>
      </c>
      <c r="P1940" s="324">
        <v>196800</v>
      </c>
      <c r="Q1940" s="324">
        <v>196800</v>
      </c>
      <c r="R1940" s="324">
        <v>196800</v>
      </c>
      <c r="S1940" s="324">
        <v>196800</v>
      </c>
      <c r="T1940" s="324">
        <v>196800</v>
      </c>
      <c r="U1940" s="267">
        <v>157440</v>
      </c>
    </row>
    <row r="1941" spans="1:21" s="267" customFormat="1" ht="65.099999999999994" customHeight="1" x14ac:dyDescent="0.3">
      <c r="A1941" s="264">
        <v>1931</v>
      </c>
      <c r="B1941" s="376"/>
      <c r="C1941" s="334" t="s">
        <v>1076</v>
      </c>
      <c r="D1941" s="338" t="s">
        <v>570</v>
      </c>
      <c r="E1941" s="334" t="s">
        <v>1700</v>
      </c>
      <c r="F1941" s="336" t="s">
        <v>1745</v>
      </c>
      <c r="G1941" s="454"/>
      <c r="H1941" s="337" t="s">
        <v>44</v>
      </c>
      <c r="I1941" s="455"/>
      <c r="J1941" s="456"/>
      <c r="K1941" s="336"/>
      <c r="L1941" s="324">
        <v>242110</v>
      </c>
      <c r="M1941" s="324">
        <v>242110</v>
      </c>
      <c r="N1941" s="132">
        <v>242110</v>
      </c>
      <c r="O1941" s="324">
        <v>242110</v>
      </c>
      <c r="P1941" s="324">
        <v>242110</v>
      </c>
      <c r="Q1941" s="324">
        <v>242110</v>
      </c>
      <c r="R1941" s="324">
        <v>242110</v>
      </c>
      <c r="S1941" s="324">
        <v>242110</v>
      </c>
      <c r="T1941" s="324">
        <v>242110</v>
      </c>
      <c r="U1941" s="267">
        <v>193690</v>
      </c>
    </row>
    <row r="1942" spans="1:21" s="267" customFormat="1" ht="65.099999999999994" customHeight="1" x14ac:dyDescent="0.3">
      <c r="A1942" s="264">
        <v>1932</v>
      </c>
      <c r="B1942" s="376"/>
      <c r="C1942" s="334" t="s">
        <v>1076</v>
      </c>
      <c r="D1942" s="338" t="s">
        <v>570</v>
      </c>
      <c r="E1942" s="334" t="s">
        <v>1700</v>
      </c>
      <c r="F1942" s="336" t="s">
        <v>1746</v>
      </c>
      <c r="G1942" s="454"/>
      <c r="H1942" s="337" t="s">
        <v>44</v>
      </c>
      <c r="I1942" s="455"/>
      <c r="J1942" s="456"/>
      <c r="K1942" s="336"/>
      <c r="L1942" s="324">
        <v>296730</v>
      </c>
      <c r="M1942" s="324">
        <v>296730</v>
      </c>
      <c r="N1942" s="132">
        <v>296730</v>
      </c>
      <c r="O1942" s="324">
        <v>296730</v>
      </c>
      <c r="P1942" s="324">
        <v>296730</v>
      </c>
      <c r="Q1942" s="324">
        <v>296730</v>
      </c>
      <c r="R1942" s="324">
        <v>296730</v>
      </c>
      <c r="S1942" s="324">
        <v>296730</v>
      </c>
      <c r="T1942" s="324">
        <v>296730</v>
      </c>
      <c r="U1942" s="267">
        <v>237380</v>
      </c>
    </row>
    <row r="1943" spans="1:21" s="267" customFormat="1" ht="65.099999999999994" customHeight="1" x14ac:dyDescent="0.3">
      <c r="A1943" s="264">
        <v>1933</v>
      </c>
      <c r="B1943" s="376"/>
      <c r="C1943" s="334" t="s">
        <v>1076</v>
      </c>
      <c r="D1943" s="338" t="s">
        <v>570</v>
      </c>
      <c r="E1943" s="334" t="s">
        <v>1700</v>
      </c>
      <c r="F1943" s="336" t="s">
        <v>1747</v>
      </c>
      <c r="G1943" s="454"/>
      <c r="H1943" s="337" t="s">
        <v>44</v>
      </c>
      <c r="I1943" s="455"/>
      <c r="J1943" s="456"/>
      <c r="K1943" s="336"/>
      <c r="L1943" s="324">
        <v>359380</v>
      </c>
      <c r="M1943" s="324">
        <v>359380</v>
      </c>
      <c r="N1943" s="132">
        <v>359380</v>
      </c>
      <c r="O1943" s="324">
        <v>359380</v>
      </c>
      <c r="P1943" s="324">
        <v>359380</v>
      </c>
      <c r="Q1943" s="324">
        <v>359380</v>
      </c>
      <c r="R1943" s="324">
        <v>359380</v>
      </c>
      <c r="S1943" s="324">
        <v>359380</v>
      </c>
      <c r="T1943" s="324">
        <v>359380</v>
      </c>
      <c r="U1943" s="267">
        <v>287500</v>
      </c>
    </row>
    <row r="1944" spans="1:21" s="267" customFormat="1" ht="65.099999999999994" customHeight="1" x14ac:dyDescent="0.3">
      <c r="A1944" s="264">
        <v>1934</v>
      </c>
      <c r="B1944" s="376"/>
      <c r="C1944" s="334" t="s">
        <v>1076</v>
      </c>
      <c r="D1944" s="338" t="s">
        <v>570</v>
      </c>
      <c r="E1944" s="334" t="s">
        <v>1700</v>
      </c>
      <c r="F1944" s="336" t="s">
        <v>1748</v>
      </c>
      <c r="G1944" s="454"/>
      <c r="H1944" s="337" t="s">
        <v>44</v>
      </c>
      <c r="I1944" s="455"/>
      <c r="J1944" s="456"/>
      <c r="K1944" s="336"/>
      <c r="L1944" s="324">
        <v>435740</v>
      </c>
      <c r="M1944" s="324">
        <v>435740</v>
      </c>
      <c r="N1944" s="132">
        <v>435740</v>
      </c>
      <c r="O1944" s="324">
        <v>435740</v>
      </c>
      <c r="P1944" s="324">
        <v>435740</v>
      </c>
      <c r="Q1944" s="324">
        <v>435740</v>
      </c>
      <c r="R1944" s="324">
        <v>435740</v>
      </c>
      <c r="S1944" s="324">
        <v>435740</v>
      </c>
      <c r="T1944" s="324">
        <v>435740</v>
      </c>
      <c r="U1944" s="267">
        <v>348590</v>
      </c>
    </row>
    <row r="1945" spans="1:21" s="267" customFormat="1" ht="65.099999999999994" customHeight="1" x14ac:dyDescent="0.3">
      <c r="A1945" s="264">
        <v>1935</v>
      </c>
      <c r="B1945" s="376"/>
      <c r="C1945" s="334" t="s">
        <v>1076</v>
      </c>
      <c r="D1945" s="338" t="s">
        <v>570</v>
      </c>
      <c r="E1945" s="334" t="s">
        <v>1700</v>
      </c>
      <c r="F1945" s="336" t="s">
        <v>1749</v>
      </c>
      <c r="G1945" s="454"/>
      <c r="H1945" s="337" t="s">
        <v>44</v>
      </c>
      <c r="I1945" s="455"/>
      <c r="J1945" s="456"/>
      <c r="K1945" s="336"/>
      <c r="L1945" s="324">
        <v>524100</v>
      </c>
      <c r="M1945" s="324">
        <v>524100</v>
      </c>
      <c r="N1945" s="132">
        <v>524100</v>
      </c>
      <c r="O1945" s="324">
        <v>524100</v>
      </c>
      <c r="P1945" s="324">
        <v>524100</v>
      </c>
      <c r="Q1945" s="324">
        <v>524100</v>
      </c>
      <c r="R1945" s="324">
        <v>524100</v>
      </c>
      <c r="S1945" s="324">
        <v>524100</v>
      </c>
      <c r="T1945" s="324">
        <v>524100</v>
      </c>
      <c r="U1945" s="267">
        <v>419280</v>
      </c>
    </row>
    <row r="1946" spans="1:21" s="267" customFormat="1" ht="65.099999999999994" customHeight="1" x14ac:dyDescent="0.3">
      <c r="A1946" s="264">
        <v>1936</v>
      </c>
      <c r="B1946" s="376"/>
      <c r="C1946" s="334" t="s">
        <v>1076</v>
      </c>
      <c r="D1946" s="338" t="s">
        <v>570</v>
      </c>
      <c r="E1946" s="334" t="s">
        <v>1700</v>
      </c>
      <c r="F1946" s="336" t="s">
        <v>1750</v>
      </c>
      <c r="G1946" s="454"/>
      <c r="H1946" s="337" t="s">
        <v>44</v>
      </c>
      <c r="I1946" s="455"/>
      <c r="J1946" s="456"/>
      <c r="K1946" s="336"/>
      <c r="L1946" s="324">
        <v>257860</v>
      </c>
      <c r="M1946" s="324">
        <v>257860</v>
      </c>
      <c r="N1946" s="132">
        <v>257860</v>
      </c>
      <c r="O1946" s="324">
        <v>257860</v>
      </c>
      <c r="P1946" s="324">
        <v>257860</v>
      </c>
      <c r="Q1946" s="324">
        <v>257860</v>
      </c>
      <c r="R1946" s="324">
        <v>257860</v>
      </c>
      <c r="S1946" s="324">
        <v>257860</v>
      </c>
      <c r="T1946" s="324">
        <v>257860</v>
      </c>
      <c r="U1946" s="267">
        <v>206290</v>
      </c>
    </row>
    <row r="1947" spans="1:21" s="267" customFormat="1" ht="65.099999999999994" customHeight="1" x14ac:dyDescent="0.3">
      <c r="A1947" s="264">
        <v>1937</v>
      </c>
      <c r="B1947" s="376"/>
      <c r="C1947" s="334" t="s">
        <v>1076</v>
      </c>
      <c r="D1947" s="338" t="s">
        <v>570</v>
      </c>
      <c r="E1947" s="334" t="s">
        <v>1700</v>
      </c>
      <c r="F1947" s="336" t="s">
        <v>1751</v>
      </c>
      <c r="G1947" s="454"/>
      <c r="H1947" s="337" t="s">
        <v>44</v>
      </c>
      <c r="I1947" s="455"/>
      <c r="J1947" s="456"/>
      <c r="K1947" s="336"/>
      <c r="L1947" s="324">
        <v>317910</v>
      </c>
      <c r="M1947" s="324">
        <v>317910</v>
      </c>
      <c r="N1947" s="132">
        <v>317910</v>
      </c>
      <c r="O1947" s="324">
        <v>317910</v>
      </c>
      <c r="P1947" s="324">
        <v>317910</v>
      </c>
      <c r="Q1947" s="324">
        <v>317910</v>
      </c>
      <c r="R1947" s="324">
        <v>317910</v>
      </c>
      <c r="S1947" s="324">
        <v>317910</v>
      </c>
      <c r="T1947" s="324">
        <v>317910</v>
      </c>
      <c r="U1947" s="267">
        <v>254330</v>
      </c>
    </row>
    <row r="1948" spans="1:21" s="267" customFormat="1" ht="65.099999999999994" customHeight="1" x14ac:dyDescent="0.3">
      <c r="A1948" s="264">
        <v>1938</v>
      </c>
      <c r="B1948" s="376"/>
      <c r="C1948" s="334" t="s">
        <v>1076</v>
      </c>
      <c r="D1948" s="338" t="s">
        <v>570</v>
      </c>
      <c r="E1948" s="334" t="s">
        <v>1700</v>
      </c>
      <c r="F1948" s="336" t="s">
        <v>1752</v>
      </c>
      <c r="G1948" s="454"/>
      <c r="H1948" s="337" t="s">
        <v>44</v>
      </c>
      <c r="I1948" s="455"/>
      <c r="J1948" s="456"/>
      <c r="K1948" s="336"/>
      <c r="L1948" s="324">
        <v>389960</v>
      </c>
      <c r="M1948" s="324">
        <v>389960</v>
      </c>
      <c r="N1948" s="132">
        <v>389960</v>
      </c>
      <c r="O1948" s="324">
        <v>389960</v>
      </c>
      <c r="P1948" s="324">
        <v>389960</v>
      </c>
      <c r="Q1948" s="324">
        <v>389960</v>
      </c>
      <c r="R1948" s="324">
        <v>389960</v>
      </c>
      <c r="S1948" s="324">
        <v>389960</v>
      </c>
      <c r="T1948" s="324">
        <v>389960</v>
      </c>
      <c r="U1948" s="267">
        <v>311970</v>
      </c>
    </row>
    <row r="1949" spans="1:21" s="267" customFormat="1" ht="65.099999999999994" customHeight="1" x14ac:dyDescent="0.3">
      <c r="A1949" s="264">
        <v>1939</v>
      </c>
      <c r="B1949" s="376"/>
      <c r="C1949" s="334" t="s">
        <v>1076</v>
      </c>
      <c r="D1949" s="338" t="s">
        <v>570</v>
      </c>
      <c r="E1949" s="334" t="s">
        <v>1700</v>
      </c>
      <c r="F1949" s="336" t="s">
        <v>1753</v>
      </c>
      <c r="G1949" s="454"/>
      <c r="H1949" s="337" t="s">
        <v>44</v>
      </c>
      <c r="I1949" s="455"/>
      <c r="J1949" s="456"/>
      <c r="K1949" s="336"/>
      <c r="L1949" s="324">
        <v>468930</v>
      </c>
      <c r="M1949" s="324">
        <v>468930</v>
      </c>
      <c r="N1949" s="132">
        <v>468930</v>
      </c>
      <c r="O1949" s="324">
        <v>468930</v>
      </c>
      <c r="P1949" s="324">
        <v>468930</v>
      </c>
      <c r="Q1949" s="324">
        <v>468930</v>
      </c>
      <c r="R1949" s="324">
        <v>468930</v>
      </c>
      <c r="S1949" s="324">
        <v>468930</v>
      </c>
      <c r="T1949" s="324">
        <v>468930</v>
      </c>
      <c r="U1949" s="267">
        <v>375140</v>
      </c>
    </row>
    <row r="1950" spans="1:21" s="267" customFormat="1" ht="65.099999999999994" customHeight="1" x14ac:dyDescent="0.3">
      <c r="A1950" s="264">
        <v>1940</v>
      </c>
      <c r="B1950" s="376"/>
      <c r="C1950" s="334" t="s">
        <v>1076</v>
      </c>
      <c r="D1950" s="338" t="s">
        <v>570</v>
      </c>
      <c r="E1950" s="334" t="s">
        <v>1700</v>
      </c>
      <c r="F1950" s="336" t="s">
        <v>1754</v>
      </c>
      <c r="G1950" s="454"/>
      <c r="H1950" s="337" t="s">
        <v>44</v>
      </c>
      <c r="I1950" s="455"/>
      <c r="J1950" s="456"/>
      <c r="K1950" s="336"/>
      <c r="L1950" s="324">
        <v>576230</v>
      </c>
      <c r="M1950" s="324">
        <v>576230</v>
      </c>
      <c r="N1950" s="132">
        <v>576230</v>
      </c>
      <c r="O1950" s="324">
        <v>576230</v>
      </c>
      <c r="P1950" s="324">
        <v>576230</v>
      </c>
      <c r="Q1950" s="324">
        <v>576230</v>
      </c>
      <c r="R1950" s="324">
        <v>576230</v>
      </c>
      <c r="S1950" s="324">
        <v>576230</v>
      </c>
      <c r="T1950" s="324">
        <v>576230</v>
      </c>
      <c r="U1950" s="267">
        <v>460980</v>
      </c>
    </row>
    <row r="1951" spans="1:21" s="267" customFormat="1" ht="65.099999999999994" customHeight="1" x14ac:dyDescent="0.3">
      <c r="A1951" s="264">
        <v>1941</v>
      </c>
      <c r="B1951" s="376"/>
      <c r="C1951" s="334" t="s">
        <v>1076</v>
      </c>
      <c r="D1951" s="338" t="s">
        <v>570</v>
      </c>
      <c r="E1951" s="334" t="s">
        <v>1700</v>
      </c>
      <c r="F1951" s="336" t="s">
        <v>1755</v>
      </c>
      <c r="G1951" s="454"/>
      <c r="H1951" s="337" t="s">
        <v>44</v>
      </c>
      <c r="I1951" s="455"/>
      <c r="J1951" s="456"/>
      <c r="K1951" s="336"/>
      <c r="L1951" s="324">
        <v>687480</v>
      </c>
      <c r="M1951" s="324">
        <v>687480</v>
      </c>
      <c r="N1951" s="132">
        <v>687480</v>
      </c>
      <c r="O1951" s="324">
        <v>687480</v>
      </c>
      <c r="P1951" s="324">
        <v>687480</v>
      </c>
      <c r="Q1951" s="324">
        <v>687480</v>
      </c>
      <c r="R1951" s="324">
        <v>687480</v>
      </c>
      <c r="S1951" s="324">
        <v>687480</v>
      </c>
      <c r="T1951" s="324">
        <v>687480</v>
      </c>
      <c r="U1951" s="267">
        <v>549980</v>
      </c>
    </row>
    <row r="1952" spans="1:21" s="267" customFormat="1" ht="65.099999999999994" customHeight="1" x14ac:dyDescent="0.3">
      <c r="A1952" s="264">
        <v>1942</v>
      </c>
      <c r="B1952" s="376"/>
      <c r="C1952" s="334" t="s">
        <v>1076</v>
      </c>
      <c r="D1952" s="338" t="s">
        <v>570</v>
      </c>
      <c r="E1952" s="334" t="s">
        <v>1700</v>
      </c>
      <c r="F1952" s="336" t="s">
        <v>1756</v>
      </c>
      <c r="G1952" s="454"/>
      <c r="H1952" s="337" t="s">
        <v>44</v>
      </c>
      <c r="I1952" s="455"/>
      <c r="J1952" s="456"/>
      <c r="K1952" s="336"/>
      <c r="L1952" s="324">
        <v>322210</v>
      </c>
      <c r="M1952" s="324">
        <v>322210</v>
      </c>
      <c r="N1952" s="132">
        <v>322210</v>
      </c>
      <c r="O1952" s="324">
        <v>322210</v>
      </c>
      <c r="P1952" s="324">
        <v>322210</v>
      </c>
      <c r="Q1952" s="324">
        <v>322210</v>
      </c>
      <c r="R1952" s="324">
        <v>322210</v>
      </c>
      <c r="S1952" s="324">
        <v>322210</v>
      </c>
      <c r="T1952" s="324">
        <v>322210</v>
      </c>
      <c r="U1952" s="267">
        <v>257770</v>
      </c>
    </row>
    <row r="1953" spans="1:21" s="267" customFormat="1" ht="65.099999999999994" customHeight="1" x14ac:dyDescent="0.3">
      <c r="A1953" s="264">
        <v>1943</v>
      </c>
      <c r="B1953" s="376"/>
      <c r="C1953" s="334" t="s">
        <v>1076</v>
      </c>
      <c r="D1953" s="338" t="s">
        <v>570</v>
      </c>
      <c r="E1953" s="334" t="s">
        <v>1700</v>
      </c>
      <c r="F1953" s="336" t="s">
        <v>1757</v>
      </c>
      <c r="G1953" s="454"/>
      <c r="H1953" s="337" t="s">
        <v>44</v>
      </c>
      <c r="I1953" s="455"/>
      <c r="J1953" s="456"/>
      <c r="K1953" s="336"/>
      <c r="L1953" s="324">
        <v>400280</v>
      </c>
      <c r="M1953" s="324">
        <v>400280</v>
      </c>
      <c r="N1953" s="132">
        <v>400280</v>
      </c>
      <c r="O1953" s="324">
        <v>400280</v>
      </c>
      <c r="P1953" s="324">
        <v>400280</v>
      </c>
      <c r="Q1953" s="324">
        <v>400280</v>
      </c>
      <c r="R1953" s="324">
        <v>400280</v>
      </c>
      <c r="S1953" s="324">
        <v>400280</v>
      </c>
      <c r="T1953" s="324">
        <v>400280</v>
      </c>
      <c r="U1953" s="267">
        <v>320220</v>
      </c>
    </row>
    <row r="1954" spans="1:21" s="267" customFormat="1" ht="65.099999999999994" customHeight="1" x14ac:dyDescent="0.3">
      <c r="A1954" s="264">
        <v>1944</v>
      </c>
      <c r="B1954" s="376"/>
      <c r="C1954" s="334" t="s">
        <v>1076</v>
      </c>
      <c r="D1954" s="338" t="s">
        <v>570</v>
      </c>
      <c r="E1954" s="334" t="s">
        <v>1700</v>
      </c>
      <c r="F1954" s="336" t="s">
        <v>1758</v>
      </c>
      <c r="G1954" s="454"/>
      <c r="H1954" s="337" t="s">
        <v>44</v>
      </c>
      <c r="I1954" s="455"/>
      <c r="J1954" s="456"/>
      <c r="K1954" s="336"/>
      <c r="L1954" s="324">
        <v>490910</v>
      </c>
      <c r="M1954" s="324">
        <v>490910</v>
      </c>
      <c r="N1954" s="132">
        <v>490910</v>
      </c>
      <c r="O1954" s="324">
        <v>490910</v>
      </c>
      <c r="P1954" s="324">
        <v>490910</v>
      </c>
      <c r="Q1954" s="324">
        <v>490910</v>
      </c>
      <c r="R1954" s="324">
        <v>490910</v>
      </c>
      <c r="S1954" s="324">
        <v>490910</v>
      </c>
      <c r="T1954" s="324">
        <v>490910</v>
      </c>
      <c r="U1954" s="267">
        <v>392730</v>
      </c>
    </row>
    <row r="1955" spans="1:21" s="267" customFormat="1" ht="65.099999999999994" customHeight="1" x14ac:dyDescent="0.3">
      <c r="A1955" s="264">
        <v>1945</v>
      </c>
      <c r="B1955" s="376"/>
      <c r="C1955" s="334" t="s">
        <v>1076</v>
      </c>
      <c r="D1955" s="338" t="s">
        <v>570</v>
      </c>
      <c r="E1955" s="334" t="s">
        <v>1700</v>
      </c>
      <c r="F1955" s="336" t="s">
        <v>1759</v>
      </c>
      <c r="G1955" s="454"/>
      <c r="H1955" s="337" t="s">
        <v>44</v>
      </c>
      <c r="I1955" s="455"/>
      <c r="J1955" s="456"/>
      <c r="K1955" s="336"/>
      <c r="L1955" s="324">
        <v>597860</v>
      </c>
      <c r="M1955" s="324">
        <v>597860</v>
      </c>
      <c r="N1955" s="132">
        <v>597860</v>
      </c>
      <c r="O1955" s="324">
        <v>597860</v>
      </c>
      <c r="P1955" s="324">
        <v>597860</v>
      </c>
      <c r="Q1955" s="324">
        <v>597860</v>
      </c>
      <c r="R1955" s="324">
        <v>597860</v>
      </c>
      <c r="S1955" s="324">
        <v>597860</v>
      </c>
      <c r="T1955" s="324">
        <v>597860</v>
      </c>
      <c r="U1955" s="267">
        <v>478290</v>
      </c>
    </row>
    <row r="1956" spans="1:21" s="267" customFormat="1" ht="65.099999999999994" customHeight="1" x14ac:dyDescent="0.3">
      <c r="A1956" s="264">
        <v>1946</v>
      </c>
      <c r="B1956" s="376"/>
      <c r="C1956" s="334" t="s">
        <v>1076</v>
      </c>
      <c r="D1956" s="338" t="s">
        <v>570</v>
      </c>
      <c r="E1956" s="334" t="s">
        <v>1700</v>
      </c>
      <c r="F1956" s="336" t="s">
        <v>1760</v>
      </c>
      <c r="G1956" s="454"/>
      <c r="H1956" s="337" t="s">
        <v>44</v>
      </c>
      <c r="I1956" s="455"/>
      <c r="J1956" s="456"/>
      <c r="K1956" s="336"/>
      <c r="L1956" s="324">
        <v>724860</v>
      </c>
      <c r="M1956" s="324">
        <v>724860</v>
      </c>
      <c r="N1956" s="132">
        <v>724860</v>
      </c>
      <c r="O1956" s="324">
        <v>724860</v>
      </c>
      <c r="P1956" s="324">
        <v>724860</v>
      </c>
      <c r="Q1956" s="324">
        <v>724860</v>
      </c>
      <c r="R1956" s="324">
        <v>724860</v>
      </c>
      <c r="S1956" s="324">
        <v>724860</v>
      </c>
      <c r="T1956" s="324">
        <v>724860</v>
      </c>
      <c r="U1956" s="267">
        <v>579890</v>
      </c>
    </row>
    <row r="1957" spans="1:21" s="267" customFormat="1" ht="65.099999999999994" customHeight="1" x14ac:dyDescent="0.3">
      <c r="A1957" s="264">
        <v>1947</v>
      </c>
      <c r="B1957" s="376"/>
      <c r="C1957" s="334" t="s">
        <v>1076</v>
      </c>
      <c r="D1957" s="338" t="s">
        <v>570</v>
      </c>
      <c r="E1957" s="334" t="s">
        <v>1700</v>
      </c>
      <c r="F1957" s="336" t="s">
        <v>1761</v>
      </c>
      <c r="G1957" s="454"/>
      <c r="H1957" s="337" t="s">
        <v>44</v>
      </c>
      <c r="I1957" s="455"/>
      <c r="J1957" s="456"/>
      <c r="K1957" s="336"/>
      <c r="L1957" s="324">
        <v>869200</v>
      </c>
      <c r="M1957" s="324">
        <v>869200</v>
      </c>
      <c r="N1957" s="132">
        <v>869200</v>
      </c>
      <c r="O1957" s="324">
        <v>869200</v>
      </c>
      <c r="P1957" s="324">
        <v>869200</v>
      </c>
      <c r="Q1957" s="324">
        <v>869200</v>
      </c>
      <c r="R1957" s="324">
        <v>869200</v>
      </c>
      <c r="S1957" s="324">
        <v>869200</v>
      </c>
      <c r="T1957" s="324">
        <v>869200</v>
      </c>
      <c r="U1957" s="267">
        <v>695360</v>
      </c>
    </row>
    <row r="1958" spans="1:21" s="267" customFormat="1" ht="65.099999999999994" customHeight="1" x14ac:dyDescent="0.3">
      <c r="A1958" s="264">
        <v>1948</v>
      </c>
      <c r="B1958" s="376"/>
      <c r="C1958" s="334" t="s">
        <v>1076</v>
      </c>
      <c r="D1958" s="338" t="s">
        <v>570</v>
      </c>
      <c r="E1958" s="334" t="s">
        <v>1700</v>
      </c>
      <c r="F1958" s="336" t="s">
        <v>1762</v>
      </c>
      <c r="G1958" s="454"/>
      <c r="H1958" s="337" t="s">
        <v>44</v>
      </c>
      <c r="I1958" s="455"/>
      <c r="J1958" s="456"/>
      <c r="K1958" s="336"/>
      <c r="L1958" s="324">
        <v>400160</v>
      </c>
      <c r="M1958" s="324">
        <v>400160</v>
      </c>
      <c r="N1958" s="132">
        <v>400160</v>
      </c>
      <c r="O1958" s="324">
        <v>400160</v>
      </c>
      <c r="P1958" s="324">
        <v>400160</v>
      </c>
      <c r="Q1958" s="324">
        <v>400160</v>
      </c>
      <c r="R1958" s="324">
        <v>400160</v>
      </c>
      <c r="S1958" s="324">
        <v>400160</v>
      </c>
      <c r="T1958" s="324">
        <v>400160</v>
      </c>
      <c r="U1958" s="267">
        <v>320130</v>
      </c>
    </row>
    <row r="1959" spans="1:21" s="267" customFormat="1" ht="65.099999999999994" customHeight="1" x14ac:dyDescent="0.3">
      <c r="A1959" s="264">
        <v>1949</v>
      </c>
      <c r="B1959" s="376"/>
      <c r="C1959" s="334" t="s">
        <v>1076</v>
      </c>
      <c r="D1959" s="338" t="s">
        <v>570</v>
      </c>
      <c r="E1959" s="334" t="s">
        <v>1700</v>
      </c>
      <c r="F1959" s="336" t="s">
        <v>1763</v>
      </c>
      <c r="G1959" s="454"/>
      <c r="H1959" s="337" t="s">
        <v>44</v>
      </c>
      <c r="I1959" s="455"/>
      <c r="J1959" s="456"/>
      <c r="K1959" s="336"/>
      <c r="L1959" s="324">
        <v>498610</v>
      </c>
      <c r="M1959" s="324">
        <v>498610</v>
      </c>
      <c r="N1959" s="132">
        <v>498610</v>
      </c>
      <c r="O1959" s="324">
        <v>498610</v>
      </c>
      <c r="P1959" s="324">
        <v>498610</v>
      </c>
      <c r="Q1959" s="324">
        <v>498610</v>
      </c>
      <c r="R1959" s="324">
        <v>498610</v>
      </c>
      <c r="S1959" s="324">
        <v>498610</v>
      </c>
      <c r="T1959" s="324">
        <v>498610</v>
      </c>
      <c r="U1959" s="267">
        <v>398890</v>
      </c>
    </row>
    <row r="1960" spans="1:21" s="267" customFormat="1" ht="65.099999999999994" customHeight="1" x14ac:dyDescent="0.3">
      <c r="A1960" s="264">
        <v>1950</v>
      </c>
      <c r="B1960" s="376"/>
      <c r="C1960" s="334" t="s">
        <v>1076</v>
      </c>
      <c r="D1960" s="338" t="s">
        <v>570</v>
      </c>
      <c r="E1960" s="334" t="s">
        <v>1700</v>
      </c>
      <c r="F1960" s="336" t="s">
        <v>1764</v>
      </c>
      <c r="G1960" s="454"/>
      <c r="H1960" s="337" t="s">
        <v>44</v>
      </c>
      <c r="I1960" s="455"/>
      <c r="J1960" s="456"/>
      <c r="K1960" s="336"/>
      <c r="L1960" s="324">
        <v>615200</v>
      </c>
      <c r="M1960" s="324">
        <v>615200</v>
      </c>
      <c r="N1960" s="132">
        <v>615200</v>
      </c>
      <c r="O1960" s="324">
        <v>615200</v>
      </c>
      <c r="P1960" s="324">
        <v>615200</v>
      </c>
      <c r="Q1960" s="324">
        <v>615200</v>
      </c>
      <c r="R1960" s="324">
        <v>615200</v>
      </c>
      <c r="S1960" s="324">
        <v>615200</v>
      </c>
      <c r="T1960" s="324">
        <v>615200</v>
      </c>
      <c r="U1960" s="267">
        <v>492160</v>
      </c>
    </row>
    <row r="1961" spans="1:21" s="267" customFormat="1" ht="65.099999999999994" customHeight="1" x14ac:dyDescent="0.3">
      <c r="A1961" s="264">
        <v>1951</v>
      </c>
      <c r="B1961" s="376"/>
      <c r="C1961" s="334" t="s">
        <v>1076</v>
      </c>
      <c r="D1961" s="338" t="s">
        <v>570</v>
      </c>
      <c r="E1961" s="334" t="s">
        <v>1700</v>
      </c>
      <c r="F1961" s="336" t="s">
        <v>1765</v>
      </c>
      <c r="G1961" s="454"/>
      <c r="H1961" s="337" t="s">
        <v>44</v>
      </c>
      <c r="I1961" s="455"/>
      <c r="J1961" s="456"/>
      <c r="K1961" s="336"/>
      <c r="L1961" s="324">
        <v>732560</v>
      </c>
      <c r="M1961" s="324">
        <v>732560</v>
      </c>
      <c r="N1961" s="132">
        <v>732560</v>
      </c>
      <c r="O1961" s="324">
        <v>732560</v>
      </c>
      <c r="P1961" s="324">
        <v>732560</v>
      </c>
      <c r="Q1961" s="324">
        <v>732560</v>
      </c>
      <c r="R1961" s="324">
        <v>732560</v>
      </c>
      <c r="S1961" s="324">
        <v>732560</v>
      </c>
      <c r="T1961" s="324">
        <v>732560</v>
      </c>
      <c r="U1961" s="267">
        <v>586050</v>
      </c>
    </row>
    <row r="1962" spans="1:21" s="267" customFormat="1" ht="65.099999999999994" customHeight="1" x14ac:dyDescent="0.3">
      <c r="A1962" s="264">
        <v>1952</v>
      </c>
      <c r="B1962" s="376"/>
      <c r="C1962" s="334" t="s">
        <v>1076</v>
      </c>
      <c r="D1962" s="338" t="s">
        <v>570</v>
      </c>
      <c r="E1962" s="334" t="s">
        <v>1700</v>
      </c>
      <c r="F1962" s="336" t="s">
        <v>1766</v>
      </c>
      <c r="G1962" s="454"/>
      <c r="H1962" s="337" t="s">
        <v>44</v>
      </c>
      <c r="I1962" s="455"/>
      <c r="J1962" s="456"/>
      <c r="K1962" s="336"/>
      <c r="L1962" s="324">
        <v>906930</v>
      </c>
      <c r="M1962" s="324">
        <v>906930</v>
      </c>
      <c r="N1962" s="132">
        <v>906930</v>
      </c>
      <c r="O1962" s="324">
        <v>906930</v>
      </c>
      <c r="P1962" s="324">
        <v>906930</v>
      </c>
      <c r="Q1962" s="324">
        <v>906930</v>
      </c>
      <c r="R1962" s="324">
        <v>906930</v>
      </c>
      <c r="S1962" s="324">
        <v>906930</v>
      </c>
      <c r="T1962" s="324">
        <v>906930</v>
      </c>
      <c r="U1962" s="267">
        <v>725540</v>
      </c>
    </row>
    <row r="1963" spans="1:21" s="267" customFormat="1" ht="65.099999999999994" customHeight="1" x14ac:dyDescent="0.3">
      <c r="A1963" s="264">
        <v>1953</v>
      </c>
      <c r="B1963" s="376"/>
      <c r="C1963" s="334" t="s">
        <v>1076</v>
      </c>
      <c r="D1963" s="338" t="s">
        <v>570</v>
      </c>
      <c r="E1963" s="334" t="s">
        <v>1700</v>
      </c>
      <c r="F1963" s="336" t="s">
        <v>1767</v>
      </c>
      <c r="G1963" s="454"/>
      <c r="H1963" s="337" t="s">
        <v>44</v>
      </c>
      <c r="I1963" s="455"/>
      <c r="J1963" s="456"/>
      <c r="K1963" s="336"/>
      <c r="L1963" s="324">
        <v>1081400</v>
      </c>
      <c r="M1963" s="324">
        <v>1081400</v>
      </c>
      <c r="N1963" s="132">
        <v>1081400</v>
      </c>
      <c r="O1963" s="324">
        <v>1081400</v>
      </c>
      <c r="P1963" s="324">
        <v>1081400</v>
      </c>
      <c r="Q1963" s="324">
        <v>1081400</v>
      </c>
      <c r="R1963" s="324">
        <v>1081400</v>
      </c>
      <c r="S1963" s="324">
        <v>1081400</v>
      </c>
      <c r="T1963" s="324">
        <v>1081400</v>
      </c>
      <c r="U1963" s="267">
        <v>865120</v>
      </c>
    </row>
    <row r="1964" spans="1:21" s="267" customFormat="1" ht="65.099999999999994" customHeight="1" x14ac:dyDescent="0.3">
      <c r="A1964" s="264">
        <v>1954</v>
      </c>
      <c r="B1964" s="376"/>
      <c r="C1964" s="334" t="s">
        <v>1076</v>
      </c>
      <c r="D1964" s="338" t="s">
        <v>570</v>
      </c>
      <c r="E1964" s="334" t="s">
        <v>1700</v>
      </c>
      <c r="F1964" s="336" t="s">
        <v>1768</v>
      </c>
      <c r="G1964" s="454"/>
      <c r="H1964" s="337" t="s">
        <v>44</v>
      </c>
      <c r="I1964" s="455"/>
      <c r="J1964" s="456"/>
      <c r="K1964" s="336"/>
      <c r="L1964" s="324">
        <v>502010</v>
      </c>
      <c r="M1964" s="324">
        <v>502010</v>
      </c>
      <c r="N1964" s="132">
        <v>502010</v>
      </c>
      <c r="O1964" s="324">
        <v>502010</v>
      </c>
      <c r="P1964" s="324">
        <v>502010</v>
      </c>
      <c r="Q1964" s="324">
        <v>502010</v>
      </c>
      <c r="R1964" s="324">
        <v>502010</v>
      </c>
      <c r="S1964" s="324">
        <v>502010</v>
      </c>
      <c r="T1964" s="324">
        <v>502010</v>
      </c>
      <c r="U1964" s="267">
        <v>401610</v>
      </c>
    </row>
    <row r="1965" spans="1:21" s="267" customFormat="1" ht="65.099999999999994" customHeight="1" x14ac:dyDescent="0.3">
      <c r="A1965" s="264">
        <v>1955</v>
      </c>
      <c r="B1965" s="376"/>
      <c r="C1965" s="334" t="s">
        <v>1076</v>
      </c>
      <c r="D1965" s="338" t="s">
        <v>570</v>
      </c>
      <c r="E1965" s="334" t="s">
        <v>1700</v>
      </c>
      <c r="F1965" s="336" t="s">
        <v>1769</v>
      </c>
      <c r="G1965" s="454"/>
      <c r="H1965" s="337" t="s">
        <v>44</v>
      </c>
      <c r="I1965" s="455"/>
      <c r="J1965" s="456"/>
      <c r="K1965" s="336"/>
      <c r="L1965" s="324">
        <v>627890</v>
      </c>
      <c r="M1965" s="324">
        <v>627890</v>
      </c>
      <c r="N1965" s="132">
        <v>627890</v>
      </c>
      <c r="O1965" s="324">
        <v>627890</v>
      </c>
      <c r="P1965" s="324">
        <v>627890</v>
      </c>
      <c r="Q1965" s="324">
        <v>627890</v>
      </c>
      <c r="R1965" s="324">
        <v>627890</v>
      </c>
      <c r="S1965" s="324">
        <v>627890</v>
      </c>
      <c r="T1965" s="324">
        <v>627890</v>
      </c>
      <c r="U1965" s="267">
        <v>502310</v>
      </c>
    </row>
    <row r="1966" spans="1:21" s="267" customFormat="1" ht="65.099999999999994" customHeight="1" x14ac:dyDescent="0.3">
      <c r="A1966" s="264">
        <v>1956</v>
      </c>
      <c r="B1966" s="376"/>
      <c r="C1966" s="334" t="s">
        <v>1076</v>
      </c>
      <c r="D1966" s="338" t="s">
        <v>570</v>
      </c>
      <c r="E1966" s="334" t="s">
        <v>1700</v>
      </c>
      <c r="F1966" s="336" t="s">
        <v>1770</v>
      </c>
      <c r="G1966" s="454"/>
      <c r="H1966" s="337" t="s">
        <v>44</v>
      </c>
      <c r="I1966" s="455"/>
      <c r="J1966" s="456"/>
      <c r="K1966" s="336"/>
      <c r="L1966" s="324">
        <v>756140</v>
      </c>
      <c r="M1966" s="324">
        <v>756140</v>
      </c>
      <c r="N1966" s="132">
        <v>756140</v>
      </c>
      <c r="O1966" s="324">
        <v>756140</v>
      </c>
      <c r="P1966" s="324">
        <v>756140</v>
      </c>
      <c r="Q1966" s="324">
        <v>756140</v>
      </c>
      <c r="R1966" s="324">
        <v>756140</v>
      </c>
      <c r="S1966" s="324">
        <v>756140</v>
      </c>
      <c r="T1966" s="324">
        <v>756140</v>
      </c>
      <c r="U1966" s="267">
        <v>604910</v>
      </c>
    </row>
    <row r="1967" spans="1:21" s="267" customFormat="1" ht="65.099999999999994" customHeight="1" x14ac:dyDescent="0.3">
      <c r="A1967" s="264">
        <v>1957</v>
      </c>
      <c r="B1967" s="376"/>
      <c r="C1967" s="334" t="s">
        <v>1076</v>
      </c>
      <c r="D1967" s="338" t="s">
        <v>570</v>
      </c>
      <c r="E1967" s="334" t="s">
        <v>1700</v>
      </c>
      <c r="F1967" s="336" t="s">
        <v>1771</v>
      </c>
      <c r="G1967" s="454"/>
      <c r="H1967" s="337" t="s">
        <v>44</v>
      </c>
      <c r="I1967" s="455"/>
      <c r="J1967" s="456"/>
      <c r="K1967" s="336"/>
      <c r="L1967" s="324">
        <v>926080</v>
      </c>
      <c r="M1967" s="324">
        <v>926080</v>
      </c>
      <c r="N1967" s="132">
        <v>926080</v>
      </c>
      <c r="O1967" s="324">
        <v>926080</v>
      </c>
      <c r="P1967" s="324">
        <v>926080</v>
      </c>
      <c r="Q1967" s="324">
        <v>926080</v>
      </c>
      <c r="R1967" s="324">
        <v>926080</v>
      </c>
      <c r="S1967" s="324">
        <v>926080</v>
      </c>
      <c r="T1967" s="324">
        <v>926080</v>
      </c>
      <c r="U1967" s="267">
        <v>740860</v>
      </c>
    </row>
    <row r="1968" spans="1:21" s="267" customFormat="1" ht="65.099999999999994" customHeight="1" x14ac:dyDescent="0.3">
      <c r="A1968" s="264">
        <v>1958</v>
      </c>
      <c r="B1968" s="376"/>
      <c r="C1968" s="334" t="s">
        <v>1076</v>
      </c>
      <c r="D1968" s="338" t="s">
        <v>570</v>
      </c>
      <c r="E1968" s="334" t="s">
        <v>1700</v>
      </c>
      <c r="F1968" s="336" t="s">
        <v>1772</v>
      </c>
      <c r="G1968" s="454"/>
      <c r="H1968" s="337" t="s">
        <v>44</v>
      </c>
      <c r="I1968" s="455"/>
      <c r="J1968" s="456"/>
      <c r="K1968" s="336"/>
      <c r="L1968" s="324">
        <v>1108830</v>
      </c>
      <c r="M1968" s="324">
        <v>1108830</v>
      </c>
      <c r="N1968" s="132">
        <v>1108830</v>
      </c>
      <c r="O1968" s="324">
        <v>1108830</v>
      </c>
      <c r="P1968" s="324">
        <v>1108830</v>
      </c>
      <c r="Q1968" s="324">
        <v>1108830</v>
      </c>
      <c r="R1968" s="324">
        <v>1108830</v>
      </c>
      <c r="S1968" s="324">
        <v>1108830</v>
      </c>
      <c r="T1968" s="324">
        <v>1108830</v>
      </c>
      <c r="U1968" s="267">
        <v>887060</v>
      </c>
    </row>
    <row r="1969" spans="1:21" s="267" customFormat="1" ht="65.099999999999994" customHeight="1" x14ac:dyDescent="0.3">
      <c r="A1969" s="264">
        <v>1959</v>
      </c>
      <c r="B1969" s="376"/>
      <c r="C1969" s="334" t="s">
        <v>1076</v>
      </c>
      <c r="D1969" s="338" t="s">
        <v>570</v>
      </c>
      <c r="E1969" s="334" t="s">
        <v>1700</v>
      </c>
      <c r="F1969" s="336" t="s">
        <v>1773</v>
      </c>
      <c r="G1969" s="454"/>
      <c r="H1969" s="337" t="s">
        <v>44</v>
      </c>
      <c r="I1969" s="455"/>
      <c r="J1969" s="456"/>
      <c r="K1969" s="336"/>
      <c r="L1969" s="324">
        <v>1337450</v>
      </c>
      <c r="M1969" s="324">
        <v>1337450</v>
      </c>
      <c r="N1969" s="132">
        <v>1337450</v>
      </c>
      <c r="O1969" s="324">
        <v>1337450</v>
      </c>
      <c r="P1969" s="324">
        <v>1337450</v>
      </c>
      <c r="Q1969" s="324">
        <v>1337450</v>
      </c>
      <c r="R1969" s="324">
        <v>1337450</v>
      </c>
      <c r="S1969" s="324">
        <v>1337450</v>
      </c>
      <c r="T1969" s="324">
        <v>1337450</v>
      </c>
      <c r="U1969" s="267">
        <v>1069960</v>
      </c>
    </row>
    <row r="1970" spans="1:21" s="267" customFormat="1" ht="65.099999999999994" customHeight="1" x14ac:dyDescent="0.3">
      <c r="A1970" s="264">
        <v>1960</v>
      </c>
      <c r="B1970" s="376"/>
      <c r="C1970" s="334" t="s">
        <v>1076</v>
      </c>
      <c r="D1970" s="338" t="s">
        <v>570</v>
      </c>
      <c r="E1970" s="334" t="s">
        <v>1700</v>
      </c>
      <c r="F1970" s="336" t="s">
        <v>1774</v>
      </c>
      <c r="G1970" s="454"/>
      <c r="H1970" s="337" t="s">
        <v>44</v>
      </c>
      <c r="I1970" s="455"/>
      <c r="J1970" s="456"/>
      <c r="K1970" s="336"/>
      <c r="L1970" s="324">
        <v>621880</v>
      </c>
      <c r="M1970" s="324">
        <v>621880</v>
      </c>
      <c r="N1970" s="132">
        <v>621880</v>
      </c>
      <c r="O1970" s="324">
        <v>621880</v>
      </c>
      <c r="P1970" s="324">
        <v>621880</v>
      </c>
      <c r="Q1970" s="324">
        <v>621880</v>
      </c>
      <c r="R1970" s="324">
        <v>621880</v>
      </c>
      <c r="S1970" s="324">
        <v>621880</v>
      </c>
      <c r="T1970" s="324">
        <v>621880</v>
      </c>
      <c r="U1970" s="267">
        <v>497500</v>
      </c>
    </row>
    <row r="1971" spans="1:21" s="267" customFormat="1" ht="65.099999999999994" customHeight="1" x14ac:dyDescent="0.3">
      <c r="A1971" s="264">
        <v>1961</v>
      </c>
      <c r="B1971" s="376"/>
      <c r="C1971" s="334" t="s">
        <v>1076</v>
      </c>
      <c r="D1971" s="338" t="s">
        <v>570</v>
      </c>
      <c r="E1971" s="334" t="s">
        <v>1700</v>
      </c>
      <c r="F1971" s="336" t="s">
        <v>1775</v>
      </c>
      <c r="G1971" s="454"/>
      <c r="H1971" s="337" t="s">
        <v>44</v>
      </c>
      <c r="I1971" s="455"/>
      <c r="J1971" s="456"/>
      <c r="K1971" s="336"/>
      <c r="L1971" s="324">
        <v>766210</v>
      </c>
      <c r="M1971" s="324">
        <v>766210</v>
      </c>
      <c r="N1971" s="132">
        <v>766210</v>
      </c>
      <c r="O1971" s="324">
        <v>766210</v>
      </c>
      <c r="P1971" s="324">
        <v>766210</v>
      </c>
      <c r="Q1971" s="324">
        <v>766210</v>
      </c>
      <c r="R1971" s="324">
        <v>766210</v>
      </c>
      <c r="S1971" s="324">
        <v>766210</v>
      </c>
      <c r="T1971" s="324">
        <v>766210</v>
      </c>
      <c r="U1971" s="267">
        <v>612970</v>
      </c>
    </row>
    <row r="1972" spans="1:21" s="267" customFormat="1" ht="65.099999999999994" customHeight="1" x14ac:dyDescent="0.3">
      <c r="A1972" s="264">
        <v>1962</v>
      </c>
      <c r="B1972" s="376"/>
      <c r="C1972" s="334" t="s">
        <v>1076</v>
      </c>
      <c r="D1972" s="338" t="s">
        <v>570</v>
      </c>
      <c r="E1972" s="334" t="s">
        <v>1700</v>
      </c>
      <c r="F1972" s="336" t="s">
        <v>1776</v>
      </c>
      <c r="G1972" s="454"/>
      <c r="H1972" s="337" t="s">
        <v>44</v>
      </c>
      <c r="I1972" s="455"/>
      <c r="J1972" s="456"/>
      <c r="K1972" s="336"/>
      <c r="L1972" s="324">
        <v>936840</v>
      </c>
      <c r="M1972" s="324">
        <v>936840</v>
      </c>
      <c r="N1972" s="132">
        <v>936840</v>
      </c>
      <c r="O1972" s="324">
        <v>936840</v>
      </c>
      <c r="P1972" s="324">
        <v>936840</v>
      </c>
      <c r="Q1972" s="324">
        <v>936840</v>
      </c>
      <c r="R1972" s="324">
        <v>936840</v>
      </c>
      <c r="S1972" s="324">
        <v>936840</v>
      </c>
      <c r="T1972" s="324">
        <v>936840</v>
      </c>
      <c r="U1972" s="267">
        <v>749470</v>
      </c>
    </row>
    <row r="1973" spans="1:21" s="267" customFormat="1" ht="65.099999999999994" customHeight="1" x14ac:dyDescent="0.3">
      <c r="A1973" s="264">
        <v>1963</v>
      </c>
      <c r="B1973" s="376"/>
      <c r="C1973" s="334" t="s">
        <v>1076</v>
      </c>
      <c r="D1973" s="338" t="s">
        <v>570</v>
      </c>
      <c r="E1973" s="334" t="s">
        <v>1700</v>
      </c>
      <c r="F1973" s="336" t="s">
        <v>1777</v>
      </c>
      <c r="G1973" s="454"/>
      <c r="H1973" s="337" t="s">
        <v>44</v>
      </c>
      <c r="I1973" s="455"/>
      <c r="J1973" s="456"/>
      <c r="K1973" s="336"/>
      <c r="L1973" s="324">
        <v>1151430</v>
      </c>
      <c r="M1973" s="324">
        <v>1151430</v>
      </c>
      <c r="N1973" s="132">
        <v>1151430</v>
      </c>
      <c r="O1973" s="324">
        <v>1151430</v>
      </c>
      <c r="P1973" s="324">
        <v>1151430</v>
      </c>
      <c r="Q1973" s="324">
        <v>1151430</v>
      </c>
      <c r="R1973" s="324">
        <v>1151430</v>
      </c>
      <c r="S1973" s="324">
        <v>1151430</v>
      </c>
      <c r="T1973" s="324">
        <v>1151430</v>
      </c>
      <c r="U1973" s="267">
        <v>921140</v>
      </c>
    </row>
    <row r="1974" spans="1:21" s="267" customFormat="1" ht="65.099999999999994" customHeight="1" x14ac:dyDescent="0.3">
      <c r="A1974" s="264">
        <v>1964</v>
      </c>
      <c r="B1974" s="376"/>
      <c r="C1974" s="334" t="s">
        <v>1076</v>
      </c>
      <c r="D1974" s="338" t="s">
        <v>570</v>
      </c>
      <c r="E1974" s="334" t="s">
        <v>1700</v>
      </c>
      <c r="F1974" s="336" t="s">
        <v>1778</v>
      </c>
      <c r="G1974" s="454"/>
      <c r="H1974" s="337" t="s">
        <v>44</v>
      </c>
      <c r="I1974" s="455"/>
      <c r="J1974" s="456"/>
      <c r="K1974" s="336"/>
      <c r="L1974" s="324">
        <v>1379490</v>
      </c>
      <c r="M1974" s="324">
        <v>1379490</v>
      </c>
      <c r="N1974" s="132">
        <v>1379490</v>
      </c>
      <c r="O1974" s="324">
        <v>1379490</v>
      </c>
      <c r="P1974" s="324">
        <v>1379490</v>
      </c>
      <c r="Q1974" s="324">
        <v>1379490</v>
      </c>
      <c r="R1974" s="324">
        <v>1379490</v>
      </c>
      <c r="S1974" s="324">
        <v>1379490</v>
      </c>
      <c r="T1974" s="324">
        <v>1379490</v>
      </c>
      <c r="U1974" s="267">
        <v>1103590</v>
      </c>
    </row>
    <row r="1975" spans="1:21" s="267" customFormat="1" ht="65.099999999999994" customHeight="1" x14ac:dyDescent="0.3">
      <c r="A1975" s="264">
        <v>1965</v>
      </c>
      <c r="B1975" s="376"/>
      <c r="C1975" s="334" t="s">
        <v>1076</v>
      </c>
      <c r="D1975" s="338" t="s">
        <v>570</v>
      </c>
      <c r="E1975" s="334" t="s">
        <v>1700</v>
      </c>
      <c r="F1975" s="336" t="s">
        <v>1779</v>
      </c>
      <c r="G1975" s="454"/>
      <c r="H1975" s="337" t="s">
        <v>44</v>
      </c>
      <c r="I1975" s="455"/>
      <c r="J1975" s="456"/>
      <c r="K1975" s="336"/>
      <c r="L1975" s="324">
        <v>1650490</v>
      </c>
      <c r="M1975" s="324">
        <v>1650490</v>
      </c>
      <c r="N1975" s="132">
        <v>1650490</v>
      </c>
      <c r="O1975" s="324">
        <v>1650490</v>
      </c>
      <c r="P1975" s="324">
        <v>1650490</v>
      </c>
      <c r="Q1975" s="324">
        <v>1650490</v>
      </c>
      <c r="R1975" s="324">
        <v>1650490</v>
      </c>
      <c r="S1975" s="324">
        <v>1650490</v>
      </c>
      <c r="T1975" s="324">
        <v>1650490</v>
      </c>
      <c r="U1975" s="267">
        <v>1320390</v>
      </c>
    </row>
    <row r="1976" spans="1:21" s="267" customFormat="1" ht="65.099999999999994" customHeight="1" x14ac:dyDescent="0.3">
      <c r="A1976" s="264">
        <v>1966</v>
      </c>
      <c r="B1976" s="376"/>
      <c r="C1976" s="334" t="s">
        <v>1076</v>
      </c>
      <c r="D1976" s="338" t="s">
        <v>570</v>
      </c>
      <c r="E1976" s="334" t="s">
        <v>1700</v>
      </c>
      <c r="F1976" s="336" t="s">
        <v>1780</v>
      </c>
      <c r="G1976" s="454"/>
      <c r="H1976" s="337" t="s">
        <v>44</v>
      </c>
      <c r="I1976" s="455"/>
      <c r="J1976" s="456"/>
      <c r="K1976" s="336"/>
      <c r="L1976" s="324">
        <v>771200</v>
      </c>
      <c r="M1976" s="324">
        <v>771200</v>
      </c>
      <c r="N1976" s="132">
        <v>771200</v>
      </c>
      <c r="O1976" s="324">
        <v>771200</v>
      </c>
      <c r="P1976" s="324">
        <v>771200</v>
      </c>
      <c r="Q1976" s="324">
        <v>771200</v>
      </c>
      <c r="R1976" s="324">
        <v>771200</v>
      </c>
      <c r="S1976" s="324">
        <v>771200</v>
      </c>
      <c r="T1976" s="324">
        <v>771200</v>
      </c>
      <c r="U1976" s="267">
        <v>616960</v>
      </c>
    </row>
    <row r="1977" spans="1:21" s="267" customFormat="1" ht="65.099999999999994" customHeight="1" x14ac:dyDescent="0.3">
      <c r="A1977" s="264">
        <v>1967</v>
      </c>
      <c r="B1977" s="376"/>
      <c r="C1977" s="334" t="s">
        <v>1076</v>
      </c>
      <c r="D1977" s="338" t="s">
        <v>570</v>
      </c>
      <c r="E1977" s="334" t="s">
        <v>1700</v>
      </c>
      <c r="F1977" s="336" t="s">
        <v>1781</v>
      </c>
      <c r="G1977" s="454"/>
      <c r="H1977" s="337" t="s">
        <v>44</v>
      </c>
      <c r="I1977" s="455"/>
      <c r="J1977" s="456"/>
      <c r="K1977" s="336"/>
      <c r="L1977" s="324">
        <v>977400</v>
      </c>
      <c r="M1977" s="324">
        <v>977400</v>
      </c>
      <c r="N1977" s="132">
        <v>977400</v>
      </c>
      <c r="O1977" s="324">
        <v>977400</v>
      </c>
      <c r="P1977" s="324">
        <v>977400</v>
      </c>
      <c r="Q1977" s="324">
        <v>977400</v>
      </c>
      <c r="R1977" s="324">
        <v>977400</v>
      </c>
      <c r="S1977" s="324">
        <v>977400</v>
      </c>
      <c r="T1977" s="324">
        <v>977400</v>
      </c>
      <c r="U1977" s="267">
        <v>781920</v>
      </c>
    </row>
    <row r="1978" spans="1:21" s="267" customFormat="1" ht="65.099999999999994" customHeight="1" x14ac:dyDescent="0.3">
      <c r="A1978" s="264">
        <v>1968</v>
      </c>
      <c r="B1978" s="376"/>
      <c r="C1978" s="334" t="s">
        <v>1076</v>
      </c>
      <c r="D1978" s="338" t="s">
        <v>570</v>
      </c>
      <c r="E1978" s="334" t="s">
        <v>1700</v>
      </c>
      <c r="F1978" s="336" t="s">
        <v>1782</v>
      </c>
      <c r="G1978" s="454"/>
      <c r="H1978" s="337" t="s">
        <v>44</v>
      </c>
      <c r="I1978" s="455"/>
      <c r="J1978" s="456"/>
      <c r="K1978" s="336"/>
      <c r="L1978" s="324">
        <v>1167290</v>
      </c>
      <c r="M1978" s="324">
        <v>1167290</v>
      </c>
      <c r="N1978" s="132">
        <v>1167290</v>
      </c>
      <c r="O1978" s="324">
        <v>1167290</v>
      </c>
      <c r="P1978" s="324">
        <v>1167290</v>
      </c>
      <c r="Q1978" s="324">
        <v>1167290</v>
      </c>
      <c r="R1978" s="324">
        <v>1167290</v>
      </c>
      <c r="S1978" s="324">
        <v>1167290</v>
      </c>
      <c r="T1978" s="324">
        <v>1167290</v>
      </c>
      <c r="U1978" s="267">
        <v>933830</v>
      </c>
    </row>
    <row r="1979" spans="1:21" s="267" customFormat="1" ht="65.099999999999994" customHeight="1" x14ac:dyDescent="0.3">
      <c r="A1979" s="264">
        <v>1969</v>
      </c>
      <c r="B1979" s="376"/>
      <c r="C1979" s="334" t="s">
        <v>1076</v>
      </c>
      <c r="D1979" s="338" t="s">
        <v>570</v>
      </c>
      <c r="E1979" s="334" t="s">
        <v>1700</v>
      </c>
      <c r="F1979" s="336" t="s">
        <v>1783</v>
      </c>
      <c r="G1979" s="454"/>
      <c r="H1979" s="337" t="s">
        <v>44</v>
      </c>
      <c r="I1979" s="455"/>
      <c r="J1979" s="456"/>
      <c r="K1979" s="336"/>
      <c r="L1979" s="324">
        <v>1443610</v>
      </c>
      <c r="M1979" s="324">
        <v>1443610</v>
      </c>
      <c r="N1979" s="132">
        <v>1443610</v>
      </c>
      <c r="O1979" s="324">
        <v>1443610</v>
      </c>
      <c r="P1979" s="324">
        <v>1443610</v>
      </c>
      <c r="Q1979" s="324">
        <v>1443610</v>
      </c>
      <c r="R1979" s="324">
        <v>1443610</v>
      </c>
      <c r="S1979" s="324">
        <v>1443610</v>
      </c>
      <c r="T1979" s="324">
        <v>1443610</v>
      </c>
      <c r="U1979" s="267">
        <v>1154890</v>
      </c>
    </row>
    <row r="1980" spans="1:21" s="267" customFormat="1" ht="65.099999999999994" customHeight="1" x14ac:dyDescent="0.3">
      <c r="A1980" s="264">
        <v>1970</v>
      </c>
      <c r="B1980" s="376"/>
      <c r="C1980" s="334" t="s">
        <v>1076</v>
      </c>
      <c r="D1980" s="338" t="s">
        <v>570</v>
      </c>
      <c r="E1980" s="334" t="s">
        <v>1700</v>
      </c>
      <c r="F1980" s="336" t="s">
        <v>1784</v>
      </c>
      <c r="G1980" s="454"/>
      <c r="H1980" s="337" t="s">
        <v>44</v>
      </c>
      <c r="I1980" s="455"/>
      <c r="J1980" s="456"/>
      <c r="K1980" s="336"/>
      <c r="L1980" s="324">
        <v>1728890</v>
      </c>
      <c r="M1980" s="324">
        <v>1728890</v>
      </c>
      <c r="N1980" s="132">
        <v>1728890</v>
      </c>
      <c r="O1980" s="324">
        <v>1728890</v>
      </c>
      <c r="P1980" s="324">
        <v>1728890</v>
      </c>
      <c r="Q1980" s="324">
        <v>1728890</v>
      </c>
      <c r="R1980" s="324">
        <v>1728890</v>
      </c>
      <c r="S1980" s="324">
        <v>1728890</v>
      </c>
      <c r="T1980" s="324">
        <v>1728890</v>
      </c>
      <c r="U1980" s="267">
        <v>1383110</v>
      </c>
    </row>
    <row r="1981" spans="1:21" s="267" customFormat="1" ht="65.099999999999994" customHeight="1" x14ac:dyDescent="0.3">
      <c r="A1981" s="264">
        <v>1971</v>
      </c>
      <c r="B1981" s="376"/>
      <c r="C1981" s="334" t="s">
        <v>1076</v>
      </c>
      <c r="D1981" s="338" t="s">
        <v>570</v>
      </c>
      <c r="E1981" s="334" t="s">
        <v>1700</v>
      </c>
      <c r="F1981" s="336" t="s">
        <v>1785</v>
      </c>
      <c r="G1981" s="454"/>
      <c r="H1981" s="337" t="s">
        <v>44</v>
      </c>
      <c r="I1981" s="455"/>
      <c r="J1981" s="456"/>
      <c r="K1981" s="336"/>
      <c r="L1981" s="324">
        <v>2067300</v>
      </c>
      <c r="M1981" s="324">
        <v>2067300</v>
      </c>
      <c r="N1981" s="132">
        <v>2067300</v>
      </c>
      <c r="O1981" s="324">
        <v>2067300</v>
      </c>
      <c r="P1981" s="324">
        <v>2067300</v>
      </c>
      <c r="Q1981" s="324">
        <v>2067300</v>
      </c>
      <c r="R1981" s="324">
        <v>2067300</v>
      </c>
      <c r="S1981" s="324">
        <v>2067300</v>
      </c>
      <c r="T1981" s="324">
        <v>2067300</v>
      </c>
      <c r="U1981" s="267">
        <v>1653840</v>
      </c>
    </row>
    <row r="1982" spans="1:21" s="267" customFormat="1" ht="65.099999999999994" customHeight="1" x14ac:dyDescent="0.3">
      <c r="A1982" s="264">
        <v>1972</v>
      </c>
      <c r="B1982" s="376"/>
      <c r="C1982" s="334" t="s">
        <v>1076</v>
      </c>
      <c r="D1982" s="338" t="s">
        <v>570</v>
      </c>
      <c r="E1982" s="334" t="s">
        <v>1700</v>
      </c>
      <c r="F1982" s="336" t="s">
        <v>1786</v>
      </c>
      <c r="G1982" s="454"/>
      <c r="H1982" s="337" t="s">
        <v>44</v>
      </c>
      <c r="I1982" s="455"/>
      <c r="J1982" s="456"/>
      <c r="K1982" s="336"/>
      <c r="L1982" s="324">
        <v>983400</v>
      </c>
      <c r="M1982" s="324">
        <v>983400</v>
      </c>
      <c r="N1982" s="132">
        <v>983400</v>
      </c>
      <c r="O1982" s="324">
        <v>983400</v>
      </c>
      <c r="P1982" s="324">
        <v>983400</v>
      </c>
      <c r="Q1982" s="324">
        <v>983400</v>
      </c>
      <c r="R1982" s="324">
        <v>983400</v>
      </c>
      <c r="S1982" s="324">
        <v>983400</v>
      </c>
      <c r="T1982" s="324">
        <v>983400</v>
      </c>
      <c r="U1982" s="267">
        <v>786720</v>
      </c>
    </row>
    <row r="1983" spans="1:21" s="267" customFormat="1" ht="65.099999999999994" customHeight="1" x14ac:dyDescent="0.3">
      <c r="A1983" s="264">
        <v>1973</v>
      </c>
      <c r="B1983" s="376"/>
      <c r="C1983" s="334" t="s">
        <v>1076</v>
      </c>
      <c r="D1983" s="338" t="s">
        <v>570</v>
      </c>
      <c r="E1983" s="334" t="s">
        <v>1700</v>
      </c>
      <c r="F1983" s="336" t="s">
        <v>1787</v>
      </c>
      <c r="G1983" s="454"/>
      <c r="H1983" s="337" t="s">
        <v>44</v>
      </c>
      <c r="I1983" s="455"/>
      <c r="J1983" s="456"/>
      <c r="K1983" s="336"/>
      <c r="L1983" s="324">
        <v>1224390</v>
      </c>
      <c r="M1983" s="324">
        <v>1224390</v>
      </c>
      <c r="N1983" s="132">
        <v>1224390</v>
      </c>
      <c r="O1983" s="324">
        <v>1224390</v>
      </c>
      <c r="P1983" s="324">
        <v>1224390</v>
      </c>
      <c r="Q1983" s="324">
        <v>1224390</v>
      </c>
      <c r="R1983" s="324">
        <v>1224390</v>
      </c>
      <c r="S1983" s="324">
        <v>1224390</v>
      </c>
      <c r="T1983" s="324">
        <v>1224390</v>
      </c>
      <c r="U1983" s="267">
        <v>979510</v>
      </c>
    </row>
    <row r="1984" spans="1:21" s="267" customFormat="1" ht="65.099999999999994" customHeight="1" x14ac:dyDescent="0.3">
      <c r="A1984" s="264">
        <v>1974</v>
      </c>
      <c r="B1984" s="376"/>
      <c r="C1984" s="334" t="s">
        <v>1076</v>
      </c>
      <c r="D1984" s="338" t="s">
        <v>570</v>
      </c>
      <c r="E1984" s="334" t="s">
        <v>1700</v>
      </c>
      <c r="F1984" s="336" t="s">
        <v>1788</v>
      </c>
      <c r="G1984" s="454"/>
      <c r="H1984" s="337" t="s">
        <v>44</v>
      </c>
      <c r="I1984" s="455"/>
      <c r="J1984" s="456"/>
      <c r="K1984" s="336"/>
      <c r="L1984" s="324">
        <v>1486440</v>
      </c>
      <c r="M1984" s="324">
        <v>1486440</v>
      </c>
      <c r="N1984" s="132">
        <v>1486440</v>
      </c>
      <c r="O1984" s="324">
        <v>1486440</v>
      </c>
      <c r="P1984" s="324">
        <v>1486440</v>
      </c>
      <c r="Q1984" s="324">
        <v>1486440</v>
      </c>
      <c r="R1984" s="324">
        <v>1486440</v>
      </c>
      <c r="S1984" s="324">
        <v>1486440</v>
      </c>
      <c r="T1984" s="324">
        <v>1486440</v>
      </c>
      <c r="U1984" s="267">
        <v>1189150</v>
      </c>
    </row>
    <row r="1985" spans="1:21" s="267" customFormat="1" ht="65.099999999999994" customHeight="1" x14ac:dyDescent="0.3">
      <c r="A1985" s="264">
        <v>1975</v>
      </c>
      <c r="B1985" s="376"/>
      <c r="C1985" s="334" t="s">
        <v>1076</v>
      </c>
      <c r="D1985" s="338" t="s">
        <v>570</v>
      </c>
      <c r="E1985" s="334" t="s">
        <v>1700</v>
      </c>
      <c r="F1985" s="336" t="s">
        <v>1789</v>
      </c>
      <c r="G1985" s="454"/>
      <c r="H1985" s="337" t="s">
        <v>44</v>
      </c>
      <c r="I1985" s="455"/>
      <c r="J1985" s="456"/>
      <c r="K1985" s="336"/>
      <c r="L1985" s="324">
        <v>1805590</v>
      </c>
      <c r="M1985" s="324">
        <v>1805590</v>
      </c>
      <c r="N1985" s="132">
        <v>1805590</v>
      </c>
      <c r="O1985" s="324">
        <v>1805590</v>
      </c>
      <c r="P1985" s="324">
        <v>1805590</v>
      </c>
      <c r="Q1985" s="324">
        <v>1805590</v>
      </c>
      <c r="R1985" s="324">
        <v>1805590</v>
      </c>
      <c r="S1985" s="324">
        <v>1805590</v>
      </c>
      <c r="T1985" s="324">
        <v>1805590</v>
      </c>
      <c r="U1985" s="267">
        <v>1444470</v>
      </c>
    </row>
    <row r="1986" spans="1:21" s="267" customFormat="1" ht="65.099999999999994" customHeight="1" x14ac:dyDescent="0.3">
      <c r="A1986" s="264">
        <v>1976</v>
      </c>
      <c r="B1986" s="376"/>
      <c r="C1986" s="334" t="s">
        <v>1076</v>
      </c>
      <c r="D1986" s="338" t="s">
        <v>570</v>
      </c>
      <c r="E1986" s="334" t="s">
        <v>1700</v>
      </c>
      <c r="F1986" s="336" t="s">
        <v>1790</v>
      </c>
      <c r="G1986" s="454"/>
      <c r="H1986" s="337" t="s">
        <v>44</v>
      </c>
      <c r="I1986" s="455"/>
      <c r="J1986" s="456"/>
      <c r="K1986" s="336"/>
      <c r="L1986" s="324">
        <v>2188410</v>
      </c>
      <c r="M1986" s="324">
        <v>2188410</v>
      </c>
      <c r="N1986" s="132">
        <v>2188410</v>
      </c>
      <c r="O1986" s="324">
        <v>2188410</v>
      </c>
      <c r="P1986" s="324">
        <v>2188410</v>
      </c>
      <c r="Q1986" s="324">
        <v>2188410</v>
      </c>
      <c r="R1986" s="324">
        <v>2188410</v>
      </c>
      <c r="S1986" s="324">
        <v>2188410</v>
      </c>
      <c r="T1986" s="324">
        <v>2188410</v>
      </c>
      <c r="U1986" s="267">
        <v>1750730</v>
      </c>
    </row>
    <row r="1987" spans="1:21" s="267" customFormat="1" ht="65.099999999999994" customHeight="1" x14ac:dyDescent="0.3">
      <c r="A1987" s="264">
        <v>1977</v>
      </c>
      <c r="B1987" s="376"/>
      <c r="C1987" s="334" t="s">
        <v>1076</v>
      </c>
      <c r="D1987" s="338" t="s">
        <v>570</v>
      </c>
      <c r="E1987" s="334" t="s">
        <v>1700</v>
      </c>
      <c r="F1987" s="336" t="s">
        <v>1791</v>
      </c>
      <c r="G1987" s="454"/>
      <c r="H1987" s="337" t="s">
        <v>44</v>
      </c>
      <c r="I1987" s="455"/>
      <c r="J1987" s="456"/>
      <c r="K1987" s="336"/>
      <c r="L1987" s="324">
        <v>2633550</v>
      </c>
      <c r="M1987" s="324">
        <v>2633550</v>
      </c>
      <c r="N1987" s="132">
        <v>2633550</v>
      </c>
      <c r="O1987" s="324">
        <v>2633550</v>
      </c>
      <c r="P1987" s="324">
        <v>2633550</v>
      </c>
      <c r="Q1987" s="324">
        <v>2633550</v>
      </c>
      <c r="R1987" s="324">
        <v>2633550</v>
      </c>
      <c r="S1987" s="324">
        <v>2633550</v>
      </c>
      <c r="T1987" s="324">
        <v>2633550</v>
      </c>
      <c r="U1987" s="267">
        <v>2106840</v>
      </c>
    </row>
    <row r="1988" spans="1:21" s="267" customFormat="1" ht="65.099999999999994" customHeight="1" x14ac:dyDescent="0.3">
      <c r="A1988" s="264">
        <v>1978</v>
      </c>
      <c r="B1988" s="376"/>
      <c r="C1988" s="334" t="s">
        <v>1076</v>
      </c>
      <c r="D1988" s="338" t="s">
        <v>570</v>
      </c>
      <c r="E1988" s="334" t="s">
        <v>1700</v>
      </c>
      <c r="F1988" s="336" t="s">
        <v>1792</v>
      </c>
      <c r="G1988" s="454"/>
      <c r="H1988" s="337" t="s">
        <v>44</v>
      </c>
      <c r="I1988" s="455"/>
      <c r="J1988" s="456"/>
      <c r="K1988" s="336"/>
      <c r="L1988" s="324">
        <v>1249090</v>
      </c>
      <c r="M1988" s="324">
        <v>1249090</v>
      </c>
      <c r="N1988" s="132">
        <v>1249090</v>
      </c>
      <c r="O1988" s="324">
        <v>1249090</v>
      </c>
      <c r="P1988" s="324">
        <v>1249090</v>
      </c>
      <c r="Q1988" s="324">
        <v>1249090</v>
      </c>
      <c r="R1988" s="324">
        <v>1249090</v>
      </c>
      <c r="S1988" s="324">
        <v>1249090</v>
      </c>
      <c r="T1988" s="324">
        <v>1249090</v>
      </c>
      <c r="U1988" s="267">
        <v>999270</v>
      </c>
    </row>
    <row r="1989" spans="1:21" s="267" customFormat="1" ht="65.099999999999994" customHeight="1" x14ac:dyDescent="0.3">
      <c r="A1989" s="264">
        <v>1979</v>
      </c>
      <c r="B1989" s="376"/>
      <c r="C1989" s="334" t="s">
        <v>1076</v>
      </c>
      <c r="D1989" s="338" t="s">
        <v>570</v>
      </c>
      <c r="E1989" s="334" t="s">
        <v>1700</v>
      </c>
      <c r="F1989" s="336" t="s">
        <v>1793</v>
      </c>
      <c r="G1989" s="454"/>
      <c r="H1989" s="337" t="s">
        <v>44</v>
      </c>
      <c r="I1989" s="455"/>
      <c r="J1989" s="456"/>
      <c r="K1989" s="336"/>
      <c r="L1989" s="324">
        <v>1539690</v>
      </c>
      <c r="M1989" s="324">
        <v>1539690</v>
      </c>
      <c r="N1989" s="132">
        <v>1539690</v>
      </c>
      <c r="O1989" s="324">
        <v>1539690</v>
      </c>
      <c r="P1989" s="324">
        <v>1539690</v>
      </c>
      <c r="Q1989" s="324">
        <v>1539690</v>
      </c>
      <c r="R1989" s="324">
        <v>1539690</v>
      </c>
      <c r="S1989" s="324">
        <v>1539690</v>
      </c>
      <c r="T1989" s="324">
        <v>1539690</v>
      </c>
      <c r="U1989" s="267">
        <v>1231750</v>
      </c>
    </row>
    <row r="1990" spans="1:21" s="267" customFormat="1" ht="65.099999999999994" customHeight="1" x14ac:dyDescent="0.3">
      <c r="A1990" s="264">
        <v>1980</v>
      </c>
      <c r="B1990" s="376"/>
      <c r="C1990" s="334" t="s">
        <v>1076</v>
      </c>
      <c r="D1990" s="338" t="s">
        <v>570</v>
      </c>
      <c r="E1990" s="334" t="s">
        <v>1700</v>
      </c>
      <c r="F1990" s="336" t="s">
        <v>1794</v>
      </c>
      <c r="G1990" s="454"/>
      <c r="H1990" s="337" t="s">
        <v>44</v>
      </c>
      <c r="I1990" s="455"/>
      <c r="J1990" s="456"/>
      <c r="K1990" s="336"/>
      <c r="L1990" s="324">
        <v>1888980</v>
      </c>
      <c r="M1990" s="324">
        <v>1888980</v>
      </c>
      <c r="N1990" s="132">
        <v>1888980</v>
      </c>
      <c r="O1990" s="324">
        <v>1888980</v>
      </c>
      <c r="P1990" s="324">
        <v>1888980</v>
      </c>
      <c r="Q1990" s="324">
        <v>1888980</v>
      </c>
      <c r="R1990" s="324">
        <v>1888980</v>
      </c>
      <c r="S1990" s="324">
        <v>1888980</v>
      </c>
      <c r="T1990" s="324">
        <v>1888980</v>
      </c>
      <c r="U1990" s="267">
        <v>1511180</v>
      </c>
    </row>
    <row r="1991" spans="1:21" s="267" customFormat="1" ht="65.099999999999994" customHeight="1" x14ac:dyDescent="0.3">
      <c r="A1991" s="264">
        <v>1981</v>
      </c>
      <c r="B1991" s="376"/>
      <c r="C1991" s="334" t="s">
        <v>1076</v>
      </c>
      <c r="D1991" s="338" t="s">
        <v>570</v>
      </c>
      <c r="E1991" s="334" t="s">
        <v>1700</v>
      </c>
      <c r="F1991" s="336" t="s">
        <v>1795</v>
      </c>
      <c r="G1991" s="454"/>
      <c r="H1991" s="337" t="s">
        <v>44</v>
      </c>
      <c r="I1991" s="455"/>
      <c r="J1991" s="456"/>
      <c r="K1991" s="336"/>
      <c r="L1991" s="324">
        <v>2290040</v>
      </c>
      <c r="M1991" s="324">
        <v>2290040</v>
      </c>
      <c r="N1991" s="132">
        <v>2290040</v>
      </c>
      <c r="O1991" s="324">
        <v>2290040</v>
      </c>
      <c r="P1991" s="324">
        <v>2290040</v>
      </c>
      <c r="Q1991" s="324">
        <v>2290040</v>
      </c>
      <c r="R1991" s="324">
        <v>2290040</v>
      </c>
      <c r="S1991" s="324">
        <v>2290040</v>
      </c>
      <c r="T1991" s="324">
        <v>2290040</v>
      </c>
      <c r="U1991" s="267">
        <v>1832030</v>
      </c>
    </row>
    <row r="1992" spans="1:21" s="267" customFormat="1" ht="65.099999999999994" customHeight="1" x14ac:dyDescent="0.3">
      <c r="A1992" s="264">
        <v>1982</v>
      </c>
      <c r="B1992" s="376"/>
      <c r="C1992" s="334" t="s">
        <v>1076</v>
      </c>
      <c r="D1992" s="338" t="s">
        <v>570</v>
      </c>
      <c r="E1992" s="334" t="s">
        <v>1700</v>
      </c>
      <c r="F1992" s="336" t="s">
        <v>1796</v>
      </c>
      <c r="G1992" s="454"/>
      <c r="H1992" s="337" t="s">
        <v>44</v>
      </c>
      <c r="I1992" s="455"/>
      <c r="J1992" s="456"/>
      <c r="K1992" s="336"/>
      <c r="L1992" s="324">
        <v>2778240</v>
      </c>
      <c r="M1992" s="324">
        <v>2778240</v>
      </c>
      <c r="N1992" s="132">
        <v>2778240</v>
      </c>
      <c r="O1992" s="324">
        <v>2778240</v>
      </c>
      <c r="P1992" s="324">
        <v>2778240</v>
      </c>
      <c r="Q1992" s="324">
        <v>2778240</v>
      </c>
      <c r="R1992" s="324">
        <v>2778240</v>
      </c>
      <c r="S1992" s="324">
        <v>2778240</v>
      </c>
      <c r="T1992" s="324">
        <v>2778240</v>
      </c>
      <c r="U1992" s="267">
        <v>2222590</v>
      </c>
    </row>
    <row r="1993" spans="1:21" s="267" customFormat="1" ht="65.099999999999994" customHeight="1" x14ac:dyDescent="0.3">
      <c r="A1993" s="264">
        <v>1983</v>
      </c>
      <c r="B1993" s="376"/>
      <c r="C1993" s="334" t="s">
        <v>1076</v>
      </c>
      <c r="D1993" s="338" t="s">
        <v>570</v>
      </c>
      <c r="E1993" s="334" t="s">
        <v>1700</v>
      </c>
      <c r="F1993" s="336" t="s">
        <v>1797</v>
      </c>
      <c r="G1993" s="454"/>
      <c r="H1993" s="337" t="s">
        <v>44</v>
      </c>
      <c r="I1993" s="455"/>
      <c r="J1993" s="456"/>
      <c r="K1993" s="336"/>
      <c r="L1993" s="324">
        <v>3340850</v>
      </c>
      <c r="M1993" s="324">
        <v>3340850</v>
      </c>
      <c r="N1993" s="132">
        <v>3340850</v>
      </c>
      <c r="O1993" s="324">
        <v>3340850</v>
      </c>
      <c r="P1993" s="324">
        <v>3340850</v>
      </c>
      <c r="Q1993" s="324">
        <v>3340850</v>
      </c>
      <c r="R1993" s="324">
        <v>3340850</v>
      </c>
      <c r="S1993" s="324">
        <v>3340850</v>
      </c>
      <c r="T1993" s="324">
        <v>3340850</v>
      </c>
      <c r="U1993" s="267">
        <v>2672680</v>
      </c>
    </row>
    <row r="1994" spans="1:21" s="267" customFormat="1" ht="65.099999999999994" customHeight="1" x14ac:dyDescent="0.3">
      <c r="A1994" s="264">
        <v>1984</v>
      </c>
      <c r="B1994" s="376"/>
      <c r="C1994" s="334" t="s">
        <v>1076</v>
      </c>
      <c r="D1994" s="338" t="s">
        <v>570</v>
      </c>
      <c r="E1994" s="334" t="s">
        <v>1700</v>
      </c>
      <c r="F1994" s="336" t="s">
        <v>1798</v>
      </c>
      <c r="G1994" s="454"/>
      <c r="H1994" s="337" t="s">
        <v>44</v>
      </c>
      <c r="I1994" s="455"/>
      <c r="J1994" s="456"/>
      <c r="K1994" s="336"/>
      <c r="L1994" s="324">
        <v>1575830</v>
      </c>
      <c r="M1994" s="324">
        <v>1575830</v>
      </c>
      <c r="N1994" s="132">
        <v>1575830</v>
      </c>
      <c r="O1994" s="324">
        <v>1575830</v>
      </c>
      <c r="P1994" s="324">
        <v>1575830</v>
      </c>
      <c r="Q1994" s="324">
        <v>1575830</v>
      </c>
      <c r="R1994" s="324">
        <v>1575830</v>
      </c>
      <c r="S1994" s="324">
        <v>1575830</v>
      </c>
      <c r="T1994" s="324">
        <v>1575830</v>
      </c>
      <c r="U1994" s="267">
        <v>1260660</v>
      </c>
    </row>
    <row r="1995" spans="1:21" s="267" customFormat="1" ht="65.099999999999994" customHeight="1" x14ac:dyDescent="0.3">
      <c r="A1995" s="264">
        <v>1985</v>
      </c>
      <c r="B1995" s="376"/>
      <c r="C1995" s="334" t="s">
        <v>1076</v>
      </c>
      <c r="D1995" s="338" t="s">
        <v>570</v>
      </c>
      <c r="E1995" s="334" t="s">
        <v>1700</v>
      </c>
      <c r="F1995" s="336" t="s">
        <v>1799</v>
      </c>
      <c r="G1995" s="454"/>
      <c r="H1995" s="337" t="s">
        <v>44</v>
      </c>
      <c r="I1995" s="455"/>
      <c r="J1995" s="456"/>
      <c r="K1995" s="336"/>
      <c r="L1995" s="324">
        <v>1974510</v>
      </c>
      <c r="M1995" s="324">
        <v>1974510</v>
      </c>
      <c r="N1995" s="132">
        <v>1974510</v>
      </c>
      <c r="O1995" s="324">
        <v>1974510</v>
      </c>
      <c r="P1995" s="324">
        <v>1974510</v>
      </c>
      <c r="Q1995" s="324">
        <v>1974510</v>
      </c>
      <c r="R1995" s="324">
        <v>1974510</v>
      </c>
      <c r="S1995" s="324">
        <v>1974510</v>
      </c>
      <c r="T1995" s="324">
        <v>1974510</v>
      </c>
      <c r="U1995" s="267">
        <v>1579610</v>
      </c>
    </row>
    <row r="1996" spans="1:21" s="267" customFormat="1" ht="65.099999999999994" customHeight="1" x14ac:dyDescent="0.3">
      <c r="A1996" s="264">
        <v>1986</v>
      </c>
      <c r="B1996" s="376"/>
      <c r="C1996" s="334" t="s">
        <v>1076</v>
      </c>
      <c r="D1996" s="338" t="s">
        <v>570</v>
      </c>
      <c r="E1996" s="334" t="s">
        <v>1700</v>
      </c>
      <c r="F1996" s="336" t="s">
        <v>1800</v>
      </c>
      <c r="G1996" s="454"/>
      <c r="H1996" s="337" t="s">
        <v>44</v>
      </c>
      <c r="I1996" s="455"/>
      <c r="J1996" s="456"/>
      <c r="K1996" s="336"/>
      <c r="L1996" s="324">
        <v>2400280</v>
      </c>
      <c r="M1996" s="324">
        <v>2400280</v>
      </c>
      <c r="N1996" s="132">
        <v>2400280</v>
      </c>
      <c r="O1996" s="324">
        <v>2400280</v>
      </c>
      <c r="P1996" s="324">
        <v>2400280</v>
      </c>
      <c r="Q1996" s="324">
        <v>2400280</v>
      </c>
      <c r="R1996" s="324">
        <v>2400280</v>
      </c>
      <c r="S1996" s="324">
        <v>2400280</v>
      </c>
      <c r="T1996" s="324">
        <v>2400280</v>
      </c>
      <c r="U1996" s="267">
        <v>1920220</v>
      </c>
    </row>
    <row r="1997" spans="1:21" s="267" customFormat="1" ht="65.099999999999994" customHeight="1" x14ac:dyDescent="0.3">
      <c r="A1997" s="264">
        <v>1987</v>
      </c>
      <c r="B1997" s="376"/>
      <c r="C1997" s="334" t="s">
        <v>1076</v>
      </c>
      <c r="D1997" s="338" t="s">
        <v>570</v>
      </c>
      <c r="E1997" s="334" t="s">
        <v>1700</v>
      </c>
      <c r="F1997" s="336" t="s">
        <v>1801</v>
      </c>
      <c r="G1997" s="454"/>
      <c r="H1997" s="337" t="s">
        <v>44</v>
      </c>
      <c r="I1997" s="455"/>
      <c r="J1997" s="456"/>
      <c r="K1997" s="336"/>
      <c r="L1997" s="324">
        <v>2899230</v>
      </c>
      <c r="M1997" s="324">
        <v>2899230</v>
      </c>
      <c r="N1997" s="132">
        <v>2899230</v>
      </c>
      <c r="O1997" s="324">
        <v>2899230</v>
      </c>
      <c r="P1997" s="324">
        <v>2899230</v>
      </c>
      <c r="Q1997" s="324">
        <v>2899230</v>
      </c>
      <c r="R1997" s="324">
        <v>2899230</v>
      </c>
      <c r="S1997" s="324">
        <v>2899230</v>
      </c>
      <c r="T1997" s="324">
        <v>2899230</v>
      </c>
      <c r="U1997" s="267">
        <v>2319380</v>
      </c>
    </row>
    <row r="1998" spans="1:21" s="267" customFormat="1" ht="65.099999999999994" customHeight="1" x14ac:dyDescent="0.3">
      <c r="A1998" s="264">
        <v>1988</v>
      </c>
      <c r="B1998" s="376"/>
      <c r="C1998" s="334" t="s">
        <v>1076</v>
      </c>
      <c r="D1998" s="338" t="s">
        <v>570</v>
      </c>
      <c r="E1998" s="334" t="s">
        <v>1700</v>
      </c>
      <c r="F1998" s="336" t="s">
        <v>1802</v>
      </c>
      <c r="G1998" s="454"/>
      <c r="H1998" s="337" t="s">
        <v>44</v>
      </c>
      <c r="I1998" s="455"/>
      <c r="J1998" s="456"/>
      <c r="K1998" s="336"/>
      <c r="L1998" s="324">
        <v>3540600</v>
      </c>
      <c r="M1998" s="324">
        <v>3540600</v>
      </c>
      <c r="N1998" s="132">
        <v>3540600</v>
      </c>
      <c r="O1998" s="324">
        <v>3540600</v>
      </c>
      <c r="P1998" s="324">
        <v>3540600</v>
      </c>
      <c r="Q1998" s="324">
        <v>3540600</v>
      </c>
      <c r="R1998" s="324">
        <v>3540600</v>
      </c>
      <c r="S1998" s="324">
        <v>3540600</v>
      </c>
      <c r="T1998" s="324">
        <v>3540600</v>
      </c>
      <c r="U1998" s="267">
        <v>2832480</v>
      </c>
    </row>
    <row r="1999" spans="1:21" s="267" customFormat="1" ht="65.099999999999994" customHeight="1" x14ac:dyDescent="0.3">
      <c r="A1999" s="264">
        <v>1989</v>
      </c>
      <c r="B1999" s="376"/>
      <c r="C1999" s="334" t="s">
        <v>1076</v>
      </c>
      <c r="D1999" s="338" t="s">
        <v>570</v>
      </c>
      <c r="E1999" s="334" t="s">
        <v>1700</v>
      </c>
      <c r="F1999" s="336" t="s">
        <v>1803</v>
      </c>
      <c r="G1999" s="454"/>
      <c r="H1999" s="337" t="s">
        <v>44</v>
      </c>
      <c r="I1999" s="455"/>
      <c r="J1999" s="456"/>
      <c r="K1999" s="336"/>
      <c r="L1999" s="324">
        <v>4254930</v>
      </c>
      <c r="M1999" s="324">
        <v>4254930</v>
      </c>
      <c r="N1999" s="132">
        <v>4254930</v>
      </c>
      <c r="O1999" s="324">
        <v>4254930</v>
      </c>
      <c r="P1999" s="324">
        <v>4254930</v>
      </c>
      <c r="Q1999" s="324">
        <v>4254930</v>
      </c>
      <c r="R1999" s="324">
        <v>4254930</v>
      </c>
      <c r="S1999" s="324">
        <v>4254930</v>
      </c>
      <c r="T1999" s="324">
        <v>4254930</v>
      </c>
      <c r="U1999" s="267">
        <v>3403940</v>
      </c>
    </row>
    <row r="2000" spans="1:21" s="267" customFormat="1" ht="65.099999999999994" customHeight="1" x14ac:dyDescent="0.3">
      <c r="A2000" s="264">
        <v>1990</v>
      </c>
      <c r="B2000" s="376"/>
      <c r="C2000" s="334" t="s">
        <v>1076</v>
      </c>
      <c r="D2000" s="338" t="s">
        <v>570</v>
      </c>
      <c r="E2000" s="334" t="s">
        <v>1700</v>
      </c>
      <c r="F2000" s="336" t="s">
        <v>1804</v>
      </c>
      <c r="G2000" s="454"/>
      <c r="H2000" s="337" t="s">
        <v>44</v>
      </c>
      <c r="I2000" s="455"/>
      <c r="J2000" s="456"/>
      <c r="K2000" s="336"/>
      <c r="L2000" s="324">
        <v>2013830</v>
      </c>
      <c r="M2000" s="324">
        <v>2013830</v>
      </c>
      <c r="N2000" s="132">
        <v>2013830</v>
      </c>
      <c r="O2000" s="324">
        <v>2013830</v>
      </c>
      <c r="P2000" s="324">
        <v>2013830</v>
      </c>
      <c r="Q2000" s="324">
        <v>2013830</v>
      </c>
      <c r="R2000" s="324">
        <v>2013830</v>
      </c>
      <c r="S2000" s="324">
        <v>2013830</v>
      </c>
      <c r="T2000" s="324">
        <v>2013830</v>
      </c>
      <c r="U2000" s="267">
        <v>1611060</v>
      </c>
    </row>
    <row r="2001" spans="1:21" s="267" customFormat="1" ht="65.099999999999994" customHeight="1" x14ac:dyDescent="0.3">
      <c r="A2001" s="264">
        <v>1991</v>
      </c>
      <c r="B2001" s="376"/>
      <c r="C2001" s="334" t="s">
        <v>1076</v>
      </c>
      <c r="D2001" s="338" t="s">
        <v>570</v>
      </c>
      <c r="E2001" s="334" t="s">
        <v>1700</v>
      </c>
      <c r="F2001" s="336" t="s">
        <v>1805</v>
      </c>
      <c r="G2001" s="454"/>
      <c r="H2001" s="337" t="s">
        <v>44</v>
      </c>
      <c r="I2001" s="455"/>
      <c r="J2001" s="456"/>
      <c r="K2001" s="336"/>
      <c r="L2001" s="324">
        <v>2478450</v>
      </c>
      <c r="M2001" s="324">
        <v>2478450</v>
      </c>
      <c r="N2001" s="132">
        <v>2478450</v>
      </c>
      <c r="O2001" s="324">
        <v>2478450</v>
      </c>
      <c r="P2001" s="324">
        <v>2478450</v>
      </c>
      <c r="Q2001" s="324">
        <v>2478450</v>
      </c>
      <c r="R2001" s="324">
        <v>2478450</v>
      </c>
      <c r="S2001" s="324">
        <v>2478450</v>
      </c>
      <c r="T2001" s="324">
        <v>2478450</v>
      </c>
      <c r="U2001" s="267">
        <v>1982760</v>
      </c>
    </row>
    <row r="2002" spans="1:21" s="267" customFormat="1" ht="65.099999999999994" customHeight="1" x14ac:dyDescent="0.3">
      <c r="A2002" s="264">
        <v>1992</v>
      </c>
      <c r="B2002" s="376"/>
      <c r="C2002" s="334" t="s">
        <v>1076</v>
      </c>
      <c r="D2002" s="338" t="s">
        <v>570</v>
      </c>
      <c r="E2002" s="334" t="s">
        <v>1700</v>
      </c>
      <c r="F2002" s="336" t="s">
        <v>1806</v>
      </c>
      <c r="G2002" s="454"/>
      <c r="H2002" s="337" t="s">
        <v>44</v>
      </c>
      <c r="I2002" s="455"/>
      <c r="J2002" s="456"/>
      <c r="K2002" s="336"/>
      <c r="L2002" s="324">
        <v>3033040</v>
      </c>
      <c r="M2002" s="324">
        <v>3033040</v>
      </c>
      <c r="N2002" s="132">
        <v>3033040</v>
      </c>
      <c r="O2002" s="324">
        <v>3033040</v>
      </c>
      <c r="P2002" s="324">
        <v>3033040</v>
      </c>
      <c r="Q2002" s="324">
        <v>3033040</v>
      </c>
      <c r="R2002" s="324">
        <v>3033040</v>
      </c>
      <c r="S2002" s="324">
        <v>3033040</v>
      </c>
      <c r="T2002" s="324">
        <v>3033040</v>
      </c>
      <c r="U2002" s="267">
        <v>2426430</v>
      </c>
    </row>
    <row r="2003" spans="1:21" s="267" customFormat="1" ht="65.099999999999994" customHeight="1" x14ac:dyDescent="0.3">
      <c r="A2003" s="264">
        <v>1993</v>
      </c>
      <c r="B2003" s="376"/>
      <c r="C2003" s="334" t="s">
        <v>1076</v>
      </c>
      <c r="D2003" s="338" t="s">
        <v>570</v>
      </c>
      <c r="E2003" s="334" t="s">
        <v>1700</v>
      </c>
      <c r="F2003" s="336" t="s">
        <v>1807</v>
      </c>
      <c r="G2003" s="454"/>
      <c r="H2003" s="337" t="s">
        <v>44</v>
      </c>
      <c r="I2003" s="455"/>
      <c r="J2003" s="456"/>
      <c r="K2003" s="336"/>
      <c r="L2003" s="324">
        <v>3665680</v>
      </c>
      <c r="M2003" s="324">
        <v>3665680</v>
      </c>
      <c r="N2003" s="132">
        <v>3665680</v>
      </c>
      <c r="O2003" s="324">
        <v>3665680</v>
      </c>
      <c r="P2003" s="324">
        <v>3665680</v>
      </c>
      <c r="Q2003" s="324">
        <v>3665680</v>
      </c>
      <c r="R2003" s="324">
        <v>3665680</v>
      </c>
      <c r="S2003" s="324">
        <v>3665680</v>
      </c>
      <c r="T2003" s="324">
        <v>3665680</v>
      </c>
      <c r="U2003" s="267">
        <v>2932540</v>
      </c>
    </row>
    <row r="2004" spans="1:21" s="267" customFormat="1" ht="65.099999999999994" customHeight="1" x14ac:dyDescent="0.3">
      <c r="A2004" s="264">
        <v>1994</v>
      </c>
      <c r="B2004" s="376"/>
      <c r="C2004" s="334" t="s">
        <v>1076</v>
      </c>
      <c r="D2004" s="338" t="s">
        <v>570</v>
      </c>
      <c r="E2004" s="334" t="s">
        <v>1700</v>
      </c>
      <c r="F2004" s="336" t="s">
        <v>1808</v>
      </c>
      <c r="G2004" s="454"/>
      <c r="H2004" s="337" t="s">
        <v>44</v>
      </c>
      <c r="I2004" s="455"/>
      <c r="J2004" s="456"/>
      <c r="K2004" s="336"/>
      <c r="L2004" s="324">
        <v>4481400</v>
      </c>
      <c r="M2004" s="324">
        <v>4481400</v>
      </c>
      <c r="N2004" s="132">
        <v>4481400</v>
      </c>
      <c r="O2004" s="324">
        <v>4481400</v>
      </c>
      <c r="P2004" s="324">
        <v>4481400</v>
      </c>
      <c r="Q2004" s="324">
        <v>4481400</v>
      </c>
      <c r="R2004" s="324">
        <v>4481400</v>
      </c>
      <c r="S2004" s="324">
        <v>4481400</v>
      </c>
      <c r="T2004" s="324">
        <v>4481400</v>
      </c>
      <c r="U2004" s="267">
        <v>3585120</v>
      </c>
    </row>
    <row r="2005" spans="1:21" s="267" customFormat="1" ht="65.099999999999994" customHeight="1" x14ac:dyDescent="0.3">
      <c r="A2005" s="264">
        <v>1995</v>
      </c>
      <c r="B2005" s="376"/>
      <c r="C2005" s="334" t="s">
        <v>1076</v>
      </c>
      <c r="D2005" s="338" t="s">
        <v>570</v>
      </c>
      <c r="E2005" s="334" t="s">
        <v>1700</v>
      </c>
      <c r="F2005" s="336" t="s">
        <v>1809</v>
      </c>
      <c r="G2005" s="454"/>
      <c r="H2005" s="337" t="s">
        <v>44</v>
      </c>
      <c r="I2005" s="455"/>
      <c r="J2005" s="456"/>
      <c r="K2005" s="336"/>
      <c r="L2005" s="324">
        <v>5378930</v>
      </c>
      <c r="M2005" s="324">
        <v>5378930</v>
      </c>
      <c r="N2005" s="132">
        <v>5378930</v>
      </c>
      <c r="O2005" s="324">
        <v>5378930</v>
      </c>
      <c r="P2005" s="324">
        <v>5378930</v>
      </c>
      <c r="Q2005" s="324">
        <v>5378930</v>
      </c>
      <c r="R2005" s="324">
        <v>5378930</v>
      </c>
      <c r="S2005" s="324">
        <v>5378930</v>
      </c>
      <c r="T2005" s="324">
        <v>5378930</v>
      </c>
      <c r="U2005" s="267">
        <v>4303140</v>
      </c>
    </row>
    <row r="2006" spans="1:21" s="267" customFormat="1" ht="65.099999999999994" customHeight="1" x14ac:dyDescent="0.3">
      <c r="A2006" s="264">
        <v>1996</v>
      </c>
      <c r="B2006" s="376"/>
      <c r="C2006" s="334" t="s">
        <v>1076</v>
      </c>
      <c r="D2006" s="338" t="s">
        <v>570</v>
      </c>
      <c r="E2006" s="334" t="s">
        <v>1700</v>
      </c>
      <c r="F2006" s="336" t="s">
        <v>1810</v>
      </c>
      <c r="G2006" s="454"/>
      <c r="H2006" s="337" t="s">
        <v>44</v>
      </c>
      <c r="I2006" s="455"/>
      <c r="J2006" s="456"/>
      <c r="K2006" s="336"/>
      <c r="L2006" s="324">
        <v>2452510</v>
      </c>
      <c r="M2006" s="324">
        <v>2452510</v>
      </c>
      <c r="N2006" s="132">
        <v>2452510</v>
      </c>
      <c r="O2006" s="324">
        <v>2452510</v>
      </c>
      <c r="P2006" s="324">
        <v>2452510</v>
      </c>
      <c r="Q2006" s="324">
        <v>2452510</v>
      </c>
      <c r="R2006" s="324">
        <v>2452510</v>
      </c>
      <c r="S2006" s="324">
        <v>2452510</v>
      </c>
      <c r="T2006" s="324">
        <v>2452510</v>
      </c>
      <c r="U2006" s="267">
        <v>1962010</v>
      </c>
    </row>
    <row r="2007" spans="1:21" s="267" customFormat="1" ht="65.099999999999994" customHeight="1" x14ac:dyDescent="0.3">
      <c r="A2007" s="264">
        <v>1997</v>
      </c>
      <c r="B2007" s="376"/>
      <c r="C2007" s="334" t="s">
        <v>1076</v>
      </c>
      <c r="D2007" s="338" t="s">
        <v>570</v>
      </c>
      <c r="E2007" s="334" t="s">
        <v>1700</v>
      </c>
      <c r="F2007" s="336" t="s">
        <v>1811</v>
      </c>
      <c r="G2007" s="454"/>
      <c r="H2007" s="337" t="s">
        <v>44</v>
      </c>
      <c r="I2007" s="455"/>
      <c r="J2007" s="456"/>
      <c r="K2007" s="336"/>
      <c r="L2007" s="324">
        <v>3074610</v>
      </c>
      <c r="M2007" s="324">
        <v>3074610</v>
      </c>
      <c r="N2007" s="132">
        <v>3074610</v>
      </c>
      <c r="O2007" s="324">
        <v>3074610</v>
      </c>
      <c r="P2007" s="324">
        <v>3074610</v>
      </c>
      <c r="Q2007" s="324">
        <v>3074610</v>
      </c>
      <c r="R2007" s="324">
        <v>3074610</v>
      </c>
      <c r="S2007" s="324">
        <v>3074610</v>
      </c>
      <c r="T2007" s="324">
        <v>3074610</v>
      </c>
      <c r="U2007" s="267">
        <v>2459690</v>
      </c>
    </row>
    <row r="2008" spans="1:21" s="267" customFormat="1" ht="65.099999999999994" customHeight="1" x14ac:dyDescent="0.3">
      <c r="A2008" s="264">
        <v>1998</v>
      </c>
      <c r="B2008" s="376"/>
      <c r="C2008" s="334" t="s">
        <v>1076</v>
      </c>
      <c r="D2008" s="338" t="s">
        <v>570</v>
      </c>
      <c r="E2008" s="334" t="s">
        <v>1700</v>
      </c>
      <c r="F2008" s="336" t="s">
        <v>1812</v>
      </c>
      <c r="G2008" s="454"/>
      <c r="H2008" s="337" t="s">
        <v>44</v>
      </c>
      <c r="I2008" s="455"/>
      <c r="J2008" s="456"/>
      <c r="K2008" s="336"/>
      <c r="L2008" s="324">
        <v>3771730</v>
      </c>
      <c r="M2008" s="324">
        <v>3771730</v>
      </c>
      <c r="N2008" s="132">
        <v>3771730</v>
      </c>
      <c r="O2008" s="324">
        <v>3771730</v>
      </c>
      <c r="P2008" s="324">
        <v>3771730</v>
      </c>
      <c r="Q2008" s="324">
        <v>3771730</v>
      </c>
      <c r="R2008" s="324">
        <v>3771730</v>
      </c>
      <c r="S2008" s="324">
        <v>3771730</v>
      </c>
      <c r="T2008" s="324">
        <v>3771730</v>
      </c>
      <c r="U2008" s="267">
        <v>3017380</v>
      </c>
    </row>
    <row r="2009" spans="1:21" s="267" customFormat="1" ht="65.099999999999994" customHeight="1" x14ac:dyDescent="0.3">
      <c r="A2009" s="264">
        <v>1999</v>
      </c>
      <c r="B2009" s="376"/>
      <c r="C2009" s="334" t="s">
        <v>1076</v>
      </c>
      <c r="D2009" s="338" t="s">
        <v>570</v>
      </c>
      <c r="E2009" s="334" t="s">
        <v>1700</v>
      </c>
      <c r="F2009" s="336" t="s">
        <v>1813</v>
      </c>
      <c r="G2009" s="454"/>
      <c r="H2009" s="337" t="s">
        <v>44</v>
      </c>
      <c r="I2009" s="455"/>
      <c r="J2009" s="456"/>
      <c r="K2009" s="336"/>
      <c r="L2009" s="324">
        <v>4561950</v>
      </c>
      <c r="M2009" s="324">
        <v>4561950</v>
      </c>
      <c r="N2009" s="132">
        <v>4561950</v>
      </c>
      <c r="O2009" s="324">
        <v>4561950</v>
      </c>
      <c r="P2009" s="324">
        <v>4561950</v>
      </c>
      <c r="Q2009" s="324">
        <v>4561950</v>
      </c>
      <c r="R2009" s="324">
        <v>4561950</v>
      </c>
      <c r="S2009" s="324">
        <v>4561950</v>
      </c>
      <c r="T2009" s="324">
        <v>4561950</v>
      </c>
      <c r="U2009" s="267">
        <v>3649560</v>
      </c>
    </row>
    <row r="2010" spans="1:21" s="267" customFormat="1" ht="65.099999999999994" customHeight="1" x14ac:dyDescent="0.3">
      <c r="A2010" s="264">
        <v>2000</v>
      </c>
      <c r="B2010" s="376"/>
      <c r="C2010" s="334" t="s">
        <v>1076</v>
      </c>
      <c r="D2010" s="338" t="s">
        <v>570</v>
      </c>
      <c r="E2010" s="334" t="s">
        <v>1700</v>
      </c>
      <c r="F2010" s="336" t="s">
        <v>1814</v>
      </c>
      <c r="G2010" s="454"/>
      <c r="H2010" s="337" t="s">
        <v>44</v>
      </c>
      <c r="I2010" s="455"/>
      <c r="J2010" s="456"/>
      <c r="K2010" s="336"/>
      <c r="L2010" s="324">
        <v>5555210</v>
      </c>
      <c r="M2010" s="324">
        <v>5555210</v>
      </c>
      <c r="N2010" s="132">
        <v>5555210</v>
      </c>
      <c r="O2010" s="324">
        <v>5555210</v>
      </c>
      <c r="P2010" s="324">
        <v>5555210</v>
      </c>
      <c r="Q2010" s="324">
        <v>5555210</v>
      </c>
      <c r="R2010" s="324">
        <v>5555210</v>
      </c>
      <c r="S2010" s="324">
        <v>5555210</v>
      </c>
      <c r="T2010" s="324">
        <v>5555210</v>
      </c>
      <c r="U2010" s="267">
        <v>4444170</v>
      </c>
    </row>
    <row r="2011" spans="1:21" s="267" customFormat="1" ht="65.099999999999994" customHeight="1" x14ac:dyDescent="0.3">
      <c r="A2011" s="264">
        <v>2001</v>
      </c>
      <c r="B2011" s="376"/>
      <c r="C2011" s="334" t="s">
        <v>1076</v>
      </c>
      <c r="D2011" s="338" t="s">
        <v>570</v>
      </c>
      <c r="E2011" s="334" t="s">
        <v>1700</v>
      </c>
      <c r="F2011" s="336" t="s">
        <v>1815</v>
      </c>
      <c r="G2011" s="454"/>
      <c r="H2011" s="337" t="s">
        <v>44</v>
      </c>
      <c r="I2011" s="455"/>
      <c r="J2011" s="456"/>
      <c r="K2011" s="336"/>
      <c r="L2011" s="324">
        <v>6653160</v>
      </c>
      <c r="M2011" s="324">
        <v>6653160</v>
      </c>
      <c r="N2011" s="132">
        <v>6653160</v>
      </c>
      <c r="O2011" s="324">
        <v>6653160</v>
      </c>
      <c r="P2011" s="324">
        <v>6653160</v>
      </c>
      <c r="Q2011" s="324">
        <v>6653160</v>
      </c>
      <c r="R2011" s="324">
        <v>6653160</v>
      </c>
      <c r="S2011" s="324">
        <v>6653160</v>
      </c>
      <c r="T2011" s="324">
        <v>6653160</v>
      </c>
      <c r="U2011" s="267">
        <v>5322530</v>
      </c>
    </row>
    <row r="2012" spans="1:21" s="267" customFormat="1" ht="65.099999999999994" customHeight="1" x14ac:dyDescent="0.3">
      <c r="A2012" s="264">
        <v>2002</v>
      </c>
      <c r="B2012" s="376"/>
      <c r="C2012" s="334" t="s">
        <v>1076</v>
      </c>
      <c r="D2012" s="338" t="s">
        <v>570</v>
      </c>
      <c r="E2012" s="334" t="s">
        <v>1700</v>
      </c>
      <c r="F2012" s="336" t="s">
        <v>1816</v>
      </c>
      <c r="G2012" s="454"/>
      <c r="H2012" s="337" t="s">
        <v>44</v>
      </c>
      <c r="I2012" s="455"/>
      <c r="J2012" s="456"/>
      <c r="K2012" s="336"/>
      <c r="L2012" s="324">
        <v>3368280</v>
      </c>
      <c r="M2012" s="324">
        <v>3368280</v>
      </c>
      <c r="N2012" s="132">
        <v>3368280</v>
      </c>
      <c r="O2012" s="324">
        <v>3368280</v>
      </c>
      <c r="P2012" s="324">
        <v>3368280</v>
      </c>
      <c r="Q2012" s="324">
        <v>3368280</v>
      </c>
      <c r="R2012" s="324">
        <v>3368280</v>
      </c>
      <c r="S2012" s="324">
        <v>3368280</v>
      </c>
      <c r="T2012" s="324">
        <v>3368280</v>
      </c>
      <c r="U2012" s="267">
        <v>2694620</v>
      </c>
    </row>
    <row r="2013" spans="1:21" s="267" customFormat="1" ht="65.099999999999994" customHeight="1" x14ac:dyDescent="0.3">
      <c r="A2013" s="264">
        <v>2003</v>
      </c>
      <c r="B2013" s="376"/>
      <c r="C2013" s="334" t="s">
        <v>1076</v>
      </c>
      <c r="D2013" s="338" t="s">
        <v>570</v>
      </c>
      <c r="E2013" s="334" t="s">
        <v>1700</v>
      </c>
      <c r="F2013" s="336" t="s">
        <v>1817</v>
      </c>
      <c r="G2013" s="454"/>
      <c r="H2013" s="337" t="s">
        <v>44</v>
      </c>
      <c r="I2013" s="455"/>
      <c r="J2013" s="456"/>
      <c r="K2013" s="336"/>
      <c r="L2013" s="324">
        <v>4153410</v>
      </c>
      <c r="M2013" s="324">
        <v>4153410</v>
      </c>
      <c r="N2013" s="132">
        <v>4153410</v>
      </c>
      <c r="O2013" s="324">
        <v>4153410</v>
      </c>
      <c r="P2013" s="324">
        <v>4153410</v>
      </c>
      <c r="Q2013" s="324">
        <v>4153410</v>
      </c>
      <c r="R2013" s="324">
        <v>4153410</v>
      </c>
      <c r="S2013" s="324">
        <v>4153410</v>
      </c>
      <c r="T2013" s="324">
        <v>4153410</v>
      </c>
      <c r="U2013" s="267">
        <v>3322730</v>
      </c>
    </row>
    <row r="2014" spans="1:21" s="267" customFormat="1" ht="65.099999999999994" customHeight="1" x14ac:dyDescent="0.3">
      <c r="A2014" s="264">
        <v>2004</v>
      </c>
      <c r="B2014" s="376"/>
      <c r="C2014" s="334" t="s">
        <v>1076</v>
      </c>
      <c r="D2014" s="338" t="s">
        <v>570</v>
      </c>
      <c r="E2014" s="334" t="s">
        <v>1700</v>
      </c>
      <c r="F2014" s="336" t="s">
        <v>1818</v>
      </c>
      <c r="G2014" s="454"/>
      <c r="H2014" s="337" t="s">
        <v>44</v>
      </c>
      <c r="I2014" s="455"/>
      <c r="J2014" s="456"/>
      <c r="K2014" s="336"/>
      <c r="L2014" s="324">
        <v>5099430</v>
      </c>
      <c r="M2014" s="324">
        <v>5099430</v>
      </c>
      <c r="N2014" s="132">
        <v>5099430</v>
      </c>
      <c r="O2014" s="324">
        <v>5099430</v>
      </c>
      <c r="P2014" s="324">
        <v>5099430</v>
      </c>
      <c r="Q2014" s="324">
        <v>5099430</v>
      </c>
      <c r="R2014" s="324">
        <v>5099430</v>
      </c>
      <c r="S2014" s="324">
        <v>5099430</v>
      </c>
      <c r="T2014" s="324">
        <v>5099430</v>
      </c>
      <c r="U2014" s="267">
        <v>4079540</v>
      </c>
    </row>
    <row r="2015" spans="1:21" s="267" customFormat="1" ht="65.099999999999994" customHeight="1" x14ac:dyDescent="0.3">
      <c r="A2015" s="264">
        <v>2005</v>
      </c>
      <c r="B2015" s="376"/>
      <c r="C2015" s="334" t="s">
        <v>1076</v>
      </c>
      <c r="D2015" s="338" t="s">
        <v>570</v>
      </c>
      <c r="E2015" s="334" t="s">
        <v>1700</v>
      </c>
      <c r="F2015" s="336" t="s">
        <v>1819</v>
      </c>
      <c r="G2015" s="454"/>
      <c r="H2015" s="337" t="s">
        <v>44</v>
      </c>
      <c r="I2015" s="455"/>
      <c r="J2015" s="456"/>
      <c r="K2015" s="336"/>
      <c r="L2015" s="324">
        <v>6224450</v>
      </c>
      <c r="M2015" s="324">
        <v>6224450</v>
      </c>
      <c r="N2015" s="132">
        <v>6224450</v>
      </c>
      <c r="O2015" s="324">
        <v>6224450</v>
      </c>
      <c r="P2015" s="324">
        <v>6224450</v>
      </c>
      <c r="Q2015" s="324">
        <v>6224450</v>
      </c>
      <c r="R2015" s="324">
        <v>6224450</v>
      </c>
      <c r="S2015" s="324">
        <v>6224450</v>
      </c>
      <c r="T2015" s="324">
        <v>6224450</v>
      </c>
      <c r="U2015" s="267">
        <v>4979560</v>
      </c>
    </row>
    <row r="2016" spans="1:21" s="267" customFormat="1" ht="65.099999999999994" customHeight="1" x14ac:dyDescent="0.3">
      <c r="A2016" s="264">
        <v>2006</v>
      </c>
      <c r="B2016" s="376"/>
      <c r="C2016" s="334" t="s">
        <v>1076</v>
      </c>
      <c r="D2016" s="338" t="s">
        <v>570</v>
      </c>
      <c r="E2016" s="334" t="s">
        <v>1700</v>
      </c>
      <c r="F2016" s="336" t="s">
        <v>1820</v>
      </c>
      <c r="G2016" s="454"/>
      <c r="H2016" s="337" t="s">
        <v>44</v>
      </c>
      <c r="I2016" s="455"/>
      <c r="J2016" s="456"/>
      <c r="K2016" s="336"/>
      <c r="L2016" s="324">
        <v>7518290</v>
      </c>
      <c r="M2016" s="324">
        <v>7518290</v>
      </c>
      <c r="N2016" s="132">
        <v>7518290</v>
      </c>
      <c r="O2016" s="324">
        <v>7518290</v>
      </c>
      <c r="P2016" s="324">
        <v>7518290</v>
      </c>
      <c r="Q2016" s="324">
        <v>7518290</v>
      </c>
      <c r="R2016" s="324">
        <v>7518290</v>
      </c>
      <c r="S2016" s="324">
        <v>7518290</v>
      </c>
      <c r="T2016" s="324">
        <v>7518290</v>
      </c>
      <c r="U2016" s="267">
        <v>6014630</v>
      </c>
    </row>
    <row r="2017" spans="1:21" s="267" customFormat="1" ht="65.099999999999994" customHeight="1" x14ac:dyDescent="0.3">
      <c r="A2017" s="264">
        <v>2007</v>
      </c>
      <c r="B2017" s="376"/>
      <c r="C2017" s="334" t="s">
        <v>1076</v>
      </c>
      <c r="D2017" s="338" t="s">
        <v>570</v>
      </c>
      <c r="E2017" s="334" t="s">
        <v>1700</v>
      </c>
      <c r="F2017" s="336" t="s">
        <v>1821</v>
      </c>
      <c r="G2017" s="454"/>
      <c r="H2017" s="337" t="s">
        <v>44</v>
      </c>
      <c r="I2017" s="455"/>
      <c r="J2017" s="456"/>
      <c r="K2017" s="336"/>
      <c r="L2017" s="324">
        <v>4267840</v>
      </c>
      <c r="M2017" s="324">
        <v>4267840</v>
      </c>
      <c r="N2017" s="132">
        <v>4267840</v>
      </c>
      <c r="O2017" s="324">
        <v>4267840</v>
      </c>
      <c r="P2017" s="324">
        <v>4267840</v>
      </c>
      <c r="Q2017" s="324">
        <v>4267840</v>
      </c>
      <c r="R2017" s="324">
        <v>4267840</v>
      </c>
      <c r="S2017" s="324">
        <v>4267840</v>
      </c>
      <c r="T2017" s="324">
        <v>4267840</v>
      </c>
      <c r="U2017" s="267">
        <v>3414270</v>
      </c>
    </row>
    <row r="2018" spans="1:21" s="267" customFormat="1" ht="65.099999999999994" customHeight="1" x14ac:dyDescent="0.3">
      <c r="A2018" s="264">
        <v>2008</v>
      </c>
      <c r="B2018" s="376"/>
      <c r="C2018" s="334" t="s">
        <v>1076</v>
      </c>
      <c r="D2018" s="338" t="s">
        <v>570</v>
      </c>
      <c r="E2018" s="334" t="s">
        <v>1700</v>
      </c>
      <c r="F2018" s="336" t="s">
        <v>1822</v>
      </c>
      <c r="G2018" s="454"/>
      <c r="H2018" s="337" t="s">
        <v>44</v>
      </c>
      <c r="I2018" s="455"/>
      <c r="J2018" s="456"/>
      <c r="K2018" s="336"/>
      <c r="L2018" s="324">
        <v>5247850</v>
      </c>
      <c r="M2018" s="324">
        <v>5247850</v>
      </c>
      <c r="N2018" s="132">
        <v>5247850</v>
      </c>
      <c r="O2018" s="324">
        <v>5247850</v>
      </c>
      <c r="P2018" s="324">
        <v>5247850</v>
      </c>
      <c r="Q2018" s="324">
        <v>5247850</v>
      </c>
      <c r="R2018" s="324">
        <v>5247850</v>
      </c>
      <c r="S2018" s="324">
        <v>5247850</v>
      </c>
      <c r="T2018" s="324">
        <v>5247850</v>
      </c>
      <c r="U2018" s="267">
        <v>4198280</v>
      </c>
    </row>
    <row r="2019" spans="1:21" s="267" customFormat="1" ht="65.099999999999994" customHeight="1" x14ac:dyDescent="0.3">
      <c r="A2019" s="264">
        <v>2009</v>
      </c>
      <c r="B2019" s="376"/>
      <c r="C2019" s="334" t="s">
        <v>1076</v>
      </c>
      <c r="D2019" s="338" t="s">
        <v>570</v>
      </c>
      <c r="E2019" s="334" t="s">
        <v>1700</v>
      </c>
      <c r="F2019" s="336" t="s">
        <v>1823</v>
      </c>
      <c r="G2019" s="454"/>
      <c r="H2019" s="337" t="s">
        <v>44</v>
      </c>
      <c r="I2019" s="455"/>
      <c r="J2019" s="456"/>
      <c r="K2019" s="336"/>
      <c r="L2019" s="324">
        <v>6458980</v>
      </c>
      <c r="M2019" s="324">
        <v>6458980</v>
      </c>
      <c r="N2019" s="132">
        <v>6458980</v>
      </c>
      <c r="O2019" s="324">
        <v>6458980</v>
      </c>
      <c r="P2019" s="324">
        <v>6458980</v>
      </c>
      <c r="Q2019" s="324">
        <v>6458980</v>
      </c>
      <c r="R2019" s="324">
        <v>6458980</v>
      </c>
      <c r="S2019" s="324">
        <v>6458980</v>
      </c>
      <c r="T2019" s="324">
        <v>6458980</v>
      </c>
      <c r="U2019" s="267">
        <v>5167180</v>
      </c>
    </row>
    <row r="2020" spans="1:21" s="267" customFormat="1" ht="65.099999999999994" customHeight="1" x14ac:dyDescent="0.3">
      <c r="A2020" s="264">
        <v>2010</v>
      </c>
      <c r="B2020" s="376"/>
      <c r="C2020" s="334" t="s">
        <v>1076</v>
      </c>
      <c r="D2020" s="338" t="s">
        <v>570</v>
      </c>
      <c r="E2020" s="334" t="s">
        <v>1700</v>
      </c>
      <c r="F2020" s="336" t="s">
        <v>1824</v>
      </c>
      <c r="G2020" s="454"/>
      <c r="H2020" s="337" t="s">
        <v>44</v>
      </c>
      <c r="I2020" s="455"/>
      <c r="J2020" s="456"/>
      <c r="K2020" s="336"/>
      <c r="L2020" s="324">
        <v>7867240</v>
      </c>
      <c r="M2020" s="324">
        <v>7867240</v>
      </c>
      <c r="N2020" s="132">
        <v>7867240</v>
      </c>
      <c r="O2020" s="324">
        <v>7867240</v>
      </c>
      <c r="P2020" s="324">
        <v>7867240</v>
      </c>
      <c r="Q2020" s="324">
        <v>7867240</v>
      </c>
      <c r="R2020" s="324">
        <v>7867240</v>
      </c>
      <c r="S2020" s="324">
        <v>7867240</v>
      </c>
      <c r="T2020" s="324">
        <v>7867240</v>
      </c>
      <c r="U2020" s="267">
        <v>6293790</v>
      </c>
    </row>
    <row r="2021" spans="1:21" s="267" customFormat="1" ht="65.099999999999994" customHeight="1" x14ac:dyDescent="0.3">
      <c r="A2021" s="264">
        <v>2011</v>
      </c>
      <c r="B2021" s="376"/>
      <c r="C2021" s="334" t="s">
        <v>1076</v>
      </c>
      <c r="D2021" s="338" t="s">
        <v>570</v>
      </c>
      <c r="E2021" s="334" t="s">
        <v>1700</v>
      </c>
      <c r="F2021" s="336" t="s">
        <v>1825</v>
      </c>
      <c r="G2021" s="454"/>
      <c r="H2021" s="337" t="s">
        <v>44</v>
      </c>
      <c r="I2021" s="455"/>
      <c r="J2021" s="456"/>
      <c r="K2021" s="336"/>
      <c r="L2021" s="324">
        <v>8932210</v>
      </c>
      <c r="M2021" s="324">
        <v>8932210</v>
      </c>
      <c r="N2021" s="132">
        <v>8932210</v>
      </c>
      <c r="O2021" s="324">
        <v>8932210</v>
      </c>
      <c r="P2021" s="324">
        <v>8932210</v>
      </c>
      <c r="Q2021" s="324">
        <v>8932210</v>
      </c>
      <c r="R2021" s="324">
        <v>8932210</v>
      </c>
      <c r="S2021" s="324">
        <v>8932210</v>
      </c>
      <c r="T2021" s="324">
        <v>8932210</v>
      </c>
      <c r="U2021" s="267">
        <v>7145770</v>
      </c>
    </row>
    <row r="2022" spans="1:21" s="267" customFormat="1" ht="65.099999999999994" customHeight="1" x14ac:dyDescent="0.3">
      <c r="A2022" s="264">
        <v>2012</v>
      </c>
      <c r="B2022" s="376"/>
      <c r="C2022" s="334" t="s">
        <v>1076</v>
      </c>
      <c r="D2022" s="338" t="s">
        <v>570</v>
      </c>
      <c r="E2022" s="334" t="s">
        <v>1700</v>
      </c>
      <c r="F2022" s="336" t="s">
        <v>1826</v>
      </c>
      <c r="G2022" s="454"/>
      <c r="H2022" s="337" t="s">
        <v>44</v>
      </c>
      <c r="I2022" s="455"/>
      <c r="J2022" s="456"/>
      <c r="K2022" s="336"/>
      <c r="L2022" s="324">
        <v>5433650</v>
      </c>
      <c r="M2022" s="324">
        <v>5433650</v>
      </c>
      <c r="N2022" s="132">
        <v>5433650</v>
      </c>
      <c r="O2022" s="324">
        <v>5433650</v>
      </c>
      <c r="P2022" s="324">
        <v>5433650</v>
      </c>
      <c r="Q2022" s="324">
        <v>5433650</v>
      </c>
      <c r="R2022" s="324">
        <v>5433650</v>
      </c>
      <c r="S2022" s="324">
        <v>5433650</v>
      </c>
      <c r="T2022" s="324">
        <v>5433650</v>
      </c>
      <c r="U2022" s="267">
        <v>4346920</v>
      </c>
    </row>
    <row r="2023" spans="1:21" s="267" customFormat="1" ht="65.099999999999994" customHeight="1" x14ac:dyDescent="0.3">
      <c r="A2023" s="264">
        <v>2013</v>
      </c>
      <c r="B2023" s="376"/>
      <c r="C2023" s="334" t="s">
        <v>1076</v>
      </c>
      <c r="D2023" s="338" t="s">
        <v>570</v>
      </c>
      <c r="E2023" s="334" t="s">
        <v>1700</v>
      </c>
      <c r="F2023" s="336" t="s">
        <v>1827</v>
      </c>
      <c r="G2023" s="454"/>
      <c r="H2023" s="337" t="s">
        <v>44</v>
      </c>
      <c r="I2023" s="455"/>
      <c r="J2023" s="456"/>
      <c r="K2023" s="336"/>
      <c r="L2023" s="324">
        <v>6691230</v>
      </c>
      <c r="M2023" s="324">
        <v>6691230</v>
      </c>
      <c r="N2023" s="132">
        <v>6691230</v>
      </c>
      <c r="O2023" s="324">
        <v>6691230</v>
      </c>
      <c r="P2023" s="324">
        <v>6691230</v>
      </c>
      <c r="Q2023" s="324">
        <v>6691230</v>
      </c>
      <c r="R2023" s="324">
        <v>6691230</v>
      </c>
      <c r="S2023" s="324">
        <v>6691230</v>
      </c>
      <c r="T2023" s="324">
        <v>6691230</v>
      </c>
      <c r="U2023" s="267">
        <v>5352980</v>
      </c>
    </row>
    <row r="2024" spans="1:21" s="267" customFormat="1" ht="65.099999999999994" customHeight="1" x14ac:dyDescent="0.3">
      <c r="A2024" s="264">
        <v>2014</v>
      </c>
      <c r="B2024" s="376"/>
      <c r="C2024" s="334" t="s">
        <v>1076</v>
      </c>
      <c r="D2024" s="338" t="s">
        <v>570</v>
      </c>
      <c r="E2024" s="334" t="s">
        <v>1700</v>
      </c>
      <c r="F2024" s="336" t="s">
        <v>1828</v>
      </c>
      <c r="G2024" s="454"/>
      <c r="H2024" s="337" t="s">
        <v>44</v>
      </c>
      <c r="I2024" s="455"/>
      <c r="J2024" s="456"/>
      <c r="K2024" s="336"/>
      <c r="L2024" s="324">
        <v>8208250</v>
      </c>
      <c r="M2024" s="324">
        <v>8208250</v>
      </c>
      <c r="N2024" s="132">
        <v>8208250</v>
      </c>
      <c r="O2024" s="324">
        <v>8208250</v>
      </c>
      <c r="P2024" s="324">
        <v>8208250</v>
      </c>
      <c r="Q2024" s="324">
        <v>8208250</v>
      </c>
      <c r="R2024" s="324">
        <v>8208250</v>
      </c>
      <c r="S2024" s="324">
        <v>8208250</v>
      </c>
      <c r="T2024" s="324">
        <v>8208250</v>
      </c>
      <c r="U2024" s="267">
        <v>6566600</v>
      </c>
    </row>
    <row r="2025" spans="1:21" s="267" customFormat="1" ht="65.099999999999994" customHeight="1" x14ac:dyDescent="0.3">
      <c r="A2025" s="264">
        <v>2015</v>
      </c>
      <c r="B2025" s="376"/>
      <c r="C2025" s="334" t="s">
        <v>1076</v>
      </c>
      <c r="D2025" s="338" t="s">
        <v>570</v>
      </c>
      <c r="E2025" s="334" t="s">
        <v>1700</v>
      </c>
      <c r="F2025" s="336" t="s">
        <v>1829</v>
      </c>
      <c r="G2025" s="454"/>
      <c r="H2025" s="337" t="s">
        <v>44</v>
      </c>
      <c r="I2025" s="455"/>
      <c r="J2025" s="456"/>
      <c r="K2025" s="336"/>
      <c r="L2025" s="324">
        <v>10009650</v>
      </c>
      <c r="M2025" s="324">
        <v>10009650</v>
      </c>
      <c r="N2025" s="132">
        <v>10009650</v>
      </c>
      <c r="O2025" s="324">
        <v>10009650</v>
      </c>
      <c r="P2025" s="324">
        <v>10009650</v>
      </c>
      <c r="Q2025" s="324">
        <v>10009650</v>
      </c>
      <c r="R2025" s="324">
        <v>10009650</v>
      </c>
      <c r="S2025" s="324">
        <v>10009650</v>
      </c>
      <c r="T2025" s="324">
        <v>10009650</v>
      </c>
      <c r="U2025" s="267">
        <v>8007720</v>
      </c>
    </row>
    <row r="2026" spans="1:21" s="267" customFormat="1" ht="65.099999999999994" customHeight="1" x14ac:dyDescent="0.3">
      <c r="A2026" s="264">
        <v>2016</v>
      </c>
      <c r="B2026" s="376"/>
      <c r="C2026" s="334" t="s">
        <v>1076</v>
      </c>
      <c r="D2026" s="338" t="s">
        <v>570</v>
      </c>
      <c r="E2026" s="334" t="s">
        <v>1700</v>
      </c>
      <c r="F2026" s="336" t="s">
        <v>1830</v>
      </c>
      <c r="G2026" s="454"/>
      <c r="H2026" s="337" t="s">
        <v>44</v>
      </c>
      <c r="I2026" s="455"/>
      <c r="J2026" s="456"/>
      <c r="K2026" s="336"/>
      <c r="L2026" s="324">
        <v>12118090</v>
      </c>
      <c r="M2026" s="324">
        <v>12118090</v>
      </c>
      <c r="N2026" s="132">
        <v>12118090</v>
      </c>
      <c r="O2026" s="324">
        <v>12118090</v>
      </c>
      <c r="P2026" s="324">
        <v>12118090</v>
      </c>
      <c r="Q2026" s="324">
        <v>12118090</v>
      </c>
      <c r="R2026" s="324">
        <v>12118090</v>
      </c>
      <c r="S2026" s="324">
        <v>12118090</v>
      </c>
      <c r="T2026" s="324">
        <v>12118090</v>
      </c>
      <c r="U2026" s="267">
        <v>9694470</v>
      </c>
    </row>
    <row r="2027" spans="1:21" s="267" customFormat="1" ht="65.099999999999994" customHeight="1" x14ac:dyDescent="0.3">
      <c r="A2027" s="264">
        <v>2017</v>
      </c>
      <c r="B2027" s="376"/>
      <c r="C2027" s="334" t="s">
        <v>1076</v>
      </c>
      <c r="D2027" s="338" t="s">
        <v>570</v>
      </c>
      <c r="E2027" s="334" t="s">
        <v>1700</v>
      </c>
      <c r="F2027" s="336" t="s">
        <v>1831</v>
      </c>
      <c r="G2027" s="454"/>
      <c r="H2027" s="337" t="s">
        <v>44</v>
      </c>
      <c r="I2027" s="455"/>
      <c r="J2027" s="456"/>
      <c r="K2027" s="336"/>
      <c r="L2027" s="324">
        <v>6881560</v>
      </c>
      <c r="M2027" s="324">
        <v>6881560</v>
      </c>
      <c r="N2027" s="132">
        <v>6881560</v>
      </c>
      <c r="O2027" s="324">
        <v>6881560</v>
      </c>
      <c r="P2027" s="324">
        <v>6881560</v>
      </c>
      <c r="Q2027" s="324">
        <v>6881560</v>
      </c>
      <c r="R2027" s="324">
        <v>6881560</v>
      </c>
      <c r="S2027" s="324">
        <v>6881560</v>
      </c>
      <c r="T2027" s="324">
        <v>6881560</v>
      </c>
      <c r="U2027" s="267">
        <v>5505250</v>
      </c>
    </row>
    <row r="2028" spans="1:21" s="267" customFormat="1" ht="65.099999999999994" customHeight="1" x14ac:dyDescent="0.3">
      <c r="A2028" s="264">
        <v>2018</v>
      </c>
      <c r="B2028" s="376"/>
      <c r="C2028" s="334" t="s">
        <v>1076</v>
      </c>
      <c r="D2028" s="338" t="s">
        <v>570</v>
      </c>
      <c r="E2028" s="334" t="s">
        <v>1700</v>
      </c>
      <c r="F2028" s="336" t="s">
        <v>1832</v>
      </c>
      <c r="G2028" s="454"/>
      <c r="H2028" s="337" t="s">
        <v>44</v>
      </c>
      <c r="I2028" s="455"/>
      <c r="J2028" s="456"/>
      <c r="K2028" s="336"/>
      <c r="L2028" s="324">
        <v>8481300</v>
      </c>
      <c r="M2028" s="324">
        <v>8481300</v>
      </c>
      <c r="N2028" s="132">
        <v>8481300</v>
      </c>
      <c r="O2028" s="324">
        <v>8481300</v>
      </c>
      <c r="P2028" s="324">
        <v>8481300</v>
      </c>
      <c r="Q2028" s="324">
        <v>8481300</v>
      </c>
      <c r="R2028" s="324">
        <v>8481300</v>
      </c>
      <c r="S2028" s="324">
        <v>8481300</v>
      </c>
      <c r="T2028" s="324">
        <v>8481300</v>
      </c>
      <c r="U2028" s="267">
        <v>6785040</v>
      </c>
    </row>
    <row r="2029" spans="1:21" s="267" customFormat="1" ht="65.099999999999994" customHeight="1" x14ac:dyDescent="0.3">
      <c r="A2029" s="264">
        <v>2019</v>
      </c>
      <c r="B2029" s="376"/>
      <c r="C2029" s="334" t="s">
        <v>1076</v>
      </c>
      <c r="D2029" s="338" t="s">
        <v>570</v>
      </c>
      <c r="E2029" s="334" t="s">
        <v>1700</v>
      </c>
      <c r="F2029" s="336" t="s">
        <v>1833</v>
      </c>
      <c r="G2029" s="454"/>
      <c r="H2029" s="337" t="s">
        <v>44</v>
      </c>
      <c r="I2029" s="455"/>
      <c r="J2029" s="456"/>
      <c r="K2029" s="336"/>
      <c r="L2029" s="324">
        <v>10408450</v>
      </c>
      <c r="M2029" s="324">
        <v>10408450</v>
      </c>
      <c r="N2029" s="132">
        <v>10408450</v>
      </c>
      <c r="O2029" s="324">
        <v>10408450</v>
      </c>
      <c r="P2029" s="324">
        <v>10408450</v>
      </c>
      <c r="Q2029" s="324">
        <v>10408450</v>
      </c>
      <c r="R2029" s="324">
        <v>10408450</v>
      </c>
      <c r="S2029" s="324">
        <v>10408450</v>
      </c>
      <c r="T2029" s="324">
        <v>10408450</v>
      </c>
      <c r="U2029" s="267">
        <v>8326760</v>
      </c>
    </row>
    <row r="2030" spans="1:21" s="267" customFormat="1" ht="65.099999999999994" customHeight="1" x14ac:dyDescent="0.3">
      <c r="A2030" s="264">
        <v>2020</v>
      </c>
      <c r="B2030" s="376"/>
      <c r="C2030" s="334" t="s">
        <v>1076</v>
      </c>
      <c r="D2030" s="338" t="s">
        <v>570</v>
      </c>
      <c r="E2030" s="334" t="s">
        <v>1700</v>
      </c>
      <c r="F2030" s="336" t="s">
        <v>1834</v>
      </c>
      <c r="G2030" s="454"/>
      <c r="H2030" s="337" t="s">
        <v>44</v>
      </c>
      <c r="I2030" s="455"/>
      <c r="J2030" s="456"/>
      <c r="K2030" s="336"/>
      <c r="L2030" s="324">
        <v>12707250</v>
      </c>
      <c r="M2030" s="324">
        <v>12707250</v>
      </c>
      <c r="N2030" s="132">
        <v>12707250</v>
      </c>
      <c r="O2030" s="324">
        <v>12707250</v>
      </c>
      <c r="P2030" s="324">
        <v>12707250</v>
      </c>
      <c r="Q2030" s="324">
        <v>12707250</v>
      </c>
      <c r="R2030" s="324">
        <v>12707250</v>
      </c>
      <c r="S2030" s="324">
        <v>12707250</v>
      </c>
      <c r="T2030" s="324">
        <v>12707250</v>
      </c>
      <c r="U2030" s="267">
        <v>10165800</v>
      </c>
    </row>
    <row r="2031" spans="1:21" s="267" customFormat="1" ht="65.099999999999994" customHeight="1" x14ac:dyDescent="0.3">
      <c r="A2031" s="264">
        <v>2021</v>
      </c>
      <c r="B2031" s="376"/>
      <c r="C2031" s="334" t="s">
        <v>1076</v>
      </c>
      <c r="D2031" s="338" t="s">
        <v>570</v>
      </c>
      <c r="E2031" s="334" t="s">
        <v>1700</v>
      </c>
      <c r="F2031" s="336" t="s">
        <v>1835</v>
      </c>
      <c r="G2031" s="454"/>
      <c r="H2031" s="337" t="s">
        <v>44</v>
      </c>
      <c r="I2031" s="455"/>
      <c r="J2031" s="456"/>
      <c r="K2031" s="336"/>
      <c r="L2031" s="324">
        <v>15383750</v>
      </c>
      <c r="M2031" s="324">
        <v>15383750</v>
      </c>
      <c r="N2031" s="132">
        <v>15383750</v>
      </c>
      <c r="O2031" s="324">
        <v>15383750</v>
      </c>
      <c r="P2031" s="324">
        <v>15383750</v>
      </c>
      <c r="Q2031" s="324">
        <v>15383750</v>
      </c>
      <c r="R2031" s="324">
        <v>15383750</v>
      </c>
      <c r="S2031" s="324">
        <v>15383750</v>
      </c>
      <c r="T2031" s="324">
        <v>15383750</v>
      </c>
      <c r="U2031" s="267">
        <v>12307000</v>
      </c>
    </row>
    <row r="2032" spans="1:21" s="267" customFormat="1" ht="65.099999999999994" customHeight="1" x14ac:dyDescent="0.3">
      <c r="A2032" s="264">
        <v>2022</v>
      </c>
      <c r="B2032" s="376"/>
      <c r="C2032" s="334" t="s">
        <v>1076</v>
      </c>
      <c r="D2032" s="338" t="s">
        <v>570</v>
      </c>
      <c r="E2032" s="334" t="s">
        <v>1700</v>
      </c>
      <c r="F2032" s="336" t="s">
        <v>1836</v>
      </c>
      <c r="G2032" s="454"/>
      <c r="H2032" s="337" t="s">
        <v>44</v>
      </c>
      <c r="I2032" s="455"/>
      <c r="J2032" s="456"/>
      <c r="K2032" s="336"/>
      <c r="L2032" s="324">
        <v>8703360</v>
      </c>
      <c r="M2032" s="324">
        <v>8703360</v>
      </c>
      <c r="N2032" s="132">
        <v>8703360</v>
      </c>
      <c r="O2032" s="324">
        <v>8703360</v>
      </c>
      <c r="P2032" s="324">
        <v>8703360</v>
      </c>
      <c r="Q2032" s="324">
        <v>8703360</v>
      </c>
      <c r="R2032" s="324">
        <v>8703360</v>
      </c>
      <c r="S2032" s="324">
        <v>8703360</v>
      </c>
      <c r="T2032" s="324">
        <v>8703360</v>
      </c>
      <c r="U2032" s="267">
        <v>6962690</v>
      </c>
    </row>
    <row r="2033" spans="1:21" s="267" customFormat="1" ht="65.099999999999994" customHeight="1" x14ac:dyDescent="0.3">
      <c r="A2033" s="264">
        <v>2023</v>
      </c>
      <c r="B2033" s="376"/>
      <c r="C2033" s="334" t="s">
        <v>1076</v>
      </c>
      <c r="D2033" s="338" t="s">
        <v>570</v>
      </c>
      <c r="E2033" s="334" t="s">
        <v>1700</v>
      </c>
      <c r="F2033" s="336" t="s">
        <v>1837</v>
      </c>
      <c r="G2033" s="454"/>
      <c r="H2033" s="337" t="s">
        <v>44</v>
      </c>
      <c r="I2033" s="455"/>
      <c r="J2033" s="456"/>
      <c r="K2033" s="336"/>
      <c r="L2033" s="324">
        <v>10731350</v>
      </c>
      <c r="M2033" s="324">
        <v>10731350</v>
      </c>
      <c r="N2033" s="132">
        <v>10731350</v>
      </c>
      <c r="O2033" s="324">
        <v>10731350</v>
      </c>
      <c r="P2033" s="324">
        <v>10731350</v>
      </c>
      <c r="Q2033" s="324">
        <v>10731350</v>
      </c>
      <c r="R2033" s="324">
        <v>10731350</v>
      </c>
      <c r="S2033" s="324">
        <v>10731350</v>
      </c>
      <c r="T2033" s="324">
        <v>10731350</v>
      </c>
      <c r="U2033" s="267">
        <v>8585080</v>
      </c>
    </row>
    <row r="2034" spans="1:21" s="267" customFormat="1" ht="65.099999999999994" customHeight="1" x14ac:dyDescent="0.3">
      <c r="A2034" s="264">
        <v>2024</v>
      </c>
      <c r="B2034" s="376"/>
      <c r="C2034" s="334" t="s">
        <v>1076</v>
      </c>
      <c r="D2034" s="338" t="s">
        <v>570</v>
      </c>
      <c r="E2034" s="334" t="s">
        <v>1700</v>
      </c>
      <c r="F2034" s="336" t="s">
        <v>1838</v>
      </c>
      <c r="G2034" s="454"/>
      <c r="H2034" s="337" t="s">
        <v>44</v>
      </c>
      <c r="I2034" s="455"/>
      <c r="J2034" s="456"/>
      <c r="K2034" s="336"/>
      <c r="L2034" s="324">
        <v>13166060</v>
      </c>
      <c r="M2034" s="324">
        <v>13166060</v>
      </c>
      <c r="N2034" s="132">
        <v>13166060</v>
      </c>
      <c r="O2034" s="324">
        <v>13166060</v>
      </c>
      <c r="P2034" s="324">
        <v>13166060</v>
      </c>
      <c r="Q2034" s="324">
        <v>13166060</v>
      </c>
      <c r="R2034" s="324">
        <v>13166060</v>
      </c>
      <c r="S2034" s="324">
        <v>13166060</v>
      </c>
      <c r="T2034" s="324">
        <v>13166060</v>
      </c>
      <c r="U2034" s="267">
        <v>10532850</v>
      </c>
    </row>
    <row r="2035" spans="1:21" s="267" customFormat="1" ht="65.099999999999994" customHeight="1" x14ac:dyDescent="0.3">
      <c r="A2035" s="264">
        <v>2025</v>
      </c>
      <c r="B2035" s="376"/>
      <c r="C2035" s="334" t="s">
        <v>1076</v>
      </c>
      <c r="D2035" s="338" t="s">
        <v>570</v>
      </c>
      <c r="E2035" s="334" t="s">
        <v>1700</v>
      </c>
      <c r="F2035" s="336" t="s">
        <v>1839</v>
      </c>
      <c r="G2035" s="454"/>
      <c r="H2035" s="337" t="s">
        <v>44</v>
      </c>
      <c r="I2035" s="455"/>
      <c r="J2035" s="456"/>
      <c r="K2035" s="336"/>
      <c r="L2035" s="324">
        <v>16085690</v>
      </c>
      <c r="M2035" s="324">
        <v>16085690</v>
      </c>
      <c r="N2035" s="132">
        <v>16085690</v>
      </c>
      <c r="O2035" s="324">
        <v>16085690</v>
      </c>
      <c r="P2035" s="324">
        <v>16085690</v>
      </c>
      <c r="Q2035" s="324">
        <v>16085690</v>
      </c>
      <c r="R2035" s="324">
        <v>16085690</v>
      </c>
      <c r="S2035" s="324">
        <v>16085690</v>
      </c>
      <c r="T2035" s="324">
        <v>16085690</v>
      </c>
      <c r="U2035" s="267">
        <v>12868550</v>
      </c>
    </row>
    <row r="2036" spans="1:21" s="267" customFormat="1" ht="65.099999999999994" customHeight="1" x14ac:dyDescent="0.3">
      <c r="A2036" s="264">
        <v>2026</v>
      </c>
      <c r="B2036" s="376"/>
      <c r="C2036" s="334" t="s">
        <v>1076</v>
      </c>
      <c r="D2036" s="338" t="s">
        <v>570</v>
      </c>
      <c r="E2036" s="334" t="s">
        <v>1700</v>
      </c>
      <c r="F2036" s="336" t="s">
        <v>1840</v>
      </c>
      <c r="G2036" s="454"/>
      <c r="H2036" s="337" t="s">
        <v>44</v>
      </c>
      <c r="I2036" s="455"/>
      <c r="J2036" s="456"/>
      <c r="K2036" s="336"/>
      <c r="L2036" s="324">
        <v>10739280</v>
      </c>
      <c r="M2036" s="324">
        <v>10739280</v>
      </c>
      <c r="N2036" s="132">
        <v>10739280</v>
      </c>
      <c r="O2036" s="324">
        <v>10739280</v>
      </c>
      <c r="P2036" s="324">
        <v>10739280</v>
      </c>
      <c r="Q2036" s="324">
        <v>10739280</v>
      </c>
      <c r="R2036" s="324">
        <v>10739280</v>
      </c>
      <c r="S2036" s="324">
        <v>10739280</v>
      </c>
      <c r="T2036" s="324">
        <v>10739280</v>
      </c>
      <c r="U2036" s="267">
        <v>8591420</v>
      </c>
    </row>
    <row r="2037" spans="1:21" s="267" customFormat="1" ht="65.099999999999994" customHeight="1" x14ac:dyDescent="0.3">
      <c r="A2037" s="264">
        <v>2027</v>
      </c>
      <c r="B2037" s="376"/>
      <c r="C2037" s="334" t="s">
        <v>1076</v>
      </c>
      <c r="D2037" s="338" t="s">
        <v>570</v>
      </c>
      <c r="E2037" s="334" t="s">
        <v>1700</v>
      </c>
      <c r="F2037" s="336" t="s">
        <v>1841</v>
      </c>
      <c r="G2037" s="454"/>
      <c r="H2037" s="337" t="s">
        <v>44</v>
      </c>
      <c r="I2037" s="455"/>
      <c r="J2037" s="456"/>
      <c r="K2037" s="336"/>
      <c r="L2037" s="324">
        <v>13258960</v>
      </c>
      <c r="M2037" s="324">
        <v>13258960</v>
      </c>
      <c r="N2037" s="132">
        <v>13258960</v>
      </c>
      <c r="O2037" s="324">
        <v>13258960</v>
      </c>
      <c r="P2037" s="324">
        <v>13258960</v>
      </c>
      <c r="Q2037" s="324">
        <v>13258960</v>
      </c>
      <c r="R2037" s="324">
        <v>13258960</v>
      </c>
      <c r="S2037" s="324">
        <v>13258960</v>
      </c>
      <c r="T2037" s="324">
        <v>13258960</v>
      </c>
      <c r="U2037" s="267">
        <v>10607170</v>
      </c>
    </row>
    <row r="2038" spans="1:21" s="10" customFormat="1" ht="65.099999999999994" customHeight="1" x14ac:dyDescent="0.3">
      <c r="A2038" s="13">
        <v>2028</v>
      </c>
      <c r="B2038" s="376"/>
      <c r="C2038" s="307" t="s">
        <v>2311</v>
      </c>
      <c r="D2038" s="319" t="s">
        <v>2312</v>
      </c>
      <c r="E2038" s="307" t="s">
        <v>2313</v>
      </c>
      <c r="F2038" s="336" t="s">
        <v>2314</v>
      </c>
      <c r="G2038" s="376" t="s">
        <v>2315</v>
      </c>
      <c r="H2038" s="307" t="s">
        <v>17</v>
      </c>
      <c r="I2038" s="307"/>
      <c r="J2038" s="389" t="s">
        <v>2526</v>
      </c>
      <c r="K2038" s="388"/>
      <c r="L2038" s="324">
        <v>8909.4117647058792</v>
      </c>
      <c r="M2038" s="324">
        <v>8909.4117647058792</v>
      </c>
      <c r="N2038" s="132">
        <v>8909.4117647058792</v>
      </c>
      <c r="O2038" s="324">
        <v>8909.4117647058792</v>
      </c>
      <c r="P2038" s="324">
        <v>8909.4117647058792</v>
      </c>
      <c r="Q2038" s="324">
        <v>8909.4117647058792</v>
      </c>
      <c r="R2038" s="324">
        <v>8909.4117647058792</v>
      </c>
      <c r="S2038" s="324">
        <v>8909.4117647058792</v>
      </c>
      <c r="T2038" s="324">
        <v>8909.4117647058792</v>
      </c>
    </row>
    <row r="2039" spans="1:21" s="10" customFormat="1" ht="65.099999999999994" customHeight="1" x14ac:dyDescent="0.3">
      <c r="A2039" s="13">
        <v>2029</v>
      </c>
      <c r="B2039" s="376"/>
      <c r="C2039" s="307" t="s">
        <v>2311</v>
      </c>
      <c r="D2039" s="319" t="s">
        <v>2312</v>
      </c>
      <c r="E2039" s="321" t="s">
        <v>44</v>
      </c>
      <c r="F2039" s="336" t="s">
        <v>2316</v>
      </c>
      <c r="G2039" s="376"/>
      <c r="H2039" s="321" t="s">
        <v>44</v>
      </c>
      <c r="I2039" s="307"/>
      <c r="J2039" s="389"/>
      <c r="K2039" s="388"/>
      <c r="L2039" s="324">
        <v>13090.588235294117</v>
      </c>
      <c r="M2039" s="324">
        <v>13090.588235294117</v>
      </c>
      <c r="N2039" s="132">
        <v>13090.588235294117</v>
      </c>
      <c r="O2039" s="324">
        <v>13090.588235294117</v>
      </c>
      <c r="P2039" s="324">
        <v>13090.588235294117</v>
      </c>
      <c r="Q2039" s="324">
        <v>13090.588235294117</v>
      </c>
      <c r="R2039" s="324">
        <v>13090.588235294117</v>
      </c>
      <c r="S2039" s="324">
        <v>13090.588235294117</v>
      </c>
      <c r="T2039" s="324">
        <v>13090.588235294117</v>
      </c>
    </row>
    <row r="2040" spans="1:21" s="10" customFormat="1" ht="65.099999999999994" customHeight="1" x14ac:dyDescent="0.3">
      <c r="A2040" s="13">
        <v>2030</v>
      </c>
      <c r="B2040" s="376"/>
      <c r="C2040" s="307" t="s">
        <v>2311</v>
      </c>
      <c r="D2040" s="319" t="s">
        <v>2312</v>
      </c>
      <c r="E2040" s="321" t="s">
        <v>44</v>
      </c>
      <c r="F2040" s="336" t="s">
        <v>2317</v>
      </c>
      <c r="G2040" s="376"/>
      <c r="H2040" s="321" t="s">
        <v>44</v>
      </c>
      <c r="I2040" s="307"/>
      <c r="J2040" s="389"/>
      <c r="K2040" s="388"/>
      <c r="L2040" s="324">
        <v>11636.470588235294</v>
      </c>
      <c r="M2040" s="324">
        <v>11636.470588235294</v>
      </c>
      <c r="N2040" s="132">
        <v>11636.470588235294</v>
      </c>
      <c r="O2040" s="324">
        <v>11636.470588235294</v>
      </c>
      <c r="P2040" s="324">
        <v>11636.470588235294</v>
      </c>
      <c r="Q2040" s="324">
        <v>11636.470588235294</v>
      </c>
      <c r="R2040" s="324">
        <v>11636.470588235294</v>
      </c>
      <c r="S2040" s="324">
        <v>11636.470588235294</v>
      </c>
      <c r="T2040" s="324">
        <v>11636.470588235294</v>
      </c>
    </row>
    <row r="2041" spans="1:21" s="10" customFormat="1" ht="65.099999999999994" customHeight="1" x14ac:dyDescent="0.3">
      <c r="A2041" s="13">
        <v>2031</v>
      </c>
      <c r="B2041" s="376"/>
      <c r="C2041" s="307" t="s">
        <v>2311</v>
      </c>
      <c r="D2041" s="319" t="s">
        <v>2312</v>
      </c>
      <c r="E2041" s="321" t="s">
        <v>44</v>
      </c>
      <c r="F2041" s="336" t="s">
        <v>2318</v>
      </c>
      <c r="G2041" s="376"/>
      <c r="H2041" s="321" t="s">
        <v>44</v>
      </c>
      <c r="I2041" s="307"/>
      <c r="J2041" s="389"/>
      <c r="K2041" s="388"/>
      <c r="L2041" s="324">
        <v>20090.588235294119</v>
      </c>
      <c r="M2041" s="324">
        <v>20090.588235294119</v>
      </c>
      <c r="N2041" s="132">
        <v>20090.588235294119</v>
      </c>
      <c r="O2041" s="324">
        <v>20090.588235294119</v>
      </c>
      <c r="P2041" s="324">
        <v>20090.588235294119</v>
      </c>
      <c r="Q2041" s="324">
        <v>20090.588235294119</v>
      </c>
      <c r="R2041" s="324">
        <v>20090.588235294119</v>
      </c>
      <c r="S2041" s="324">
        <v>20090.588235294119</v>
      </c>
      <c r="T2041" s="324">
        <v>20090.588235294119</v>
      </c>
    </row>
    <row r="2042" spans="1:21" s="10" customFormat="1" ht="65.099999999999994" customHeight="1" x14ac:dyDescent="0.3">
      <c r="A2042" s="13">
        <v>2032</v>
      </c>
      <c r="B2042" s="376"/>
      <c r="C2042" s="307" t="s">
        <v>2311</v>
      </c>
      <c r="D2042" s="319" t="s">
        <v>2312</v>
      </c>
      <c r="E2042" s="321" t="s">
        <v>44</v>
      </c>
      <c r="F2042" s="336" t="s">
        <v>2319</v>
      </c>
      <c r="G2042" s="376"/>
      <c r="H2042" s="321" t="s">
        <v>44</v>
      </c>
      <c r="I2042" s="307"/>
      <c r="J2042" s="389"/>
      <c r="K2042" s="388"/>
      <c r="L2042" s="324">
        <v>16272.941176470589</v>
      </c>
      <c r="M2042" s="324">
        <v>16272.941176470589</v>
      </c>
      <c r="N2042" s="132">
        <v>16272.941176470589</v>
      </c>
      <c r="O2042" s="324">
        <v>16272.941176470589</v>
      </c>
      <c r="P2042" s="324">
        <v>16272.941176470589</v>
      </c>
      <c r="Q2042" s="324">
        <v>16272.941176470589</v>
      </c>
      <c r="R2042" s="324">
        <v>16272.941176470589</v>
      </c>
      <c r="S2042" s="324">
        <v>16272.941176470589</v>
      </c>
      <c r="T2042" s="324">
        <v>16272.941176470589</v>
      </c>
    </row>
    <row r="2043" spans="1:21" s="10" customFormat="1" ht="65.099999999999994" customHeight="1" x14ac:dyDescent="0.3">
      <c r="A2043" s="13">
        <v>2033</v>
      </c>
      <c r="B2043" s="376"/>
      <c r="C2043" s="307" t="s">
        <v>2311</v>
      </c>
      <c r="D2043" s="319" t="s">
        <v>2312</v>
      </c>
      <c r="E2043" s="321" t="s">
        <v>44</v>
      </c>
      <c r="F2043" s="336" t="s">
        <v>2320</v>
      </c>
      <c r="G2043" s="376"/>
      <c r="H2043" s="321" t="s">
        <v>44</v>
      </c>
      <c r="I2043" s="307"/>
      <c r="J2043" s="389"/>
      <c r="K2043" s="388"/>
      <c r="L2043" s="324">
        <v>25636.470588235294</v>
      </c>
      <c r="M2043" s="324">
        <v>25636.470588235294</v>
      </c>
      <c r="N2043" s="132">
        <v>25636.470588235294</v>
      </c>
      <c r="O2043" s="324">
        <v>25636.470588235294</v>
      </c>
      <c r="P2043" s="324">
        <v>25636.470588235294</v>
      </c>
      <c r="Q2043" s="324">
        <v>25636.470588235294</v>
      </c>
      <c r="R2043" s="324">
        <v>25636.470588235294</v>
      </c>
      <c r="S2043" s="324">
        <v>25636.470588235294</v>
      </c>
      <c r="T2043" s="324">
        <v>25636.470588235294</v>
      </c>
    </row>
    <row r="2044" spans="1:21" s="10" customFormat="1" ht="65.099999999999994" customHeight="1" x14ac:dyDescent="0.3">
      <c r="A2044" s="13">
        <v>2034</v>
      </c>
      <c r="B2044" s="376"/>
      <c r="C2044" s="307" t="s">
        <v>2311</v>
      </c>
      <c r="D2044" s="319" t="s">
        <v>2312</v>
      </c>
      <c r="E2044" s="321" t="s">
        <v>44</v>
      </c>
      <c r="F2044" s="336" t="s">
        <v>2321</v>
      </c>
      <c r="G2044" s="376"/>
      <c r="H2044" s="321" t="s">
        <v>44</v>
      </c>
      <c r="I2044" s="307"/>
      <c r="J2044" s="389"/>
      <c r="K2044" s="388"/>
      <c r="L2044" s="324">
        <v>23727.058823529413</v>
      </c>
      <c r="M2044" s="324">
        <v>23727.058823529413</v>
      </c>
      <c r="N2044" s="132">
        <v>23727.058823529413</v>
      </c>
      <c r="O2044" s="324">
        <v>23727.058823529413</v>
      </c>
      <c r="P2044" s="324">
        <v>23727.058823529413</v>
      </c>
      <c r="Q2044" s="324">
        <v>23727.058823529413</v>
      </c>
      <c r="R2044" s="324">
        <v>23727.058823529413</v>
      </c>
      <c r="S2044" s="324">
        <v>23727.058823529413</v>
      </c>
      <c r="T2044" s="324">
        <v>23727.058823529413</v>
      </c>
    </row>
    <row r="2045" spans="1:21" s="10" customFormat="1" ht="65.099999999999994" customHeight="1" x14ac:dyDescent="0.3">
      <c r="A2045" s="13">
        <v>2035</v>
      </c>
      <c r="B2045" s="376"/>
      <c r="C2045" s="307" t="s">
        <v>2311</v>
      </c>
      <c r="D2045" s="319" t="s">
        <v>2312</v>
      </c>
      <c r="E2045" s="321" t="s">
        <v>44</v>
      </c>
      <c r="F2045" s="336" t="s">
        <v>2322</v>
      </c>
      <c r="G2045" s="376"/>
      <c r="H2045" s="321" t="s">
        <v>44</v>
      </c>
      <c r="I2045" s="307"/>
      <c r="J2045" s="389"/>
      <c r="K2045" s="388"/>
      <c r="L2045" s="324">
        <v>33363.529411764706</v>
      </c>
      <c r="M2045" s="324">
        <v>33363.529411764706</v>
      </c>
      <c r="N2045" s="132">
        <v>33363.529411764706</v>
      </c>
      <c r="O2045" s="324">
        <v>33363.529411764706</v>
      </c>
      <c r="P2045" s="324">
        <v>33363.529411764706</v>
      </c>
      <c r="Q2045" s="324">
        <v>33363.529411764706</v>
      </c>
      <c r="R2045" s="324">
        <v>33363.529411764706</v>
      </c>
      <c r="S2045" s="324">
        <v>33363.529411764706</v>
      </c>
      <c r="T2045" s="324">
        <v>33363.529411764706</v>
      </c>
    </row>
    <row r="2046" spans="1:21" s="10" customFormat="1" ht="65.099999999999994" customHeight="1" x14ac:dyDescent="0.3">
      <c r="A2046" s="13">
        <v>2036</v>
      </c>
      <c r="B2046" s="376"/>
      <c r="C2046" s="307" t="s">
        <v>2311</v>
      </c>
      <c r="D2046" s="319" t="s">
        <v>2312</v>
      </c>
      <c r="E2046" s="321" t="s">
        <v>44</v>
      </c>
      <c r="F2046" s="336" t="s">
        <v>2323</v>
      </c>
      <c r="G2046" s="376"/>
      <c r="H2046" s="321" t="s">
        <v>44</v>
      </c>
      <c r="I2046" s="307"/>
      <c r="J2046" s="389"/>
      <c r="K2046" s="388"/>
      <c r="L2046" s="324">
        <v>26272.941176470587</v>
      </c>
      <c r="M2046" s="324">
        <v>26272.941176470587</v>
      </c>
      <c r="N2046" s="132">
        <v>26272.941176470587</v>
      </c>
      <c r="O2046" s="324">
        <v>26272.941176470587</v>
      </c>
      <c r="P2046" s="324">
        <v>26272.941176470587</v>
      </c>
      <c r="Q2046" s="324">
        <v>26272.941176470587</v>
      </c>
      <c r="R2046" s="324">
        <v>26272.941176470587</v>
      </c>
      <c r="S2046" s="324">
        <v>26272.941176470587</v>
      </c>
      <c r="T2046" s="324">
        <v>26272.941176470587</v>
      </c>
    </row>
    <row r="2047" spans="1:21" s="10" customFormat="1" ht="65.099999999999994" customHeight="1" x14ac:dyDescent="0.3">
      <c r="A2047" s="13">
        <v>2037</v>
      </c>
      <c r="B2047" s="376"/>
      <c r="C2047" s="307" t="s">
        <v>2311</v>
      </c>
      <c r="D2047" s="319" t="s">
        <v>2312</v>
      </c>
      <c r="E2047" s="321" t="s">
        <v>44</v>
      </c>
      <c r="F2047" s="336" t="s">
        <v>2324</v>
      </c>
      <c r="G2047" s="376"/>
      <c r="H2047" s="321" t="s">
        <v>44</v>
      </c>
      <c r="I2047" s="307"/>
      <c r="J2047" s="389"/>
      <c r="K2047" s="388"/>
      <c r="L2047" s="324">
        <v>38636.470588235294</v>
      </c>
      <c r="M2047" s="324">
        <v>38636.470588235294</v>
      </c>
      <c r="N2047" s="132">
        <v>38636.470588235294</v>
      </c>
      <c r="O2047" s="324">
        <v>38636.470588235294</v>
      </c>
      <c r="P2047" s="324">
        <v>38636.470588235294</v>
      </c>
      <c r="Q2047" s="324">
        <v>38636.470588235294</v>
      </c>
      <c r="R2047" s="324">
        <v>38636.470588235294</v>
      </c>
      <c r="S2047" s="324">
        <v>38636.470588235294</v>
      </c>
      <c r="T2047" s="324">
        <v>38636.470588235294</v>
      </c>
    </row>
    <row r="2048" spans="1:21" s="10" customFormat="1" ht="65.099999999999994" customHeight="1" x14ac:dyDescent="0.3">
      <c r="A2048" s="13">
        <v>2038</v>
      </c>
      <c r="B2048" s="376"/>
      <c r="C2048" s="307" t="s">
        <v>2311</v>
      </c>
      <c r="D2048" s="319" t="s">
        <v>2312</v>
      </c>
      <c r="E2048" s="321" t="s">
        <v>44</v>
      </c>
      <c r="F2048" s="336" t="s">
        <v>2325</v>
      </c>
      <c r="G2048" s="376"/>
      <c r="H2048" s="321" t="s">
        <v>44</v>
      </c>
      <c r="I2048" s="307"/>
      <c r="J2048" s="389"/>
      <c r="K2048" s="388"/>
      <c r="L2048" s="324">
        <v>37636.470588235294</v>
      </c>
      <c r="M2048" s="324">
        <v>37636.470588235294</v>
      </c>
      <c r="N2048" s="132">
        <v>37636.470588235294</v>
      </c>
      <c r="O2048" s="324">
        <v>37636.470588235294</v>
      </c>
      <c r="P2048" s="324">
        <v>37636.470588235294</v>
      </c>
      <c r="Q2048" s="324">
        <v>37636.470588235294</v>
      </c>
      <c r="R2048" s="324">
        <v>37636.470588235294</v>
      </c>
      <c r="S2048" s="324">
        <v>37636.470588235294</v>
      </c>
      <c r="T2048" s="324">
        <v>37636.470588235294</v>
      </c>
    </row>
    <row r="2049" spans="1:20" s="10" customFormat="1" ht="65.099999999999994" customHeight="1" x14ac:dyDescent="0.3">
      <c r="A2049" s="13">
        <v>2039</v>
      </c>
      <c r="B2049" s="376"/>
      <c r="C2049" s="307" t="s">
        <v>2311</v>
      </c>
      <c r="D2049" s="319" t="s">
        <v>2312</v>
      </c>
      <c r="E2049" s="321" t="s">
        <v>44</v>
      </c>
      <c r="F2049" s="336" t="s">
        <v>2326</v>
      </c>
      <c r="G2049" s="376"/>
      <c r="H2049" s="321" t="s">
        <v>44</v>
      </c>
      <c r="I2049" s="307"/>
      <c r="J2049" s="389"/>
      <c r="K2049" s="388"/>
      <c r="L2049" s="324">
        <v>64636.470588235294</v>
      </c>
      <c r="M2049" s="324">
        <v>64636.470588235294</v>
      </c>
      <c r="N2049" s="132">
        <v>64636.470588235294</v>
      </c>
      <c r="O2049" s="324">
        <v>64636.470588235294</v>
      </c>
      <c r="P2049" s="324">
        <v>64636.470588235294</v>
      </c>
      <c r="Q2049" s="324">
        <v>64636.470588235294</v>
      </c>
      <c r="R2049" s="324">
        <v>64636.470588235294</v>
      </c>
      <c r="S2049" s="324">
        <v>64636.470588235294</v>
      </c>
      <c r="T2049" s="324">
        <v>64636.470588235294</v>
      </c>
    </row>
    <row r="2050" spans="1:20" s="10" customFormat="1" ht="65.099999999999994" customHeight="1" x14ac:dyDescent="0.3">
      <c r="A2050" s="13">
        <v>2040</v>
      </c>
      <c r="B2050" s="376"/>
      <c r="C2050" s="307" t="s">
        <v>2311</v>
      </c>
      <c r="D2050" s="319" t="s">
        <v>2312</v>
      </c>
      <c r="E2050" s="321" t="s">
        <v>44</v>
      </c>
      <c r="F2050" s="336" t="s">
        <v>2327</v>
      </c>
      <c r="G2050" s="376"/>
      <c r="H2050" s="321" t="s">
        <v>44</v>
      </c>
      <c r="I2050" s="307"/>
      <c r="J2050" s="389"/>
      <c r="K2050" s="388"/>
      <c r="L2050" s="324">
        <v>73000</v>
      </c>
      <c r="M2050" s="324">
        <v>73000</v>
      </c>
      <c r="N2050" s="132">
        <v>73000</v>
      </c>
      <c r="O2050" s="324">
        <v>73000</v>
      </c>
      <c r="P2050" s="324">
        <v>73000</v>
      </c>
      <c r="Q2050" s="324">
        <v>73000</v>
      </c>
      <c r="R2050" s="324">
        <v>73000</v>
      </c>
      <c r="S2050" s="324">
        <v>73000</v>
      </c>
      <c r="T2050" s="324">
        <v>73000</v>
      </c>
    </row>
    <row r="2051" spans="1:20" s="10" customFormat="1" ht="65.099999999999994" customHeight="1" x14ac:dyDescent="0.3">
      <c r="A2051" s="13">
        <v>2041</v>
      </c>
      <c r="B2051" s="376"/>
      <c r="C2051" s="307" t="s">
        <v>2311</v>
      </c>
      <c r="D2051" s="319" t="s">
        <v>2312</v>
      </c>
      <c r="E2051" s="321" t="s">
        <v>44</v>
      </c>
      <c r="F2051" s="336" t="s">
        <v>2328</v>
      </c>
      <c r="G2051" s="376"/>
      <c r="H2051" s="321" t="s">
        <v>44</v>
      </c>
      <c r="I2051" s="307"/>
      <c r="J2051" s="389"/>
      <c r="K2051" s="388"/>
      <c r="L2051" s="324">
        <v>91182.352941176476</v>
      </c>
      <c r="M2051" s="324">
        <v>91182.352941176476</v>
      </c>
      <c r="N2051" s="132">
        <v>91182.352941176476</v>
      </c>
      <c r="O2051" s="324">
        <v>91182.352941176476</v>
      </c>
      <c r="P2051" s="324">
        <v>91182.352941176476</v>
      </c>
      <c r="Q2051" s="324">
        <v>91182.352941176476</v>
      </c>
      <c r="R2051" s="324">
        <v>91182.352941176476</v>
      </c>
      <c r="S2051" s="324">
        <v>91182.352941176476</v>
      </c>
      <c r="T2051" s="324">
        <v>91182.352941176476</v>
      </c>
    </row>
    <row r="2052" spans="1:20" s="10" customFormat="1" ht="65.099999999999994" customHeight="1" x14ac:dyDescent="0.3">
      <c r="A2052" s="13">
        <v>2042</v>
      </c>
      <c r="B2052" s="376"/>
      <c r="C2052" s="307" t="s">
        <v>2311</v>
      </c>
      <c r="D2052" s="319" t="s">
        <v>2312</v>
      </c>
      <c r="E2052" s="321" t="s">
        <v>44</v>
      </c>
      <c r="F2052" s="336" t="s">
        <v>2329</v>
      </c>
      <c r="G2052" s="376"/>
      <c r="H2052" s="321" t="s">
        <v>44</v>
      </c>
      <c r="I2052" s="307"/>
      <c r="J2052" s="389"/>
      <c r="K2052" s="388"/>
      <c r="L2052" s="324">
        <v>99544.705882352937</v>
      </c>
      <c r="M2052" s="324">
        <v>99544.705882352937</v>
      </c>
      <c r="N2052" s="132">
        <v>99544.705882352937</v>
      </c>
      <c r="O2052" s="324">
        <v>99544.705882352937</v>
      </c>
      <c r="P2052" s="324">
        <v>99544.705882352937</v>
      </c>
      <c r="Q2052" s="324">
        <v>99544.705882352937</v>
      </c>
      <c r="R2052" s="324">
        <v>99544.705882352937</v>
      </c>
      <c r="S2052" s="324">
        <v>99544.705882352937</v>
      </c>
      <c r="T2052" s="324">
        <v>99544.705882352937</v>
      </c>
    </row>
    <row r="2053" spans="1:20" s="10" customFormat="1" ht="65.099999999999994" customHeight="1" x14ac:dyDescent="0.3">
      <c r="A2053" s="13">
        <v>2043</v>
      </c>
      <c r="B2053" s="376"/>
      <c r="C2053" s="307" t="s">
        <v>2311</v>
      </c>
      <c r="D2053" s="319" t="s">
        <v>2312</v>
      </c>
      <c r="E2053" s="321" t="s">
        <v>44</v>
      </c>
      <c r="F2053" s="336" t="s">
        <v>2330</v>
      </c>
      <c r="G2053" s="376"/>
      <c r="H2053" s="321" t="s">
        <v>44</v>
      </c>
      <c r="I2053" s="307"/>
      <c r="J2053" s="389"/>
      <c r="K2053" s="388"/>
      <c r="L2053" s="324">
        <v>117090.58823529413</v>
      </c>
      <c r="M2053" s="324">
        <v>117090.58823529413</v>
      </c>
      <c r="N2053" s="132">
        <v>117090.58823529413</v>
      </c>
      <c r="O2053" s="324">
        <v>117090.58823529413</v>
      </c>
      <c r="P2053" s="324">
        <v>117090.58823529413</v>
      </c>
      <c r="Q2053" s="324">
        <v>117090.58823529413</v>
      </c>
      <c r="R2053" s="324">
        <v>117090.58823529413</v>
      </c>
      <c r="S2053" s="324">
        <v>117090.58823529413</v>
      </c>
      <c r="T2053" s="324">
        <v>117090.58823529413</v>
      </c>
    </row>
    <row r="2054" spans="1:20" s="10" customFormat="1" ht="65.099999999999994" customHeight="1" x14ac:dyDescent="0.3">
      <c r="A2054" s="13">
        <v>2044</v>
      </c>
      <c r="B2054" s="376"/>
      <c r="C2054" s="307" t="s">
        <v>2311</v>
      </c>
      <c r="D2054" s="319" t="s">
        <v>2312</v>
      </c>
      <c r="E2054" s="321" t="s">
        <v>44</v>
      </c>
      <c r="F2054" s="336" t="s">
        <v>2331</v>
      </c>
      <c r="G2054" s="376"/>
      <c r="H2054" s="321" t="s">
        <v>44</v>
      </c>
      <c r="I2054" s="307"/>
      <c r="J2054" s="389"/>
      <c r="K2054" s="388"/>
      <c r="L2054" s="324">
        <v>154182.35294117648</v>
      </c>
      <c r="M2054" s="324">
        <v>154182.35294117648</v>
      </c>
      <c r="N2054" s="132">
        <v>154182.35294117648</v>
      </c>
      <c r="O2054" s="324">
        <v>154182.35294117648</v>
      </c>
      <c r="P2054" s="324">
        <v>154182.35294117648</v>
      </c>
      <c r="Q2054" s="324">
        <v>154182.35294117648</v>
      </c>
      <c r="R2054" s="324">
        <v>154182.35294117648</v>
      </c>
      <c r="S2054" s="324">
        <v>154182.35294117648</v>
      </c>
      <c r="T2054" s="324">
        <v>154182.35294117648</v>
      </c>
    </row>
    <row r="2055" spans="1:20" s="10" customFormat="1" ht="65.099999999999994" customHeight="1" x14ac:dyDescent="0.3">
      <c r="A2055" s="13">
        <v>2045</v>
      </c>
      <c r="B2055" s="376"/>
      <c r="C2055" s="307" t="s">
        <v>2311</v>
      </c>
      <c r="D2055" s="319" t="s">
        <v>2312</v>
      </c>
      <c r="E2055" s="321" t="s">
        <v>44</v>
      </c>
      <c r="F2055" s="336" t="s">
        <v>2332</v>
      </c>
      <c r="G2055" s="376"/>
      <c r="H2055" s="321" t="s">
        <v>44</v>
      </c>
      <c r="I2055" s="307"/>
      <c r="J2055" s="389"/>
      <c r="K2055" s="388"/>
      <c r="L2055" s="324">
        <v>229817.64705882352</v>
      </c>
      <c r="M2055" s="324">
        <v>229817.64705882352</v>
      </c>
      <c r="N2055" s="132">
        <v>229817.64705882352</v>
      </c>
      <c r="O2055" s="324">
        <v>229817.64705882352</v>
      </c>
      <c r="P2055" s="324">
        <v>229817.64705882352</v>
      </c>
      <c r="Q2055" s="324">
        <v>229817.64705882352</v>
      </c>
      <c r="R2055" s="324">
        <v>229817.64705882352</v>
      </c>
      <c r="S2055" s="324">
        <v>229817.64705882352</v>
      </c>
      <c r="T2055" s="324">
        <v>229817.64705882352</v>
      </c>
    </row>
    <row r="2056" spans="1:20" s="10" customFormat="1" ht="65.099999999999994" customHeight="1" x14ac:dyDescent="0.3">
      <c r="A2056" s="13">
        <v>2046</v>
      </c>
      <c r="B2056" s="376"/>
      <c r="C2056" s="307" t="s">
        <v>2311</v>
      </c>
      <c r="D2056" s="319" t="s">
        <v>2312</v>
      </c>
      <c r="E2056" s="321" t="s">
        <v>44</v>
      </c>
      <c r="F2056" s="336" t="s">
        <v>2333</v>
      </c>
      <c r="G2056" s="376"/>
      <c r="H2056" s="321" t="s">
        <v>44</v>
      </c>
      <c r="I2056" s="307"/>
      <c r="J2056" s="389"/>
      <c r="K2056" s="388"/>
      <c r="L2056" s="324">
        <v>328090.5882352941</v>
      </c>
      <c r="M2056" s="324">
        <v>328090.5882352941</v>
      </c>
      <c r="N2056" s="132">
        <v>328090.5882352941</v>
      </c>
      <c r="O2056" s="324">
        <v>328090.5882352941</v>
      </c>
      <c r="P2056" s="324">
        <v>328090.5882352941</v>
      </c>
      <c r="Q2056" s="324">
        <v>328090.5882352941</v>
      </c>
      <c r="R2056" s="324">
        <v>328090.5882352941</v>
      </c>
      <c r="S2056" s="324">
        <v>328090.5882352941</v>
      </c>
      <c r="T2056" s="324">
        <v>328090.5882352941</v>
      </c>
    </row>
    <row r="2057" spans="1:20" s="10" customFormat="1" ht="65.099999999999994" customHeight="1" x14ac:dyDescent="0.3">
      <c r="A2057" s="13">
        <v>2047</v>
      </c>
      <c r="B2057" s="376"/>
      <c r="C2057" s="307" t="s">
        <v>2311</v>
      </c>
      <c r="D2057" s="319" t="s">
        <v>2312</v>
      </c>
      <c r="E2057" s="321" t="s">
        <v>44</v>
      </c>
      <c r="F2057" s="336" t="s">
        <v>2334</v>
      </c>
      <c r="G2057" s="376"/>
      <c r="H2057" s="321" t="s">
        <v>44</v>
      </c>
      <c r="I2057" s="307"/>
      <c r="J2057" s="389"/>
      <c r="K2057" s="388"/>
      <c r="L2057" s="324">
        <v>411363.5294117647</v>
      </c>
      <c r="M2057" s="324">
        <v>411363.5294117647</v>
      </c>
      <c r="N2057" s="132">
        <v>411363.5294117647</v>
      </c>
      <c r="O2057" s="324">
        <v>411363.5294117647</v>
      </c>
      <c r="P2057" s="324">
        <v>411363.5294117647</v>
      </c>
      <c r="Q2057" s="324">
        <v>411363.5294117647</v>
      </c>
      <c r="R2057" s="324">
        <v>411363.5294117647</v>
      </c>
      <c r="S2057" s="324">
        <v>411363.5294117647</v>
      </c>
      <c r="T2057" s="324">
        <v>411363.5294117647</v>
      </c>
    </row>
    <row r="2058" spans="1:20" s="10" customFormat="1" ht="65.099999999999994" customHeight="1" x14ac:dyDescent="0.3">
      <c r="A2058" s="13">
        <v>2048</v>
      </c>
      <c r="B2058" s="376"/>
      <c r="C2058" s="307" t="s">
        <v>2311</v>
      </c>
      <c r="D2058" s="319" t="s">
        <v>2312</v>
      </c>
      <c r="E2058" s="321" t="s">
        <v>44</v>
      </c>
      <c r="F2058" s="336" t="s">
        <v>2335</v>
      </c>
      <c r="G2058" s="376"/>
      <c r="H2058" s="321" t="s">
        <v>44</v>
      </c>
      <c r="I2058" s="307"/>
      <c r="J2058" s="389"/>
      <c r="K2058" s="388"/>
      <c r="L2058" s="324">
        <v>390727.0588235294</v>
      </c>
      <c r="M2058" s="324">
        <v>390727.0588235294</v>
      </c>
      <c r="N2058" s="132">
        <v>390727.0588235294</v>
      </c>
      <c r="O2058" s="324">
        <v>390727.0588235294</v>
      </c>
      <c r="P2058" s="324">
        <v>390727.0588235294</v>
      </c>
      <c r="Q2058" s="324">
        <v>390727.0588235294</v>
      </c>
      <c r="R2058" s="324">
        <v>390727.0588235294</v>
      </c>
      <c r="S2058" s="324">
        <v>390727.0588235294</v>
      </c>
      <c r="T2058" s="324">
        <v>390727.0588235294</v>
      </c>
    </row>
    <row r="2059" spans="1:20" s="10" customFormat="1" ht="65.099999999999994" customHeight="1" x14ac:dyDescent="0.3">
      <c r="A2059" s="13">
        <v>2049</v>
      </c>
      <c r="B2059" s="376"/>
      <c r="C2059" s="307" t="s">
        <v>2311</v>
      </c>
      <c r="D2059" s="319" t="s">
        <v>2312</v>
      </c>
      <c r="E2059" s="321" t="s">
        <v>44</v>
      </c>
      <c r="F2059" s="336" t="s">
        <v>2336</v>
      </c>
      <c r="G2059" s="376"/>
      <c r="H2059" s="321" t="s">
        <v>44</v>
      </c>
      <c r="I2059" s="307"/>
      <c r="J2059" s="389"/>
      <c r="K2059" s="388"/>
      <c r="L2059" s="324">
        <v>509727.0588235294</v>
      </c>
      <c r="M2059" s="324">
        <v>509727.0588235294</v>
      </c>
      <c r="N2059" s="132">
        <v>509727.0588235294</v>
      </c>
      <c r="O2059" s="324">
        <v>509727.0588235294</v>
      </c>
      <c r="P2059" s="324">
        <v>509727.0588235294</v>
      </c>
      <c r="Q2059" s="324">
        <v>509727.0588235294</v>
      </c>
      <c r="R2059" s="324">
        <v>509727.0588235294</v>
      </c>
      <c r="S2059" s="324">
        <v>509727.0588235294</v>
      </c>
      <c r="T2059" s="324">
        <v>509727.0588235294</v>
      </c>
    </row>
    <row r="2060" spans="1:20" s="10" customFormat="1" ht="65.099999999999994" customHeight="1" x14ac:dyDescent="0.3">
      <c r="A2060" s="13">
        <v>2050</v>
      </c>
      <c r="B2060" s="376"/>
      <c r="C2060" s="307" t="s">
        <v>2311</v>
      </c>
      <c r="D2060" s="319" t="s">
        <v>2312</v>
      </c>
      <c r="E2060" s="321" t="s">
        <v>44</v>
      </c>
      <c r="F2060" s="336" t="s">
        <v>2337</v>
      </c>
      <c r="G2060" s="376"/>
      <c r="H2060" s="321" t="s">
        <v>44</v>
      </c>
      <c r="I2060" s="307"/>
      <c r="J2060" s="389"/>
      <c r="K2060" s="388"/>
      <c r="L2060" s="324">
        <v>55500</v>
      </c>
      <c r="M2060" s="324">
        <v>55500</v>
      </c>
      <c r="N2060" s="132">
        <v>55500</v>
      </c>
      <c r="O2060" s="324">
        <v>55500</v>
      </c>
      <c r="P2060" s="324">
        <v>55500</v>
      </c>
      <c r="Q2060" s="324">
        <v>55500</v>
      </c>
      <c r="R2060" s="324">
        <v>55500</v>
      </c>
      <c r="S2060" s="324">
        <v>55500</v>
      </c>
      <c r="T2060" s="324">
        <v>55500</v>
      </c>
    </row>
    <row r="2061" spans="1:20" s="10" customFormat="1" ht="65.099999999999994" customHeight="1" x14ac:dyDescent="0.3">
      <c r="A2061" s="13">
        <v>2051</v>
      </c>
      <c r="B2061" s="376"/>
      <c r="C2061" s="307" t="s">
        <v>2311</v>
      </c>
      <c r="D2061" s="319" t="s">
        <v>2312</v>
      </c>
      <c r="E2061" s="321" t="s">
        <v>44</v>
      </c>
      <c r="F2061" s="336" t="s">
        <v>2338</v>
      </c>
      <c r="G2061" s="376"/>
      <c r="H2061" s="321" t="s">
        <v>44</v>
      </c>
      <c r="I2061" s="307"/>
      <c r="J2061" s="389"/>
      <c r="K2061" s="388"/>
      <c r="L2061" s="324">
        <v>68800</v>
      </c>
      <c r="M2061" s="324">
        <v>68800</v>
      </c>
      <c r="N2061" s="132">
        <v>68800</v>
      </c>
      <c r="O2061" s="324">
        <v>68800</v>
      </c>
      <c r="P2061" s="324">
        <v>68800</v>
      </c>
      <c r="Q2061" s="324">
        <v>68800</v>
      </c>
      <c r="R2061" s="324">
        <v>68800</v>
      </c>
      <c r="S2061" s="324">
        <v>68800</v>
      </c>
      <c r="T2061" s="324">
        <v>68800</v>
      </c>
    </row>
    <row r="2062" spans="1:20" s="10" customFormat="1" ht="65.099999999999994" customHeight="1" x14ac:dyDescent="0.3">
      <c r="A2062" s="13">
        <v>2052</v>
      </c>
      <c r="B2062" s="376"/>
      <c r="C2062" s="307" t="s">
        <v>2311</v>
      </c>
      <c r="D2062" s="319" t="s">
        <v>2312</v>
      </c>
      <c r="E2062" s="321" t="s">
        <v>44</v>
      </c>
      <c r="F2062" s="336" t="s">
        <v>2339</v>
      </c>
      <c r="G2062" s="376"/>
      <c r="H2062" s="321" t="s">
        <v>44</v>
      </c>
      <c r="I2062" s="307"/>
      <c r="J2062" s="389"/>
      <c r="K2062" s="388"/>
      <c r="L2062" s="324">
        <v>89100</v>
      </c>
      <c r="M2062" s="324">
        <v>89100</v>
      </c>
      <c r="N2062" s="132">
        <v>89100</v>
      </c>
      <c r="O2062" s="324">
        <v>89100</v>
      </c>
      <c r="P2062" s="324">
        <v>89100</v>
      </c>
      <c r="Q2062" s="324">
        <v>89100</v>
      </c>
      <c r="R2062" s="324">
        <v>89100</v>
      </c>
      <c r="S2062" s="324">
        <v>89100</v>
      </c>
      <c r="T2062" s="324">
        <v>89100</v>
      </c>
    </row>
    <row r="2063" spans="1:20" s="10" customFormat="1" ht="65.099999999999994" customHeight="1" x14ac:dyDescent="0.3">
      <c r="A2063" s="13">
        <v>2053</v>
      </c>
      <c r="B2063" s="376"/>
      <c r="C2063" s="307" t="s">
        <v>2311</v>
      </c>
      <c r="D2063" s="319" t="s">
        <v>2312</v>
      </c>
      <c r="E2063" s="321" t="s">
        <v>44</v>
      </c>
      <c r="F2063" s="336" t="s">
        <v>2340</v>
      </c>
      <c r="G2063" s="376"/>
      <c r="H2063" s="321" t="s">
        <v>44</v>
      </c>
      <c r="I2063" s="307"/>
      <c r="J2063" s="389"/>
      <c r="K2063" s="388"/>
      <c r="L2063" s="324">
        <v>149400</v>
      </c>
      <c r="M2063" s="324">
        <v>149400</v>
      </c>
      <c r="N2063" s="132">
        <v>149400</v>
      </c>
      <c r="O2063" s="324">
        <v>149400</v>
      </c>
      <c r="P2063" s="324">
        <v>149400</v>
      </c>
      <c r="Q2063" s="324">
        <v>149400</v>
      </c>
      <c r="R2063" s="324">
        <v>149400</v>
      </c>
      <c r="S2063" s="324">
        <v>149400</v>
      </c>
      <c r="T2063" s="324">
        <v>149400</v>
      </c>
    </row>
    <row r="2064" spans="1:20" s="10" customFormat="1" ht="65.099999999999994" customHeight="1" x14ac:dyDescent="0.3">
      <c r="A2064" s="13">
        <v>2054</v>
      </c>
      <c r="B2064" s="376"/>
      <c r="C2064" s="307" t="s">
        <v>2311</v>
      </c>
      <c r="D2064" s="319" t="s">
        <v>2312</v>
      </c>
      <c r="E2064" s="321" t="s">
        <v>44</v>
      </c>
      <c r="F2064" s="336" t="s">
        <v>2341</v>
      </c>
      <c r="G2064" s="376"/>
      <c r="H2064" s="321" t="s">
        <v>44</v>
      </c>
      <c r="I2064" s="307"/>
      <c r="J2064" s="389"/>
      <c r="K2064" s="388"/>
      <c r="L2064" s="324">
        <v>114700</v>
      </c>
      <c r="M2064" s="324">
        <v>114700</v>
      </c>
      <c r="N2064" s="132">
        <v>114700</v>
      </c>
      <c r="O2064" s="324">
        <v>114700</v>
      </c>
      <c r="P2064" s="324">
        <v>114700</v>
      </c>
      <c r="Q2064" s="324">
        <v>114700</v>
      </c>
      <c r="R2064" s="324">
        <v>114700</v>
      </c>
      <c r="S2064" s="324">
        <v>114700</v>
      </c>
      <c r="T2064" s="324">
        <v>114700</v>
      </c>
    </row>
    <row r="2065" spans="1:20" s="10" customFormat="1" ht="65.099999999999994" customHeight="1" x14ac:dyDescent="0.3">
      <c r="A2065" s="13">
        <v>2055</v>
      </c>
      <c r="B2065" s="376"/>
      <c r="C2065" s="307" t="s">
        <v>2311</v>
      </c>
      <c r="D2065" s="319" t="s">
        <v>2312</v>
      </c>
      <c r="E2065" s="321" t="s">
        <v>44</v>
      </c>
      <c r="F2065" s="336" t="s">
        <v>2342</v>
      </c>
      <c r="G2065" s="376"/>
      <c r="H2065" s="321" t="s">
        <v>44</v>
      </c>
      <c r="I2065" s="307"/>
      <c r="J2065" s="389"/>
      <c r="K2065" s="388"/>
      <c r="L2065" s="324">
        <v>183300</v>
      </c>
      <c r="M2065" s="324">
        <v>183300</v>
      </c>
      <c r="N2065" s="132">
        <v>183300</v>
      </c>
      <c r="O2065" s="324">
        <v>183300</v>
      </c>
      <c r="P2065" s="324">
        <v>183300</v>
      </c>
      <c r="Q2065" s="324">
        <v>183300</v>
      </c>
      <c r="R2065" s="324">
        <v>183300</v>
      </c>
      <c r="S2065" s="324">
        <v>183300</v>
      </c>
      <c r="T2065" s="324">
        <v>183300</v>
      </c>
    </row>
    <row r="2066" spans="1:20" s="10" customFormat="1" ht="65.099999999999994" customHeight="1" x14ac:dyDescent="0.3">
      <c r="A2066" s="13">
        <v>2056</v>
      </c>
      <c r="B2066" s="376"/>
      <c r="C2066" s="307" t="s">
        <v>2311</v>
      </c>
      <c r="D2066" s="319" t="s">
        <v>2312</v>
      </c>
      <c r="E2066" s="321" t="s">
        <v>44</v>
      </c>
      <c r="F2066" s="336" t="s">
        <v>2343</v>
      </c>
      <c r="G2066" s="376"/>
      <c r="H2066" s="321" t="s">
        <v>44</v>
      </c>
      <c r="I2066" s="307"/>
      <c r="J2066" s="389"/>
      <c r="K2066" s="388"/>
      <c r="L2066" s="324">
        <v>142600</v>
      </c>
      <c r="M2066" s="324">
        <v>142600</v>
      </c>
      <c r="N2066" s="132">
        <v>142600</v>
      </c>
      <c r="O2066" s="324">
        <v>142600</v>
      </c>
      <c r="P2066" s="324">
        <v>142600</v>
      </c>
      <c r="Q2066" s="324">
        <v>142600</v>
      </c>
      <c r="R2066" s="324">
        <v>142600</v>
      </c>
      <c r="S2066" s="324">
        <v>142600</v>
      </c>
      <c r="T2066" s="324">
        <v>142600</v>
      </c>
    </row>
    <row r="2067" spans="1:20" s="10" customFormat="1" ht="65.099999999999994" customHeight="1" x14ac:dyDescent="0.3">
      <c r="A2067" s="13">
        <v>2057</v>
      </c>
      <c r="B2067" s="376"/>
      <c r="C2067" s="307" t="s">
        <v>2311</v>
      </c>
      <c r="D2067" s="319" t="s">
        <v>2312</v>
      </c>
      <c r="E2067" s="321" t="s">
        <v>44</v>
      </c>
      <c r="F2067" s="336" t="s">
        <v>2344</v>
      </c>
      <c r="G2067" s="376"/>
      <c r="H2067" s="321" t="s">
        <v>44</v>
      </c>
      <c r="I2067" s="307"/>
      <c r="J2067" s="389"/>
      <c r="K2067" s="388"/>
      <c r="L2067" s="324">
        <v>233500</v>
      </c>
      <c r="M2067" s="324">
        <v>233500</v>
      </c>
      <c r="N2067" s="132">
        <v>233500</v>
      </c>
      <c r="O2067" s="324">
        <v>233500</v>
      </c>
      <c r="P2067" s="324">
        <v>233500</v>
      </c>
      <c r="Q2067" s="324">
        <v>233500</v>
      </c>
      <c r="R2067" s="324">
        <v>233500</v>
      </c>
      <c r="S2067" s="324">
        <v>233500</v>
      </c>
      <c r="T2067" s="324">
        <v>233500</v>
      </c>
    </row>
    <row r="2068" spans="1:20" s="10" customFormat="1" ht="65.099999999999994" customHeight="1" x14ac:dyDescent="0.3">
      <c r="A2068" s="13">
        <v>2058</v>
      </c>
      <c r="B2068" s="376"/>
      <c r="C2068" s="307" t="s">
        <v>2311</v>
      </c>
      <c r="D2068" s="319" t="s">
        <v>2312</v>
      </c>
      <c r="E2068" s="321" t="s">
        <v>44</v>
      </c>
      <c r="F2068" s="336" t="s">
        <v>2345</v>
      </c>
      <c r="G2068" s="376"/>
      <c r="H2068" s="321" t="s">
        <v>44</v>
      </c>
      <c r="I2068" s="307"/>
      <c r="J2068" s="389"/>
      <c r="K2068" s="388"/>
      <c r="L2068" s="324">
        <v>184700</v>
      </c>
      <c r="M2068" s="324">
        <v>184700</v>
      </c>
      <c r="N2068" s="132">
        <v>184700</v>
      </c>
      <c r="O2068" s="324">
        <v>184700</v>
      </c>
      <c r="P2068" s="324">
        <v>184700</v>
      </c>
      <c r="Q2068" s="324">
        <v>184700</v>
      </c>
      <c r="R2068" s="324">
        <v>184700</v>
      </c>
      <c r="S2068" s="324">
        <v>184700</v>
      </c>
      <c r="T2068" s="324">
        <v>184700</v>
      </c>
    </row>
    <row r="2069" spans="1:20" s="10" customFormat="1" ht="65.099999999999994" customHeight="1" x14ac:dyDescent="0.3">
      <c r="A2069" s="13">
        <v>2059</v>
      </c>
      <c r="B2069" s="376"/>
      <c r="C2069" s="307" t="s">
        <v>2311</v>
      </c>
      <c r="D2069" s="319" t="s">
        <v>2312</v>
      </c>
      <c r="E2069" s="321" t="s">
        <v>44</v>
      </c>
      <c r="F2069" s="336" t="s">
        <v>2346</v>
      </c>
      <c r="G2069" s="376"/>
      <c r="H2069" s="321" t="s">
        <v>44</v>
      </c>
      <c r="I2069" s="307"/>
      <c r="J2069" s="389"/>
      <c r="K2069" s="388"/>
      <c r="L2069" s="324">
        <v>303100</v>
      </c>
      <c r="M2069" s="324">
        <v>303100</v>
      </c>
      <c r="N2069" s="132">
        <v>303100</v>
      </c>
      <c r="O2069" s="324">
        <v>303100</v>
      </c>
      <c r="P2069" s="324">
        <v>303100</v>
      </c>
      <c r="Q2069" s="324">
        <v>303100</v>
      </c>
      <c r="R2069" s="324">
        <v>303100</v>
      </c>
      <c r="S2069" s="324">
        <v>303100</v>
      </c>
      <c r="T2069" s="324">
        <v>303100</v>
      </c>
    </row>
    <row r="2070" spans="1:20" s="10" customFormat="1" ht="65.099999999999994" customHeight="1" x14ac:dyDescent="0.3">
      <c r="A2070" s="13">
        <v>2060</v>
      </c>
      <c r="B2070" s="376"/>
      <c r="C2070" s="307" t="s">
        <v>2311</v>
      </c>
      <c r="D2070" s="319" t="s">
        <v>2312</v>
      </c>
      <c r="E2070" s="321" t="s">
        <v>44</v>
      </c>
      <c r="F2070" s="336" t="s">
        <v>2347</v>
      </c>
      <c r="G2070" s="376"/>
      <c r="H2070" s="321" t="s">
        <v>44</v>
      </c>
      <c r="I2070" s="307"/>
      <c r="J2070" s="389"/>
      <c r="K2070" s="388"/>
      <c r="L2070" s="324">
        <v>233400</v>
      </c>
      <c r="M2070" s="324">
        <v>233400</v>
      </c>
      <c r="N2070" s="132">
        <v>233400</v>
      </c>
      <c r="O2070" s="324">
        <v>233400</v>
      </c>
      <c r="P2070" s="324">
        <v>233400</v>
      </c>
      <c r="Q2070" s="324">
        <v>233400</v>
      </c>
      <c r="R2070" s="324">
        <v>233400</v>
      </c>
      <c r="S2070" s="324">
        <v>233400</v>
      </c>
      <c r="T2070" s="324">
        <v>233400</v>
      </c>
    </row>
    <row r="2071" spans="1:20" s="10" customFormat="1" ht="65.099999999999994" customHeight="1" x14ac:dyDescent="0.3">
      <c r="A2071" s="13">
        <v>2061</v>
      </c>
      <c r="B2071" s="376"/>
      <c r="C2071" s="307" t="s">
        <v>2311</v>
      </c>
      <c r="D2071" s="319" t="s">
        <v>2312</v>
      </c>
      <c r="E2071" s="321" t="s">
        <v>44</v>
      </c>
      <c r="F2071" s="336" t="s">
        <v>2348</v>
      </c>
      <c r="G2071" s="376"/>
      <c r="H2071" s="321" t="s">
        <v>44</v>
      </c>
      <c r="I2071" s="307"/>
      <c r="J2071" s="389"/>
      <c r="K2071" s="388"/>
      <c r="L2071" s="324">
        <v>289800</v>
      </c>
      <c r="M2071" s="324">
        <v>289800</v>
      </c>
      <c r="N2071" s="132">
        <v>289800</v>
      </c>
      <c r="O2071" s="324">
        <v>289800</v>
      </c>
      <c r="P2071" s="324">
        <v>289800</v>
      </c>
      <c r="Q2071" s="324">
        <v>289800</v>
      </c>
      <c r="R2071" s="324">
        <v>289800</v>
      </c>
      <c r="S2071" s="324">
        <v>289800</v>
      </c>
      <c r="T2071" s="324">
        <v>289800</v>
      </c>
    </row>
    <row r="2072" spans="1:20" s="10" customFormat="1" ht="65.099999999999994" customHeight="1" x14ac:dyDescent="0.3">
      <c r="A2072" s="13">
        <v>2062</v>
      </c>
      <c r="B2072" s="376"/>
      <c r="C2072" s="307" t="s">
        <v>2311</v>
      </c>
      <c r="D2072" s="319" t="s">
        <v>2312</v>
      </c>
      <c r="E2072" s="321" t="s">
        <v>44</v>
      </c>
      <c r="F2072" s="336" t="s">
        <v>2349</v>
      </c>
      <c r="G2072" s="376"/>
      <c r="H2072" s="321" t="s">
        <v>44</v>
      </c>
      <c r="I2072" s="307"/>
      <c r="J2072" s="389"/>
      <c r="K2072" s="388"/>
      <c r="L2072" s="324">
        <v>473900</v>
      </c>
      <c r="M2072" s="324">
        <v>473900</v>
      </c>
      <c r="N2072" s="132">
        <v>473900</v>
      </c>
      <c r="O2072" s="324">
        <v>473900</v>
      </c>
      <c r="P2072" s="324">
        <v>473900</v>
      </c>
      <c r="Q2072" s="324">
        <v>473900</v>
      </c>
      <c r="R2072" s="324">
        <v>473900</v>
      </c>
      <c r="S2072" s="324">
        <v>473900</v>
      </c>
      <c r="T2072" s="324">
        <v>473900</v>
      </c>
    </row>
    <row r="2073" spans="1:20" s="10" customFormat="1" ht="65.099999999999994" customHeight="1" x14ac:dyDescent="0.3">
      <c r="A2073" s="13">
        <v>2063</v>
      </c>
      <c r="B2073" s="376"/>
      <c r="C2073" s="307" t="s">
        <v>2311</v>
      </c>
      <c r="D2073" s="319" t="s">
        <v>2312</v>
      </c>
      <c r="E2073" s="321" t="s">
        <v>44</v>
      </c>
      <c r="F2073" s="336" t="s">
        <v>2350</v>
      </c>
      <c r="G2073" s="376"/>
      <c r="H2073" s="321" t="s">
        <v>44</v>
      </c>
      <c r="I2073" s="307"/>
      <c r="J2073" s="389"/>
      <c r="K2073" s="388"/>
      <c r="L2073" s="324">
        <v>360100</v>
      </c>
      <c r="M2073" s="324">
        <v>360100</v>
      </c>
      <c r="N2073" s="132">
        <v>360100</v>
      </c>
      <c r="O2073" s="324">
        <v>360100</v>
      </c>
      <c r="P2073" s="324">
        <v>360100</v>
      </c>
      <c r="Q2073" s="324">
        <v>360100</v>
      </c>
      <c r="R2073" s="324">
        <v>360100</v>
      </c>
      <c r="S2073" s="324">
        <v>360100</v>
      </c>
      <c r="T2073" s="324">
        <v>360100</v>
      </c>
    </row>
    <row r="2074" spans="1:20" s="10" customFormat="1" ht="65.099999999999994" customHeight="1" x14ac:dyDescent="0.3">
      <c r="A2074" s="13">
        <v>2064</v>
      </c>
      <c r="B2074" s="376"/>
      <c r="C2074" s="307" t="s">
        <v>2311</v>
      </c>
      <c r="D2074" s="319" t="s">
        <v>2312</v>
      </c>
      <c r="E2074" s="321" t="s">
        <v>44</v>
      </c>
      <c r="F2074" s="336" t="s">
        <v>2351</v>
      </c>
      <c r="G2074" s="376"/>
      <c r="H2074" s="321" t="s">
        <v>44</v>
      </c>
      <c r="I2074" s="307"/>
      <c r="J2074" s="389"/>
      <c r="K2074" s="388"/>
      <c r="L2074" s="324">
        <v>599800</v>
      </c>
      <c r="M2074" s="324">
        <v>599800</v>
      </c>
      <c r="N2074" s="132">
        <v>599800</v>
      </c>
      <c r="O2074" s="324">
        <v>599800</v>
      </c>
      <c r="P2074" s="324">
        <v>599800</v>
      </c>
      <c r="Q2074" s="324">
        <v>599800</v>
      </c>
      <c r="R2074" s="324">
        <v>599800</v>
      </c>
      <c r="S2074" s="324">
        <v>599800</v>
      </c>
      <c r="T2074" s="324">
        <v>599800</v>
      </c>
    </row>
    <row r="2075" spans="1:20" s="10" customFormat="1" ht="65.099999999999994" customHeight="1" x14ac:dyDescent="0.3">
      <c r="A2075" s="13">
        <v>2065</v>
      </c>
      <c r="B2075" s="376"/>
      <c r="C2075" s="307" t="s">
        <v>2311</v>
      </c>
      <c r="D2075" s="319" t="s">
        <v>2312</v>
      </c>
      <c r="E2075" s="321" t="s">
        <v>44</v>
      </c>
      <c r="F2075" s="336" t="s">
        <v>2352</v>
      </c>
      <c r="G2075" s="376"/>
      <c r="H2075" s="321" t="s">
        <v>44</v>
      </c>
      <c r="I2075" s="307"/>
      <c r="J2075" s="389"/>
      <c r="K2075" s="388"/>
      <c r="L2075" s="324">
        <v>399600</v>
      </c>
      <c r="M2075" s="324">
        <v>399600</v>
      </c>
      <c r="N2075" s="132">
        <v>399600</v>
      </c>
      <c r="O2075" s="324">
        <v>399600</v>
      </c>
      <c r="P2075" s="324">
        <v>399600</v>
      </c>
      <c r="Q2075" s="324">
        <v>399600</v>
      </c>
      <c r="R2075" s="324">
        <v>399600</v>
      </c>
      <c r="S2075" s="324">
        <v>399600</v>
      </c>
      <c r="T2075" s="324">
        <v>399600</v>
      </c>
    </row>
    <row r="2076" spans="1:20" s="10" customFormat="1" ht="65.099999999999994" customHeight="1" x14ac:dyDescent="0.3">
      <c r="A2076" s="13">
        <v>2066</v>
      </c>
      <c r="B2076" s="376"/>
      <c r="C2076" s="307" t="s">
        <v>2311</v>
      </c>
      <c r="D2076" s="319" t="s">
        <v>2312</v>
      </c>
      <c r="E2076" s="321" t="s">
        <v>44</v>
      </c>
      <c r="F2076" s="336" t="s">
        <v>2353</v>
      </c>
      <c r="G2076" s="376"/>
      <c r="H2076" s="321" t="s">
        <v>44</v>
      </c>
      <c r="I2076" s="307"/>
      <c r="J2076" s="389"/>
      <c r="K2076" s="388"/>
      <c r="L2076" s="324">
        <v>761900</v>
      </c>
      <c r="M2076" s="324">
        <v>761900</v>
      </c>
      <c r="N2076" s="132">
        <v>761900</v>
      </c>
      <c r="O2076" s="324">
        <v>761900</v>
      </c>
      <c r="P2076" s="324">
        <v>761900</v>
      </c>
      <c r="Q2076" s="324">
        <v>761900</v>
      </c>
      <c r="R2076" s="324">
        <v>761900</v>
      </c>
      <c r="S2076" s="324">
        <v>761900</v>
      </c>
      <c r="T2076" s="324">
        <v>761900</v>
      </c>
    </row>
    <row r="2077" spans="1:20" s="10" customFormat="1" ht="65.099999999999994" customHeight="1" x14ac:dyDescent="0.3">
      <c r="A2077" s="13">
        <v>2067</v>
      </c>
      <c r="B2077" s="376"/>
      <c r="C2077" s="307" t="s">
        <v>2311</v>
      </c>
      <c r="D2077" s="319" t="s">
        <v>2312</v>
      </c>
      <c r="E2077" s="321" t="s">
        <v>44</v>
      </c>
      <c r="F2077" s="336" t="s">
        <v>2354</v>
      </c>
      <c r="G2077" s="376"/>
      <c r="H2077" s="321" t="s">
        <v>44</v>
      </c>
      <c r="I2077" s="307"/>
      <c r="J2077" s="389"/>
      <c r="K2077" s="388"/>
      <c r="L2077" s="324">
        <v>559800</v>
      </c>
      <c r="M2077" s="324">
        <v>559800</v>
      </c>
      <c r="N2077" s="132">
        <v>559800</v>
      </c>
      <c r="O2077" s="324">
        <v>559800</v>
      </c>
      <c r="P2077" s="324">
        <v>559800</v>
      </c>
      <c r="Q2077" s="324">
        <v>559800</v>
      </c>
      <c r="R2077" s="324">
        <v>559800</v>
      </c>
      <c r="S2077" s="324">
        <v>559800</v>
      </c>
      <c r="T2077" s="324">
        <v>559800</v>
      </c>
    </row>
    <row r="2078" spans="1:20" s="10" customFormat="1" ht="65.099999999999994" customHeight="1" x14ac:dyDescent="0.3">
      <c r="A2078" s="13">
        <v>2068</v>
      </c>
      <c r="B2078" s="376"/>
      <c r="C2078" s="307" t="s">
        <v>2311</v>
      </c>
      <c r="D2078" s="319" t="s">
        <v>2312</v>
      </c>
      <c r="E2078" s="321" t="s">
        <v>44</v>
      </c>
      <c r="F2078" s="336" t="s">
        <v>2355</v>
      </c>
      <c r="G2078" s="376"/>
      <c r="H2078" s="321" t="s">
        <v>44</v>
      </c>
      <c r="I2078" s="307"/>
      <c r="J2078" s="389"/>
      <c r="K2078" s="388"/>
      <c r="L2078" s="324">
        <v>715400</v>
      </c>
      <c r="M2078" s="324">
        <v>715400</v>
      </c>
      <c r="N2078" s="132">
        <v>715400</v>
      </c>
      <c r="O2078" s="324">
        <v>715400</v>
      </c>
      <c r="P2078" s="324">
        <v>715400</v>
      </c>
      <c r="Q2078" s="324">
        <v>715400</v>
      </c>
      <c r="R2078" s="324">
        <v>715400</v>
      </c>
      <c r="S2078" s="324">
        <v>715400</v>
      </c>
      <c r="T2078" s="324">
        <v>715400</v>
      </c>
    </row>
    <row r="2079" spans="1:20" s="10" customFormat="1" ht="65.099999999999994" customHeight="1" x14ac:dyDescent="0.3">
      <c r="A2079" s="13">
        <v>2069</v>
      </c>
      <c r="B2079" s="376"/>
      <c r="C2079" s="307" t="s">
        <v>2311</v>
      </c>
      <c r="D2079" s="319" t="s">
        <v>2312</v>
      </c>
      <c r="E2079" s="321" t="s">
        <v>44</v>
      </c>
      <c r="F2079" s="336" t="s">
        <v>2356</v>
      </c>
      <c r="G2079" s="376"/>
      <c r="H2079" s="321" t="s">
        <v>44</v>
      </c>
      <c r="I2079" s="307"/>
      <c r="J2079" s="389"/>
      <c r="K2079" s="388"/>
      <c r="L2079" s="324">
        <v>898900</v>
      </c>
      <c r="M2079" s="324">
        <v>898900</v>
      </c>
      <c r="N2079" s="132">
        <v>898900</v>
      </c>
      <c r="O2079" s="324">
        <v>898900</v>
      </c>
      <c r="P2079" s="324">
        <v>898900</v>
      </c>
      <c r="Q2079" s="324">
        <v>898900</v>
      </c>
      <c r="R2079" s="324">
        <v>898900</v>
      </c>
      <c r="S2079" s="324">
        <v>898900</v>
      </c>
      <c r="T2079" s="324">
        <v>898900</v>
      </c>
    </row>
    <row r="2080" spans="1:20" s="10" customFormat="1" ht="65.099999999999994" customHeight="1" x14ac:dyDescent="0.3">
      <c r="A2080" s="13">
        <v>2070</v>
      </c>
      <c r="B2080" s="376"/>
      <c r="C2080" s="307" t="s">
        <v>2311</v>
      </c>
      <c r="D2080" s="319" t="s">
        <v>2312</v>
      </c>
      <c r="E2080" s="321" t="s">
        <v>44</v>
      </c>
      <c r="F2080" s="336" t="s">
        <v>2357</v>
      </c>
      <c r="G2080" s="376"/>
      <c r="H2080" s="321" t="s">
        <v>44</v>
      </c>
      <c r="I2080" s="307"/>
      <c r="J2080" s="389"/>
      <c r="K2080" s="388"/>
      <c r="L2080" s="324">
        <v>926900</v>
      </c>
      <c r="M2080" s="324">
        <v>926900</v>
      </c>
      <c r="N2080" s="132">
        <v>926900</v>
      </c>
      <c r="O2080" s="324">
        <v>926900</v>
      </c>
      <c r="P2080" s="324">
        <v>926900</v>
      </c>
      <c r="Q2080" s="324">
        <v>926900</v>
      </c>
      <c r="R2080" s="324">
        <v>926900</v>
      </c>
      <c r="S2080" s="324">
        <v>926900</v>
      </c>
      <c r="T2080" s="324">
        <v>926900</v>
      </c>
    </row>
    <row r="2081" spans="1:20" s="10" customFormat="1" ht="65.099999999999994" customHeight="1" x14ac:dyDescent="0.3">
      <c r="A2081" s="13">
        <v>2071</v>
      </c>
      <c r="B2081" s="376"/>
      <c r="C2081" s="307" t="s">
        <v>2311</v>
      </c>
      <c r="D2081" s="319" t="s">
        <v>2312</v>
      </c>
      <c r="E2081" s="321" t="s">
        <v>44</v>
      </c>
      <c r="F2081" s="336" t="s">
        <v>2358</v>
      </c>
      <c r="G2081" s="376"/>
      <c r="H2081" s="321" t="s">
        <v>44</v>
      </c>
      <c r="I2081" s="307"/>
      <c r="J2081" s="389"/>
      <c r="K2081" s="388"/>
      <c r="L2081" s="324">
        <v>1202800</v>
      </c>
      <c r="M2081" s="324">
        <v>1202800</v>
      </c>
      <c r="N2081" s="132">
        <v>1202800</v>
      </c>
      <c r="O2081" s="324">
        <v>1202800</v>
      </c>
      <c r="P2081" s="324">
        <v>1202800</v>
      </c>
      <c r="Q2081" s="324">
        <v>1202800</v>
      </c>
      <c r="R2081" s="324">
        <v>1202800</v>
      </c>
      <c r="S2081" s="324">
        <v>1202800</v>
      </c>
      <c r="T2081" s="324">
        <v>1202800</v>
      </c>
    </row>
    <row r="2082" spans="1:20" s="10" customFormat="1" ht="65.099999999999994" customHeight="1" x14ac:dyDescent="0.3">
      <c r="A2082" s="13">
        <v>2072</v>
      </c>
      <c r="B2082" s="376"/>
      <c r="C2082" s="307" t="s">
        <v>2311</v>
      </c>
      <c r="D2082" s="319" t="s">
        <v>2312</v>
      </c>
      <c r="E2082" s="321" t="s">
        <v>44</v>
      </c>
      <c r="F2082" s="336" t="s">
        <v>2359</v>
      </c>
      <c r="G2082" s="376"/>
      <c r="H2082" s="321" t="s">
        <v>44</v>
      </c>
      <c r="I2082" s="307"/>
      <c r="J2082" s="389"/>
      <c r="K2082" s="388"/>
      <c r="L2082" s="324">
        <v>1177400</v>
      </c>
      <c r="M2082" s="324">
        <v>1177400</v>
      </c>
      <c r="N2082" s="132">
        <v>1177400</v>
      </c>
      <c r="O2082" s="324">
        <v>1177400</v>
      </c>
      <c r="P2082" s="324">
        <v>1177400</v>
      </c>
      <c r="Q2082" s="324">
        <v>1177400</v>
      </c>
      <c r="R2082" s="324">
        <v>1177400</v>
      </c>
      <c r="S2082" s="324">
        <v>1177400</v>
      </c>
      <c r="T2082" s="324">
        <v>1177400</v>
      </c>
    </row>
    <row r="2083" spans="1:20" s="10" customFormat="1" ht="65.099999999999994" customHeight="1" x14ac:dyDescent="0.3">
      <c r="A2083" s="13">
        <v>2073</v>
      </c>
      <c r="B2083" s="376"/>
      <c r="C2083" s="307" t="s">
        <v>2311</v>
      </c>
      <c r="D2083" s="319" t="s">
        <v>2312</v>
      </c>
      <c r="E2083" s="321" t="s">
        <v>44</v>
      </c>
      <c r="F2083" s="336" t="s">
        <v>2360</v>
      </c>
      <c r="G2083" s="376"/>
      <c r="H2083" s="321" t="s">
        <v>44</v>
      </c>
      <c r="I2083" s="307"/>
      <c r="J2083" s="389"/>
      <c r="K2083" s="388"/>
      <c r="L2083" s="324">
        <v>1524400</v>
      </c>
      <c r="M2083" s="324">
        <v>1524400</v>
      </c>
      <c r="N2083" s="132">
        <v>1524400</v>
      </c>
      <c r="O2083" s="324">
        <v>1524400</v>
      </c>
      <c r="P2083" s="324">
        <v>1524400</v>
      </c>
      <c r="Q2083" s="324">
        <v>1524400</v>
      </c>
      <c r="R2083" s="324">
        <v>1524400</v>
      </c>
      <c r="S2083" s="324">
        <v>1524400</v>
      </c>
      <c r="T2083" s="324">
        <v>1524400</v>
      </c>
    </row>
    <row r="2084" spans="1:20" s="10" customFormat="1" ht="65.099999999999994" customHeight="1" x14ac:dyDescent="0.3">
      <c r="A2084" s="13">
        <v>2074</v>
      </c>
      <c r="B2084" s="376"/>
      <c r="C2084" s="307" t="s">
        <v>2311</v>
      </c>
      <c r="D2084" s="319" t="s">
        <v>2312</v>
      </c>
      <c r="E2084" s="321" t="s">
        <v>44</v>
      </c>
      <c r="F2084" s="336" t="s">
        <v>2361</v>
      </c>
      <c r="G2084" s="376"/>
      <c r="H2084" s="321" t="s">
        <v>44</v>
      </c>
      <c r="I2084" s="307"/>
      <c r="J2084" s="389"/>
      <c r="K2084" s="388"/>
      <c r="L2084" s="324">
        <v>1493100</v>
      </c>
      <c r="M2084" s="324">
        <v>1493100</v>
      </c>
      <c r="N2084" s="132">
        <v>1493100</v>
      </c>
      <c r="O2084" s="324">
        <v>1493100</v>
      </c>
      <c r="P2084" s="324">
        <v>1493100</v>
      </c>
      <c r="Q2084" s="324">
        <v>1493100</v>
      </c>
      <c r="R2084" s="324">
        <v>1493100</v>
      </c>
      <c r="S2084" s="324">
        <v>1493100</v>
      </c>
      <c r="T2084" s="324">
        <v>1493100</v>
      </c>
    </row>
    <row r="2085" spans="1:20" s="10" customFormat="1" ht="65.099999999999994" customHeight="1" x14ac:dyDescent="0.3">
      <c r="A2085" s="13">
        <v>2075</v>
      </c>
      <c r="B2085" s="376"/>
      <c r="C2085" s="307" t="s">
        <v>2311</v>
      </c>
      <c r="D2085" s="319" t="s">
        <v>2312</v>
      </c>
      <c r="E2085" s="321" t="s">
        <v>44</v>
      </c>
      <c r="F2085" s="336" t="s">
        <v>2362</v>
      </c>
      <c r="G2085" s="376"/>
      <c r="H2085" s="321" t="s">
        <v>44</v>
      </c>
      <c r="I2085" s="307"/>
      <c r="J2085" s="389"/>
      <c r="K2085" s="388"/>
      <c r="L2085" s="324">
        <v>1928000</v>
      </c>
      <c r="M2085" s="324">
        <v>1928000</v>
      </c>
      <c r="N2085" s="132">
        <v>1928000</v>
      </c>
      <c r="O2085" s="324">
        <v>1928000</v>
      </c>
      <c r="P2085" s="324">
        <v>1928000</v>
      </c>
      <c r="Q2085" s="324">
        <v>1928000</v>
      </c>
      <c r="R2085" s="324">
        <v>1928000</v>
      </c>
      <c r="S2085" s="324">
        <v>1928000</v>
      </c>
      <c r="T2085" s="324">
        <v>1928000</v>
      </c>
    </row>
    <row r="2086" spans="1:20" s="10" customFormat="1" ht="65.099999999999994" customHeight="1" x14ac:dyDescent="0.3">
      <c r="A2086" s="13">
        <v>2076</v>
      </c>
      <c r="B2086" s="376"/>
      <c r="C2086" s="307" t="s">
        <v>2311</v>
      </c>
      <c r="D2086" s="319" t="s">
        <v>2312</v>
      </c>
      <c r="E2086" s="321" t="s">
        <v>44</v>
      </c>
      <c r="F2086" s="336" t="s">
        <v>2363</v>
      </c>
      <c r="G2086" s="376"/>
      <c r="H2086" s="321" t="s">
        <v>44</v>
      </c>
      <c r="I2086" s="307"/>
      <c r="J2086" s="389"/>
      <c r="K2086" s="388"/>
      <c r="L2086" s="324">
        <v>1583300</v>
      </c>
      <c r="M2086" s="324">
        <v>1583300</v>
      </c>
      <c r="N2086" s="132">
        <v>1583300</v>
      </c>
      <c r="O2086" s="324">
        <v>1583300</v>
      </c>
      <c r="P2086" s="324">
        <v>1583300</v>
      </c>
      <c r="Q2086" s="324">
        <v>1583300</v>
      </c>
      <c r="R2086" s="324">
        <v>1583300</v>
      </c>
      <c r="S2086" s="324">
        <v>1583300</v>
      </c>
      <c r="T2086" s="324">
        <v>1583300</v>
      </c>
    </row>
    <row r="2087" spans="1:20" s="10" customFormat="1" ht="65.099999999999994" customHeight="1" x14ac:dyDescent="0.3">
      <c r="A2087" s="13">
        <v>2077</v>
      </c>
      <c r="B2087" s="376"/>
      <c r="C2087" s="307" t="s">
        <v>2311</v>
      </c>
      <c r="D2087" s="319" t="s">
        <v>2312</v>
      </c>
      <c r="E2087" s="321" t="s">
        <v>44</v>
      </c>
      <c r="F2087" s="336" t="s">
        <v>2364</v>
      </c>
      <c r="G2087" s="376"/>
      <c r="H2087" s="321" t="s">
        <v>44</v>
      </c>
      <c r="I2087" s="307"/>
      <c r="J2087" s="389"/>
      <c r="K2087" s="388"/>
      <c r="L2087" s="324">
        <v>2427500</v>
      </c>
      <c r="M2087" s="324">
        <v>2427500</v>
      </c>
      <c r="N2087" s="132">
        <v>2427500</v>
      </c>
      <c r="O2087" s="324">
        <v>2427500</v>
      </c>
      <c r="P2087" s="324">
        <v>2427500</v>
      </c>
      <c r="Q2087" s="324">
        <v>2427500</v>
      </c>
      <c r="R2087" s="324">
        <v>2427500</v>
      </c>
      <c r="S2087" s="324">
        <v>2427500</v>
      </c>
      <c r="T2087" s="324">
        <v>2427500</v>
      </c>
    </row>
    <row r="2088" spans="1:20" s="10" customFormat="1" ht="65.099999999999994" customHeight="1" x14ac:dyDescent="0.3">
      <c r="A2088" s="13">
        <v>2078</v>
      </c>
      <c r="B2088" s="376"/>
      <c r="C2088" s="307" t="s">
        <v>2365</v>
      </c>
      <c r="D2088" s="319" t="s">
        <v>2312</v>
      </c>
      <c r="E2088" s="307" t="s">
        <v>2366</v>
      </c>
      <c r="F2088" s="336" t="s">
        <v>2367</v>
      </c>
      <c r="G2088" s="376"/>
      <c r="H2088" s="321" t="s">
        <v>44</v>
      </c>
      <c r="I2088" s="307"/>
      <c r="J2088" s="389"/>
      <c r="K2088" s="388"/>
      <c r="L2088" s="324">
        <v>22181.666666666668</v>
      </c>
      <c r="M2088" s="324">
        <v>22181.666666666668</v>
      </c>
      <c r="N2088" s="132">
        <v>22181.666666666668</v>
      </c>
      <c r="O2088" s="324">
        <v>22181.666666666668</v>
      </c>
      <c r="P2088" s="324">
        <v>22181.666666666668</v>
      </c>
      <c r="Q2088" s="324">
        <v>22181.666666666668</v>
      </c>
      <c r="R2088" s="324">
        <v>22181.666666666668</v>
      </c>
      <c r="S2088" s="324">
        <v>22181.666666666668</v>
      </c>
      <c r="T2088" s="324">
        <v>22181.666666666668</v>
      </c>
    </row>
    <row r="2089" spans="1:20" s="10" customFormat="1" ht="65.099999999999994" customHeight="1" x14ac:dyDescent="0.3">
      <c r="A2089" s="13">
        <v>2079</v>
      </c>
      <c r="B2089" s="376"/>
      <c r="C2089" s="307" t="s">
        <v>2365</v>
      </c>
      <c r="D2089" s="319" t="s">
        <v>2312</v>
      </c>
      <c r="E2089" s="321" t="s">
        <v>44</v>
      </c>
      <c r="F2089" s="336" t="s">
        <v>2368</v>
      </c>
      <c r="G2089" s="376"/>
      <c r="H2089" s="321" t="s">
        <v>44</v>
      </c>
      <c r="I2089" s="307"/>
      <c r="J2089" s="389"/>
      <c r="K2089" s="388"/>
      <c r="L2089" s="324">
        <v>27455</v>
      </c>
      <c r="M2089" s="324">
        <v>27455</v>
      </c>
      <c r="N2089" s="132">
        <v>27455</v>
      </c>
      <c r="O2089" s="324">
        <v>27455</v>
      </c>
      <c r="P2089" s="324">
        <v>27455</v>
      </c>
      <c r="Q2089" s="324">
        <v>27455</v>
      </c>
      <c r="R2089" s="324">
        <v>27455</v>
      </c>
      <c r="S2089" s="324">
        <v>27455</v>
      </c>
      <c r="T2089" s="324">
        <v>27455</v>
      </c>
    </row>
    <row r="2090" spans="1:20" s="10" customFormat="1" ht="65.099999999999994" customHeight="1" x14ac:dyDescent="0.3">
      <c r="A2090" s="13">
        <v>2080</v>
      </c>
      <c r="B2090" s="376"/>
      <c r="C2090" s="307" t="s">
        <v>2365</v>
      </c>
      <c r="D2090" s="319" t="s">
        <v>2312</v>
      </c>
      <c r="E2090" s="321" t="s">
        <v>44</v>
      </c>
      <c r="F2090" s="336" t="s">
        <v>2369</v>
      </c>
      <c r="G2090" s="376"/>
      <c r="H2090" s="321" t="s">
        <v>44</v>
      </c>
      <c r="I2090" s="307"/>
      <c r="J2090" s="389"/>
      <c r="K2090" s="388"/>
      <c r="L2090" s="324">
        <v>39636.666666666672</v>
      </c>
      <c r="M2090" s="324">
        <v>39636.666666666672</v>
      </c>
      <c r="N2090" s="132">
        <v>39636.666666666672</v>
      </c>
      <c r="O2090" s="324">
        <v>39636.666666666672</v>
      </c>
      <c r="P2090" s="324">
        <v>39636.666666666672</v>
      </c>
      <c r="Q2090" s="324">
        <v>39636.666666666672</v>
      </c>
      <c r="R2090" s="324">
        <v>39636.666666666672</v>
      </c>
      <c r="S2090" s="324">
        <v>39636.666666666672</v>
      </c>
      <c r="T2090" s="324">
        <v>39636.666666666672</v>
      </c>
    </row>
    <row r="2091" spans="1:20" s="10" customFormat="1" ht="65.099999999999994" customHeight="1" x14ac:dyDescent="0.3">
      <c r="A2091" s="13">
        <v>2081</v>
      </c>
      <c r="B2091" s="376"/>
      <c r="C2091" s="307" t="s">
        <v>2365</v>
      </c>
      <c r="D2091" s="319" t="s">
        <v>2312</v>
      </c>
      <c r="E2091" s="321" t="s">
        <v>44</v>
      </c>
      <c r="F2091" s="336" t="s">
        <v>2370</v>
      </c>
      <c r="G2091" s="376"/>
      <c r="H2091" s="321" t="s">
        <v>44</v>
      </c>
      <c r="I2091" s="307"/>
      <c r="J2091" s="389"/>
      <c r="K2091" s="388"/>
      <c r="L2091" s="324">
        <v>45636.666666666672</v>
      </c>
      <c r="M2091" s="324">
        <v>45636.666666666672</v>
      </c>
      <c r="N2091" s="132">
        <v>45636.666666666672</v>
      </c>
      <c r="O2091" s="324">
        <v>45636.666666666672</v>
      </c>
      <c r="P2091" s="324">
        <v>45636.666666666672</v>
      </c>
      <c r="Q2091" s="324">
        <v>45636.666666666672</v>
      </c>
      <c r="R2091" s="324">
        <v>45636.666666666672</v>
      </c>
      <c r="S2091" s="324">
        <v>45636.666666666672</v>
      </c>
      <c r="T2091" s="324">
        <v>45636.666666666672</v>
      </c>
    </row>
    <row r="2092" spans="1:20" s="10" customFormat="1" ht="65.099999999999994" customHeight="1" x14ac:dyDescent="0.3">
      <c r="A2092" s="13">
        <v>2082</v>
      </c>
      <c r="B2092" s="376"/>
      <c r="C2092" s="307" t="s">
        <v>2365</v>
      </c>
      <c r="D2092" s="319" t="s">
        <v>2312</v>
      </c>
      <c r="E2092" s="321" t="s">
        <v>44</v>
      </c>
      <c r="F2092" s="336" t="s">
        <v>2371</v>
      </c>
      <c r="G2092" s="376"/>
      <c r="H2092" s="321" t="s">
        <v>44</v>
      </c>
      <c r="I2092" s="307"/>
      <c r="J2092" s="389"/>
      <c r="K2092" s="388"/>
      <c r="L2092" s="324">
        <v>48181.666666666672</v>
      </c>
      <c r="M2092" s="324">
        <v>48181.666666666672</v>
      </c>
      <c r="N2092" s="132">
        <v>48181.666666666672</v>
      </c>
      <c r="O2092" s="324">
        <v>48181.666666666672</v>
      </c>
      <c r="P2092" s="324">
        <v>48181.666666666672</v>
      </c>
      <c r="Q2092" s="324">
        <v>48181.666666666672</v>
      </c>
      <c r="R2092" s="324">
        <v>48181.666666666672</v>
      </c>
      <c r="S2092" s="324">
        <v>48181.666666666672</v>
      </c>
      <c r="T2092" s="324">
        <v>48181.666666666672</v>
      </c>
    </row>
    <row r="2093" spans="1:20" s="10" customFormat="1" ht="65.099999999999994" customHeight="1" x14ac:dyDescent="0.3">
      <c r="A2093" s="13">
        <v>2083</v>
      </c>
      <c r="B2093" s="376"/>
      <c r="C2093" s="307" t="s">
        <v>2365</v>
      </c>
      <c r="D2093" s="319" t="s">
        <v>2312</v>
      </c>
      <c r="E2093" s="321" t="s">
        <v>44</v>
      </c>
      <c r="F2093" s="336" t="s">
        <v>2372</v>
      </c>
      <c r="G2093" s="376"/>
      <c r="H2093" s="321" t="s">
        <v>44</v>
      </c>
      <c r="I2093" s="307"/>
      <c r="J2093" s="389"/>
      <c r="K2093" s="388"/>
      <c r="L2093" s="324">
        <v>51363.333333333336</v>
      </c>
      <c r="M2093" s="324">
        <v>51363.333333333336</v>
      </c>
      <c r="N2093" s="132">
        <v>51363.333333333336</v>
      </c>
      <c r="O2093" s="324">
        <v>51363.333333333336</v>
      </c>
      <c r="P2093" s="324">
        <v>51363.333333333336</v>
      </c>
      <c r="Q2093" s="324">
        <v>51363.333333333336</v>
      </c>
      <c r="R2093" s="324">
        <v>51363.333333333336</v>
      </c>
      <c r="S2093" s="324">
        <v>51363.333333333336</v>
      </c>
      <c r="T2093" s="324">
        <v>51363.333333333336</v>
      </c>
    </row>
    <row r="2094" spans="1:20" s="10" customFormat="1" ht="65.099999999999994" customHeight="1" x14ac:dyDescent="0.3">
      <c r="A2094" s="13">
        <v>2084</v>
      </c>
      <c r="B2094" s="376"/>
      <c r="C2094" s="307" t="s">
        <v>2365</v>
      </c>
      <c r="D2094" s="319" t="s">
        <v>2312</v>
      </c>
      <c r="E2094" s="321" t="s">
        <v>44</v>
      </c>
      <c r="F2094" s="336" t="s">
        <v>2373</v>
      </c>
      <c r="G2094" s="376"/>
      <c r="H2094" s="321" t="s">
        <v>44</v>
      </c>
      <c r="I2094" s="307"/>
      <c r="J2094" s="389"/>
      <c r="K2094" s="388"/>
      <c r="L2094" s="324">
        <v>61726.666666666672</v>
      </c>
      <c r="M2094" s="324">
        <v>61726.666666666672</v>
      </c>
      <c r="N2094" s="132">
        <v>61726.666666666672</v>
      </c>
      <c r="O2094" s="324">
        <v>61726.666666666672</v>
      </c>
      <c r="P2094" s="324">
        <v>61726.666666666672</v>
      </c>
      <c r="Q2094" s="324">
        <v>61726.666666666672</v>
      </c>
      <c r="R2094" s="324">
        <v>61726.666666666672</v>
      </c>
      <c r="S2094" s="324">
        <v>61726.666666666672</v>
      </c>
      <c r="T2094" s="324">
        <v>61726.666666666672</v>
      </c>
    </row>
    <row r="2095" spans="1:20" s="10" customFormat="1" ht="65.099999999999994" customHeight="1" x14ac:dyDescent="0.3">
      <c r="A2095" s="13">
        <v>2085</v>
      </c>
      <c r="B2095" s="376"/>
      <c r="C2095" s="307" t="s">
        <v>2365</v>
      </c>
      <c r="D2095" s="319" t="s">
        <v>2312</v>
      </c>
      <c r="E2095" s="321" t="s">
        <v>44</v>
      </c>
      <c r="F2095" s="336" t="s">
        <v>2374</v>
      </c>
      <c r="G2095" s="376"/>
      <c r="H2095" s="321" t="s">
        <v>44</v>
      </c>
      <c r="I2095" s="307"/>
      <c r="J2095" s="389"/>
      <c r="K2095" s="388"/>
      <c r="L2095" s="324">
        <v>70908.333333333343</v>
      </c>
      <c r="M2095" s="324">
        <v>70908.333333333343</v>
      </c>
      <c r="N2095" s="132">
        <v>70908.333333333343</v>
      </c>
      <c r="O2095" s="324">
        <v>70908.333333333343</v>
      </c>
      <c r="P2095" s="324">
        <v>70908.333333333343</v>
      </c>
      <c r="Q2095" s="324">
        <v>70908.333333333343</v>
      </c>
      <c r="R2095" s="324">
        <v>70908.333333333343</v>
      </c>
      <c r="S2095" s="324">
        <v>70908.333333333343</v>
      </c>
      <c r="T2095" s="324">
        <v>70908.333333333343</v>
      </c>
    </row>
    <row r="2096" spans="1:20" s="10" customFormat="1" ht="65.099999999999994" customHeight="1" x14ac:dyDescent="0.3">
      <c r="A2096" s="13">
        <v>2086</v>
      </c>
      <c r="B2096" s="376"/>
      <c r="C2096" s="307" t="s">
        <v>2365</v>
      </c>
      <c r="D2096" s="319" t="s">
        <v>2312</v>
      </c>
      <c r="E2096" s="321" t="s">
        <v>44</v>
      </c>
      <c r="F2096" s="336" t="s">
        <v>2375</v>
      </c>
      <c r="G2096" s="376"/>
      <c r="H2096" s="321" t="s">
        <v>44</v>
      </c>
      <c r="I2096" s="307"/>
      <c r="J2096" s="389"/>
      <c r="K2096" s="388"/>
      <c r="L2096" s="324">
        <v>68908.333333333343</v>
      </c>
      <c r="M2096" s="324">
        <v>68908.333333333343</v>
      </c>
      <c r="N2096" s="132">
        <v>68908.333333333343</v>
      </c>
      <c r="O2096" s="324">
        <v>68908.333333333343</v>
      </c>
      <c r="P2096" s="324">
        <v>68908.333333333343</v>
      </c>
      <c r="Q2096" s="324">
        <v>68908.333333333343</v>
      </c>
      <c r="R2096" s="324">
        <v>68908.333333333343</v>
      </c>
      <c r="S2096" s="324">
        <v>68908.333333333343</v>
      </c>
      <c r="T2096" s="324">
        <v>68908.333333333343</v>
      </c>
    </row>
    <row r="2097" spans="1:20" s="10" customFormat="1" ht="65.099999999999994" customHeight="1" x14ac:dyDescent="0.3">
      <c r="A2097" s="13">
        <v>2087</v>
      </c>
      <c r="B2097" s="376"/>
      <c r="C2097" s="307" t="s">
        <v>2365</v>
      </c>
      <c r="D2097" s="319" t="s">
        <v>2312</v>
      </c>
      <c r="E2097" s="321" t="s">
        <v>44</v>
      </c>
      <c r="F2097" s="336" t="s">
        <v>2376</v>
      </c>
      <c r="G2097" s="376"/>
      <c r="H2097" s="321" t="s">
        <v>44</v>
      </c>
      <c r="I2097" s="307"/>
      <c r="J2097" s="389"/>
      <c r="K2097" s="388"/>
      <c r="L2097" s="324">
        <v>83636.666666666672</v>
      </c>
      <c r="M2097" s="324">
        <v>83636.666666666672</v>
      </c>
      <c r="N2097" s="132">
        <v>83636.666666666672</v>
      </c>
      <c r="O2097" s="324">
        <v>83636.666666666672</v>
      </c>
      <c r="P2097" s="324">
        <v>83636.666666666672</v>
      </c>
      <c r="Q2097" s="324">
        <v>83636.666666666672</v>
      </c>
      <c r="R2097" s="324">
        <v>83636.666666666672</v>
      </c>
      <c r="S2097" s="324">
        <v>83636.666666666672</v>
      </c>
      <c r="T2097" s="324">
        <v>83636.666666666672</v>
      </c>
    </row>
    <row r="2098" spans="1:20" s="10" customFormat="1" ht="65.099999999999994" customHeight="1" x14ac:dyDescent="0.3">
      <c r="A2098" s="13">
        <v>2088</v>
      </c>
      <c r="B2098" s="376"/>
      <c r="C2098" s="307" t="s">
        <v>2365</v>
      </c>
      <c r="D2098" s="319" t="s">
        <v>2312</v>
      </c>
      <c r="E2098" s="321" t="s">
        <v>44</v>
      </c>
      <c r="F2098" s="336" t="s">
        <v>2377</v>
      </c>
      <c r="G2098" s="376"/>
      <c r="H2098" s="321" t="s">
        <v>44</v>
      </c>
      <c r="I2098" s="307"/>
      <c r="J2098" s="389"/>
      <c r="K2098" s="388"/>
      <c r="L2098" s="324">
        <v>109726.66666666667</v>
      </c>
      <c r="M2098" s="324">
        <v>109726.66666666667</v>
      </c>
      <c r="N2098" s="132">
        <v>109726.66666666667</v>
      </c>
      <c r="O2098" s="324">
        <v>109726.66666666667</v>
      </c>
      <c r="P2098" s="324">
        <v>109726.66666666667</v>
      </c>
      <c r="Q2098" s="324">
        <v>109726.66666666667</v>
      </c>
      <c r="R2098" s="324">
        <v>109726.66666666667</v>
      </c>
      <c r="S2098" s="324">
        <v>109726.66666666667</v>
      </c>
      <c r="T2098" s="324">
        <v>109726.66666666667</v>
      </c>
    </row>
    <row r="2099" spans="1:20" s="10" customFormat="1" ht="65.099999999999994" customHeight="1" x14ac:dyDescent="0.3">
      <c r="A2099" s="13">
        <v>2089</v>
      </c>
      <c r="B2099" s="376"/>
      <c r="C2099" s="307" t="s">
        <v>2365</v>
      </c>
      <c r="D2099" s="319" t="s">
        <v>2312</v>
      </c>
      <c r="E2099" s="321" t="s">
        <v>44</v>
      </c>
      <c r="F2099" s="336" t="s">
        <v>2378</v>
      </c>
      <c r="G2099" s="376"/>
      <c r="H2099" s="321" t="s">
        <v>44</v>
      </c>
      <c r="I2099" s="307"/>
      <c r="J2099" s="389"/>
      <c r="K2099" s="388"/>
      <c r="L2099" s="324">
        <v>101000</v>
      </c>
      <c r="M2099" s="324">
        <v>101000</v>
      </c>
      <c r="N2099" s="132">
        <v>101000</v>
      </c>
      <c r="O2099" s="324">
        <v>101000</v>
      </c>
      <c r="P2099" s="324">
        <v>101000</v>
      </c>
      <c r="Q2099" s="324">
        <v>101000</v>
      </c>
      <c r="R2099" s="324">
        <v>101000</v>
      </c>
      <c r="S2099" s="324">
        <v>101000</v>
      </c>
      <c r="T2099" s="324">
        <v>101000</v>
      </c>
    </row>
    <row r="2100" spans="1:20" s="10" customFormat="1" ht="65.099999999999994" customHeight="1" x14ac:dyDescent="0.3">
      <c r="A2100" s="13">
        <v>2090</v>
      </c>
      <c r="B2100" s="376"/>
      <c r="C2100" s="307" t="s">
        <v>2365</v>
      </c>
      <c r="D2100" s="319" t="s">
        <v>2312</v>
      </c>
      <c r="E2100" s="321" t="s">
        <v>44</v>
      </c>
      <c r="F2100" s="336" t="s">
        <v>2379</v>
      </c>
      <c r="G2100" s="376"/>
      <c r="H2100" s="321" t="s">
        <v>44</v>
      </c>
      <c r="I2100" s="307"/>
      <c r="J2100" s="389"/>
      <c r="K2100" s="388"/>
      <c r="L2100" s="324">
        <v>133000</v>
      </c>
      <c r="M2100" s="324">
        <v>133000</v>
      </c>
      <c r="N2100" s="132">
        <v>133000</v>
      </c>
      <c r="O2100" s="324">
        <v>133000</v>
      </c>
      <c r="P2100" s="324">
        <v>133000</v>
      </c>
      <c r="Q2100" s="324">
        <v>133000</v>
      </c>
      <c r="R2100" s="324">
        <v>133000</v>
      </c>
      <c r="S2100" s="324">
        <v>133000</v>
      </c>
      <c r="T2100" s="324">
        <v>133000</v>
      </c>
    </row>
    <row r="2101" spans="1:20" s="10" customFormat="1" ht="65.099999999999994" customHeight="1" x14ac:dyDescent="0.3">
      <c r="A2101" s="13">
        <v>2091</v>
      </c>
      <c r="B2101" s="376"/>
      <c r="C2101" s="307" t="s">
        <v>2365</v>
      </c>
      <c r="D2101" s="319" t="s">
        <v>2312</v>
      </c>
      <c r="E2101" s="321" t="s">
        <v>44</v>
      </c>
      <c r="F2101" s="336" t="s">
        <v>2380</v>
      </c>
      <c r="G2101" s="376"/>
      <c r="H2101" s="321" t="s">
        <v>44</v>
      </c>
      <c r="I2101" s="307"/>
      <c r="J2101" s="389"/>
      <c r="K2101" s="388"/>
      <c r="L2101" s="324">
        <v>170545</v>
      </c>
      <c r="M2101" s="324">
        <v>170545</v>
      </c>
      <c r="N2101" s="132">
        <v>170545</v>
      </c>
      <c r="O2101" s="324">
        <v>170545</v>
      </c>
      <c r="P2101" s="324">
        <v>170545</v>
      </c>
      <c r="Q2101" s="324">
        <v>170545</v>
      </c>
      <c r="R2101" s="324">
        <v>170545</v>
      </c>
      <c r="S2101" s="324">
        <v>170545</v>
      </c>
      <c r="T2101" s="324">
        <v>170545</v>
      </c>
    </row>
    <row r="2102" spans="1:20" s="10" customFormat="1" ht="65.099999999999994" customHeight="1" x14ac:dyDescent="0.3">
      <c r="A2102" s="13">
        <v>2092</v>
      </c>
      <c r="B2102" s="376"/>
      <c r="C2102" s="307" t="s">
        <v>2365</v>
      </c>
      <c r="D2102" s="319" t="s">
        <v>2312</v>
      </c>
      <c r="E2102" s="321" t="s">
        <v>44</v>
      </c>
      <c r="F2102" s="336" t="s">
        <v>2381</v>
      </c>
      <c r="G2102" s="376"/>
      <c r="H2102" s="321" t="s">
        <v>44</v>
      </c>
      <c r="I2102" s="307"/>
      <c r="J2102" s="389"/>
      <c r="K2102" s="388"/>
      <c r="L2102" s="324">
        <v>160545</v>
      </c>
      <c r="M2102" s="324">
        <v>160545</v>
      </c>
      <c r="N2102" s="132">
        <v>160545</v>
      </c>
      <c r="O2102" s="324">
        <v>160545</v>
      </c>
      <c r="P2102" s="324">
        <v>160545</v>
      </c>
      <c r="Q2102" s="324">
        <v>160545</v>
      </c>
      <c r="R2102" s="324">
        <v>160545</v>
      </c>
      <c r="S2102" s="324">
        <v>160545</v>
      </c>
      <c r="T2102" s="324">
        <v>160545</v>
      </c>
    </row>
    <row r="2103" spans="1:20" s="10" customFormat="1" ht="65.099999999999994" customHeight="1" x14ac:dyDescent="0.3">
      <c r="A2103" s="13">
        <v>2093</v>
      </c>
      <c r="B2103" s="376"/>
      <c r="C2103" s="307" t="s">
        <v>2365</v>
      </c>
      <c r="D2103" s="319" t="s">
        <v>2312</v>
      </c>
      <c r="E2103" s="321" t="s">
        <v>44</v>
      </c>
      <c r="F2103" s="336" t="s">
        <v>2382</v>
      </c>
      <c r="G2103" s="376"/>
      <c r="H2103" s="321" t="s">
        <v>44</v>
      </c>
      <c r="I2103" s="307"/>
      <c r="J2103" s="389"/>
      <c r="K2103" s="388"/>
      <c r="L2103" s="324">
        <v>268818.33333333337</v>
      </c>
      <c r="M2103" s="324">
        <v>268818.33333333337</v>
      </c>
      <c r="N2103" s="132">
        <v>268818.33333333337</v>
      </c>
      <c r="O2103" s="324">
        <v>268818.33333333337</v>
      </c>
      <c r="P2103" s="324">
        <v>268818.33333333337</v>
      </c>
      <c r="Q2103" s="324">
        <v>268818.33333333337</v>
      </c>
      <c r="R2103" s="324">
        <v>268818.33333333337</v>
      </c>
      <c r="S2103" s="324">
        <v>268818.33333333337</v>
      </c>
      <c r="T2103" s="324">
        <v>268818.33333333337</v>
      </c>
    </row>
    <row r="2104" spans="1:20" s="10" customFormat="1" ht="65.099999999999994" customHeight="1" x14ac:dyDescent="0.3">
      <c r="A2104" s="13">
        <v>2094</v>
      </c>
      <c r="B2104" s="376"/>
      <c r="C2104" s="307" t="s">
        <v>2365</v>
      </c>
      <c r="D2104" s="319" t="s">
        <v>2312</v>
      </c>
      <c r="E2104" s="321" t="s">
        <v>44</v>
      </c>
      <c r="F2104" s="336" t="s">
        <v>2383</v>
      </c>
      <c r="G2104" s="376"/>
      <c r="H2104" s="321" t="s">
        <v>44</v>
      </c>
      <c r="I2104" s="307"/>
      <c r="J2104" s="389"/>
      <c r="K2104" s="388"/>
      <c r="L2104" s="324">
        <v>223273.33333333334</v>
      </c>
      <c r="M2104" s="324">
        <v>223273.33333333334</v>
      </c>
      <c r="N2104" s="132">
        <v>223273.33333333334</v>
      </c>
      <c r="O2104" s="324">
        <v>223273.33333333334</v>
      </c>
      <c r="P2104" s="324">
        <v>223273.33333333334</v>
      </c>
      <c r="Q2104" s="324">
        <v>223273.33333333334</v>
      </c>
      <c r="R2104" s="324">
        <v>223273.33333333334</v>
      </c>
      <c r="S2104" s="324">
        <v>223273.33333333334</v>
      </c>
      <c r="T2104" s="324">
        <v>223273.33333333334</v>
      </c>
    </row>
    <row r="2105" spans="1:20" s="10" customFormat="1" ht="65.099999999999994" customHeight="1" x14ac:dyDescent="0.3">
      <c r="A2105" s="13">
        <v>2095</v>
      </c>
      <c r="B2105" s="376"/>
      <c r="C2105" s="307" t="s">
        <v>2365</v>
      </c>
      <c r="D2105" s="319" t="s">
        <v>2312</v>
      </c>
      <c r="E2105" s="321" t="s">
        <v>44</v>
      </c>
      <c r="F2105" s="336" t="s">
        <v>2384</v>
      </c>
      <c r="G2105" s="376"/>
      <c r="H2105" s="321" t="s">
        <v>44</v>
      </c>
      <c r="I2105" s="307"/>
      <c r="J2105" s="389"/>
      <c r="K2105" s="388"/>
      <c r="L2105" s="324">
        <v>285000</v>
      </c>
      <c r="M2105" s="324">
        <v>285000</v>
      </c>
      <c r="N2105" s="132">
        <v>285000</v>
      </c>
      <c r="O2105" s="324">
        <v>285000</v>
      </c>
      <c r="P2105" s="324">
        <v>285000</v>
      </c>
      <c r="Q2105" s="324">
        <v>285000</v>
      </c>
      <c r="R2105" s="324">
        <v>285000</v>
      </c>
      <c r="S2105" s="324">
        <v>285000</v>
      </c>
      <c r="T2105" s="324">
        <v>285000</v>
      </c>
    </row>
    <row r="2106" spans="1:20" s="10" customFormat="1" ht="65.099999999999994" customHeight="1" x14ac:dyDescent="0.3">
      <c r="A2106" s="13">
        <v>2096</v>
      </c>
      <c r="B2106" s="376"/>
      <c r="C2106" s="307" t="s">
        <v>2365</v>
      </c>
      <c r="D2106" s="319" t="s">
        <v>2312</v>
      </c>
      <c r="E2106" s="321" t="s">
        <v>44</v>
      </c>
      <c r="F2106" s="336" t="s">
        <v>2385</v>
      </c>
      <c r="G2106" s="376"/>
      <c r="H2106" s="321" t="s">
        <v>44</v>
      </c>
      <c r="I2106" s="307"/>
      <c r="J2106" s="389"/>
      <c r="K2106" s="388"/>
      <c r="L2106" s="324">
        <v>325818.33333333337</v>
      </c>
      <c r="M2106" s="324">
        <v>325818.33333333337</v>
      </c>
      <c r="N2106" s="132">
        <v>325818.33333333337</v>
      </c>
      <c r="O2106" s="324">
        <v>325818.33333333337</v>
      </c>
      <c r="P2106" s="324">
        <v>325818.33333333337</v>
      </c>
      <c r="Q2106" s="324">
        <v>325818.33333333337</v>
      </c>
      <c r="R2106" s="324">
        <v>325818.33333333337</v>
      </c>
      <c r="S2106" s="324">
        <v>325818.33333333337</v>
      </c>
      <c r="T2106" s="324">
        <v>325818.33333333337</v>
      </c>
    </row>
    <row r="2107" spans="1:20" s="10" customFormat="1" ht="65.099999999999994" customHeight="1" x14ac:dyDescent="0.3">
      <c r="A2107" s="13">
        <v>2097</v>
      </c>
      <c r="B2107" s="376"/>
      <c r="C2107" s="307" t="s">
        <v>2365</v>
      </c>
      <c r="D2107" s="319" t="s">
        <v>2312</v>
      </c>
      <c r="E2107" s="321" t="s">
        <v>44</v>
      </c>
      <c r="F2107" s="336" t="s">
        <v>2386</v>
      </c>
      <c r="G2107" s="376"/>
      <c r="H2107" s="321" t="s">
        <v>44</v>
      </c>
      <c r="I2107" s="307"/>
      <c r="J2107" s="389"/>
      <c r="K2107" s="388"/>
      <c r="L2107" s="324">
        <v>521545</v>
      </c>
      <c r="M2107" s="324">
        <v>521545</v>
      </c>
      <c r="N2107" s="132">
        <v>521545</v>
      </c>
      <c r="O2107" s="324">
        <v>521545</v>
      </c>
      <c r="P2107" s="324">
        <v>521545</v>
      </c>
      <c r="Q2107" s="324">
        <v>521545</v>
      </c>
      <c r="R2107" s="324">
        <v>521545</v>
      </c>
      <c r="S2107" s="324">
        <v>521545</v>
      </c>
      <c r="T2107" s="324">
        <v>521545</v>
      </c>
    </row>
    <row r="2108" spans="1:20" s="10" customFormat="1" ht="65.099999999999994" customHeight="1" x14ac:dyDescent="0.3">
      <c r="A2108" s="13">
        <v>2098</v>
      </c>
      <c r="B2108" s="376"/>
      <c r="C2108" s="307" t="s">
        <v>2365</v>
      </c>
      <c r="D2108" s="319" t="s">
        <v>2312</v>
      </c>
      <c r="E2108" s="321" t="s">
        <v>44</v>
      </c>
      <c r="F2108" s="336" t="s">
        <v>2387</v>
      </c>
      <c r="G2108" s="376"/>
      <c r="H2108" s="321" t="s">
        <v>44</v>
      </c>
      <c r="I2108" s="307"/>
      <c r="J2108" s="389"/>
      <c r="K2108" s="388"/>
      <c r="L2108" s="324">
        <v>646000</v>
      </c>
      <c r="M2108" s="324">
        <v>646000</v>
      </c>
      <c r="N2108" s="132">
        <v>646000</v>
      </c>
      <c r="O2108" s="324">
        <v>646000</v>
      </c>
      <c r="P2108" s="324">
        <v>646000</v>
      </c>
      <c r="Q2108" s="324">
        <v>646000</v>
      </c>
      <c r="R2108" s="324">
        <v>646000</v>
      </c>
      <c r="S2108" s="324">
        <v>646000</v>
      </c>
      <c r="T2108" s="324">
        <v>646000</v>
      </c>
    </row>
    <row r="2109" spans="1:20" s="10" customFormat="1" ht="65.099999999999994" customHeight="1" x14ac:dyDescent="0.3">
      <c r="A2109" s="13">
        <v>2099</v>
      </c>
      <c r="B2109" s="376"/>
      <c r="C2109" s="307" t="s">
        <v>2365</v>
      </c>
      <c r="D2109" s="319" t="s">
        <v>2312</v>
      </c>
      <c r="E2109" s="321" t="s">
        <v>44</v>
      </c>
      <c r="F2109" s="336" t="s">
        <v>2388</v>
      </c>
      <c r="G2109" s="376"/>
      <c r="H2109" s="321" t="s">
        <v>44</v>
      </c>
      <c r="I2109" s="307"/>
      <c r="J2109" s="389"/>
      <c r="K2109" s="388"/>
      <c r="L2109" s="324">
        <v>797091.66666666674</v>
      </c>
      <c r="M2109" s="324">
        <v>797091.66666666674</v>
      </c>
      <c r="N2109" s="132">
        <v>797091.66666666674</v>
      </c>
      <c r="O2109" s="324">
        <v>797091.66666666674</v>
      </c>
      <c r="P2109" s="324">
        <v>797091.66666666674</v>
      </c>
      <c r="Q2109" s="324">
        <v>797091.66666666674</v>
      </c>
      <c r="R2109" s="324">
        <v>797091.66666666674</v>
      </c>
      <c r="S2109" s="324">
        <v>797091.66666666674</v>
      </c>
      <c r="T2109" s="324">
        <v>797091.66666666674</v>
      </c>
    </row>
    <row r="2110" spans="1:20" s="10" customFormat="1" ht="65.099999999999994" customHeight="1" x14ac:dyDescent="0.3">
      <c r="A2110" s="13">
        <v>2100</v>
      </c>
      <c r="B2110" s="376"/>
      <c r="C2110" s="307" t="s">
        <v>2365</v>
      </c>
      <c r="D2110" s="319" t="s">
        <v>2312</v>
      </c>
      <c r="E2110" s="321" t="s">
        <v>44</v>
      </c>
      <c r="F2110" s="336" t="s">
        <v>2389</v>
      </c>
      <c r="G2110" s="376"/>
      <c r="H2110" s="321" t="s">
        <v>44</v>
      </c>
      <c r="I2110" s="307"/>
      <c r="J2110" s="389"/>
      <c r="K2110" s="388"/>
      <c r="L2110" s="324">
        <v>1087726.6666666667</v>
      </c>
      <c r="M2110" s="324">
        <v>1087726.6666666667</v>
      </c>
      <c r="N2110" s="132">
        <v>1087726.6666666667</v>
      </c>
      <c r="O2110" s="324">
        <v>1087726.6666666667</v>
      </c>
      <c r="P2110" s="324">
        <v>1087726.6666666667</v>
      </c>
      <c r="Q2110" s="324">
        <v>1087726.6666666667</v>
      </c>
      <c r="R2110" s="324">
        <v>1087726.6666666667</v>
      </c>
      <c r="S2110" s="324">
        <v>1087726.6666666667</v>
      </c>
      <c r="T2110" s="324">
        <v>1087726.6666666667</v>
      </c>
    </row>
    <row r="2111" spans="1:20" s="10" customFormat="1" ht="65.099999999999994" customHeight="1" x14ac:dyDescent="0.3">
      <c r="A2111" s="13">
        <v>2101</v>
      </c>
      <c r="B2111" s="376"/>
      <c r="C2111" s="307" t="s">
        <v>2365</v>
      </c>
      <c r="D2111" s="319" t="s">
        <v>2312</v>
      </c>
      <c r="E2111" s="321" t="s">
        <v>44</v>
      </c>
      <c r="F2111" s="336" t="s">
        <v>2390</v>
      </c>
      <c r="G2111" s="376"/>
      <c r="H2111" s="321" t="s">
        <v>44</v>
      </c>
      <c r="I2111" s="307"/>
      <c r="J2111" s="389"/>
      <c r="K2111" s="388"/>
      <c r="L2111" s="324">
        <v>1713818.3333333335</v>
      </c>
      <c r="M2111" s="324">
        <v>1713818.3333333335</v>
      </c>
      <c r="N2111" s="132">
        <v>1713818.3333333335</v>
      </c>
      <c r="O2111" s="324">
        <v>1713818.3333333335</v>
      </c>
      <c r="P2111" s="324">
        <v>1713818.3333333335</v>
      </c>
      <c r="Q2111" s="324">
        <v>1713818.3333333335</v>
      </c>
      <c r="R2111" s="324">
        <v>1713818.3333333335</v>
      </c>
      <c r="S2111" s="324">
        <v>1713818.3333333335</v>
      </c>
      <c r="T2111" s="324">
        <v>1713818.3333333335</v>
      </c>
    </row>
    <row r="2112" spans="1:20" s="10" customFormat="1" ht="65.099999999999994" customHeight="1" x14ac:dyDescent="0.3">
      <c r="A2112" s="13">
        <v>2102</v>
      </c>
      <c r="B2112" s="376"/>
      <c r="C2112" s="307" t="s">
        <v>2365</v>
      </c>
      <c r="D2112" s="319" t="s">
        <v>2312</v>
      </c>
      <c r="E2112" s="321" t="s">
        <v>44</v>
      </c>
      <c r="F2112" s="336" t="s">
        <v>2391</v>
      </c>
      <c r="G2112" s="376"/>
      <c r="H2112" s="321" t="s">
        <v>44</v>
      </c>
      <c r="I2112" s="307"/>
      <c r="J2112" s="389"/>
      <c r="K2112" s="388"/>
      <c r="L2112" s="324">
        <v>2079545</v>
      </c>
      <c r="M2112" s="324">
        <v>2079545</v>
      </c>
      <c r="N2112" s="132">
        <v>2079545</v>
      </c>
      <c r="O2112" s="324">
        <v>2079545</v>
      </c>
      <c r="P2112" s="324">
        <v>2079545</v>
      </c>
      <c r="Q2112" s="324">
        <v>2079545</v>
      </c>
      <c r="R2112" s="324">
        <v>2079545</v>
      </c>
      <c r="S2112" s="324">
        <v>2079545</v>
      </c>
      <c r="T2112" s="324">
        <v>2079545</v>
      </c>
    </row>
    <row r="2113" spans="1:20" s="10" customFormat="1" ht="65.099999999999994" customHeight="1" x14ac:dyDescent="0.3">
      <c r="A2113" s="13">
        <v>2103</v>
      </c>
      <c r="B2113" s="376"/>
      <c r="C2113" s="307" t="s">
        <v>2392</v>
      </c>
      <c r="D2113" s="319" t="s">
        <v>2312</v>
      </c>
      <c r="E2113" s="307" t="s">
        <v>2393</v>
      </c>
      <c r="F2113" s="336" t="s">
        <v>2394</v>
      </c>
      <c r="G2113" s="376"/>
      <c r="H2113" s="321" t="s">
        <v>44</v>
      </c>
      <c r="I2113" s="307"/>
      <c r="J2113" s="389"/>
      <c r="K2113" s="388"/>
      <c r="L2113" s="324">
        <v>7726.9230769230762</v>
      </c>
      <c r="M2113" s="324">
        <v>7726.9230769230762</v>
      </c>
      <c r="N2113" s="132">
        <v>7726.9230769230762</v>
      </c>
      <c r="O2113" s="324">
        <v>7726.9230769230762</v>
      </c>
      <c r="P2113" s="324">
        <v>7726.9230769230762</v>
      </c>
      <c r="Q2113" s="324">
        <v>7726.9230769230762</v>
      </c>
      <c r="R2113" s="324">
        <v>7726.9230769230762</v>
      </c>
      <c r="S2113" s="324">
        <v>7726.9230769230762</v>
      </c>
      <c r="T2113" s="324">
        <v>7726.9230769230762</v>
      </c>
    </row>
    <row r="2114" spans="1:20" s="10" customFormat="1" ht="65.099999999999994" customHeight="1" x14ac:dyDescent="0.3">
      <c r="A2114" s="13">
        <v>2104</v>
      </c>
      <c r="B2114" s="376"/>
      <c r="C2114" s="307" t="s">
        <v>2392</v>
      </c>
      <c r="D2114" s="319" t="s">
        <v>2312</v>
      </c>
      <c r="E2114" s="321" t="s">
        <v>44</v>
      </c>
      <c r="F2114" s="336" t="s">
        <v>2395</v>
      </c>
      <c r="G2114" s="376"/>
      <c r="H2114" s="321" t="s">
        <v>44</v>
      </c>
      <c r="I2114" s="307"/>
      <c r="J2114" s="389"/>
      <c r="K2114" s="388"/>
      <c r="L2114" s="324">
        <v>9091.0256410256407</v>
      </c>
      <c r="M2114" s="324">
        <v>9091.0256410256407</v>
      </c>
      <c r="N2114" s="132">
        <v>9091.0256410256407</v>
      </c>
      <c r="O2114" s="324">
        <v>9091.0256410256407</v>
      </c>
      <c r="P2114" s="324">
        <v>9091.0256410256407</v>
      </c>
      <c r="Q2114" s="324">
        <v>9091.0256410256407</v>
      </c>
      <c r="R2114" s="324">
        <v>9091.0256410256407</v>
      </c>
      <c r="S2114" s="324">
        <v>9091.0256410256407</v>
      </c>
      <c r="T2114" s="324">
        <v>9091.0256410256407</v>
      </c>
    </row>
    <row r="2115" spans="1:20" s="10" customFormat="1" ht="65.099999999999994" customHeight="1" x14ac:dyDescent="0.3">
      <c r="A2115" s="13">
        <v>2105</v>
      </c>
      <c r="B2115" s="376"/>
      <c r="C2115" s="307" t="s">
        <v>2392</v>
      </c>
      <c r="D2115" s="319" t="s">
        <v>2312</v>
      </c>
      <c r="E2115" s="321" t="s">
        <v>44</v>
      </c>
      <c r="F2115" s="336" t="s">
        <v>2396</v>
      </c>
      <c r="G2115" s="376"/>
      <c r="H2115" s="321" t="s">
        <v>44</v>
      </c>
      <c r="I2115" s="307"/>
      <c r="J2115" s="389"/>
      <c r="K2115" s="388"/>
      <c r="L2115" s="324">
        <v>9817.9487179487169</v>
      </c>
      <c r="M2115" s="324">
        <v>9817.9487179487169</v>
      </c>
      <c r="N2115" s="132">
        <v>9817.9487179487169</v>
      </c>
      <c r="O2115" s="324">
        <v>9817.9487179487169</v>
      </c>
      <c r="P2115" s="324">
        <v>9817.9487179487169</v>
      </c>
      <c r="Q2115" s="324">
        <v>9817.9487179487169</v>
      </c>
      <c r="R2115" s="324">
        <v>9817.9487179487169</v>
      </c>
      <c r="S2115" s="324">
        <v>9817.9487179487169</v>
      </c>
      <c r="T2115" s="324">
        <v>9817.9487179487169</v>
      </c>
    </row>
    <row r="2116" spans="1:20" s="10" customFormat="1" ht="65.099999999999994" customHeight="1" x14ac:dyDescent="0.3">
      <c r="A2116" s="13">
        <v>2106</v>
      </c>
      <c r="B2116" s="376"/>
      <c r="C2116" s="307" t="s">
        <v>2392</v>
      </c>
      <c r="D2116" s="319" t="s">
        <v>2312</v>
      </c>
      <c r="E2116" s="321" t="s">
        <v>44</v>
      </c>
      <c r="F2116" s="336" t="s">
        <v>2397</v>
      </c>
      <c r="G2116" s="376"/>
      <c r="H2116" s="321" t="s">
        <v>44</v>
      </c>
      <c r="I2116" s="307"/>
      <c r="J2116" s="389"/>
      <c r="K2116" s="388"/>
      <c r="L2116" s="324">
        <v>11726.923076923076</v>
      </c>
      <c r="M2116" s="324">
        <v>11726.923076923076</v>
      </c>
      <c r="N2116" s="132">
        <v>11726.923076923076</v>
      </c>
      <c r="O2116" s="324">
        <v>11726.923076923076</v>
      </c>
      <c r="P2116" s="324">
        <v>11726.923076923076</v>
      </c>
      <c r="Q2116" s="324">
        <v>11726.923076923076</v>
      </c>
      <c r="R2116" s="324">
        <v>11726.923076923076</v>
      </c>
      <c r="S2116" s="324">
        <v>11726.923076923076</v>
      </c>
      <c r="T2116" s="324">
        <v>11726.923076923076</v>
      </c>
    </row>
    <row r="2117" spans="1:20" s="10" customFormat="1" ht="65.099999999999994" customHeight="1" x14ac:dyDescent="0.3">
      <c r="A2117" s="13">
        <v>2107</v>
      </c>
      <c r="B2117" s="376"/>
      <c r="C2117" s="307" t="s">
        <v>2392</v>
      </c>
      <c r="D2117" s="319" t="s">
        <v>2312</v>
      </c>
      <c r="E2117" s="321" t="s">
        <v>44</v>
      </c>
      <c r="F2117" s="336" t="s">
        <v>2398</v>
      </c>
      <c r="G2117" s="376"/>
      <c r="H2117" s="321" t="s">
        <v>44</v>
      </c>
      <c r="I2117" s="307"/>
      <c r="J2117" s="389"/>
      <c r="K2117" s="388"/>
      <c r="L2117" s="324">
        <v>13726.923076923076</v>
      </c>
      <c r="M2117" s="324">
        <v>13726.923076923076</v>
      </c>
      <c r="N2117" s="132">
        <v>13726.923076923076</v>
      </c>
      <c r="O2117" s="324">
        <v>13726.923076923076</v>
      </c>
      <c r="P2117" s="324">
        <v>13726.923076923076</v>
      </c>
      <c r="Q2117" s="324">
        <v>13726.923076923076</v>
      </c>
      <c r="R2117" s="324">
        <v>13726.923076923076</v>
      </c>
      <c r="S2117" s="324">
        <v>13726.923076923076</v>
      </c>
      <c r="T2117" s="324">
        <v>13726.923076923076</v>
      </c>
    </row>
    <row r="2118" spans="1:20" s="10" customFormat="1" ht="65.099999999999994" customHeight="1" x14ac:dyDescent="0.3">
      <c r="A2118" s="13">
        <v>2108</v>
      </c>
      <c r="B2118" s="376"/>
      <c r="C2118" s="307" t="s">
        <v>2392</v>
      </c>
      <c r="D2118" s="319" t="s">
        <v>2312</v>
      </c>
      <c r="E2118" s="321" t="s">
        <v>44</v>
      </c>
      <c r="F2118" s="336" t="s">
        <v>2399</v>
      </c>
      <c r="G2118" s="376"/>
      <c r="H2118" s="321" t="s">
        <v>44</v>
      </c>
      <c r="I2118" s="307"/>
      <c r="J2118" s="389"/>
      <c r="K2118" s="388"/>
      <c r="L2118" s="324">
        <v>13182.051282051281</v>
      </c>
      <c r="M2118" s="324">
        <v>13182.051282051281</v>
      </c>
      <c r="N2118" s="132">
        <v>13182.051282051281</v>
      </c>
      <c r="O2118" s="324">
        <v>13182.051282051281</v>
      </c>
      <c r="P2118" s="324">
        <v>13182.051282051281</v>
      </c>
      <c r="Q2118" s="324">
        <v>13182.051282051281</v>
      </c>
      <c r="R2118" s="324">
        <v>13182.051282051281</v>
      </c>
      <c r="S2118" s="324">
        <v>13182.051282051281</v>
      </c>
      <c r="T2118" s="324">
        <v>13182.051282051281</v>
      </c>
    </row>
    <row r="2119" spans="1:20" s="10" customFormat="1" ht="65.099999999999994" customHeight="1" x14ac:dyDescent="0.3">
      <c r="A2119" s="13">
        <v>2109</v>
      </c>
      <c r="B2119" s="376"/>
      <c r="C2119" s="307" t="s">
        <v>2392</v>
      </c>
      <c r="D2119" s="319" t="s">
        <v>2312</v>
      </c>
      <c r="E2119" s="321" t="s">
        <v>44</v>
      </c>
      <c r="F2119" s="336" t="s">
        <v>2400</v>
      </c>
      <c r="G2119" s="376"/>
      <c r="H2119" s="321" t="s">
        <v>44</v>
      </c>
      <c r="I2119" s="307"/>
      <c r="J2119" s="389"/>
      <c r="K2119" s="388"/>
      <c r="L2119" s="324">
        <v>16091.025641025641</v>
      </c>
      <c r="M2119" s="324">
        <v>16091.025641025641</v>
      </c>
      <c r="N2119" s="132">
        <v>16091.025641025641</v>
      </c>
      <c r="O2119" s="324">
        <v>16091.025641025641</v>
      </c>
      <c r="P2119" s="324">
        <v>16091.025641025641</v>
      </c>
      <c r="Q2119" s="324">
        <v>16091.025641025641</v>
      </c>
      <c r="R2119" s="324">
        <v>16091.025641025641</v>
      </c>
      <c r="S2119" s="324">
        <v>16091.025641025641</v>
      </c>
      <c r="T2119" s="324">
        <v>16091.025641025641</v>
      </c>
    </row>
    <row r="2120" spans="1:20" s="10" customFormat="1" ht="65.099999999999994" customHeight="1" x14ac:dyDescent="0.3">
      <c r="A2120" s="13">
        <v>2110</v>
      </c>
      <c r="B2120" s="376"/>
      <c r="C2120" s="307" t="s">
        <v>2392</v>
      </c>
      <c r="D2120" s="319" t="s">
        <v>2312</v>
      </c>
      <c r="E2120" s="321" t="s">
        <v>44</v>
      </c>
      <c r="F2120" s="336" t="s">
        <v>2401</v>
      </c>
      <c r="G2120" s="376"/>
      <c r="H2120" s="321" t="s">
        <v>44</v>
      </c>
      <c r="I2120" s="307"/>
      <c r="J2120" s="389"/>
      <c r="K2120" s="388"/>
      <c r="L2120" s="324">
        <v>18817.948717948719</v>
      </c>
      <c r="M2120" s="324">
        <v>18817.948717948719</v>
      </c>
      <c r="N2120" s="132">
        <v>18817.948717948719</v>
      </c>
      <c r="O2120" s="324">
        <v>18817.948717948719</v>
      </c>
      <c r="P2120" s="324">
        <v>18817.948717948719</v>
      </c>
      <c r="Q2120" s="324">
        <v>18817.948717948719</v>
      </c>
      <c r="R2120" s="324">
        <v>18817.948717948719</v>
      </c>
      <c r="S2120" s="324">
        <v>18817.948717948719</v>
      </c>
      <c r="T2120" s="324">
        <v>18817.948717948719</v>
      </c>
    </row>
    <row r="2121" spans="1:20" s="10" customFormat="1" ht="65.099999999999994" customHeight="1" x14ac:dyDescent="0.3">
      <c r="A2121" s="13">
        <v>2111</v>
      </c>
      <c r="B2121" s="376"/>
      <c r="C2121" s="307" t="s">
        <v>2392</v>
      </c>
      <c r="D2121" s="319" t="s">
        <v>2312</v>
      </c>
      <c r="E2121" s="321" t="s">
        <v>44</v>
      </c>
      <c r="F2121" s="336" t="s">
        <v>2402</v>
      </c>
      <c r="G2121" s="376"/>
      <c r="H2121" s="321" t="s">
        <v>44</v>
      </c>
      <c r="I2121" s="307"/>
      <c r="J2121" s="389"/>
      <c r="K2121" s="388"/>
      <c r="L2121" s="324">
        <v>20091.025641025641</v>
      </c>
      <c r="M2121" s="324">
        <v>20091.025641025641</v>
      </c>
      <c r="N2121" s="132">
        <v>20091.025641025641</v>
      </c>
      <c r="O2121" s="324">
        <v>20091.025641025641</v>
      </c>
      <c r="P2121" s="324">
        <v>20091.025641025641</v>
      </c>
      <c r="Q2121" s="324">
        <v>20091.025641025641</v>
      </c>
      <c r="R2121" s="324">
        <v>20091.025641025641</v>
      </c>
      <c r="S2121" s="324">
        <v>20091.025641025641</v>
      </c>
      <c r="T2121" s="324">
        <v>20091.025641025641</v>
      </c>
    </row>
    <row r="2122" spans="1:20" s="10" customFormat="1" ht="65.099999999999994" customHeight="1" x14ac:dyDescent="0.3">
      <c r="A2122" s="13">
        <v>2112</v>
      </c>
      <c r="B2122" s="376"/>
      <c r="C2122" s="307" t="s">
        <v>2392</v>
      </c>
      <c r="D2122" s="319" t="s">
        <v>2312</v>
      </c>
      <c r="E2122" s="321" t="s">
        <v>44</v>
      </c>
      <c r="F2122" s="336" t="s">
        <v>2403</v>
      </c>
      <c r="G2122" s="376"/>
      <c r="H2122" s="321" t="s">
        <v>44</v>
      </c>
      <c r="I2122" s="307"/>
      <c r="J2122" s="389"/>
      <c r="K2122" s="388"/>
      <c r="L2122" s="324">
        <v>24273.076923076922</v>
      </c>
      <c r="M2122" s="324">
        <v>24273.076923076922</v>
      </c>
      <c r="N2122" s="132">
        <v>24273.076923076922</v>
      </c>
      <c r="O2122" s="324">
        <v>24273.076923076922</v>
      </c>
      <c r="P2122" s="324">
        <v>24273.076923076922</v>
      </c>
      <c r="Q2122" s="324">
        <v>24273.076923076922</v>
      </c>
      <c r="R2122" s="324">
        <v>24273.076923076922</v>
      </c>
      <c r="S2122" s="324">
        <v>24273.076923076922</v>
      </c>
      <c r="T2122" s="324">
        <v>24273.076923076922</v>
      </c>
    </row>
    <row r="2123" spans="1:20" s="10" customFormat="1" ht="65.099999999999994" customHeight="1" x14ac:dyDescent="0.3">
      <c r="A2123" s="13">
        <v>2113</v>
      </c>
      <c r="B2123" s="376"/>
      <c r="C2123" s="307" t="s">
        <v>2392</v>
      </c>
      <c r="D2123" s="319" t="s">
        <v>2312</v>
      </c>
      <c r="E2123" s="321" t="s">
        <v>44</v>
      </c>
      <c r="F2123" s="336" t="s">
        <v>2404</v>
      </c>
      <c r="G2123" s="376"/>
      <c r="H2123" s="321" t="s">
        <v>44</v>
      </c>
      <c r="I2123" s="307"/>
      <c r="J2123" s="389"/>
      <c r="K2123" s="388"/>
      <c r="L2123" s="324">
        <v>25817.948717948719</v>
      </c>
      <c r="M2123" s="324">
        <v>25817.948717948719</v>
      </c>
      <c r="N2123" s="132">
        <v>25817.948717948719</v>
      </c>
      <c r="O2123" s="324">
        <v>25817.948717948719</v>
      </c>
      <c r="P2123" s="324">
        <v>25817.948717948719</v>
      </c>
      <c r="Q2123" s="324">
        <v>25817.948717948719</v>
      </c>
      <c r="R2123" s="324">
        <v>25817.948717948719</v>
      </c>
      <c r="S2123" s="324">
        <v>25817.948717948719</v>
      </c>
      <c r="T2123" s="324">
        <v>25817.948717948719</v>
      </c>
    </row>
    <row r="2124" spans="1:20" s="10" customFormat="1" ht="65.099999999999994" customHeight="1" x14ac:dyDescent="0.3">
      <c r="A2124" s="13">
        <v>2114</v>
      </c>
      <c r="B2124" s="376"/>
      <c r="C2124" s="307" t="s">
        <v>2392</v>
      </c>
      <c r="D2124" s="319" t="s">
        <v>2312</v>
      </c>
      <c r="E2124" s="321" t="s">
        <v>44</v>
      </c>
      <c r="F2124" s="336" t="s">
        <v>2405</v>
      </c>
      <c r="G2124" s="376"/>
      <c r="H2124" s="321" t="s">
        <v>44</v>
      </c>
      <c r="I2124" s="307"/>
      <c r="J2124" s="389"/>
      <c r="K2124" s="388"/>
      <c r="L2124" s="324">
        <v>30817.948717948719</v>
      </c>
      <c r="M2124" s="324">
        <v>30817.948717948719</v>
      </c>
      <c r="N2124" s="132">
        <v>30817.948717948719</v>
      </c>
      <c r="O2124" s="324">
        <v>30817.948717948719</v>
      </c>
      <c r="P2124" s="324">
        <v>30817.948717948719</v>
      </c>
      <c r="Q2124" s="324">
        <v>30817.948717948719</v>
      </c>
      <c r="R2124" s="324">
        <v>30817.948717948719</v>
      </c>
      <c r="S2124" s="324">
        <v>30817.948717948719</v>
      </c>
      <c r="T2124" s="324">
        <v>30817.948717948719</v>
      </c>
    </row>
    <row r="2125" spans="1:20" s="10" customFormat="1" ht="65.099999999999994" customHeight="1" x14ac:dyDescent="0.3">
      <c r="A2125" s="13">
        <v>2115</v>
      </c>
      <c r="B2125" s="376"/>
      <c r="C2125" s="307" t="s">
        <v>2392</v>
      </c>
      <c r="D2125" s="319" t="s">
        <v>2312</v>
      </c>
      <c r="E2125" s="321" t="s">
        <v>44</v>
      </c>
      <c r="F2125" s="336" t="s">
        <v>2406</v>
      </c>
      <c r="G2125" s="376"/>
      <c r="H2125" s="321" t="s">
        <v>44</v>
      </c>
      <c r="I2125" s="307"/>
      <c r="J2125" s="389"/>
      <c r="K2125" s="388"/>
      <c r="L2125" s="324">
        <v>37091.025641025641</v>
      </c>
      <c r="M2125" s="324">
        <v>37091.025641025641</v>
      </c>
      <c r="N2125" s="132">
        <v>37091.025641025641</v>
      </c>
      <c r="O2125" s="324">
        <v>37091.025641025641</v>
      </c>
      <c r="P2125" s="324">
        <v>37091.025641025641</v>
      </c>
      <c r="Q2125" s="324">
        <v>37091.025641025641</v>
      </c>
      <c r="R2125" s="324">
        <v>37091.025641025641</v>
      </c>
      <c r="S2125" s="324">
        <v>37091.025641025641</v>
      </c>
      <c r="T2125" s="324">
        <v>37091.025641025641</v>
      </c>
    </row>
    <row r="2126" spans="1:20" s="10" customFormat="1" ht="65.099999999999994" customHeight="1" x14ac:dyDescent="0.3">
      <c r="A2126" s="13">
        <v>2116</v>
      </c>
      <c r="B2126" s="376"/>
      <c r="C2126" s="307" t="s">
        <v>2392</v>
      </c>
      <c r="D2126" s="319" t="s">
        <v>2312</v>
      </c>
      <c r="E2126" s="321" t="s">
        <v>44</v>
      </c>
      <c r="F2126" s="336" t="s">
        <v>2407</v>
      </c>
      <c r="G2126" s="376"/>
      <c r="H2126" s="321" t="s">
        <v>44</v>
      </c>
      <c r="I2126" s="307"/>
      <c r="J2126" s="389"/>
      <c r="K2126" s="388"/>
      <c r="L2126" s="324">
        <v>40091.025641025641</v>
      </c>
      <c r="M2126" s="324">
        <v>40091.025641025641</v>
      </c>
      <c r="N2126" s="132">
        <v>40091.025641025641</v>
      </c>
      <c r="O2126" s="324">
        <v>40091.025641025641</v>
      </c>
      <c r="P2126" s="324">
        <v>40091.025641025641</v>
      </c>
      <c r="Q2126" s="324">
        <v>40091.025641025641</v>
      </c>
      <c r="R2126" s="324">
        <v>40091.025641025641</v>
      </c>
      <c r="S2126" s="324">
        <v>40091.025641025641</v>
      </c>
      <c r="T2126" s="324">
        <v>40091.025641025641</v>
      </c>
    </row>
    <row r="2127" spans="1:20" s="10" customFormat="1" ht="65.099999999999994" customHeight="1" x14ac:dyDescent="0.3">
      <c r="A2127" s="13">
        <v>2117</v>
      </c>
      <c r="B2127" s="376"/>
      <c r="C2127" s="307" t="s">
        <v>2392</v>
      </c>
      <c r="D2127" s="319" t="s">
        <v>2312</v>
      </c>
      <c r="E2127" s="321" t="s">
        <v>44</v>
      </c>
      <c r="F2127" s="336" t="s">
        <v>2408</v>
      </c>
      <c r="G2127" s="376"/>
      <c r="H2127" s="321" t="s">
        <v>44</v>
      </c>
      <c r="I2127" s="307"/>
      <c r="J2127" s="389"/>
      <c r="K2127" s="388"/>
      <c r="L2127" s="324">
        <v>49273.076923076922</v>
      </c>
      <c r="M2127" s="324">
        <v>49273.076923076922</v>
      </c>
      <c r="N2127" s="132">
        <v>49273.076923076922</v>
      </c>
      <c r="O2127" s="324">
        <v>49273.076923076922</v>
      </c>
      <c r="P2127" s="324">
        <v>49273.076923076922</v>
      </c>
      <c r="Q2127" s="324">
        <v>49273.076923076922</v>
      </c>
      <c r="R2127" s="324">
        <v>49273.076923076922</v>
      </c>
      <c r="S2127" s="324">
        <v>49273.076923076922</v>
      </c>
      <c r="T2127" s="324">
        <v>49273.076923076922</v>
      </c>
    </row>
    <row r="2128" spans="1:20" s="10" customFormat="1" ht="65.099999999999994" customHeight="1" x14ac:dyDescent="0.3">
      <c r="A2128" s="13">
        <v>2118</v>
      </c>
      <c r="B2128" s="376"/>
      <c r="C2128" s="307" t="s">
        <v>2392</v>
      </c>
      <c r="D2128" s="319" t="s">
        <v>2312</v>
      </c>
      <c r="E2128" s="321" t="s">
        <v>44</v>
      </c>
      <c r="F2128" s="336" t="s">
        <v>2409</v>
      </c>
      <c r="G2128" s="376"/>
      <c r="H2128" s="321" t="s">
        <v>44</v>
      </c>
      <c r="I2128" s="307"/>
      <c r="J2128" s="389"/>
      <c r="K2128" s="388"/>
      <c r="L2128" s="324">
        <v>59726.923076923078</v>
      </c>
      <c r="M2128" s="324">
        <v>59726.923076923078</v>
      </c>
      <c r="N2128" s="132">
        <v>59726.923076923078</v>
      </c>
      <c r="O2128" s="324">
        <v>59726.923076923078</v>
      </c>
      <c r="P2128" s="324">
        <v>59726.923076923078</v>
      </c>
      <c r="Q2128" s="324">
        <v>59726.923076923078</v>
      </c>
      <c r="R2128" s="324">
        <v>59726.923076923078</v>
      </c>
      <c r="S2128" s="324">
        <v>59726.923076923078</v>
      </c>
      <c r="T2128" s="324">
        <v>59726.923076923078</v>
      </c>
    </row>
    <row r="2129" spans="1:20" s="10" customFormat="1" ht="65.099999999999994" customHeight="1" x14ac:dyDescent="0.3">
      <c r="A2129" s="13">
        <v>2119</v>
      </c>
      <c r="B2129" s="376"/>
      <c r="C2129" s="307" t="s">
        <v>2392</v>
      </c>
      <c r="D2129" s="319" t="s">
        <v>2312</v>
      </c>
      <c r="E2129" s="321" t="s">
        <v>44</v>
      </c>
      <c r="F2129" s="336" t="s">
        <v>2410</v>
      </c>
      <c r="G2129" s="376"/>
      <c r="H2129" s="321" t="s">
        <v>44</v>
      </c>
      <c r="I2129" s="307"/>
      <c r="J2129" s="389"/>
      <c r="K2129" s="388"/>
      <c r="L2129" s="324">
        <v>71182.051282051281</v>
      </c>
      <c r="M2129" s="324">
        <v>71182.051282051281</v>
      </c>
      <c r="N2129" s="132">
        <v>71182.051282051281</v>
      </c>
      <c r="O2129" s="324">
        <v>71182.051282051281</v>
      </c>
      <c r="P2129" s="324">
        <v>71182.051282051281</v>
      </c>
      <c r="Q2129" s="324">
        <v>71182.051282051281</v>
      </c>
      <c r="R2129" s="324">
        <v>71182.051282051281</v>
      </c>
      <c r="S2129" s="324">
        <v>71182.051282051281</v>
      </c>
      <c r="T2129" s="324">
        <v>71182.051282051281</v>
      </c>
    </row>
    <row r="2130" spans="1:20" s="10" customFormat="1" ht="65.099999999999994" customHeight="1" x14ac:dyDescent="0.3">
      <c r="A2130" s="13">
        <v>2120</v>
      </c>
      <c r="B2130" s="376"/>
      <c r="C2130" s="307" t="s">
        <v>2392</v>
      </c>
      <c r="D2130" s="319" t="s">
        <v>2312</v>
      </c>
      <c r="E2130" s="321" t="s">
        <v>44</v>
      </c>
      <c r="F2130" s="336" t="s">
        <v>2411</v>
      </c>
      <c r="G2130" s="376"/>
      <c r="H2130" s="321" t="s">
        <v>44</v>
      </c>
      <c r="I2130" s="307"/>
      <c r="J2130" s="389"/>
      <c r="K2130" s="388"/>
      <c r="L2130" s="324">
        <v>57000</v>
      </c>
      <c r="M2130" s="324">
        <v>57000</v>
      </c>
      <c r="N2130" s="132">
        <v>57000</v>
      </c>
      <c r="O2130" s="324">
        <v>57000</v>
      </c>
      <c r="P2130" s="324">
        <v>57000</v>
      </c>
      <c r="Q2130" s="324">
        <v>57000</v>
      </c>
      <c r="R2130" s="324">
        <v>57000</v>
      </c>
      <c r="S2130" s="324">
        <v>57000</v>
      </c>
      <c r="T2130" s="324">
        <v>57000</v>
      </c>
    </row>
    <row r="2131" spans="1:20" s="10" customFormat="1" ht="65.099999999999994" customHeight="1" x14ac:dyDescent="0.3">
      <c r="A2131" s="13">
        <v>2121</v>
      </c>
      <c r="B2131" s="376"/>
      <c r="C2131" s="307" t="s">
        <v>2392</v>
      </c>
      <c r="D2131" s="319" t="s">
        <v>2312</v>
      </c>
      <c r="E2131" s="321" t="s">
        <v>44</v>
      </c>
      <c r="F2131" s="336" t="s">
        <v>2412</v>
      </c>
      <c r="G2131" s="376"/>
      <c r="H2131" s="321" t="s">
        <v>44</v>
      </c>
      <c r="I2131" s="307"/>
      <c r="J2131" s="389"/>
      <c r="K2131" s="388"/>
      <c r="L2131" s="324">
        <v>70273.076923076922</v>
      </c>
      <c r="M2131" s="324">
        <v>70273.076923076922</v>
      </c>
      <c r="N2131" s="132">
        <v>70273.076923076922</v>
      </c>
      <c r="O2131" s="324">
        <v>70273.076923076922</v>
      </c>
      <c r="P2131" s="324">
        <v>70273.076923076922</v>
      </c>
      <c r="Q2131" s="324">
        <v>70273.076923076922</v>
      </c>
      <c r="R2131" s="324">
        <v>70273.076923076922</v>
      </c>
      <c r="S2131" s="324">
        <v>70273.076923076922</v>
      </c>
      <c r="T2131" s="324">
        <v>70273.076923076922</v>
      </c>
    </row>
    <row r="2132" spans="1:20" s="10" customFormat="1" ht="65.099999999999994" customHeight="1" x14ac:dyDescent="0.3">
      <c r="A2132" s="13">
        <v>2122</v>
      </c>
      <c r="B2132" s="376"/>
      <c r="C2132" s="307" t="s">
        <v>2392</v>
      </c>
      <c r="D2132" s="319" t="s">
        <v>2312</v>
      </c>
      <c r="E2132" s="321" t="s">
        <v>44</v>
      </c>
      <c r="F2132" s="336" t="s">
        <v>2413</v>
      </c>
      <c r="G2132" s="376"/>
      <c r="H2132" s="321" t="s">
        <v>44</v>
      </c>
      <c r="I2132" s="307"/>
      <c r="J2132" s="389"/>
      <c r="K2132" s="388"/>
      <c r="L2132" s="324">
        <v>84726.923076923078</v>
      </c>
      <c r="M2132" s="324">
        <v>84726.923076923078</v>
      </c>
      <c r="N2132" s="132">
        <v>84726.923076923078</v>
      </c>
      <c r="O2132" s="324">
        <v>84726.923076923078</v>
      </c>
      <c r="P2132" s="324">
        <v>84726.923076923078</v>
      </c>
      <c r="Q2132" s="324">
        <v>84726.923076923078</v>
      </c>
      <c r="R2132" s="324">
        <v>84726.923076923078</v>
      </c>
      <c r="S2132" s="324">
        <v>84726.923076923078</v>
      </c>
      <c r="T2132" s="324">
        <v>84726.923076923078</v>
      </c>
    </row>
    <row r="2133" spans="1:20" s="10" customFormat="1" ht="65.099999999999994" customHeight="1" x14ac:dyDescent="0.3">
      <c r="A2133" s="13">
        <v>2123</v>
      </c>
      <c r="B2133" s="376"/>
      <c r="C2133" s="307" t="s">
        <v>2392</v>
      </c>
      <c r="D2133" s="319" t="s">
        <v>2312</v>
      </c>
      <c r="E2133" s="321" t="s">
        <v>44</v>
      </c>
      <c r="F2133" s="336" t="s">
        <v>2414</v>
      </c>
      <c r="G2133" s="376"/>
      <c r="H2133" s="321" t="s">
        <v>44</v>
      </c>
      <c r="I2133" s="307"/>
      <c r="J2133" s="389"/>
      <c r="K2133" s="388"/>
      <c r="L2133" s="324">
        <v>84726.923076923078</v>
      </c>
      <c r="M2133" s="324">
        <v>84726.923076923078</v>
      </c>
      <c r="N2133" s="132">
        <v>84726.923076923078</v>
      </c>
      <c r="O2133" s="324">
        <v>84726.923076923078</v>
      </c>
      <c r="P2133" s="324">
        <v>84726.923076923078</v>
      </c>
      <c r="Q2133" s="324">
        <v>84726.923076923078</v>
      </c>
      <c r="R2133" s="324">
        <v>84726.923076923078</v>
      </c>
      <c r="S2133" s="324">
        <v>84726.923076923078</v>
      </c>
      <c r="T2133" s="324">
        <v>84726.923076923078</v>
      </c>
    </row>
    <row r="2134" spans="1:20" s="10" customFormat="1" ht="65.099999999999994" customHeight="1" x14ac:dyDescent="0.3">
      <c r="A2134" s="13">
        <v>2124</v>
      </c>
      <c r="B2134" s="376"/>
      <c r="C2134" s="307" t="s">
        <v>2392</v>
      </c>
      <c r="D2134" s="319" t="s">
        <v>2312</v>
      </c>
      <c r="E2134" s="321" t="s">
        <v>44</v>
      </c>
      <c r="F2134" s="336" t="s">
        <v>2415</v>
      </c>
      <c r="G2134" s="376"/>
      <c r="H2134" s="321" t="s">
        <v>44</v>
      </c>
      <c r="I2134" s="307"/>
      <c r="J2134" s="389"/>
      <c r="K2134" s="388"/>
      <c r="L2134" s="324">
        <v>101091.02564102564</v>
      </c>
      <c r="M2134" s="324">
        <v>101091.02564102564</v>
      </c>
      <c r="N2134" s="132">
        <v>101091.02564102564</v>
      </c>
      <c r="O2134" s="324">
        <v>101091.02564102564</v>
      </c>
      <c r="P2134" s="324">
        <v>101091.02564102564</v>
      </c>
      <c r="Q2134" s="324">
        <v>101091.02564102564</v>
      </c>
      <c r="R2134" s="324">
        <v>101091.02564102564</v>
      </c>
      <c r="S2134" s="324">
        <v>101091.02564102564</v>
      </c>
      <c r="T2134" s="324">
        <v>101091.02564102564</v>
      </c>
    </row>
    <row r="2135" spans="1:20" s="10" customFormat="1" ht="65.099999999999994" customHeight="1" x14ac:dyDescent="0.3">
      <c r="A2135" s="13">
        <v>2125</v>
      </c>
      <c r="B2135" s="376"/>
      <c r="C2135" s="307" t="s">
        <v>2392</v>
      </c>
      <c r="D2135" s="319" t="s">
        <v>2312</v>
      </c>
      <c r="E2135" s="321" t="s">
        <v>44</v>
      </c>
      <c r="F2135" s="336" t="s">
        <v>2416</v>
      </c>
      <c r="G2135" s="376"/>
      <c r="H2135" s="321" t="s">
        <v>44</v>
      </c>
      <c r="I2135" s="307"/>
      <c r="J2135" s="389"/>
      <c r="K2135" s="388"/>
      <c r="L2135" s="324">
        <v>99726.923076923078</v>
      </c>
      <c r="M2135" s="324">
        <v>99726.923076923078</v>
      </c>
      <c r="N2135" s="132">
        <v>99726.923076923078</v>
      </c>
      <c r="O2135" s="324">
        <v>99726.923076923078</v>
      </c>
      <c r="P2135" s="324">
        <v>99726.923076923078</v>
      </c>
      <c r="Q2135" s="324">
        <v>99726.923076923078</v>
      </c>
      <c r="R2135" s="324">
        <v>99726.923076923078</v>
      </c>
      <c r="S2135" s="324">
        <v>99726.923076923078</v>
      </c>
      <c r="T2135" s="324">
        <v>99726.923076923078</v>
      </c>
    </row>
    <row r="2136" spans="1:20" s="10" customFormat="1" ht="65.099999999999994" customHeight="1" x14ac:dyDescent="0.3">
      <c r="A2136" s="13">
        <v>2126</v>
      </c>
      <c r="B2136" s="376"/>
      <c r="C2136" s="307" t="s">
        <v>2392</v>
      </c>
      <c r="D2136" s="319" t="s">
        <v>2312</v>
      </c>
      <c r="E2136" s="321" t="s">
        <v>44</v>
      </c>
      <c r="F2136" s="336" t="s">
        <v>2417</v>
      </c>
      <c r="G2136" s="376"/>
      <c r="H2136" s="321" t="s">
        <v>44</v>
      </c>
      <c r="I2136" s="307"/>
      <c r="J2136" s="389"/>
      <c r="K2136" s="388"/>
      <c r="L2136" s="324">
        <v>120544.8717948718</v>
      </c>
      <c r="M2136" s="324">
        <v>120544.8717948718</v>
      </c>
      <c r="N2136" s="132">
        <v>120544.8717948718</v>
      </c>
      <c r="O2136" s="324">
        <v>120544.8717948718</v>
      </c>
      <c r="P2136" s="324">
        <v>120544.8717948718</v>
      </c>
      <c r="Q2136" s="324">
        <v>120544.8717948718</v>
      </c>
      <c r="R2136" s="324">
        <v>120544.8717948718</v>
      </c>
      <c r="S2136" s="324">
        <v>120544.8717948718</v>
      </c>
      <c r="T2136" s="324">
        <v>120544.8717948718</v>
      </c>
    </row>
    <row r="2137" spans="1:20" s="10" customFormat="1" ht="65.099999999999994" customHeight="1" x14ac:dyDescent="0.3">
      <c r="A2137" s="13">
        <v>2127</v>
      </c>
      <c r="B2137" s="376"/>
      <c r="C2137" s="307" t="s">
        <v>2392</v>
      </c>
      <c r="D2137" s="319" t="s">
        <v>2312</v>
      </c>
      <c r="E2137" s="321" t="s">
        <v>44</v>
      </c>
      <c r="F2137" s="336" t="s">
        <v>2418</v>
      </c>
      <c r="G2137" s="376"/>
      <c r="H2137" s="321" t="s">
        <v>44</v>
      </c>
      <c r="I2137" s="307"/>
      <c r="J2137" s="389"/>
      <c r="K2137" s="388"/>
      <c r="L2137" s="324">
        <v>144726.92307692306</v>
      </c>
      <c r="M2137" s="324">
        <v>144726.92307692306</v>
      </c>
      <c r="N2137" s="132">
        <v>144726.92307692306</v>
      </c>
      <c r="O2137" s="324">
        <v>144726.92307692306</v>
      </c>
      <c r="P2137" s="324">
        <v>144726.92307692306</v>
      </c>
      <c r="Q2137" s="324">
        <v>144726.92307692306</v>
      </c>
      <c r="R2137" s="324">
        <v>144726.92307692306</v>
      </c>
      <c r="S2137" s="324">
        <v>144726.92307692306</v>
      </c>
      <c r="T2137" s="324">
        <v>144726.92307692306</v>
      </c>
    </row>
    <row r="2138" spans="1:20" s="10" customFormat="1" ht="65.099999999999994" customHeight="1" x14ac:dyDescent="0.3">
      <c r="A2138" s="13">
        <v>2128</v>
      </c>
      <c r="B2138" s="376"/>
      <c r="C2138" s="307" t="s">
        <v>2392</v>
      </c>
      <c r="D2138" s="319" t="s">
        <v>2312</v>
      </c>
      <c r="E2138" s="321" t="s">
        <v>44</v>
      </c>
      <c r="F2138" s="336" t="s">
        <v>2419</v>
      </c>
      <c r="G2138" s="376"/>
      <c r="H2138" s="321" t="s">
        <v>44</v>
      </c>
      <c r="I2138" s="307"/>
      <c r="J2138" s="389"/>
      <c r="K2138" s="388"/>
      <c r="L2138" s="324">
        <v>97273.076923076922</v>
      </c>
      <c r="M2138" s="324">
        <v>97273.076923076922</v>
      </c>
      <c r="N2138" s="132">
        <v>97273.076923076922</v>
      </c>
      <c r="O2138" s="324">
        <v>97273.076923076922</v>
      </c>
      <c r="P2138" s="324">
        <v>97273.076923076922</v>
      </c>
      <c r="Q2138" s="324">
        <v>97273.076923076922</v>
      </c>
      <c r="R2138" s="324">
        <v>97273.076923076922</v>
      </c>
      <c r="S2138" s="324">
        <v>97273.076923076922</v>
      </c>
      <c r="T2138" s="324">
        <v>97273.076923076922</v>
      </c>
    </row>
    <row r="2139" spans="1:20" s="10" customFormat="1" ht="65.099999999999994" customHeight="1" x14ac:dyDescent="0.3">
      <c r="A2139" s="13">
        <v>2129</v>
      </c>
      <c r="B2139" s="376"/>
      <c r="C2139" s="307" t="s">
        <v>2392</v>
      </c>
      <c r="D2139" s="319" t="s">
        <v>2312</v>
      </c>
      <c r="E2139" s="321" t="s">
        <v>44</v>
      </c>
      <c r="F2139" s="336" t="s">
        <v>2420</v>
      </c>
      <c r="G2139" s="376"/>
      <c r="H2139" s="321" t="s">
        <v>44</v>
      </c>
      <c r="I2139" s="307"/>
      <c r="J2139" s="389"/>
      <c r="K2139" s="388"/>
      <c r="L2139" s="324">
        <v>120817.94871794872</v>
      </c>
      <c r="M2139" s="324">
        <v>120817.94871794872</v>
      </c>
      <c r="N2139" s="132">
        <v>120817.94871794872</v>
      </c>
      <c r="O2139" s="324">
        <v>120817.94871794872</v>
      </c>
      <c r="P2139" s="324">
        <v>120817.94871794872</v>
      </c>
      <c r="Q2139" s="324">
        <v>120817.94871794872</v>
      </c>
      <c r="R2139" s="324">
        <v>120817.94871794872</v>
      </c>
      <c r="S2139" s="324">
        <v>120817.94871794872</v>
      </c>
      <c r="T2139" s="324">
        <v>120817.94871794872</v>
      </c>
    </row>
    <row r="2140" spans="1:20" s="10" customFormat="1" ht="65.099999999999994" customHeight="1" x14ac:dyDescent="0.3">
      <c r="A2140" s="13">
        <v>2130</v>
      </c>
      <c r="B2140" s="376"/>
      <c r="C2140" s="307" t="s">
        <v>2392</v>
      </c>
      <c r="D2140" s="319" t="s">
        <v>2312</v>
      </c>
      <c r="E2140" s="321" t="s">
        <v>44</v>
      </c>
      <c r="F2140" s="336" t="s">
        <v>2421</v>
      </c>
      <c r="G2140" s="376"/>
      <c r="H2140" s="321" t="s">
        <v>44</v>
      </c>
      <c r="I2140" s="307"/>
      <c r="J2140" s="389"/>
      <c r="K2140" s="388"/>
      <c r="L2140" s="324">
        <v>151091.02564102563</v>
      </c>
      <c r="M2140" s="324">
        <v>151091.02564102563</v>
      </c>
      <c r="N2140" s="132">
        <v>151091.02564102563</v>
      </c>
      <c r="O2140" s="324">
        <v>151091.02564102563</v>
      </c>
      <c r="P2140" s="324">
        <v>151091.02564102563</v>
      </c>
      <c r="Q2140" s="324">
        <v>151091.02564102563</v>
      </c>
      <c r="R2140" s="324">
        <v>151091.02564102563</v>
      </c>
      <c r="S2140" s="324">
        <v>151091.02564102563</v>
      </c>
      <c r="T2140" s="324">
        <v>151091.02564102563</v>
      </c>
    </row>
    <row r="2141" spans="1:20" s="10" customFormat="1" ht="65.099999999999994" customHeight="1" x14ac:dyDescent="0.3">
      <c r="A2141" s="13">
        <v>2131</v>
      </c>
      <c r="B2141" s="376"/>
      <c r="C2141" s="307" t="s">
        <v>2392</v>
      </c>
      <c r="D2141" s="319" t="s">
        <v>2312</v>
      </c>
      <c r="E2141" s="321" t="s">
        <v>44</v>
      </c>
      <c r="F2141" s="336" t="s">
        <v>2422</v>
      </c>
      <c r="G2141" s="376"/>
      <c r="H2141" s="321" t="s">
        <v>44</v>
      </c>
      <c r="I2141" s="307"/>
      <c r="J2141" s="389"/>
      <c r="K2141" s="388"/>
      <c r="L2141" s="324">
        <v>125817.94871794872</v>
      </c>
      <c r="M2141" s="324">
        <v>125817.94871794872</v>
      </c>
      <c r="N2141" s="132">
        <v>125817.94871794872</v>
      </c>
      <c r="O2141" s="324">
        <v>125817.94871794872</v>
      </c>
      <c r="P2141" s="324">
        <v>125817.94871794872</v>
      </c>
      <c r="Q2141" s="324">
        <v>125817.94871794872</v>
      </c>
      <c r="R2141" s="324">
        <v>125817.94871794872</v>
      </c>
      <c r="S2141" s="324">
        <v>125817.94871794872</v>
      </c>
      <c r="T2141" s="324">
        <v>125817.94871794872</v>
      </c>
    </row>
    <row r="2142" spans="1:20" s="10" customFormat="1" ht="65.099999999999994" customHeight="1" x14ac:dyDescent="0.3">
      <c r="A2142" s="13">
        <v>2132</v>
      </c>
      <c r="B2142" s="376"/>
      <c r="C2142" s="307" t="s">
        <v>2392</v>
      </c>
      <c r="D2142" s="319" t="s">
        <v>2312</v>
      </c>
      <c r="E2142" s="321" t="s">
        <v>44</v>
      </c>
      <c r="F2142" s="336" t="s">
        <v>2423</v>
      </c>
      <c r="G2142" s="376"/>
      <c r="H2142" s="321" t="s">
        <v>44</v>
      </c>
      <c r="I2142" s="307"/>
      <c r="J2142" s="389"/>
      <c r="K2142" s="388"/>
      <c r="L2142" s="324">
        <v>156000</v>
      </c>
      <c r="M2142" s="324">
        <v>156000</v>
      </c>
      <c r="N2142" s="132">
        <v>156000</v>
      </c>
      <c r="O2142" s="324">
        <v>156000</v>
      </c>
      <c r="P2142" s="324">
        <v>156000</v>
      </c>
      <c r="Q2142" s="324">
        <v>156000</v>
      </c>
      <c r="R2142" s="324">
        <v>156000</v>
      </c>
      <c r="S2142" s="324">
        <v>156000</v>
      </c>
      <c r="T2142" s="324">
        <v>156000</v>
      </c>
    </row>
    <row r="2143" spans="1:20" s="10" customFormat="1" ht="65.099999999999994" customHeight="1" x14ac:dyDescent="0.3">
      <c r="A2143" s="13">
        <v>2133</v>
      </c>
      <c r="B2143" s="376"/>
      <c r="C2143" s="307" t="s">
        <v>2392</v>
      </c>
      <c r="D2143" s="319" t="s">
        <v>2312</v>
      </c>
      <c r="E2143" s="321" t="s">
        <v>44</v>
      </c>
      <c r="F2143" s="336" t="s">
        <v>2424</v>
      </c>
      <c r="G2143" s="376"/>
      <c r="H2143" s="321" t="s">
        <v>44</v>
      </c>
      <c r="I2143" s="307"/>
      <c r="J2143" s="389"/>
      <c r="K2143" s="388"/>
      <c r="L2143" s="324">
        <v>190726.92307692306</v>
      </c>
      <c r="M2143" s="324">
        <v>190726.92307692306</v>
      </c>
      <c r="N2143" s="132">
        <v>190726.92307692306</v>
      </c>
      <c r="O2143" s="324">
        <v>190726.92307692306</v>
      </c>
      <c r="P2143" s="324">
        <v>190726.92307692306</v>
      </c>
      <c r="Q2143" s="324">
        <v>190726.92307692306</v>
      </c>
      <c r="R2143" s="324">
        <v>190726.92307692306</v>
      </c>
      <c r="S2143" s="324">
        <v>190726.92307692306</v>
      </c>
      <c r="T2143" s="324">
        <v>190726.92307692306</v>
      </c>
    </row>
    <row r="2144" spans="1:20" s="10" customFormat="1" ht="65.099999999999994" customHeight="1" x14ac:dyDescent="0.3">
      <c r="A2144" s="13">
        <v>2134</v>
      </c>
      <c r="B2144" s="376"/>
      <c r="C2144" s="307" t="s">
        <v>2392</v>
      </c>
      <c r="D2144" s="319" t="s">
        <v>2312</v>
      </c>
      <c r="E2144" s="321" t="s">
        <v>44</v>
      </c>
      <c r="F2144" s="336" t="s">
        <v>2425</v>
      </c>
      <c r="G2144" s="376"/>
      <c r="H2144" s="321" t="s">
        <v>44</v>
      </c>
      <c r="I2144" s="307"/>
      <c r="J2144" s="389"/>
      <c r="K2144" s="388"/>
      <c r="L2144" s="324">
        <v>194273.07692307691</v>
      </c>
      <c r="M2144" s="324">
        <v>194273.07692307691</v>
      </c>
      <c r="N2144" s="132">
        <v>194273.07692307691</v>
      </c>
      <c r="O2144" s="324">
        <v>194273.07692307691</v>
      </c>
      <c r="P2144" s="324">
        <v>194273.07692307691</v>
      </c>
      <c r="Q2144" s="324">
        <v>194273.07692307691</v>
      </c>
      <c r="R2144" s="324">
        <v>194273.07692307691</v>
      </c>
      <c r="S2144" s="324">
        <v>194273.07692307691</v>
      </c>
      <c r="T2144" s="324">
        <v>194273.07692307691</v>
      </c>
    </row>
    <row r="2145" spans="1:20" s="10" customFormat="1" ht="65.099999999999994" customHeight="1" x14ac:dyDescent="0.3">
      <c r="A2145" s="13">
        <v>2135</v>
      </c>
      <c r="B2145" s="376"/>
      <c r="C2145" s="307" t="s">
        <v>2392</v>
      </c>
      <c r="D2145" s="319" t="s">
        <v>2312</v>
      </c>
      <c r="E2145" s="321" t="s">
        <v>44</v>
      </c>
      <c r="F2145" s="336" t="s">
        <v>2426</v>
      </c>
      <c r="G2145" s="376"/>
      <c r="H2145" s="321" t="s">
        <v>44</v>
      </c>
      <c r="I2145" s="307"/>
      <c r="J2145" s="389"/>
      <c r="K2145" s="388"/>
      <c r="L2145" s="324">
        <v>238091.02564102563</v>
      </c>
      <c r="M2145" s="324">
        <v>238091.02564102563</v>
      </c>
      <c r="N2145" s="132">
        <v>238091.02564102563</v>
      </c>
      <c r="O2145" s="324">
        <v>238091.02564102563</v>
      </c>
      <c r="P2145" s="324">
        <v>238091.02564102563</v>
      </c>
      <c r="Q2145" s="324">
        <v>238091.02564102563</v>
      </c>
      <c r="R2145" s="324">
        <v>238091.02564102563</v>
      </c>
      <c r="S2145" s="324">
        <v>238091.02564102563</v>
      </c>
      <c r="T2145" s="324">
        <v>238091.02564102563</v>
      </c>
    </row>
    <row r="2146" spans="1:20" s="10" customFormat="1" ht="65.099999999999994" customHeight="1" x14ac:dyDescent="0.3">
      <c r="A2146" s="13">
        <v>2136</v>
      </c>
      <c r="B2146" s="376"/>
      <c r="C2146" s="307" t="s">
        <v>2392</v>
      </c>
      <c r="D2146" s="319" t="s">
        <v>2312</v>
      </c>
      <c r="E2146" s="321" t="s">
        <v>44</v>
      </c>
      <c r="F2146" s="336" t="s">
        <v>2427</v>
      </c>
      <c r="G2146" s="376"/>
      <c r="H2146" s="321" t="s">
        <v>44</v>
      </c>
      <c r="I2146" s="307"/>
      <c r="J2146" s="389"/>
      <c r="K2146" s="388"/>
      <c r="L2146" s="324">
        <v>288364.10256410256</v>
      </c>
      <c r="M2146" s="324">
        <v>288364.10256410256</v>
      </c>
      <c r="N2146" s="132">
        <v>288364.10256410256</v>
      </c>
      <c r="O2146" s="324">
        <v>288364.10256410256</v>
      </c>
      <c r="P2146" s="324">
        <v>288364.10256410256</v>
      </c>
      <c r="Q2146" s="324">
        <v>288364.10256410256</v>
      </c>
      <c r="R2146" s="324">
        <v>288364.10256410256</v>
      </c>
      <c r="S2146" s="324">
        <v>288364.10256410256</v>
      </c>
      <c r="T2146" s="324">
        <v>288364.10256410256</v>
      </c>
    </row>
    <row r="2147" spans="1:20" s="10" customFormat="1" ht="65.099999999999994" customHeight="1" x14ac:dyDescent="0.3">
      <c r="A2147" s="13">
        <v>2137</v>
      </c>
      <c r="B2147" s="376"/>
      <c r="C2147" s="307" t="s">
        <v>2392</v>
      </c>
      <c r="D2147" s="319" t="s">
        <v>2312</v>
      </c>
      <c r="E2147" s="321" t="s">
        <v>44</v>
      </c>
      <c r="F2147" s="336" t="s">
        <v>2428</v>
      </c>
      <c r="G2147" s="376"/>
      <c r="H2147" s="321" t="s">
        <v>44</v>
      </c>
      <c r="I2147" s="307"/>
      <c r="J2147" s="389"/>
      <c r="K2147" s="388"/>
      <c r="L2147" s="324">
        <v>255091.02564102563</v>
      </c>
      <c r="M2147" s="324">
        <v>255091.02564102563</v>
      </c>
      <c r="N2147" s="132">
        <v>255091.02564102563</v>
      </c>
      <c r="O2147" s="324">
        <v>255091.02564102563</v>
      </c>
      <c r="P2147" s="324">
        <v>255091.02564102563</v>
      </c>
      <c r="Q2147" s="324">
        <v>255091.02564102563</v>
      </c>
      <c r="R2147" s="324">
        <v>255091.02564102563</v>
      </c>
      <c r="S2147" s="324">
        <v>255091.02564102563</v>
      </c>
      <c r="T2147" s="324">
        <v>255091.02564102563</v>
      </c>
    </row>
    <row r="2148" spans="1:20" s="10" customFormat="1" ht="65.099999999999994" customHeight="1" x14ac:dyDescent="0.3">
      <c r="A2148" s="13">
        <v>2138</v>
      </c>
      <c r="B2148" s="376"/>
      <c r="C2148" s="307" t="s">
        <v>2392</v>
      </c>
      <c r="D2148" s="319" t="s">
        <v>2312</v>
      </c>
      <c r="E2148" s="321" t="s">
        <v>44</v>
      </c>
      <c r="F2148" s="336" t="s">
        <v>2429</v>
      </c>
      <c r="G2148" s="376"/>
      <c r="H2148" s="321" t="s">
        <v>44</v>
      </c>
      <c r="I2148" s="307"/>
      <c r="J2148" s="389"/>
      <c r="K2148" s="388"/>
      <c r="L2148" s="324">
        <v>312908.97435897437</v>
      </c>
      <c r="M2148" s="324">
        <v>312908.97435897437</v>
      </c>
      <c r="N2148" s="132">
        <v>312908.97435897437</v>
      </c>
      <c r="O2148" s="324">
        <v>312908.97435897437</v>
      </c>
      <c r="P2148" s="324">
        <v>312908.97435897437</v>
      </c>
      <c r="Q2148" s="324">
        <v>312908.97435897437</v>
      </c>
      <c r="R2148" s="324">
        <v>312908.97435897437</v>
      </c>
      <c r="S2148" s="324">
        <v>312908.97435897437</v>
      </c>
      <c r="T2148" s="324">
        <v>312908.97435897437</v>
      </c>
    </row>
    <row r="2149" spans="1:20" s="10" customFormat="1" ht="65.099999999999994" customHeight="1" x14ac:dyDescent="0.3">
      <c r="A2149" s="13">
        <v>2139</v>
      </c>
      <c r="B2149" s="376"/>
      <c r="C2149" s="307" t="s">
        <v>2392</v>
      </c>
      <c r="D2149" s="319" t="s">
        <v>2312</v>
      </c>
      <c r="E2149" s="321" t="s">
        <v>44</v>
      </c>
      <c r="F2149" s="336" t="s">
        <v>2430</v>
      </c>
      <c r="G2149" s="376"/>
      <c r="H2149" s="321" t="s">
        <v>44</v>
      </c>
      <c r="I2149" s="307"/>
      <c r="J2149" s="389"/>
      <c r="K2149" s="388"/>
      <c r="L2149" s="324">
        <v>376273.07692307694</v>
      </c>
      <c r="M2149" s="324">
        <v>376273.07692307694</v>
      </c>
      <c r="N2149" s="132">
        <v>376273.07692307694</v>
      </c>
      <c r="O2149" s="324">
        <v>376273.07692307694</v>
      </c>
      <c r="P2149" s="324">
        <v>376273.07692307694</v>
      </c>
      <c r="Q2149" s="324">
        <v>376273.07692307694</v>
      </c>
      <c r="R2149" s="324">
        <v>376273.07692307694</v>
      </c>
      <c r="S2149" s="324">
        <v>376273.07692307694</v>
      </c>
      <c r="T2149" s="324">
        <v>376273.07692307694</v>
      </c>
    </row>
    <row r="2150" spans="1:20" s="10" customFormat="1" ht="65.099999999999994" customHeight="1" x14ac:dyDescent="0.3">
      <c r="A2150" s="13">
        <v>2140</v>
      </c>
      <c r="B2150" s="376"/>
      <c r="C2150" s="307" t="s">
        <v>2392</v>
      </c>
      <c r="D2150" s="319" t="s">
        <v>2312</v>
      </c>
      <c r="E2150" s="321" t="s">
        <v>44</v>
      </c>
      <c r="F2150" s="336" t="s">
        <v>2431</v>
      </c>
      <c r="G2150" s="376"/>
      <c r="H2150" s="321" t="s">
        <v>44</v>
      </c>
      <c r="I2150" s="307"/>
      <c r="J2150" s="389"/>
      <c r="K2150" s="388"/>
      <c r="L2150" s="324">
        <v>393908.97435897437</v>
      </c>
      <c r="M2150" s="324">
        <v>393908.97435897437</v>
      </c>
      <c r="N2150" s="132">
        <v>393908.97435897437</v>
      </c>
      <c r="O2150" s="324">
        <v>393908.97435897437</v>
      </c>
      <c r="P2150" s="324">
        <v>393908.97435897437</v>
      </c>
      <c r="Q2150" s="324">
        <v>393908.97435897437</v>
      </c>
      <c r="R2150" s="324">
        <v>393908.97435897437</v>
      </c>
      <c r="S2150" s="324">
        <v>393908.97435897437</v>
      </c>
      <c r="T2150" s="324">
        <v>393908.97435897437</v>
      </c>
    </row>
    <row r="2151" spans="1:20" s="10" customFormat="1" ht="65.099999999999994" customHeight="1" x14ac:dyDescent="0.3">
      <c r="A2151" s="13">
        <v>2141</v>
      </c>
      <c r="B2151" s="376"/>
      <c r="C2151" s="307" t="s">
        <v>2392</v>
      </c>
      <c r="D2151" s="319" t="s">
        <v>2312</v>
      </c>
      <c r="E2151" s="321" t="s">
        <v>44</v>
      </c>
      <c r="F2151" s="336" t="s">
        <v>2432</v>
      </c>
      <c r="G2151" s="376"/>
      <c r="H2151" s="321" t="s">
        <v>44</v>
      </c>
      <c r="I2151" s="307"/>
      <c r="J2151" s="389"/>
      <c r="K2151" s="388"/>
      <c r="L2151" s="324">
        <v>479726.92307692306</v>
      </c>
      <c r="M2151" s="324">
        <v>479726.92307692306</v>
      </c>
      <c r="N2151" s="132">
        <v>479726.92307692306</v>
      </c>
      <c r="O2151" s="324">
        <v>479726.92307692306</v>
      </c>
      <c r="P2151" s="324">
        <v>479726.92307692306</v>
      </c>
      <c r="Q2151" s="324">
        <v>479726.92307692306</v>
      </c>
      <c r="R2151" s="324">
        <v>479726.92307692306</v>
      </c>
      <c r="S2151" s="324">
        <v>479726.92307692306</v>
      </c>
      <c r="T2151" s="324">
        <v>479726.92307692306</v>
      </c>
    </row>
    <row r="2152" spans="1:20" s="10" customFormat="1" ht="65.099999999999994" customHeight="1" x14ac:dyDescent="0.3">
      <c r="A2152" s="13">
        <v>2142</v>
      </c>
      <c r="B2152" s="376"/>
      <c r="C2152" s="307" t="s">
        <v>2392</v>
      </c>
      <c r="D2152" s="319" t="s">
        <v>2312</v>
      </c>
      <c r="E2152" s="321" t="s">
        <v>44</v>
      </c>
      <c r="F2152" s="336" t="s">
        <v>2433</v>
      </c>
      <c r="G2152" s="376"/>
      <c r="H2152" s="321" t="s">
        <v>44</v>
      </c>
      <c r="I2152" s="307"/>
      <c r="J2152" s="389"/>
      <c r="K2152" s="388"/>
      <c r="L2152" s="324">
        <v>321091.02564102563</v>
      </c>
      <c r="M2152" s="324">
        <v>321091.02564102563</v>
      </c>
      <c r="N2152" s="132">
        <v>321091.02564102563</v>
      </c>
      <c r="O2152" s="324">
        <v>321091.02564102563</v>
      </c>
      <c r="P2152" s="324">
        <v>321091.02564102563</v>
      </c>
      <c r="Q2152" s="324">
        <v>321091.02564102563</v>
      </c>
      <c r="R2152" s="324">
        <v>321091.02564102563</v>
      </c>
      <c r="S2152" s="324">
        <v>321091.02564102563</v>
      </c>
      <c r="T2152" s="324">
        <v>321091.02564102563</v>
      </c>
    </row>
    <row r="2153" spans="1:20" s="10" customFormat="1" ht="65.099999999999994" customHeight="1" x14ac:dyDescent="0.3">
      <c r="A2153" s="13">
        <v>2143</v>
      </c>
      <c r="B2153" s="376"/>
      <c r="C2153" s="307" t="s">
        <v>2392</v>
      </c>
      <c r="D2153" s="319" t="s">
        <v>2312</v>
      </c>
      <c r="E2153" s="321" t="s">
        <v>44</v>
      </c>
      <c r="F2153" s="336" t="s">
        <v>2434</v>
      </c>
      <c r="G2153" s="376"/>
      <c r="H2153" s="321" t="s">
        <v>44</v>
      </c>
      <c r="I2153" s="307"/>
      <c r="J2153" s="389"/>
      <c r="K2153" s="388"/>
      <c r="L2153" s="324">
        <v>493635.89743589744</v>
      </c>
      <c r="M2153" s="324">
        <v>493635.89743589744</v>
      </c>
      <c r="N2153" s="132">
        <v>493635.89743589744</v>
      </c>
      <c r="O2153" s="324">
        <v>493635.89743589744</v>
      </c>
      <c r="P2153" s="324">
        <v>493635.89743589744</v>
      </c>
      <c r="Q2153" s="324">
        <v>493635.89743589744</v>
      </c>
      <c r="R2153" s="324">
        <v>493635.89743589744</v>
      </c>
      <c r="S2153" s="324">
        <v>493635.89743589744</v>
      </c>
      <c r="T2153" s="324">
        <v>493635.89743589744</v>
      </c>
    </row>
    <row r="2154" spans="1:20" s="10" customFormat="1" ht="65.099999999999994" customHeight="1" x14ac:dyDescent="0.3">
      <c r="A2154" s="13">
        <v>2144</v>
      </c>
      <c r="B2154" s="376"/>
      <c r="C2154" s="307" t="s">
        <v>2392</v>
      </c>
      <c r="D2154" s="319" t="s">
        <v>2312</v>
      </c>
      <c r="E2154" s="321" t="s">
        <v>44</v>
      </c>
      <c r="F2154" s="336" t="s">
        <v>2435</v>
      </c>
      <c r="G2154" s="376"/>
      <c r="H2154" s="321" t="s">
        <v>44</v>
      </c>
      <c r="I2154" s="307"/>
      <c r="J2154" s="389"/>
      <c r="K2154" s="388"/>
      <c r="L2154" s="324">
        <v>587817.94871794875</v>
      </c>
      <c r="M2154" s="324">
        <v>587817.94871794875</v>
      </c>
      <c r="N2154" s="132">
        <v>587817.94871794875</v>
      </c>
      <c r="O2154" s="324">
        <v>587817.94871794875</v>
      </c>
      <c r="P2154" s="324">
        <v>587817.94871794875</v>
      </c>
      <c r="Q2154" s="324">
        <v>587817.94871794875</v>
      </c>
      <c r="R2154" s="324">
        <v>587817.94871794875</v>
      </c>
      <c r="S2154" s="324">
        <v>587817.94871794875</v>
      </c>
      <c r="T2154" s="324">
        <v>587817.94871794875</v>
      </c>
    </row>
    <row r="2155" spans="1:20" s="10" customFormat="1" ht="65.099999999999994" customHeight="1" x14ac:dyDescent="0.3">
      <c r="A2155" s="13">
        <v>2145</v>
      </c>
      <c r="B2155" s="376"/>
      <c r="C2155" s="307" t="s">
        <v>2392</v>
      </c>
      <c r="D2155" s="319" t="s">
        <v>2312</v>
      </c>
      <c r="E2155" s="321" t="s">
        <v>44</v>
      </c>
      <c r="F2155" s="336" t="s">
        <v>2436</v>
      </c>
      <c r="G2155" s="376"/>
      <c r="H2155" s="321" t="s">
        <v>44</v>
      </c>
      <c r="I2155" s="307"/>
      <c r="J2155" s="389"/>
      <c r="K2155" s="388"/>
      <c r="L2155" s="324">
        <v>402817.94871794869</v>
      </c>
      <c r="M2155" s="324">
        <v>402817.94871794869</v>
      </c>
      <c r="N2155" s="132">
        <v>402817.94871794869</v>
      </c>
      <c r="O2155" s="324">
        <v>402817.94871794869</v>
      </c>
      <c r="P2155" s="324">
        <v>402817.94871794869</v>
      </c>
      <c r="Q2155" s="324">
        <v>402817.94871794869</v>
      </c>
      <c r="R2155" s="324">
        <v>402817.94871794869</v>
      </c>
      <c r="S2155" s="324">
        <v>402817.94871794869</v>
      </c>
      <c r="T2155" s="324">
        <v>402817.94871794869</v>
      </c>
    </row>
    <row r="2156" spans="1:20" s="10" customFormat="1" ht="65.099999999999994" customHeight="1" x14ac:dyDescent="0.3">
      <c r="A2156" s="13">
        <v>2146</v>
      </c>
      <c r="B2156" s="376"/>
      <c r="C2156" s="307" t="s">
        <v>2392</v>
      </c>
      <c r="D2156" s="319" t="s">
        <v>2312</v>
      </c>
      <c r="E2156" s="321" t="s">
        <v>44</v>
      </c>
      <c r="F2156" s="336" t="s">
        <v>2437</v>
      </c>
      <c r="G2156" s="376"/>
      <c r="H2156" s="321" t="s">
        <v>44</v>
      </c>
      <c r="I2156" s="307"/>
      <c r="J2156" s="389"/>
      <c r="K2156" s="388"/>
      <c r="L2156" s="324">
        <v>606726.92307692301</v>
      </c>
      <c r="M2156" s="324">
        <v>606726.92307692301</v>
      </c>
      <c r="N2156" s="132">
        <v>606726.92307692301</v>
      </c>
      <c r="O2156" s="324">
        <v>606726.92307692301</v>
      </c>
      <c r="P2156" s="324">
        <v>606726.92307692301</v>
      </c>
      <c r="Q2156" s="324">
        <v>606726.92307692301</v>
      </c>
      <c r="R2156" s="324">
        <v>606726.92307692301</v>
      </c>
      <c r="S2156" s="324">
        <v>606726.92307692301</v>
      </c>
      <c r="T2156" s="324">
        <v>606726.92307692301</v>
      </c>
    </row>
    <row r="2157" spans="1:20" s="10" customFormat="1" ht="65.099999999999994" customHeight="1" x14ac:dyDescent="0.3">
      <c r="A2157" s="13">
        <v>2147</v>
      </c>
      <c r="B2157" s="376"/>
      <c r="C2157" s="307" t="s">
        <v>2392</v>
      </c>
      <c r="D2157" s="319" t="s">
        <v>2312</v>
      </c>
      <c r="E2157" s="321" t="s">
        <v>44</v>
      </c>
      <c r="F2157" s="336" t="s">
        <v>2438</v>
      </c>
      <c r="G2157" s="376"/>
      <c r="H2157" s="321" t="s">
        <v>44</v>
      </c>
      <c r="I2157" s="307"/>
      <c r="J2157" s="389"/>
      <c r="K2157" s="388"/>
      <c r="L2157" s="324">
        <v>743091.02564102563</v>
      </c>
      <c r="M2157" s="324">
        <v>743091.02564102563</v>
      </c>
      <c r="N2157" s="132">
        <v>743091.02564102563</v>
      </c>
      <c r="O2157" s="324">
        <v>743091.02564102563</v>
      </c>
      <c r="P2157" s="324">
        <v>743091.02564102563</v>
      </c>
      <c r="Q2157" s="324">
        <v>743091.02564102563</v>
      </c>
      <c r="R2157" s="324">
        <v>743091.02564102563</v>
      </c>
      <c r="S2157" s="324">
        <v>743091.02564102563</v>
      </c>
      <c r="T2157" s="324">
        <v>743091.02564102563</v>
      </c>
    </row>
    <row r="2158" spans="1:20" s="10" customFormat="1" ht="65.099999999999994" customHeight="1" x14ac:dyDescent="0.3">
      <c r="A2158" s="13">
        <v>2148</v>
      </c>
      <c r="B2158" s="376"/>
      <c r="C2158" s="307" t="s">
        <v>2392</v>
      </c>
      <c r="D2158" s="319" t="s">
        <v>2312</v>
      </c>
      <c r="E2158" s="321" t="s">
        <v>44</v>
      </c>
      <c r="F2158" s="336" t="s">
        <v>2439</v>
      </c>
      <c r="G2158" s="376"/>
      <c r="H2158" s="321" t="s">
        <v>44</v>
      </c>
      <c r="I2158" s="307"/>
      <c r="J2158" s="389"/>
      <c r="K2158" s="388"/>
      <c r="L2158" s="324">
        <v>499000</v>
      </c>
      <c r="M2158" s="324">
        <v>499000</v>
      </c>
      <c r="N2158" s="132">
        <v>499000</v>
      </c>
      <c r="O2158" s="324">
        <v>499000</v>
      </c>
      <c r="P2158" s="324">
        <v>499000</v>
      </c>
      <c r="Q2158" s="324">
        <v>499000</v>
      </c>
      <c r="R2158" s="324">
        <v>499000</v>
      </c>
      <c r="S2158" s="324">
        <v>499000</v>
      </c>
      <c r="T2158" s="324">
        <v>499000</v>
      </c>
    </row>
    <row r="2159" spans="1:20" s="10" customFormat="1" ht="65.099999999999994" customHeight="1" x14ac:dyDescent="0.3">
      <c r="A2159" s="13">
        <v>2149</v>
      </c>
      <c r="B2159" s="376"/>
      <c r="C2159" s="307" t="s">
        <v>2392</v>
      </c>
      <c r="D2159" s="319" t="s">
        <v>2312</v>
      </c>
      <c r="E2159" s="321" t="s">
        <v>44</v>
      </c>
      <c r="F2159" s="336" t="s">
        <v>2440</v>
      </c>
      <c r="G2159" s="376"/>
      <c r="H2159" s="321" t="s">
        <v>44</v>
      </c>
      <c r="I2159" s="307"/>
      <c r="J2159" s="389"/>
      <c r="K2159" s="388"/>
      <c r="L2159" s="324">
        <v>751726.92307692301</v>
      </c>
      <c r="M2159" s="324">
        <v>751726.92307692301</v>
      </c>
      <c r="N2159" s="132">
        <v>751726.92307692301</v>
      </c>
      <c r="O2159" s="324">
        <v>751726.92307692301</v>
      </c>
      <c r="P2159" s="324">
        <v>751726.92307692301</v>
      </c>
      <c r="Q2159" s="324">
        <v>751726.92307692301</v>
      </c>
      <c r="R2159" s="324">
        <v>751726.92307692301</v>
      </c>
      <c r="S2159" s="324">
        <v>751726.92307692301</v>
      </c>
      <c r="T2159" s="324">
        <v>751726.92307692301</v>
      </c>
    </row>
    <row r="2160" spans="1:20" s="10" customFormat="1" ht="65.099999999999994" customHeight="1" x14ac:dyDescent="0.3">
      <c r="A2160" s="13">
        <v>2150</v>
      </c>
      <c r="B2160" s="376"/>
      <c r="C2160" s="307" t="s">
        <v>2392</v>
      </c>
      <c r="D2160" s="319" t="s">
        <v>2312</v>
      </c>
      <c r="E2160" s="321" t="s">
        <v>44</v>
      </c>
      <c r="F2160" s="336" t="s">
        <v>2441</v>
      </c>
      <c r="G2160" s="376"/>
      <c r="H2160" s="321" t="s">
        <v>44</v>
      </c>
      <c r="I2160" s="307"/>
      <c r="J2160" s="389"/>
      <c r="K2160" s="388"/>
      <c r="L2160" s="324">
        <v>923908.97435897437</v>
      </c>
      <c r="M2160" s="324">
        <v>923908.97435897437</v>
      </c>
      <c r="N2160" s="132">
        <v>923908.97435897437</v>
      </c>
      <c r="O2160" s="324">
        <v>923908.97435897437</v>
      </c>
      <c r="P2160" s="324">
        <v>923908.97435897437</v>
      </c>
      <c r="Q2160" s="324">
        <v>923908.97435897437</v>
      </c>
      <c r="R2160" s="324">
        <v>923908.97435897437</v>
      </c>
      <c r="S2160" s="324">
        <v>923908.97435897437</v>
      </c>
      <c r="T2160" s="324">
        <v>923908.97435897437</v>
      </c>
    </row>
    <row r="2161" spans="1:20" s="10" customFormat="1" ht="65.099999999999994" customHeight="1" x14ac:dyDescent="0.3">
      <c r="A2161" s="13">
        <v>2151</v>
      </c>
      <c r="B2161" s="376"/>
      <c r="C2161" s="307" t="s">
        <v>2392</v>
      </c>
      <c r="D2161" s="319" t="s">
        <v>2312</v>
      </c>
      <c r="E2161" s="321" t="s">
        <v>44</v>
      </c>
      <c r="F2161" s="336" t="s">
        <v>2442</v>
      </c>
      <c r="G2161" s="376"/>
      <c r="H2161" s="321" t="s">
        <v>44</v>
      </c>
      <c r="I2161" s="307"/>
      <c r="J2161" s="389"/>
      <c r="K2161" s="388"/>
      <c r="L2161" s="324">
        <v>618817.94871794875</v>
      </c>
      <c r="M2161" s="324">
        <v>618817.94871794875</v>
      </c>
      <c r="N2161" s="132">
        <v>618817.94871794875</v>
      </c>
      <c r="O2161" s="324">
        <v>618817.94871794875</v>
      </c>
      <c r="P2161" s="324">
        <v>618817.94871794875</v>
      </c>
      <c r="Q2161" s="324">
        <v>618817.94871794875</v>
      </c>
      <c r="R2161" s="324">
        <v>618817.94871794875</v>
      </c>
      <c r="S2161" s="324">
        <v>618817.94871794875</v>
      </c>
      <c r="T2161" s="324">
        <v>618817.94871794875</v>
      </c>
    </row>
    <row r="2162" spans="1:20" s="10" customFormat="1" ht="65.099999999999994" customHeight="1" x14ac:dyDescent="0.3">
      <c r="A2162" s="13">
        <v>2152</v>
      </c>
      <c r="B2162" s="376"/>
      <c r="C2162" s="307" t="s">
        <v>2392</v>
      </c>
      <c r="D2162" s="319" t="s">
        <v>2312</v>
      </c>
      <c r="E2162" s="321" t="s">
        <v>44</v>
      </c>
      <c r="F2162" s="336" t="s">
        <v>2443</v>
      </c>
      <c r="G2162" s="376"/>
      <c r="H2162" s="321" t="s">
        <v>44</v>
      </c>
      <c r="I2162" s="307"/>
      <c r="J2162" s="389"/>
      <c r="K2162" s="388"/>
      <c r="L2162" s="324">
        <v>936635.89743589738</v>
      </c>
      <c r="M2162" s="324">
        <v>936635.89743589738</v>
      </c>
      <c r="N2162" s="132">
        <v>936635.89743589738</v>
      </c>
      <c r="O2162" s="324">
        <v>936635.89743589738</v>
      </c>
      <c r="P2162" s="324">
        <v>936635.89743589738</v>
      </c>
      <c r="Q2162" s="324">
        <v>936635.89743589738</v>
      </c>
      <c r="R2162" s="324">
        <v>936635.89743589738</v>
      </c>
      <c r="S2162" s="324">
        <v>936635.89743589738</v>
      </c>
      <c r="T2162" s="324">
        <v>936635.89743589738</v>
      </c>
    </row>
    <row r="2163" spans="1:20" s="10" customFormat="1" ht="65.099999999999994" customHeight="1" x14ac:dyDescent="0.3">
      <c r="A2163" s="13">
        <v>2153</v>
      </c>
      <c r="B2163" s="376"/>
      <c r="C2163" s="307" t="s">
        <v>2392</v>
      </c>
      <c r="D2163" s="319" t="s">
        <v>2312</v>
      </c>
      <c r="E2163" s="321" t="s">
        <v>44</v>
      </c>
      <c r="F2163" s="336" t="s">
        <v>2444</v>
      </c>
      <c r="G2163" s="376"/>
      <c r="H2163" s="321" t="s">
        <v>44</v>
      </c>
      <c r="I2163" s="307"/>
      <c r="J2163" s="389"/>
      <c r="K2163" s="388"/>
      <c r="L2163" s="324">
        <v>1158364.1025641025</v>
      </c>
      <c r="M2163" s="324">
        <v>1158364.1025641025</v>
      </c>
      <c r="N2163" s="132">
        <v>1158364.1025641025</v>
      </c>
      <c r="O2163" s="324">
        <v>1158364.1025641025</v>
      </c>
      <c r="P2163" s="324">
        <v>1158364.1025641025</v>
      </c>
      <c r="Q2163" s="324">
        <v>1158364.1025641025</v>
      </c>
      <c r="R2163" s="324">
        <v>1158364.1025641025</v>
      </c>
      <c r="S2163" s="324">
        <v>1158364.1025641025</v>
      </c>
      <c r="T2163" s="324">
        <v>1158364.1025641025</v>
      </c>
    </row>
    <row r="2164" spans="1:20" s="10" customFormat="1" ht="65.099999999999994" customHeight="1" x14ac:dyDescent="0.3">
      <c r="A2164" s="13">
        <v>2154</v>
      </c>
      <c r="B2164" s="376"/>
      <c r="C2164" s="307" t="s">
        <v>2392</v>
      </c>
      <c r="D2164" s="319" t="s">
        <v>2312</v>
      </c>
      <c r="E2164" s="321" t="s">
        <v>44</v>
      </c>
      <c r="F2164" s="336" t="s">
        <v>2445</v>
      </c>
      <c r="G2164" s="376"/>
      <c r="H2164" s="321" t="s">
        <v>44</v>
      </c>
      <c r="I2164" s="307"/>
      <c r="J2164" s="389"/>
      <c r="K2164" s="388"/>
      <c r="L2164" s="324">
        <v>1387273.0769230768</v>
      </c>
      <c r="M2164" s="324">
        <v>1387273.0769230768</v>
      </c>
      <c r="N2164" s="132">
        <v>1387273.0769230768</v>
      </c>
      <c r="O2164" s="324">
        <v>1387273.0769230768</v>
      </c>
      <c r="P2164" s="324">
        <v>1387273.0769230768</v>
      </c>
      <c r="Q2164" s="324">
        <v>1387273.0769230768</v>
      </c>
      <c r="R2164" s="324">
        <v>1387273.0769230768</v>
      </c>
      <c r="S2164" s="324">
        <v>1387273.0769230768</v>
      </c>
      <c r="T2164" s="324">
        <v>1387273.0769230768</v>
      </c>
    </row>
    <row r="2165" spans="1:20" s="10" customFormat="1" ht="65.099999999999994" customHeight="1" x14ac:dyDescent="0.3">
      <c r="A2165" s="13">
        <v>2155</v>
      </c>
      <c r="B2165" s="376"/>
      <c r="C2165" s="307" t="s">
        <v>2392</v>
      </c>
      <c r="D2165" s="319" t="s">
        <v>2312</v>
      </c>
      <c r="E2165" s="321" t="s">
        <v>44</v>
      </c>
      <c r="F2165" s="336" t="s">
        <v>2446</v>
      </c>
      <c r="G2165" s="376"/>
      <c r="H2165" s="321" t="s">
        <v>44</v>
      </c>
      <c r="I2165" s="307"/>
      <c r="J2165" s="389"/>
      <c r="K2165" s="388"/>
      <c r="L2165" s="324">
        <v>789091.02564102563</v>
      </c>
      <c r="M2165" s="324">
        <v>789091.02564102563</v>
      </c>
      <c r="N2165" s="132">
        <v>789091.02564102563</v>
      </c>
      <c r="O2165" s="324">
        <v>789091.02564102563</v>
      </c>
      <c r="P2165" s="324">
        <v>789091.02564102563</v>
      </c>
      <c r="Q2165" s="324">
        <v>789091.02564102563</v>
      </c>
      <c r="R2165" s="324">
        <v>789091.02564102563</v>
      </c>
      <c r="S2165" s="324">
        <v>789091.02564102563</v>
      </c>
      <c r="T2165" s="324">
        <v>789091.02564102563</v>
      </c>
    </row>
    <row r="2166" spans="1:20" s="10" customFormat="1" ht="65.099999999999994" customHeight="1" x14ac:dyDescent="0.3">
      <c r="A2166" s="13">
        <v>2156</v>
      </c>
      <c r="B2166" s="376"/>
      <c r="C2166" s="307" t="s">
        <v>2392</v>
      </c>
      <c r="D2166" s="319" t="s">
        <v>2312</v>
      </c>
      <c r="E2166" s="321" t="s">
        <v>44</v>
      </c>
      <c r="F2166" s="336" t="s">
        <v>2447</v>
      </c>
      <c r="G2166" s="376"/>
      <c r="H2166" s="321" t="s">
        <v>44</v>
      </c>
      <c r="I2166" s="307"/>
      <c r="J2166" s="389"/>
      <c r="K2166" s="388"/>
      <c r="L2166" s="324">
        <v>1192726.923076923</v>
      </c>
      <c r="M2166" s="324">
        <v>1192726.923076923</v>
      </c>
      <c r="N2166" s="132">
        <v>1192726.923076923</v>
      </c>
      <c r="O2166" s="324">
        <v>1192726.923076923</v>
      </c>
      <c r="P2166" s="324">
        <v>1192726.923076923</v>
      </c>
      <c r="Q2166" s="324">
        <v>1192726.923076923</v>
      </c>
      <c r="R2166" s="324">
        <v>1192726.923076923</v>
      </c>
      <c r="S2166" s="324">
        <v>1192726.923076923</v>
      </c>
      <c r="T2166" s="324">
        <v>1192726.923076923</v>
      </c>
    </row>
    <row r="2167" spans="1:20" s="10" customFormat="1" ht="65.099999999999994" customHeight="1" x14ac:dyDescent="0.3">
      <c r="A2167" s="13">
        <v>2157</v>
      </c>
      <c r="B2167" s="376"/>
      <c r="C2167" s="307" t="s">
        <v>2392</v>
      </c>
      <c r="D2167" s="319" t="s">
        <v>2312</v>
      </c>
      <c r="E2167" s="321" t="s">
        <v>44</v>
      </c>
      <c r="F2167" s="336" t="s">
        <v>2448</v>
      </c>
      <c r="G2167" s="376"/>
      <c r="H2167" s="321" t="s">
        <v>44</v>
      </c>
      <c r="I2167" s="307"/>
      <c r="J2167" s="389"/>
      <c r="K2167" s="388"/>
      <c r="L2167" s="324">
        <v>1448817.9487179487</v>
      </c>
      <c r="M2167" s="324">
        <v>1448817.9487179487</v>
      </c>
      <c r="N2167" s="132">
        <v>1448817.9487179487</v>
      </c>
      <c r="O2167" s="324">
        <v>1448817.9487179487</v>
      </c>
      <c r="P2167" s="324">
        <v>1448817.9487179487</v>
      </c>
      <c r="Q2167" s="324">
        <v>1448817.9487179487</v>
      </c>
      <c r="R2167" s="324">
        <v>1448817.9487179487</v>
      </c>
      <c r="S2167" s="324">
        <v>1448817.9487179487</v>
      </c>
      <c r="T2167" s="324">
        <v>1448817.9487179487</v>
      </c>
    </row>
    <row r="2168" spans="1:20" s="10" customFormat="1" ht="65.099999999999994" customHeight="1" x14ac:dyDescent="0.3">
      <c r="A2168" s="13">
        <v>2158</v>
      </c>
      <c r="B2168" s="376"/>
      <c r="C2168" s="307" t="s">
        <v>2392</v>
      </c>
      <c r="D2168" s="319" t="s">
        <v>2312</v>
      </c>
      <c r="E2168" s="321" t="s">
        <v>44</v>
      </c>
      <c r="F2168" s="336" t="s">
        <v>2449</v>
      </c>
      <c r="G2168" s="376"/>
      <c r="H2168" s="321" t="s">
        <v>44</v>
      </c>
      <c r="I2168" s="307"/>
      <c r="J2168" s="389"/>
      <c r="K2168" s="388"/>
      <c r="L2168" s="324">
        <v>1002273.0769230769</v>
      </c>
      <c r="M2168" s="324">
        <v>1002273.0769230769</v>
      </c>
      <c r="N2168" s="132">
        <v>1002273.0769230769</v>
      </c>
      <c r="O2168" s="324">
        <v>1002273.0769230769</v>
      </c>
      <c r="P2168" s="324">
        <v>1002273.0769230769</v>
      </c>
      <c r="Q2168" s="324">
        <v>1002273.0769230769</v>
      </c>
      <c r="R2168" s="324">
        <v>1002273.0769230769</v>
      </c>
      <c r="S2168" s="324">
        <v>1002273.0769230769</v>
      </c>
      <c r="T2168" s="324">
        <v>1002273.0769230769</v>
      </c>
    </row>
    <row r="2169" spans="1:20" s="10" customFormat="1" ht="65.099999999999994" customHeight="1" x14ac:dyDescent="0.3">
      <c r="A2169" s="13">
        <v>2159</v>
      </c>
      <c r="B2169" s="376"/>
      <c r="C2169" s="307" t="s">
        <v>2392</v>
      </c>
      <c r="D2169" s="319" t="s">
        <v>2312</v>
      </c>
      <c r="E2169" s="321" t="s">
        <v>44</v>
      </c>
      <c r="F2169" s="336" t="s">
        <v>2450</v>
      </c>
      <c r="G2169" s="376"/>
      <c r="H2169" s="321" t="s">
        <v>44</v>
      </c>
      <c r="I2169" s="307"/>
      <c r="J2169" s="389"/>
      <c r="K2169" s="388"/>
      <c r="L2169" s="324">
        <v>1515726.923076923</v>
      </c>
      <c r="M2169" s="324">
        <v>1515726.923076923</v>
      </c>
      <c r="N2169" s="132">
        <v>1515726.923076923</v>
      </c>
      <c r="O2169" s="324">
        <v>1515726.923076923</v>
      </c>
      <c r="P2169" s="324">
        <v>1515726.923076923</v>
      </c>
      <c r="Q2169" s="324">
        <v>1515726.923076923</v>
      </c>
      <c r="R2169" s="324">
        <v>1515726.923076923</v>
      </c>
      <c r="S2169" s="324">
        <v>1515726.923076923</v>
      </c>
      <c r="T2169" s="324">
        <v>1515726.923076923</v>
      </c>
    </row>
    <row r="2170" spans="1:20" s="10" customFormat="1" ht="65.099999999999994" customHeight="1" x14ac:dyDescent="0.3">
      <c r="A2170" s="13">
        <v>2160</v>
      </c>
      <c r="B2170" s="376"/>
      <c r="C2170" s="307" t="s">
        <v>2392</v>
      </c>
      <c r="D2170" s="319" t="s">
        <v>2312</v>
      </c>
      <c r="E2170" s="321" t="s">
        <v>44</v>
      </c>
      <c r="F2170" s="336" t="s">
        <v>2451</v>
      </c>
      <c r="G2170" s="376"/>
      <c r="H2170" s="321" t="s">
        <v>44</v>
      </c>
      <c r="I2170" s="307"/>
      <c r="J2170" s="389"/>
      <c r="K2170" s="388"/>
      <c r="L2170" s="324">
        <v>1837544.8717948718</v>
      </c>
      <c r="M2170" s="324">
        <v>1837544.8717948718</v>
      </c>
      <c r="N2170" s="132">
        <v>1837544.8717948718</v>
      </c>
      <c r="O2170" s="324">
        <v>1837544.8717948718</v>
      </c>
      <c r="P2170" s="324">
        <v>1837544.8717948718</v>
      </c>
      <c r="Q2170" s="324">
        <v>1837544.8717948718</v>
      </c>
      <c r="R2170" s="324">
        <v>1837544.8717948718</v>
      </c>
      <c r="S2170" s="324">
        <v>1837544.8717948718</v>
      </c>
      <c r="T2170" s="324">
        <v>1837544.8717948718</v>
      </c>
    </row>
    <row r="2171" spans="1:20" s="10" customFormat="1" ht="65.099999999999994" customHeight="1" x14ac:dyDescent="0.3">
      <c r="A2171" s="13">
        <v>2161</v>
      </c>
      <c r="B2171" s="376"/>
      <c r="C2171" s="307" t="s">
        <v>2392</v>
      </c>
      <c r="D2171" s="319" t="s">
        <v>2312</v>
      </c>
      <c r="E2171" s="321" t="s">
        <v>44</v>
      </c>
      <c r="F2171" s="336" t="s">
        <v>2452</v>
      </c>
      <c r="G2171" s="376"/>
      <c r="H2171" s="321" t="s">
        <v>44</v>
      </c>
      <c r="I2171" s="307"/>
      <c r="J2171" s="389"/>
      <c r="K2171" s="388"/>
      <c r="L2171" s="324">
        <v>1264455.1282051282</v>
      </c>
      <c r="M2171" s="324">
        <v>1264455.1282051282</v>
      </c>
      <c r="N2171" s="132">
        <v>1264455.1282051282</v>
      </c>
      <c r="O2171" s="324">
        <v>1264455.1282051282</v>
      </c>
      <c r="P2171" s="324">
        <v>1264455.1282051282</v>
      </c>
      <c r="Q2171" s="324">
        <v>1264455.1282051282</v>
      </c>
      <c r="R2171" s="324">
        <v>1264455.1282051282</v>
      </c>
      <c r="S2171" s="324">
        <v>1264455.1282051282</v>
      </c>
      <c r="T2171" s="324">
        <v>1264455.1282051282</v>
      </c>
    </row>
    <row r="2172" spans="1:20" s="10" customFormat="1" ht="65.099999999999994" customHeight="1" x14ac:dyDescent="0.3">
      <c r="A2172" s="13">
        <v>2162</v>
      </c>
      <c r="B2172" s="376"/>
      <c r="C2172" s="307" t="s">
        <v>2392</v>
      </c>
      <c r="D2172" s="319" t="s">
        <v>2312</v>
      </c>
      <c r="E2172" s="321" t="s">
        <v>44</v>
      </c>
      <c r="F2172" s="336" t="s">
        <v>2453</v>
      </c>
      <c r="G2172" s="376"/>
      <c r="H2172" s="321" t="s">
        <v>44</v>
      </c>
      <c r="I2172" s="307"/>
      <c r="J2172" s="389"/>
      <c r="K2172" s="388"/>
      <c r="L2172" s="324">
        <v>1926000</v>
      </c>
      <c r="M2172" s="324">
        <v>1926000</v>
      </c>
      <c r="N2172" s="132">
        <v>1926000</v>
      </c>
      <c r="O2172" s="324">
        <v>1926000</v>
      </c>
      <c r="P2172" s="324">
        <v>1926000</v>
      </c>
      <c r="Q2172" s="324">
        <v>1926000</v>
      </c>
      <c r="R2172" s="324">
        <v>1926000</v>
      </c>
      <c r="S2172" s="324">
        <v>1926000</v>
      </c>
      <c r="T2172" s="324">
        <v>1926000</v>
      </c>
    </row>
    <row r="2173" spans="1:20" s="10" customFormat="1" ht="65.099999999999994" customHeight="1" x14ac:dyDescent="0.3">
      <c r="A2173" s="13">
        <v>2163</v>
      </c>
      <c r="B2173" s="376"/>
      <c r="C2173" s="307" t="s">
        <v>2392</v>
      </c>
      <c r="D2173" s="319" t="s">
        <v>2312</v>
      </c>
      <c r="E2173" s="321" t="s">
        <v>44</v>
      </c>
      <c r="F2173" s="336" t="s">
        <v>2454</v>
      </c>
      <c r="G2173" s="376"/>
      <c r="H2173" s="321" t="s">
        <v>44</v>
      </c>
      <c r="I2173" s="307"/>
      <c r="J2173" s="389"/>
      <c r="K2173" s="388"/>
      <c r="L2173" s="324">
        <v>2326364.1025641025</v>
      </c>
      <c r="M2173" s="324">
        <v>2326364.1025641025</v>
      </c>
      <c r="N2173" s="132">
        <v>2326364.1025641025</v>
      </c>
      <c r="O2173" s="324">
        <v>2326364.1025641025</v>
      </c>
      <c r="P2173" s="324">
        <v>2326364.1025641025</v>
      </c>
      <c r="Q2173" s="324">
        <v>2326364.1025641025</v>
      </c>
      <c r="R2173" s="324">
        <v>2326364.1025641025</v>
      </c>
      <c r="S2173" s="324">
        <v>2326364.1025641025</v>
      </c>
      <c r="T2173" s="324">
        <v>2326364.1025641025</v>
      </c>
    </row>
    <row r="2174" spans="1:20" s="10" customFormat="1" ht="65.099999999999994" customHeight="1" x14ac:dyDescent="0.3">
      <c r="A2174" s="13">
        <v>2164</v>
      </c>
      <c r="B2174" s="376"/>
      <c r="C2174" s="307" t="s">
        <v>2392</v>
      </c>
      <c r="D2174" s="319" t="s">
        <v>2312</v>
      </c>
      <c r="E2174" s="321" t="s">
        <v>44</v>
      </c>
      <c r="F2174" s="336" t="s">
        <v>2455</v>
      </c>
      <c r="G2174" s="376"/>
      <c r="H2174" s="321" t="s">
        <v>44</v>
      </c>
      <c r="I2174" s="307"/>
      <c r="J2174" s="389"/>
      <c r="K2174" s="388"/>
      <c r="L2174" s="324">
        <v>1615908.9743589743</v>
      </c>
      <c r="M2174" s="324">
        <v>1615908.9743589743</v>
      </c>
      <c r="N2174" s="132">
        <v>1615908.9743589743</v>
      </c>
      <c r="O2174" s="324">
        <v>1615908.9743589743</v>
      </c>
      <c r="P2174" s="324">
        <v>1615908.9743589743</v>
      </c>
      <c r="Q2174" s="324">
        <v>1615908.9743589743</v>
      </c>
      <c r="R2174" s="324">
        <v>1615908.9743589743</v>
      </c>
      <c r="S2174" s="324">
        <v>1615908.9743589743</v>
      </c>
      <c r="T2174" s="324">
        <v>1615908.9743589743</v>
      </c>
    </row>
    <row r="2175" spans="1:20" s="10" customFormat="1" ht="65.099999999999994" customHeight="1" x14ac:dyDescent="0.3">
      <c r="A2175" s="13">
        <v>2165</v>
      </c>
      <c r="B2175" s="376"/>
      <c r="C2175" s="307" t="s">
        <v>2392</v>
      </c>
      <c r="D2175" s="319" t="s">
        <v>2312</v>
      </c>
      <c r="E2175" s="321" t="s">
        <v>44</v>
      </c>
      <c r="F2175" s="336" t="s">
        <v>2456</v>
      </c>
      <c r="G2175" s="376"/>
      <c r="H2175" s="321" t="s">
        <v>44</v>
      </c>
      <c r="I2175" s="307"/>
      <c r="J2175" s="389"/>
      <c r="K2175" s="388"/>
      <c r="L2175" s="324">
        <v>2433726.923076923</v>
      </c>
      <c r="M2175" s="324">
        <v>2433726.923076923</v>
      </c>
      <c r="N2175" s="132">
        <v>2433726.923076923</v>
      </c>
      <c r="O2175" s="324">
        <v>2433726.923076923</v>
      </c>
      <c r="P2175" s="324">
        <v>2433726.923076923</v>
      </c>
      <c r="Q2175" s="324">
        <v>2433726.923076923</v>
      </c>
      <c r="R2175" s="324">
        <v>2433726.923076923</v>
      </c>
      <c r="S2175" s="324">
        <v>2433726.923076923</v>
      </c>
      <c r="T2175" s="324">
        <v>2433726.923076923</v>
      </c>
    </row>
    <row r="2176" spans="1:20" s="10" customFormat="1" ht="65.099999999999994" customHeight="1" x14ac:dyDescent="0.3">
      <c r="A2176" s="13">
        <v>2166</v>
      </c>
      <c r="B2176" s="376"/>
      <c r="C2176" s="307" t="s">
        <v>2392</v>
      </c>
      <c r="D2176" s="319" t="s">
        <v>2312</v>
      </c>
      <c r="E2176" s="321" t="s">
        <v>44</v>
      </c>
      <c r="F2176" s="336" t="s">
        <v>2457</v>
      </c>
      <c r="G2176" s="376"/>
      <c r="H2176" s="321" t="s">
        <v>44</v>
      </c>
      <c r="I2176" s="307"/>
      <c r="J2176" s="389"/>
      <c r="K2176" s="388"/>
      <c r="L2176" s="324">
        <v>2941364.1025641025</v>
      </c>
      <c r="M2176" s="324">
        <v>2941364.1025641025</v>
      </c>
      <c r="N2176" s="132">
        <v>2941364.1025641025</v>
      </c>
      <c r="O2176" s="324">
        <v>2941364.1025641025</v>
      </c>
      <c r="P2176" s="324">
        <v>2941364.1025641025</v>
      </c>
      <c r="Q2176" s="324">
        <v>2941364.1025641025</v>
      </c>
      <c r="R2176" s="324">
        <v>2941364.1025641025</v>
      </c>
      <c r="S2176" s="324">
        <v>2941364.1025641025</v>
      </c>
      <c r="T2176" s="324">
        <v>2941364.1025641025</v>
      </c>
    </row>
    <row r="2177" spans="1:20" s="10" customFormat="1" ht="65.099999999999994" customHeight="1" x14ac:dyDescent="0.3">
      <c r="A2177" s="13">
        <v>2167</v>
      </c>
      <c r="B2177" s="376"/>
      <c r="C2177" s="307" t="s">
        <v>2392</v>
      </c>
      <c r="D2177" s="319" t="s">
        <v>2312</v>
      </c>
      <c r="E2177" s="321" t="s">
        <v>44</v>
      </c>
      <c r="F2177" s="336" t="s">
        <v>2458</v>
      </c>
      <c r="G2177" s="376"/>
      <c r="H2177" s="321" t="s">
        <v>44</v>
      </c>
      <c r="I2177" s="307"/>
      <c r="J2177" s="389"/>
      <c r="K2177" s="388"/>
      <c r="L2177" s="324">
        <v>1967908.9743589743</v>
      </c>
      <c r="M2177" s="324">
        <v>1967908.9743589743</v>
      </c>
      <c r="N2177" s="132">
        <v>1967908.9743589743</v>
      </c>
      <c r="O2177" s="324">
        <v>1967908.9743589743</v>
      </c>
      <c r="P2177" s="324">
        <v>1967908.9743589743</v>
      </c>
      <c r="Q2177" s="324">
        <v>1967908.9743589743</v>
      </c>
      <c r="R2177" s="324">
        <v>1967908.9743589743</v>
      </c>
      <c r="S2177" s="324">
        <v>1967908.9743589743</v>
      </c>
      <c r="T2177" s="324">
        <v>1967908.9743589743</v>
      </c>
    </row>
    <row r="2178" spans="1:20" s="10" customFormat="1" ht="65.099999999999994" customHeight="1" x14ac:dyDescent="0.3">
      <c r="A2178" s="13">
        <v>2168</v>
      </c>
      <c r="B2178" s="376"/>
      <c r="C2178" s="307" t="s">
        <v>2392</v>
      </c>
      <c r="D2178" s="319" t="s">
        <v>2312</v>
      </c>
      <c r="E2178" s="321" t="s">
        <v>44</v>
      </c>
      <c r="F2178" s="336" t="s">
        <v>2459</v>
      </c>
      <c r="G2178" s="376"/>
      <c r="H2178" s="321" t="s">
        <v>44</v>
      </c>
      <c r="I2178" s="307"/>
      <c r="J2178" s="389"/>
      <c r="K2178" s="388"/>
      <c r="L2178" s="324">
        <v>3026455.128205128</v>
      </c>
      <c r="M2178" s="324">
        <v>3026455.128205128</v>
      </c>
      <c r="N2178" s="132">
        <v>3026455.128205128</v>
      </c>
      <c r="O2178" s="324">
        <v>3026455.128205128</v>
      </c>
      <c r="P2178" s="324">
        <v>3026455.128205128</v>
      </c>
      <c r="Q2178" s="324">
        <v>3026455.128205128</v>
      </c>
      <c r="R2178" s="324">
        <v>3026455.128205128</v>
      </c>
      <c r="S2178" s="324">
        <v>3026455.128205128</v>
      </c>
      <c r="T2178" s="324">
        <v>3026455.128205128</v>
      </c>
    </row>
    <row r="2179" spans="1:20" s="10" customFormat="1" ht="65.099999999999994" customHeight="1" x14ac:dyDescent="0.3">
      <c r="A2179" s="13">
        <v>2169</v>
      </c>
      <c r="B2179" s="376"/>
      <c r="C2179" s="307" t="s">
        <v>2392</v>
      </c>
      <c r="D2179" s="319" t="s">
        <v>2312</v>
      </c>
      <c r="E2179" s="321" t="s">
        <v>44</v>
      </c>
      <c r="F2179" s="336" t="s">
        <v>2460</v>
      </c>
      <c r="G2179" s="376"/>
      <c r="H2179" s="321" t="s">
        <v>44</v>
      </c>
      <c r="I2179" s="307"/>
      <c r="J2179" s="389"/>
      <c r="K2179" s="388"/>
      <c r="L2179" s="324">
        <v>3660544.8717948715</v>
      </c>
      <c r="M2179" s="324">
        <v>3660544.8717948715</v>
      </c>
      <c r="N2179" s="132">
        <v>3660544.8717948715</v>
      </c>
      <c r="O2179" s="324">
        <v>3660544.8717948715</v>
      </c>
      <c r="P2179" s="324">
        <v>3660544.8717948715</v>
      </c>
      <c r="Q2179" s="324">
        <v>3660544.8717948715</v>
      </c>
      <c r="R2179" s="324">
        <v>3660544.8717948715</v>
      </c>
      <c r="S2179" s="324">
        <v>3660544.8717948715</v>
      </c>
      <c r="T2179" s="324">
        <v>3660544.8717948715</v>
      </c>
    </row>
    <row r="2180" spans="1:20" s="10" customFormat="1" ht="65.099999999999994" customHeight="1" x14ac:dyDescent="0.3">
      <c r="A2180" s="13">
        <v>2170</v>
      </c>
      <c r="B2180" s="376"/>
      <c r="C2180" s="307" t="s">
        <v>2461</v>
      </c>
      <c r="D2180" s="319" t="s">
        <v>2312</v>
      </c>
      <c r="E2180" s="307"/>
      <c r="F2180" s="336" t="s">
        <v>2462</v>
      </c>
      <c r="G2180" s="376"/>
      <c r="H2180" s="321" t="s">
        <v>44</v>
      </c>
      <c r="I2180" s="307"/>
      <c r="J2180" s="389"/>
      <c r="K2180" s="388"/>
      <c r="L2180" s="324">
        <v>21400</v>
      </c>
      <c r="M2180" s="324">
        <v>21400</v>
      </c>
      <c r="N2180" s="132">
        <v>21400</v>
      </c>
      <c r="O2180" s="324">
        <v>21400</v>
      </c>
      <c r="P2180" s="324">
        <v>21400</v>
      </c>
      <c r="Q2180" s="324">
        <v>21400</v>
      </c>
      <c r="R2180" s="324">
        <v>21400</v>
      </c>
      <c r="S2180" s="324">
        <v>21400</v>
      </c>
      <c r="T2180" s="324">
        <v>21400</v>
      </c>
    </row>
    <row r="2181" spans="1:20" s="10" customFormat="1" ht="65.099999999999994" customHeight="1" x14ac:dyDescent="0.3">
      <c r="A2181" s="13">
        <v>2171</v>
      </c>
      <c r="B2181" s="376"/>
      <c r="C2181" s="307" t="s">
        <v>2461</v>
      </c>
      <c r="D2181" s="319" t="s">
        <v>2312</v>
      </c>
      <c r="E2181" s="307"/>
      <c r="F2181" s="336" t="s">
        <v>2463</v>
      </c>
      <c r="G2181" s="376"/>
      <c r="H2181" s="321" t="s">
        <v>44</v>
      </c>
      <c r="I2181" s="307"/>
      <c r="J2181" s="389"/>
      <c r="K2181" s="388"/>
      <c r="L2181" s="324">
        <v>42500</v>
      </c>
      <c r="M2181" s="324">
        <v>42500</v>
      </c>
      <c r="N2181" s="132">
        <v>42500</v>
      </c>
      <c r="O2181" s="324">
        <v>42500</v>
      </c>
      <c r="P2181" s="324">
        <v>42500</v>
      </c>
      <c r="Q2181" s="324">
        <v>42500</v>
      </c>
      <c r="R2181" s="324">
        <v>42500</v>
      </c>
      <c r="S2181" s="324">
        <v>42500</v>
      </c>
      <c r="T2181" s="324">
        <v>42500</v>
      </c>
    </row>
    <row r="2182" spans="1:20" s="10" customFormat="1" ht="65.099999999999994" customHeight="1" x14ac:dyDescent="0.3">
      <c r="A2182" s="13">
        <v>2172</v>
      </c>
      <c r="B2182" s="376"/>
      <c r="C2182" s="307" t="s">
        <v>2461</v>
      </c>
      <c r="D2182" s="319" t="s">
        <v>2312</v>
      </c>
      <c r="E2182" s="307"/>
      <c r="F2182" s="336" t="s">
        <v>2464</v>
      </c>
      <c r="G2182" s="376"/>
      <c r="H2182" s="321" t="s">
        <v>44</v>
      </c>
      <c r="I2182" s="307"/>
      <c r="J2182" s="389"/>
      <c r="K2182" s="388"/>
      <c r="L2182" s="324">
        <v>55300</v>
      </c>
      <c r="M2182" s="324">
        <v>55300</v>
      </c>
      <c r="N2182" s="132">
        <v>55300</v>
      </c>
      <c r="O2182" s="324">
        <v>55300</v>
      </c>
      <c r="P2182" s="324">
        <v>55300</v>
      </c>
      <c r="Q2182" s="324">
        <v>55300</v>
      </c>
      <c r="R2182" s="324">
        <v>55300</v>
      </c>
      <c r="S2182" s="324">
        <v>55300</v>
      </c>
      <c r="T2182" s="324">
        <v>55300</v>
      </c>
    </row>
    <row r="2183" spans="1:20" s="10" customFormat="1" ht="65.099999999999994" customHeight="1" x14ac:dyDescent="0.3">
      <c r="A2183" s="13">
        <v>2173</v>
      </c>
      <c r="B2183" s="376"/>
      <c r="C2183" s="307" t="s">
        <v>2461</v>
      </c>
      <c r="D2183" s="319" t="s">
        <v>2312</v>
      </c>
      <c r="E2183" s="307"/>
      <c r="F2183" s="336" t="s">
        <v>2465</v>
      </c>
      <c r="G2183" s="376"/>
      <c r="H2183" s="321" t="s">
        <v>44</v>
      </c>
      <c r="I2183" s="307"/>
      <c r="J2183" s="389"/>
      <c r="K2183" s="388"/>
      <c r="L2183" s="324">
        <v>78100</v>
      </c>
      <c r="M2183" s="324">
        <v>78100</v>
      </c>
      <c r="N2183" s="132">
        <v>78100</v>
      </c>
      <c r="O2183" s="324">
        <v>78100</v>
      </c>
      <c r="P2183" s="324">
        <v>78100</v>
      </c>
      <c r="Q2183" s="324">
        <v>78100</v>
      </c>
      <c r="R2183" s="324">
        <v>78100</v>
      </c>
      <c r="S2183" s="324">
        <v>78100</v>
      </c>
      <c r="T2183" s="324">
        <v>78100</v>
      </c>
    </row>
    <row r="2184" spans="1:20" s="10" customFormat="1" ht="65.099999999999994" customHeight="1" x14ac:dyDescent="0.3">
      <c r="A2184" s="13">
        <v>2174</v>
      </c>
      <c r="B2184" s="376"/>
      <c r="C2184" s="307" t="s">
        <v>2461</v>
      </c>
      <c r="D2184" s="319" t="s">
        <v>2312</v>
      </c>
      <c r="E2184" s="307"/>
      <c r="F2184" s="336" t="s">
        <v>2466</v>
      </c>
      <c r="G2184" s="376"/>
      <c r="H2184" s="321" t="s">
        <v>44</v>
      </c>
      <c r="I2184" s="307"/>
      <c r="J2184" s="389"/>
      <c r="K2184" s="388"/>
      <c r="L2184" s="324">
        <v>165800</v>
      </c>
      <c r="M2184" s="324">
        <v>165800</v>
      </c>
      <c r="N2184" s="132">
        <v>165800</v>
      </c>
      <c r="O2184" s="324">
        <v>165800</v>
      </c>
      <c r="P2184" s="324">
        <v>165800</v>
      </c>
      <c r="Q2184" s="324">
        <v>165800</v>
      </c>
      <c r="R2184" s="324">
        <v>165800</v>
      </c>
      <c r="S2184" s="324">
        <v>165800</v>
      </c>
      <c r="T2184" s="324">
        <v>165800</v>
      </c>
    </row>
    <row r="2185" spans="1:20" s="10" customFormat="1" ht="65.099999999999994" customHeight="1" x14ac:dyDescent="0.3">
      <c r="A2185" s="13">
        <v>2175</v>
      </c>
      <c r="B2185" s="376"/>
      <c r="C2185" s="307" t="s">
        <v>2461</v>
      </c>
      <c r="D2185" s="319" t="s">
        <v>2312</v>
      </c>
      <c r="E2185" s="307"/>
      <c r="F2185" s="336" t="s">
        <v>2467</v>
      </c>
      <c r="G2185" s="376"/>
      <c r="H2185" s="321" t="s">
        <v>44</v>
      </c>
      <c r="I2185" s="307"/>
      <c r="J2185" s="389"/>
      <c r="K2185" s="388"/>
      <c r="L2185" s="324">
        <v>295500</v>
      </c>
      <c r="M2185" s="324">
        <v>295500</v>
      </c>
      <c r="N2185" s="132">
        <v>295500</v>
      </c>
      <c r="O2185" s="324">
        <v>295500</v>
      </c>
      <c r="P2185" s="324">
        <v>295500</v>
      </c>
      <c r="Q2185" s="324">
        <v>295500</v>
      </c>
      <c r="R2185" s="324">
        <v>295500</v>
      </c>
      <c r="S2185" s="324">
        <v>295500</v>
      </c>
      <c r="T2185" s="324">
        <v>295500</v>
      </c>
    </row>
    <row r="2186" spans="1:20" s="10" customFormat="1" ht="65.099999999999994" customHeight="1" x14ac:dyDescent="0.3">
      <c r="A2186" s="13">
        <v>2176</v>
      </c>
      <c r="B2186" s="376"/>
      <c r="C2186" s="307" t="s">
        <v>2468</v>
      </c>
      <c r="D2186" s="319" t="s">
        <v>2312</v>
      </c>
      <c r="E2186" s="307"/>
      <c r="F2186" s="336" t="s">
        <v>2469</v>
      </c>
      <c r="G2186" s="376"/>
      <c r="H2186" s="321" t="s">
        <v>44</v>
      </c>
      <c r="I2186" s="307"/>
      <c r="J2186" s="389"/>
      <c r="K2186" s="388"/>
      <c r="L2186" s="324">
        <v>316000</v>
      </c>
      <c r="M2186" s="324">
        <v>316000</v>
      </c>
      <c r="N2186" s="132">
        <v>316000</v>
      </c>
      <c r="O2186" s="324">
        <v>316000</v>
      </c>
      <c r="P2186" s="324">
        <v>316000</v>
      </c>
      <c r="Q2186" s="324">
        <v>316000</v>
      </c>
      <c r="R2186" s="324">
        <v>316000</v>
      </c>
      <c r="S2186" s="324">
        <v>316000</v>
      </c>
      <c r="T2186" s="324">
        <v>316000</v>
      </c>
    </row>
    <row r="2187" spans="1:20" s="10" customFormat="1" ht="65.099999999999994" customHeight="1" x14ac:dyDescent="0.3">
      <c r="A2187" s="13">
        <v>2177</v>
      </c>
      <c r="B2187" s="376"/>
      <c r="C2187" s="307" t="s">
        <v>2468</v>
      </c>
      <c r="D2187" s="319" t="s">
        <v>2312</v>
      </c>
      <c r="E2187" s="307"/>
      <c r="F2187" s="336" t="s">
        <v>2470</v>
      </c>
      <c r="G2187" s="376"/>
      <c r="H2187" s="321" t="s">
        <v>44</v>
      </c>
      <c r="I2187" s="307"/>
      <c r="J2187" s="389"/>
      <c r="K2187" s="388"/>
      <c r="L2187" s="324">
        <v>354000</v>
      </c>
      <c r="M2187" s="324">
        <v>354000</v>
      </c>
      <c r="N2187" s="132">
        <v>354000</v>
      </c>
      <c r="O2187" s="324">
        <v>354000</v>
      </c>
      <c r="P2187" s="324">
        <v>354000</v>
      </c>
      <c r="Q2187" s="324">
        <v>354000</v>
      </c>
      <c r="R2187" s="324">
        <v>354000</v>
      </c>
      <c r="S2187" s="324">
        <v>354000</v>
      </c>
      <c r="T2187" s="324">
        <v>354000</v>
      </c>
    </row>
    <row r="2188" spans="1:20" s="10" customFormat="1" ht="65.099999999999994" customHeight="1" x14ac:dyDescent="0.3">
      <c r="A2188" s="13">
        <v>2178</v>
      </c>
      <c r="B2188" s="376"/>
      <c r="C2188" s="307" t="s">
        <v>2468</v>
      </c>
      <c r="D2188" s="319" t="s">
        <v>2312</v>
      </c>
      <c r="E2188" s="307"/>
      <c r="F2188" s="336" t="s">
        <v>2471</v>
      </c>
      <c r="G2188" s="376"/>
      <c r="H2188" s="321" t="s">
        <v>44</v>
      </c>
      <c r="I2188" s="307"/>
      <c r="J2188" s="389"/>
      <c r="K2188" s="388"/>
      <c r="L2188" s="324">
        <v>455000</v>
      </c>
      <c r="M2188" s="324">
        <v>455000</v>
      </c>
      <c r="N2188" s="132">
        <v>455000</v>
      </c>
      <c r="O2188" s="324">
        <v>455000</v>
      </c>
      <c r="P2188" s="324">
        <v>455000</v>
      </c>
      <c r="Q2188" s="324">
        <v>455000</v>
      </c>
      <c r="R2188" s="324">
        <v>455000</v>
      </c>
      <c r="S2188" s="324">
        <v>455000</v>
      </c>
      <c r="T2188" s="324">
        <v>455000</v>
      </c>
    </row>
    <row r="2189" spans="1:20" s="10" customFormat="1" ht="65.099999999999994" customHeight="1" x14ac:dyDescent="0.3">
      <c r="A2189" s="13">
        <v>2179</v>
      </c>
      <c r="B2189" s="376"/>
      <c r="C2189" s="307" t="s">
        <v>2468</v>
      </c>
      <c r="D2189" s="319" t="s">
        <v>2312</v>
      </c>
      <c r="E2189" s="307"/>
      <c r="F2189" s="336" t="s">
        <v>2472</v>
      </c>
      <c r="G2189" s="376"/>
      <c r="H2189" s="321" t="s">
        <v>44</v>
      </c>
      <c r="I2189" s="307"/>
      <c r="J2189" s="389"/>
      <c r="K2189" s="388"/>
      <c r="L2189" s="324">
        <v>510000</v>
      </c>
      <c r="M2189" s="324">
        <v>510000</v>
      </c>
      <c r="N2189" s="132">
        <v>510000</v>
      </c>
      <c r="O2189" s="324">
        <v>510000</v>
      </c>
      <c r="P2189" s="324">
        <v>510000</v>
      </c>
      <c r="Q2189" s="324">
        <v>510000</v>
      </c>
      <c r="R2189" s="324">
        <v>510000</v>
      </c>
      <c r="S2189" s="324">
        <v>510000</v>
      </c>
      <c r="T2189" s="324">
        <v>510000</v>
      </c>
    </row>
    <row r="2190" spans="1:20" s="10" customFormat="1" ht="65.099999999999994" customHeight="1" x14ac:dyDescent="0.3">
      <c r="A2190" s="13">
        <v>2180</v>
      </c>
      <c r="B2190" s="376"/>
      <c r="C2190" s="307" t="s">
        <v>2468</v>
      </c>
      <c r="D2190" s="319" t="s">
        <v>2312</v>
      </c>
      <c r="E2190" s="307"/>
      <c r="F2190" s="336" t="s">
        <v>2473</v>
      </c>
      <c r="G2190" s="376"/>
      <c r="H2190" s="321" t="s">
        <v>44</v>
      </c>
      <c r="I2190" s="307"/>
      <c r="J2190" s="389"/>
      <c r="K2190" s="388"/>
      <c r="L2190" s="324">
        <v>600000</v>
      </c>
      <c r="M2190" s="324">
        <v>600000</v>
      </c>
      <c r="N2190" s="132">
        <v>600000</v>
      </c>
      <c r="O2190" s="324">
        <v>600000</v>
      </c>
      <c r="P2190" s="324">
        <v>600000</v>
      </c>
      <c r="Q2190" s="324">
        <v>600000</v>
      </c>
      <c r="R2190" s="324">
        <v>600000</v>
      </c>
      <c r="S2190" s="324">
        <v>600000</v>
      </c>
      <c r="T2190" s="324">
        <v>600000</v>
      </c>
    </row>
    <row r="2191" spans="1:20" s="10" customFormat="1" ht="65.099999999999994" customHeight="1" x14ac:dyDescent="0.3">
      <c r="A2191" s="13">
        <v>2181</v>
      </c>
      <c r="B2191" s="376"/>
      <c r="C2191" s="307" t="s">
        <v>2468</v>
      </c>
      <c r="D2191" s="319" t="s">
        <v>2312</v>
      </c>
      <c r="E2191" s="307"/>
      <c r="F2191" s="336" t="s">
        <v>2474</v>
      </c>
      <c r="G2191" s="376"/>
      <c r="H2191" s="321" t="s">
        <v>44</v>
      </c>
      <c r="I2191" s="307"/>
      <c r="J2191" s="389"/>
      <c r="K2191" s="388"/>
      <c r="L2191" s="324">
        <v>672000</v>
      </c>
      <c r="M2191" s="324">
        <v>672000</v>
      </c>
      <c r="N2191" s="132">
        <v>672000</v>
      </c>
      <c r="O2191" s="324">
        <v>672000</v>
      </c>
      <c r="P2191" s="324">
        <v>672000</v>
      </c>
      <c r="Q2191" s="324">
        <v>672000</v>
      </c>
      <c r="R2191" s="324">
        <v>672000</v>
      </c>
      <c r="S2191" s="324">
        <v>672000</v>
      </c>
      <c r="T2191" s="324">
        <v>672000</v>
      </c>
    </row>
    <row r="2192" spans="1:20" s="10" customFormat="1" ht="65.099999999999994" customHeight="1" x14ac:dyDescent="0.3">
      <c r="A2192" s="13">
        <v>2182</v>
      </c>
      <c r="B2192" s="376"/>
      <c r="C2192" s="307" t="s">
        <v>2468</v>
      </c>
      <c r="D2192" s="319" t="s">
        <v>2312</v>
      </c>
      <c r="E2192" s="307"/>
      <c r="F2192" s="336" t="s">
        <v>2475</v>
      </c>
      <c r="G2192" s="376"/>
      <c r="H2192" s="321" t="s">
        <v>44</v>
      </c>
      <c r="I2192" s="307"/>
      <c r="J2192" s="389"/>
      <c r="K2192" s="388"/>
      <c r="L2192" s="324">
        <v>645000</v>
      </c>
      <c r="M2192" s="324">
        <v>645000</v>
      </c>
      <c r="N2192" s="132">
        <v>645000</v>
      </c>
      <c r="O2192" s="324">
        <v>645000</v>
      </c>
      <c r="P2192" s="324">
        <v>645000</v>
      </c>
      <c r="Q2192" s="324">
        <v>645000</v>
      </c>
      <c r="R2192" s="324">
        <v>645000</v>
      </c>
      <c r="S2192" s="324">
        <v>645000</v>
      </c>
      <c r="T2192" s="324">
        <v>645000</v>
      </c>
    </row>
    <row r="2193" spans="1:20" s="10" customFormat="1" ht="65.099999999999994" customHeight="1" x14ac:dyDescent="0.3">
      <c r="A2193" s="13">
        <v>2183</v>
      </c>
      <c r="B2193" s="376"/>
      <c r="C2193" s="307" t="s">
        <v>2468</v>
      </c>
      <c r="D2193" s="319" t="s">
        <v>2312</v>
      </c>
      <c r="E2193" s="307"/>
      <c r="F2193" s="336" t="s">
        <v>2476</v>
      </c>
      <c r="G2193" s="376"/>
      <c r="H2193" s="321" t="s">
        <v>44</v>
      </c>
      <c r="I2193" s="307"/>
      <c r="J2193" s="389"/>
      <c r="K2193" s="388"/>
      <c r="L2193" s="324">
        <v>800000</v>
      </c>
      <c r="M2193" s="324">
        <v>800000</v>
      </c>
      <c r="N2193" s="132">
        <v>800000</v>
      </c>
      <c r="O2193" s="324">
        <v>800000</v>
      </c>
      <c r="P2193" s="324">
        <v>800000</v>
      </c>
      <c r="Q2193" s="324">
        <v>800000</v>
      </c>
      <c r="R2193" s="324">
        <v>800000</v>
      </c>
      <c r="S2193" s="324">
        <v>800000</v>
      </c>
      <c r="T2193" s="324">
        <v>800000</v>
      </c>
    </row>
    <row r="2194" spans="1:20" s="10" customFormat="1" ht="65.099999999999994" customHeight="1" x14ac:dyDescent="0.3">
      <c r="A2194" s="13">
        <v>2184</v>
      </c>
      <c r="B2194" s="376"/>
      <c r="C2194" s="307" t="s">
        <v>2468</v>
      </c>
      <c r="D2194" s="319" t="s">
        <v>2312</v>
      </c>
      <c r="E2194" s="307"/>
      <c r="F2194" s="336" t="s">
        <v>2477</v>
      </c>
      <c r="G2194" s="376"/>
      <c r="H2194" s="321" t="s">
        <v>44</v>
      </c>
      <c r="I2194" s="307"/>
      <c r="J2194" s="389"/>
      <c r="K2194" s="388"/>
      <c r="L2194" s="324">
        <v>1110000</v>
      </c>
      <c r="M2194" s="324">
        <v>1110000</v>
      </c>
      <c r="N2194" s="132">
        <v>1110000</v>
      </c>
      <c r="O2194" s="324">
        <v>1110000</v>
      </c>
      <c r="P2194" s="324">
        <v>1110000</v>
      </c>
      <c r="Q2194" s="324">
        <v>1110000</v>
      </c>
      <c r="R2194" s="324">
        <v>1110000</v>
      </c>
      <c r="S2194" s="324">
        <v>1110000</v>
      </c>
      <c r="T2194" s="324">
        <v>1110000</v>
      </c>
    </row>
    <row r="2195" spans="1:20" s="10" customFormat="1" ht="65.099999999999994" customHeight="1" x14ac:dyDescent="0.3">
      <c r="A2195" s="13">
        <v>2185</v>
      </c>
      <c r="B2195" s="376"/>
      <c r="C2195" s="307" t="s">
        <v>2468</v>
      </c>
      <c r="D2195" s="319" t="s">
        <v>2312</v>
      </c>
      <c r="E2195" s="307"/>
      <c r="F2195" s="336" t="s">
        <v>2478</v>
      </c>
      <c r="G2195" s="376"/>
      <c r="H2195" s="321" t="s">
        <v>44</v>
      </c>
      <c r="I2195" s="307"/>
      <c r="J2195" s="389"/>
      <c r="K2195" s="388"/>
      <c r="L2195" s="324">
        <v>1463000</v>
      </c>
      <c r="M2195" s="324">
        <v>1463000</v>
      </c>
      <c r="N2195" s="132">
        <v>1463000</v>
      </c>
      <c r="O2195" s="324">
        <v>1463000</v>
      </c>
      <c r="P2195" s="324">
        <v>1463000</v>
      </c>
      <c r="Q2195" s="324">
        <v>1463000</v>
      </c>
      <c r="R2195" s="324">
        <v>1463000</v>
      </c>
      <c r="S2195" s="324">
        <v>1463000</v>
      </c>
      <c r="T2195" s="324">
        <v>1463000</v>
      </c>
    </row>
    <row r="2196" spans="1:20" s="10" customFormat="1" ht="65.099999999999994" customHeight="1" x14ac:dyDescent="0.3">
      <c r="A2196" s="13">
        <v>2186</v>
      </c>
      <c r="B2196" s="376"/>
      <c r="C2196" s="307" t="s">
        <v>2468</v>
      </c>
      <c r="D2196" s="319" t="s">
        <v>2312</v>
      </c>
      <c r="E2196" s="307"/>
      <c r="F2196" s="336" t="s">
        <v>2479</v>
      </c>
      <c r="G2196" s="376"/>
      <c r="H2196" s="321" t="s">
        <v>44</v>
      </c>
      <c r="I2196" s="307"/>
      <c r="J2196" s="389"/>
      <c r="K2196" s="388"/>
      <c r="L2196" s="324">
        <v>1660000</v>
      </c>
      <c r="M2196" s="324">
        <v>1660000</v>
      </c>
      <c r="N2196" s="132">
        <v>1660000</v>
      </c>
      <c r="O2196" s="324">
        <v>1660000</v>
      </c>
      <c r="P2196" s="324">
        <v>1660000</v>
      </c>
      <c r="Q2196" s="324">
        <v>1660000</v>
      </c>
      <c r="R2196" s="324">
        <v>1660000</v>
      </c>
      <c r="S2196" s="324">
        <v>1660000</v>
      </c>
      <c r="T2196" s="324">
        <v>1660000</v>
      </c>
    </row>
    <row r="2197" spans="1:20" s="10" customFormat="1" ht="65.099999999999994" customHeight="1" x14ac:dyDescent="0.3">
      <c r="A2197" s="13">
        <v>2187</v>
      </c>
      <c r="B2197" s="376"/>
      <c r="C2197" s="307" t="s">
        <v>2468</v>
      </c>
      <c r="D2197" s="319" t="s">
        <v>2312</v>
      </c>
      <c r="E2197" s="307"/>
      <c r="F2197" s="336" t="s">
        <v>2480</v>
      </c>
      <c r="G2197" s="376"/>
      <c r="H2197" s="321" t="s">
        <v>44</v>
      </c>
      <c r="I2197" s="307"/>
      <c r="J2197" s="389"/>
      <c r="K2197" s="388"/>
      <c r="L2197" s="324">
        <v>2400000</v>
      </c>
      <c r="M2197" s="324">
        <v>2400000</v>
      </c>
      <c r="N2197" s="132">
        <v>2400000</v>
      </c>
      <c r="O2197" s="324">
        <v>2400000</v>
      </c>
      <c r="P2197" s="324">
        <v>2400000</v>
      </c>
      <c r="Q2197" s="324">
        <v>2400000</v>
      </c>
      <c r="R2197" s="324">
        <v>2400000</v>
      </c>
      <c r="S2197" s="324">
        <v>2400000</v>
      </c>
      <c r="T2197" s="324">
        <v>2400000</v>
      </c>
    </row>
    <row r="2198" spans="1:20" s="10" customFormat="1" ht="65.099999999999994" customHeight="1" x14ac:dyDescent="0.3">
      <c r="A2198" s="13">
        <v>2188</v>
      </c>
      <c r="B2198" s="376"/>
      <c r="C2198" s="307" t="s">
        <v>2468</v>
      </c>
      <c r="D2198" s="319" t="s">
        <v>2312</v>
      </c>
      <c r="E2198" s="307"/>
      <c r="F2198" s="336" t="s">
        <v>2481</v>
      </c>
      <c r="G2198" s="376"/>
      <c r="H2198" s="321" t="s">
        <v>44</v>
      </c>
      <c r="I2198" s="307"/>
      <c r="J2198" s="389"/>
      <c r="K2198" s="388"/>
      <c r="L2198" s="324">
        <v>2488000</v>
      </c>
      <c r="M2198" s="324">
        <v>2488000</v>
      </c>
      <c r="N2198" s="132">
        <v>2488000</v>
      </c>
      <c r="O2198" s="324">
        <v>2488000</v>
      </c>
      <c r="P2198" s="324">
        <v>2488000</v>
      </c>
      <c r="Q2198" s="324">
        <v>2488000</v>
      </c>
      <c r="R2198" s="324">
        <v>2488000</v>
      </c>
      <c r="S2198" s="324">
        <v>2488000</v>
      </c>
      <c r="T2198" s="324">
        <v>2488000</v>
      </c>
    </row>
    <row r="2199" spans="1:20" s="10" customFormat="1" ht="65.099999999999994" customHeight="1" x14ac:dyDescent="0.3">
      <c r="A2199" s="13">
        <v>2189</v>
      </c>
      <c r="B2199" s="376"/>
      <c r="C2199" s="307" t="s">
        <v>2468</v>
      </c>
      <c r="D2199" s="319" t="s">
        <v>2312</v>
      </c>
      <c r="E2199" s="307"/>
      <c r="F2199" s="336" t="s">
        <v>2482</v>
      </c>
      <c r="G2199" s="376"/>
      <c r="H2199" s="321" t="s">
        <v>44</v>
      </c>
      <c r="I2199" s="307"/>
      <c r="J2199" s="389"/>
      <c r="K2199" s="388"/>
      <c r="L2199" s="324">
        <v>3012000</v>
      </c>
      <c r="M2199" s="324">
        <v>3012000</v>
      </c>
      <c r="N2199" s="132">
        <v>3012000</v>
      </c>
      <c r="O2199" s="324">
        <v>3012000</v>
      </c>
      <c r="P2199" s="324">
        <v>3012000</v>
      </c>
      <c r="Q2199" s="324">
        <v>3012000</v>
      </c>
      <c r="R2199" s="324">
        <v>3012000</v>
      </c>
      <c r="S2199" s="324">
        <v>3012000</v>
      </c>
      <c r="T2199" s="324">
        <v>3012000</v>
      </c>
    </row>
    <row r="2200" spans="1:20" s="10" customFormat="1" ht="65.099999999999994" customHeight="1" x14ac:dyDescent="0.3">
      <c r="A2200" s="13">
        <v>2190</v>
      </c>
      <c r="B2200" s="376"/>
      <c r="C2200" s="307" t="s">
        <v>2468</v>
      </c>
      <c r="D2200" s="319" t="s">
        <v>2312</v>
      </c>
      <c r="E2200" s="307"/>
      <c r="F2200" s="336" t="s">
        <v>2483</v>
      </c>
      <c r="G2200" s="376"/>
      <c r="H2200" s="321" t="s">
        <v>44</v>
      </c>
      <c r="I2200" s="307"/>
      <c r="J2200" s="389"/>
      <c r="K2200" s="388"/>
      <c r="L2200" s="324">
        <v>4232000</v>
      </c>
      <c r="M2200" s="324">
        <v>4232000</v>
      </c>
      <c r="N2200" s="132">
        <v>4232000</v>
      </c>
      <c r="O2200" s="324">
        <v>4232000</v>
      </c>
      <c r="P2200" s="324">
        <v>4232000</v>
      </c>
      <c r="Q2200" s="324">
        <v>4232000</v>
      </c>
      <c r="R2200" s="324">
        <v>4232000</v>
      </c>
      <c r="S2200" s="324">
        <v>4232000</v>
      </c>
      <c r="T2200" s="324">
        <v>4232000</v>
      </c>
    </row>
    <row r="2201" spans="1:20" s="10" customFormat="1" ht="65.099999999999994" customHeight="1" x14ac:dyDescent="0.3">
      <c r="A2201" s="13">
        <v>2191</v>
      </c>
      <c r="B2201" s="376"/>
      <c r="C2201" s="307" t="s">
        <v>2468</v>
      </c>
      <c r="D2201" s="319" t="s">
        <v>2312</v>
      </c>
      <c r="E2201" s="307"/>
      <c r="F2201" s="336" t="s">
        <v>2484</v>
      </c>
      <c r="G2201" s="376"/>
      <c r="H2201" s="321" t="s">
        <v>44</v>
      </c>
      <c r="I2201" s="307"/>
      <c r="J2201" s="389"/>
      <c r="K2201" s="388"/>
      <c r="L2201" s="324">
        <v>5594000</v>
      </c>
      <c r="M2201" s="324">
        <v>5594000</v>
      </c>
      <c r="N2201" s="132">
        <v>5594000</v>
      </c>
      <c r="O2201" s="324">
        <v>5594000</v>
      </c>
      <c r="P2201" s="324">
        <v>5594000</v>
      </c>
      <c r="Q2201" s="324">
        <v>5594000</v>
      </c>
      <c r="R2201" s="324">
        <v>5594000</v>
      </c>
      <c r="S2201" s="324">
        <v>5594000</v>
      </c>
      <c r="T2201" s="324">
        <v>5594000</v>
      </c>
    </row>
    <row r="2202" spans="1:20" s="10" customFormat="1" ht="65.099999999999994" customHeight="1" x14ac:dyDescent="0.3">
      <c r="A2202" s="13">
        <v>2192</v>
      </c>
      <c r="B2202" s="376"/>
      <c r="C2202" s="307" t="s">
        <v>3422</v>
      </c>
      <c r="D2202" s="319" t="s">
        <v>972</v>
      </c>
      <c r="E2202" s="307"/>
      <c r="F2202" s="318" t="s">
        <v>3423</v>
      </c>
      <c r="G2202" s="376" t="s">
        <v>3523</v>
      </c>
      <c r="H2202" s="321" t="s">
        <v>17</v>
      </c>
      <c r="I2202" s="373" t="s">
        <v>3525</v>
      </c>
      <c r="J2202" s="389" t="s">
        <v>1264</v>
      </c>
      <c r="K2202" s="318"/>
      <c r="L2202" s="324">
        <v>8046296.2962962957</v>
      </c>
      <c r="M2202" s="324">
        <v>8046296.2962962957</v>
      </c>
      <c r="N2202" s="132">
        <v>8046296.2962962957</v>
      </c>
      <c r="O2202" s="324">
        <v>8046296.2962962957</v>
      </c>
      <c r="P2202" s="324">
        <v>8046296.2962962957</v>
      </c>
      <c r="Q2202" s="324">
        <v>8046296.2962962957</v>
      </c>
      <c r="R2202" s="324">
        <v>8046296.2962962957</v>
      </c>
      <c r="S2202" s="324">
        <v>8046296.2962962957</v>
      </c>
      <c r="T2202" s="324">
        <v>8046296.2962962957</v>
      </c>
    </row>
    <row r="2203" spans="1:20" s="10" customFormat="1" ht="65.099999999999994" customHeight="1" x14ac:dyDescent="0.3">
      <c r="A2203" s="13">
        <v>2193</v>
      </c>
      <c r="B2203" s="376"/>
      <c r="C2203" s="307" t="s">
        <v>3424</v>
      </c>
      <c r="D2203" s="319" t="s">
        <v>972</v>
      </c>
      <c r="E2203" s="307"/>
      <c r="F2203" s="318" t="s">
        <v>3425</v>
      </c>
      <c r="G2203" s="376"/>
      <c r="H2203" s="321" t="s">
        <v>17</v>
      </c>
      <c r="I2203" s="373"/>
      <c r="J2203" s="389"/>
      <c r="K2203" s="318"/>
      <c r="L2203" s="324">
        <v>7324074.0740740737</v>
      </c>
      <c r="M2203" s="324">
        <v>7324074.0740740737</v>
      </c>
      <c r="N2203" s="132">
        <v>7324074.0740740737</v>
      </c>
      <c r="O2203" s="324">
        <v>7324074.0740740737</v>
      </c>
      <c r="P2203" s="324">
        <v>7324074.0740740737</v>
      </c>
      <c r="Q2203" s="324">
        <v>7324074.0740740737</v>
      </c>
      <c r="R2203" s="324">
        <v>7324074.0740740737</v>
      </c>
      <c r="S2203" s="324">
        <v>7324074.0740740737</v>
      </c>
      <c r="T2203" s="324">
        <v>7324074.0740740737</v>
      </c>
    </row>
    <row r="2204" spans="1:20" s="10" customFormat="1" ht="65.099999999999994" customHeight="1" x14ac:dyDescent="0.3">
      <c r="A2204" s="13">
        <v>2194</v>
      </c>
      <c r="B2204" s="376"/>
      <c r="C2204" s="307" t="s">
        <v>3426</v>
      </c>
      <c r="D2204" s="319" t="s">
        <v>209</v>
      </c>
      <c r="E2204" s="307"/>
      <c r="F2204" s="318" t="s">
        <v>3427</v>
      </c>
      <c r="G2204" s="376"/>
      <c r="H2204" s="321" t="s">
        <v>17</v>
      </c>
      <c r="I2204" s="373"/>
      <c r="J2204" s="389"/>
      <c r="K2204" s="318"/>
      <c r="L2204" s="324">
        <v>6185185.1851851847</v>
      </c>
      <c r="M2204" s="324">
        <v>6185185.1851851847</v>
      </c>
      <c r="N2204" s="132">
        <v>6185185.1851851847</v>
      </c>
      <c r="O2204" s="324">
        <v>6185185.1851851847</v>
      </c>
      <c r="P2204" s="324">
        <v>6185185.1851851847</v>
      </c>
      <c r="Q2204" s="324">
        <v>6185185.1851851847</v>
      </c>
      <c r="R2204" s="324">
        <v>6185185.1851851847</v>
      </c>
      <c r="S2204" s="324">
        <v>6185185.1851851847</v>
      </c>
      <c r="T2204" s="324">
        <v>6185185.1851851847</v>
      </c>
    </row>
    <row r="2205" spans="1:20" s="10" customFormat="1" ht="65.099999999999994" customHeight="1" x14ac:dyDescent="0.3">
      <c r="A2205" s="13">
        <v>2195</v>
      </c>
      <c r="B2205" s="376"/>
      <c r="C2205" s="307" t="s">
        <v>3428</v>
      </c>
      <c r="D2205" s="319" t="s">
        <v>209</v>
      </c>
      <c r="E2205" s="307"/>
      <c r="F2205" s="318" t="s">
        <v>3429</v>
      </c>
      <c r="G2205" s="376"/>
      <c r="H2205" s="321" t="s">
        <v>17</v>
      </c>
      <c r="I2205" s="373"/>
      <c r="J2205" s="389"/>
      <c r="K2205" s="318"/>
      <c r="L2205" s="324">
        <v>4555555.555555555</v>
      </c>
      <c r="M2205" s="324">
        <v>4555555.555555555</v>
      </c>
      <c r="N2205" s="132">
        <v>4555555.555555555</v>
      </c>
      <c r="O2205" s="324">
        <v>4555555.555555555</v>
      </c>
      <c r="P2205" s="324">
        <v>4555555.555555555</v>
      </c>
      <c r="Q2205" s="324">
        <v>4555555.555555555</v>
      </c>
      <c r="R2205" s="324">
        <v>4555555.555555555</v>
      </c>
      <c r="S2205" s="324">
        <v>4555555.555555555</v>
      </c>
      <c r="T2205" s="324">
        <v>4555555.555555555</v>
      </c>
    </row>
    <row r="2206" spans="1:20" s="10" customFormat="1" ht="65.099999999999994" customHeight="1" x14ac:dyDescent="0.3">
      <c r="A2206" s="13">
        <v>2196</v>
      </c>
      <c r="B2206" s="376"/>
      <c r="C2206" s="307" t="s">
        <v>3430</v>
      </c>
      <c r="D2206" s="319" t="s">
        <v>209</v>
      </c>
      <c r="E2206" s="307"/>
      <c r="F2206" s="318" t="s">
        <v>3431</v>
      </c>
      <c r="G2206" s="376"/>
      <c r="H2206" s="321" t="s">
        <v>17</v>
      </c>
      <c r="I2206" s="373"/>
      <c r="J2206" s="389"/>
      <c r="K2206" s="318"/>
      <c r="L2206" s="324">
        <v>3888888.8888888885</v>
      </c>
      <c r="M2206" s="324">
        <v>3888888.8888888885</v>
      </c>
      <c r="N2206" s="132">
        <v>3888888.8888888885</v>
      </c>
      <c r="O2206" s="324">
        <v>3888888.8888888885</v>
      </c>
      <c r="P2206" s="324">
        <v>3888888.8888888885</v>
      </c>
      <c r="Q2206" s="324">
        <v>3888888.8888888885</v>
      </c>
      <c r="R2206" s="324">
        <v>3888888.8888888885</v>
      </c>
      <c r="S2206" s="324">
        <v>3888888.8888888885</v>
      </c>
      <c r="T2206" s="324">
        <v>3888888.8888888885</v>
      </c>
    </row>
    <row r="2207" spans="1:20" s="10" customFormat="1" ht="65.099999999999994" customHeight="1" x14ac:dyDescent="0.3">
      <c r="A2207" s="13">
        <v>2197</v>
      </c>
      <c r="B2207" s="376"/>
      <c r="C2207" s="307" t="s">
        <v>3432</v>
      </c>
      <c r="D2207" s="319" t="s">
        <v>209</v>
      </c>
      <c r="E2207" s="307"/>
      <c r="F2207" s="318" t="s">
        <v>3433</v>
      </c>
      <c r="G2207" s="376"/>
      <c r="H2207" s="321" t="s">
        <v>17</v>
      </c>
      <c r="I2207" s="373"/>
      <c r="J2207" s="389"/>
      <c r="K2207" s="318"/>
      <c r="L2207" s="324">
        <v>4222222.222222222</v>
      </c>
      <c r="M2207" s="324">
        <v>4222222.222222222</v>
      </c>
      <c r="N2207" s="132">
        <v>4222222.222222222</v>
      </c>
      <c r="O2207" s="324">
        <v>4222222.222222222</v>
      </c>
      <c r="P2207" s="324">
        <v>4222222.222222222</v>
      </c>
      <c r="Q2207" s="324">
        <v>4222222.222222222</v>
      </c>
      <c r="R2207" s="324">
        <v>4222222.222222222</v>
      </c>
      <c r="S2207" s="324">
        <v>4222222.222222222</v>
      </c>
      <c r="T2207" s="324">
        <v>4222222.222222222</v>
      </c>
    </row>
    <row r="2208" spans="1:20" s="10" customFormat="1" ht="65.099999999999994" customHeight="1" x14ac:dyDescent="0.3">
      <c r="A2208" s="13">
        <v>2198</v>
      </c>
      <c r="B2208" s="376"/>
      <c r="C2208" s="307" t="s">
        <v>3434</v>
      </c>
      <c r="D2208" s="319" t="s">
        <v>209</v>
      </c>
      <c r="E2208" s="307"/>
      <c r="F2208" s="318" t="s">
        <v>3433</v>
      </c>
      <c r="G2208" s="376"/>
      <c r="H2208" s="321" t="s">
        <v>17</v>
      </c>
      <c r="I2208" s="373"/>
      <c r="J2208" s="389"/>
      <c r="K2208" s="318"/>
      <c r="L2208" s="324">
        <v>4083333.333333333</v>
      </c>
      <c r="M2208" s="324">
        <v>4083333.333333333</v>
      </c>
      <c r="N2208" s="132">
        <v>4083333.333333333</v>
      </c>
      <c r="O2208" s="324">
        <v>4083333.333333333</v>
      </c>
      <c r="P2208" s="324">
        <v>4083333.333333333</v>
      </c>
      <c r="Q2208" s="324">
        <v>4083333.333333333</v>
      </c>
      <c r="R2208" s="324">
        <v>4083333.333333333</v>
      </c>
      <c r="S2208" s="324">
        <v>4083333.333333333</v>
      </c>
      <c r="T2208" s="324">
        <v>4083333.333333333</v>
      </c>
    </row>
    <row r="2209" spans="1:20" s="10" customFormat="1" ht="65.099999999999994" customHeight="1" x14ac:dyDescent="0.3">
      <c r="A2209" s="13">
        <v>2199</v>
      </c>
      <c r="B2209" s="376"/>
      <c r="C2209" s="307" t="s">
        <v>3435</v>
      </c>
      <c r="D2209" s="319" t="s">
        <v>209</v>
      </c>
      <c r="E2209" s="307"/>
      <c r="F2209" s="318" t="s">
        <v>3436</v>
      </c>
      <c r="G2209" s="376"/>
      <c r="H2209" s="321" t="s">
        <v>17</v>
      </c>
      <c r="I2209" s="373"/>
      <c r="J2209" s="389"/>
      <c r="K2209" s="318"/>
      <c r="L2209" s="324">
        <v>3722222.222222222</v>
      </c>
      <c r="M2209" s="324">
        <v>3722222.222222222</v>
      </c>
      <c r="N2209" s="132">
        <v>3722222.222222222</v>
      </c>
      <c r="O2209" s="324">
        <v>3722222.222222222</v>
      </c>
      <c r="P2209" s="324">
        <v>3722222.222222222</v>
      </c>
      <c r="Q2209" s="324">
        <v>3722222.222222222</v>
      </c>
      <c r="R2209" s="324">
        <v>3722222.222222222</v>
      </c>
      <c r="S2209" s="324">
        <v>3722222.222222222</v>
      </c>
      <c r="T2209" s="324">
        <v>3722222.222222222</v>
      </c>
    </row>
    <row r="2210" spans="1:20" s="10" customFormat="1" ht="65.099999999999994" customHeight="1" x14ac:dyDescent="0.3">
      <c r="A2210" s="13">
        <v>2200</v>
      </c>
      <c r="B2210" s="376"/>
      <c r="C2210" s="307" t="s">
        <v>3437</v>
      </c>
      <c r="D2210" s="319" t="s">
        <v>209</v>
      </c>
      <c r="E2210" s="307"/>
      <c r="F2210" s="318" t="s">
        <v>3438</v>
      </c>
      <c r="G2210" s="376"/>
      <c r="H2210" s="321" t="s">
        <v>17</v>
      </c>
      <c r="I2210" s="373"/>
      <c r="J2210" s="389"/>
      <c r="K2210" s="318"/>
      <c r="L2210" s="324">
        <v>3509259.2592592589</v>
      </c>
      <c r="M2210" s="324">
        <v>3509259.2592592589</v>
      </c>
      <c r="N2210" s="132">
        <v>3509259.2592592589</v>
      </c>
      <c r="O2210" s="324">
        <v>3509259.2592592589</v>
      </c>
      <c r="P2210" s="324">
        <v>3509259.2592592589</v>
      </c>
      <c r="Q2210" s="324">
        <v>3509259.2592592589</v>
      </c>
      <c r="R2210" s="324">
        <v>3509259.2592592589</v>
      </c>
      <c r="S2210" s="324">
        <v>3509259.2592592589</v>
      </c>
      <c r="T2210" s="324">
        <v>3509259.2592592589</v>
      </c>
    </row>
    <row r="2211" spans="1:20" s="10" customFormat="1" ht="65.099999999999994" customHeight="1" x14ac:dyDescent="0.3">
      <c r="A2211" s="13">
        <v>2201</v>
      </c>
      <c r="B2211" s="376"/>
      <c r="C2211" s="307" t="s">
        <v>3439</v>
      </c>
      <c r="D2211" s="319" t="s">
        <v>209</v>
      </c>
      <c r="E2211" s="307"/>
      <c r="F2211" s="318" t="s">
        <v>3440</v>
      </c>
      <c r="G2211" s="376"/>
      <c r="H2211" s="321" t="s">
        <v>17</v>
      </c>
      <c r="I2211" s="373"/>
      <c r="J2211" s="389"/>
      <c r="K2211" s="318"/>
      <c r="L2211" s="324">
        <v>2787037.0370370368</v>
      </c>
      <c r="M2211" s="324">
        <v>2787037.0370370368</v>
      </c>
      <c r="N2211" s="132">
        <v>2787037.0370370368</v>
      </c>
      <c r="O2211" s="324">
        <v>2787037.0370370368</v>
      </c>
      <c r="P2211" s="324">
        <v>2787037.0370370368</v>
      </c>
      <c r="Q2211" s="324">
        <v>2787037.0370370368</v>
      </c>
      <c r="R2211" s="324">
        <v>2787037.0370370368</v>
      </c>
      <c r="S2211" s="324">
        <v>2787037.0370370368</v>
      </c>
      <c r="T2211" s="324">
        <v>2787037.0370370368</v>
      </c>
    </row>
    <row r="2212" spans="1:20" s="10" customFormat="1" ht="65.099999999999994" customHeight="1" x14ac:dyDescent="0.3">
      <c r="A2212" s="13">
        <v>2202</v>
      </c>
      <c r="B2212" s="376"/>
      <c r="C2212" s="307" t="s">
        <v>3441</v>
      </c>
      <c r="D2212" s="319" t="s">
        <v>209</v>
      </c>
      <c r="E2212" s="307"/>
      <c r="F2212" s="318" t="s">
        <v>3442</v>
      </c>
      <c r="G2212" s="376"/>
      <c r="H2212" s="321" t="s">
        <v>17</v>
      </c>
      <c r="I2212" s="373"/>
      <c r="J2212" s="389"/>
      <c r="K2212" s="318"/>
      <c r="L2212" s="324">
        <v>2527777.7777777775</v>
      </c>
      <c r="M2212" s="324">
        <v>2527777.7777777775</v>
      </c>
      <c r="N2212" s="132">
        <v>2527777.7777777775</v>
      </c>
      <c r="O2212" s="324">
        <v>2527777.7777777775</v>
      </c>
      <c r="P2212" s="324">
        <v>2527777.7777777775</v>
      </c>
      <c r="Q2212" s="324">
        <v>2527777.7777777775</v>
      </c>
      <c r="R2212" s="324">
        <v>2527777.7777777775</v>
      </c>
      <c r="S2212" s="324">
        <v>2527777.7777777775</v>
      </c>
      <c r="T2212" s="324">
        <v>2527777.7777777775</v>
      </c>
    </row>
    <row r="2213" spans="1:20" s="10" customFormat="1" ht="65.099999999999994" customHeight="1" x14ac:dyDescent="0.3">
      <c r="A2213" s="13"/>
      <c r="B2213" s="376"/>
      <c r="C2213" s="307" t="s">
        <v>3443</v>
      </c>
      <c r="D2213" s="319"/>
      <c r="E2213" s="307"/>
      <c r="F2213" s="318"/>
      <c r="G2213" s="376"/>
      <c r="H2213" s="321"/>
      <c r="I2213" s="373"/>
      <c r="J2213" s="389"/>
      <c r="K2213" s="318"/>
      <c r="L2213" s="324"/>
      <c r="M2213" s="324"/>
      <c r="N2213" s="132"/>
      <c r="O2213" s="324"/>
      <c r="P2213" s="324"/>
      <c r="Q2213" s="324"/>
      <c r="R2213" s="324"/>
      <c r="S2213" s="324"/>
      <c r="T2213" s="324"/>
    </row>
    <row r="2214" spans="1:20" s="10" customFormat="1" ht="65.099999999999994" customHeight="1" x14ac:dyDescent="0.3">
      <c r="A2214" s="13">
        <v>2203</v>
      </c>
      <c r="B2214" s="376"/>
      <c r="C2214" s="307" t="s">
        <v>3444</v>
      </c>
      <c r="D2214" s="319" t="s">
        <v>209</v>
      </c>
      <c r="E2214" s="307"/>
      <c r="F2214" s="318" t="s">
        <v>3445</v>
      </c>
      <c r="G2214" s="376"/>
      <c r="H2214" s="321" t="s">
        <v>17</v>
      </c>
      <c r="I2214" s="373"/>
      <c r="J2214" s="389"/>
      <c r="K2214" s="318"/>
      <c r="L2214" s="324">
        <v>1675925.9259259258</v>
      </c>
      <c r="M2214" s="324">
        <v>1675925.9259259258</v>
      </c>
      <c r="N2214" s="132">
        <v>1675925.9259259258</v>
      </c>
      <c r="O2214" s="324">
        <v>1675925.9259259258</v>
      </c>
      <c r="P2214" s="324">
        <v>1675925.9259259258</v>
      </c>
      <c r="Q2214" s="324">
        <v>1675925.9259259258</v>
      </c>
      <c r="R2214" s="324">
        <v>1675925.9259259258</v>
      </c>
      <c r="S2214" s="324">
        <v>1675925.9259259258</v>
      </c>
      <c r="T2214" s="324">
        <v>1675925.9259259258</v>
      </c>
    </row>
    <row r="2215" spans="1:20" s="10" customFormat="1" ht="65.099999999999994" customHeight="1" x14ac:dyDescent="0.3">
      <c r="A2215" s="13">
        <v>2204</v>
      </c>
      <c r="B2215" s="376"/>
      <c r="C2215" s="307" t="s">
        <v>3446</v>
      </c>
      <c r="D2215" s="319" t="s">
        <v>972</v>
      </c>
      <c r="E2215" s="307"/>
      <c r="F2215" s="318" t="s">
        <v>3447</v>
      </c>
      <c r="G2215" s="376"/>
      <c r="H2215" s="321" t="s">
        <v>17</v>
      </c>
      <c r="I2215" s="373"/>
      <c r="J2215" s="389"/>
      <c r="K2215" s="318"/>
      <c r="L2215" s="324">
        <v>1916666.6666666665</v>
      </c>
      <c r="M2215" s="324">
        <v>1916666.6666666665</v>
      </c>
      <c r="N2215" s="132">
        <v>1916666.6666666665</v>
      </c>
      <c r="O2215" s="324">
        <v>1916666.6666666665</v>
      </c>
      <c r="P2215" s="324">
        <v>1916666.6666666665</v>
      </c>
      <c r="Q2215" s="324">
        <v>1916666.6666666665</v>
      </c>
      <c r="R2215" s="324">
        <v>1916666.6666666665</v>
      </c>
      <c r="S2215" s="324">
        <v>1916666.6666666665</v>
      </c>
      <c r="T2215" s="324">
        <v>1916666.6666666665</v>
      </c>
    </row>
    <row r="2216" spans="1:20" s="10" customFormat="1" ht="65.099999999999994" customHeight="1" x14ac:dyDescent="0.3">
      <c r="A2216" s="13">
        <v>2205</v>
      </c>
      <c r="B2216" s="376"/>
      <c r="C2216" s="307" t="s">
        <v>3448</v>
      </c>
      <c r="D2216" s="319" t="s">
        <v>972</v>
      </c>
      <c r="E2216" s="307"/>
      <c r="F2216" s="318" t="s">
        <v>3449</v>
      </c>
      <c r="G2216" s="376"/>
      <c r="H2216" s="321" t="s">
        <v>17</v>
      </c>
      <c r="I2216" s="373"/>
      <c r="J2216" s="389"/>
      <c r="K2216" s="318"/>
      <c r="L2216" s="324">
        <v>3388888.8888888885</v>
      </c>
      <c r="M2216" s="324">
        <v>3388888.8888888885</v>
      </c>
      <c r="N2216" s="132">
        <v>3388888.8888888885</v>
      </c>
      <c r="O2216" s="324">
        <v>3388888.8888888885</v>
      </c>
      <c r="P2216" s="324">
        <v>3388888.8888888885</v>
      </c>
      <c r="Q2216" s="324">
        <v>3388888.8888888885</v>
      </c>
      <c r="R2216" s="324">
        <v>3388888.8888888885</v>
      </c>
      <c r="S2216" s="324">
        <v>3388888.8888888885</v>
      </c>
      <c r="T2216" s="324">
        <v>3388888.8888888885</v>
      </c>
    </row>
    <row r="2217" spans="1:20" s="10" customFormat="1" ht="65.099999999999994" customHeight="1" x14ac:dyDescent="0.3">
      <c r="A2217" s="13">
        <v>2206</v>
      </c>
      <c r="B2217" s="376"/>
      <c r="C2217" s="307" t="s">
        <v>3450</v>
      </c>
      <c r="D2217" s="319" t="s">
        <v>209</v>
      </c>
      <c r="E2217" s="307"/>
      <c r="F2217" s="318" t="s">
        <v>3451</v>
      </c>
      <c r="G2217" s="376"/>
      <c r="H2217" s="321" t="s">
        <v>17</v>
      </c>
      <c r="I2217" s="373"/>
      <c r="J2217" s="389"/>
      <c r="K2217" s="318"/>
      <c r="L2217" s="324">
        <v>2824074.0740740737</v>
      </c>
      <c r="M2217" s="324">
        <v>2824074.0740740737</v>
      </c>
      <c r="N2217" s="132">
        <v>2824074.0740740737</v>
      </c>
      <c r="O2217" s="324">
        <v>2824074.0740740737</v>
      </c>
      <c r="P2217" s="324">
        <v>2824074.0740740737</v>
      </c>
      <c r="Q2217" s="324">
        <v>2824074.0740740737</v>
      </c>
      <c r="R2217" s="324">
        <v>2824074.0740740737</v>
      </c>
      <c r="S2217" s="324">
        <v>2824074.0740740737</v>
      </c>
      <c r="T2217" s="324">
        <v>2824074.0740740737</v>
      </c>
    </row>
    <row r="2218" spans="1:20" s="10" customFormat="1" ht="65.099999999999994" customHeight="1" x14ac:dyDescent="0.3">
      <c r="A2218" s="13">
        <v>2207</v>
      </c>
      <c r="B2218" s="376"/>
      <c r="C2218" s="307" t="s">
        <v>3452</v>
      </c>
      <c r="D2218" s="319" t="s">
        <v>209</v>
      </c>
      <c r="E2218" s="307"/>
      <c r="F2218" s="318" t="s">
        <v>3453</v>
      </c>
      <c r="G2218" s="376"/>
      <c r="H2218" s="321" t="s">
        <v>17</v>
      </c>
      <c r="I2218" s="373"/>
      <c r="J2218" s="389"/>
      <c r="K2218" s="318"/>
      <c r="L2218" s="324">
        <v>2537037.0370370368</v>
      </c>
      <c r="M2218" s="324">
        <v>2537037.0370370368</v>
      </c>
      <c r="N2218" s="132">
        <v>2537037.0370370368</v>
      </c>
      <c r="O2218" s="324">
        <v>2537037.0370370368</v>
      </c>
      <c r="P2218" s="324">
        <v>2537037.0370370368</v>
      </c>
      <c r="Q2218" s="324">
        <v>2537037.0370370368</v>
      </c>
      <c r="R2218" s="324">
        <v>2537037.0370370368</v>
      </c>
      <c r="S2218" s="324">
        <v>2537037.0370370368</v>
      </c>
      <c r="T2218" s="324">
        <v>2537037.0370370368</v>
      </c>
    </row>
    <row r="2219" spans="1:20" s="10" customFormat="1" ht="65.099999999999994" customHeight="1" x14ac:dyDescent="0.3">
      <c r="A2219" s="13">
        <v>2208</v>
      </c>
      <c r="B2219" s="376"/>
      <c r="C2219" s="307" t="s">
        <v>3454</v>
      </c>
      <c r="D2219" s="319" t="s">
        <v>209</v>
      </c>
      <c r="E2219" s="307"/>
      <c r="F2219" s="318" t="s">
        <v>3455</v>
      </c>
      <c r="G2219" s="376"/>
      <c r="H2219" s="321" t="s">
        <v>17</v>
      </c>
      <c r="I2219" s="373"/>
      <c r="J2219" s="389"/>
      <c r="K2219" s="318"/>
      <c r="L2219" s="324">
        <v>1879629.6296296294</v>
      </c>
      <c r="M2219" s="324">
        <v>1879629.6296296294</v>
      </c>
      <c r="N2219" s="132">
        <v>1879629.6296296294</v>
      </c>
      <c r="O2219" s="324">
        <v>1879629.6296296294</v>
      </c>
      <c r="P2219" s="324">
        <v>1879629.6296296294</v>
      </c>
      <c r="Q2219" s="324">
        <v>1879629.6296296294</v>
      </c>
      <c r="R2219" s="324">
        <v>1879629.6296296294</v>
      </c>
      <c r="S2219" s="324">
        <v>1879629.6296296294</v>
      </c>
      <c r="T2219" s="324">
        <v>1879629.6296296294</v>
      </c>
    </row>
    <row r="2220" spans="1:20" s="10" customFormat="1" ht="65.099999999999994" customHeight="1" x14ac:dyDescent="0.3">
      <c r="A2220" s="13">
        <v>2209</v>
      </c>
      <c r="B2220" s="376"/>
      <c r="C2220" s="307" t="s">
        <v>3456</v>
      </c>
      <c r="D2220" s="319" t="s">
        <v>209</v>
      </c>
      <c r="E2220" s="307"/>
      <c r="F2220" s="318" t="s">
        <v>3457</v>
      </c>
      <c r="G2220" s="376"/>
      <c r="H2220" s="321" t="s">
        <v>17</v>
      </c>
      <c r="I2220" s="373"/>
      <c r="J2220" s="389"/>
      <c r="K2220" s="318"/>
      <c r="L2220" s="324">
        <v>1999999.9999999998</v>
      </c>
      <c r="M2220" s="324">
        <v>1999999.9999999998</v>
      </c>
      <c r="N2220" s="132">
        <v>1999999.9999999998</v>
      </c>
      <c r="O2220" s="324">
        <v>1999999.9999999998</v>
      </c>
      <c r="P2220" s="324">
        <v>1999999.9999999998</v>
      </c>
      <c r="Q2220" s="324">
        <v>1999999.9999999998</v>
      </c>
      <c r="R2220" s="324">
        <v>1999999.9999999998</v>
      </c>
      <c r="S2220" s="324">
        <v>1999999.9999999998</v>
      </c>
      <c r="T2220" s="324">
        <v>1999999.9999999998</v>
      </c>
    </row>
    <row r="2221" spans="1:20" s="10" customFormat="1" ht="65.099999999999994" customHeight="1" x14ac:dyDescent="0.3">
      <c r="A2221" s="13">
        <v>2210</v>
      </c>
      <c r="B2221" s="376"/>
      <c r="C2221" s="307" t="s">
        <v>3458</v>
      </c>
      <c r="D2221" s="319" t="s">
        <v>209</v>
      </c>
      <c r="E2221" s="307"/>
      <c r="F2221" s="318" t="s">
        <v>3459</v>
      </c>
      <c r="G2221" s="376"/>
      <c r="H2221" s="321" t="s">
        <v>17</v>
      </c>
      <c r="I2221" s="373"/>
      <c r="J2221" s="389"/>
      <c r="K2221" s="318"/>
      <c r="L2221" s="324">
        <v>2629629.6296296297</v>
      </c>
      <c r="M2221" s="324">
        <v>2629629.6296296297</v>
      </c>
      <c r="N2221" s="132">
        <v>2629629.6296296297</v>
      </c>
      <c r="O2221" s="324">
        <v>2629629.6296296297</v>
      </c>
      <c r="P2221" s="324">
        <v>2629629.6296296297</v>
      </c>
      <c r="Q2221" s="324">
        <v>2629629.6296296297</v>
      </c>
      <c r="R2221" s="324">
        <v>2629629.6296296297</v>
      </c>
      <c r="S2221" s="324">
        <v>2629629.6296296297</v>
      </c>
      <c r="T2221" s="324">
        <v>2629629.6296296297</v>
      </c>
    </row>
    <row r="2222" spans="1:20" s="10" customFormat="1" ht="65.099999999999994" customHeight="1" x14ac:dyDescent="0.3">
      <c r="A2222" s="13">
        <v>2211</v>
      </c>
      <c r="B2222" s="376"/>
      <c r="C2222" s="307" t="s">
        <v>3460</v>
      </c>
      <c r="D2222" s="319" t="s">
        <v>209</v>
      </c>
      <c r="E2222" s="307"/>
      <c r="F2222" s="318" t="s">
        <v>3461</v>
      </c>
      <c r="G2222" s="376"/>
      <c r="H2222" s="321" t="s">
        <v>17</v>
      </c>
      <c r="I2222" s="373"/>
      <c r="J2222" s="389"/>
      <c r="K2222" s="318"/>
      <c r="L2222" s="324">
        <v>3481481.4814814813</v>
      </c>
      <c r="M2222" s="324">
        <v>3481481.4814814813</v>
      </c>
      <c r="N2222" s="132">
        <v>3481481.4814814813</v>
      </c>
      <c r="O2222" s="324">
        <v>3481481.4814814813</v>
      </c>
      <c r="P2222" s="324">
        <v>3481481.4814814813</v>
      </c>
      <c r="Q2222" s="324">
        <v>3481481.4814814813</v>
      </c>
      <c r="R2222" s="324">
        <v>3481481.4814814813</v>
      </c>
      <c r="S2222" s="324">
        <v>3481481.4814814813</v>
      </c>
      <c r="T2222" s="324">
        <v>3481481.4814814813</v>
      </c>
    </row>
    <row r="2223" spans="1:20" s="10" customFormat="1" ht="65.099999999999994" customHeight="1" x14ac:dyDescent="0.3">
      <c r="A2223" s="13">
        <v>2212</v>
      </c>
      <c r="B2223" s="376"/>
      <c r="C2223" s="307" t="s">
        <v>3462</v>
      </c>
      <c r="D2223" s="319" t="s">
        <v>209</v>
      </c>
      <c r="E2223" s="307"/>
      <c r="F2223" s="318" t="s">
        <v>3463</v>
      </c>
      <c r="G2223" s="376"/>
      <c r="H2223" s="321" t="s">
        <v>17</v>
      </c>
      <c r="I2223" s="373"/>
      <c r="J2223" s="389"/>
      <c r="K2223" s="318"/>
      <c r="L2223" s="324">
        <v>3240740.7407407407</v>
      </c>
      <c r="M2223" s="324">
        <v>3240740.7407407407</v>
      </c>
      <c r="N2223" s="132">
        <v>3240740.7407407407</v>
      </c>
      <c r="O2223" s="324">
        <v>3240740.7407407407</v>
      </c>
      <c r="P2223" s="324">
        <v>3240740.7407407407</v>
      </c>
      <c r="Q2223" s="324">
        <v>3240740.7407407407</v>
      </c>
      <c r="R2223" s="324">
        <v>3240740.7407407407</v>
      </c>
      <c r="S2223" s="324">
        <v>3240740.7407407407</v>
      </c>
      <c r="T2223" s="324">
        <v>3240740.7407407407</v>
      </c>
    </row>
    <row r="2224" spans="1:20" s="10" customFormat="1" ht="65.099999999999994" customHeight="1" x14ac:dyDescent="0.3">
      <c r="A2224" s="13">
        <v>2213</v>
      </c>
      <c r="B2224" s="376"/>
      <c r="C2224" s="307" t="s">
        <v>3464</v>
      </c>
      <c r="D2224" s="319" t="s">
        <v>209</v>
      </c>
      <c r="E2224" s="307"/>
      <c r="F2224" s="318" t="s">
        <v>3465</v>
      </c>
      <c r="G2224" s="376"/>
      <c r="H2224" s="321" t="s">
        <v>17</v>
      </c>
      <c r="I2224" s="373"/>
      <c r="J2224" s="389"/>
      <c r="K2224" s="318"/>
      <c r="L2224" s="324">
        <v>2722222.222222222</v>
      </c>
      <c r="M2224" s="324">
        <v>2722222.222222222</v>
      </c>
      <c r="N2224" s="132">
        <v>2722222.222222222</v>
      </c>
      <c r="O2224" s="324">
        <v>2722222.222222222</v>
      </c>
      <c r="P2224" s="324">
        <v>2722222.222222222</v>
      </c>
      <c r="Q2224" s="324">
        <v>2722222.222222222</v>
      </c>
      <c r="R2224" s="324">
        <v>2722222.222222222</v>
      </c>
      <c r="S2224" s="324">
        <v>2722222.222222222</v>
      </c>
      <c r="T2224" s="324">
        <v>2722222.222222222</v>
      </c>
    </row>
    <row r="2225" spans="1:20" s="10" customFormat="1" ht="65.099999999999994" customHeight="1" x14ac:dyDescent="0.3">
      <c r="A2225" s="13">
        <v>2214</v>
      </c>
      <c r="B2225" s="376"/>
      <c r="C2225" s="307" t="s">
        <v>3466</v>
      </c>
      <c r="D2225" s="319" t="s">
        <v>972</v>
      </c>
      <c r="E2225" s="307"/>
      <c r="F2225" s="318" t="s">
        <v>3467</v>
      </c>
      <c r="G2225" s="376"/>
      <c r="H2225" s="321" t="s">
        <v>17</v>
      </c>
      <c r="I2225" s="373"/>
      <c r="J2225" s="389"/>
      <c r="K2225" s="318"/>
      <c r="L2225" s="324">
        <v>2361111.111111111</v>
      </c>
      <c r="M2225" s="324">
        <v>2361111.111111111</v>
      </c>
      <c r="N2225" s="132">
        <v>2361111.111111111</v>
      </c>
      <c r="O2225" s="324">
        <v>2361111.111111111</v>
      </c>
      <c r="P2225" s="324">
        <v>2361111.111111111</v>
      </c>
      <c r="Q2225" s="324">
        <v>2361111.111111111</v>
      </c>
      <c r="R2225" s="324">
        <v>2361111.111111111</v>
      </c>
      <c r="S2225" s="324">
        <v>2361111.111111111</v>
      </c>
      <c r="T2225" s="324">
        <v>2361111.111111111</v>
      </c>
    </row>
    <row r="2226" spans="1:20" s="10" customFormat="1" ht="65.099999999999994" customHeight="1" x14ac:dyDescent="0.3">
      <c r="A2226" s="13">
        <v>2215</v>
      </c>
      <c r="B2226" s="376"/>
      <c r="C2226" s="307" t="s">
        <v>3468</v>
      </c>
      <c r="D2226" s="319" t="s">
        <v>209</v>
      </c>
      <c r="E2226" s="307"/>
      <c r="F2226" s="318" t="s">
        <v>3469</v>
      </c>
      <c r="G2226" s="376"/>
      <c r="H2226" s="321" t="s">
        <v>17</v>
      </c>
      <c r="I2226" s="373"/>
      <c r="J2226" s="389"/>
      <c r="K2226" s="318"/>
      <c r="L2226" s="324">
        <v>1268518.5185185184</v>
      </c>
      <c r="M2226" s="324">
        <v>1268518.5185185184</v>
      </c>
      <c r="N2226" s="132">
        <v>1268518.5185185184</v>
      </c>
      <c r="O2226" s="324">
        <v>1268518.5185185184</v>
      </c>
      <c r="P2226" s="324">
        <v>1268518.5185185184</v>
      </c>
      <c r="Q2226" s="324">
        <v>1268518.5185185184</v>
      </c>
      <c r="R2226" s="324">
        <v>1268518.5185185184</v>
      </c>
      <c r="S2226" s="324">
        <v>1268518.5185185184</v>
      </c>
      <c r="T2226" s="324">
        <v>1268518.5185185184</v>
      </c>
    </row>
    <row r="2227" spans="1:20" s="10" customFormat="1" ht="65.099999999999994" customHeight="1" x14ac:dyDescent="0.3">
      <c r="A2227" s="13">
        <v>2216</v>
      </c>
      <c r="B2227" s="376"/>
      <c r="C2227" s="307" t="s">
        <v>3470</v>
      </c>
      <c r="D2227" s="319" t="s">
        <v>209</v>
      </c>
      <c r="E2227" s="307"/>
      <c r="F2227" s="318" t="s">
        <v>3471</v>
      </c>
      <c r="G2227" s="376"/>
      <c r="H2227" s="321" t="s">
        <v>17</v>
      </c>
      <c r="I2227" s="373"/>
      <c r="J2227" s="389"/>
      <c r="K2227" s="318"/>
      <c r="L2227" s="324">
        <v>851851.8518518518</v>
      </c>
      <c r="M2227" s="324">
        <v>851851.8518518518</v>
      </c>
      <c r="N2227" s="132">
        <v>851851.8518518518</v>
      </c>
      <c r="O2227" s="324">
        <v>851851.8518518518</v>
      </c>
      <c r="P2227" s="324">
        <v>851851.8518518518</v>
      </c>
      <c r="Q2227" s="324">
        <v>851851.8518518518</v>
      </c>
      <c r="R2227" s="324">
        <v>851851.8518518518</v>
      </c>
      <c r="S2227" s="324">
        <v>851851.8518518518</v>
      </c>
      <c r="T2227" s="324">
        <v>851851.8518518518</v>
      </c>
    </row>
    <row r="2228" spans="1:20" s="10" customFormat="1" ht="65.099999999999994" customHeight="1" x14ac:dyDescent="0.3">
      <c r="A2228" s="13">
        <v>2217</v>
      </c>
      <c r="B2228" s="376"/>
      <c r="C2228" s="307" t="s">
        <v>3472</v>
      </c>
      <c r="D2228" s="319" t="s">
        <v>209</v>
      </c>
      <c r="E2228" s="307"/>
      <c r="F2228" s="318" t="s">
        <v>3473</v>
      </c>
      <c r="G2228" s="376"/>
      <c r="H2228" s="321" t="s">
        <v>17</v>
      </c>
      <c r="I2228" s="373"/>
      <c r="J2228" s="389"/>
      <c r="K2228" s="318"/>
      <c r="L2228" s="324">
        <v>768518.51851851842</v>
      </c>
      <c r="M2228" s="324">
        <v>768518.51851851842</v>
      </c>
      <c r="N2228" s="132">
        <v>768518.51851851842</v>
      </c>
      <c r="O2228" s="324">
        <v>768518.51851851842</v>
      </c>
      <c r="P2228" s="324">
        <v>768518.51851851842</v>
      </c>
      <c r="Q2228" s="324">
        <v>768518.51851851842</v>
      </c>
      <c r="R2228" s="324">
        <v>768518.51851851842</v>
      </c>
      <c r="S2228" s="324">
        <v>768518.51851851842</v>
      </c>
      <c r="T2228" s="324">
        <v>768518.51851851842</v>
      </c>
    </row>
    <row r="2229" spans="1:20" s="10" customFormat="1" ht="65.099999999999994" customHeight="1" x14ac:dyDescent="0.3">
      <c r="A2229" s="13">
        <v>2218</v>
      </c>
      <c r="B2229" s="376"/>
      <c r="C2229" s="307" t="s">
        <v>3474</v>
      </c>
      <c r="D2229" s="319" t="s">
        <v>209</v>
      </c>
      <c r="E2229" s="307"/>
      <c r="F2229" s="318" t="s">
        <v>3475</v>
      </c>
      <c r="G2229" s="376"/>
      <c r="H2229" s="321" t="s">
        <v>17</v>
      </c>
      <c r="I2229" s="373"/>
      <c r="J2229" s="389"/>
      <c r="K2229" s="318"/>
      <c r="L2229" s="324">
        <v>620370.37037037034</v>
      </c>
      <c r="M2229" s="324">
        <v>620370.37037037034</v>
      </c>
      <c r="N2229" s="132">
        <v>620370.37037037034</v>
      </c>
      <c r="O2229" s="324">
        <v>620370.37037037034</v>
      </c>
      <c r="P2229" s="324">
        <v>620370.37037037034</v>
      </c>
      <c r="Q2229" s="324">
        <v>620370.37037037034</v>
      </c>
      <c r="R2229" s="324">
        <v>620370.37037037034</v>
      </c>
      <c r="S2229" s="324">
        <v>620370.37037037034</v>
      </c>
      <c r="T2229" s="324">
        <v>620370.37037037034</v>
      </c>
    </row>
    <row r="2230" spans="1:20" s="10" customFormat="1" ht="65.099999999999994" customHeight="1" x14ac:dyDescent="0.3">
      <c r="A2230" s="13">
        <v>2219</v>
      </c>
      <c r="B2230" s="376"/>
      <c r="C2230" s="307" t="s">
        <v>3476</v>
      </c>
      <c r="D2230" s="319" t="s">
        <v>972</v>
      </c>
      <c r="E2230" s="307"/>
      <c r="F2230" s="318" t="s">
        <v>3477</v>
      </c>
      <c r="G2230" s="376"/>
      <c r="H2230" s="321" t="s">
        <v>17</v>
      </c>
      <c r="I2230" s="373"/>
      <c r="J2230" s="389"/>
      <c r="K2230" s="318"/>
      <c r="L2230" s="324">
        <v>750000</v>
      </c>
      <c r="M2230" s="324">
        <v>750000</v>
      </c>
      <c r="N2230" s="132">
        <v>750000</v>
      </c>
      <c r="O2230" s="324">
        <v>750000</v>
      </c>
      <c r="P2230" s="324">
        <v>750000</v>
      </c>
      <c r="Q2230" s="324">
        <v>750000</v>
      </c>
      <c r="R2230" s="324">
        <v>750000</v>
      </c>
      <c r="S2230" s="324">
        <v>750000</v>
      </c>
      <c r="T2230" s="324">
        <v>750000</v>
      </c>
    </row>
    <row r="2231" spans="1:20" s="10" customFormat="1" ht="65.099999999999994" customHeight="1" x14ac:dyDescent="0.3">
      <c r="A2231" s="13">
        <v>2220</v>
      </c>
      <c r="B2231" s="376"/>
      <c r="C2231" s="307" t="s">
        <v>3478</v>
      </c>
      <c r="D2231" s="319" t="s">
        <v>209</v>
      </c>
      <c r="E2231" s="307"/>
      <c r="F2231" s="318" t="s">
        <v>3479</v>
      </c>
      <c r="G2231" s="376"/>
      <c r="H2231" s="321" t="s">
        <v>17</v>
      </c>
      <c r="I2231" s="373"/>
      <c r="J2231" s="389"/>
      <c r="K2231" s="318"/>
      <c r="L2231" s="324">
        <v>842592.59259259258</v>
      </c>
      <c r="M2231" s="324">
        <v>842592.59259259258</v>
      </c>
      <c r="N2231" s="132">
        <v>842592.59259259258</v>
      </c>
      <c r="O2231" s="324">
        <v>842592.59259259258</v>
      </c>
      <c r="P2231" s="324">
        <v>842592.59259259258</v>
      </c>
      <c r="Q2231" s="324">
        <v>842592.59259259258</v>
      </c>
      <c r="R2231" s="324">
        <v>842592.59259259258</v>
      </c>
      <c r="S2231" s="324">
        <v>842592.59259259258</v>
      </c>
      <c r="T2231" s="324">
        <v>842592.59259259258</v>
      </c>
    </row>
    <row r="2232" spans="1:20" s="10" customFormat="1" ht="65.099999999999994" customHeight="1" x14ac:dyDescent="0.3">
      <c r="A2232" s="13">
        <v>2221</v>
      </c>
      <c r="B2232" s="376"/>
      <c r="C2232" s="307" t="s">
        <v>3480</v>
      </c>
      <c r="D2232" s="319" t="s">
        <v>209</v>
      </c>
      <c r="E2232" s="307"/>
      <c r="F2232" s="318" t="s">
        <v>3481</v>
      </c>
      <c r="G2232" s="376"/>
      <c r="H2232" s="321" t="s">
        <v>17</v>
      </c>
      <c r="I2232" s="373"/>
      <c r="J2232" s="389"/>
      <c r="K2232" s="318"/>
      <c r="L2232" s="324">
        <v>851851.8518518518</v>
      </c>
      <c r="M2232" s="324">
        <v>851851.8518518518</v>
      </c>
      <c r="N2232" s="132">
        <v>851851.8518518518</v>
      </c>
      <c r="O2232" s="324">
        <v>851851.8518518518</v>
      </c>
      <c r="P2232" s="324">
        <v>851851.8518518518</v>
      </c>
      <c r="Q2232" s="324">
        <v>851851.8518518518</v>
      </c>
      <c r="R2232" s="324">
        <v>851851.8518518518</v>
      </c>
      <c r="S2232" s="324">
        <v>851851.8518518518</v>
      </c>
      <c r="T2232" s="324">
        <v>851851.8518518518</v>
      </c>
    </row>
    <row r="2233" spans="1:20" s="10" customFormat="1" ht="65.099999999999994" customHeight="1" x14ac:dyDescent="0.3">
      <c r="A2233" s="13">
        <v>2222</v>
      </c>
      <c r="B2233" s="376"/>
      <c r="C2233" s="307" t="s">
        <v>3482</v>
      </c>
      <c r="D2233" s="319" t="s">
        <v>209</v>
      </c>
      <c r="E2233" s="307"/>
      <c r="F2233" s="318" t="s">
        <v>3483</v>
      </c>
      <c r="G2233" s="376"/>
      <c r="H2233" s="321" t="s">
        <v>17</v>
      </c>
      <c r="I2233" s="373"/>
      <c r="J2233" s="389"/>
      <c r="K2233" s="318"/>
      <c r="L2233" s="324">
        <v>750000</v>
      </c>
      <c r="M2233" s="324">
        <v>750000</v>
      </c>
      <c r="N2233" s="132">
        <v>750000</v>
      </c>
      <c r="O2233" s="324">
        <v>750000</v>
      </c>
      <c r="P2233" s="324">
        <v>750000</v>
      </c>
      <c r="Q2233" s="324">
        <v>750000</v>
      </c>
      <c r="R2233" s="324">
        <v>750000</v>
      </c>
      <c r="S2233" s="324">
        <v>750000</v>
      </c>
      <c r="T2233" s="324">
        <v>750000</v>
      </c>
    </row>
    <row r="2234" spans="1:20" s="10" customFormat="1" ht="65.099999999999994" customHeight="1" x14ac:dyDescent="0.3">
      <c r="A2234" s="13">
        <v>2223</v>
      </c>
      <c r="B2234" s="376"/>
      <c r="C2234" s="307" t="s">
        <v>3484</v>
      </c>
      <c r="D2234" s="319" t="s">
        <v>209</v>
      </c>
      <c r="E2234" s="307"/>
      <c r="F2234" s="318" t="s">
        <v>3485</v>
      </c>
      <c r="G2234" s="376"/>
      <c r="H2234" s="321" t="s">
        <v>17</v>
      </c>
      <c r="I2234" s="373"/>
      <c r="J2234" s="389"/>
      <c r="K2234" s="318"/>
      <c r="L2234" s="324">
        <v>750000</v>
      </c>
      <c r="M2234" s="324">
        <v>750000</v>
      </c>
      <c r="N2234" s="132">
        <v>750000</v>
      </c>
      <c r="O2234" s="324">
        <v>750000</v>
      </c>
      <c r="P2234" s="324">
        <v>750000</v>
      </c>
      <c r="Q2234" s="324">
        <v>750000</v>
      </c>
      <c r="R2234" s="324">
        <v>750000</v>
      </c>
      <c r="S2234" s="324">
        <v>750000</v>
      </c>
      <c r="T2234" s="324">
        <v>750000</v>
      </c>
    </row>
    <row r="2235" spans="1:20" s="10" customFormat="1" ht="65.099999999999994" customHeight="1" x14ac:dyDescent="0.3">
      <c r="A2235" s="13">
        <v>2224</v>
      </c>
      <c r="B2235" s="376"/>
      <c r="C2235" s="307" t="s">
        <v>3486</v>
      </c>
      <c r="D2235" s="319" t="s">
        <v>209</v>
      </c>
      <c r="E2235" s="307"/>
      <c r="F2235" s="318" t="s">
        <v>3487</v>
      </c>
      <c r="G2235" s="376"/>
      <c r="H2235" s="321" t="s">
        <v>17</v>
      </c>
      <c r="I2235" s="373"/>
      <c r="J2235" s="389"/>
      <c r="K2235" s="318"/>
      <c r="L2235" s="324">
        <v>842592.59259259258</v>
      </c>
      <c r="M2235" s="324">
        <v>842592.59259259258</v>
      </c>
      <c r="N2235" s="132">
        <v>842592.59259259258</v>
      </c>
      <c r="O2235" s="324">
        <v>842592.59259259258</v>
      </c>
      <c r="P2235" s="324">
        <v>842592.59259259258</v>
      </c>
      <c r="Q2235" s="324">
        <v>842592.59259259258</v>
      </c>
      <c r="R2235" s="324">
        <v>842592.59259259258</v>
      </c>
      <c r="S2235" s="324">
        <v>842592.59259259258</v>
      </c>
      <c r="T2235" s="324">
        <v>842592.59259259258</v>
      </c>
    </row>
    <row r="2236" spans="1:20" s="10" customFormat="1" ht="65.099999999999994" customHeight="1" x14ac:dyDescent="0.3">
      <c r="A2236" s="13"/>
      <c r="B2236" s="376"/>
      <c r="C2236" s="307" t="s">
        <v>3488</v>
      </c>
      <c r="D2236" s="319"/>
      <c r="E2236" s="307"/>
      <c r="F2236" s="318"/>
      <c r="G2236" s="376"/>
      <c r="H2236" s="321"/>
      <c r="I2236" s="373"/>
      <c r="J2236" s="389"/>
      <c r="K2236" s="318"/>
      <c r="L2236" s="324"/>
      <c r="M2236" s="324"/>
      <c r="N2236" s="132"/>
      <c r="O2236" s="324"/>
      <c r="P2236" s="324"/>
      <c r="Q2236" s="324"/>
      <c r="R2236" s="324"/>
      <c r="S2236" s="324"/>
      <c r="T2236" s="324"/>
    </row>
    <row r="2237" spans="1:20" s="10" customFormat="1" ht="65.099999999999994" customHeight="1" x14ac:dyDescent="0.3">
      <c r="A2237" s="13">
        <v>2225</v>
      </c>
      <c r="B2237" s="376"/>
      <c r="C2237" s="307" t="s">
        <v>3489</v>
      </c>
      <c r="D2237" s="319" t="s">
        <v>209</v>
      </c>
      <c r="E2237" s="307"/>
      <c r="F2237" s="318"/>
      <c r="G2237" s="376"/>
      <c r="H2237" s="321" t="s">
        <v>17</v>
      </c>
      <c r="I2237" s="373"/>
      <c r="J2237" s="389"/>
      <c r="K2237" s="318"/>
      <c r="L2237" s="324">
        <v>2972222.222222222</v>
      </c>
      <c r="M2237" s="324">
        <v>2972222.222222222</v>
      </c>
      <c r="N2237" s="132">
        <v>2972222.222222222</v>
      </c>
      <c r="O2237" s="324">
        <v>2972222.222222222</v>
      </c>
      <c r="P2237" s="324">
        <v>2972222.222222222</v>
      </c>
      <c r="Q2237" s="324">
        <v>2972222.222222222</v>
      </c>
      <c r="R2237" s="324">
        <v>2972222.222222222</v>
      </c>
      <c r="S2237" s="324">
        <v>2972222.222222222</v>
      </c>
      <c r="T2237" s="324">
        <v>2972222.222222222</v>
      </c>
    </row>
    <row r="2238" spans="1:20" s="10" customFormat="1" ht="65.099999999999994" customHeight="1" x14ac:dyDescent="0.3">
      <c r="A2238" s="13">
        <v>2226</v>
      </c>
      <c r="B2238" s="376"/>
      <c r="C2238" s="307" t="s">
        <v>3490</v>
      </c>
      <c r="D2238" s="319" t="s">
        <v>972</v>
      </c>
      <c r="E2238" s="307"/>
      <c r="F2238" s="318"/>
      <c r="G2238" s="376"/>
      <c r="H2238" s="321" t="s">
        <v>17</v>
      </c>
      <c r="I2238" s="373"/>
      <c r="J2238" s="389"/>
      <c r="K2238" s="318"/>
      <c r="L2238" s="324">
        <v>3018518.5185185182</v>
      </c>
      <c r="M2238" s="324">
        <v>3018518.5185185182</v>
      </c>
      <c r="N2238" s="132">
        <v>3018518.5185185182</v>
      </c>
      <c r="O2238" s="324">
        <v>3018518.5185185182</v>
      </c>
      <c r="P2238" s="324">
        <v>3018518.5185185182</v>
      </c>
      <c r="Q2238" s="324">
        <v>3018518.5185185182</v>
      </c>
      <c r="R2238" s="324">
        <v>3018518.5185185182</v>
      </c>
      <c r="S2238" s="324">
        <v>3018518.5185185182</v>
      </c>
      <c r="T2238" s="324">
        <v>3018518.5185185182</v>
      </c>
    </row>
    <row r="2239" spans="1:20" s="10" customFormat="1" ht="65.099999999999994" customHeight="1" x14ac:dyDescent="0.3">
      <c r="A2239" s="13">
        <v>2227</v>
      </c>
      <c r="B2239" s="376"/>
      <c r="C2239" s="307" t="s">
        <v>3491</v>
      </c>
      <c r="D2239" s="319" t="s">
        <v>209</v>
      </c>
      <c r="E2239" s="307"/>
      <c r="F2239" s="318"/>
      <c r="G2239" s="376"/>
      <c r="H2239" s="321" t="s">
        <v>257</v>
      </c>
      <c r="I2239" s="373"/>
      <c r="J2239" s="389"/>
      <c r="K2239" s="318"/>
      <c r="L2239" s="324">
        <v>2768518.5185185182</v>
      </c>
      <c r="M2239" s="324">
        <v>2768518.5185185182</v>
      </c>
      <c r="N2239" s="132">
        <v>2768518.5185185182</v>
      </c>
      <c r="O2239" s="324">
        <v>2768518.5185185182</v>
      </c>
      <c r="P2239" s="324">
        <v>2768518.5185185182</v>
      </c>
      <c r="Q2239" s="324">
        <v>2768518.5185185182</v>
      </c>
      <c r="R2239" s="324">
        <v>2768518.5185185182</v>
      </c>
      <c r="S2239" s="324">
        <v>2768518.5185185182</v>
      </c>
      <c r="T2239" s="324">
        <v>2768518.5185185182</v>
      </c>
    </row>
    <row r="2240" spans="1:20" s="10" customFormat="1" ht="65.099999999999994" customHeight="1" x14ac:dyDescent="0.3">
      <c r="A2240" s="13">
        <v>2228</v>
      </c>
      <c r="B2240" s="376"/>
      <c r="C2240" s="307" t="s">
        <v>3492</v>
      </c>
      <c r="D2240" s="319" t="s">
        <v>209</v>
      </c>
      <c r="E2240" s="307"/>
      <c r="F2240" s="318"/>
      <c r="G2240" s="376"/>
      <c r="H2240" s="321" t="s">
        <v>17</v>
      </c>
      <c r="I2240" s="373"/>
      <c r="J2240" s="389"/>
      <c r="K2240" s="318"/>
      <c r="L2240" s="324">
        <v>1703703.7037037036</v>
      </c>
      <c r="M2240" s="324">
        <v>1703703.7037037036</v>
      </c>
      <c r="N2240" s="132">
        <v>1703703.7037037036</v>
      </c>
      <c r="O2240" s="324">
        <v>1703703.7037037036</v>
      </c>
      <c r="P2240" s="324">
        <v>1703703.7037037036</v>
      </c>
      <c r="Q2240" s="324">
        <v>1703703.7037037036</v>
      </c>
      <c r="R2240" s="324">
        <v>1703703.7037037036</v>
      </c>
      <c r="S2240" s="324">
        <v>1703703.7037037036</v>
      </c>
      <c r="T2240" s="324">
        <v>1703703.7037037036</v>
      </c>
    </row>
    <row r="2241" spans="1:20" s="10" customFormat="1" ht="65.099999999999994" customHeight="1" x14ac:dyDescent="0.3">
      <c r="A2241" s="13">
        <v>2229</v>
      </c>
      <c r="B2241" s="376"/>
      <c r="C2241" s="307" t="s">
        <v>3493</v>
      </c>
      <c r="D2241" s="319" t="s">
        <v>972</v>
      </c>
      <c r="E2241" s="307"/>
      <c r="F2241" s="318"/>
      <c r="G2241" s="376"/>
      <c r="H2241" s="321" t="s">
        <v>17</v>
      </c>
      <c r="I2241" s="373"/>
      <c r="J2241" s="389"/>
      <c r="K2241" s="318"/>
      <c r="L2241" s="324">
        <v>1425925.9259259258</v>
      </c>
      <c r="M2241" s="324">
        <v>1425925.9259259258</v>
      </c>
      <c r="N2241" s="132">
        <v>1425925.9259259258</v>
      </c>
      <c r="O2241" s="324">
        <v>1425925.9259259258</v>
      </c>
      <c r="P2241" s="324">
        <v>1425925.9259259258</v>
      </c>
      <c r="Q2241" s="324">
        <v>1425925.9259259258</v>
      </c>
      <c r="R2241" s="324">
        <v>1425925.9259259258</v>
      </c>
      <c r="S2241" s="324">
        <v>1425925.9259259258</v>
      </c>
      <c r="T2241" s="324">
        <v>1425925.9259259258</v>
      </c>
    </row>
    <row r="2242" spans="1:20" s="10" customFormat="1" ht="65.099999999999994" customHeight="1" x14ac:dyDescent="0.3">
      <c r="A2242" s="13">
        <v>2230</v>
      </c>
      <c r="B2242" s="376"/>
      <c r="C2242" s="307" t="s">
        <v>3494</v>
      </c>
      <c r="D2242" s="319" t="s">
        <v>972</v>
      </c>
      <c r="E2242" s="307"/>
      <c r="F2242" s="318"/>
      <c r="G2242" s="376"/>
      <c r="H2242" s="321" t="s">
        <v>17</v>
      </c>
      <c r="I2242" s="373"/>
      <c r="J2242" s="389"/>
      <c r="K2242" s="318"/>
      <c r="L2242" s="324">
        <v>2111111.111111111</v>
      </c>
      <c r="M2242" s="324">
        <v>2111111.111111111</v>
      </c>
      <c r="N2242" s="132">
        <v>2111111.111111111</v>
      </c>
      <c r="O2242" s="324">
        <v>2111111.111111111</v>
      </c>
      <c r="P2242" s="324">
        <v>2111111.111111111</v>
      </c>
      <c r="Q2242" s="324">
        <v>2111111.111111111</v>
      </c>
      <c r="R2242" s="324">
        <v>2111111.111111111</v>
      </c>
      <c r="S2242" s="324">
        <v>2111111.111111111</v>
      </c>
      <c r="T2242" s="324">
        <v>2111111.111111111</v>
      </c>
    </row>
    <row r="2243" spans="1:20" s="10" customFormat="1" ht="65.099999999999994" customHeight="1" x14ac:dyDescent="0.3">
      <c r="A2243" s="13">
        <v>2231</v>
      </c>
      <c r="B2243" s="376"/>
      <c r="C2243" s="307" t="s">
        <v>3495</v>
      </c>
      <c r="D2243" s="319" t="s">
        <v>972</v>
      </c>
      <c r="E2243" s="307"/>
      <c r="F2243" s="318"/>
      <c r="G2243" s="376"/>
      <c r="H2243" s="321" t="s">
        <v>17</v>
      </c>
      <c r="I2243" s="373"/>
      <c r="J2243" s="389"/>
      <c r="K2243" s="318"/>
      <c r="L2243" s="324">
        <v>1314814.8148148148</v>
      </c>
      <c r="M2243" s="324">
        <v>1314814.8148148148</v>
      </c>
      <c r="N2243" s="132">
        <v>1314814.8148148148</v>
      </c>
      <c r="O2243" s="324">
        <v>1314814.8148148148</v>
      </c>
      <c r="P2243" s="324">
        <v>1314814.8148148148</v>
      </c>
      <c r="Q2243" s="324">
        <v>1314814.8148148148</v>
      </c>
      <c r="R2243" s="324">
        <v>1314814.8148148148</v>
      </c>
      <c r="S2243" s="324">
        <v>1314814.8148148148</v>
      </c>
      <c r="T2243" s="324">
        <v>1314814.8148148148</v>
      </c>
    </row>
    <row r="2244" spans="1:20" s="10" customFormat="1" ht="65.099999999999994" customHeight="1" x14ac:dyDescent="0.3">
      <c r="A2244" s="13">
        <v>2232</v>
      </c>
      <c r="B2244" s="376"/>
      <c r="C2244" s="307" t="s">
        <v>3496</v>
      </c>
      <c r="D2244" s="319" t="s">
        <v>972</v>
      </c>
      <c r="E2244" s="307"/>
      <c r="F2244" s="318"/>
      <c r="G2244" s="376"/>
      <c r="H2244" s="321" t="s">
        <v>17</v>
      </c>
      <c r="I2244" s="373"/>
      <c r="J2244" s="389"/>
      <c r="K2244" s="318"/>
      <c r="L2244" s="324">
        <v>1435185.1851851852</v>
      </c>
      <c r="M2244" s="324">
        <v>1435185.1851851852</v>
      </c>
      <c r="N2244" s="132">
        <v>1435185.1851851852</v>
      </c>
      <c r="O2244" s="324">
        <v>1435185.1851851852</v>
      </c>
      <c r="P2244" s="324">
        <v>1435185.1851851852</v>
      </c>
      <c r="Q2244" s="324">
        <v>1435185.1851851852</v>
      </c>
      <c r="R2244" s="324">
        <v>1435185.1851851852</v>
      </c>
      <c r="S2244" s="324">
        <v>1435185.1851851852</v>
      </c>
      <c r="T2244" s="324">
        <v>1435185.1851851852</v>
      </c>
    </row>
    <row r="2245" spans="1:20" s="10" customFormat="1" ht="65.099999999999994" customHeight="1" x14ac:dyDescent="0.3">
      <c r="A2245" s="13">
        <v>2233</v>
      </c>
      <c r="B2245" s="376"/>
      <c r="C2245" s="307" t="s">
        <v>3497</v>
      </c>
      <c r="D2245" s="319" t="s">
        <v>972</v>
      </c>
      <c r="E2245" s="307"/>
      <c r="F2245" s="318"/>
      <c r="G2245" s="376"/>
      <c r="H2245" s="321" t="s">
        <v>17</v>
      </c>
      <c r="I2245" s="373"/>
      <c r="J2245" s="389"/>
      <c r="K2245" s="318"/>
      <c r="L2245" s="324">
        <v>1148148.1481481481</v>
      </c>
      <c r="M2245" s="324">
        <v>1148148.1481481481</v>
      </c>
      <c r="N2245" s="132">
        <v>1148148.1481481481</v>
      </c>
      <c r="O2245" s="324">
        <v>1148148.1481481481</v>
      </c>
      <c r="P2245" s="324">
        <v>1148148.1481481481</v>
      </c>
      <c r="Q2245" s="324">
        <v>1148148.1481481481</v>
      </c>
      <c r="R2245" s="324">
        <v>1148148.1481481481</v>
      </c>
      <c r="S2245" s="324">
        <v>1148148.1481481481</v>
      </c>
      <c r="T2245" s="324">
        <v>1148148.1481481481</v>
      </c>
    </row>
    <row r="2246" spans="1:20" s="10" customFormat="1" ht="65.099999999999994" customHeight="1" x14ac:dyDescent="0.3">
      <c r="A2246" s="13">
        <v>2234</v>
      </c>
      <c r="B2246" s="376"/>
      <c r="C2246" s="307" t="s">
        <v>3498</v>
      </c>
      <c r="D2246" s="319" t="s">
        <v>972</v>
      </c>
      <c r="E2246" s="307"/>
      <c r="F2246" s="318"/>
      <c r="G2246" s="376"/>
      <c r="H2246" s="321" t="s">
        <v>17</v>
      </c>
      <c r="I2246" s="373"/>
      <c r="J2246" s="389"/>
      <c r="K2246" s="318"/>
      <c r="L2246" s="324">
        <v>1083333.3333333333</v>
      </c>
      <c r="M2246" s="324">
        <v>1083333.3333333333</v>
      </c>
      <c r="N2246" s="132">
        <v>1083333.3333333333</v>
      </c>
      <c r="O2246" s="324">
        <v>1083333.3333333333</v>
      </c>
      <c r="P2246" s="324">
        <v>1083333.3333333333</v>
      </c>
      <c r="Q2246" s="324">
        <v>1083333.3333333333</v>
      </c>
      <c r="R2246" s="324">
        <v>1083333.3333333333</v>
      </c>
      <c r="S2246" s="324">
        <v>1083333.3333333333</v>
      </c>
      <c r="T2246" s="324">
        <v>1083333.3333333333</v>
      </c>
    </row>
    <row r="2247" spans="1:20" s="10" customFormat="1" ht="65.099999999999994" customHeight="1" x14ac:dyDescent="0.3">
      <c r="A2247" s="13">
        <v>2235</v>
      </c>
      <c r="B2247" s="376"/>
      <c r="C2247" s="307" t="s">
        <v>3499</v>
      </c>
      <c r="D2247" s="319" t="s">
        <v>972</v>
      </c>
      <c r="E2247" s="307"/>
      <c r="F2247" s="318"/>
      <c r="G2247" s="376"/>
      <c r="H2247" s="321" t="s">
        <v>17</v>
      </c>
      <c r="I2247" s="373"/>
      <c r="J2247" s="389"/>
      <c r="K2247" s="318"/>
      <c r="L2247" s="324">
        <v>4101851.8518518517</v>
      </c>
      <c r="M2247" s="324">
        <v>4101851.8518518517</v>
      </c>
      <c r="N2247" s="132">
        <v>4101851.8518518517</v>
      </c>
      <c r="O2247" s="324">
        <v>4101851.8518518517</v>
      </c>
      <c r="P2247" s="324">
        <v>4101851.8518518517</v>
      </c>
      <c r="Q2247" s="324">
        <v>4101851.8518518517</v>
      </c>
      <c r="R2247" s="324">
        <v>4101851.8518518517</v>
      </c>
      <c r="S2247" s="324">
        <v>4101851.8518518517</v>
      </c>
      <c r="T2247" s="324">
        <v>4101851.8518518517</v>
      </c>
    </row>
    <row r="2248" spans="1:20" s="10" customFormat="1" ht="65.099999999999994" customHeight="1" x14ac:dyDescent="0.3">
      <c r="A2248" s="13">
        <v>2236</v>
      </c>
      <c r="B2248" s="376"/>
      <c r="C2248" s="307" t="s">
        <v>3500</v>
      </c>
      <c r="D2248" s="319" t="s">
        <v>972</v>
      </c>
      <c r="E2248" s="307"/>
      <c r="F2248" s="318"/>
      <c r="G2248" s="376"/>
      <c r="H2248" s="321" t="s">
        <v>257</v>
      </c>
      <c r="I2248" s="373"/>
      <c r="J2248" s="389"/>
      <c r="K2248" s="318"/>
      <c r="L2248" s="324">
        <v>13981481.481481481</v>
      </c>
      <c r="M2248" s="324">
        <v>13981481.481481481</v>
      </c>
      <c r="N2248" s="132">
        <v>13981481.481481481</v>
      </c>
      <c r="O2248" s="324">
        <v>13981481.481481481</v>
      </c>
      <c r="P2248" s="324">
        <v>13981481.481481481</v>
      </c>
      <c r="Q2248" s="324">
        <v>13981481.481481481</v>
      </c>
      <c r="R2248" s="324">
        <v>13981481.481481481</v>
      </c>
      <c r="S2248" s="324">
        <v>13981481.481481481</v>
      </c>
      <c r="T2248" s="324">
        <v>13981481.481481481</v>
      </c>
    </row>
    <row r="2249" spans="1:20" s="10" customFormat="1" ht="65.099999999999994" customHeight="1" x14ac:dyDescent="0.3">
      <c r="A2249" s="13">
        <v>2237</v>
      </c>
      <c r="B2249" s="376"/>
      <c r="C2249" s="307" t="s">
        <v>3501</v>
      </c>
      <c r="D2249" s="319" t="s">
        <v>972</v>
      </c>
      <c r="E2249" s="307"/>
      <c r="F2249" s="318"/>
      <c r="G2249" s="376"/>
      <c r="H2249" s="321" t="s">
        <v>3502</v>
      </c>
      <c r="I2249" s="373"/>
      <c r="J2249" s="389"/>
      <c r="K2249" s="318"/>
      <c r="L2249" s="324">
        <v>8694444.444444444</v>
      </c>
      <c r="M2249" s="324">
        <v>8694444.444444444</v>
      </c>
      <c r="N2249" s="132">
        <v>8694444.444444444</v>
      </c>
      <c r="O2249" s="324">
        <v>8694444.444444444</v>
      </c>
      <c r="P2249" s="324">
        <v>8694444.444444444</v>
      </c>
      <c r="Q2249" s="324">
        <v>8694444.444444444</v>
      </c>
      <c r="R2249" s="324">
        <v>8694444.444444444</v>
      </c>
      <c r="S2249" s="324">
        <v>8694444.444444444</v>
      </c>
      <c r="T2249" s="324">
        <v>8694444.444444444</v>
      </c>
    </row>
    <row r="2250" spans="1:20" s="10" customFormat="1" ht="65.099999999999994" customHeight="1" x14ac:dyDescent="0.3">
      <c r="A2250" s="13"/>
      <c r="B2250" s="376"/>
      <c r="C2250" s="307" t="s">
        <v>3503</v>
      </c>
      <c r="D2250" s="319"/>
      <c r="E2250" s="307"/>
      <c r="F2250" s="318"/>
      <c r="G2250" s="376"/>
      <c r="H2250" s="321"/>
      <c r="I2250" s="373"/>
      <c r="J2250" s="389"/>
      <c r="K2250" s="318"/>
      <c r="L2250" s="324"/>
      <c r="M2250" s="324"/>
      <c r="N2250" s="132"/>
      <c r="O2250" s="324"/>
      <c r="P2250" s="324"/>
      <c r="Q2250" s="324"/>
      <c r="R2250" s="324"/>
      <c r="S2250" s="324"/>
      <c r="T2250" s="324"/>
    </row>
    <row r="2251" spans="1:20" s="10" customFormat="1" ht="65.099999999999994" customHeight="1" x14ac:dyDescent="0.3">
      <c r="A2251" s="13">
        <v>2238</v>
      </c>
      <c r="B2251" s="376"/>
      <c r="C2251" s="307" t="s">
        <v>3504</v>
      </c>
      <c r="D2251" s="319" t="s">
        <v>209</v>
      </c>
      <c r="E2251" s="307"/>
      <c r="F2251" s="318"/>
      <c r="G2251" s="376"/>
      <c r="H2251" s="321" t="s">
        <v>257</v>
      </c>
      <c r="I2251" s="373"/>
      <c r="J2251" s="389"/>
      <c r="K2251" s="318"/>
      <c r="L2251" s="324">
        <v>4046296.2962962962</v>
      </c>
      <c r="M2251" s="324">
        <v>4046296.2962962962</v>
      </c>
      <c r="N2251" s="132">
        <v>4046296.2962962962</v>
      </c>
      <c r="O2251" s="324">
        <v>4046296.2962962962</v>
      </c>
      <c r="P2251" s="324">
        <v>4046296.2962962962</v>
      </c>
      <c r="Q2251" s="324">
        <v>4046296.2962962962</v>
      </c>
      <c r="R2251" s="324">
        <v>4046296.2962962962</v>
      </c>
      <c r="S2251" s="324">
        <v>4046296.2962962962</v>
      </c>
      <c r="T2251" s="324">
        <v>4046296.2962962962</v>
      </c>
    </row>
    <row r="2252" spans="1:20" s="10" customFormat="1" ht="65.099999999999994" customHeight="1" x14ac:dyDescent="0.3">
      <c r="A2252" s="13">
        <v>2239</v>
      </c>
      <c r="B2252" s="376"/>
      <c r="C2252" s="307" t="s">
        <v>3505</v>
      </c>
      <c r="D2252" s="319" t="s">
        <v>209</v>
      </c>
      <c r="E2252" s="307"/>
      <c r="F2252" s="318"/>
      <c r="G2252" s="376"/>
      <c r="H2252" s="321" t="s">
        <v>17</v>
      </c>
      <c r="I2252" s="373"/>
      <c r="J2252" s="389"/>
      <c r="K2252" s="318"/>
      <c r="L2252" s="324">
        <v>3212962.9629629627</v>
      </c>
      <c r="M2252" s="324">
        <v>3212962.9629629627</v>
      </c>
      <c r="N2252" s="132">
        <v>3212962.9629629627</v>
      </c>
      <c r="O2252" s="324">
        <v>3212962.9629629627</v>
      </c>
      <c r="P2252" s="324">
        <v>3212962.9629629627</v>
      </c>
      <c r="Q2252" s="324">
        <v>3212962.9629629627</v>
      </c>
      <c r="R2252" s="324">
        <v>3212962.9629629627</v>
      </c>
      <c r="S2252" s="324">
        <v>3212962.9629629627</v>
      </c>
      <c r="T2252" s="324">
        <v>3212962.9629629627</v>
      </c>
    </row>
    <row r="2253" spans="1:20" s="10" customFormat="1" ht="65.099999999999994" customHeight="1" x14ac:dyDescent="0.3">
      <c r="A2253" s="13">
        <v>2240</v>
      </c>
      <c r="B2253" s="376"/>
      <c r="C2253" s="307" t="s">
        <v>3506</v>
      </c>
      <c r="D2253" s="319" t="s">
        <v>972</v>
      </c>
      <c r="E2253" s="307"/>
      <c r="F2253" s="318"/>
      <c r="G2253" s="376"/>
      <c r="H2253" s="321" t="s">
        <v>17</v>
      </c>
      <c r="I2253" s="373"/>
      <c r="J2253" s="389"/>
      <c r="K2253" s="318"/>
      <c r="L2253" s="324">
        <v>3250000</v>
      </c>
      <c r="M2253" s="324">
        <v>3250000</v>
      </c>
      <c r="N2253" s="132">
        <v>3250000</v>
      </c>
      <c r="O2253" s="324">
        <v>3250000</v>
      </c>
      <c r="P2253" s="324">
        <v>3250000</v>
      </c>
      <c r="Q2253" s="324">
        <v>3250000</v>
      </c>
      <c r="R2253" s="324">
        <v>3250000</v>
      </c>
      <c r="S2253" s="324">
        <v>3250000</v>
      </c>
      <c r="T2253" s="324">
        <v>3250000</v>
      </c>
    </row>
    <row r="2254" spans="1:20" s="10" customFormat="1" ht="65.099999999999994" customHeight="1" x14ac:dyDescent="0.3">
      <c r="A2254" s="13">
        <v>2241</v>
      </c>
      <c r="B2254" s="376"/>
      <c r="C2254" s="307" t="s">
        <v>3507</v>
      </c>
      <c r="D2254" s="319" t="s">
        <v>972</v>
      </c>
      <c r="E2254" s="307"/>
      <c r="F2254" s="318"/>
      <c r="G2254" s="376"/>
      <c r="H2254" s="321" t="s">
        <v>3502</v>
      </c>
      <c r="I2254" s="373"/>
      <c r="J2254" s="389"/>
      <c r="K2254" s="318"/>
      <c r="L2254" s="324">
        <v>2768518.5185185182</v>
      </c>
      <c r="M2254" s="324">
        <v>2768518.5185185182</v>
      </c>
      <c r="N2254" s="132">
        <v>2768518.5185185182</v>
      </c>
      <c r="O2254" s="324">
        <v>2768518.5185185182</v>
      </c>
      <c r="P2254" s="324">
        <v>2768518.5185185182</v>
      </c>
      <c r="Q2254" s="324">
        <v>2768518.5185185182</v>
      </c>
      <c r="R2254" s="324">
        <v>2768518.5185185182</v>
      </c>
      <c r="S2254" s="324">
        <v>2768518.5185185182</v>
      </c>
      <c r="T2254" s="324">
        <v>2768518.5185185182</v>
      </c>
    </row>
    <row r="2255" spans="1:20" s="10" customFormat="1" ht="65.099999999999994" customHeight="1" x14ac:dyDescent="0.3">
      <c r="A2255" s="13">
        <v>2242</v>
      </c>
      <c r="B2255" s="376"/>
      <c r="C2255" s="307" t="s">
        <v>3508</v>
      </c>
      <c r="D2255" s="319" t="s">
        <v>972</v>
      </c>
      <c r="E2255" s="307"/>
      <c r="F2255" s="318"/>
      <c r="G2255" s="376"/>
      <c r="H2255" s="321" t="s">
        <v>17</v>
      </c>
      <c r="I2255" s="373"/>
      <c r="J2255" s="389"/>
      <c r="K2255" s="318"/>
      <c r="L2255" s="324">
        <v>2592592.5925925924</v>
      </c>
      <c r="M2255" s="324">
        <v>2592592.5925925924</v>
      </c>
      <c r="N2255" s="132">
        <v>2592592.5925925924</v>
      </c>
      <c r="O2255" s="324">
        <v>2592592.5925925924</v>
      </c>
      <c r="P2255" s="324">
        <v>2592592.5925925924</v>
      </c>
      <c r="Q2255" s="324">
        <v>2592592.5925925924</v>
      </c>
      <c r="R2255" s="324">
        <v>2592592.5925925924</v>
      </c>
      <c r="S2255" s="324">
        <v>2592592.5925925924</v>
      </c>
      <c r="T2255" s="324">
        <v>2592592.5925925924</v>
      </c>
    </row>
    <row r="2256" spans="1:20" s="10" customFormat="1" ht="65.099999999999994" customHeight="1" x14ac:dyDescent="0.3">
      <c r="A2256" s="13">
        <v>2243</v>
      </c>
      <c r="B2256" s="376"/>
      <c r="C2256" s="307" t="s">
        <v>3509</v>
      </c>
      <c r="D2256" s="319" t="s">
        <v>972</v>
      </c>
      <c r="E2256" s="307"/>
      <c r="F2256" s="318"/>
      <c r="G2256" s="376"/>
      <c r="H2256" s="321" t="s">
        <v>17</v>
      </c>
      <c r="I2256" s="373"/>
      <c r="J2256" s="389"/>
      <c r="K2256" s="318"/>
      <c r="L2256" s="324">
        <v>2555555.5555555555</v>
      </c>
      <c r="M2256" s="324">
        <v>2555555.5555555555</v>
      </c>
      <c r="N2256" s="132">
        <v>2555555.5555555555</v>
      </c>
      <c r="O2256" s="324">
        <v>2555555.5555555555</v>
      </c>
      <c r="P2256" s="324">
        <v>2555555.5555555555</v>
      </c>
      <c r="Q2256" s="324">
        <v>2555555.5555555555</v>
      </c>
      <c r="R2256" s="324">
        <v>2555555.5555555555</v>
      </c>
      <c r="S2256" s="324">
        <v>2555555.5555555555</v>
      </c>
      <c r="T2256" s="324">
        <v>2555555.5555555555</v>
      </c>
    </row>
    <row r="2257" spans="1:20" s="10" customFormat="1" ht="65.099999999999994" customHeight="1" x14ac:dyDescent="0.3">
      <c r="A2257" s="13">
        <v>2244</v>
      </c>
      <c r="B2257" s="376"/>
      <c r="C2257" s="307" t="s">
        <v>3510</v>
      </c>
      <c r="D2257" s="319" t="s">
        <v>972</v>
      </c>
      <c r="E2257" s="307"/>
      <c r="F2257" s="318"/>
      <c r="G2257" s="376"/>
      <c r="H2257" s="321" t="s">
        <v>17</v>
      </c>
      <c r="I2257" s="373"/>
      <c r="J2257" s="389"/>
      <c r="K2257" s="318"/>
      <c r="L2257" s="324">
        <v>2055555.5555555555</v>
      </c>
      <c r="M2257" s="324">
        <v>2055555.5555555555</v>
      </c>
      <c r="N2257" s="132">
        <v>2055555.5555555555</v>
      </c>
      <c r="O2257" s="324">
        <v>2055555.5555555555</v>
      </c>
      <c r="P2257" s="324">
        <v>2055555.5555555555</v>
      </c>
      <c r="Q2257" s="324">
        <v>2055555.5555555555</v>
      </c>
      <c r="R2257" s="324">
        <v>2055555.5555555555</v>
      </c>
      <c r="S2257" s="324">
        <v>2055555.5555555555</v>
      </c>
      <c r="T2257" s="324">
        <v>2055555.5555555555</v>
      </c>
    </row>
    <row r="2258" spans="1:20" s="10" customFormat="1" ht="65.099999999999994" customHeight="1" x14ac:dyDescent="0.3">
      <c r="A2258" s="13">
        <v>2245</v>
      </c>
      <c r="B2258" s="376"/>
      <c r="C2258" s="307" t="s">
        <v>3511</v>
      </c>
      <c r="D2258" s="319" t="s">
        <v>972</v>
      </c>
      <c r="E2258" s="307"/>
      <c r="F2258" s="318"/>
      <c r="G2258" s="376"/>
      <c r="H2258" s="321" t="s">
        <v>17</v>
      </c>
      <c r="I2258" s="373"/>
      <c r="J2258" s="389"/>
      <c r="K2258" s="318"/>
      <c r="L2258" s="324">
        <v>1407407.4074074074</v>
      </c>
      <c r="M2258" s="324">
        <v>1407407.4074074074</v>
      </c>
      <c r="N2258" s="132">
        <v>1407407.4074074074</v>
      </c>
      <c r="O2258" s="324">
        <v>1407407.4074074074</v>
      </c>
      <c r="P2258" s="324">
        <v>1407407.4074074074</v>
      </c>
      <c r="Q2258" s="324">
        <v>1407407.4074074074</v>
      </c>
      <c r="R2258" s="324">
        <v>1407407.4074074074</v>
      </c>
      <c r="S2258" s="324">
        <v>1407407.4074074074</v>
      </c>
      <c r="T2258" s="324">
        <v>1407407.4074074074</v>
      </c>
    </row>
    <row r="2259" spans="1:20" s="10" customFormat="1" ht="65.099999999999994" customHeight="1" x14ac:dyDescent="0.3">
      <c r="A2259" s="13"/>
      <c r="B2259" s="376"/>
      <c r="C2259" s="307" t="s">
        <v>3512</v>
      </c>
      <c r="D2259" s="319"/>
      <c r="E2259" s="307"/>
      <c r="F2259" s="318"/>
      <c r="G2259" s="376"/>
      <c r="H2259" s="321"/>
      <c r="I2259" s="373"/>
      <c r="J2259" s="389"/>
      <c r="K2259" s="318"/>
      <c r="L2259" s="324"/>
      <c r="M2259" s="324"/>
      <c r="N2259" s="132"/>
      <c r="O2259" s="324"/>
      <c r="P2259" s="324"/>
      <c r="Q2259" s="324"/>
      <c r="R2259" s="324"/>
      <c r="S2259" s="324"/>
      <c r="T2259" s="324"/>
    </row>
    <row r="2260" spans="1:20" s="10" customFormat="1" ht="65.099999999999994" customHeight="1" x14ac:dyDescent="0.3">
      <c r="A2260" s="13">
        <v>2246</v>
      </c>
      <c r="B2260" s="376"/>
      <c r="C2260" s="307" t="s">
        <v>3513</v>
      </c>
      <c r="D2260" s="319" t="s">
        <v>972</v>
      </c>
      <c r="E2260" s="307"/>
      <c r="F2260" s="318" t="s">
        <v>3514</v>
      </c>
      <c r="G2260" s="376"/>
      <c r="H2260" s="321" t="s">
        <v>17</v>
      </c>
      <c r="I2260" s="373"/>
      <c r="J2260" s="389"/>
      <c r="K2260" s="318"/>
      <c r="L2260" s="324">
        <v>3601851.8518518517</v>
      </c>
      <c r="M2260" s="324">
        <v>3601851.8518518517</v>
      </c>
      <c r="N2260" s="132">
        <v>3601851.8518518517</v>
      </c>
      <c r="O2260" s="324">
        <v>3601851.8518518517</v>
      </c>
      <c r="P2260" s="324">
        <v>3601851.8518518517</v>
      </c>
      <c r="Q2260" s="324">
        <v>3601851.8518518517</v>
      </c>
      <c r="R2260" s="324">
        <v>3601851.8518518517</v>
      </c>
      <c r="S2260" s="324">
        <v>3601851.8518518517</v>
      </c>
      <c r="T2260" s="324">
        <v>3601851.8518518517</v>
      </c>
    </row>
    <row r="2261" spans="1:20" s="10" customFormat="1" ht="65.099999999999994" customHeight="1" x14ac:dyDescent="0.3">
      <c r="A2261" s="13">
        <v>2247</v>
      </c>
      <c r="B2261" s="376"/>
      <c r="C2261" s="307" t="s">
        <v>3515</v>
      </c>
      <c r="D2261" s="319" t="s">
        <v>209</v>
      </c>
      <c r="E2261" s="307"/>
      <c r="F2261" s="318" t="s">
        <v>3516</v>
      </c>
      <c r="G2261" s="376"/>
      <c r="H2261" s="321" t="s">
        <v>17</v>
      </c>
      <c r="I2261" s="373"/>
      <c r="J2261" s="389"/>
      <c r="K2261" s="318"/>
      <c r="L2261" s="324">
        <v>2148148.1481481479</v>
      </c>
      <c r="M2261" s="324">
        <v>2148148.1481481479</v>
      </c>
      <c r="N2261" s="132">
        <v>2148148.1481481479</v>
      </c>
      <c r="O2261" s="324">
        <v>2148148.1481481479</v>
      </c>
      <c r="P2261" s="324">
        <v>2148148.1481481479</v>
      </c>
      <c r="Q2261" s="324">
        <v>2148148.1481481479</v>
      </c>
      <c r="R2261" s="324">
        <v>2148148.1481481479</v>
      </c>
      <c r="S2261" s="324">
        <v>2148148.1481481479</v>
      </c>
      <c r="T2261" s="324">
        <v>2148148.1481481479</v>
      </c>
    </row>
    <row r="2262" spans="1:20" s="10" customFormat="1" ht="65.099999999999994" customHeight="1" x14ac:dyDescent="0.3">
      <c r="A2262" s="13">
        <v>2248</v>
      </c>
      <c r="B2262" s="376"/>
      <c r="C2262" s="307" t="s">
        <v>3517</v>
      </c>
      <c r="D2262" s="319" t="s">
        <v>209</v>
      </c>
      <c r="E2262" s="307"/>
      <c r="F2262" s="318" t="s">
        <v>3518</v>
      </c>
      <c r="G2262" s="376"/>
      <c r="H2262" s="321" t="s">
        <v>17</v>
      </c>
      <c r="I2262" s="373"/>
      <c r="J2262" s="389"/>
      <c r="K2262" s="318"/>
      <c r="L2262" s="324">
        <v>1916666.6666666665</v>
      </c>
      <c r="M2262" s="324">
        <v>1916666.6666666665</v>
      </c>
      <c r="N2262" s="132">
        <v>1916666.6666666665</v>
      </c>
      <c r="O2262" s="324">
        <v>1916666.6666666665</v>
      </c>
      <c r="P2262" s="324">
        <v>1916666.6666666665</v>
      </c>
      <c r="Q2262" s="324">
        <v>1916666.6666666665</v>
      </c>
      <c r="R2262" s="324">
        <v>1916666.6666666665</v>
      </c>
      <c r="S2262" s="324">
        <v>1916666.6666666665</v>
      </c>
      <c r="T2262" s="324">
        <v>1916666.6666666665</v>
      </c>
    </row>
    <row r="2263" spans="1:20" s="10" customFormat="1" ht="65.099999999999994" customHeight="1" x14ac:dyDescent="0.3">
      <c r="A2263" s="13">
        <v>2249</v>
      </c>
      <c r="B2263" s="376"/>
      <c r="C2263" s="307" t="s">
        <v>3519</v>
      </c>
      <c r="D2263" s="319" t="s">
        <v>209</v>
      </c>
      <c r="E2263" s="307"/>
      <c r="F2263" s="318" t="s">
        <v>3520</v>
      </c>
      <c r="G2263" s="376"/>
      <c r="H2263" s="321" t="s">
        <v>17</v>
      </c>
      <c r="I2263" s="373"/>
      <c r="J2263" s="389"/>
      <c r="K2263" s="318"/>
      <c r="L2263" s="324">
        <v>916666.66666666663</v>
      </c>
      <c r="M2263" s="324">
        <v>916666.66666666663</v>
      </c>
      <c r="N2263" s="132">
        <v>916666.66666666663</v>
      </c>
      <c r="O2263" s="324">
        <v>916666.66666666663</v>
      </c>
      <c r="P2263" s="324">
        <v>916666.66666666663</v>
      </c>
      <c r="Q2263" s="324">
        <v>916666.66666666663</v>
      </c>
      <c r="R2263" s="324">
        <v>916666.66666666663</v>
      </c>
      <c r="S2263" s="324">
        <v>916666.66666666663</v>
      </c>
      <c r="T2263" s="324">
        <v>916666.66666666663</v>
      </c>
    </row>
    <row r="2264" spans="1:20" s="10" customFormat="1" ht="65.099999999999994" customHeight="1" x14ac:dyDescent="0.3">
      <c r="A2264" s="13"/>
      <c r="B2264" s="376"/>
      <c r="C2264" s="307" t="s">
        <v>3521</v>
      </c>
      <c r="D2264" s="319"/>
      <c r="E2264" s="307"/>
      <c r="F2264" s="318"/>
      <c r="G2264" s="376"/>
      <c r="H2264" s="321"/>
      <c r="I2264" s="373"/>
      <c r="J2264" s="389"/>
      <c r="K2264" s="318"/>
      <c r="L2264" s="324"/>
      <c r="M2264" s="324"/>
      <c r="N2264" s="132"/>
      <c r="O2264" s="324"/>
      <c r="P2264" s="324"/>
      <c r="Q2264" s="324"/>
      <c r="R2264" s="324"/>
      <c r="S2264" s="324"/>
      <c r="T2264" s="324"/>
    </row>
    <row r="2265" spans="1:20" s="10" customFormat="1" ht="65.099999999999994" customHeight="1" x14ac:dyDescent="0.3">
      <c r="A2265" s="13">
        <v>2250</v>
      </c>
      <c r="B2265" s="376"/>
      <c r="C2265" s="307" t="s">
        <v>3522</v>
      </c>
      <c r="D2265" s="319" t="s">
        <v>209</v>
      </c>
      <c r="E2265" s="307"/>
      <c r="F2265" s="318"/>
      <c r="G2265" s="376"/>
      <c r="H2265" s="321" t="s">
        <v>3524</v>
      </c>
      <c r="I2265" s="373"/>
      <c r="J2265" s="389"/>
      <c r="K2265" s="318"/>
      <c r="L2265" s="324">
        <v>3129629.6296296292</v>
      </c>
      <c r="M2265" s="324">
        <v>3129629.6296296292</v>
      </c>
      <c r="N2265" s="132">
        <v>3129629.6296296292</v>
      </c>
      <c r="O2265" s="324">
        <v>3129629.6296296292</v>
      </c>
      <c r="P2265" s="324">
        <v>3129629.6296296292</v>
      </c>
      <c r="Q2265" s="324">
        <v>3129629.6296296292</v>
      </c>
      <c r="R2265" s="324">
        <v>3129629.6296296292</v>
      </c>
      <c r="S2265" s="324">
        <v>3129629.6296296292</v>
      </c>
      <c r="T2265" s="324">
        <v>3129629.6296296292</v>
      </c>
    </row>
    <row r="2266" spans="1:20" s="10" customFormat="1" ht="65.099999999999994" customHeight="1" x14ac:dyDescent="0.3">
      <c r="A2266" s="13">
        <v>2251</v>
      </c>
      <c r="B2266" s="376"/>
      <c r="C2266" s="307" t="s">
        <v>3526</v>
      </c>
      <c r="D2266" s="319" t="s">
        <v>209</v>
      </c>
      <c r="E2266" s="307"/>
      <c r="F2266" s="318"/>
      <c r="G2266" s="376"/>
      <c r="H2266" s="321" t="s">
        <v>3524</v>
      </c>
      <c r="I2266" s="373"/>
      <c r="J2266" s="389"/>
      <c r="K2266" s="318"/>
      <c r="L2266" s="324">
        <v>3000000</v>
      </c>
      <c r="M2266" s="324">
        <v>3000000</v>
      </c>
      <c r="N2266" s="132">
        <v>3000000</v>
      </c>
      <c r="O2266" s="324">
        <v>3000000</v>
      </c>
      <c r="P2266" s="324">
        <v>3000000</v>
      </c>
      <c r="Q2266" s="324">
        <v>3000000</v>
      </c>
      <c r="R2266" s="324">
        <v>3000000</v>
      </c>
      <c r="S2266" s="324">
        <v>3000000</v>
      </c>
      <c r="T2266" s="324">
        <v>3000000</v>
      </c>
    </row>
    <row r="2267" spans="1:20" s="10" customFormat="1" ht="65.099999999999994" customHeight="1" x14ac:dyDescent="0.3">
      <c r="A2267" s="13">
        <v>2252</v>
      </c>
      <c r="B2267" s="376"/>
      <c r="C2267" s="307" t="s">
        <v>3527</v>
      </c>
      <c r="D2267" s="319" t="s">
        <v>972</v>
      </c>
      <c r="E2267" s="307"/>
      <c r="F2267" s="318"/>
      <c r="G2267" s="376"/>
      <c r="H2267" s="321" t="s">
        <v>257</v>
      </c>
      <c r="I2267" s="373"/>
      <c r="J2267" s="389"/>
      <c r="K2267" s="318"/>
      <c r="L2267" s="324">
        <v>1518518.5185185184</v>
      </c>
      <c r="M2267" s="324">
        <v>1518518.5185185184</v>
      </c>
      <c r="N2267" s="132">
        <v>1518518.5185185184</v>
      </c>
      <c r="O2267" s="324">
        <v>1518518.5185185184</v>
      </c>
      <c r="P2267" s="324">
        <v>1518518.5185185184</v>
      </c>
      <c r="Q2267" s="324">
        <v>1518518.5185185184</v>
      </c>
      <c r="R2267" s="324">
        <v>1518518.5185185184</v>
      </c>
      <c r="S2267" s="324">
        <v>1518518.5185185184</v>
      </c>
      <c r="T2267" s="324">
        <v>1518518.5185185184</v>
      </c>
    </row>
    <row r="2268" spans="1:20" s="10" customFormat="1" ht="65.099999999999994" customHeight="1" x14ac:dyDescent="0.3">
      <c r="A2268" s="13">
        <v>2253</v>
      </c>
      <c r="B2268" s="376"/>
      <c r="C2268" s="307" t="s">
        <v>3528</v>
      </c>
      <c r="D2268" s="319" t="s">
        <v>972</v>
      </c>
      <c r="E2268" s="307"/>
      <c r="F2268" s="318"/>
      <c r="G2268" s="376"/>
      <c r="H2268" s="321" t="s">
        <v>257</v>
      </c>
      <c r="I2268" s="373"/>
      <c r="J2268" s="389"/>
      <c r="K2268" s="318"/>
      <c r="L2268" s="324">
        <v>1518518.5185185184</v>
      </c>
      <c r="M2268" s="324">
        <v>1518518.5185185184</v>
      </c>
      <c r="N2268" s="132">
        <v>1518518.5185185184</v>
      </c>
      <c r="O2268" s="324">
        <v>1518518.5185185184</v>
      </c>
      <c r="P2268" s="324">
        <v>1518518.5185185184</v>
      </c>
      <c r="Q2268" s="324">
        <v>1518518.5185185184</v>
      </c>
      <c r="R2268" s="324">
        <v>1518518.5185185184</v>
      </c>
      <c r="S2268" s="324">
        <v>1518518.5185185184</v>
      </c>
      <c r="T2268" s="324">
        <v>1518518.5185185184</v>
      </c>
    </row>
    <row r="2269" spans="1:20" s="10" customFormat="1" ht="65.099999999999994" customHeight="1" x14ac:dyDescent="0.3">
      <c r="A2269" s="13">
        <v>2254</v>
      </c>
      <c r="B2269" s="376"/>
      <c r="C2269" s="307" t="s">
        <v>3529</v>
      </c>
      <c r="D2269" s="319" t="s">
        <v>209</v>
      </c>
      <c r="E2269" s="307"/>
      <c r="F2269" s="318" t="s">
        <v>3530</v>
      </c>
      <c r="G2269" s="376"/>
      <c r="H2269" s="321" t="s">
        <v>3531</v>
      </c>
      <c r="I2269" s="373"/>
      <c r="J2269" s="389"/>
      <c r="K2269" s="318"/>
      <c r="L2269" s="324">
        <v>7388888.8888888881</v>
      </c>
      <c r="M2269" s="324">
        <v>7388888.8888888881</v>
      </c>
      <c r="N2269" s="132">
        <v>7388888.8888888881</v>
      </c>
      <c r="O2269" s="324">
        <v>7388888.8888888881</v>
      </c>
      <c r="P2269" s="324">
        <v>7388888.8888888881</v>
      </c>
      <c r="Q2269" s="324">
        <v>7388888.8888888881</v>
      </c>
      <c r="R2269" s="324">
        <v>7388888.8888888881</v>
      </c>
      <c r="S2269" s="324">
        <v>7388888.8888888881</v>
      </c>
      <c r="T2269" s="324">
        <v>7388888.8888888881</v>
      </c>
    </row>
    <row r="2270" spans="1:20" s="10" customFormat="1" ht="65.099999999999994" customHeight="1" x14ac:dyDescent="0.3">
      <c r="A2270" s="13">
        <v>2255</v>
      </c>
      <c r="B2270" s="376"/>
      <c r="C2270" s="307" t="s">
        <v>3532</v>
      </c>
      <c r="D2270" s="319" t="s">
        <v>972</v>
      </c>
      <c r="E2270" s="307"/>
      <c r="F2270" s="318" t="s">
        <v>3533</v>
      </c>
      <c r="G2270" s="376"/>
      <c r="H2270" s="321" t="s">
        <v>257</v>
      </c>
      <c r="I2270" s="373"/>
      <c r="J2270" s="389"/>
      <c r="K2270" s="318"/>
      <c r="L2270" s="324">
        <v>5546296.2962962957</v>
      </c>
      <c r="M2270" s="324">
        <v>5546296.2962962957</v>
      </c>
      <c r="N2270" s="132">
        <v>5546296.2962962957</v>
      </c>
      <c r="O2270" s="324">
        <v>5546296.2962962957</v>
      </c>
      <c r="P2270" s="324">
        <v>5546296.2962962957</v>
      </c>
      <c r="Q2270" s="324">
        <v>5546296.2962962957</v>
      </c>
      <c r="R2270" s="324">
        <v>5546296.2962962957</v>
      </c>
      <c r="S2270" s="324">
        <v>5546296.2962962957</v>
      </c>
      <c r="T2270" s="324">
        <v>5546296.2962962957</v>
      </c>
    </row>
    <row r="2271" spans="1:20" s="10" customFormat="1" ht="65.099999999999994" customHeight="1" x14ac:dyDescent="0.3">
      <c r="A2271" s="13"/>
      <c r="B2271" s="376"/>
      <c r="C2271" s="307" t="s">
        <v>3534</v>
      </c>
      <c r="D2271" s="319"/>
      <c r="E2271" s="307"/>
      <c r="F2271" s="318"/>
      <c r="G2271" s="376"/>
      <c r="H2271" s="321"/>
      <c r="I2271" s="373"/>
      <c r="J2271" s="389"/>
      <c r="K2271" s="318"/>
      <c r="L2271" s="324"/>
      <c r="M2271" s="324"/>
      <c r="N2271" s="132"/>
      <c r="O2271" s="324"/>
      <c r="P2271" s="324"/>
      <c r="Q2271" s="324"/>
      <c r="R2271" s="324"/>
      <c r="S2271" s="324"/>
      <c r="T2271" s="324"/>
    </row>
    <row r="2272" spans="1:20" s="10" customFormat="1" ht="65.099999999999994" customHeight="1" x14ac:dyDescent="0.3">
      <c r="A2272" s="13">
        <v>2256</v>
      </c>
      <c r="B2272" s="376"/>
      <c r="C2272" s="307" t="s">
        <v>3535</v>
      </c>
      <c r="D2272" s="319" t="s">
        <v>209</v>
      </c>
      <c r="E2272" s="307"/>
      <c r="F2272" s="318" t="s">
        <v>3536</v>
      </c>
      <c r="G2272" s="376"/>
      <c r="H2272" s="321" t="s">
        <v>17</v>
      </c>
      <c r="I2272" s="373"/>
      <c r="J2272" s="389"/>
      <c r="K2272" s="318"/>
      <c r="L2272" s="324">
        <v>13564814.814814813</v>
      </c>
      <c r="M2272" s="324">
        <v>13564814.814814813</v>
      </c>
      <c r="N2272" s="132">
        <v>13564814.814814813</v>
      </c>
      <c r="O2272" s="324">
        <v>13564814.814814813</v>
      </c>
      <c r="P2272" s="324">
        <v>13564814.814814813</v>
      </c>
      <c r="Q2272" s="324">
        <v>13564814.814814813</v>
      </c>
      <c r="R2272" s="324">
        <v>13564814.814814813</v>
      </c>
      <c r="S2272" s="324">
        <v>13564814.814814813</v>
      </c>
      <c r="T2272" s="324">
        <v>13564814.814814813</v>
      </c>
    </row>
    <row r="2273" spans="1:20" s="10" customFormat="1" ht="65.099999999999994" customHeight="1" x14ac:dyDescent="0.3">
      <c r="A2273" s="13">
        <v>2257</v>
      </c>
      <c r="B2273" s="376"/>
      <c r="C2273" s="307" t="s">
        <v>3537</v>
      </c>
      <c r="D2273" s="319" t="s">
        <v>209</v>
      </c>
      <c r="E2273" s="307"/>
      <c r="F2273" s="318" t="s">
        <v>3538</v>
      </c>
      <c r="G2273" s="376"/>
      <c r="H2273" s="321" t="s">
        <v>17</v>
      </c>
      <c r="I2273" s="373"/>
      <c r="J2273" s="389"/>
      <c r="K2273" s="318"/>
      <c r="L2273" s="324">
        <v>11972222.222222222</v>
      </c>
      <c r="M2273" s="324">
        <v>11972222.222222222</v>
      </c>
      <c r="N2273" s="132">
        <v>11972222.222222222</v>
      </c>
      <c r="O2273" s="324">
        <v>11972222.222222222</v>
      </c>
      <c r="P2273" s="324">
        <v>11972222.222222222</v>
      </c>
      <c r="Q2273" s="324">
        <v>11972222.222222222</v>
      </c>
      <c r="R2273" s="324">
        <v>11972222.222222222</v>
      </c>
      <c r="S2273" s="324">
        <v>11972222.222222222</v>
      </c>
      <c r="T2273" s="324">
        <v>11972222.222222222</v>
      </c>
    </row>
    <row r="2274" spans="1:20" s="10" customFormat="1" ht="65.099999999999994" customHeight="1" x14ac:dyDescent="0.3">
      <c r="A2274" s="13">
        <v>2258</v>
      </c>
      <c r="B2274" s="376"/>
      <c r="C2274" s="307" t="s">
        <v>3539</v>
      </c>
      <c r="D2274" s="319" t="s">
        <v>209</v>
      </c>
      <c r="E2274" s="307"/>
      <c r="F2274" s="318" t="s">
        <v>3540</v>
      </c>
      <c r="G2274" s="376"/>
      <c r="H2274" s="321" t="s">
        <v>17</v>
      </c>
      <c r="I2274" s="373"/>
      <c r="J2274" s="389"/>
      <c r="K2274" s="318"/>
      <c r="L2274" s="324">
        <v>15740740.740740739</v>
      </c>
      <c r="M2274" s="324">
        <v>15740740.740740739</v>
      </c>
      <c r="N2274" s="132">
        <v>15740740.740740739</v>
      </c>
      <c r="O2274" s="324">
        <v>15740740.740740739</v>
      </c>
      <c r="P2274" s="324">
        <v>15740740.740740739</v>
      </c>
      <c r="Q2274" s="324">
        <v>15740740.740740739</v>
      </c>
      <c r="R2274" s="324">
        <v>15740740.740740739</v>
      </c>
      <c r="S2274" s="324">
        <v>15740740.740740739</v>
      </c>
      <c r="T2274" s="324">
        <v>15740740.740740739</v>
      </c>
    </row>
    <row r="2275" spans="1:20" s="10" customFormat="1" ht="65.099999999999994" customHeight="1" x14ac:dyDescent="0.3">
      <c r="A2275" s="13">
        <v>2259</v>
      </c>
      <c r="B2275" s="376"/>
      <c r="C2275" s="307" t="s">
        <v>3541</v>
      </c>
      <c r="D2275" s="319" t="s">
        <v>209</v>
      </c>
      <c r="E2275" s="307"/>
      <c r="F2275" s="318" t="s">
        <v>3542</v>
      </c>
      <c r="G2275" s="376"/>
      <c r="H2275" s="321" t="s">
        <v>17</v>
      </c>
      <c r="I2275" s="373"/>
      <c r="J2275" s="389"/>
      <c r="K2275" s="318"/>
      <c r="L2275" s="324">
        <v>15064814.814814813</v>
      </c>
      <c r="M2275" s="324">
        <v>15064814.814814813</v>
      </c>
      <c r="N2275" s="132">
        <v>15064814.814814813</v>
      </c>
      <c r="O2275" s="324">
        <v>15064814.814814813</v>
      </c>
      <c r="P2275" s="324">
        <v>15064814.814814813</v>
      </c>
      <c r="Q2275" s="324">
        <v>15064814.814814813</v>
      </c>
      <c r="R2275" s="324">
        <v>15064814.814814813</v>
      </c>
      <c r="S2275" s="324">
        <v>15064814.814814813</v>
      </c>
      <c r="T2275" s="324">
        <v>15064814.814814813</v>
      </c>
    </row>
    <row r="2276" spans="1:20" s="10" customFormat="1" ht="65.099999999999994" customHeight="1" x14ac:dyDescent="0.3">
      <c r="A2276" s="13"/>
      <c r="B2276" s="376"/>
      <c r="C2276" s="307" t="s">
        <v>3543</v>
      </c>
      <c r="D2276" s="319"/>
      <c r="E2276" s="307"/>
      <c r="F2276" s="318"/>
      <c r="G2276" s="376"/>
      <c r="H2276" s="321"/>
      <c r="I2276" s="373"/>
      <c r="J2276" s="389"/>
      <c r="K2276" s="318"/>
      <c r="L2276" s="324">
        <v>0</v>
      </c>
      <c r="M2276" s="324">
        <v>0</v>
      </c>
      <c r="N2276" s="132">
        <v>0</v>
      </c>
      <c r="O2276" s="324">
        <v>0</v>
      </c>
      <c r="P2276" s="324">
        <v>0</v>
      </c>
      <c r="Q2276" s="324">
        <v>0</v>
      </c>
      <c r="R2276" s="324">
        <v>0</v>
      </c>
      <c r="S2276" s="324">
        <v>0</v>
      </c>
      <c r="T2276" s="324">
        <v>0</v>
      </c>
    </row>
    <row r="2277" spans="1:20" s="10" customFormat="1" ht="65.099999999999994" customHeight="1" x14ac:dyDescent="0.3">
      <c r="A2277" s="13">
        <v>2260</v>
      </c>
      <c r="B2277" s="376"/>
      <c r="C2277" s="307" t="s">
        <v>3544</v>
      </c>
      <c r="D2277" s="319" t="s">
        <v>972</v>
      </c>
      <c r="E2277" s="307"/>
      <c r="F2277" s="318"/>
      <c r="G2277" s="376"/>
      <c r="H2277" s="321" t="s">
        <v>257</v>
      </c>
      <c r="I2277" s="373"/>
      <c r="J2277" s="389"/>
      <c r="K2277" s="318"/>
      <c r="L2277" s="324">
        <v>111111.11111111111</v>
      </c>
      <c r="M2277" s="324">
        <v>111111.11111111111</v>
      </c>
      <c r="N2277" s="132">
        <v>111111.11111111111</v>
      </c>
      <c r="O2277" s="324">
        <v>111111.11111111111</v>
      </c>
      <c r="P2277" s="324">
        <v>111111.11111111111</v>
      </c>
      <c r="Q2277" s="324">
        <v>111111.11111111111</v>
      </c>
      <c r="R2277" s="324">
        <v>111111.11111111111</v>
      </c>
      <c r="S2277" s="324">
        <v>111111.11111111111</v>
      </c>
      <c r="T2277" s="324">
        <v>111111.11111111111</v>
      </c>
    </row>
    <row r="2278" spans="1:20" s="10" customFormat="1" ht="65.099999999999994" customHeight="1" x14ac:dyDescent="0.3">
      <c r="A2278" s="13">
        <v>2261</v>
      </c>
      <c r="B2278" s="376"/>
      <c r="C2278" s="307" t="s">
        <v>3545</v>
      </c>
      <c r="D2278" s="319" t="s">
        <v>972</v>
      </c>
      <c r="E2278" s="307"/>
      <c r="F2278" s="318"/>
      <c r="G2278" s="376"/>
      <c r="H2278" s="321" t="s">
        <v>257</v>
      </c>
      <c r="I2278" s="373"/>
      <c r="J2278" s="389"/>
      <c r="K2278" s="318"/>
      <c r="L2278" s="324">
        <v>111111.11111111111</v>
      </c>
      <c r="M2278" s="324">
        <v>111111.11111111111</v>
      </c>
      <c r="N2278" s="132">
        <v>111111.11111111111</v>
      </c>
      <c r="O2278" s="324">
        <v>111111.11111111111</v>
      </c>
      <c r="P2278" s="324">
        <v>111111.11111111111</v>
      </c>
      <c r="Q2278" s="324">
        <v>111111.11111111111</v>
      </c>
      <c r="R2278" s="324">
        <v>111111.11111111111</v>
      </c>
      <c r="S2278" s="324">
        <v>111111.11111111111</v>
      </c>
      <c r="T2278" s="324">
        <v>111111.11111111111</v>
      </c>
    </row>
    <row r="2279" spans="1:20" s="10" customFormat="1" ht="65.099999999999994" customHeight="1" x14ac:dyDescent="0.3">
      <c r="A2279" s="13">
        <v>2262</v>
      </c>
      <c r="B2279" s="376"/>
      <c r="C2279" s="307" t="s">
        <v>3546</v>
      </c>
      <c r="D2279" s="319" t="s">
        <v>209</v>
      </c>
      <c r="E2279" s="307"/>
      <c r="F2279" s="318"/>
      <c r="G2279" s="376"/>
      <c r="H2279" s="321" t="s">
        <v>17</v>
      </c>
      <c r="I2279" s="373"/>
      <c r="J2279" s="389"/>
      <c r="K2279" s="318"/>
      <c r="L2279" s="324">
        <v>111111.11111111111</v>
      </c>
      <c r="M2279" s="324">
        <v>111111.11111111111</v>
      </c>
      <c r="N2279" s="132">
        <v>111111.11111111111</v>
      </c>
      <c r="O2279" s="324">
        <v>111111.11111111111</v>
      </c>
      <c r="P2279" s="324">
        <v>111111.11111111111</v>
      </c>
      <c r="Q2279" s="324">
        <v>111111.11111111111</v>
      </c>
      <c r="R2279" s="324">
        <v>111111.11111111111</v>
      </c>
      <c r="S2279" s="324">
        <v>111111.11111111111</v>
      </c>
      <c r="T2279" s="324">
        <v>111111.11111111111</v>
      </c>
    </row>
    <row r="2280" spans="1:20" s="10" customFormat="1" ht="65.099999999999994" customHeight="1" x14ac:dyDescent="0.3">
      <c r="A2280" s="13">
        <v>2263</v>
      </c>
      <c r="B2280" s="376"/>
      <c r="C2280" s="307" t="s">
        <v>3547</v>
      </c>
      <c r="D2280" s="319" t="s">
        <v>209</v>
      </c>
      <c r="E2280" s="307"/>
      <c r="F2280" s="318"/>
      <c r="G2280" s="376"/>
      <c r="H2280" s="321" t="s">
        <v>17</v>
      </c>
      <c r="I2280" s="373"/>
      <c r="J2280" s="389"/>
      <c r="K2280" s="318"/>
      <c r="L2280" s="324">
        <v>1416666.6666666665</v>
      </c>
      <c r="M2280" s="324">
        <v>1416666.6666666665</v>
      </c>
      <c r="N2280" s="132">
        <v>1416666.6666666665</v>
      </c>
      <c r="O2280" s="324">
        <v>1416666.6666666665</v>
      </c>
      <c r="P2280" s="324">
        <v>1416666.6666666665</v>
      </c>
      <c r="Q2280" s="324">
        <v>1416666.6666666665</v>
      </c>
      <c r="R2280" s="324">
        <v>1416666.6666666665</v>
      </c>
      <c r="S2280" s="324">
        <v>1416666.6666666665</v>
      </c>
      <c r="T2280" s="324">
        <v>1416666.6666666665</v>
      </c>
    </row>
    <row r="2281" spans="1:20" s="10" customFormat="1" ht="65.099999999999994" customHeight="1" x14ac:dyDescent="0.3">
      <c r="A2281" s="13">
        <v>2264</v>
      </c>
      <c r="B2281" s="376"/>
      <c r="C2281" s="307" t="s">
        <v>3548</v>
      </c>
      <c r="D2281" s="319" t="s">
        <v>972</v>
      </c>
      <c r="E2281" s="307"/>
      <c r="F2281" s="318"/>
      <c r="G2281" s="376"/>
      <c r="H2281" s="321" t="s">
        <v>17</v>
      </c>
      <c r="I2281" s="373"/>
      <c r="J2281" s="389"/>
      <c r="K2281" s="318"/>
      <c r="L2281" s="324">
        <v>203703.70370370368</v>
      </c>
      <c r="M2281" s="324">
        <v>203703.70370370368</v>
      </c>
      <c r="N2281" s="132">
        <v>203703.70370370368</v>
      </c>
      <c r="O2281" s="324">
        <v>203703.70370370368</v>
      </c>
      <c r="P2281" s="324">
        <v>203703.70370370368</v>
      </c>
      <c r="Q2281" s="324">
        <v>203703.70370370368</v>
      </c>
      <c r="R2281" s="324">
        <v>203703.70370370368</v>
      </c>
      <c r="S2281" s="324">
        <v>203703.70370370368</v>
      </c>
      <c r="T2281" s="324">
        <v>203703.70370370368</v>
      </c>
    </row>
    <row r="2282" spans="1:20" s="10" customFormat="1" ht="65.099999999999994" customHeight="1" x14ac:dyDescent="0.3">
      <c r="A2282" s="13">
        <v>2265</v>
      </c>
      <c r="B2282" s="376"/>
      <c r="C2282" s="307" t="s">
        <v>3549</v>
      </c>
      <c r="D2282" s="319" t="s">
        <v>972</v>
      </c>
      <c r="E2282" s="307"/>
      <c r="F2282" s="318"/>
      <c r="G2282" s="376"/>
      <c r="H2282" s="321" t="s">
        <v>17</v>
      </c>
      <c r="I2282" s="373"/>
      <c r="J2282" s="389"/>
      <c r="K2282" s="318"/>
      <c r="L2282" s="324">
        <v>314814.81481481477</v>
      </c>
      <c r="M2282" s="324">
        <v>314814.81481481477</v>
      </c>
      <c r="N2282" s="132">
        <v>314814.81481481477</v>
      </c>
      <c r="O2282" s="324">
        <v>314814.81481481477</v>
      </c>
      <c r="P2282" s="324">
        <v>314814.81481481477</v>
      </c>
      <c r="Q2282" s="324">
        <v>314814.81481481477</v>
      </c>
      <c r="R2282" s="324">
        <v>314814.81481481477</v>
      </c>
      <c r="S2282" s="324">
        <v>314814.81481481477</v>
      </c>
      <c r="T2282" s="324">
        <v>314814.81481481477</v>
      </c>
    </row>
    <row r="2283" spans="1:20" s="10" customFormat="1" ht="65.099999999999994" customHeight="1" x14ac:dyDescent="0.3">
      <c r="A2283" s="13">
        <v>2266</v>
      </c>
      <c r="B2283" s="376"/>
      <c r="C2283" s="307" t="s">
        <v>3550</v>
      </c>
      <c r="D2283" s="319" t="s">
        <v>972</v>
      </c>
      <c r="E2283" s="307"/>
      <c r="F2283" s="318"/>
      <c r="G2283" s="376"/>
      <c r="H2283" s="321" t="s">
        <v>17</v>
      </c>
      <c r="I2283" s="373"/>
      <c r="J2283" s="389"/>
      <c r="K2283" s="318"/>
      <c r="L2283" s="324">
        <v>268518.51851851848</v>
      </c>
      <c r="M2283" s="324">
        <v>268518.51851851848</v>
      </c>
      <c r="N2283" s="132">
        <v>268518.51851851848</v>
      </c>
      <c r="O2283" s="324">
        <v>268518.51851851848</v>
      </c>
      <c r="P2283" s="324">
        <v>268518.51851851848</v>
      </c>
      <c r="Q2283" s="324">
        <v>268518.51851851848</v>
      </c>
      <c r="R2283" s="324">
        <v>268518.51851851848</v>
      </c>
      <c r="S2283" s="324">
        <v>268518.51851851848</v>
      </c>
      <c r="T2283" s="324">
        <v>268518.51851851848</v>
      </c>
    </row>
    <row r="2284" spans="1:20" s="10" customFormat="1" ht="65.099999999999994" customHeight="1" x14ac:dyDescent="0.3">
      <c r="A2284" s="13">
        <v>2267</v>
      </c>
      <c r="B2284" s="376"/>
      <c r="C2284" s="307" t="s">
        <v>3551</v>
      </c>
      <c r="D2284" s="319" t="s">
        <v>209</v>
      </c>
      <c r="E2284" s="307"/>
      <c r="F2284" s="318"/>
      <c r="G2284" s="376"/>
      <c r="H2284" s="321" t="s">
        <v>2006</v>
      </c>
      <c r="I2284" s="373"/>
      <c r="J2284" s="389"/>
      <c r="K2284" s="318"/>
      <c r="L2284" s="324">
        <v>13185185.185185185</v>
      </c>
      <c r="M2284" s="324">
        <v>13185185.185185185</v>
      </c>
      <c r="N2284" s="132">
        <v>13185185.185185185</v>
      </c>
      <c r="O2284" s="324">
        <v>13185185.185185185</v>
      </c>
      <c r="P2284" s="324">
        <v>13185185.185185185</v>
      </c>
      <c r="Q2284" s="324">
        <v>13185185.185185185</v>
      </c>
      <c r="R2284" s="324">
        <v>13185185.185185185</v>
      </c>
      <c r="S2284" s="324">
        <v>13185185.185185185</v>
      </c>
      <c r="T2284" s="324">
        <v>13185185.185185185</v>
      </c>
    </row>
    <row r="2285" spans="1:20" s="10" customFormat="1" ht="65.099999999999994" customHeight="1" x14ac:dyDescent="0.3">
      <c r="A2285" s="13">
        <v>2268</v>
      </c>
      <c r="B2285" s="376"/>
      <c r="C2285" s="307" t="s">
        <v>3552</v>
      </c>
      <c r="D2285" s="319" t="s">
        <v>209</v>
      </c>
      <c r="E2285" s="307"/>
      <c r="F2285" s="318"/>
      <c r="G2285" s="376"/>
      <c r="H2285" s="321" t="s">
        <v>3531</v>
      </c>
      <c r="I2285" s="373"/>
      <c r="J2285" s="389"/>
      <c r="K2285" s="318"/>
      <c r="L2285" s="324">
        <v>5583333.333333333</v>
      </c>
      <c r="M2285" s="324">
        <v>5583333.333333333</v>
      </c>
      <c r="N2285" s="132">
        <v>5583333.333333333</v>
      </c>
      <c r="O2285" s="324">
        <v>5583333.333333333</v>
      </c>
      <c r="P2285" s="324">
        <v>5583333.333333333</v>
      </c>
      <c r="Q2285" s="324">
        <v>5583333.333333333</v>
      </c>
      <c r="R2285" s="324">
        <v>5583333.333333333</v>
      </c>
      <c r="S2285" s="324">
        <v>5583333.333333333</v>
      </c>
      <c r="T2285" s="324">
        <v>5583333.333333333</v>
      </c>
    </row>
    <row r="2286" spans="1:20" s="10" customFormat="1" ht="65.099999999999994" customHeight="1" x14ac:dyDescent="0.3">
      <c r="A2286" s="13">
        <v>2269</v>
      </c>
      <c r="B2286" s="376"/>
      <c r="C2286" s="307" t="s">
        <v>3553</v>
      </c>
      <c r="D2286" s="319" t="s">
        <v>209</v>
      </c>
      <c r="E2286" s="307"/>
      <c r="F2286" s="318"/>
      <c r="G2286" s="376"/>
      <c r="H2286" s="321" t="s">
        <v>2006</v>
      </c>
      <c r="I2286" s="373"/>
      <c r="J2286" s="389"/>
      <c r="K2286" s="318"/>
      <c r="L2286" s="324">
        <v>1703703.7037037036</v>
      </c>
      <c r="M2286" s="324">
        <v>1703703.7037037036</v>
      </c>
      <c r="N2286" s="132">
        <v>1703703.7037037036</v>
      </c>
      <c r="O2286" s="324">
        <v>1703703.7037037036</v>
      </c>
      <c r="P2286" s="324">
        <v>1703703.7037037036</v>
      </c>
      <c r="Q2286" s="324">
        <v>1703703.7037037036</v>
      </c>
      <c r="R2286" s="324">
        <v>1703703.7037037036</v>
      </c>
      <c r="S2286" s="324">
        <v>1703703.7037037036</v>
      </c>
      <c r="T2286" s="324">
        <v>1703703.7037037036</v>
      </c>
    </row>
    <row r="2287" spans="1:20" s="10" customFormat="1" ht="65.099999999999994" customHeight="1" x14ac:dyDescent="0.3">
      <c r="A2287" s="13">
        <v>2270</v>
      </c>
      <c r="B2287" s="376"/>
      <c r="C2287" s="307" t="s">
        <v>3554</v>
      </c>
      <c r="D2287" s="319" t="s">
        <v>972</v>
      </c>
      <c r="E2287" s="307"/>
      <c r="F2287" s="318"/>
      <c r="G2287" s="376"/>
      <c r="H2287" s="321" t="s">
        <v>257</v>
      </c>
      <c r="I2287" s="373"/>
      <c r="J2287" s="389"/>
      <c r="K2287" s="318"/>
      <c r="L2287" s="324">
        <v>342592.59259259258</v>
      </c>
      <c r="M2287" s="324">
        <v>342592.59259259258</v>
      </c>
      <c r="N2287" s="132">
        <v>342592.59259259258</v>
      </c>
      <c r="O2287" s="324">
        <v>342592.59259259258</v>
      </c>
      <c r="P2287" s="324">
        <v>342592.59259259258</v>
      </c>
      <c r="Q2287" s="324">
        <v>342592.59259259258</v>
      </c>
      <c r="R2287" s="324">
        <v>342592.59259259258</v>
      </c>
      <c r="S2287" s="324">
        <v>342592.59259259258</v>
      </c>
      <c r="T2287" s="324">
        <v>342592.59259259258</v>
      </c>
    </row>
    <row r="2288" spans="1:20" s="10" customFormat="1" ht="65.099999999999994" customHeight="1" x14ac:dyDescent="0.3">
      <c r="A2288" s="13">
        <v>2271</v>
      </c>
      <c r="B2288" s="376"/>
      <c r="C2288" s="307" t="s">
        <v>3555</v>
      </c>
      <c r="D2288" s="319" t="s">
        <v>209</v>
      </c>
      <c r="E2288" s="307"/>
      <c r="F2288" s="318"/>
      <c r="G2288" s="376"/>
      <c r="H2288" s="321" t="s">
        <v>257</v>
      </c>
      <c r="I2288" s="373"/>
      <c r="J2288" s="389"/>
      <c r="K2288" s="318"/>
      <c r="L2288" s="324">
        <v>4564814.8148148144</v>
      </c>
      <c r="M2288" s="324">
        <v>4564814.8148148144</v>
      </c>
      <c r="N2288" s="132">
        <v>4564814.8148148144</v>
      </c>
      <c r="O2288" s="324">
        <v>4564814.8148148144</v>
      </c>
      <c r="P2288" s="324">
        <v>4564814.8148148144</v>
      </c>
      <c r="Q2288" s="324">
        <v>4564814.8148148144</v>
      </c>
      <c r="R2288" s="324">
        <v>4564814.8148148144</v>
      </c>
      <c r="S2288" s="324">
        <v>4564814.8148148144</v>
      </c>
      <c r="T2288" s="324">
        <v>4564814.8148148144</v>
      </c>
    </row>
    <row r="2289" spans="1:20" s="10" customFormat="1" ht="65.099999999999994" customHeight="1" x14ac:dyDescent="0.3">
      <c r="A2289" s="13">
        <v>2272</v>
      </c>
      <c r="B2289" s="376"/>
      <c r="C2289" s="307" t="s">
        <v>3556</v>
      </c>
      <c r="D2289" s="319" t="s">
        <v>209</v>
      </c>
      <c r="E2289" s="307"/>
      <c r="F2289" s="318"/>
      <c r="G2289" s="376"/>
      <c r="H2289" s="321" t="s">
        <v>257</v>
      </c>
      <c r="I2289" s="373"/>
      <c r="J2289" s="389"/>
      <c r="K2289" s="318"/>
      <c r="L2289" s="324">
        <v>2092592.5925925924</v>
      </c>
      <c r="M2289" s="324">
        <v>2092592.5925925924</v>
      </c>
      <c r="N2289" s="132">
        <v>2092592.5925925924</v>
      </c>
      <c r="O2289" s="324">
        <v>2092592.5925925924</v>
      </c>
      <c r="P2289" s="324">
        <v>2092592.5925925924</v>
      </c>
      <c r="Q2289" s="324">
        <v>2092592.5925925924</v>
      </c>
      <c r="R2289" s="324">
        <v>2092592.5925925924</v>
      </c>
      <c r="S2289" s="324">
        <v>2092592.5925925924</v>
      </c>
      <c r="T2289" s="324">
        <v>2092592.5925925924</v>
      </c>
    </row>
    <row r="2290" spans="1:20" s="10" customFormat="1" ht="65.099999999999994" customHeight="1" x14ac:dyDescent="0.3">
      <c r="A2290" s="13">
        <v>2273</v>
      </c>
      <c r="B2290" s="376"/>
      <c r="C2290" s="307" t="s">
        <v>3557</v>
      </c>
      <c r="D2290" s="319" t="s">
        <v>209</v>
      </c>
      <c r="E2290" s="307"/>
      <c r="F2290" s="318"/>
      <c r="G2290" s="376"/>
      <c r="H2290" s="321" t="s">
        <v>257</v>
      </c>
      <c r="I2290" s="373"/>
      <c r="J2290" s="389"/>
      <c r="K2290" s="318"/>
      <c r="L2290" s="324">
        <v>1916666.6666666665</v>
      </c>
      <c r="M2290" s="324">
        <v>1916666.6666666665</v>
      </c>
      <c r="N2290" s="132">
        <v>1916666.6666666665</v>
      </c>
      <c r="O2290" s="324">
        <v>1916666.6666666665</v>
      </c>
      <c r="P2290" s="324">
        <v>1916666.6666666665</v>
      </c>
      <c r="Q2290" s="324">
        <v>1916666.6666666665</v>
      </c>
      <c r="R2290" s="324">
        <v>1916666.6666666665</v>
      </c>
      <c r="S2290" s="324">
        <v>1916666.6666666665</v>
      </c>
      <c r="T2290" s="324">
        <v>1916666.6666666665</v>
      </c>
    </row>
    <row r="2291" spans="1:20" s="10" customFormat="1" ht="65.099999999999994" customHeight="1" x14ac:dyDescent="0.3">
      <c r="A2291" s="13">
        <v>2274</v>
      </c>
      <c r="B2291" s="376"/>
      <c r="C2291" s="307" t="s">
        <v>3558</v>
      </c>
      <c r="D2291" s="319" t="s">
        <v>209</v>
      </c>
      <c r="E2291" s="307"/>
      <c r="F2291" s="318"/>
      <c r="G2291" s="376"/>
      <c r="H2291" s="321" t="s">
        <v>257</v>
      </c>
      <c r="I2291" s="373"/>
      <c r="J2291" s="389"/>
      <c r="K2291" s="318"/>
      <c r="L2291" s="324">
        <v>1731481.4814814813</v>
      </c>
      <c r="M2291" s="324">
        <v>1731481.4814814813</v>
      </c>
      <c r="N2291" s="132">
        <v>1731481.4814814813</v>
      </c>
      <c r="O2291" s="324">
        <v>1731481.4814814813</v>
      </c>
      <c r="P2291" s="324">
        <v>1731481.4814814813</v>
      </c>
      <c r="Q2291" s="324">
        <v>1731481.4814814813</v>
      </c>
      <c r="R2291" s="324">
        <v>1731481.4814814813</v>
      </c>
      <c r="S2291" s="324">
        <v>1731481.4814814813</v>
      </c>
      <c r="T2291" s="324">
        <v>1731481.4814814813</v>
      </c>
    </row>
    <row r="2292" spans="1:20" s="10" customFormat="1" ht="65.099999999999994" customHeight="1" x14ac:dyDescent="0.3">
      <c r="A2292" s="13">
        <v>2275</v>
      </c>
      <c r="B2292" s="376"/>
      <c r="C2292" s="307" t="s">
        <v>3559</v>
      </c>
      <c r="D2292" s="319" t="s">
        <v>209</v>
      </c>
      <c r="E2292" s="307"/>
      <c r="F2292" s="318"/>
      <c r="G2292" s="376"/>
      <c r="H2292" s="321" t="s">
        <v>257</v>
      </c>
      <c r="I2292" s="373"/>
      <c r="J2292" s="389"/>
      <c r="K2292" s="318"/>
      <c r="L2292" s="324">
        <v>629629.62962962955</v>
      </c>
      <c r="M2292" s="324">
        <v>629629.62962962955</v>
      </c>
      <c r="N2292" s="132">
        <v>629629.62962962955</v>
      </c>
      <c r="O2292" s="324">
        <v>629629.62962962955</v>
      </c>
      <c r="P2292" s="324">
        <v>629629.62962962955</v>
      </c>
      <c r="Q2292" s="324">
        <v>629629.62962962955</v>
      </c>
      <c r="R2292" s="324">
        <v>629629.62962962955</v>
      </c>
      <c r="S2292" s="324">
        <v>629629.62962962955</v>
      </c>
      <c r="T2292" s="324">
        <v>629629.62962962955</v>
      </c>
    </row>
    <row r="2293" spans="1:20" s="10" customFormat="1" ht="65.099999999999994" customHeight="1" x14ac:dyDescent="0.3">
      <c r="A2293" s="13">
        <v>2276</v>
      </c>
      <c r="B2293" s="376"/>
      <c r="C2293" s="307" t="s">
        <v>3560</v>
      </c>
      <c r="D2293" s="319" t="s">
        <v>209</v>
      </c>
      <c r="E2293" s="307"/>
      <c r="F2293" s="318"/>
      <c r="G2293" s="376"/>
      <c r="H2293" s="321" t="s">
        <v>257</v>
      </c>
      <c r="I2293" s="373"/>
      <c r="J2293" s="389"/>
      <c r="K2293" s="318"/>
      <c r="L2293" s="324">
        <v>898148.14814814809</v>
      </c>
      <c r="M2293" s="324">
        <v>898148.14814814809</v>
      </c>
      <c r="N2293" s="132">
        <v>898148.14814814809</v>
      </c>
      <c r="O2293" s="324">
        <v>898148.14814814809</v>
      </c>
      <c r="P2293" s="324">
        <v>898148.14814814809</v>
      </c>
      <c r="Q2293" s="324">
        <v>898148.14814814809</v>
      </c>
      <c r="R2293" s="324">
        <v>898148.14814814809</v>
      </c>
      <c r="S2293" s="324">
        <v>898148.14814814809</v>
      </c>
      <c r="T2293" s="324">
        <v>898148.14814814809</v>
      </c>
    </row>
    <row r="2294" spans="1:20" s="10" customFormat="1" ht="65.099999999999994" customHeight="1" x14ac:dyDescent="0.3">
      <c r="A2294" s="13">
        <v>2277</v>
      </c>
      <c r="B2294" s="376"/>
      <c r="C2294" s="307" t="s">
        <v>3561</v>
      </c>
      <c r="D2294" s="319" t="s">
        <v>209</v>
      </c>
      <c r="E2294" s="307"/>
      <c r="F2294" s="318"/>
      <c r="G2294" s="376"/>
      <c r="H2294" s="321" t="s">
        <v>257</v>
      </c>
      <c r="I2294" s="373"/>
      <c r="J2294" s="389"/>
      <c r="K2294" s="318"/>
      <c r="L2294" s="324">
        <v>435185.18518518517</v>
      </c>
      <c r="M2294" s="324">
        <v>435185.18518518517</v>
      </c>
      <c r="N2294" s="132">
        <v>435185.18518518517</v>
      </c>
      <c r="O2294" s="324">
        <v>435185.18518518517</v>
      </c>
      <c r="P2294" s="324">
        <v>435185.18518518517</v>
      </c>
      <c r="Q2294" s="324">
        <v>435185.18518518517</v>
      </c>
      <c r="R2294" s="324">
        <v>435185.18518518517</v>
      </c>
      <c r="S2294" s="324">
        <v>435185.18518518517</v>
      </c>
      <c r="T2294" s="324">
        <v>435185.18518518517</v>
      </c>
    </row>
    <row r="2295" spans="1:20" s="10" customFormat="1" ht="65.099999999999994" customHeight="1" x14ac:dyDescent="0.3">
      <c r="A2295" s="13">
        <v>2278</v>
      </c>
      <c r="B2295" s="376"/>
      <c r="C2295" s="307" t="s">
        <v>3562</v>
      </c>
      <c r="D2295" s="319" t="s">
        <v>209</v>
      </c>
      <c r="E2295" s="307"/>
      <c r="F2295" s="318"/>
      <c r="G2295" s="376"/>
      <c r="H2295" s="321" t="s">
        <v>257</v>
      </c>
      <c r="I2295" s="373"/>
      <c r="J2295" s="389"/>
      <c r="K2295" s="318"/>
      <c r="L2295" s="324">
        <v>916666.66666666663</v>
      </c>
      <c r="M2295" s="324">
        <v>916666.66666666663</v>
      </c>
      <c r="N2295" s="132">
        <v>916666.66666666663</v>
      </c>
      <c r="O2295" s="324">
        <v>916666.66666666663</v>
      </c>
      <c r="P2295" s="324">
        <v>916666.66666666663</v>
      </c>
      <c r="Q2295" s="324">
        <v>916666.66666666663</v>
      </c>
      <c r="R2295" s="324">
        <v>916666.66666666663</v>
      </c>
      <c r="S2295" s="324">
        <v>916666.66666666663</v>
      </c>
      <c r="T2295" s="324">
        <v>916666.66666666663</v>
      </c>
    </row>
    <row r="2296" spans="1:20" s="10" customFormat="1" ht="65.099999999999994" customHeight="1" x14ac:dyDescent="0.3">
      <c r="A2296" s="13">
        <v>2279</v>
      </c>
      <c r="B2296" s="376"/>
      <c r="C2296" s="307" t="s">
        <v>3563</v>
      </c>
      <c r="D2296" s="319" t="s">
        <v>209</v>
      </c>
      <c r="E2296" s="307"/>
      <c r="F2296" s="318"/>
      <c r="G2296" s="376"/>
      <c r="H2296" s="321" t="s">
        <v>257</v>
      </c>
      <c r="I2296" s="373"/>
      <c r="J2296" s="389"/>
      <c r="K2296" s="318"/>
      <c r="L2296" s="324">
        <v>805555.5555555555</v>
      </c>
      <c r="M2296" s="324">
        <v>805555.5555555555</v>
      </c>
      <c r="N2296" s="132">
        <v>805555.5555555555</v>
      </c>
      <c r="O2296" s="324">
        <v>805555.5555555555</v>
      </c>
      <c r="P2296" s="324">
        <v>805555.5555555555</v>
      </c>
      <c r="Q2296" s="324">
        <v>805555.5555555555</v>
      </c>
      <c r="R2296" s="324">
        <v>805555.5555555555</v>
      </c>
      <c r="S2296" s="324">
        <v>805555.5555555555</v>
      </c>
      <c r="T2296" s="324">
        <v>805555.5555555555</v>
      </c>
    </row>
    <row r="2297" spans="1:20" s="10" customFormat="1" ht="65.099999999999994" customHeight="1" x14ac:dyDescent="0.3">
      <c r="A2297" s="13">
        <v>2280</v>
      </c>
      <c r="B2297" s="376"/>
      <c r="C2297" s="307" t="s">
        <v>3564</v>
      </c>
      <c r="D2297" s="319" t="s">
        <v>209</v>
      </c>
      <c r="E2297" s="307"/>
      <c r="F2297" s="318"/>
      <c r="G2297" s="376"/>
      <c r="H2297" s="321" t="s">
        <v>257</v>
      </c>
      <c r="I2297" s="373"/>
      <c r="J2297" s="389"/>
      <c r="K2297" s="318"/>
      <c r="L2297" s="324">
        <v>851851.8518518518</v>
      </c>
      <c r="M2297" s="324">
        <v>851851.8518518518</v>
      </c>
      <c r="N2297" s="132">
        <v>851851.8518518518</v>
      </c>
      <c r="O2297" s="324">
        <v>851851.8518518518</v>
      </c>
      <c r="P2297" s="324">
        <v>851851.8518518518</v>
      </c>
      <c r="Q2297" s="324">
        <v>851851.8518518518</v>
      </c>
      <c r="R2297" s="324">
        <v>851851.8518518518</v>
      </c>
      <c r="S2297" s="324">
        <v>851851.8518518518</v>
      </c>
      <c r="T2297" s="324">
        <v>851851.8518518518</v>
      </c>
    </row>
    <row r="2298" spans="1:20" s="10" customFormat="1" ht="65.099999999999994" customHeight="1" x14ac:dyDescent="0.3">
      <c r="A2298" s="13">
        <v>2281</v>
      </c>
      <c r="B2298" s="376"/>
      <c r="C2298" s="307" t="s">
        <v>3565</v>
      </c>
      <c r="D2298" s="319" t="s">
        <v>209</v>
      </c>
      <c r="E2298" s="307"/>
      <c r="F2298" s="318"/>
      <c r="G2298" s="376"/>
      <c r="H2298" s="321" t="s">
        <v>3531</v>
      </c>
      <c r="I2298" s="373"/>
      <c r="J2298" s="389"/>
      <c r="K2298" s="318"/>
      <c r="L2298" s="324">
        <v>7712962.9629629627</v>
      </c>
      <c r="M2298" s="324">
        <v>7712962.9629629627</v>
      </c>
      <c r="N2298" s="132">
        <v>7712962.9629629627</v>
      </c>
      <c r="O2298" s="324">
        <v>7712962.9629629627</v>
      </c>
      <c r="P2298" s="324">
        <v>7712962.9629629627</v>
      </c>
      <c r="Q2298" s="324">
        <v>7712962.9629629627</v>
      </c>
      <c r="R2298" s="324">
        <v>7712962.9629629627</v>
      </c>
      <c r="S2298" s="324">
        <v>7712962.9629629627</v>
      </c>
      <c r="T2298" s="324">
        <v>7712962.9629629627</v>
      </c>
    </row>
    <row r="2299" spans="1:20" s="10" customFormat="1" ht="65.099999999999994" customHeight="1" x14ac:dyDescent="0.3">
      <c r="A2299" s="13">
        <v>2282</v>
      </c>
      <c r="B2299" s="376"/>
      <c r="C2299" s="307" t="s">
        <v>3566</v>
      </c>
      <c r="D2299" s="319" t="s">
        <v>209</v>
      </c>
      <c r="E2299" s="307"/>
      <c r="F2299" s="318"/>
      <c r="G2299" s="376"/>
      <c r="H2299" s="321" t="s">
        <v>257</v>
      </c>
      <c r="I2299" s="373"/>
      <c r="J2299" s="389"/>
      <c r="K2299" s="318"/>
      <c r="L2299" s="324">
        <v>1129629.6296296297</v>
      </c>
      <c r="M2299" s="324">
        <v>1129629.6296296297</v>
      </c>
      <c r="N2299" s="132">
        <v>1129629.6296296297</v>
      </c>
      <c r="O2299" s="324">
        <v>1129629.6296296297</v>
      </c>
      <c r="P2299" s="324">
        <v>1129629.6296296297</v>
      </c>
      <c r="Q2299" s="324">
        <v>1129629.6296296297</v>
      </c>
      <c r="R2299" s="324">
        <v>1129629.6296296297</v>
      </c>
      <c r="S2299" s="324">
        <v>1129629.6296296297</v>
      </c>
      <c r="T2299" s="324">
        <v>1129629.6296296297</v>
      </c>
    </row>
    <row r="2300" spans="1:20" s="10" customFormat="1" ht="65.099999999999994" customHeight="1" x14ac:dyDescent="0.3">
      <c r="A2300" s="13">
        <v>2283</v>
      </c>
      <c r="B2300" s="376"/>
      <c r="C2300" s="307" t="s">
        <v>3567</v>
      </c>
      <c r="D2300" s="319" t="s">
        <v>209</v>
      </c>
      <c r="E2300" s="307"/>
      <c r="F2300" s="318"/>
      <c r="G2300" s="376"/>
      <c r="H2300" s="321" t="s">
        <v>257</v>
      </c>
      <c r="I2300" s="373"/>
      <c r="J2300" s="389"/>
      <c r="K2300" s="318"/>
      <c r="L2300" s="324">
        <v>527777.77777777775</v>
      </c>
      <c r="M2300" s="324">
        <v>527777.77777777775</v>
      </c>
      <c r="N2300" s="132">
        <v>527777.77777777775</v>
      </c>
      <c r="O2300" s="324">
        <v>527777.77777777775</v>
      </c>
      <c r="P2300" s="324">
        <v>527777.77777777775</v>
      </c>
      <c r="Q2300" s="324">
        <v>527777.77777777775</v>
      </c>
      <c r="R2300" s="324">
        <v>527777.77777777775</v>
      </c>
      <c r="S2300" s="324">
        <v>527777.77777777775</v>
      </c>
      <c r="T2300" s="324">
        <v>527777.77777777775</v>
      </c>
    </row>
    <row r="2301" spans="1:20" s="10" customFormat="1" ht="65.099999999999994" customHeight="1" x14ac:dyDescent="0.3">
      <c r="A2301" s="13">
        <v>2284</v>
      </c>
      <c r="B2301" s="376"/>
      <c r="C2301" s="307" t="s">
        <v>3568</v>
      </c>
      <c r="D2301" s="319" t="s">
        <v>209</v>
      </c>
      <c r="E2301" s="307"/>
      <c r="F2301" s="318"/>
      <c r="G2301" s="376"/>
      <c r="H2301" s="321" t="s">
        <v>17</v>
      </c>
      <c r="I2301" s="373"/>
      <c r="J2301" s="389"/>
      <c r="K2301" s="318"/>
      <c r="L2301" s="324">
        <v>425925.9259259259</v>
      </c>
      <c r="M2301" s="324">
        <v>425925.9259259259</v>
      </c>
      <c r="N2301" s="132">
        <v>425925.9259259259</v>
      </c>
      <c r="O2301" s="324">
        <v>425925.9259259259</v>
      </c>
      <c r="P2301" s="324">
        <v>425925.9259259259</v>
      </c>
      <c r="Q2301" s="324">
        <v>425925.9259259259</v>
      </c>
      <c r="R2301" s="324">
        <v>425925.9259259259</v>
      </c>
      <c r="S2301" s="324">
        <v>425925.9259259259</v>
      </c>
      <c r="T2301" s="324">
        <v>425925.9259259259</v>
      </c>
    </row>
    <row r="2302" spans="1:20" s="10" customFormat="1" ht="65.099999999999994" customHeight="1" x14ac:dyDescent="0.3">
      <c r="A2302" s="13">
        <v>2285</v>
      </c>
      <c r="B2302" s="376"/>
      <c r="C2302" s="307" t="s">
        <v>3569</v>
      </c>
      <c r="D2302" s="319" t="s">
        <v>209</v>
      </c>
      <c r="E2302" s="307"/>
      <c r="F2302" s="318"/>
      <c r="G2302" s="376"/>
      <c r="H2302" s="321" t="s">
        <v>17</v>
      </c>
      <c r="I2302" s="373"/>
      <c r="J2302" s="389"/>
      <c r="K2302" s="318"/>
      <c r="L2302" s="324">
        <v>787037.03703703696</v>
      </c>
      <c r="M2302" s="324">
        <v>787037.03703703696</v>
      </c>
      <c r="N2302" s="132">
        <v>787037.03703703696</v>
      </c>
      <c r="O2302" s="324">
        <v>787037.03703703696</v>
      </c>
      <c r="P2302" s="324">
        <v>787037.03703703696</v>
      </c>
      <c r="Q2302" s="324">
        <v>787037.03703703696</v>
      </c>
      <c r="R2302" s="324">
        <v>787037.03703703696</v>
      </c>
      <c r="S2302" s="324">
        <v>787037.03703703696</v>
      </c>
      <c r="T2302" s="324">
        <v>787037.03703703696</v>
      </c>
    </row>
    <row r="2303" spans="1:20" s="10" customFormat="1" ht="65.099999999999994" customHeight="1" x14ac:dyDescent="0.3">
      <c r="A2303" s="13">
        <v>2286</v>
      </c>
      <c r="B2303" s="376"/>
      <c r="C2303" s="307" t="s">
        <v>3570</v>
      </c>
      <c r="D2303" s="319" t="s">
        <v>972</v>
      </c>
      <c r="E2303" s="307"/>
      <c r="F2303" s="318"/>
      <c r="G2303" s="376"/>
      <c r="H2303" s="321" t="s">
        <v>257</v>
      </c>
      <c r="I2303" s="373"/>
      <c r="J2303" s="389"/>
      <c r="K2303" s="318"/>
      <c r="L2303" s="324">
        <v>675925.92592592584</v>
      </c>
      <c r="M2303" s="324">
        <v>675925.92592592584</v>
      </c>
      <c r="N2303" s="132">
        <v>675925.92592592584</v>
      </c>
      <c r="O2303" s="324">
        <v>675925.92592592584</v>
      </c>
      <c r="P2303" s="324">
        <v>675925.92592592584</v>
      </c>
      <c r="Q2303" s="324">
        <v>675925.92592592584</v>
      </c>
      <c r="R2303" s="324">
        <v>675925.92592592584</v>
      </c>
      <c r="S2303" s="324">
        <v>675925.92592592584</v>
      </c>
      <c r="T2303" s="324">
        <v>675925.92592592584</v>
      </c>
    </row>
    <row r="2304" spans="1:20" s="10" customFormat="1" ht="65.099999999999994" customHeight="1" x14ac:dyDescent="0.3">
      <c r="A2304" s="13">
        <v>2287</v>
      </c>
      <c r="B2304" s="376"/>
      <c r="C2304" s="307" t="s">
        <v>3571</v>
      </c>
      <c r="D2304" s="319" t="s">
        <v>209</v>
      </c>
      <c r="E2304" s="307"/>
      <c r="F2304" s="318"/>
      <c r="G2304" s="376"/>
      <c r="H2304" s="321" t="s">
        <v>3524</v>
      </c>
      <c r="I2304" s="373"/>
      <c r="J2304" s="389"/>
      <c r="K2304" s="318"/>
      <c r="L2304" s="324">
        <v>2546296.2962962962</v>
      </c>
      <c r="M2304" s="324">
        <v>2546296.2962962962</v>
      </c>
      <c r="N2304" s="132">
        <v>2546296.2962962962</v>
      </c>
      <c r="O2304" s="324">
        <v>2546296.2962962962</v>
      </c>
      <c r="P2304" s="324">
        <v>2546296.2962962962</v>
      </c>
      <c r="Q2304" s="324">
        <v>2546296.2962962962</v>
      </c>
      <c r="R2304" s="324">
        <v>2546296.2962962962</v>
      </c>
      <c r="S2304" s="324">
        <v>2546296.2962962962</v>
      </c>
      <c r="T2304" s="324">
        <v>2546296.2962962962</v>
      </c>
    </row>
    <row r="2305" spans="1:20" s="10" customFormat="1" ht="65.099999999999994" customHeight="1" x14ac:dyDescent="0.3">
      <c r="A2305" s="13">
        <v>2288</v>
      </c>
      <c r="B2305" s="376"/>
      <c r="C2305" s="307" t="s">
        <v>3572</v>
      </c>
      <c r="D2305" s="319" t="s">
        <v>209</v>
      </c>
      <c r="E2305" s="307"/>
      <c r="F2305" s="318"/>
      <c r="G2305" s="376"/>
      <c r="H2305" s="321" t="s">
        <v>257</v>
      </c>
      <c r="I2305" s="373"/>
      <c r="J2305" s="389"/>
      <c r="K2305" s="318"/>
      <c r="L2305" s="324">
        <v>2351851.8518518517</v>
      </c>
      <c r="M2305" s="324">
        <v>2351851.8518518517</v>
      </c>
      <c r="N2305" s="132">
        <v>2351851.8518518517</v>
      </c>
      <c r="O2305" s="324">
        <v>2351851.8518518517</v>
      </c>
      <c r="P2305" s="324">
        <v>2351851.8518518517</v>
      </c>
      <c r="Q2305" s="324">
        <v>2351851.8518518517</v>
      </c>
      <c r="R2305" s="324">
        <v>2351851.8518518517</v>
      </c>
      <c r="S2305" s="324">
        <v>2351851.8518518517</v>
      </c>
      <c r="T2305" s="324">
        <v>2351851.8518518517</v>
      </c>
    </row>
    <row r="2306" spans="1:20" s="10" customFormat="1" ht="65.099999999999994" customHeight="1" x14ac:dyDescent="0.3">
      <c r="A2306" s="13">
        <v>2289</v>
      </c>
      <c r="B2306" s="376"/>
      <c r="C2306" s="307" t="s">
        <v>3573</v>
      </c>
      <c r="D2306" s="319" t="s">
        <v>972</v>
      </c>
      <c r="E2306" s="307"/>
      <c r="F2306" s="318"/>
      <c r="G2306" s="376"/>
      <c r="H2306" s="321" t="s">
        <v>17</v>
      </c>
      <c r="I2306" s="373"/>
      <c r="J2306" s="389"/>
      <c r="K2306" s="318"/>
      <c r="L2306" s="324">
        <v>685185.18518518517</v>
      </c>
      <c r="M2306" s="324">
        <v>685185.18518518517</v>
      </c>
      <c r="N2306" s="132">
        <v>685185.18518518517</v>
      </c>
      <c r="O2306" s="324">
        <v>685185.18518518517</v>
      </c>
      <c r="P2306" s="324">
        <v>685185.18518518517</v>
      </c>
      <c r="Q2306" s="324">
        <v>685185.18518518517</v>
      </c>
      <c r="R2306" s="324">
        <v>685185.18518518517</v>
      </c>
      <c r="S2306" s="324">
        <v>685185.18518518517</v>
      </c>
      <c r="T2306" s="324">
        <v>685185.18518518517</v>
      </c>
    </row>
    <row r="2307" spans="1:20" s="10" customFormat="1" ht="65.099999999999994" customHeight="1" x14ac:dyDescent="0.3">
      <c r="A2307" s="13">
        <v>2290</v>
      </c>
      <c r="B2307" s="376"/>
      <c r="C2307" s="307" t="s">
        <v>3574</v>
      </c>
      <c r="D2307" s="319" t="s">
        <v>972</v>
      </c>
      <c r="E2307" s="307"/>
      <c r="F2307" s="318"/>
      <c r="G2307" s="376"/>
      <c r="H2307" s="321" t="s">
        <v>17</v>
      </c>
      <c r="I2307" s="373"/>
      <c r="J2307" s="389"/>
      <c r="K2307" s="318"/>
      <c r="L2307" s="324">
        <v>972222.22222222213</v>
      </c>
      <c r="M2307" s="324">
        <v>972222.22222222213</v>
      </c>
      <c r="N2307" s="132">
        <v>972222.22222222213</v>
      </c>
      <c r="O2307" s="324">
        <v>972222.22222222213</v>
      </c>
      <c r="P2307" s="324">
        <v>972222.22222222213</v>
      </c>
      <c r="Q2307" s="324">
        <v>972222.22222222213</v>
      </c>
      <c r="R2307" s="324">
        <v>972222.22222222213</v>
      </c>
      <c r="S2307" s="324">
        <v>972222.22222222213</v>
      </c>
      <c r="T2307" s="324">
        <v>972222.22222222213</v>
      </c>
    </row>
    <row r="2308" spans="1:20" s="10" customFormat="1" ht="82.5" customHeight="1" x14ac:dyDescent="0.3">
      <c r="A2308" s="13">
        <v>2291</v>
      </c>
      <c r="B2308" s="376" t="s">
        <v>34</v>
      </c>
      <c r="C2308" s="307" t="s">
        <v>1127</v>
      </c>
      <c r="D2308" s="319" t="s">
        <v>1128</v>
      </c>
      <c r="E2308" s="373" t="s">
        <v>1129</v>
      </c>
      <c r="F2308" s="318" t="s">
        <v>1130</v>
      </c>
      <c r="G2308" s="376" t="s">
        <v>2534</v>
      </c>
      <c r="H2308" s="307" t="s">
        <v>1131</v>
      </c>
      <c r="I2308" s="373" t="s">
        <v>1132</v>
      </c>
      <c r="J2308" s="389" t="s">
        <v>1133</v>
      </c>
      <c r="K2308" s="318"/>
      <c r="L2308" s="324">
        <v>844572.84545454569</v>
      </c>
      <c r="M2308" s="324">
        <v>1013487.4145454548</v>
      </c>
      <c r="N2308" s="132">
        <v>1013487.4145454548</v>
      </c>
      <c r="O2308" s="324">
        <v>1013487.4145454548</v>
      </c>
      <c r="P2308" s="324">
        <v>1013487.4145454548</v>
      </c>
      <c r="Q2308" s="324">
        <v>1013487.4145454548</v>
      </c>
      <c r="R2308" s="324">
        <v>1013487.4145454548</v>
      </c>
      <c r="S2308" s="324">
        <v>1013487.4145454548</v>
      </c>
      <c r="T2308" s="324">
        <v>1013487.4145454548</v>
      </c>
    </row>
    <row r="2309" spans="1:20" s="10" customFormat="1" ht="102.75" customHeight="1" x14ac:dyDescent="0.3">
      <c r="A2309" s="13">
        <v>2292</v>
      </c>
      <c r="B2309" s="376"/>
      <c r="C2309" s="307" t="s">
        <v>1127</v>
      </c>
      <c r="D2309" s="319" t="s">
        <v>1128</v>
      </c>
      <c r="E2309" s="373"/>
      <c r="F2309" s="318" t="s">
        <v>2559</v>
      </c>
      <c r="G2309" s="376"/>
      <c r="H2309" s="307" t="s">
        <v>1131</v>
      </c>
      <c r="I2309" s="373"/>
      <c r="J2309" s="389"/>
      <c r="K2309" s="318"/>
      <c r="L2309" s="324">
        <v>1215683.6222045447</v>
      </c>
      <c r="M2309" s="324">
        <v>1458820.3466454537</v>
      </c>
      <c r="N2309" s="132">
        <v>1458820.3466454537</v>
      </c>
      <c r="O2309" s="324">
        <v>1458820.3466454537</v>
      </c>
      <c r="P2309" s="324">
        <v>1458820.3466454537</v>
      </c>
      <c r="Q2309" s="324">
        <v>1458820.3466454537</v>
      </c>
      <c r="R2309" s="324">
        <v>1458820.3466454537</v>
      </c>
      <c r="S2309" s="324">
        <v>1458820.3466454537</v>
      </c>
      <c r="T2309" s="324">
        <v>1458820.3466454537</v>
      </c>
    </row>
    <row r="2310" spans="1:20" s="10" customFormat="1" ht="65.099999999999994" customHeight="1" x14ac:dyDescent="0.3">
      <c r="A2310" s="13">
        <v>2293</v>
      </c>
      <c r="B2310" s="376"/>
      <c r="C2310" s="307" t="s">
        <v>1127</v>
      </c>
      <c r="D2310" s="319" t="s">
        <v>1128</v>
      </c>
      <c r="E2310" s="321" t="s">
        <v>44</v>
      </c>
      <c r="F2310" s="318" t="s">
        <v>1134</v>
      </c>
      <c r="G2310" s="376"/>
      <c r="H2310" s="307" t="s">
        <v>1131</v>
      </c>
      <c r="I2310" s="373"/>
      <c r="J2310" s="389"/>
      <c r="K2310" s="318"/>
      <c r="L2310" s="324">
        <v>1515771.291109089</v>
      </c>
      <c r="M2310" s="324">
        <v>1818925.5493309067</v>
      </c>
      <c r="N2310" s="132">
        <v>1818925.5493309067</v>
      </c>
      <c r="O2310" s="324">
        <v>1818925.5493309067</v>
      </c>
      <c r="P2310" s="324">
        <v>1818925.5493309067</v>
      </c>
      <c r="Q2310" s="324">
        <v>1818925.5493309067</v>
      </c>
      <c r="R2310" s="324">
        <v>1818925.5493309067</v>
      </c>
      <c r="S2310" s="324">
        <v>1818925.5493309067</v>
      </c>
      <c r="T2310" s="324">
        <v>1818925.5493309067</v>
      </c>
    </row>
    <row r="2311" spans="1:20" s="10" customFormat="1" ht="65.099999999999994" customHeight="1" x14ac:dyDescent="0.3">
      <c r="A2311" s="13">
        <v>2294</v>
      </c>
      <c r="B2311" s="376"/>
      <c r="C2311" s="307" t="s">
        <v>1127</v>
      </c>
      <c r="D2311" s="319" t="s">
        <v>1128</v>
      </c>
      <c r="E2311" s="321" t="s">
        <v>44</v>
      </c>
      <c r="F2311" s="318" t="s">
        <v>2558</v>
      </c>
      <c r="G2311" s="376"/>
      <c r="H2311" s="307" t="s">
        <v>1131</v>
      </c>
      <c r="I2311" s="373"/>
      <c r="J2311" s="389"/>
      <c r="K2311" s="318"/>
      <c r="L2311" s="324">
        <v>1581483.9193363665</v>
      </c>
      <c r="M2311" s="324">
        <v>1897780.7032036397</v>
      </c>
      <c r="N2311" s="132">
        <v>1897780.7032036397</v>
      </c>
      <c r="O2311" s="324">
        <v>1897780.7032036397</v>
      </c>
      <c r="P2311" s="324">
        <v>1897780.7032036397</v>
      </c>
      <c r="Q2311" s="324">
        <v>1897780.7032036397</v>
      </c>
      <c r="R2311" s="324">
        <v>1897780.7032036397</v>
      </c>
      <c r="S2311" s="324">
        <v>1897780.7032036397</v>
      </c>
      <c r="T2311" s="324">
        <v>1897780.7032036397</v>
      </c>
    </row>
    <row r="2312" spans="1:20" s="10" customFormat="1" ht="65.099999999999994" customHeight="1" x14ac:dyDescent="0.3">
      <c r="A2312" s="13">
        <v>2295</v>
      </c>
      <c r="B2312" s="376"/>
      <c r="C2312" s="307" t="s">
        <v>1127</v>
      </c>
      <c r="D2312" s="319" t="s">
        <v>1128</v>
      </c>
      <c r="E2312" s="321" t="s">
        <v>44</v>
      </c>
      <c r="F2312" s="318" t="s">
        <v>1135</v>
      </c>
      <c r="G2312" s="376"/>
      <c r="H2312" s="307" t="s">
        <v>1131</v>
      </c>
      <c r="I2312" s="321" t="s">
        <v>44</v>
      </c>
      <c r="J2312" s="389"/>
      <c r="K2312" s="318"/>
      <c r="L2312" s="324">
        <v>299461.83435000031</v>
      </c>
      <c r="M2312" s="324">
        <v>359354.20122000034</v>
      </c>
      <c r="N2312" s="132">
        <v>359354.20122000034</v>
      </c>
      <c r="O2312" s="324">
        <v>359354.20122000034</v>
      </c>
      <c r="P2312" s="324">
        <v>359354.20122000034</v>
      </c>
      <c r="Q2312" s="324">
        <v>359354.20122000034</v>
      </c>
      <c r="R2312" s="324">
        <v>359354.20122000034</v>
      </c>
      <c r="S2312" s="324">
        <v>359354.20122000034</v>
      </c>
      <c r="T2312" s="324">
        <v>359354.20122000034</v>
      </c>
    </row>
    <row r="2313" spans="1:20" s="10" customFormat="1" ht="65.099999999999994" customHeight="1" x14ac:dyDescent="0.3">
      <c r="A2313" s="13">
        <v>2296</v>
      </c>
      <c r="B2313" s="376"/>
      <c r="C2313" s="307" t="s">
        <v>1127</v>
      </c>
      <c r="D2313" s="319" t="s">
        <v>1128</v>
      </c>
      <c r="E2313" s="321" t="s">
        <v>44</v>
      </c>
      <c r="F2313" s="318" t="s">
        <v>1136</v>
      </c>
      <c r="G2313" s="376"/>
      <c r="H2313" s="307" t="s">
        <v>1131</v>
      </c>
      <c r="I2313" s="321" t="s">
        <v>44</v>
      </c>
      <c r="J2313" s="389"/>
      <c r="K2313" s="318"/>
      <c r="L2313" s="324">
        <v>879454.00777499995</v>
      </c>
      <c r="M2313" s="324">
        <v>1055344.8093299998</v>
      </c>
      <c r="N2313" s="132">
        <v>1055344.8093299998</v>
      </c>
      <c r="O2313" s="324">
        <v>1055344.8093299998</v>
      </c>
      <c r="P2313" s="324">
        <v>1055344.8093299998</v>
      </c>
      <c r="Q2313" s="324">
        <v>1055344.8093299998</v>
      </c>
      <c r="R2313" s="324">
        <v>1055344.8093299998</v>
      </c>
      <c r="S2313" s="324">
        <v>1055344.8093299998</v>
      </c>
      <c r="T2313" s="324">
        <v>1055344.8093299998</v>
      </c>
    </row>
    <row r="2314" spans="1:20" s="10" customFormat="1" ht="65.099999999999994" customHeight="1" x14ac:dyDescent="0.3">
      <c r="A2314" s="13">
        <v>2297</v>
      </c>
      <c r="B2314" s="376"/>
      <c r="C2314" s="307" t="s">
        <v>1127</v>
      </c>
      <c r="D2314" s="319" t="s">
        <v>1128</v>
      </c>
      <c r="E2314" s="321" t="s">
        <v>44</v>
      </c>
      <c r="F2314" s="318" t="s">
        <v>2557</v>
      </c>
      <c r="G2314" s="376"/>
      <c r="H2314" s="307" t="s">
        <v>1131</v>
      </c>
      <c r="I2314" s="321" t="s">
        <v>44</v>
      </c>
      <c r="J2314" s="389"/>
      <c r="K2314" s="318"/>
      <c r="L2314" s="324">
        <v>1258396.8305522776</v>
      </c>
      <c r="M2314" s="324">
        <v>1510076.1966627331</v>
      </c>
      <c r="N2314" s="132">
        <v>1510076.1966627331</v>
      </c>
      <c r="O2314" s="324">
        <v>1510076.1966627331</v>
      </c>
      <c r="P2314" s="324">
        <v>1510076.1966627331</v>
      </c>
      <c r="Q2314" s="324">
        <v>1510076.1966627331</v>
      </c>
      <c r="R2314" s="324">
        <v>1510076.1966627331</v>
      </c>
      <c r="S2314" s="324">
        <v>1510076.1966627331</v>
      </c>
      <c r="T2314" s="324">
        <v>1510076.1966627331</v>
      </c>
    </row>
    <row r="2315" spans="1:20" s="10" customFormat="1" ht="65.099999999999994" customHeight="1" x14ac:dyDescent="0.3">
      <c r="A2315" s="13">
        <v>2298</v>
      </c>
      <c r="B2315" s="376"/>
      <c r="C2315" s="307" t="s">
        <v>1127</v>
      </c>
      <c r="D2315" s="319" t="s">
        <v>1128</v>
      </c>
      <c r="E2315" s="321" t="s">
        <v>44</v>
      </c>
      <c r="F2315" s="318" t="s">
        <v>2556</v>
      </c>
      <c r="G2315" s="376"/>
      <c r="H2315" s="307" t="s">
        <v>1131</v>
      </c>
      <c r="I2315" s="321" t="s">
        <v>44</v>
      </c>
      <c r="J2315" s="389"/>
      <c r="K2315" s="318"/>
      <c r="L2315" s="324">
        <v>1569436.6041613666</v>
      </c>
      <c r="M2315" s="324">
        <v>1883323.9249936398</v>
      </c>
      <c r="N2315" s="132">
        <v>1883323.9249936398</v>
      </c>
      <c r="O2315" s="324">
        <v>1883323.9249936398</v>
      </c>
      <c r="P2315" s="324">
        <v>1883323.9249936398</v>
      </c>
      <c r="Q2315" s="324">
        <v>1883323.9249936398</v>
      </c>
      <c r="R2315" s="324">
        <v>1883323.9249936398</v>
      </c>
      <c r="S2315" s="324">
        <v>1883323.9249936398</v>
      </c>
      <c r="T2315" s="324">
        <v>1883323.9249936398</v>
      </c>
    </row>
    <row r="2316" spans="1:20" s="10" customFormat="1" ht="65.099999999999994" customHeight="1" x14ac:dyDescent="0.3">
      <c r="A2316" s="13">
        <v>2299</v>
      </c>
      <c r="B2316" s="376"/>
      <c r="C2316" s="307" t="s">
        <v>1127</v>
      </c>
      <c r="D2316" s="319" t="s">
        <v>1128</v>
      </c>
      <c r="E2316" s="321" t="s">
        <v>44</v>
      </c>
      <c r="F2316" s="318" t="s">
        <v>1137</v>
      </c>
      <c r="G2316" s="376"/>
      <c r="H2316" s="307" t="s">
        <v>1131</v>
      </c>
      <c r="I2316" s="321" t="s">
        <v>44</v>
      </c>
      <c r="J2316" s="389"/>
      <c r="K2316" s="318"/>
      <c r="L2316" s="324">
        <v>297897.24796363665</v>
      </c>
      <c r="M2316" s="324">
        <v>357476.69755636394</v>
      </c>
      <c r="N2316" s="132">
        <v>357476.69755636394</v>
      </c>
      <c r="O2316" s="324">
        <v>357476.69755636394</v>
      </c>
      <c r="P2316" s="324">
        <v>357476.69755636394</v>
      </c>
      <c r="Q2316" s="324">
        <v>357476.69755636394</v>
      </c>
      <c r="R2316" s="324">
        <v>357476.69755636394</v>
      </c>
      <c r="S2316" s="324">
        <v>357476.69755636394</v>
      </c>
      <c r="T2316" s="324">
        <v>357476.69755636394</v>
      </c>
    </row>
    <row r="2317" spans="1:20" s="10" customFormat="1" ht="65.099999999999994" customHeight="1" x14ac:dyDescent="0.3">
      <c r="A2317" s="13">
        <v>2300</v>
      </c>
      <c r="B2317" s="376"/>
      <c r="C2317" s="307" t="s">
        <v>1138</v>
      </c>
      <c r="D2317" s="319" t="s">
        <v>1128</v>
      </c>
      <c r="E2317" s="321" t="s">
        <v>44</v>
      </c>
      <c r="F2317" s="318" t="s">
        <v>2561</v>
      </c>
      <c r="G2317" s="376"/>
      <c r="H2317" s="307" t="s">
        <v>1131</v>
      </c>
      <c r="I2317" s="321" t="s">
        <v>44</v>
      </c>
      <c r="J2317" s="389"/>
      <c r="K2317" s="318"/>
      <c r="L2317" s="324">
        <v>1419773.5363636336</v>
      </c>
      <c r="M2317" s="324">
        <v>1703728.2436363602</v>
      </c>
      <c r="N2317" s="132">
        <v>1703728.2436363602</v>
      </c>
      <c r="O2317" s="324">
        <v>1703728.2436363602</v>
      </c>
      <c r="P2317" s="324">
        <v>1703728.2436363602</v>
      </c>
      <c r="Q2317" s="324">
        <v>1703728.2436363602</v>
      </c>
      <c r="R2317" s="324">
        <v>1703728.2436363602</v>
      </c>
      <c r="S2317" s="324">
        <v>1703728.2436363602</v>
      </c>
      <c r="T2317" s="324">
        <v>1703728.2436363602</v>
      </c>
    </row>
    <row r="2318" spans="1:20" s="10" customFormat="1" ht="65.099999999999994" customHeight="1" x14ac:dyDescent="0.3">
      <c r="A2318" s="13">
        <v>2301</v>
      </c>
      <c r="B2318" s="376"/>
      <c r="C2318" s="307" t="s">
        <v>1138</v>
      </c>
      <c r="D2318" s="319" t="s">
        <v>1128</v>
      </c>
      <c r="E2318" s="321" t="s">
        <v>44</v>
      </c>
      <c r="F2318" s="318" t="s">
        <v>2555</v>
      </c>
      <c r="G2318" s="376"/>
      <c r="H2318" s="307" t="s">
        <v>1131</v>
      </c>
      <c r="I2318" s="321" t="s">
        <v>44</v>
      </c>
      <c r="J2318" s="389"/>
      <c r="K2318" s="318"/>
      <c r="L2318" s="324">
        <v>2030417.9318181782</v>
      </c>
      <c r="M2318" s="324">
        <v>2436501.5181818139</v>
      </c>
      <c r="N2318" s="132">
        <v>2436501.5181818139</v>
      </c>
      <c r="O2318" s="324">
        <v>2436501.5181818139</v>
      </c>
      <c r="P2318" s="324">
        <v>2436501.5181818139</v>
      </c>
      <c r="Q2318" s="324">
        <v>2436501.5181818139</v>
      </c>
      <c r="R2318" s="324">
        <v>2436501.5181818139</v>
      </c>
      <c r="S2318" s="324">
        <v>2436501.5181818139</v>
      </c>
      <c r="T2318" s="324">
        <v>2436501.5181818139</v>
      </c>
    </row>
    <row r="2319" spans="1:20" s="10" customFormat="1" ht="65.099999999999994" customHeight="1" x14ac:dyDescent="0.3">
      <c r="A2319" s="13">
        <v>2302</v>
      </c>
      <c r="B2319" s="376"/>
      <c r="C2319" s="307" t="s">
        <v>1138</v>
      </c>
      <c r="D2319" s="319" t="s">
        <v>1128</v>
      </c>
      <c r="E2319" s="321" t="s">
        <v>44</v>
      </c>
      <c r="F2319" s="318" t="s">
        <v>2554</v>
      </c>
      <c r="G2319" s="376"/>
      <c r="H2319" s="307" t="s">
        <v>1131</v>
      </c>
      <c r="I2319" s="321" t="s">
        <v>44</v>
      </c>
      <c r="J2319" s="389"/>
      <c r="K2319" s="318"/>
      <c r="L2319" s="324">
        <v>2531693.1818181779</v>
      </c>
      <c r="M2319" s="324">
        <v>3038031.8181818132</v>
      </c>
      <c r="N2319" s="132">
        <v>3038031.8181818132</v>
      </c>
      <c r="O2319" s="324">
        <v>3038031.8181818132</v>
      </c>
      <c r="P2319" s="324">
        <v>3038031.8181818132</v>
      </c>
      <c r="Q2319" s="324">
        <v>3038031.8181818132</v>
      </c>
      <c r="R2319" s="324">
        <v>3038031.8181818132</v>
      </c>
      <c r="S2319" s="324">
        <v>3038031.8181818132</v>
      </c>
      <c r="T2319" s="324">
        <v>3038031.8181818132</v>
      </c>
    </row>
    <row r="2320" spans="1:20" s="10" customFormat="1" ht="65.099999999999994" customHeight="1" x14ac:dyDescent="0.3">
      <c r="A2320" s="13">
        <v>2303</v>
      </c>
      <c r="B2320" s="376"/>
      <c r="C2320" s="307" t="s">
        <v>1138</v>
      </c>
      <c r="D2320" s="319" t="s">
        <v>1128</v>
      </c>
      <c r="E2320" s="321" t="s">
        <v>44</v>
      </c>
      <c r="F2320" s="318" t="s">
        <v>1139</v>
      </c>
      <c r="G2320" s="376"/>
      <c r="H2320" s="307" t="s">
        <v>1131</v>
      </c>
      <c r="I2320" s="321" t="s">
        <v>44</v>
      </c>
      <c r="J2320" s="389"/>
      <c r="K2320" s="318"/>
      <c r="L2320" s="324">
        <v>2643087.6818181779</v>
      </c>
      <c r="M2320" s="324">
        <v>3171705.2181818136</v>
      </c>
      <c r="N2320" s="132">
        <v>3171705.2181818136</v>
      </c>
      <c r="O2320" s="324">
        <v>3171705.2181818136</v>
      </c>
      <c r="P2320" s="324">
        <v>3171705.2181818136</v>
      </c>
      <c r="Q2320" s="324">
        <v>3171705.2181818136</v>
      </c>
      <c r="R2320" s="324">
        <v>3171705.2181818136</v>
      </c>
      <c r="S2320" s="324">
        <v>3171705.2181818136</v>
      </c>
      <c r="T2320" s="324">
        <v>3171705.2181818136</v>
      </c>
    </row>
    <row r="2321" spans="1:20" s="10" customFormat="1" ht="84.75" customHeight="1" x14ac:dyDescent="0.3">
      <c r="A2321" s="13">
        <v>2304</v>
      </c>
      <c r="B2321" s="376"/>
      <c r="C2321" s="307" t="s">
        <v>1138</v>
      </c>
      <c r="D2321" s="319" t="s">
        <v>1128</v>
      </c>
      <c r="E2321" s="321" t="s">
        <v>44</v>
      </c>
      <c r="F2321" s="318" t="s">
        <v>1140</v>
      </c>
      <c r="G2321" s="376"/>
      <c r="H2321" s="307" t="s">
        <v>1131</v>
      </c>
      <c r="I2321" s="321" t="s">
        <v>44</v>
      </c>
      <c r="J2321" s="389"/>
      <c r="K2321" s="318"/>
      <c r="L2321" s="324">
        <v>477983.67272727226</v>
      </c>
      <c r="M2321" s="324">
        <v>573580.40727272665</v>
      </c>
      <c r="N2321" s="132">
        <v>573580.40727272665</v>
      </c>
      <c r="O2321" s="324">
        <v>573580.40727272665</v>
      </c>
      <c r="P2321" s="324">
        <v>573580.40727272665</v>
      </c>
      <c r="Q2321" s="324">
        <v>573580.40727272665</v>
      </c>
      <c r="R2321" s="324">
        <v>573580.40727272665</v>
      </c>
      <c r="S2321" s="324">
        <v>573580.40727272665</v>
      </c>
      <c r="T2321" s="324">
        <v>573580.40727272665</v>
      </c>
    </row>
    <row r="2322" spans="1:20" s="10" customFormat="1" ht="65.099999999999994" customHeight="1" x14ac:dyDescent="0.3">
      <c r="A2322" s="13">
        <v>2305</v>
      </c>
      <c r="B2322" s="376"/>
      <c r="C2322" s="307" t="s">
        <v>1141</v>
      </c>
      <c r="D2322" s="319" t="s">
        <v>1142</v>
      </c>
      <c r="E2322" s="321" t="s">
        <v>44</v>
      </c>
      <c r="F2322" s="318" t="s">
        <v>1143</v>
      </c>
      <c r="G2322" s="376"/>
      <c r="H2322" s="307" t="s">
        <v>1131</v>
      </c>
      <c r="I2322" s="321" t="s">
        <v>44</v>
      </c>
      <c r="J2322" s="389"/>
      <c r="K2322" s="318"/>
      <c r="L2322" s="324">
        <v>1019766.0136363633</v>
      </c>
      <c r="M2322" s="324">
        <v>1223719.2163636358</v>
      </c>
      <c r="N2322" s="132">
        <v>1223719.2163636358</v>
      </c>
      <c r="O2322" s="324">
        <v>1223719.2163636358</v>
      </c>
      <c r="P2322" s="324">
        <v>1223719.2163636358</v>
      </c>
      <c r="Q2322" s="324">
        <v>1223719.2163636358</v>
      </c>
      <c r="R2322" s="324">
        <v>1223719.2163636358</v>
      </c>
      <c r="S2322" s="324">
        <v>1223719.2163636358</v>
      </c>
      <c r="T2322" s="324">
        <v>1223719.2163636358</v>
      </c>
    </row>
    <row r="2323" spans="1:20" s="10" customFormat="1" ht="65.099999999999994" customHeight="1" x14ac:dyDescent="0.3">
      <c r="A2323" s="13">
        <v>2306</v>
      </c>
      <c r="B2323" s="376"/>
      <c r="C2323" s="307" t="s">
        <v>1141</v>
      </c>
      <c r="D2323" s="319" t="s">
        <v>1142</v>
      </c>
      <c r="E2323" s="321" t="s">
        <v>44</v>
      </c>
      <c r="F2323" s="318" t="s">
        <v>1144</v>
      </c>
      <c r="G2323" s="376"/>
      <c r="H2323" s="307" t="s">
        <v>1131</v>
      </c>
      <c r="I2323" s="321" t="s">
        <v>44</v>
      </c>
      <c r="J2323" s="389"/>
      <c r="K2323" s="318"/>
      <c r="L2323" s="324">
        <v>1087615.390909089</v>
      </c>
      <c r="M2323" s="324">
        <v>1305138.4690909067</v>
      </c>
      <c r="N2323" s="132">
        <v>1305138.4690909067</v>
      </c>
      <c r="O2323" s="324">
        <v>1305138.4690909067</v>
      </c>
      <c r="P2323" s="324">
        <v>1305138.4690909067</v>
      </c>
      <c r="Q2323" s="324">
        <v>1305138.4690909067</v>
      </c>
      <c r="R2323" s="324">
        <v>1305138.4690909067</v>
      </c>
      <c r="S2323" s="324">
        <v>1305138.4690909067</v>
      </c>
      <c r="T2323" s="324">
        <v>1305138.4690909067</v>
      </c>
    </row>
    <row r="2324" spans="1:20" s="10" customFormat="1" ht="65.099999999999994" customHeight="1" x14ac:dyDescent="0.3">
      <c r="A2324" s="13">
        <v>2307</v>
      </c>
      <c r="B2324" s="376"/>
      <c r="C2324" s="307" t="s">
        <v>1141</v>
      </c>
      <c r="D2324" s="319" t="s">
        <v>1142</v>
      </c>
      <c r="E2324" s="321" t="s">
        <v>44</v>
      </c>
      <c r="F2324" s="318" t="s">
        <v>1145</v>
      </c>
      <c r="G2324" s="376"/>
      <c r="H2324" s="307" t="s">
        <v>1131</v>
      </c>
      <c r="I2324" s="321" t="s">
        <v>44</v>
      </c>
      <c r="J2324" s="389"/>
      <c r="K2324" s="318"/>
      <c r="L2324" s="324">
        <v>1418760.859090911</v>
      </c>
      <c r="M2324" s="324">
        <v>1702513.0309090931</v>
      </c>
      <c r="N2324" s="132">
        <v>1702513.0309090931</v>
      </c>
      <c r="O2324" s="324">
        <v>1702513.0309090931</v>
      </c>
      <c r="P2324" s="324">
        <v>1702513.0309090931</v>
      </c>
      <c r="Q2324" s="324">
        <v>1702513.0309090931</v>
      </c>
      <c r="R2324" s="324">
        <v>1702513.0309090931</v>
      </c>
      <c r="S2324" s="324">
        <v>1702513.0309090931</v>
      </c>
      <c r="T2324" s="324">
        <v>1702513.0309090931</v>
      </c>
    </row>
    <row r="2325" spans="1:20" s="10" customFormat="1" ht="65.099999999999994" customHeight="1" x14ac:dyDescent="0.3">
      <c r="A2325" s="13">
        <v>2308</v>
      </c>
      <c r="B2325" s="376"/>
      <c r="C2325" s="307" t="s">
        <v>1141</v>
      </c>
      <c r="D2325" s="319" t="s">
        <v>1142</v>
      </c>
      <c r="E2325" s="321" t="s">
        <v>44</v>
      </c>
      <c r="F2325" s="318" t="s">
        <v>1146</v>
      </c>
      <c r="G2325" s="376"/>
      <c r="H2325" s="307" t="s">
        <v>1131</v>
      </c>
      <c r="I2325" s="321" t="s">
        <v>44</v>
      </c>
      <c r="J2325" s="389"/>
      <c r="K2325" s="318"/>
      <c r="L2325" s="324">
        <v>1519015.909090911</v>
      </c>
      <c r="M2325" s="324">
        <v>1822819.0909090932</v>
      </c>
      <c r="N2325" s="132">
        <v>1822819.0909090932</v>
      </c>
      <c r="O2325" s="324">
        <v>1822819.0909090932</v>
      </c>
      <c r="P2325" s="324">
        <v>1822819.0909090932</v>
      </c>
      <c r="Q2325" s="324">
        <v>1822819.0909090932</v>
      </c>
      <c r="R2325" s="324">
        <v>1822819.0909090932</v>
      </c>
      <c r="S2325" s="324">
        <v>1822819.0909090932</v>
      </c>
      <c r="T2325" s="324">
        <v>1822819.0909090932</v>
      </c>
    </row>
    <row r="2326" spans="1:20" s="10" customFormat="1" ht="65.099999999999994" customHeight="1" x14ac:dyDescent="0.3">
      <c r="A2326" s="13">
        <v>2309</v>
      </c>
      <c r="B2326" s="376"/>
      <c r="C2326" s="307" t="s">
        <v>1141</v>
      </c>
      <c r="D2326" s="319" t="s">
        <v>1142</v>
      </c>
      <c r="E2326" s="321" t="s">
        <v>44</v>
      </c>
      <c r="F2326" s="318" t="s">
        <v>2553</v>
      </c>
      <c r="G2326" s="376"/>
      <c r="H2326" s="307" t="s">
        <v>1131</v>
      </c>
      <c r="I2326" s="321" t="s">
        <v>44</v>
      </c>
      <c r="J2326" s="389"/>
      <c r="K2326" s="318"/>
      <c r="L2326" s="324">
        <v>1243567.6909090891</v>
      </c>
      <c r="M2326" s="324">
        <v>1492281.2290909069</v>
      </c>
      <c r="N2326" s="132">
        <v>1492281.2290909069</v>
      </c>
      <c r="O2326" s="324">
        <v>1492281.2290909069</v>
      </c>
      <c r="P2326" s="324">
        <v>1492281.2290909069</v>
      </c>
      <c r="Q2326" s="324">
        <v>1492281.2290909069</v>
      </c>
      <c r="R2326" s="324">
        <v>1492281.2290909069</v>
      </c>
      <c r="S2326" s="324">
        <v>1492281.2290909069</v>
      </c>
      <c r="T2326" s="324">
        <v>1492281.2290909069</v>
      </c>
    </row>
    <row r="2327" spans="1:20" s="10" customFormat="1" ht="98.25" customHeight="1" x14ac:dyDescent="0.3">
      <c r="A2327" s="13">
        <v>2310</v>
      </c>
      <c r="B2327" s="376"/>
      <c r="C2327" s="307" t="s">
        <v>1141</v>
      </c>
      <c r="D2327" s="319" t="s">
        <v>1142</v>
      </c>
      <c r="E2327" s="321" t="s">
        <v>44</v>
      </c>
      <c r="F2327" s="318" t="s">
        <v>1147</v>
      </c>
      <c r="G2327" s="376"/>
      <c r="H2327" s="307" t="s">
        <v>1131</v>
      </c>
      <c r="I2327" s="321" t="s">
        <v>44</v>
      </c>
      <c r="J2327" s="389"/>
      <c r="K2327" s="318"/>
      <c r="L2327" s="324">
        <v>1411672.1181818221</v>
      </c>
      <c r="M2327" s="324">
        <v>1694006.5418181864</v>
      </c>
      <c r="N2327" s="132">
        <v>1694006.5418181864</v>
      </c>
      <c r="O2327" s="324">
        <v>1694006.5418181864</v>
      </c>
      <c r="P2327" s="324">
        <v>1694006.5418181864</v>
      </c>
      <c r="Q2327" s="324">
        <v>1694006.5418181864</v>
      </c>
      <c r="R2327" s="324">
        <v>1694006.5418181864</v>
      </c>
      <c r="S2327" s="324">
        <v>1694006.5418181864</v>
      </c>
      <c r="T2327" s="324">
        <v>1694006.5418181864</v>
      </c>
    </row>
    <row r="2328" spans="1:20" s="10" customFormat="1" ht="105.75" customHeight="1" x14ac:dyDescent="0.3">
      <c r="A2328" s="13">
        <v>2311</v>
      </c>
      <c r="B2328" s="376"/>
      <c r="C2328" s="307" t="s">
        <v>1141</v>
      </c>
      <c r="D2328" s="319" t="s">
        <v>1142</v>
      </c>
      <c r="E2328" s="321" t="s">
        <v>44</v>
      </c>
      <c r="F2328" s="318" t="s">
        <v>1148</v>
      </c>
      <c r="G2328" s="376"/>
      <c r="H2328" s="307" t="s">
        <v>1131</v>
      </c>
      <c r="I2328" s="321" t="s">
        <v>44</v>
      </c>
      <c r="J2328" s="389"/>
      <c r="K2328" s="318"/>
      <c r="L2328" s="324">
        <v>1177743.6681818219</v>
      </c>
      <c r="M2328" s="324">
        <v>1413292.4018181863</v>
      </c>
      <c r="N2328" s="132">
        <v>1413292.4018181863</v>
      </c>
      <c r="O2328" s="324">
        <v>1413292.4018181863</v>
      </c>
      <c r="P2328" s="324">
        <v>1413292.4018181863</v>
      </c>
      <c r="Q2328" s="324">
        <v>1413292.4018181863</v>
      </c>
      <c r="R2328" s="324">
        <v>1413292.4018181863</v>
      </c>
      <c r="S2328" s="324">
        <v>1413292.4018181863</v>
      </c>
      <c r="T2328" s="324">
        <v>1413292.4018181863</v>
      </c>
    </row>
    <row r="2329" spans="1:20" s="10" customFormat="1" ht="83.25" customHeight="1" x14ac:dyDescent="0.3">
      <c r="A2329" s="13">
        <v>2312</v>
      </c>
      <c r="B2329" s="376"/>
      <c r="C2329" s="307" t="s">
        <v>1149</v>
      </c>
      <c r="D2329" s="319" t="s">
        <v>1142</v>
      </c>
      <c r="E2329" s="321" t="s">
        <v>44</v>
      </c>
      <c r="F2329" s="318" t="s">
        <v>2549</v>
      </c>
      <c r="G2329" s="376"/>
      <c r="H2329" s="307" t="s">
        <v>1131</v>
      </c>
      <c r="I2329" s="321" t="s">
        <v>44</v>
      </c>
      <c r="J2329" s="389"/>
      <c r="K2329" s="318"/>
      <c r="L2329" s="324">
        <v>209624.19545454555</v>
      </c>
      <c r="M2329" s="324">
        <v>251549.03454545466</v>
      </c>
      <c r="N2329" s="132">
        <v>251549.03454545466</v>
      </c>
      <c r="O2329" s="324">
        <v>251549.03454545466</v>
      </c>
      <c r="P2329" s="324">
        <v>251549.03454545466</v>
      </c>
      <c r="Q2329" s="324">
        <v>251549.03454545466</v>
      </c>
      <c r="R2329" s="324">
        <v>251549.03454545466</v>
      </c>
      <c r="S2329" s="324">
        <v>251549.03454545466</v>
      </c>
      <c r="T2329" s="324">
        <v>251549.03454545466</v>
      </c>
    </row>
    <row r="2330" spans="1:20" s="10" customFormat="1" ht="65.099999999999994" customHeight="1" x14ac:dyDescent="0.3">
      <c r="A2330" s="13">
        <v>2313</v>
      </c>
      <c r="B2330" s="376"/>
      <c r="C2330" s="307" t="s">
        <v>1149</v>
      </c>
      <c r="D2330" s="319" t="s">
        <v>1150</v>
      </c>
      <c r="E2330" s="321" t="s">
        <v>44</v>
      </c>
      <c r="F2330" s="318" t="s">
        <v>2552</v>
      </c>
      <c r="G2330" s="376"/>
      <c r="H2330" s="307" t="s">
        <v>1131</v>
      </c>
      <c r="I2330" s="321" t="s">
        <v>44</v>
      </c>
      <c r="J2330" s="389"/>
      <c r="K2330" s="318"/>
      <c r="L2330" s="324">
        <v>223801.67727272774</v>
      </c>
      <c r="M2330" s="324">
        <v>268562.01272727328</v>
      </c>
      <c r="N2330" s="132">
        <v>268562.01272727328</v>
      </c>
      <c r="O2330" s="324">
        <v>268562.01272727328</v>
      </c>
      <c r="P2330" s="324">
        <v>268562.01272727328</v>
      </c>
      <c r="Q2330" s="324">
        <v>268562.01272727328</v>
      </c>
      <c r="R2330" s="324">
        <v>268562.01272727328</v>
      </c>
      <c r="S2330" s="324">
        <v>268562.01272727328</v>
      </c>
      <c r="T2330" s="324">
        <v>268562.01272727328</v>
      </c>
    </row>
    <row r="2331" spans="1:20" s="10" customFormat="1" ht="65.099999999999994" customHeight="1" x14ac:dyDescent="0.3">
      <c r="A2331" s="13">
        <v>2314</v>
      </c>
      <c r="B2331" s="376"/>
      <c r="C2331" s="307" t="s">
        <v>1149</v>
      </c>
      <c r="D2331" s="319" t="s">
        <v>1150</v>
      </c>
      <c r="E2331" s="321" t="s">
        <v>44</v>
      </c>
      <c r="F2331" s="318" t="s">
        <v>2560</v>
      </c>
      <c r="G2331" s="376"/>
      <c r="H2331" s="307" t="s">
        <v>1131</v>
      </c>
      <c r="I2331" s="321" t="s">
        <v>44</v>
      </c>
      <c r="J2331" s="389"/>
      <c r="K2331" s="318"/>
      <c r="L2331" s="324">
        <v>286587.6681818178</v>
      </c>
      <c r="M2331" s="324">
        <v>343905.20181818138</v>
      </c>
      <c r="N2331" s="132">
        <v>343905.20181818138</v>
      </c>
      <c r="O2331" s="324">
        <v>343905.20181818138</v>
      </c>
      <c r="P2331" s="324">
        <v>343905.20181818138</v>
      </c>
      <c r="Q2331" s="324">
        <v>343905.20181818138</v>
      </c>
      <c r="R2331" s="324">
        <v>343905.20181818138</v>
      </c>
      <c r="S2331" s="324">
        <v>343905.20181818138</v>
      </c>
      <c r="T2331" s="324">
        <v>343905.20181818138</v>
      </c>
    </row>
    <row r="2332" spans="1:20" s="10" customFormat="1" ht="65.099999999999994" customHeight="1" x14ac:dyDescent="0.3">
      <c r="A2332" s="13">
        <v>2315</v>
      </c>
      <c r="B2332" s="376"/>
      <c r="C2332" s="307" t="s">
        <v>1149</v>
      </c>
      <c r="D2332" s="319" t="s">
        <v>1150</v>
      </c>
      <c r="E2332" s="321" t="s">
        <v>44</v>
      </c>
      <c r="F2332" s="318" t="s">
        <v>2551</v>
      </c>
      <c r="G2332" s="376"/>
      <c r="H2332" s="307" t="s">
        <v>1131</v>
      </c>
      <c r="I2332" s="321" t="s">
        <v>44</v>
      </c>
      <c r="J2332" s="389"/>
      <c r="K2332" s="318"/>
      <c r="L2332" s="324">
        <v>304815.8590909089</v>
      </c>
      <c r="M2332" s="324">
        <v>365779.03090909065</v>
      </c>
      <c r="N2332" s="132">
        <v>365779.03090909065</v>
      </c>
      <c r="O2332" s="324">
        <v>365779.03090909065</v>
      </c>
      <c r="P2332" s="324">
        <v>365779.03090909065</v>
      </c>
      <c r="Q2332" s="324">
        <v>365779.03090909065</v>
      </c>
      <c r="R2332" s="324">
        <v>365779.03090909065</v>
      </c>
      <c r="S2332" s="324">
        <v>365779.03090909065</v>
      </c>
      <c r="T2332" s="324">
        <v>365779.03090909065</v>
      </c>
    </row>
    <row r="2333" spans="1:20" s="10" customFormat="1" ht="65.099999999999994" customHeight="1" x14ac:dyDescent="0.3">
      <c r="A2333" s="13">
        <v>2316</v>
      </c>
      <c r="B2333" s="376"/>
      <c r="C2333" s="307" t="s">
        <v>1149</v>
      </c>
      <c r="D2333" s="319" t="s">
        <v>1150</v>
      </c>
      <c r="E2333" s="321" t="s">
        <v>44</v>
      </c>
      <c r="F2333" s="318" t="s">
        <v>2550</v>
      </c>
      <c r="G2333" s="376"/>
      <c r="H2333" s="307" t="s">
        <v>1131</v>
      </c>
      <c r="I2333" s="321" t="s">
        <v>44</v>
      </c>
      <c r="J2333" s="389"/>
      <c r="K2333" s="318"/>
      <c r="L2333" s="324">
        <v>372665.23636363668</v>
      </c>
      <c r="M2333" s="324">
        <v>447198.28363636398</v>
      </c>
      <c r="N2333" s="132">
        <v>447198.28363636398</v>
      </c>
      <c r="O2333" s="324">
        <v>447198.28363636398</v>
      </c>
      <c r="P2333" s="324">
        <v>447198.28363636398</v>
      </c>
      <c r="Q2333" s="324">
        <v>447198.28363636398</v>
      </c>
      <c r="R2333" s="324">
        <v>447198.28363636398</v>
      </c>
      <c r="S2333" s="324">
        <v>447198.28363636398</v>
      </c>
      <c r="T2333" s="324">
        <v>447198.28363636398</v>
      </c>
    </row>
    <row r="2334" spans="1:20" s="10" customFormat="1" ht="65.099999999999994" customHeight="1" x14ac:dyDescent="0.3">
      <c r="A2334" s="13">
        <v>2317</v>
      </c>
      <c r="B2334" s="376"/>
      <c r="C2334" s="307" t="s">
        <v>1151</v>
      </c>
      <c r="D2334" s="319" t="s">
        <v>1152</v>
      </c>
      <c r="E2334" s="321" t="s">
        <v>44</v>
      </c>
      <c r="F2334" s="318" t="s">
        <v>1153</v>
      </c>
      <c r="G2334" s="376"/>
      <c r="H2334" s="307" t="s">
        <v>1131</v>
      </c>
      <c r="I2334" s="321" t="s">
        <v>44</v>
      </c>
      <c r="J2334" s="389"/>
      <c r="K2334" s="318"/>
      <c r="L2334" s="324">
        <v>69000</v>
      </c>
      <c r="M2334" s="324">
        <v>82800</v>
      </c>
      <c r="N2334" s="132">
        <v>82800</v>
      </c>
      <c r="O2334" s="324">
        <v>82800</v>
      </c>
      <c r="P2334" s="324">
        <v>82800</v>
      </c>
      <c r="Q2334" s="324">
        <v>82800</v>
      </c>
      <c r="R2334" s="324">
        <v>82800</v>
      </c>
      <c r="S2334" s="324">
        <v>82800</v>
      </c>
      <c r="T2334" s="324">
        <v>82800</v>
      </c>
    </row>
    <row r="2335" spans="1:20" s="10" customFormat="1" ht="65.099999999999994" customHeight="1" x14ac:dyDescent="0.3">
      <c r="A2335" s="13">
        <v>2318</v>
      </c>
      <c r="B2335" s="376"/>
      <c r="C2335" s="307" t="s">
        <v>1154</v>
      </c>
      <c r="D2335" s="319" t="s">
        <v>1152</v>
      </c>
      <c r="E2335" s="321" t="s">
        <v>44</v>
      </c>
      <c r="F2335" s="318" t="s">
        <v>1155</v>
      </c>
      <c r="G2335" s="376"/>
      <c r="H2335" s="307" t="s">
        <v>1131</v>
      </c>
      <c r="I2335" s="321" t="s">
        <v>44</v>
      </c>
      <c r="J2335" s="389"/>
      <c r="K2335" s="318"/>
      <c r="L2335" s="324">
        <v>14000</v>
      </c>
      <c r="M2335" s="324">
        <v>16800</v>
      </c>
      <c r="N2335" s="132">
        <v>16800</v>
      </c>
      <c r="O2335" s="324">
        <v>16800</v>
      </c>
      <c r="P2335" s="324">
        <v>16800</v>
      </c>
      <c r="Q2335" s="324">
        <v>16800</v>
      </c>
      <c r="R2335" s="324">
        <v>16800</v>
      </c>
      <c r="S2335" s="324">
        <v>16800</v>
      </c>
      <c r="T2335" s="324">
        <v>16800</v>
      </c>
    </row>
    <row r="2336" spans="1:20" s="10" customFormat="1" ht="65.099999999999994" customHeight="1" x14ac:dyDescent="0.3">
      <c r="A2336" s="13">
        <v>2319</v>
      </c>
      <c r="B2336" s="376"/>
      <c r="C2336" s="307" t="s">
        <v>1154</v>
      </c>
      <c r="D2336" s="319" t="s">
        <v>1152</v>
      </c>
      <c r="E2336" s="321" t="s">
        <v>44</v>
      </c>
      <c r="F2336" s="318" t="s">
        <v>1156</v>
      </c>
      <c r="G2336" s="376"/>
      <c r="H2336" s="307" t="s">
        <v>1131</v>
      </c>
      <c r="I2336" s="321" t="s">
        <v>44</v>
      </c>
      <c r="J2336" s="389"/>
      <c r="K2336" s="318"/>
      <c r="L2336" s="324">
        <v>40000</v>
      </c>
      <c r="M2336" s="324">
        <v>48000</v>
      </c>
      <c r="N2336" s="132">
        <v>48000</v>
      </c>
      <c r="O2336" s="324">
        <v>48000</v>
      </c>
      <c r="P2336" s="324">
        <v>48000</v>
      </c>
      <c r="Q2336" s="324">
        <v>48000</v>
      </c>
      <c r="R2336" s="324">
        <v>48000</v>
      </c>
      <c r="S2336" s="324">
        <v>48000</v>
      </c>
      <c r="T2336" s="324">
        <v>48000</v>
      </c>
    </row>
    <row r="2337" spans="1:20" s="10" customFormat="1" ht="65.099999999999994" customHeight="1" x14ac:dyDescent="0.3">
      <c r="A2337" s="13">
        <v>2320</v>
      </c>
      <c r="B2337" s="376"/>
      <c r="C2337" s="307" t="s">
        <v>1154</v>
      </c>
      <c r="D2337" s="319" t="s">
        <v>1152</v>
      </c>
      <c r="E2337" s="321" t="s">
        <v>44</v>
      </c>
      <c r="F2337" s="318" t="s">
        <v>1157</v>
      </c>
      <c r="G2337" s="376"/>
      <c r="H2337" s="307" t="s">
        <v>1131</v>
      </c>
      <c r="I2337" s="321" t="s">
        <v>44</v>
      </c>
      <c r="J2337" s="389"/>
      <c r="K2337" s="318"/>
      <c r="L2337" s="324">
        <v>45000</v>
      </c>
      <c r="M2337" s="324">
        <v>54000</v>
      </c>
      <c r="N2337" s="132">
        <v>54000</v>
      </c>
      <c r="O2337" s="324">
        <v>54000</v>
      </c>
      <c r="P2337" s="324">
        <v>54000</v>
      </c>
      <c r="Q2337" s="324">
        <v>54000</v>
      </c>
      <c r="R2337" s="324">
        <v>54000</v>
      </c>
      <c r="S2337" s="324">
        <v>54000</v>
      </c>
      <c r="T2337" s="324">
        <v>54000</v>
      </c>
    </row>
    <row r="2338" spans="1:20" s="10" customFormat="1" ht="65.099999999999994" customHeight="1" x14ac:dyDescent="0.3">
      <c r="A2338" s="13">
        <v>2321</v>
      </c>
      <c r="B2338" s="376"/>
      <c r="C2338" s="307" t="s">
        <v>1154</v>
      </c>
      <c r="D2338" s="319" t="s">
        <v>1152</v>
      </c>
      <c r="E2338" s="321" t="s">
        <v>44</v>
      </c>
      <c r="F2338" s="318" t="s">
        <v>1158</v>
      </c>
      <c r="G2338" s="376"/>
      <c r="H2338" s="307" t="s">
        <v>1131</v>
      </c>
      <c r="I2338" s="321" t="s">
        <v>44</v>
      </c>
      <c r="J2338" s="389"/>
      <c r="K2338" s="318"/>
      <c r="L2338" s="324">
        <v>48000</v>
      </c>
      <c r="M2338" s="324">
        <v>57600</v>
      </c>
      <c r="N2338" s="132">
        <v>57600</v>
      </c>
      <c r="O2338" s="324">
        <v>57600</v>
      </c>
      <c r="P2338" s="324">
        <v>57600</v>
      </c>
      <c r="Q2338" s="324">
        <v>57600</v>
      </c>
      <c r="R2338" s="324">
        <v>57600</v>
      </c>
      <c r="S2338" s="324">
        <v>57600</v>
      </c>
      <c r="T2338" s="324">
        <v>57600</v>
      </c>
    </row>
    <row r="2339" spans="1:20" s="10" customFormat="1" ht="65.099999999999994" customHeight="1" x14ac:dyDescent="0.3">
      <c r="A2339" s="13">
        <v>2322</v>
      </c>
      <c r="B2339" s="376"/>
      <c r="C2339" s="307" t="s">
        <v>1159</v>
      </c>
      <c r="D2339" s="319" t="s">
        <v>1152</v>
      </c>
      <c r="E2339" s="321" t="s">
        <v>44</v>
      </c>
      <c r="F2339" s="318" t="s">
        <v>1160</v>
      </c>
      <c r="G2339" s="376"/>
      <c r="H2339" s="307" t="s">
        <v>1131</v>
      </c>
      <c r="I2339" s="321" t="s">
        <v>44</v>
      </c>
      <c r="J2339" s="389"/>
      <c r="K2339" s="318"/>
      <c r="L2339" s="324">
        <v>6800</v>
      </c>
      <c r="M2339" s="324">
        <v>8160</v>
      </c>
      <c r="N2339" s="132">
        <v>8160</v>
      </c>
      <c r="O2339" s="324">
        <v>8160</v>
      </c>
      <c r="P2339" s="324">
        <v>8160</v>
      </c>
      <c r="Q2339" s="324">
        <v>8160</v>
      </c>
      <c r="R2339" s="324">
        <v>8160</v>
      </c>
      <c r="S2339" s="324">
        <v>8160</v>
      </c>
      <c r="T2339" s="324">
        <v>8160</v>
      </c>
    </row>
    <row r="2340" spans="1:20" s="10" customFormat="1" ht="65.099999999999994" customHeight="1" x14ac:dyDescent="0.3">
      <c r="A2340" s="13">
        <v>2323</v>
      </c>
      <c r="B2340" s="376"/>
      <c r="C2340" s="307" t="s">
        <v>1159</v>
      </c>
      <c r="D2340" s="319" t="s">
        <v>1161</v>
      </c>
      <c r="E2340" s="321" t="s">
        <v>44</v>
      </c>
      <c r="F2340" s="318" t="s">
        <v>1162</v>
      </c>
      <c r="G2340" s="376"/>
      <c r="H2340" s="307" t="s">
        <v>1131</v>
      </c>
      <c r="I2340" s="321" t="s">
        <v>44</v>
      </c>
      <c r="J2340" s="389"/>
      <c r="K2340" s="318"/>
      <c r="L2340" s="324">
        <v>16000</v>
      </c>
      <c r="M2340" s="324">
        <v>19200</v>
      </c>
      <c r="N2340" s="132">
        <v>19200</v>
      </c>
      <c r="O2340" s="324">
        <v>19200</v>
      </c>
      <c r="P2340" s="324">
        <v>19200</v>
      </c>
      <c r="Q2340" s="324">
        <v>19200</v>
      </c>
      <c r="R2340" s="324">
        <v>19200</v>
      </c>
      <c r="S2340" s="324">
        <v>19200</v>
      </c>
      <c r="T2340" s="324">
        <v>19200</v>
      </c>
    </row>
    <row r="2341" spans="1:20" s="10" customFormat="1" ht="65.099999999999994" customHeight="1" x14ac:dyDescent="0.3">
      <c r="A2341" s="13">
        <v>2324</v>
      </c>
      <c r="B2341" s="376"/>
      <c r="C2341" s="307" t="s">
        <v>1159</v>
      </c>
      <c r="D2341" s="319" t="s">
        <v>1161</v>
      </c>
      <c r="E2341" s="321" t="s">
        <v>44</v>
      </c>
      <c r="F2341" s="318" t="s">
        <v>1163</v>
      </c>
      <c r="G2341" s="376"/>
      <c r="H2341" s="307" t="s">
        <v>1131</v>
      </c>
      <c r="I2341" s="321" t="s">
        <v>44</v>
      </c>
      <c r="J2341" s="389"/>
      <c r="K2341" s="318"/>
      <c r="L2341" s="324">
        <v>27000</v>
      </c>
      <c r="M2341" s="324">
        <v>32400</v>
      </c>
      <c r="N2341" s="132">
        <v>32400</v>
      </c>
      <c r="O2341" s="324">
        <v>32400</v>
      </c>
      <c r="P2341" s="324">
        <v>32400</v>
      </c>
      <c r="Q2341" s="324">
        <v>32400</v>
      </c>
      <c r="R2341" s="324">
        <v>32400</v>
      </c>
      <c r="S2341" s="324">
        <v>32400</v>
      </c>
      <c r="T2341" s="324">
        <v>32400</v>
      </c>
    </row>
    <row r="2342" spans="1:20" s="10" customFormat="1" ht="65.099999999999994" customHeight="1" x14ac:dyDescent="0.3">
      <c r="A2342" s="13">
        <v>2325</v>
      </c>
      <c r="B2342" s="376"/>
      <c r="C2342" s="307" t="s">
        <v>1159</v>
      </c>
      <c r="D2342" s="319" t="s">
        <v>1161</v>
      </c>
      <c r="E2342" s="321" t="s">
        <v>44</v>
      </c>
      <c r="F2342" s="318" t="s">
        <v>1164</v>
      </c>
      <c r="G2342" s="376"/>
      <c r="H2342" s="307" t="s">
        <v>1131</v>
      </c>
      <c r="I2342" s="321" t="s">
        <v>44</v>
      </c>
      <c r="J2342" s="389"/>
      <c r="K2342" s="318"/>
      <c r="L2342" s="324">
        <v>32000</v>
      </c>
      <c r="M2342" s="324">
        <v>38400</v>
      </c>
      <c r="N2342" s="132">
        <v>38400</v>
      </c>
      <c r="O2342" s="324">
        <v>38400</v>
      </c>
      <c r="P2342" s="324">
        <v>38400</v>
      </c>
      <c r="Q2342" s="324">
        <v>38400</v>
      </c>
      <c r="R2342" s="324">
        <v>38400</v>
      </c>
      <c r="S2342" s="324">
        <v>38400</v>
      </c>
      <c r="T2342" s="324">
        <v>38400</v>
      </c>
    </row>
    <row r="2343" spans="1:20" s="10" customFormat="1" ht="65.099999999999994" customHeight="1" x14ac:dyDescent="0.3">
      <c r="A2343" s="13">
        <v>2326</v>
      </c>
      <c r="B2343" s="376"/>
      <c r="C2343" s="307" t="s">
        <v>1159</v>
      </c>
      <c r="D2343" s="319" t="s">
        <v>1161</v>
      </c>
      <c r="E2343" s="321" t="s">
        <v>44</v>
      </c>
      <c r="F2343" s="318" t="s">
        <v>1165</v>
      </c>
      <c r="G2343" s="376"/>
      <c r="H2343" s="307" t="s">
        <v>1131</v>
      </c>
      <c r="I2343" s="321" t="s">
        <v>44</v>
      </c>
      <c r="J2343" s="389"/>
      <c r="K2343" s="318"/>
      <c r="L2343" s="324">
        <v>34000</v>
      </c>
      <c r="M2343" s="324">
        <v>40800</v>
      </c>
      <c r="N2343" s="132">
        <v>40800</v>
      </c>
      <c r="O2343" s="324">
        <v>40800</v>
      </c>
      <c r="P2343" s="324">
        <v>40800</v>
      </c>
      <c r="Q2343" s="324">
        <v>40800</v>
      </c>
      <c r="R2343" s="324">
        <v>40800</v>
      </c>
      <c r="S2343" s="324">
        <v>40800</v>
      </c>
      <c r="T2343" s="324">
        <v>40800</v>
      </c>
    </row>
    <row r="2344" spans="1:20" s="10" customFormat="1" ht="65.099999999999994" customHeight="1" x14ac:dyDescent="0.3">
      <c r="A2344" s="13">
        <v>2327</v>
      </c>
      <c r="B2344" s="376"/>
      <c r="C2344" s="307" t="s">
        <v>1166</v>
      </c>
      <c r="D2344" s="319" t="s">
        <v>37</v>
      </c>
      <c r="E2344" s="373" t="s">
        <v>1167</v>
      </c>
      <c r="F2344" s="318" t="s">
        <v>1351</v>
      </c>
      <c r="G2344" s="376"/>
      <c r="H2344" s="307" t="s">
        <v>1131</v>
      </c>
      <c r="I2344" s="321" t="s">
        <v>44</v>
      </c>
      <c r="J2344" s="389"/>
      <c r="K2344" s="318" t="s">
        <v>1168</v>
      </c>
      <c r="L2344" s="324">
        <v>43000</v>
      </c>
      <c r="M2344" s="324">
        <v>51600</v>
      </c>
      <c r="N2344" s="132">
        <v>51600</v>
      </c>
      <c r="O2344" s="324">
        <v>51600</v>
      </c>
      <c r="P2344" s="324">
        <v>51600</v>
      </c>
      <c r="Q2344" s="324">
        <v>51600</v>
      </c>
      <c r="R2344" s="324">
        <v>51600</v>
      </c>
      <c r="S2344" s="324">
        <v>51600</v>
      </c>
      <c r="T2344" s="324">
        <v>51600</v>
      </c>
    </row>
    <row r="2345" spans="1:20" s="10" customFormat="1" ht="65.099999999999994" customHeight="1" x14ac:dyDescent="0.3">
      <c r="A2345" s="13">
        <v>2328</v>
      </c>
      <c r="B2345" s="376"/>
      <c r="C2345" s="307" t="s">
        <v>1169</v>
      </c>
      <c r="D2345" s="319" t="s">
        <v>37</v>
      </c>
      <c r="E2345" s="373"/>
      <c r="F2345" s="318" t="s">
        <v>1351</v>
      </c>
      <c r="G2345" s="376"/>
      <c r="H2345" s="307" t="s">
        <v>1131</v>
      </c>
      <c r="I2345" s="321" t="s">
        <v>44</v>
      </c>
      <c r="J2345" s="389"/>
      <c r="K2345" s="318"/>
      <c r="L2345" s="324">
        <v>13000</v>
      </c>
      <c r="M2345" s="324">
        <v>15600</v>
      </c>
      <c r="N2345" s="132">
        <v>15600</v>
      </c>
      <c r="O2345" s="324">
        <v>15600</v>
      </c>
      <c r="P2345" s="324">
        <v>15600</v>
      </c>
      <c r="Q2345" s="324">
        <v>15600</v>
      </c>
      <c r="R2345" s="324">
        <v>15600</v>
      </c>
      <c r="S2345" s="324">
        <v>15600</v>
      </c>
      <c r="T2345" s="324">
        <v>15600</v>
      </c>
    </row>
    <row r="2346" spans="1:20" s="10" customFormat="1" ht="96.75" customHeight="1" x14ac:dyDescent="0.3">
      <c r="A2346" s="13">
        <v>2329</v>
      </c>
      <c r="B2346" s="376"/>
      <c r="C2346" s="307" t="s">
        <v>1170</v>
      </c>
      <c r="D2346" s="319" t="s">
        <v>1171</v>
      </c>
      <c r="E2346" s="373" t="s">
        <v>1172</v>
      </c>
      <c r="F2346" s="318" t="s">
        <v>1173</v>
      </c>
      <c r="G2346" s="376"/>
      <c r="H2346" s="307" t="s">
        <v>1131</v>
      </c>
      <c r="I2346" s="321" t="s">
        <v>44</v>
      </c>
      <c r="J2346" s="389"/>
      <c r="K2346" s="318"/>
      <c r="L2346" s="324">
        <v>540000</v>
      </c>
      <c r="M2346" s="324">
        <v>648000</v>
      </c>
      <c r="N2346" s="132">
        <v>648000</v>
      </c>
      <c r="O2346" s="324">
        <v>648000</v>
      </c>
      <c r="P2346" s="324">
        <v>648000</v>
      </c>
      <c r="Q2346" s="324">
        <v>648000</v>
      </c>
      <c r="R2346" s="324">
        <v>648000</v>
      </c>
      <c r="S2346" s="324">
        <v>648000</v>
      </c>
      <c r="T2346" s="324">
        <v>648000</v>
      </c>
    </row>
    <row r="2347" spans="1:20" s="10" customFormat="1" ht="96.75" customHeight="1" x14ac:dyDescent="0.3">
      <c r="A2347" s="13">
        <v>2330</v>
      </c>
      <c r="B2347" s="376"/>
      <c r="C2347" s="307" t="s">
        <v>1170</v>
      </c>
      <c r="D2347" s="319" t="s">
        <v>1171</v>
      </c>
      <c r="E2347" s="373"/>
      <c r="F2347" s="318" t="s">
        <v>1174</v>
      </c>
      <c r="G2347" s="376"/>
      <c r="H2347" s="307" t="s">
        <v>1131</v>
      </c>
      <c r="I2347" s="321" t="s">
        <v>44</v>
      </c>
      <c r="J2347" s="389"/>
      <c r="K2347" s="318"/>
      <c r="L2347" s="324">
        <v>830000</v>
      </c>
      <c r="M2347" s="324">
        <v>996000</v>
      </c>
      <c r="N2347" s="132">
        <v>996000</v>
      </c>
      <c r="O2347" s="324">
        <v>996000</v>
      </c>
      <c r="P2347" s="324">
        <v>996000</v>
      </c>
      <c r="Q2347" s="324">
        <v>996000</v>
      </c>
      <c r="R2347" s="324">
        <v>996000</v>
      </c>
      <c r="S2347" s="324">
        <v>996000</v>
      </c>
      <c r="T2347" s="324">
        <v>996000</v>
      </c>
    </row>
    <row r="2348" spans="1:20" s="10" customFormat="1" ht="96.75" customHeight="1" x14ac:dyDescent="0.3">
      <c r="A2348" s="13">
        <v>2331</v>
      </c>
      <c r="B2348" s="376"/>
      <c r="C2348" s="307" t="s">
        <v>1170</v>
      </c>
      <c r="D2348" s="319" t="s">
        <v>1171</v>
      </c>
      <c r="E2348" s="373"/>
      <c r="F2348" s="318" t="s">
        <v>1175</v>
      </c>
      <c r="G2348" s="376"/>
      <c r="H2348" s="307" t="s">
        <v>1131</v>
      </c>
      <c r="I2348" s="321" t="s">
        <v>44</v>
      </c>
      <c r="J2348" s="389"/>
      <c r="K2348" s="318"/>
      <c r="L2348" s="324">
        <v>790000</v>
      </c>
      <c r="M2348" s="324">
        <v>948000</v>
      </c>
      <c r="N2348" s="132">
        <v>948000</v>
      </c>
      <c r="O2348" s="324">
        <v>948000</v>
      </c>
      <c r="P2348" s="324">
        <v>948000</v>
      </c>
      <c r="Q2348" s="324">
        <v>948000</v>
      </c>
      <c r="R2348" s="324">
        <v>948000</v>
      </c>
      <c r="S2348" s="324">
        <v>948000</v>
      </c>
      <c r="T2348" s="324">
        <v>948000</v>
      </c>
    </row>
    <row r="2349" spans="1:20" s="10" customFormat="1" ht="96.75" customHeight="1" x14ac:dyDescent="0.3">
      <c r="A2349" s="13">
        <v>2332</v>
      </c>
      <c r="B2349" s="376"/>
      <c r="C2349" s="307" t="s">
        <v>1170</v>
      </c>
      <c r="D2349" s="319" t="s">
        <v>1171</v>
      </c>
      <c r="E2349" s="321" t="s">
        <v>44</v>
      </c>
      <c r="F2349" s="318" t="s">
        <v>1176</v>
      </c>
      <c r="G2349" s="376"/>
      <c r="H2349" s="307" t="s">
        <v>1131</v>
      </c>
      <c r="I2349" s="321" t="s">
        <v>44</v>
      </c>
      <c r="J2349" s="389"/>
      <c r="K2349" s="318"/>
      <c r="L2349" s="324">
        <v>1300000</v>
      </c>
      <c r="M2349" s="324">
        <v>1560000</v>
      </c>
      <c r="N2349" s="132">
        <v>1560000</v>
      </c>
      <c r="O2349" s="324">
        <v>1560000</v>
      </c>
      <c r="P2349" s="324">
        <v>1560000</v>
      </c>
      <c r="Q2349" s="324">
        <v>1560000</v>
      </c>
      <c r="R2349" s="324">
        <v>1560000</v>
      </c>
      <c r="S2349" s="324">
        <v>1560000</v>
      </c>
      <c r="T2349" s="324">
        <v>1560000</v>
      </c>
    </row>
    <row r="2350" spans="1:20" s="10" customFormat="1" ht="96.75" customHeight="1" x14ac:dyDescent="0.3">
      <c r="A2350" s="13">
        <v>2333</v>
      </c>
      <c r="B2350" s="376"/>
      <c r="C2350" s="307" t="s">
        <v>1170</v>
      </c>
      <c r="D2350" s="319" t="s">
        <v>14</v>
      </c>
      <c r="E2350" s="321" t="s">
        <v>44</v>
      </c>
      <c r="F2350" s="318" t="s">
        <v>1177</v>
      </c>
      <c r="G2350" s="376"/>
      <c r="H2350" s="307" t="s">
        <v>1131</v>
      </c>
      <c r="I2350" s="321" t="s">
        <v>44</v>
      </c>
      <c r="J2350" s="389"/>
      <c r="K2350" s="318"/>
      <c r="L2350" s="324">
        <v>1800000</v>
      </c>
      <c r="M2350" s="324">
        <v>2160000</v>
      </c>
      <c r="N2350" s="132">
        <v>2160000</v>
      </c>
      <c r="O2350" s="324">
        <v>2160000</v>
      </c>
      <c r="P2350" s="324">
        <v>2160000</v>
      </c>
      <c r="Q2350" s="324">
        <v>2160000</v>
      </c>
      <c r="R2350" s="324">
        <v>2160000</v>
      </c>
      <c r="S2350" s="324">
        <v>2160000</v>
      </c>
      <c r="T2350" s="324">
        <v>2160000</v>
      </c>
    </row>
    <row r="2351" spans="1:20" s="10" customFormat="1" ht="118.5" customHeight="1" x14ac:dyDescent="0.3">
      <c r="A2351" s="13">
        <v>2334</v>
      </c>
      <c r="B2351" s="376"/>
      <c r="C2351" s="307" t="s">
        <v>1170</v>
      </c>
      <c r="D2351" s="319" t="s">
        <v>14</v>
      </c>
      <c r="E2351" s="321" t="s">
        <v>44</v>
      </c>
      <c r="F2351" s="318" t="s">
        <v>1178</v>
      </c>
      <c r="G2351" s="376"/>
      <c r="H2351" s="307" t="s">
        <v>1131</v>
      </c>
      <c r="I2351" s="321" t="s">
        <v>44</v>
      </c>
      <c r="J2351" s="389"/>
      <c r="K2351" s="318"/>
      <c r="L2351" s="324">
        <v>2200000</v>
      </c>
      <c r="M2351" s="324">
        <v>2640000</v>
      </c>
      <c r="N2351" s="132">
        <v>2640000</v>
      </c>
      <c r="O2351" s="324">
        <v>2640000</v>
      </c>
      <c r="P2351" s="324">
        <v>2640000</v>
      </c>
      <c r="Q2351" s="324">
        <v>2640000</v>
      </c>
      <c r="R2351" s="324">
        <v>2640000</v>
      </c>
      <c r="S2351" s="324">
        <v>2640000</v>
      </c>
      <c r="T2351" s="324">
        <v>2640000</v>
      </c>
    </row>
    <row r="2352" spans="1:20" s="10" customFormat="1" ht="65.099999999999994" customHeight="1" x14ac:dyDescent="0.3">
      <c r="A2352" s="13">
        <v>2335</v>
      </c>
      <c r="B2352" s="376"/>
      <c r="C2352" s="307" t="s">
        <v>1179</v>
      </c>
      <c r="D2352" s="319" t="s">
        <v>1180</v>
      </c>
      <c r="E2352" s="307" t="s">
        <v>1181</v>
      </c>
      <c r="F2352" s="318" t="s">
        <v>1182</v>
      </c>
      <c r="G2352" s="376"/>
      <c r="H2352" s="307" t="s">
        <v>1131</v>
      </c>
      <c r="I2352" s="321" t="s">
        <v>44</v>
      </c>
      <c r="J2352" s="389"/>
      <c r="K2352" s="318"/>
      <c r="L2352" s="324">
        <v>160000</v>
      </c>
      <c r="M2352" s="324">
        <v>192000</v>
      </c>
      <c r="N2352" s="132">
        <v>192000</v>
      </c>
      <c r="O2352" s="324">
        <v>192000</v>
      </c>
      <c r="P2352" s="324">
        <v>192000</v>
      </c>
      <c r="Q2352" s="324">
        <v>192000</v>
      </c>
      <c r="R2352" s="324">
        <v>192000</v>
      </c>
      <c r="S2352" s="324">
        <v>192000</v>
      </c>
      <c r="T2352" s="324">
        <v>192000</v>
      </c>
    </row>
    <row r="2353" spans="1:21" s="10" customFormat="1" ht="65.099999999999994" customHeight="1" x14ac:dyDescent="0.3">
      <c r="A2353" s="13">
        <v>2336</v>
      </c>
      <c r="B2353" s="376"/>
      <c r="C2353" s="307" t="s">
        <v>1179</v>
      </c>
      <c r="D2353" s="319" t="s">
        <v>1180</v>
      </c>
      <c r="E2353" s="321" t="s">
        <v>44</v>
      </c>
      <c r="F2353" s="318" t="s">
        <v>1183</v>
      </c>
      <c r="G2353" s="376"/>
      <c r="H2353" s="307" t="s">
        <v>1131</v>
      </c>
      <c r="I2353" s="321" t="s">
        <v>44</v>
      </c>
      <c r="J2353" s="389"/>
      <c r="K2353" s="318"/>
      <c r="L2353" s="324">
        <v>180000</v>
      </c>
      <c r="M2353" s="324">
        <v>216000</v>
      </c>
      <c r="N2353" s="132">
        <v>216000</v>
      </c>
      <c r="O2353" s="324">
        <v>216000</v>
      </c>
      <c r="P2353" s="324">
        <v>216000</v>
      </c>
      <c r="Q2353" s="324">
        <v>216000</v>
      </c>
      <c r="R2353" s="324">
        <v>216000</v>
      </c>
      <c r="S2353" s="324">
        <v>216000</v>
      </c>
      <c r="T2353" s="324">
        <v>216000</v>
      </c>
    </row>
    <row r="2354" spans="1:21" s="10" customFormat="1" ht="65.099999999999994" customHeight="1" x14ac:dyDescent="0.3">
      <c r="A2354" s="13">
        <v>2337</v>
      </c>
      <c r="B2354" s="376"/>
      <c r="C2354" s="307" t="s">
        <v>1179</v>
      </c>
      <c r="D2354" s="319" t="s">
        <v>1180</v>
      </c>
      <c r="E2354" s="321" t="s">
        <v>44</v>
      </c>
      <c r="F2354" s="318" t="s">
        <v>1184</v>
      </c>
      <c r="G2354" s="376"/>
      <c r="H2354" s="307" t="s">
        <v>1131</v>
      </c>
      <c r="I2354" s="321" t="s">
        <v>44</v>
      </c>
      <c r="J2354" s="389"/>
      <c r="K2354" s="318"/>
      <c r="L2354" s="324">
        <v>230000</v>
      </c>
      <c r="M2354" s="324">
        <v>276000</v>
      </c>
      <c r="N2354" s="132">
        <v>276000</v>
      </c>
      <c r="O2354" s="324">
        <v>276000</v>
      </c>
      <c r="P2354" s="324">
        <v>276000</v>
      </c>
      <c r="Q2354" s="324">
        <v>276000</v>
      </c>
      <c r="R2354" s="324">
        <v>276000</v>
      </c>
      <c r="S2354" s="324">
        <v>276000</v>
      </c>
      <c r="T2354" s="324">
        <v>276000</v>
      </c>
    </row>
    <row r="2355" spans="1:21" s="10" customFormat="1" ht="82.5" customHeight="1" x14ac:dyDescent="0.3">
      <c r="A2355" s="13">
        <v>2338</v>
      </c>
      <c r="B2355" s="376"/>
      <c r="C2355" s="307" t="s">
        <v>1185</v>
      </c>
      <c r="D2355" s="319" t="s">
        <v>1152</v>
      </c>
      <c r="E2355" s="307"/>
      <c r="F2355" s="318" t="s">
        <v>1186</v>
      </c>
      <c r="G2355" s="308" t="s">
        <v>1187</v>
      </c>
      <c r="H2355" s="307" t="s">
        <v>1188</v>
      </c>
      <c r="I2355" s="321" t="s">
        <v>44</v>
      </c>
      <c r="J2355" s="389"/>
      <c r="K2355" s="318"/>
      <c r="L2355" s="324">
        <v>5400000</v>
      </c>
      <c r="M2355" s="324">
        <v>6480000</v>
      </c>
      <c r="N2355" s="132">
        <v>6480000</v>
      </c>
      <c r="O2355" s="324">
        <v>6480000</v>
      </c>
      <c r="P2355" s="324">
        <v>6480000</v>
      </c>
      <c r="Q2355" s="324">
        <v>6480000</v>
      </c>
      <c r="R2355" s="324">
        <v>6480000</v>
      </c>
      <c r="S2355" s="324">
        <v>6480000</v>
      </c>
      <c r="T2355" s="324">
        <v>6480000</v>
      </c>
    </row>
    <row r="2356" spans="1:21" s="10" customFormat="1" ht="65.099999999999994" customHeight="1" x14ac:dyDescent="0.3">
      <c r="A2356" s="13">
        <v>2339</v>
      </c>
      <c r="B2356" s="376"/>
      <c r="C2356" s="307" t="s">
        <v>1185</v>
      </c>
      <c r="D2356" s="319" t="s">
        <v>1152</v>
      </c>
      <c r="E2356" s="307"/>
      <c r="F2356" s="327" t="s">
        <v>44</v>
      </c>
      <c r="G2356" s="320" t="s">
        <v>44</v>
      </c>
      <c r="H2356" s="307" t="s">
        <v>1188</v>
      </c>
      <c r="I2356" s="321" t="s">
        <v>44</v>
      </c>
      <c r="J2356" s="389"/>
      <c r="K2356" s="318"/>
      <c r="L2356" s="324">
        <v>6700000</v>
      </c>
      <c r="M2356" s="324">
        <v>8040000</v>
      </c>
      <c r="N2356" s="132">
        <v>8040000</v>
      </c>
      <c r="O2356" s="324">
        <v>8040000</v>
      </c>
      <c r="P2356" s="324">
        <v>8040000</v>
      </c>
      <c r="Q2356" s="324">
        <v>8040000</v>
      </c>
      <c r="R2356" s="324">
        <v>8040000</v>
      </c>
      <c r="S2356" s="324">
        <v>8040000</v>
      </c>
      <c r="T2356" s="324">
        <v>8040000</v>
      </c>
    </row>
    <row r="2357" spans="1:21" s="10" customFormat="1" ht="65.099999999999994" customHeight="1" x14ac:dyDescent="0.3">
      <c r="A2357" s="13">
        <v>2340</v>
      </c>
      <c r="B2357" s="376"/>
      <c r="C2357" s="307" t="s">
        <v>1189</v>
      </c>
      <c r="D2357" s="319" t="s">
        <v>1180</v>
      </c>
      <c r="E2357" s="307" t="s">
        <v>1190</v>
      </c>
      <c r="F2357" s="318" t="s">
        <v>1191</v>
      </c>
      <c r="G2357" s="376" t="s">
        <v>2534</v>
      </c>
      <c r="H2357" s="307" t="s">
        <v>1131</v>
      </c>
      <c r="I2357" s="321" t="s">
        <v>44</v>
      </c>
      <c r="J2357" s="389"/>
      <c r="K2357" s="318"/>
      <c r="L2357" s="324">
        <v>5800000</v>
      </c>
      <c r="M2357" s="324">
        <v>6960000</v>
      </c>
      <c r="N2357" s="132">
        <v>6960000</v>
      </c>
      <c r="O2357" s="324">
        <v>6960000</v>
      </c>
      <c r="P2357" s="324">
        <v>6960000</v>
      </c>
      <c r="Q2357" s="324">
        <v>6960000</v>
      </c>
      <c r="R2357" s="324">
        <v>6960000</v>
      </c>
      <c r="S2357" s="324">
        <v>6960000</v>
      </c>
      <c r="T2357" s="324">
        <v>6960000</v>
      </c>
    </row>
    <row r="2358" spans="1:21" s="10" customFormat="1" ht="65.099999999999994" customHeight="1" x14ac:dyDescent="0.3">
      <c r="A2358" s="13">
        <v>2341</v>
      </c>
      <c r="B2358" s="376"/>
      <c r="C2358" s="307" t="s">
        <v>1189</v>
      </c>
      <c r="D2358" s="319" t="s">
        <v>1180</v>
      </c>
      <c r="E2358" s="307" t="s">
        <v>1190</v>
      </c>
      <c r="F2358" s="318" t="s">
        <v>1192</v>
      </c>
      <c r="G2358" s="376"/>
      <c r="H2358" s="307" t="s">
        <v>1131</v>
      </c>
      <c r="I2358" s="321" t="s">
        <v>44</v>
      </c>
      <c r="J2358" s="389"/>
      <c r="K2358" s="318"/>
      <c r="L2358" s="324">
        <v>4750000</v>
      </c>
      <c r="M2358" s="324">
        <v>5700000</v>
      </c>
      <c r="N2358" s="132">
        <v>5700000</v>
      </c>
      <c r="O2358" s="324">
        <v>5700000</v>
      </c>
      <c r="P2358" s="324">
        <v>5700000</v>
      </c>
      <c r="Q2358" s="324">
        <v>5700000</v>
      </c>
      <c r="R2358" s="324">
        <v>5700000</v>
      </c>
      <c r="S2358" s="324">
        <v>5700000</v>
      </c>
      <c r="T2358" s="324">
        <v>5700000</v>
      </c>
    </row>
    <row r="2359" spans="1:21" s="10" customFormat="1" ht="106.5" customHeight="1" x14ac:dyDescent="0.3">
      <c r="A2359" s="13">
        <v>2342</v>
      </c>
      <c r="B2359" s="376"/>
      <c r="C2359" s="307" t="s">
        <v>1193</v>
      </c>
      <c r="D2359" s="319" t="s">
        <v>1194</v>
      </c>
      <c r="E2359" s="307" t="s">
        <v>1195</v>
      </c>
      <c r="F2359" s="318" t="s">
        <v>1196</v>
      </c>
      <c r="G2359" s="376"/>
      <c r="H2359" s="307" t="s">
        <v>1131</v>
      </c>
      <c r="I2359" s="321" t="s">
        <v>44</v>
      </c>
      <c r="J2359" s="389"/>
      <c r="K2359" s="318" t="s">
        <v>1197</v>
      </c>
      <c r="L2359" s="324">
        <v>39000</v>
      </c>
      <c r="M2359" s="324">
        <v>41000</v>
      </c>
      <c r="N2359" s="132">
        <v>41000</v>
      </c>
      <c r="O2359" s="324">
        <v>41000</v>
      </c>
      <c r="P2359" s="324">
        <v>41000</v>
      </c>
      <c r="Q2359" s="324">
        <v>41000</v>
      </c>
      <c r="R2359" s="324">
        <v>41000</v>
      </c>
      <c r="S2359" s="324">
        <v>41000</v>
      </c>
      <c r="T2359" s="324">
        <v>41000</v>
      </c>
    </row>
    <row r="2360" spans="1:21" s="10" customFormat="1" ht="162.75" customHeight="1" x14ac:dyDescent="0.3">
      <c r="A2360" s="13">
        <v>2343</v>
      </c>
      <c r="B2360" s="376"/>
      <c r="C2360" s="307" t="s">
        <v>1859</v>
      </c>
      <c r="D2360" s="319" t="s">
        <v>1161</v>
      </c>
      <c r="E2360" s="307"/>
      <c r="F2360" s="318" t="s">
        <v>1860</v>
      </c>
      <c r="G2360" s="308" t="s">
        <v>1993</v>
      </c>
      <c r="H2360" s="307" t="s">
        <v>1131</v>
      </c>
      <c r="I2360" s="321"/>
      <c r="J2360" s="319" t="s">
        <v>1861</v>
      </c>
      <c r="K2360" s="388" t="s">
        <v>2228</v>
      </c>
      <c r="L2360" s="324">
        <v>2545455</v>
      </c>
      <c r="M2360" s="324">
        <v>2545455</v>
      </c>
      <c r="N2360" s="132"/>
      <c r="O2360" s="324"/>
      <c r="P2360" s="324"/>
      <c r="Q2360" s="324"/>
      <c r="R2360" s="324"/>
      <c r="S2360" s="324"/>
      <c r="T2360" s="324"/>
    </row>
    <row r="2361" spans="1:21" s="10" customFormat="1" ht="162.75" customHeight="1" x14ac:dyDescent="0.3">
      <c r="A2361" s="13">
        <v>2344</v>
      </c>
      <c r="B2361" s="376"/>
      <c r="C2361" s="307" t="s">
        <v>2224</v>
      </c>
      <c r="D2361" s="319" t="s">
        <v>1161</v>
      </c>
      <c r="E2361" s="307" t="s">
        <v>2226</v>
      </c>
      <c r="F2361" s="318" t="s">
        <v>2225</v>
      </c>
      <c r="G2361" s="308" t="s">
        <v>2227</v>
      </c>
      <c r="H2361" s="307" t="s">
        <v>1131</v>
      </c>
      <c r="I2361" s="321"/>
      <c r="J2361" s="319" t="s">
        <v>1861</v>
      </c>
      <c r="K2361" s="388"/>
      <c r="L2361" s="324">
        <v>3863640</v>
      </c>
      <c r="M2361" s="324">
        <v>3863640</v>
      </c>
      <c r="N2361" s="132"/>
      <c r="O2361" s="324"/>
      <c r="P2361" s="324"/>
      <c r="Q2361" s="324"/>
      <c r="R2361" s="324"/>
      <c r="S2361" s="324"/>
      <c r="T2361" s="324"/>
    </row>
    <row r="2362" spans="1:21" s="10" customFormat="1" ht="162.75" customHeight="1" x14ac:dyDescent="0.3">
      <c r="A2362" s="13">
        <v>2345</v>
      </c>
      <c r="B2362" s="376"/>
      <c r="C2362" s="307" t="s">
        <v>1991</v>
      </c>
      <c r="D2362" s="319" t="s">
        <v>1161</v>
      </c>
      <c r="E2362" s="307"/>
      <c r="F2362" s="318" t="s">
        <v>1992</v>
      </c>
      <c r="G2362" s="308" t="s">
        <v>1993</v>
      </c>
      <c r="H2362" s="307" t="s">
        <v>1131</v>
      </c>
      <c r="I2362" s="321"/>
      <c r="J2362" s="319" t="s">
        <v>1861</v>
      </c>
      <c r="K2362" s="388"/>
      <c r="L2362" s="324">
        <v>6245455</v>
      </c>
      <c r="M2362" s="324">
        <v>6245455</v>
      </c>
      <c r="N2362" s="132"/>
      <c r="O2362" s="324"/>
      <c r="P2362" s="324"/>
      <c r="Q2362" s="324"/>
      <c r="R2362" s="324"/>
      <c r="S2362" s="324"/>
      <c r="T2362" s="324"/>
    </row>
    <row r="2363" spans="1:21" s="10" customFormat="1" ht="162.75" customHeight="1" x14ac:dyDescent="0.3">
      <c r="A2363" s="13">
        <v>2346</v>
      </c>
      <c r="B2363" s="376"/>
      <c r="C2363" s="307" t="s">
        <v>2003</v>
      </c>
      <c r="D2363" s="319" t="s">
        <v>37</v>
      </c>
      <c r="E2363" s="307" t="s">
        <v>2004</v>
      </c>
      <c r="F2363" s="318" t="s">
        <v>1453</v>
      </c>
      <c r="G2363" s="308" t="s">
        <v>2005</v>
      </c>
      <c r="H2363" s="307" t="s">
        <v>2006</v>
      </c>
      <c r="I2363" s="321"/>
      <c r="J2363" s="319" t="s">
        <v>2528</v>
      </c>
      <c r="K2363" s="318"/>
      <c r="L2363" s="324">
        <v>1650000</v>
      </c>
      <c r="M2363" s="324">
        <v>1650000</v>
      </c>
      <c r="N2363" s="132"/>
      <c r="O2363" s="324"/>
      <c r="P2363" s="324"/>
      <c r="Q2363" s="324"/>
      <c r="R2363" s="324"/>
      <c r="S2363" s="324"/>
      <c r="T2363" s="324"/>
    </row>
    <row r="2364" spans="1:21" s="41" customFormat="1" ht="104.25" customHeight="1" x14ac:dyDescent="0.3">
      <c r="A2364" s="13">
        <v>2347</v>
      </c>
      <c r="B2364" s="376"/>
      <c r="C2364" s="329" t="s">
        <v>110</v>
      </c>
      <c r="D2364" s="330" t="s">
        <v>51</v>
      </c>
      <c r="E2364" s="329"/>
      <c r="F2364" s="331"/>
      <c r="G2364" s="431" t="s">
        <v>114</v>
      </c>
      <c r="H2364" s="432" t="s">
        <v>3254</v>
      </c>
      <c r="I2364" s="432"/>
      <c r="J2364" s="433" t="s">
        <v>1269</v>
      </c>
      <c r="K2364" s="434" t="s">
        <v>3253</v>
      </c>
      <c r="L2364" s="333"/>
      <c r="M2364" s="333"/>
      <c r="N2364" s="132">
        <v>59090.909090909088</v>
      </c>
      <c r="O2364" s="333"/>
      <c r="P2364" s="333"/>
      <c r="Q2364" s="333"/>
      <c r="R2364" s="333"/>
      <c r="S2364" s="333"/>
      <c r="T2364" s="333"/>
      <c r="U2364" s="340"/>
    </row>
    <row r="2365" spans="1:21" s="41" customFormat="1" ht="104.25" customHeight="1" x14ac:dyDescent="0.3">
      <c r="A2365" s="13">
        <v>2348</v>
      </c>
      <c r="B2365" s="376"/>
      <c r="C2365" s="329" t="s">
        <v>111</v>
      </c>
      <c r="D2365" s="330" t="s">
        <v>51</v>
      </c>
      <c r="E2365" s="329"/>
      <c r="F2365" s="331"/>
      <c r="G2365" s="431"/>
      <c r="H2365" s="432"/>
      <c r="I2365" s="432"/>
      <c r="J2365" s="433"/>
      <c r="K2365" s="434"/>
      <c r="L2365" s="333"/>
      <c r="M2365" s="333"/>
      <c r="N2365" s="132">
        <v>72727.272727272721</v>
      </c>
      <c r="O2365" s="333"/>
      <c r="P2365" s="333"/>
      <c r="Q2365" s="333"/>
      <c r="R2365" s="333"/>
      <c r="S2365" s="333"/>
      <c r="T2365" s="333"/>
      <c r="U2365" s="340"/>
    </row>
    <row r="2366" spans="1:21" s="41" customFormat="1" ht="104.25" customHeight="1" x14ac:dyDescent="0.3">
      <c r="A2366" s="13">
        <v>2349</v>
      </c>
      <c r="B2366" s="376"/>
      <c r="C2366" s="329" t="s">
        <v>112</v>
      </c>
      <c r="D2366" s="330" t="s">
        <v>51</v>
      </c>
      <c r="E2366" s="329"/>
      <c r="F2366" s="331"/>
      <c r="G2366" s="431"/>
      <c r="H2366" s="432"/>
      <c r="I2366" s="432"/>
      <c r="J2366" s="433"/>
      <c r="K2366" s="434"/>
      <c r="L2366" s="333"/>
      <c r="M2366" s="333"/>
      <c r="N2366" s="132">
        <v>86363.636363636353</v>
      </c>
      <c r="O2366" s="333"/>
      <c r="P2366" s="333"/>
      <c r="Q2366" s="333"/>
      <c r="R2366" s="333"/>
      <c r="S2366" s="333"/>
      <c r="T2366" s="333"/>
      <c r="U2366" s="340"/>
    </row>
    <row r="2367" spans="1:21" s="41" customFormat="1" ht="65.099999999999994" customHeight="1" x14ac:dyDescent="0.3">
      <c r="A2367" s="13">
        <v>2350</v>
      </c>
      <c r="B2367" s="376"/>
      <c r="C2367" s="329" t="s">
        <v>110</v>
      </c>
      <c r="D2367" s="330" t="s">
        <v>51</v>
      </c>
      <c r="E2367" s="329"/>
      <c r="F2367" s="331"/>
      <c r="G2367" s="431" t="s">
        <v>1354</v>
      </c>
      <c r="H2367" s="438" t="s">
        <v>2548</v>
      </c>
      <c r="I2367" s="329"/>
      <c r="J2367" s="433" t="s">
        <v>1269</v>
      </c>
      <c r="K2367" s="331"/>
      <c r="L2367" s="333"/>
      <c r="M2367" s="333"/>
      <c r="N2367" s="133"/>
      <c r="O2367" s="324">
        <v>49999.999999999993</v>
      </c>
      <c r="P2367" s="333"/>
      <c r="Q2367" s="333"/>
      <c r="R2367" s="333"/>
      <c r="S2367" s="333"/>
      <c r="T2367" s="333"/>
      <c r="U2367" s="340"/>
    </row>
    <row r="2368" spans="1:21" s="41" customFormat="1" ht="65.099999999999994" customHeight="1" x14ac:dyDescent="0.3">
      <c r="A2368" s="13">
        <v>2351</v>
      </c>
      <c r="B2368" s="376"/>
      <c r="C2368" s="329" t="s">
        <v>111</v>
      </c>
      <c r="D2368" s="330" t="s">
        <v>51</v>
      </c>
      <c r="E2368" s="329"/>
      <c r="F2368" s="331"/>
      <c r="G2368" s="431"/>
      <c r="H2368" s="438"/>
      <c r="I2368" s="329"/>
      <c r="J2368" s="433"/>
      <c r="K2368" s="331"/>
      <c r="L2368" s="333"/>
      <c r="M2368" s="333"/>
      <c r="N2368" s="133"/>
      <c r="O2368" s="324">
        <v>68181.818181818177</v>
      </c>
      <c r="P2368" s="333"/>
      <c r="Q2368" s="333"/>
      <c r="R2368" s="333"/>
      <c r="S2368" s="333"/>
      <c r="T2368" s="333"/>
      <c r="U2368" s="340"/>
    </row>
    <row r="2369" spans="1:21" s="41" customFormat="1" ht="65.099999999999994" customHeight="1" x14ac:dyDescent="0.3">
      <c r="A2369" s="13">
        <v>2352</v>
      </c>
      <c r="B2369" s="376"/>
      <c r="C2369" s="329" t="s">
        <v>112</v>
      </c>
      <c r="D2369" s="330" t="s">
        <v>51</v>
      </c>
      <c r="E2369" s="329"/>
      <c r="F2369" s="331"/>
      <c r="G2369" s="431"/>
      <c r="H2369" s="438"/>
      <c r="I2369" s="329"/>
      <c r="J2369" s="433"/>
      <c r="K2369" s="331"/>
      <c r="L2369" s="333"/>
      <c r="M2369" s="333"/>
      <c r="N2369" s="133"/>
      <c r="O2369" s="324">
        <v>77272.727272727265</v>
      </c>
      <c r="P2369" s="333"/>
      <c r="Q2369" s="333"/>
      <c r="R2369" s="333"/>
      <c r="S2369" s="333"/>
      <c r="T2369" s="333"/>
      <c r="U2369" s="340"/>
    </row>
    <row r="2370" spans="1:21" s="41" customFormat="1" ht="65.099999999999994" customHeight="1" x14ac:dyDescent="0.3">
      <c r="A2370" s="13">
        <v>2353</v>
      </c>
      <c r="B2370" s="376"/>
      <c r="C2370" s="329" t="s">
        <v>110</v>
      </c>
      <c r="D2370" s="330" t="s">
        <v>51</v>
      </c>
      <c r="E2370" s="329"/>
      <c r="F2370" s="331"/>
      <c r="G2370" s="431" t="s">
        <v>113</v>
      </c>
      <c r="H2370" s="439" t="s">
        <v>1394</v>
      </c>
      <c r="I2370" s="329"/>
      <c r="J2370" s="433" t="s">
        <v>1269</v>
      </c>
      <c r="K2370" s="331"/>
      <c r="L2370" s="333"/>
      <c r="M2370" s="333"/>
      <c r="N2370" s="133"/>
      <c r="O2370" s="333"/>
      <c r="P2370" s="333"/>
      <c r="Q2370" s="324">
        <v>45454.545454545449</v>
      </c>
      <c r="R2370" s="333"/>
      <c r="S2370" s="333"/>
      <c r="T2370" s="333"/>
    </row>
    <row r="2371" spans="1:21" s="41" customFormat="1" ht="65.099999999999994" customHeight="1" x14ac:dyDescent="0.3">
      <c r="A2371" s="13">
        <v>2354</v>
      </c>
      <c r="B2371" s="376"/>
      <c r="C2371" s="329" t="s">
        <v>111</v>
      </c>
      <c r="D2371" s="330" t="s">
        <v>51</v>
      </c>
      <c r="E2371" s="329"/>
      <c r="F2371" s="331"/>
      <c r="G2371" s="431"/>
      <c r="H2371" s="432"/>
      <c r="I2371" s="329"/>
      <c r="J2371" s="433"/>
      <c r="K2371" s="331"/>
      <c r="L2371" s="333"/>
      <c r="M2371" s="333"/>
      <c r="N2371" s="133"/>
      <c r="O2371" s="333"/>
      <c r="P2371" s="333"/>
      <c r="Q2371" s="324">
        <v>49999.999999999993</v>
      </c>
      <c r="R2371" s="333"/>
      <c r="S2371" s="333"/>
      <c r="T2371" s="333"/>
    </row>
    <row r="2372" spans="1:21" s="41" customFormat="1" ht="65.099999999999994" customHeight="1" x14ac:dyDescent="0.3">
      <c r="A2372" s="13">
        <v>2355</v>
      </c>
      <c r="B2372" s="376"/>
      <c r="C2372" s="329" t="s">
        <v>112</v>
      </c>
      <c r="D2372" s="330" t="s">
        <v>51</v>
      </c>
      <c r="E2372" s="329"/>
      <c r="F2372" s="331"/>
      <c r="G2372" s="431"/>
      <c r="H2372" s="432"/>
      <c r="I2372" s="329"/>
      <c r="J2372" s="433"/>
      <c r="K2372" s="331"/>
      <c r="L2372" s="333"/>
      <c r="M2372" s="333"/>
      <c r="N2372" s="133"/>
      <c r="O2372" s="333"/>
      <c r="P2372" s="333"/>
      <c r="Q2372" s="324">
        <v>54545.454545454544</v>
      </c>
      <c r="R2372" s="333"/>
      <c r="S2372" s="333"/>
      <c r="T2372" s="333"/>
      <c r="U2372" s="41">
        <v>54545.454545454544</v>
      </c>
    </row>
    <row r="2373" spans="1:21" s="32" customFormat="1" ht="157.5" customHeight="1" x14ac:dyDescent="0.3">
      <c r="A2373" s="13">
        <v>2356</v>
      </c>
      <c r="B2373" s="376"/>
      <c r="C2373" s="307" t="s">
        <v>53</v>
      </c>
      <c r="D2373" s="319" t="s">
        <v>51</v>
      </c>
      <c r="E2373" s="329"/>
      <c r="F2373" s="318"/>
      <c r="G2373" s="23" t="s">
        <v>54</v>
      </c>
      <c r="H2373" s="332" t="s">
        <v>55</v>
      </c>
      <c r="I2373" s="307"/>
      <c r="J2373" s="24" t="s">
        <v>3595</v>
      </c>
      <c r="K2373" s="331"/>
      <c r="L2373" s="324"/>
      <c r="M2373" s="324">
        <v>27272.727272727272</v>
      </c>
      <c r="N2373" s="132"/>
      <c r="O2373" s="324"/>
      <c r="P2373" s="324"/>
      <c r="Q2373" s="324"/>
      <c r="R2373" s="324"/>
      <c r="S2373" s="324"/>
      <c r="T2373" s="324"/>
    </row>
    <row r="2374" spans="1:21" s="297" customFormat="1" ht="157.5" customHeight="1" x14ac:dyDescent="0.3">
      <c r="A2374" s="264">
        <v>2357</v>
      </c>
      <c r="B2374" s="376"/>
      <c r="C2374" s="334" t="s">
        <v>53</v>
      </c>
      <c r="D2374" s="338" t="s">
        <v>51</v>
      </c>
      <c r="E2374" s="292"/>
      <c r="F2374" s="336"/>
      <c r="G2374" s="293" t="s">
        <v>3587</v>
      </c>
      <c r="H2374" s="294" t="s">
        <v>55</v>
      </c>
      <c r="I2374" s="334"/>
      <c r="J2374" s="295" t="s">
        <v>3588</v>
      </c>
      <c r="K2374" s="296"/>
      <c r="L2374" s="324"/>
      <c r="M2374" s="324"/>
      <c r="N2374" s="132"/>
      <c r="O2374" s="324">
        <v>40909.090909090904</v>
      </c>
      <c r="P2374" s="324"/>
      <c r="Q2374" s="324"/>
      <c r="R2374" s="324"/>
      <c r="S2374" s="324"/>
      <c r="T2374" s="324"/>
    </row>
    <row r="2375" spans="1:21" s="32" customFormat="1" ht="124.5" customHeight="1" x14ac:dyDescent="0.3">
      <c r="A2375" s="13">
        <v>2358</v>
      </c>
      <c r="B2375" s="376"/>
      <c r="C2375" s="307" t="s">
        <v>53</v>
      </c>
      <c r="D2375" s="319" t="s">
        <v>51</v>
      </c>
      <c r="E2375" s="329"/>
      <c r="F2375" s="318"/>
      <c r="G2375" s="23" t="s">
        <v>2132</v>
      </c>
      <c r="H2375" s="332" t="s">
        <v>55</v>
      </c>
      <c r="I2375" s="307"/>
      <c r="J2375" s="24" t="s">
        <v>2539</v>
      </c>
      <c r="K2375" s="331"/>
      <c r="L2375" s="324"/>
      <c r="M2375" s="324"/>
      <c r="N2375" s="132"/>
      <c r="O2375" s="324"/>
      <c r="P2375" s="324"/>
      <c r="Q2375" s="324">
        <v>54545.454545454544</v>
      </c>
      <c r="R2375" s="324"/>
      <c r="S2375" s="324"/>
      <c r="T2375" s="324"/>
    </row>
    <row r="2376" spans="1:21" s="297" customFormat="1" ht="166.5" customHeight="1" x14ac:dyDescent="0.3">
      <c r="A2376" s="264">
        <v>2359</v>
      </c>
      <c r="B2376" s="376"/>
      <c r="C2376" s="334" t="s">
        <v>53</v>
      </c>
      <c r="D2376" s="338" t="s">
        <v>51</v>
      </c>
      <c r="E2376" s="292"/>
      <c r="F2376" s="336"/>
      <c r="G2376" s="293" t="s">
        <v>2538</v>
      </c>
      <c r="H2376" s="294"/>
      <c r="I2376" s="334"/>
      <c r="J2376" s="295" t="s">
        <v>2540</v>
      </c>
      <c r="K2376" s="296"/>
      <c r="L2376" s="324"/>
      <c r="M2376" s="324"/>
      <c r="N2376" s="132"/>
      <c r="O2376" s="324">
        <v>54545.454545454544</v>
      </c>
      <c r="P2376" s="324"/>
      <c r="Q2376" s="324"/>
      <c r="R2376" s="324"/>
      <c r="S2376" s="324"/>
      <c r="T2376" s="324"/>
      <c r="U2376" s="297">
        <v>45454.545454545449</v>
      </c>
    </row>
    <row r="2377" spans="1:21" s="297" customFormat="1" ht="146.25" customHeight="1" x14ac:dyDescent="0.3">
      <c r="A2377" s="13">
        <v>2360</v>
      </c>
      <c r="B2377" s="376"/>
      <c r="C2377" s="334" t="s">
        <v>53</v>
      </c>
      <c r="D2377" s="338" t="s">
        <v>51</v>
      </c>
      <c r="E2377" s="292"/>
      <c r="F2377" s="336"/>
      <c r="G2377" s="293" t="s">
        <v>2541</v>
      </c>
      <c r="H2377" s="294"/>
      <c r="I2377" s="334"/>
      <c r="J2377" s="295" t="s">
        <v>2542</v>
      </c>
      <c r="K2377" s="296"/>
      <c r="L2377" s="324">
        <v>32000</v>
      </c>
      <c r="M2377" s="324">
        <v>32000</v>
      </c>
      <c r="N2377" s="132"/>
      <c r="O2377" s="324"/>
      <c r="P2377" s="324"/>
      <c r="Q2377" s="324"/>
      <c r="R2377" s="324"/>
      <c r="S2377" s="324"/>
      <c r="T2377" s="324"/>
    </row>
    <row r="2378" spans="1:21" s="297" customFormat="1" ht="146.25" customHeight="1" x14ac:dyDescent="0.3">
      <c r="A2378" s="264">
        <v>2361</v>
      </c>
      <c r="B2378" s="376"/>
      <c r="C2378" s="334" t="s">
        <v>2666</v>
      </c>
      <c r="D2378" s="338" t="s">
        <v>51</v>
      </c>
      <c r="E2378" s="292"/>
      <c r="F2378" s="336"/>
      <c r="G2378" s="467" t="s">
        <v>2667</v>
      </c>
      <c r="H2378" s="294"/>
      <c r="I2378" s="334"/>
      <c r="J2378" s="295" t="s">
        <v>3597</v>
      </c>
      <c r="K2378" s="460" t="s">
        <v>3658</v>
      </c>
      <c r="L2378" s="324"/>
      <c r="M2378" s="324"/>
      <c r="N2378" s="324">
        <v>74074.074074074073</v>
      </c>
      <c r="O2378" s="324"/>
      <c r="P2378" s="324"/>
      <c r="Q2378" s="324"/>
      <c r="R2378" s="324"/>
      <c r="S2378" s="324"/>
      <c r="T2378" s="324"/>
    </row>
    <row r="2379" spans="1:21" s="297" customFormat="1" ht="146.25" customHeight="1" x14ac:dyDescent="0.3">
      <c r="A2379" s="264">
        <v>2362</v>
      </c>
      <c r="B2379" s="376"/>
      <c r="C2379" s="334" t="s">
        <v>2666</v>
      </c>
      <c r="D2379" s="338" t="s">
        <v>51</v>
      </c>
      <c r="E2379" s="292"/>
      <c r="F2379" s="336"/>
      <c r="G2379" s="467"/>
      <c r="H2379" s="294"/>
      <c r="I2379" s="334"/>
      <c r="J2379" s="295" t="s">
        <v>3598</v>
      </c>
      <c r="K2379" s="460"/>
      <c r="L2379" s="324"/>
      <c r="M2379" s="324"/>
      <c r="N2379" s="132"/>
      <c r="O2379" s="324"/>
      <c r="P2379" s="324"/>
      <c r="Q2379" s="324">
        <v>74074.074074074073</v>
      </c>
      <c r="R2379" s="324"/>
      <c r="S2379" s="324"/>
      <c r="T2379" s="324"/>
    </row>
    <row r="2380" spans="1:21" s="297" customFormat="1" ht="146.25" customHeight="1" x14ac:dyDescent="0.3">
      <c r="A2380" s="264">
        <v>2363</v>
      </c>
      <c r="B2380" s="376"/>
      <c r="C2380" s="334" t="s">
        <v>2666</v>
      </c>
      <c r="D2380" s="338" t="s">
        <v>51</v>
      </c>
      <c r="E2380" s="292"/>
      <c r="F2380" s="336"/>
      <c r="G2380" s="467"/>
      <c r="H2380" s="294"/>
      <c r="I2380" s="334"/>
      <c r="J2380" s="295" t="s">
        <v>3599</v>
      </c>
      <c r="K2380" s="460"/>
      <c r="L2380" s="324"/>
      <c r="M2380" s="324"/>
      <c r="N2380" s="132"/>
      <c r="O2380" s="324"/>
      <c r="P2380" s="324"/>
      <c r="Q2380" s="324">
        <v>74074.074074074073</v>
      </c>
      <c r="R2380" s="324"/>
      <c r="S2380" s="324"/>
      <c r="T2380" s="324"/>
    </row>
    <row r="2381" spans="1:21" s="32" customFormat="1" ht="146.25" customHeight="1" x14ac:dyDescent="0.3">
      <c r="A2381" s="13">
        <v>2364</v>
      </c>
      <c r="B2381" s="376"/>
      <c r="C2381" s="307" t="s">
        <v>2665</v>
      </c>
      <c r="D2381" s="319" t="s">
        <v>51</v>
      </c>
      <c r="E2381" s="329"/>
      <c r="F2381" s="318"/>
      <c r="G2381" s="23" t="s">
        <v>1884</v>
      </c>
      <c r="H2381" s="332"/>
      <c r="I2381" s="307"/>
      <c r="J2381" s="24" t="s">
        <v>2668</v>
      </c>
      <c r="K2381" s="331"/>
      <c r="L2381" s="324"/>
      <c r="M2381" s="324"/>
      <c r="N2381" s="132"/>
      <c r="O2381" s="324"/>
      <c r="P2381" s="324">
        <v>49999.999999999993</v>
      </c>
      <c r="Q2381" s="324"/>
      <c r="R2381" s="324"/>
      <c r="S2381" s="324"/>
      <c r="T2381" s="324"/>
    </row>
    <row r="2382" spans="1:21" s="297" customFormat="1" ht="146.25" customHeight="1" x14ac:dyDescent="0.3">
      <c r="A2382" s="13">
        <v>2365</v>
      </c>
      <c r="B2382" s="376"/>
      <c r="C2382" s="334" t="s">
        <v>2665</v>
      </c>
      <c r="D2382" s="338" t="s">
        <v>51</v>
      </c>
      <c r="E2382" s="292"/>
      <c r="F2382" s="336"/>
      <c r="G2382" s="293" t="s">
        <v>2828</v>
      </c>
      <c r="H2382" s="294"/>
      <c r="I2382" s="334"/>
      <c r="J2382" s="295" t="s">
        <v>2829</v>
      </c>
      <c r="K2382" s="296"/>
      <c r="L2382" s="324"/>
      <c r="M2382" s="324"/>
      <c r="N2382" s="132"/>
      <c r="O2382" s="324"/>
      <c r="P2382" s="324">
        <v>63636.363636363632</v>
      </c>
      <c r="Q2382" s="324"/>
      <c r="R2382" s="324"/>
      <c r="S2382" s="324"/>
      <c r="T2382" s="324"/>
      <c r="U2382" s="297">
        <v>63636.363636363632</v>
      </c>
    </row>
    <row r="2383" spans="1:21" s="32" customFormat="1" ht="159.75" customHeight="1" x14ac:dyDescent="0.3">
      <c r="A2383" s="13">
        <v>2366</v>
      </c>
      <c r="B2383" s="376"/>
      <c r="C2383" s="307" t="s">
        <v>2665</v>
      </c>
      <c r="D2383" s="319" t="s">
        <v>51</v>
      </c>
      <c r="E2383" s="329"/>
      <c r="F2383" s="318"/>
      <c r="G2383" s="23" t="s">
        <v>2830</v>
      </c>
      <c r="H2383" s="332" t="s">
        <v>3256</v>
      </c>
      <c r="I2383" s="307" t="s">
        <v>3255</v>
      </c>
      <c r="J2383" s="24" t="s">
        <v>3173</v>
      </c>
      <c r="K2383" s="331"/>
      <c r="L2383" s="324"/>
      <c r="M2383" s="324"/>
      <c r="N2383" s="132"/>
      <c r="O2383" s="324"/>
      <c r="P2383" s="324"/>
      <c r="Q2383" s="324"/>
      <c r="R2383" s="324"/>
      <c r="S2383" s="324"/>
      <c r="T2383" s="324">
        <v>59090.909090909088</v>
      </c>
      <c r="U2383" s="69">
        <v>65000</v>
      </c>
    </row>
    <row r="2384" spans="1:21" s="32" customFormat="1" ht="146.25" customHeight="1" x14ac:dyDescent="0.3">
      <c r="A2384" s="13">
        <v>2367</v>
      </c>
      <c r="B2384" s="376"/>
      <c r="C2384" s="307" t="s">
        <v>2665</v>
      </c>
      <c r="D2384" s="319" t="s">
        <v>51</v>
      </c>
      <c r="E2384" s="329"/>
      <c r="F2384" s="318"/>
      <c r="G2384" s="23" t="s">
        <v>3162</v>
      </c>
      <c r="H2384" s="332" t="s">
        <v>3163</v>
      </c>
      <c r="I2384" s="307" t="s">
        <v>3218</v>
      </c>
      <c r="J2384" s="24" t="s">
        <v>2829</v>
      </c>
      <c r="K2384" s="331"/>
      <c r="L2384" s="324"/>
      <c r="M2384" s="324"/>
      <c r="N2384" s="132"/>
      <c r="O2384" s="324"/>
      <c r="P2384" s="324"/>
      <c r="Q2384" s="324"/>
      <c r="R2384" s="324"/>
      <c r="S2384" s="324"/>
      <c r="T2384" s="324">
        <v>59343</v>
      </c>
    </row>
    <row r="2385" spans="1:21" s="41" customFormat="1" ht="104.25" customHeight="1" x14ac:dyDescent="0.3">
      <c r="A2385" s="13">
        <v>2368</v>
      </c>
      <c r="B2385" s="376"/>
      <c r="C2385" s="329" t="s">
        <v>110</v>
      </c>
      <c r="D2385" s="330" t="s">
        <v>51</v>
      </c>
      <c r="E2385" s="329"/>
      <c r="F2385" s="331"/>
      <c r="G2385" s="431" t="s">
        <v>2856</v>
      </c>
      <c r="H2385" s="24" t="s">
        <v>2859</v>
      </c>
      <c r="I2385" s="432" t="s">
        <v>3252</v>
      </c>
      <c r="J2385" s="24" t="s">
        <v>1269</v>
      </c>
      <c r="K2385" s="331"/>
      <c r="L2385" s="333"/>
      <c r="M2385" s="333"/>
      <c r="N2385" s="133"/>
      <c r="O2385" s="324"/>
      <c r="P2385" s="333">
        <v>77272.727272727265</v>
      </c>
      <c r="Q2385" s="333"/>
      <c r="R2385" s="333"/>
      <c r="S2385" s="333"/>
      <c r="T2385" s="333"/>
    </row>
    <row r="2386" spans="1:21" s="41" customFormat="1" ht="79.5" customHeight="1" x14ac:dyDescent="0.3">
      <c r="A2386" s="13">
        <v>2369</v>
      </c>
      <c r="B2386" s="376"/>
      <c r="C2386" s="329" t="s">
        <v>110</v>
      </c>
      <c r="D2386" s="330" t="s">
        <v>51</v>
      </c>
      <c r="E2386" s="329"/>
      <c r="F2386" s="331"/>
      <c r="G2386" s="431"/>
      <c r="H2386" s="438" t="s">
        <v>2860</v>
      </c>
      <c r="I2386" s="432"/>
      <c r="J2386" s="433" t="s">
        <v>1269</v>
      </c>
      <c r="K2386" s="331"/>
      <c r="L2386" s="333"/>
      <c r="M2386" s="333"/>
      <c r="N2386" s="133"/>
      <c r="O2386" s="324"/>
      <c r="P2386" s="333">
        <v>77272.727272727265</v>
      </c>
      <c r="Q2386" s="333"/>
      <c r="R2386" s="333"/>
      <c r="S2386" s="333"/>
      <c r="T2386" s="333"/>
    </row>
    <row r="2387" spans="1:21" s="41" customFormat="1" ht="79.5" customHeight="1" x14ac:dyDescent="0.3">
      <c r="A2387" s="13">
        <v>2370</v>
      </c>
      <c r="B2387" s="376"/>
      <c r="C2387" s="329" t="s">
        <v>111</v>
      </c>
      <c r="D2387" s="330" t="s">
        <v>51</v>
      </c>
      <c r="E2387" s="329"/>
      <c r="F2387" s="331"/>
      <c r="G2387" s="431"/>
      <c r="H2387" s="438"/>
      <c r="I2387" s="432"/>
      <c r="J2387" s="433"/>
      <c r="K2387" s="331"/>
      <c r="L2387" s="333"/>
      <c r="M2387" s="333"/>
      <c r="N2387" s="133"/>
      <c r="O2387" s="324"/>
      <c r="P2387" s="333">
        <v>87272.727272727265</v>
      </c>
      <c r="Q2387" s="333"/>
      <c r="R2387" s="333"/>
      <c r="S2387" s="333"/>
      <c r="T2387" s="333"/>
    </row>
    <row r="2388" spans="1:21" s="41" customFormat="1" ht="79.5" customHeight="1" x14ac:dyDescent="0.3">
      <c r="A2388" s="13">
        <v>2371</v>
      </c>
      <c r="B2388" s="376"/>
      <c r="C2388" s="329" t="s">
        <v>112</v>
      </c>
      <c r="D2388" s="330" t="s">
        <v>51</v>
      </c>
      <c r="E2388" s="329"/>
      <c r="F2388" s="331"/>
      <c r="G2388" s="431"/>
      <c r="H2388" s="438"/>
      <c r="I2388" s="432"/>
      <c r="J2388" s="433"/>
      <c r="K2388" s="331"/>
      <c r="L2388" s="333"/>
      <c r="M2388" s="333"/>
      <c r="N2388" s="133"/>
      <c r="O2388" s="324"/>
      <c r="P2388" s="333">
        <v>90000</v>
      </c>
      <c r="Q2388" s="333"/>
      <c r="R2388" s="333"/>
      <c r="S2388" s="333"/>
      <c r="T2388" s="333"/>
    </row>
    <row r="2389" spans="1:21" s="41" customFormat="1" ht="79.5" customHeight="1" x14ac:dyDescent="0.3">
      <c r="A2389" s="13">
        <v>2372</v>
      </c>
      <c r="B2389" s="376"/>
      <c r="C2389" s="329" t="s">
        <v>110</v>
      </c>
      <c r="D2389" s="330" t="s">
        <v>51</v>
      </c>
      <c r="E2389" s="329"/>
      <c r="F2389" s="331"/>
      <c r="G2389" s="431" t="s">
        <v>3158</v>
      </c>
      <c r="H2389" s="438" t="s">
        <v>3159</v>
      </c>
      <c r="I2389" s="329"/>
      <c r="J2389" s="433" t="s">
        <v>1269</v>
      </c>
      <c r="K2389" s="331"/>
      <c r="L2389" s="333"/>
      <c r="M2389" s="333"/>
      <c r="N2389" s="133">
        <v>59090.909090909088</v>
      </c>
      <c r="O2389" s="324"/>
      <c r="P2389" s="333"/>
      <c r="Q2389" s="333"/>
      <c r="R2389" s="333"/>
      <c r="S2389" s="333"/>
      <c r="T2389" s="333"/>
    </row>
    <row r="2390" spans="1:21" s="41" customFormat="1" ht="79.5" customHeight="1" x14ac:dyDescent="0.3">
      <c r="A2390" s="13">
        <v>2373</v>
      </c>
      <c r="B2390" s="376"/>
      <c r="C2390" s="329" t="s">
        <v>111</v>
      </c>
      <c r="D2390" s="330" t="s">
        <v>51</v>
      </c>
      <c r="E2390" s="329"/>
      <c r="F2390" s="331"/>
      <c r="G2390" s="431"/>
      <c r="H2390" s="438"/>
      <c r="I2390" s="329"/>
      <c r="J2390" s="433"/>
      <c r="K2390" s="331"/>
      <c r="L2390" s="333"/>
      <c r="M2390" s="333"/>
      <c r="N2390" s="133">
        <v>72727.272727272721</v>
      </c>
      <c r="O2390" s="324"/>
      <c r="P2390" s="333"/>
      <c r="Q2390" s="333"/>
      <c r="R2390" s="333"/>
      <c r="S2390" s="333"/>
      <c r="T2390" s="333"/>
    </row>
    <row r="2391" spans="1:21" s="41" customFormat="1" ht="79.5" customHeight="1" x14ac:dyDescent="0.3">
      <c r="A2391" s="13">
        <v>2374</v>
      </c>
      <c r="B2391" s="376"/>
      <c r="C2391" s="329" t="s">
        <v>112</v>
      </c>
      <c r="D2391" s="330" t="s">
        <v>51</v>
      </c>
      <c r="E2391" s="329"/>
      <c r="F2391" s="331"/>
      <c r="G2391" s="431"/>
      <c r="H2391" s="438"/>
      <c r="I2391" s="329"/>
      <c r="J2391" s="433"/>
      <c r="K2391" s="331"/>
      <c r="L2391" s="333"/>
      <c r="M2391" s="333"/>
      <c r="N2391" s="133">
        <v>90909.090909090897</v>
      </c>
      <c r="O2391" s="324"/>
      <c r="P2391" s="333"/>
      <c r="Q2391" s="333"/>
      <c r="R2391" s="333"/>
      <c r="S2391" s="333"/>
      <c r="T2391" s="333"/>
    </row>
    <row r="2392" spans="1:21" s="369" customFormat="1" ht="79.5" customHeight="1" x14ac:dyDescent="0.3">
      <c r="A2392" s="264">
        <v>2375</v>
      </c>
      <c r="B2392" s="376"/>
      <c r="C2392" s="292" t="s">
        <v>111</v>
      </c>
      <c r="D2392" s="367" t="s">
        <v>51</v>
      </c>
      <c r="E2392" s="292"/>
      <c r="F2392" s="296"/>
      <c r="G2392" s="457" t="s">
        <v>3160</v>
      </c>
      <c r="H2392" s="458" t="s">
        <v>3161</v>
      </c>
      <c r="I2392" s="292"/>
      <c r="J2392" s="459" t="s">
        <v>1269</v>
      </c>
      <c r="K2392" s="296"/>
      <c r="L2392" s="333"/>
      <c r="M2392" s="333"/>
      <c r="N2392" s="324">
        <v>77272.727272727265</v>
      </c>
      <c r="O2392" s="368"/>
      <c r="P2392" s="333"/>
      <c r="Q2392" s="333"/>
      <c r="R2392" s="333"/>
      <c r="S2392" s="333"/>
      <c r="T2392" s="333"/>
      <c r="U2392" s="369">
        <v>72727.272727272721</v>
      </c>
    </row>
    <row r="2393" spans="1:21" s="369" customFormat="1" ht="79.5" customHeight="1" x14ac:dyDescent="0.3">
      <c r="A2393" s="264">
        <v>2376</v>
      </c>
      <c r="B2393" s="376"/>
      <c r="C2393" s="292" t="s">
        <v>112</v>
      </c>
      <c r="D2393" s="367" t="s">
        <v>51</v>
      </c>
      <c r="E2393" s="292"/>
      <c r="F2393" s="296"/>
      <c r="G2393" s="457"/>
      <c r="H2393" s="458"/>
      <c r="I2393" s="292"/>
      <c r="J2393" s="459"/>
      <c r="K2393" s="296"/>
      <c r="L2393" s="333"/>
      <c r="M2393" s="333"/>
      <c r="N2393" s="324">
        <v>86363.636363636353</v>
      </c>
      <c r="O2393" s="368"/>
      <c r="P2393" s="333"/>
      <c r="Q2393" s="333"/>
      <c r="R2393" s="333"/>
      <c r="S2393" s="333"/>
      <c r="T2393" s="333"/>
      <c r="U2393" s="369">
        <v>81818.181818181809</v>
      </c>
    </row>
    <row r="2394" spans="1:21" s="41" customFormat="1" ht="79.5" customHeight="1" x14ac:dyDescent="0.3">
      <c r="A2394" s="13">
        <v>2377</v>
      </c>
      <c r="B2394" s="376"/>
      <c r="C2394" s="329" t="s">
        <v>110</v>
      </c>
      <c r="D2394" s="330" t="s">
        <v>51</v>
      </c>
      <c r="E2394" s="329"/>
      <c r="F2394" s="331"/>
      <c r="G2394" s="431" t="s">
        <v>2857</v>
      </c>
      <c r="H2394" s="438" t="s">
        <v>2858</v>
      </c>
      <c r="I2394" s="329"/>
      <c r="J2394" s="433" t="s">
        <v>1269</v>
      </c>
      <c r="K2394" s="331"/>
      <c r="L2394" s="333"/>
      <c r="M2394" s="333"/>
      <c r="N2394" s="333">
        <v>63636.363636363632</v>
      </c>
      <c r="O2394" s="324"/>
      <c r="P2394" s="333"/>
      <c r="Q2394" s="333"/>
      <c r="R2394" s="333"/>
      <c r="S2394" s="333"/>
      <c r="T2394" s="333"/>
    </row>
    <row r="2395" spans="1:21" s="41" customFormat="1" ht="79.5" customHeight="1" x14ac:dyDescent="0.3">
      <c r="A2395" s="13">
        <v>2378</v>
      </c>
      <c r="B2395" s="376"/>
      <c r="C2395" s="329" t="s">
        <v>111</v>
      </c>
      <c r="D2395" s="330" t="s">
        <v>51</v>
      </c>
      <c r="E2395" s="329"/>
      <c r="F2395" s="331"/>
      <c r="G2395" s="431"/>
      <c r="H2395" s="438"/>
      <c r="I2395" s="329"/>
      <c r="J2395" s="433"/>
      <c r="K2395" s="331"/>
      <c r="L2395" s="333"/>
      <c r="M2395" s="333"/>
      <c r="N2395" s="333">
        <v>81818.181818181809</v>
      </c>
      <c r="O2395" s="324"/>
      <c r="P2395" s="333"/>
      <c r="Q2395" s="333"/>
      <c r="R2395" s="333"/>
      <c r="S2395" s="333"/>
      <c r="T2395" s="333"/>
    </row>
    <row r="2396" spans="1:21" s="41" customFormat="1" ht="79.5" customHeight="1" x14ac:dyDescent="0.3">
      <c r="A2396" s="13">
        <v>2379</v>
      </c>
      <c r="B2396" s="376"/>
      <c r="C2396" s="329" t="s">
        <v>112</v>
      </c>
      <c r="D2396" s="330" t="s">
        <v>51</v>
      </c>
      <c r="E2396" s="329"/>
      <c r="F2396" s="331"/>
      <c r="G2396" s="431"/>
      <c r="H2396" s="438"/>
      <c r="I2396" s="329"/>
      <c r="J2396" s="433"/>
      <c r="K2396" s="331"/>
      <c r="L2396" s="333"/>
      <c r="M2396" s="333"/>
      <c r="N2396" s="333">
        <v>95454.545454545441</v>
      </c>
      <c r="O2396" s="324"/>
      <c r="P2396" s="333"/>
      <c r="Q2396" s="333"/>
      <c r="R2396" s="333"/>
      <c r="S2396" s="333"/>
      <c r="T2396" s="333"/>
    </row>
    <row r="2397" spans="1:21" s="369" customFormat="1" ht="79.5" customHeight="1" x14ac:dyDescent="0.3">
      <c r="A2397" s="264">
        <v>2380</v>
      </c>
      <c r="B2397" s="376"/>
      <c r="C2397" s="292" t="s">
        <v>110</v>
      </c>
      <c r="D2397" s="367" t="s">
        <v>51</v>
      </c>
      <c r="E2397" s="292"/>
      <c r="F2397" s="296"/>
      <c r="G2397" s="457" t="s">
        <v>3585</v>
      </c>
      <c r="H2397" s="458" t="s">
        <v>3586</v>
      </c>
      <c r="I2397" s="292"/>
      <c r="J2397" s="459" t="s">
        <v>1269</v>
      </c>
      <c r="K2397" s="296"/>
      <c r="L2397" s="333"/>
      <c r="M2397" s="333"/>
      <c r="N2397" s="333">
        <v>54545.454545454544</v>
      </c>
      <c r="O2397" s="324"/>
      <c r="P2397" s="333"/>
      <c r="Q2397" s="333"/>
      <c r="R2397" s="333"/>
      <c r="S2397" s="333"/>
      <c r="T2397" s="333"/>
    </row>
    <row r="2398" spans="1:21" s="369" customFormat="1" ht="79.5" customHeight="1" x14ac:dyDescent="0.3">
      <c r="A2398" s="264">
        <v>2381</v>
      </c>
      <c r="B2398" s="376"/>
      <c r="C2398" s="292" t="s">
        <v>111</v>
      </c>
      <c r="D2398" s="367" t="s">
        <v>51</v>
      </c>
      <c r="E2398" s="292"/>
      <c r="F2398" s="296"/>
      <c r="G2398" s="457"/>
      <c r="H2398" s="458"/>
      <c r="I2398" s="292"/>
      <c r="J2398" s="459"/>
      <c r="K2398" s="296"/>
      <c r="L2398" s="333"/>
      <c r="M2398" s="333"/>
      <c r="N2398" s="333">
        <v>72727.272727272721</v>
      </c>
      <c r="O2398" s="324"/>
      <c r="P2398" s="333"/>
      <c r="Q2398" s="333"/>
      <c r="R2398" s="333"/>
      <c r="S2398" s="333"/>
      <c r="T2398" s="333"/>
    </row>
    <row r="2399" spans="1:21" s="369" customFormat="1" ht="79.5" customHeight="1" x14ac:dyDescent="0.3">
      <c r="A2399" s="264">
        <v>2382</v>
      </c>
      <c r="B2399" s="376"/>
      <c r="C2399" s="292" t="s">
        <v>112</v>
      </c>
      <c r="D2399" s="367" t="s">
        <v>51</v>
      </c>
      <c r="E2399" s="292"/>
      <c r="F2399" s="296"/>
      <c r="G2399" s="457"/>
      <c r="H2399" s="458"/>
      <c r="I2399" s="292"/>
      <c r="J2399" s="459"/>
      <c r="K2399" s="296"/>
      <c r="L2399" s="333"/>
      <c r="M2399" s="333"/>
      <c r="N2399" s="333">
        <v>81818.181818181809</v>
      </c>
      <c r="O2399" s="324"/>
      <c r="P2399" s="333"/>
      <c r="Q2399" s="333"/>
      <c r="R2399" s="333"/>
      <c r="S2399" s="333"/>
      <c r="T2399" s="333"/>
    </row>
    <row r="2400" spans="1:21" s="297" customFormat="1" ht="157.5" customHeight="1" x14ac:dyDescent="0.3">
      <c r="A2400" s="264">
        <v>2383</v>
      </c>
      <c r="B2400" s="376"/>
      <c r="C2400" s="334" t="s">
        <v>53</v>
      </c>
      <c r="D2400" s="338" t="s">
        <v>51</v>
      </c>
      <c r="E2400" s="292"/>
      <c r="F2400" s="336"/>
      <c r="G2400" s="293" t="s">
        <v>3652</v>
      </c>
      <c r="H2400" s="294" t="s">
        <v>55</v>
      </c>
      <c r="I2400" s="334"/>
      <c r="J2400" s="295" t="s">
        <v>3593</v>
      </c>
      <c r="K2400" s="296"/>
      <c r="L2400" s="324"/>
      <c r="M2400" s="324"/>
      <c r="N2400" s="132"/>
      <c r="O2400" s="324">
        <v>40909.090909090904</v>
      </c>
      <c r="P2400" s="324"/>
      <c r="Q2400" s="324"/>
      <c r="R2400" s="324"/>
      <c r="S2400" s="324"/>
      <c r="T2400" s="324"/>
      <c r="U2400" s="297">
        <v>45000</v>
      </c>
    </row>
    <row r="2401" spans="1:23" s="369" customFormat="1" ht="79.5" customHeight="1" x14ac:dyDescent="0.3">
      <c r="A2401" s="264">
        <v>2384</v>
      </c>
      <c r="B2401" s="376"/>
      <c r="C2401" s="292" t="s">
        <v>3656</v>
      </c>
      <c r="D2401" s="367" t="s">
        <v>51</v>
      </c>
      <c r="E2401" s="292"/>
      <c r="F2401" s="296"/>
      <c r="G2401" s="457" t="s">
        <v>3654</v>
      </c>
      <c r="H2401" s="458"/>
      <c r="I2401" s="292"/>
      <c r="J2401" s="459" t="s">
        <v>3655</v>
      </c>
      <c r="K2401" s="460" t="s">
        <v>3657</v>
      </c>
      <c r="L2401" s="333"/>
      <c r="M2401" s="333"/>
      <c r="N2401" s="333">
        <v>45454.545454545449</v>
      </c>
      <c r="O2401" s="324"/>
      <c r="P2401" s="333"/>
      <c r="Q2401" s="333"/>
      <c r="R2401" s="333"/>
      <c r="S2401" s="333"/>
      <c r="T2401" s="333"/>
    </row>
    <row r="2402" spans="1:23" s="369" customFormat="1" ht="79.5" customHeight="1" x14ac:dyDescent="0.3">
      <c r="A2402" s="264">
        <v>2385</v>
      </c>
      <c r="B2402" s="376"/>
      <c r="C2402" s="292" t="s">
        <v>111</v>
      </c>
      <c r="D2402" s="367" t="s">
        <v>51</v>
      </c>
      <c r="E2402" s="292"/>
      <c r="F2402" s="296"/>
      <c r="G2402" s="457"/>
      <c r="H2402" s="458"/>
      <c r="I2402" s="292"/>
      <c r="J2402" s="459"/>
      <c r="K2402" s="460"/>
      <c r="L2402" s="333"/>
      <c r="M2402" s="333"/>
      <c r="N2402" s="333">
        <v>68181.818181818177</v>
      </c>
      <c r="O2402" s="324"/>
      <c r="P2402" s="333"/>
      <c r="Q2402" s="333"/>
      <c r="R2402" s="333"/>
      <c r="S2402" s="333"/>
      <c r="T2402" s="333"/>
    </row>
    <row r="2403" spans="1:23" s="180" customFormat="1" ht="79.5" customHeight="1" x14ac:dyDescent="0.3">
      <c r="A2403" s="179"/>
      <c r="B2403" s="376"/>
      <c r="C2403" s="449" t="s">
        <v>3641</v>
      </c>
      <c r="D2403" s="449"/>
      <c r="E2403" s="449"/>
      <c r="F2403" s="449"/>
      <c r="G2403" s="449"/>
      <c r="H2403" s="449"/>
      <c r="I2403" s="449"/>
      <c r="J2403" s="449"/>
      <c r="K2403" s="449"/>
      <c r="L2403" s="449"/>
      <c r="M2403" s="449"/>
      <c r="N2403" s="449"/>
      <c r="O2403" s="449"/>
      <c r="P2403" s="449"/>
      <c r="Q2403" s="449"/>
      <c r="R2403" s="449"/>
      <c r="S2403" s="449"/>
      <c r="T2403" s="449"/>
    </row>
    <row r="2404" spans="1:23" s="10" customFormat="1" ht="65.099999999999994" customHeight="1" x14ac:dyDescent="0.3">
      <c r="A2404" s="13">
        <v>2386</v>
      </c>
      <c r="B2404" s="376"/>
      <c r="C2404" s="38" t="s">
        <v>1226</v>
      </c>
      <c r="D2404" s="129" t="s">
        <v>352</v>
      </c>
      <c r="E2404" s="325"/>
      <c r="F2404" s="326" t="s">
        <v>1232</v>
      </c>
      <c r="G2404" s="130"/>
      <c r="H2404" s="307" t="s">
        <v>17</v>
      </c>
      <c r="I2404" s="325"/>
      <c r="J2404" s="40"/>
      <c r="K2404" s="450" t="s">
        <v>3248</v>
      </c>
      <c r="L2404" s="451" t="s">
        <v>3636</v>
      </c>
      <c r="M2404" s="451"/>
      <c r="N2404" s="451"/>
      <c r="O2404" s="451"/>
      <c r="P2404" s="451"/>
      <c r="Q2404" s="451"/>
      <c r="R2404" s="451"/>
      <c r="S2404" s="451"/>
      <c r="T2404" s="451"/>
      <c r="U2404" s="5"/>
      <c r="V2404" s="5"/>
      <c r="W2404" s="5"/>
    </row>
    <row r="2405" spans="1:23" s="10" customFormat="1" ht="65.099999999999994" customHeight="1" x14ac:dyDescent="0.3">
      <c r="A2405" s="13">
        <v>2387</v>
      </c>
      <c r="B2405" s="376"/>
      <c r="C2405" s="38" t="s">
        <v>1227</v>
      </c>
      <c r="D2405" s="129" t="s">
        <v>352</v>
      </c>
      <c r="E2405" s="325"/>
      <c r="F2405" s="326" t="s">
        <v>1233</v>
      </c>
      <c r="G2405" s="130"/>
      <c r="H2405" s="131" t="s">
        <v>44</v>
      </c>
      <c r="I2405" s="325"/>
      <c r="J2405" s="40"/>
      <c r="K2405" s="450"/>
      <c r="L2405" s="451" t="s">
        <v>3640</v>
      </c>
      <c r="M2405" s="451"/>
      <c r="N2405" s="451"/>
      <c r="O2405" s="451"/>
      <c r="P2405" s="451"/>
      <c r="Q2405" s="451"/>
      <c r="R2405" s="451"/>
      <c r="S2405" s="451"/>
      <c r="T2405" s="451"/>
      <c r="U2405" s="5"/>
      <c r="V2405" s="5"/>
      <c r="W2405" s="5"/>
    </row>
    <row r="2406" spans="1:23" s="10" customFormat="1" ht="65.099999999999994" customHeight="1" x14ac:dyDescent="0.3">
      <c r="A2406" s="13">
        <v>2388</v>
      </c>
      <c r="B2406" s="376"/>
      <c r="C2406" s="38" t="s">
        <v>1227</v>
      </c>
      <c r="D2406" s="129" t="s">
        <v>352</v>
      </c>
      <c r="E2406" s="325"/>
      <c r="F2406" s="326" t="s">
        <v>1234</v>
      </c>
      <c r="G2406" s="130"/>
      <c r="H2406" s="131" t="s">
        <v>44</v>
      </c>
      <c r="I2406" s="325"/>
      <c r="J2406" s="40"/>
      <c r="K2406" s="450"/>
      <c r="L2406" s="451" t="s">
        <v>3637</v>
      </c>
      <c r="M2406" s="451"/>
      <c r="N2406" s="451"/>
      <c r="O2406" s="451"/>
      <c r="P2406" s="451"/>
      <c r="Q2406" s="451"/>
      <c r="R2406" s="451"/>
      <c r="S2406" s="451"/>
      <c r="T2406" s="451"/>
      <c r="U2406" s="5"/>
      <c r="V2406" s="5"/>
      <c r="W2406" s="5"/>
    </row>
    <row r="2407" spans="1:23" s="10" customFormat="1" ht="65.099999999999994" customHeight="1" x14ac:dyDescent="0.3">
      <c r="A2407" s="13">
        <v>2389</v>
      </c>
      <c r="B2407" s="376"/>
      <c r="C2407" s="38" t="s">
        <v>1228</v>
      </c>
      <c r="D2407" s="129" t="s">
        <v>352</v>
      </c>
      <c r="E2407" s="325"/>
      <c r="F2407" s="326" t="s">
        <v>1235</v>
      </c>
      <c r="G2407" s="130"/>
      <c r="H2407" s="131" t="s">
        <v>44</v>
      </c>
      <c r="I2407" s="325"/>
      <c r="J2407" s="40"/>
      <c r="K2407" s="450"/>
      <c r="L2407" s="451" t="s">
        <v>3638</v>
      </c>
      <c r="M2407" s="451"/>
      <c r="N2407" s="451"/>
      <c r="O2407" s="451"/>
      <c r="P2407" s="451"/>
      <c r="Q2407" s="451"/>
      <c r="R2407" s="451"/>
      <c r="S2407" s="451"/>
      <c r="T2407" s="451"/>
      <c r="U2407" s="5"/>
      <c r="V2407" s="5"/>
      <c r="W2407" s="5"/>
    </row>
    <row r="2408" spans="1:23" s="10" customFormat="1" ht="65.099999999999994" customHeight="1" x14ac:dyDescent="0.3">
      <c r="A2408" s="13">
        <v>2390</v>
      </c>
      <c r="B2408" s="376"/>
      <c r="C2408" s="38" t="s">
        <v>1229</v>
      </c>
      <c r="D2408" s="129" t="s">
        <v>37</v>
      </c>
      <c r="E2408" s="325"/>
      <c r="F2408" s="326" t="s">
        <v>1236</v>
      </c>
      <c r="G2408" s="130"/>
      <c r="H2408" s="131" t="s">
        <v>44</v>
      </c>
      <c r="I2408" s="325"/>
      <c r="J2408" s="40"/>
      <c r="K2408" s="450"/>
      <c r="L2408" s="451" t="s">
        <v>3639</v>
      </c>
      <c r="M2408" s="451"/>
      <c r="N2408" s="451"/>
      <c r="O2408" s="451"/>
      <c r="P2408" s="451"/>
      <c r="Q2408" s="451"/>
      <c r="R2408" s="451"/>
      <c r="S2408" s="451"/>
      <c r="T2408" s="451"/>
      <c r="U2408" s="5"/>
      <c r="V2408" s="5"/>
      <c r="W2408" s="5"/>
    </row>
    <row r="2409" spans="1:23" s="10" customFormat="1" ht="75.75" customHeight="1" x14ac:dyDescent="0.3">
      <c r="A2409" s="13">
        <v>2391</v>
      </c>
      <c r="B2409" s="376"/>
      <c r="C2409" s="307" t="s">
        <v>1443</v>
      </c>
      <c r="D2409" s="40" t="s">
        <v>14</v>
      </c>
      <c r="E2409" s="325"/>
      <c r="F2409" s="326" t="s">
        <v>1444</v>
      </c>
      <c r="G2409" s="376" t="s">
        <v>1446</v>
      </c>
      <c r="H2409" s="325"/>
      <c r="I2409" s="325"/>
      <c r="J2409" s="40"/>
      <c r="K2409" s="326"/>
      <c r="L2409" s="333">
        <v>400000</v>
      </c>
      <c r="M2409" s="333">
        <v>400000</v>
      </c>
      <c r="N2409" s="133">
        <v>400000</v>
      </c>
      <c r="O2409" s="333">
        <v>400000</v>
      </c>
      <c r="P2409" s="333">
        <v>400000</v>
      </c>
      <c r="Q2409" s="333">
        <v>400000</v>
      </c>
      <c r="R2409" s="333">
        <v>400000</v>
      </c>
      <c r="S2409" s="333">
        <v>400000</v>
      </c>
      <c r="T2409" s="333">
        <v>400000</v>
      </c>
    </row>
    <row r="2410" spans="1:23" s="10" customFormat="1" ht="75.75" customHeight="1" x14ac:dyDescent="0.3">
      <c r="A2410" s="13">
        <v>2392</v>
      </c>
      <c r="B2410" s="376"/>
      <c r="C2410" s="307" t="s">
        <v>1443</v>
      </c>
      <c r="D2410" s="40" t="s">
        <v>14</v>
      </c>
      <c r="E2410" s="325"/>
      <c r="F2410" s="326" t="s">
        <v>1445</v>
      </c>
      <c r="G2410" s="376"/>
      <c r="H2410" s="325"/>
      <c r="I2410" s="325"/>
      <c r="J2410" s="40"/>
      <c r="K2410" s="326"/>
      <c r="L2410" s="333">
        <v>450000</v>
      </c>
      <c r="M2410" s="333">
        <v>450000</v>
      </c>
      <c r="N2410" s="133">
        <v>450000</v>
      </c>
      <c r="O2410" s="333">
        <v>450000</v>
      </c>
      <c r="P2410" s="333">
        <v>450000</v>
      </c>
      <c r="Q2410" s="333">
        <v>450000</v>
      </c>
      <c r="R2410" s="333">
        <v>450000</v>
      </c>
      <c r="S2410" s="333">
        <v>450000</v>
      </c>
      <c r="T2410" s="333">
        <v>450000</v>
      </c>
    </row>
    <row r="2411" spans="1:23" ht="96" customHeight="1" x14ac:dyDescent="0.3">
      <c r="A2411" s="13">
        <v>2393</v>
      </c>
      <c r="B2411" s="376"/>
      <c r="C2411" s="307" t="s">
        <v>3178</v>
      </c>
      <c r="D2411" s="319" t="s">
        <v>2137</v>
      </c>
      <c r="E2411" s="307" t="s">
        <v>1452</v>
      </c>
      <c r="F2411" s="307" t="s">
        <v>2138</v>
      </c>
      <c r="G2411" s="376" t="s">
        <v>2139</v>
      </c>
      <c r="H2411" s="373" t="s">
        <v>17</v>
      </c>
      <c r="I2411" s="373" t="s">
        <v>3576</v>
      </c>
      <c r="J2411" s="373" t="s">
        <v>2173</v>
      </c>
      <c r="K2411" s="307"/>
      <c r="L2411" s="324">
        <v>8000</v>
      </c>
      <c r="M2411" s="324">
        <v>8000</v>
      </c>
      <c r="N2411" s="132">
        <v>8000</v>
      </c>
      <c r="O2411" s="324">
        <v>8000</v>
      </c>
      <c r="P2411" s="324">
        <v>8000</v>
      </c>
      <c r="Q2411" s="324">
        <v>8000</v>
      </c>
      <c r="R2411" s="324">
        <v>8000</v>
      </c>
      <c r="S2411" s="324">
        <v>8000</v>
      </c>
      <c r="T2411" s="324">
        <v>8000</v>
      </c>
    </row>
    <row r="2412" spans="1:23" ht="96" customHeight="1" x14ac:dyDescent="0.3">
      <c r="A2412" s="13">
        <v>2394</v>
      </c>
      <c r="B2412" s="376"/>
      <c r="C2412" s="307" t="s">
        <v>3179</v>
      </c>
      <c r="D2412" s="319" t="s">
        <v>2137</v>
      </c>
      <c r="E2412" s="307" t="s">
        <v>1452</v>
      </c>
      <c r="F2412" s="307" t="s">
        <v>2140</v>
      </c>
      <c r="G2412" s="376"/>
      <c r="H2412" s="373"/>
      <c r="I2412" s="373"/>
      <c r="J2412" s="373"/>
      <c r="K2412" s="307"/>
      <c r="L2412" s="324">
        <v>11300</v>
      </c>
      <c r="M2412" s="324">
        <v>11300</v>
      </c>
      <c r="N2412" s="132">
        <v>11300</v>
      </c>
      <c r="O2412" s="324">
        <v>11300</v>
      </c>
      <c r="P2412" s="324">
        <v>11300</v>
      </c>
      <c r="Q2412" s="324">
        <v>11300</v>
      </c>
      <c r="R2412" s="324">
        <v>11300</v>
      </c>
      <c r="S2412" s="324">
        <v>11300</v>
      </c>
      <c r="T2412" s="324">
        <v>11300</v>
      </c>
    </row>
    <row r="2413" spans="1:23" ht="96" customHeight="1" x14ac:dyDescent="0.3">
      <c r="A2413" s="13">
        <v>2395</v>
      </c>
      <c r="B2413" s="376"/>
      <c r="C2413" s="307" t="s">
        <v>3180</v>
      </c>
      <c r="D2413" s="319" t="s">
        <v>2137</v>
      </c>
      <c r="E2413" s="307" t="s">
        <v>1452</v>
      </c>
      <c r="F2413" s="307" t="s">
        <v>2138</v>
      </c>
      <c r="G2413" s="376"/>
      <c r="H2413" s="373"/>
      <c r="I2413" s="373"/>
      <c r="J2413" s="373"/>
      <c r="K2413" s="307"/>
      <c r="L2413" s="324">
        <v>11700</v>
      </c>
      <c r="M2413" s="324">
        <v>11700</v>
      </c>
      <c r="N2413" s="132">
        <v>11700</v>
      </c>
      <c r="O2413" s="324">
        <v>11700</v>
      </c>
      <c r="P2413" s="324">
        <v>11700</v>
      </c>
      <c r="Q2413" s="324">
        <v>11700</v>
      </c>
      <c r="R2413" s="324">
        <v>11700</v>
      </c>
      <c r="S2413" s="324">
        <v>11700</v>
      </c>
      <c r="T2413" s="324">
        <v>11700</v>
      </c>
    </row>
    <row r="2414" spans="1:23" ht="96" customHeight="1" x14ac:dyDescent="0.3">
      <c r="A2414" s="13">
        <v>2396</v>
      </c>
      <c r="B2414" s="376"/>
      <c r="C2414" s="307" t="s">
        <v>3181</v>
      </c>
      <c r="D2414" s="319" t="s">
        <v>2137</v>
      </c>
      <c r="E2414" s="307" t="s">
        <v>1452</v>
      </c>
      <c r="F2414" s="307" t="s">
        <v>2140</v>
      </c>
      <c r="G2414" s="376"/>
      <c r="H2414" s="373"/>
      <c r="I2414" s="373"/>
      <c r="J2414" s="373"/>
      <c r="K2414" s="307"/>
      <c r="L2414" s="324">
        <v>15400</v>
      </c>
      <c r="M2414" s="324">
        <v>15400</v>
      </c>
      <c r="N2414" s="132">
        <v>15400</v>
      </c>
      <c r="O2414" s="324">
        <v>15400</v>
      </c>
      <c r="P2414" s="324">
        <v>15400</v>
      </c>
      <c r="Q2414" s="324">
        <v>15400</v>
      </c>
      <c r="R2414" s="324">
        <v>15400</v>
      </c>
      <c r="S2414" s="324">
        <v>15400</v>
      </c>
      <c r="T2414" s="324">
        <v>15400</v>
      </c>
    </row>
    <row r="2415" spans="1:23" ht="96" customHeight="1" x14ac:dyDescent="0.3">
      <c r="A2415" s="13">
        <v>2397</v>
      </c>
      <c r="B2415" s="376"/>
      <c r="C2415" s="307" t="s">
        <v>3182</v>
      </c>
      <c r="D2415" s="319" t="s">
        <v>2137</v>
      </c>
      <c r="E2415" s="307" t="s">
        <v>1451</v>
      </c>
      <c r="F2415" s="307" t="s">
        <v>2143</v>
      </c>
      <c r="G2415" s="376"/>
      <c r="H2415" s="373"/>
      <c r="I2415" s="373"/>
      <c r="J2415" s="373"/>
      <c r="K2415" s="307"/>
      <c r="L2415" s="324">
        <v>25093</v>
      </c>
      <c r="M2415" s="324">
        <v>25093</v>
      </c>
      <c r="N2415" s="132">
        <v>25093</v>
      </c>
      <c r="O2415" s="324">
        <v>25093</v>
      </c>
      <c r="P2415" s="324">
        <v>25093</v>
      </c>
      <c r="Q2415" s="324">
        <v>25093</v>
      </c>
      <c r="R2415" s="324">
        <v>25093</v>
      </c>
      <c r="S2415" s="324">
        <v>25093</v>
      </c>
      <c r="T2415" s="324">
        <v>25093</v>
      </c>
    </row>
    <row r="2416" spans="1:23" ht="96" customHeight="1" x14ac:dyDescent="0.3">
      <c r="A2416" s="13">
        <v>2398</v>
      </c>
      <c r="B2416" s="376"/>
      <c r="C2416" s="307" t="s">
        <v>3183</v>
      </c>
      <c r="D2416" s="319" t="s">
        <v>2137</v>
      </c>
      <c r="E2416" s="307" t="s">
        <v>1451</v>
      </c>
      <c r="F2416" s="307" t="s">
        <v>2144</v>
      </c>
      <c r="G2416" s="376"/>
      <c r="H2416" s="373"/>
      <c r="I2416" s="373"/>
      <c r="J2416" s="373"/>
      <c r="K2416" s="307"/>
      <c r="L2416" s="324">
        <v>27593</v>
      </c>
      <c r="M2416" s="324">
        <v>27593</v>
      </c>
      <c r="N2416" s="132">
        <v>27593</v>
      </c>
      <c r="O2416" s="324">
        <v>27593</v>
      </c>
      <c r="P2416" s="324">
        <v>27593</v>
      </c>
      <c r="Q2416" s="324">
        <v>27593</v>
      </c>
      <c r="R2416" s="324">
        <v>27593</v>
      </c>
      <c r="S2416" s="324">
        <v>27593</v>
      </c>
      <c r="T2416" s="324">
        <v>27593</v>
      </c>
    </row>
    <row r="2417" spans="1:20" ht="96" customHeight="1" x14ac:dyDescent="0.3">
      <c r="A2417" s="13">
        <v>2399</v>
      </c>
      <c r="B2417" s="376"/>
      <c r="C2417" s="307" t="s">
        <v>3184</v>
      </c>
      <c r="D2417" s="319" t="s">
        <v>2137</v>
      </c>
      <c r="E2417" s="307" t="s">
        <v>1451</v>
      </c>
      <c r="F2417" s="307" t="s">
        <v>2145</v>
      </c>
      <c r="G2417" s="376"/>
      <c r="H2417" s="373"/>
      <c r="I2417" s="373"/>
      <c r="J2417" s="373"/>
      <c r="K2417" s="307"/>
      <c r="L2417" s="324">
        <v>36019</v>
      </c>
      <c r="M2417" s="324">
        <v>36019</v>
      </c>
      <c r="N2417" s="132">
        <v>36019</v>
      </c>
      <c r="O2417" s="324">
        <v>36019</v>
      </c>
      <c r="P2417" s="324">
        <v>36019</v>
      </c>
      <c r="Q2417" s="324">
        <v>36019</v>
      </c>
      <c r="R2417" s="324">
        <v>36019</v>
      </c>
      <c r="S2417" s="324">
        <v>36019</v>
      </c>
      <c r="T2417" s="324">
        <v>36019</v>
      </c>
    </row>
    <row r="2418" spans="1:20" ht="96" customHeight="1" x14ac:dyDescent="0.3">
      <c r="A2418" s="13">
        <v>2400</v>
      </c>
      <c r="B2418" s="376"/>
      <c r="C2418" s="307" t="s">
        <v>3185</v>
      </c>
      <c r="D2418" s="319" t="s">
        <v>2137</v>
      </c>
      <c r="E2418" s="307" t="s">
        <v>2147</v>
      </c>
      <c r="F2418" s="307" t="s">
        <v>2148</v>
      </c>
      <c r="G2418" s="376"/>
      <c r="H2418" s="373"/>
      <c r="I2418" s="373"/>
      <c r="J2418" s="373"/>
      <c r="K2418" s="307"/>
      <c r="L2418" s="324">
        <v>34722</v>
      </c>
      <c r="M2418" s="324">
        <v>34722</v>
      </c>
      <c r="N2418" s="132">
        <v>34722</v>
      </c>
      <c r="O2418" s="324">
        <v>34722</v>
      </c>
      <c r="P2418" s="324">
        <v>34722</v>
      </c>
      <c r="Q2418" s="324">
        <v>34722</v>
      </c>
      <c r="R2418" s="324">
        <v>34722</v>
      </c>
      <c r="S2418" s="324">
        <v>34722</v>
      </c>
      <c r="T2418" s="324">
        <v>34722</v>
      </c>
    </row>
    <row r="2419" spans="1:20" ht="96" customHeight="1" x14ac:dyDescent="0.3">
      <c r="A2419" s="13">
        <v>2401</v>
      </c>
      <c r="B2419" s="376"/>
      <c r="C2419" s="307" t="s">
        <v>3186</v>
      </c>
      <c r="D2419" s="319" t="s">
        <v>2137</v>
      </c>
      <c r="E2419" s="307" t="s">
        <v>2150</v>
      </c>
      <c r="F2419" s="307" t="s">
        <v>2151</v>
      </c>
      <c r="G2419" s="376"/>
      <c r="H2419" s="373"/>
      <c r="I2419" s="373"/>
      <c r="J2419" s="373"/>
      <c r="K2419" s="307"/>
      <c r="L2419" s="324">
        <v>46000</v>
      </c>
      <c r="M2419" s="324">
        <v>46000</v>
      </c>
      <c r="N2419" s="132">
        <v>46000</v>
      </c>
      <c r="O2419" s="324">
        <v>46000</v>
      </c>
      <c r="P2419" s="324">
        <v>46000</v>
      </c>
      <c r="Q2419" s="324">
        <v>46000</v>
      </c>
      <c r="R2419" s="324">
        <v>46000</v>
      </c>
      <c r="S2419" s="324">
        <v>46000</v>
      </c>
      <c r="T2419" s="324">
        <v>46000</v>
      </c>
    </row>
    <row r="2420" spans="1:20" ht="96" customHeight="1" x14ac:dyDescent="0.3">
      <c r="A2420" s="13">
        <v>2402</v>
      </c>
      <c r="B2420" s="376"/>
      <c r="C2420" s="307" t="s">
        <v>3187</v>
      </c>
      <c r="D2420" s="319" t="s">
        <v>2137</v>
      </c>
      <c r="E2420" s="307" t="s">
        <v>2150</v>
      </c>
      <c r="F2420" s="307" t="s">
        <v>2153</v>
      </c>
      <c r="G2420" s="376"/>
      <c r="H2420" s="373"/>
      <c r="I2420" s="373"/>
      <c r="J2420" s="373"/>
      <c r="K2420" s="307"/>
      <c r="L2420" s="324">
        <v>58300</v>
      </c>
      <c r="M2420" s="324">
        <v>58300</v>
      </c>
      <c r="N2420" s="132">
        <v>58300</v>
      </c>
      <c r="O2420" s="324">
        <v>58300</v>
      </c>
      <c r="P2420" s="324">
        <v>58300</v>
      </c>
      <c r="Q2420" s="324">
        <v>58300</v>
      </c>
      <c r="R2420" s="324">
        <v>58300</v>
      </c>
      <c r="S2420" s="324">
        <v>58300</v>
      </c>
      <c r="T2420" s="324">
        <v>58300</v>
      </c>
    </row>
    <row r="2421" spans="1:20" ht="96" customHeight="1" x14ac:dyDescent="0.3">
      <c r="A2421" s="13">
        <v>2403</v>
      </c>
      <c r="B2421" s="376"/>
      <c r="C2421" s="307" t="s">
        <v>2154</v>
      </c>
      <c r="D2421" s="319" t="s">
        <v>2155</v>
      </c>
      <c r="E2421" s="307" t="s">
        <v>1455</v>
      </c>
      <c r="F2421" s="307" t="s">
        <v>2156</v>
      </c>
      <c r="G2421" s="376"/>
      <c r="H2421" s="373"/>
      <c r="I2421" s="373"/>
      <c r="J2421" s="373"/>
      <c r="K2421" s="307"/>
      <c r="L2421" s="324">
        <v>76818</v>
      </c>
      <c r="M2421" s="324">
        <v>76818</v>
      </c>
      <c r="N2421" s="132">
        <v>76818</v>
      </c>
      <c r="O2421" s="324">
        <v>76818</v>
      </c>
      <c r="P2421" s="324">
        <v>76818</v>
      </c>
      <c r="Q2421" s="324">
        <v>76818</v>
      </c>
      <c r="R2421" s="324">
        <v>76818</v>
      </c>
      <c r="S2421" s="324">
        <v>76818</v>
      </c>
      <c r="T2421" s="324">
        <v>76818</v>
      </c>
    </row>
    <row r="2422" spans="1:20" ht="96" customHeight="1" x14ac:dyDescent="0.3">
      <c r="A2422" s="13">
        <v>2404</v>
      </c>
      <c r="B2422" s="376"/>
      <c r="C2422" s="307" t="s">
        <v>3188</v>
      </c>
      <c r="D2422" s="319" t="s">
        <v>2155</v>
      </c>
      <c r="E2422" s="307" t="s">
        <v>1455</v>
      </c>
      <c r="F2422" s="307" t="s">
        <v>3189</v>
      </c>
      <c r="G2422" s="376"/>
      <c r="H2422" s="373"/>
      <c r="I2422" s="373"/>
      <c r="J2422" s="373"/>
      <c r="K2422" s="307"/>
      <c r="L2422" s="324">
        <v>90000</v>
      </c>
      <c r="M2422" s="324">
        <v>90000</v>
      </c>
      <c r="N2422" s="132">
        <v>90000</v>
      </c>
      <c r="O2422" s="324">
        <v>90000</v>
      </c>
      <c r="P2422" s="324">
        <v>90000</v>
      </c>
      <c r="Q2422" s="324">
        <v>90000</v>
      </c>
      <c r="R2422" s="324">
        <v>90000</v>
      </c>
      <c r="S2422" s="324">
        <v>90000</v>
      </c>
      <c r="T2422" s="324">
        <v>90000</v>
      </c>
    </row>
    <row r="2423" spans="1:20" ht="96" customHeight="1" x14ac:dyDescent="0.3">
      <c r="A2423" s="13">
        <v>2405</v>
      </c>
      <c r="B2423" s="376"/>
      <c r="C2423" s="307" t="s">
        <v>2165</v>
      </c>
      <c r="D2423" s="319" t="s">
        <v>2137</v>
      </c>
      <c r="E2423" s="307" t="s">
        <v>2166</v>
      </c>
      <c r="F2423" s="307" t="s">
        <v>2167</v>
      </c>
      <c r="G2423" s="376"/>
      <c r="H2423" s="373"/>
      <c r="I2423" s="373"/>
      <c r="J2423" s="373"/>
      <c r="K2423" s="307"/>
      <c r="L2423" s="324">
        <v>2778</v>
      </c>
      <c r="M2423" s="324">
        <v>2778</v>
      </c>
      <c r="N2423" s="132">
        <v>2778</v>
      </c>
      <c r="O2423" s="324">
        <v>2778</v>
      </c>
      <c r="P2423" s="324">
        <v>2778</v>
      </c>
      <c r="Q2423" s="324">
        <v>2778</v>
      </c>
      <c r="R2423" s="324">
        <v>2778</v>
      </c>
      <c r="S2423" s="324">
        <v>2778</v>
      </c>
      <c r="T2423" s="324">
        <v>2778</v>
      </c>
    </row>
    <row r="2424" spans="1:20" ht="96" customHeight="1" x14ac:dyDescent="0.3">
      <c r="A2424" s="13">
        <v>2406</v>
      </c>
      <c r="B2424" s="376"/>
      <c r="C2424" s="307" t="s">
        <v>2168</v>
      </c>
      <c r="D2424" s="319" t="s">
        <v>2137</v>
      </c>
      <c r="E2424" s="307" t="s">
        <v>2166</v>
      </c>
      <c r="F2424" s="307" t="s">
        <v>2167</v>
      </c>
      <c r="G2424" s="376"/>
      <c r="H2424" s="373"/>
      <c r="I2424" s="373"/>
      <c r="J2424" s="373"/>
      <c r="K2424" s="307"/>
      <c r="L2424" s="324">
        <v>2870</v>
      </c>
      <c r="M2424" s="324">
        <v>2870</v>
      </c>
      <c r="N2424" s="132">
        <v>2870</v>
      </c>
      <c r="O2424" s="324">
        <v>2870</v>
      </c>
      <c r="P2424" s="324">
        <v>2870</v>
      </c>
      <c r="Q2424" s="324">
        <v>2870</v>
      </c>
      <c r="R2424" s="324">
        <v>2870</v>
      </c>
      <c r="S2424" s="324">
        <v>2870</v>
      </c>
      <c r="T2424" s="324">
        <v>2870</v>
      </c>
    </row>
    <row r="2425" spans="1:20" ht="96" customHeight="1" x14ac:dyDescent="0.3">
      <c r="A2425" s="13">
        <v>2407</v>
      </c>
      <c r="B2425" s="376"/>
      <c r="C2425" s="307" t="s">
        <v>3190</v>
      </c>
      <c r="D2425" s="319" t="s">
        <v>2137</v>
      </c>
      <c r="E2425" s="307" t="s">
        <v>1521</v>
      </c>
      <c r="F2425" s="307" t="s">
        <v>2170</v>
      </c>
      <c r="G2425" s="376"/>
      <c r="H2425" s="373"/>
      <c r="I2425" s="373"/>
      <c r="J2425" s="373"/>
      <c r="K2425" s="373"/>
      <c r="L2425" s="324">
        <v>7963</v>
      </c>
      <c r="M2425" s="324">
        <v>7963</v>
      </c>
      <c r="N2425" s="132">
        <v>7963</v>
      </c>
      <c r="O2425" s="324">
        <v>7963</v>
      </c>
      <c r="P2425" s="324">
        <v>7963</v>
      </c>
      <c r="Q2425" s="324">
        <v>7963</v>
      </c>
      <c r="R2425" s="324">
        <v>7963</v>
      </c>
      <c r="S2425" s="324">
        <v>7963</v>
      </c>
      <c r="T2425" s="324">
        <v>7963</v>
      </c>
    </row>
    <row r="2426" spans="1:20" ht="96" customHeight="1" x14ac:dyDescent="0.3">
      <c r="A2426" s="13">
        <v>2408</v>
      </c>
      <c r="B2426" s="376"/>
      <c r="C2426" s="307" t="s">
        <v>3191</v>
      </c>
      <c r="D2426" s="319" t="s">
        <v>2137</v>
      </c>
      <c r="E2426" s="307" t="s">
        <v>1521</v>
      </c>
      <c r="F2426" s="307" t="s">
        <v>2170</v>
      </c>
      <c r="G2426" s="376"/>
      <c r="H2426" s="373"/>
      <c r="I2426" s="373"/>
      <c r="J2426" s="373"/>
      <c r="K2426" s="373"/>
      <c r="L2426" s="324">
        <v>9815</v>
      </c>
      <c r="M2426" s="324">
        <v>9815</v>
      </c>
      <c r="N2426" s="132">
        <v>9815</v>
      </c>
      <c r="O2426" s="324">
        <v>9815</v>
      </c>
      <c r="P2426" s="324">
        <v>9815</v>
      </c>
      <c r="Q2426" s="324">
        <v>9815</v>
      </c>
      <c r="R2426" s="324">
        <v>9815</v>
      </c>
      <c r="S2426" s="324">
        <v>9815</v>
      </c>
      <c r="T2426" s="324">
        <v>9815</v>
      </c>
    </row>
    <row r="2427" spans="1:20" ht="96" customHeight="1" x14ac:dyDescent="0.3">
      <c r="A2427" s="13">
        <v>2409</v>
      </c>
      <c r="B2427" s="376"/>
      <c r="C2427" s="307" t="s">
        <v>2763</v>
      </c>
      <c r="D2427" s="319" t="s">
        <v>14</v>
      </c>
      <c r="E2427" s="307"/>
      <c r="F2427" s="307" t="s">
        <v>2765</v>
      </c>
      <c r="G2427" s="42"/>
      <c r="H2427" s="27"/>
      <c r="I2427" s="27"/>
      <c r="J2427" s="373" t="s">
        <v>1264</v>
      </c>
      <c r="K2427" s="373" t="s">
        <v>2759</v>
      </c>
      <c r="L2427" s="324"/>
      <c r="M2427" s="324"/>
      <c r="N2427" s="132"/>
      <c r="O2427" s="324"/>
      <c r="P2427" s="324"/>
      <c r="Q2427" s="324"/>
      <c r="R2427" s="324">
        <v>11481</v>
      </c>
      <c r="S2427" s="324"/>
      <c r="T2427" s="324"/>
    </row>
    <row r="2428" spans="1:20" ht="96" customHeight="1" x14ac:dyDescent="0.3">
      <c r="A2428" s="13">
        <v>2410</v>
      </c>
      <c r="B2428" s="376"/>
      <c r="C2428" s="307" t="s">
        <v>2764</v>
      </c>
      <c r="D2428" s="319" t="s">
        <v>14</v>
      </c>
      <c r="E2428" s="307"/>
      <c r="F2428" s="307" t="s">
        <v>2765</v>
      </c>
      <c r="G2428" s="42"/>
      <c r="H2428" s="27"/>
      <c r="I2428" s="27"/>
      <c r="J2428" s="373"/>
      <c r="K2428" s="373"/>
      <c r="L2428" s="324"/>
      <c r="M2428" s="324"/>
      <c r="N2428" s="132"/>
      <c r="O2428" s="324"/>
      <c r="P2428" s="324"/>
      <c r="Q2428" s="324"/>
      <c r="R2428" s="324">
        <v>19444</v>
      </c>
      <c r="S2428" s="324"/>
      <c r="T2428" s="324"/>
    </row>
    <row r="2429" spans="1:20" ht="96" customHeight="1" x14ac:dyDescent="0.3">
      <c r="A2429" s="13">
        <v>2411</v>
      </c>
      <c r="B2429" s="376"/>
      <c r="C2429" s="307" t="s">
        <v>2762</v>
      </c>
      <c r="D2429" s="319" t="s">
        <v>700</v>
      </c>
      <c r="E2429" s="307"/>
      <c r="F2429" s="307" t="s">
        <v>2819</v>
      </c>
      <c r="G2429" s="42"/>
      <c r="H2429" s="27"/>
      <c r="I2429" s="27"/>
      <c r="J2429" s="373"/>
      <c r="K2429" s="373"/>
      <c r="L2429" s="324"/>
      <c r="M2429" s="324"/>
      <c r="N2429" s="132"/>
      <c r="O2429" s="324">
        <v>9000</v>
      </c>
      <c r="P2429" s="324"/>
      <c r="Q2429" s="324"/>
      <c r="R2429" s="324"/>
      <c r="S2429" s="324"/>
      <c r="T2429" s="324"/>
    </row>
    <row r="2430" spans="1:20" ht="96" customHeight="1" x14ac:dyDescent="0.3">
      <c r="A2430" s="13">
        <v>2412</v>
      </c>
      <c r="B2430" s="376"/>
      <c r="C2430" s="307" t="s">
        <v>2761</v>
      </c>
      <c r="D2430" s="319" t="s">
        <v>51</v>
      </c>
      <c r="E2430" s="307"/>
      <c r="F2430" s="307"/>
      <c r="G2430" s="42"/>
      <c r="H2430" s="27"/>
      <c r="I2430" s="27"/>
      <c r="J2430" s="319" t="s">
        <v>1264</v>
      </c>
      <c r="K2430" s="373"/>
      <c r="L2430" s="324"/>
      <c r="M2430" s="324"/>
      <c r="N2430" s="132"/>
      <c r="O2430" s="324">
        <v>3981481</v>
      </c>
      <c r="P2430" s="324"/>
      <c r="Q2430" s="324"/>
      <c r="R2430" s="324"/>
      <c r="S2430" s="324"/>
      <c r="T2430" s="324"/>
    </row>
  </sheetData>
  <autoFilter ref="A4:T2430" xr:uid="{00000000-0009-0000-0000-000004000000}"/>
  <mergeCells count="693">
    <mergeCell ref="G2401:G2402"/>
    <mergeCell ref="H2401:H2402"/>
    <mergeCell ref="J2401:J2402"/>
    <mergeCell ref="K2401:K2402"/>
    <mergeCell ref="B47:B123"/>
    <mergeCell ref="H122:H123"/>
    <mergeCell ref="G122:G123"/>
    <mergeCell ref="J122:J123"/>
    <mergeCell ref="G2378:G2380"/>
    <mergeCell ref="G2397:G2399"/>
    <mergeCell ref="H2397:H2399"/>
    <mergeCell ref="J2397:J2399"/>
    <mergeCell ref="B2308:B2430"/>
    <mergeCell ref="E1355:E1363"/>
    <mergeCell ref="F1355:F1363"/>
    <mergeCell ref="G1355:G1363"/>
    <mergeCell ref="H1355:H1363"/>
    <mergeCell ref="I1355:I1363"/>
    <mergeCell ref="J1355:J1363"/>
    <mergeCell ref="B1088:B1713"/>
    <mergeCell ref="E1088:E1101"/>
    <mergeCell ref="E1179:E1186"/>
    <mergeCell ref="E1115:E1124"/>
    <mergeCell ref="E1187:E1188"/>
    <mergeCell ref="F555:F566"/>
    <mergeCell ref="G555:G594"/>
    <mergeCell ref="J555:J594"/>
    <mergeCell ref="G794:G805"/>
    <mergeCell ref="H794:H805"/>
    <mergeCell ref="J794:J805"/>
    <mergeCell ref="H828:H835"/>
    <mergeCell ref="I828:I835"/>
    <mergeCell ref="J828:J835"/>
    <mergeCell ref="G806:G817"/>
    <mergeCell ref="G828:G850"/>
    <mergeCell ref="F670:F681"/>
    <mergeCell ref="J705:J733"/>
    <mergeCell ref="I806:I817"/>
    <mergeCell ref="J806:J817"/>
    <mergeCell ref="K806:K817"/>
    <mergeCell ref="G818:G827"/>
    <mergeCell ref="H818:H827"/>
    <mergeCell ref="I818:I827"/>
    <mergeCell ref="J818:J827"/>
    <mergeCell ref="K818:K827"/>
    <mergeCell ref="B764:B1013"/>
    <mergeCell ref="G865:G886"/>
    <mergeCell ref="H865:H886"/>
    <mergeCell ref="I865:I886"/>
    <mergeCell ref="J865:J886"/>
    <mergeCell ref="E910:E913"/>
    <mergeCell ref="E951:E961"/>
    <mergeCell ref="G951:G966"/>
    <mergeCell ref="H951:H966"/>
    <mergeCell ref="H915:H929"/>
    <mergeCell ref="I915:I929"/>
    <mergeCell ref="K851:K864"/>
    <mergeCell ref="G908:G914"/>
    <mergeCell ref="H908:H914"/>
    <mergeCell ref="I908:I914"/>
    <mergeCell ref="J908:J914"/>
    <mergeCell ref="K908:K914"/>
    <mergeCell ref="G887:G891"/>
    <mergeCell ref="B1714:B2307"/>
    <mergeCell ref="B508:B763"/>
    <mergeCell ref="F734:F748"/>
    <mergeCell ref="F749:F763"/>
    <mergeCell ref="G734:G763"/>
    <mergeCell ref="J734:J763"/>
    <mergeCell ref="K734:K748"/>
    <mergeCell ref="K749:K763"/>
    <mergeCell ref="G764:G793"/>
    <mergeCell ref="J764:J793"/>
    <mergeCell ref="K764:K793"/>
    <mergeCell ref="C1555:C1558"/>
    <mergeCell ref="C1559:C1562"/>
    <mergeCell ref="C1563:C1566"/>
    <mergeCell ref="C1569:C1571"/>
    <mergeCell ref="C1572:C1575"/>
    <mergeCell ref="E1102:E1104"/>
    <mergeCell ref="E1105:E1114"/>
    <mergeCell ref="E1170:E1178"/>
    <mergeCell ref="K828:K835"/>
    <mergeCell ref="E830:E831"/>
    <mergeCell ref="E832:E835"/>
    <mergeCell ref="E836:E850"/>
    <mergeCell ref="H806:H817"/>
    <mergeCell ref="K555:K594"/>
    <mergeCell ref="F567:F580"/>
    <mergeCell ref="F581:F594"/>
    <mergeCell ref="F508:F519"/>
    <mergeCell ref="G508:G519"/>
    <mergeCell ref="L2404:T2404"/>
    <mergeCell ref="L2405:T2405"/>
    <mergeCell ref="E647:E657"/>
    <mergeCell ref="H647:H657"/>
    <mergeCell ref="I647:I657"/>
    <mergeCell ref="J647:J657"/>
    <mergeCell ref="F623:F632"/>
    <mergeCell ref="G623:G646"/>
    <mergeCell ref="I623:I624"/>
    <mergeCell ref="J623:J646"/>
    <mergeCell ref="I607:I622"/>
    <mergeCell ref="J607:J622"/>
    <mergeCell ref="K682:K704"/>
    <mergeCell ref="F658:F669"/>
    <mergeCell ref="G658:G681"/>
    <mergeCell ref="J658:J681"/>
    <mergeCell ref="K658:K681"/>
    <mergeCell ref="K865:K886"/>
    <mergeCell ref="J851:J864"/>
    <mergeCell ref="L2407:T2407"/>
    <mergeCell ref="J508:J519"/>
    <mergeCell ref="K508:K519"/>
    <mergeCell ref="F520:F536"/>
    <mergeCell ref="G520:G554"/>
    <mergeCell ref="J520:J554"/>
    <mergeCell ref="K520:K554"/>
    <mergeCell ref="F537:F554"/>
    <mergeCell ref="K613:K618"/>
    <mergeCell ref="K619:K622"/>
    <mergeCell ref="K623:K646"/>
    <mergeCell ref="F633:F646"/>
    <mergeCell ref="F595:F606"/>
    <mergeCell ref="G595:G606"/>
    <mergeCell ref="I595:I596"/>
    <mergeCell ref="J595:J606"/>
    <mergeCell ref="K595:K606"/>
    <mergeCell ref="G607:G622"/>
    <mergeCell ref="H607:H622"/>
    <mergeCell ref="K607:K612"/>
    <mergeCell ref="K647:K657"/>
    <mergeCell ref="F647:F657"/>
    <mergeCell ref="G647:G657"/>
    <mergeCell ref="J1221:J1244"/>
    <mergeCell ref="H57:H59"/>
    <mergeCell ref="L2408:T2408"/>
    <mergeCell ref="C2403:T2403"/>
    <mergeCell ref="C1576:C1578"/>
    <mergeCell ref="C1579:C1580"/>
    <mergeCell ref="C1582:C1585"/>
    <mergeCell ref="G1502:G1589"/>
    <mergeCell ref="E1678:E1679"/>
    <mergeCell ref="E1680:E1681"/>
    <mergeCell ref="E1682:E1683"/>
    <mergeCell ref="E1684:E1690"/>
    <mergeCell ref="F1684:F1690"/>
    <mergeCell ref="E1691:E1707"/>
    <mergeCell ref="H1590:H1609"/>
    <mergeCell ref="J1590:J1609"/>
    <mergeCell ref="G1610:G1690"/>
    <mergeCell ref="H1610:H1690"/>
    <mergeCell ref="I1610:I1690"/>
    <mergeCell ref="J1610:J1690"/>
    <mergeCell ref="E1612:E1613"/>
    <mergeCell ref="E1614:E1618"/>
    <mergeCell ref="J1502:J1589"/>
    <mergeCell ref="E1590:E1598"/>
    <mergeCell ref="L2406:T2406"/>
    <mergeCell ref="G54:G56"/>
    <mergeCell ref="G172:G179"/>
    <mergeCell ref="H172:H179"/>
    <mergeCell ref="I172:I179"/>
    <mergeCell ref="K209:K213"/>
    <mergeCell ref="K221:K223"/>
    <mergeCell ref="K199:K205"/>
    <mergeCell ref="G285:G302"/>
    <mergeCell ref="J285:J302"/>
    <mergeCell ref="H81:H83"/>
    <mergeCell ref="K81:K83"/>
    <mergeCell ref="K163:K171"/>
    <mergeCell ref="G181:G184"/>
    <mergeCell ref="H181:H184"/>
    <mergeCell ref="K181:K184"/>
    <mergeCell ref="G102:G104"/>
    <mergeCell ref="H102:H104"/>
    <mergeCell ref="K102:K104"/>
    <mergeCell ref="K144:K162"/>
    <mergeCell ref="K120:K121"/>
    <mergeCell ref="J120:J121"/>
    <mergeCell ref="J144:J162"/>
    <mergeCell ref="J125:J129"/>
    <mergeCell ref="G57:G59"/>
    <mergeCell ref="J283:J284"/>
    <mergeCell ref="E144:E153"/>
    <mergeCell ref="F144:F158"/>
    <mergeCell ref="G144:G162"/>
    <mergeCell ref="H144:H162"/>
    <mergeCell ref="H99:H101"/>
    <mergeCell ref="E154:E156"/>
    <mergeCell ref="K99:K101"/>
    <mergeCell ref="G90:G92"/>
    <mergeCell ref="H90:H92"/>
    <mergeCell ref="K90:K92"/>
    <mergeCell ref="G93:G95"/>
    <mergeCell ref="H93:H95"/>
    <mergeCell ref="K93:K95"/>
    <mergeCell ref="K276:K278"/>
    <mergeCell ref="K130:K143"/>
    <mergeCell ref="G108:G110"/>
    <mergeCell ref="H108:H110"/>
    <mergeCell ref="K108:K110"/>
    <mergeCell ref="K185:K187"/>
    <mergeCell ref="G188:G193"/>
    <mergeCell ref="I188:I193"/>
    <mergeCell ref="J188:J193"/>
    <mergeCell ref="G111:G113"/>
    <mergeCell ref="H111:H113"/>
    <mergeCell ref="K111:K113"/>
    <mergeCell ref="K78:K80"/>
    <mergeCell ref="K96:K98"/>
    <mergeCell ref="K125:K129"/>
    <mergeCell ref="J130:J143"/>
    <mergeCell ref="G96:G98"/>
    <mergeCell ref="H96:H98"/>
    <mergeCell ref="G114:G116"/>
    <mergeCell ref="H114:H116"/>
    <mergeCell ref="K114:K116"/>
    <mergeCell ref="G117:G119"/>
    <mergeCell ref="H117:H119"/>
    <mergeCell ref="K117:K119"/>
    <mergeCell ref="G105:G107"/>
    <mergeCell ref="H105:H107"/>
    <mergeCell ref="K105:K107"/>
    <mergeCell ref="G99:G101"/>
    <mergeCell ref="K63:K65"/>
    <mergeCell ref="G66:G68"/>
    <mergeCell ref="H66:H68"/>
    <mergeCell ref="K66:K68"/>
    <mergeCell ref="K84:K86"/>
    <mergeCell ref="G87:G89"/>
    <mergeCell ref="H87:H89"/>
    <mergeCell ref="K87:K89"/>
    <mergeCell ref="G75:G77"/>
    <mergeCell ref="H75:H77"/>
    <mergeCell ref="K75:K77"/>
    <mergeCell ref="G78:G80"/>
    <mergeCell ref="H78:H80"/>
    <mergeCell ref="G81:G83"/>
    <mergeCell ref="G69:G71"/>
    <mergeCell ref="G495:G504"/>
    <mergeCell ref="J495:J504"/>
    <mergeCell ref="J221:J223"/>
    <mergeCell ref="G385:G393"/>
    <mergeCell ref="H385:H393"/>
    <mergeCell ref="G125:G129"/>
    <mergeCell ref="H125:H129"/>
    <mergeCell ref="I125:I129"/>
    <mergeCell ref="G185:G187"/>
    <mergeCell ref="H185:H187"/>
    <mergeCell ref="J163:J171"/>
    <mergeCell ref="H214:H216"/>
    <mergeCell ref="I214:I216"/>
    <mergeCell ref="J214:J216"/>
    <mergeCell ref="G206:G208"/>
    <mergeCell ref="H206:H208"/>
    <mergeCell ref="J206:J208"/>
    <mergeCell ref="G209:G213"/>
    <mergeCell ref="H209:H213"/>
    <mergeCell ref="H199:H205"/>
    <mergeCell ref="I199:I205"/>
    <mergeCell ref="J199:J205"/>
    <mergeCell ref="H130:H143"/>
    <mergeCell ref="I130:I143"/>
    <mergeCell ref="J276:J278"/>
    <mergeCell ref="G279:G282"/>
    <mergeCell ref="J279:J282"/>
    <mergeCell ref="G283:G284"/>
    <mergeCell ref="H283:H284"/>
    <mergeCell ref="K1502:K1589"/>
    <mergeCell ref="I209:I213"/>
    <mergeCell ref="J209:J213"/>
    <mergeCell ref="I144:I162"/>
    <mergeCell ref="G355:G359"/>
    <mergeCell ref="I355:I359"/>
    <mergeCell ref="K416:K430"/>
    <mergeCell ref="H377:H384"/>
    <mergeCell ref="I377:I384"/>
    <mergeCell ref="J377:J384"/>
    <mergeCell ref="K303:K304"/>
    <mergeCell ref="K305:K308"/>
    <mergeCell ref="K309:K311"/>
    <mergeCell ref="K312:K316"/>
    <mergeCell ref="G163:G171"/>
    <mergeCell ref="H163:H171"/>
    <mergeCell ref="I163:I171"/>
    <mergeCell ref="K317:K319"/>
    <mergeCell ref="K320:K323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E199:E205"/>
    <mergeCell ref="G199:G205"/>
    <mergeCell ref="B7:B17"/>
    <mergeCell ref="E7:E9"/>
    <mergeCell ref="G7:G9"/>
    <mergeCell ref="H7:H9"/>
    <mergeCell ref="I7:I9"/>
    <mergeCell ref="E14:E15"/>
    <mergeCell ref="G14:G15"/>
    <mergeCell ref="H14:H15"/>
    <mergeCell ref="I14:I15"/>
    <mergeCell ref="G10:G13"/>
    <mergeCell ref="H10:H13"/>
    <mergeCell ref="G43:G45"/>
    <mergeCell ref="H54:H56"/>
    <mergeCell ref="G18:G20"/>
    <mergeCell ref="G72:G74"/>
    <mergeCell ref="H72:H74"/>
    <mergeCell ref="G63:G65"/>
    <mergeCell ref="H63:H65"/>
    <mergeCell ref="G51:G53"/>
    <mergeCell ref="H51:H53"/>
    <mergeCell ref="H43:H45"/>
    <mergeCell ref="G130:G143"/>
    <mergeCell ref="E10:E13"/>
    <mergeCell ref="K14:K15"/>
    <mergeCell ref="E16:E17"/>
    <mergeCell ref="E41:E42"/>
    <mergeCell ref="G41:G42"/>
    <mergeCell ref="H41:H42"/>
    <mergeCell ref="J41:J42"/>
    <mergeCell ref="B18:B40"/>
    <mergeCell ref="H18:H19"/>
    <mergeCell ref="I18:I19"/>
    <mergeCell ref="J18:J19"/>
    <mergeCell ref="G37:G40"/>
    <mergeCell ref="J21:J36"/>
    <mergeCell ref="B41:B46"/>
    <mergeCell ref="I10:I13"/>
    <mergeCell ref="J10:J13"/>
    <mergeCell ref="K10:K13"/>
    <mergeCell ref="G16:G17"/>
    <mergeCell ref="K43:K45"/>
    <mergeCell ref="K18:K19"/>
    <mergeCell ref="E43:E45"/>
    <mergeCell ref="K41:K42"/>
    <mergeCell ref="J7:J9"/>
    <mergeCell ref="J14:J15"/>
    <mergeCell ref="K21:K36"/>
    <mergeCell ref="I16:I17"/>
    <mergeCell ref="J37:J40"/>
    <mergeCell ref="H16:H17"/>
    <mergeCell ref="K7:K9"/>
    <mergeCell ref="H69:H71"/>
    <mergeCell ref="G84:G86"/>
    <mergeCell ref="H84:H86"/>
    <mergeCell ref="J16:J17"/>
    <mergeCell ref="K16:K17"/>
    <mergeCell ref="K69:K71"/>
    <mergeCell ref="K72:K74"/>
    <mergeCell ref="J43:J45"/>
    <mergeCell ref="G48:G50"/>
    <mergeCell ref="H48:H50"/>
    <mergeCell ref="K48:K50"/>
    <mergeCell ref="K54:K56"/>
    <mergeCell ref="K57:K59"/>
    <mergeCell ref="G60:G62"/>
    <mergeCell ref="H60:H62"/>
    <mergeCell ref="K60:K62"/>
    <mergeCell ref="K51:K53"/>
    <mergeCell ref="E224:E228"/>
    <mergeCell ref="G224:G228"/>
    <mergeCell ref="H224:H228"/>
    <mergeCell ref="I224:I228"/>
    <mergeCell ref="J224:J228"/>
    <mergeCell ref="B181:B228"/>
    <mergeCell ref="E185:E187"/>
    <mergeCell ref="E217:E220"/>
    <mergeCell ref="G217:G220"/>
    <mergeCell ref="H217:H220"/>
    <mergeCell ref="I217:I220"/>
    <mergeCell ref="J217:J220"/>
    <mergeCell ref="E221:E223"/>
    <mergeCell ref="G221:G223"/>
    <mergeCell ref="H221:H223"/>
    <mergeCell ref="E194:E196"/>
    <mergeCell ref="G194:G196"/>
    <mergeCell ref="I194:I196"/>
    <mergeCell ref="J194:J196"/>
    <mergeCell ref="E197:E198"/>
    <mergeCell ref="G197:G198"/>
    <mergeCell ref="I221:I223"/>
    <mergeCell ref="E214:E216"/>
    <mergeCell ref="G214:G216"/>
    <mergeCell ref="B229:B262"/>
    <mergeCell ref="G229:G256"/>
    <mergeCell ref="I229:I256"/>
    <mergeCell ref="J229:J256"/>
    <mergeCell ref="G257:G262"/>
    <mergeCell ref="H257:H262"/>
    <mergeCell ref="I257:I262"/>
    <mergeCell ref="J257:J262"/>
    <mergeCell ref="G343:G347"/>
    <mergeCell ref="I343:I351"/>
    <mergeCell ref="H276:H278"/>
    <mergeCell ref="B263:B396"/>
    <mergeCell ref="E263:E268"/>
    <mergeCell ref="G263:G268"/>
    <mergeCell ref="J263:J268"/>
    <mergeCell ref="E269:E275"/>
    <mergeCell ref="G269:G275"/>
    <mergeCell ref="J269:J275"/>
    <mergeCell ref="G276:G278"/>
    <mergeCell ref="I276:I278"/>
    <mergeCell ref="G361:G376"/>
    <mergeCell ref="I361:I376"/>
    <mergeCell ref="E377:E384"/>
    <mergeCell ref="G377:G384"/>
    <mergeCell ref="K324:K326"/>
    <mergeCell ref="G394:G396"/>
    <mergeCell ref="H394:H396"/>
    <mergeCell ref="J394:J396"/>
    <mergeCell ref="G303:G333"/>
    <mergeCell ref="K385:K393"/>
    <mergeCell ref="K327:K328"/>
    <mergeCell ref="K329:K333"/>
    <mergeCell ref="G334:G341"/>
    <mergeCell ref="H334:H341"/>
    <mergeCell ref="I334:I341"/>
    <mergeCell ref="J334:J341"/>
    <mergeCell ref="K334:K341"/>
    <mergeCell ref="I385:I393"/>
    <mergeCell ref="J385:J393"/>
    <mergeCell ref="B397:B430"/>
    <mergeCell ref="G397:G408"/>
    <mergeCell ref="H397:H408"/>
    <mergeCell ref="I397:I408"/>
    <mergeCell ref="J397:J408"/>
    <mergeCell ref="G409:G415"/>
    <mergeCell ref="J409:J415"/>
    <mergeCell ref="G416:G430"/>
    <mergeCell ref="J416:J430"/>
    <mergeCell ref="J451:J476"/>
    <mergeCell ref="K451:K476"/>
    <mergeCell ref="G438:G445"/>
    <mergeCell ref="H438:H445"/>
    <mergeCell ref="I438:I445"/>
    <mergeCell ref="J438:J445"/>
    <mergeCell ref="K438:K445"/>
    <mergeCell ref="G446:G447"/>
    <mergeCell ref="K446:K447"/>
    <mergeCell ref="E394:E396"/>
    <mergeCell ref="G505:G507"/>
    <mergeCell ref="H505:H507"/>
    <mergeCell ref="J505:J507"/>
    <mergeCell ref="B477:B485"/>
    <mergeCell ref="G477:G485"/>
    <mergeCell ref="H477:H485"/>
    <mergeCell ref="J477:J485"/>
    <mergeCell ref="K477:K485"/>
    <mergeCell ref="G486:G494"/>
    <mergeCell ref="H486:H494"/>
    <mergeCell ref="J486:J494"/>
    <mergeCell ref="B486:B507"/>
    <mergeCell ref="B431:B476"/>
    <mergeCell ref="G431:G437"/>
    <mergeCell ref="J431:J437"/>
    <mergeCell ref="K431:K435"/>
    <mergeCell ref="E432:E437"/>
    <mergeCell ref="G448:G450"/>
    <mergeCell ref="J448:J450"/>
    <mergeCell ref="K448:K450"/>
    <mergeCell ref="G451:G476"/>
    <mergeCell ref="H451:H476"/>
    <mergeCell ref="I451:I476"/>
    <mergeCell ref="K705:K733"/>
    <mergeCell ref="F720:F733"/>
    <mergeCell ref="F705:F719"/>
    <mergeCell ref="G705:G733"/>
    <mergeCell ref="F682:F704"/>
    <mergeCell ref="G682:G704"/>
    <mergeCell ref="H682:H704"/>
    <mergeCell ref="I682:I704"/>
    <mergeCell ref="J682:J704"/>
    <mergeCell ref="J887:J891"/>
    <mergeCell ref="K887:K891"/>
    <mergeCell ref="G892:G895"/>
    <mergeCell ref="J892:J895"/>
    <mergeCell ref="G896:G907"/>
    <mergeCell ref="H896:H907"/>
    <mergeCell ref="I896:I907"/>
    <mergeCell ref="J896:J907"/>
    <mergeCell ref="G851:G864"/>
    <mergeCell ref="H851:H864"/>
    <mergeCell ref="I851:I864"/>
    <mergeCell ref="J915:J929"/>
    <mergeCell ref="E930:E938"/>
    <mergeCell ref="G930:G940"/>
    <mergeCell ref="H930:H940"/>
    <mergeCell ref="I930:I940"/>
    <mergeCell ref="J930:J940"/>
    <mergeCell ref="J975:J982"/>
    <mergeCell ref="G941:G950"/>
    <mergeCell ref="H941:H950"/>
    <mergeCell ref="I941:I950"/>
    <mergeCell ref="J941:J950"/>
    <mergeCell ref="G967:G974"/>
    <mergeCell ref="I951:I966"/>
    <mergeCell ref="J951:J966"/>
    <mergeCell ref="E962:E966"/>
    <mergeCell ref="G915:G929"/>
    <mergeCell ref="G992:G999"/>
    <mergeCell ref="H992:H999"/>
    <mergeCell ref="I992:I999"/>
    <mergeCell ref="J1088:J1220"/>
    <mergeCell ref="K1088:K1220"/>
    <mergeCell ref="F1088:F1101"/>
    <mergeCell ref="G1088:G1220"/>
    <mergeCell ref="H1088:H1220"/>
    <mergeCell ref="I1088:I1114"/>
    <mergeCell ref="F1102:F1114"/>
    <mergeCell ref="F1125:F1128"/>
    <mergeCell ref="F1179:F1186"/>
    <mergeCell ref="I1179:I1186"/>
    <mergeCell ref="F1187:F1188"/>
    <mergeCell ref="F1115:F1124"/>
    <mergeCell ref="F1159:F1169"/>
    <mergeCell ref="I1163:I1169"/>
    <mergeCell ref="J992:J999"/>
    <mergeCell ref="B1014:B1087"/>
    <mergeCell ref="G1014:G1040"/>
    <mergeCell ref="J1014:J1040"/>
    <mergeCell ref="K1014:K1022"/>
    <mergeCell ref="K1023:K1031"/>
    <mergeCell ref="K1032:K1040"/>
    <mergeCell ref="G1041:G1055"/>
    <mergeCell ref="J1041:J1055"/>
    <mergeCell ref="K1041:K1055"/>
    <mergeCell ref="G1056:G1076"/>
    <mergeCell ref="J1056:J1076"/>
    <mergeCell ref="K1056:K1062"/>
    <mergeCell ref="K1063:K1069"/>
    <mergeCell ref="G1077:G1087"/>
    <mergeCell ref="J1077:J1087"/>
    <mergeCell ref="E1125:E1128"/>
    <mergeCell ref="I1187:I1188"/>
    <mergeCell ref="E1196:E1199"/>
    <mergeCell ref="F1196:F1199"/>
    <mergeCell ref="E1200:E1207"/>
    <mergeCell ref="E1189:E1192"/>
    <mergeCell ref="F1189:F1192"/>
    <mergeCell ref="E1231:E1236"/>
    <mergeCell ref="F1231:F1236"/>
    <mergeCell ref="I1115:I1158"/>
    <mergeCell ref="E1129:E1134"/>
    <mergeCell ref="F1129:F1134"/>
    <mergeCell ref="E1135:E1140"/>
    <mergeCell ref="F1135:F1140"/>
    <mergeCell ref="E1141:E1142"/>
    <mergeCell ref="E1143:E1158"/>
    <mergeCell ref="F1143:F1158"/>
    <mergeCell ref="E1159:E1169"/>
    <mergeCell ref="E1245:E1250"/>
    <mergeCell ref="F1245:F1250"/>
    <mergeCell ref="G1245:G1250"/>
    <mergeCell ref="H1245:H1250"/>
    <mergeCell ref="I1245:I1250"/>
    <mergeCell ref="J1245:J1250"/>
    <mergeCell ref="E1237:E1244"/>
    <mergeCell ref="F1237:F1244"/>
    <mergeCell ref="E1221:E1230"/>
    <mergeCell ref="F1221:F1230"/>
    <mergeCell ref="G1221:G1244"/>
    <mergeCell ref="H1221:H1244"/>
    <mergeCell ref="I1221:I1244"/>
    <mergeCell ref="H1251:H1299"/>
    <mergeCell ref="I1251:I1299"/>
    <mergeCell ref="J1251:J1299"/>
    <mergeCell ref="K1251:K1299"/>
    <mergeCell ref="E1279:E1299"/>
    <mergeCell ref="K1355:K1363"/>
    <mergeCell ref="E1364:E1371"/>
    <mergeCell ref="F1364:F1371"/>
    <mergeCell ref="G1364:G1371"/>
    <mergeCell ref="H1364:H1371"/>
    <mergeCell ref="I1364:I1371"/>
    <mergeCell ref="J1364:J1371"/>
    <mergeCell ref="K1364:K1371"/>
    <mergeCell ref="F1618:F1677"/>
    <mergeCell ref="E1619:E1624"/>
    <mergeCell ref="E1625:E1631"/>
    <mergeCell ref="E1632:E1656"/>
    <mergeCell ref="E1657:E1660"/>
    <mergeCell ref="E1661:E1671"/>
    <mergeCell ref="E1672:E1677"/>
    <mergeCell ref="E1251:E1278"/>
    <mergeCell ref="G1251:G1299"/>
    <mergeCell ref="G1590:G1609"/>
    <mergeCell ref="E2308:E2309"/>
    <mergeCell ref="G2308:G2354"/>
    <mergeCell ref="I2308:I2311"/>
    <mergeCell ref="J2308:J2359"/>
    <mergeCell ref="E2344:E2345"/>
    <mergeCell ref="E2346:E2348"/>
    <mergeCell ref="G2357:G2359"/>
    <mergeCell ref="G2389:G2391"/>
    <mergeCell ref="H2389:H2391"/>
    <mergeCell ref="J2389:J2391"/>
    <mergeCell ref="G2364:G2366"/>
    <mergeCell ref="H2364:H2366"/>
    <mergeCell ref="I2364:I2366"/>
    <mergeCell ref="J2364:J2366"/>
    <mergeCell ref="K2364:K2366"/>
    <mergeCell ref="G2202:G2307"/>
    <mergeCell ref="I2202:I2307"/>
    <mergeCell ref="J2202:J2307"/>
    <mergeCell ref="G2392:G2393"/>
    <mergeCell ref="H2392:H2393"/>
    <mergeCell ref="J2392:J2393"/>
    <mergeCell ref="G2370:G2372"/>
    <mergeCell ref="H2370:H2372"/>
    <mergeCell ref="J2370:J2372"/>
    <mergeCell ref="J2367:J2369"/>
    <mergeCell ref="G2385:G2388"/>
    <mergeCell ref="H2386:H2388"/>
    <mergeCell ref="J2386:J2388"/>
    <mergeCell ref="K2360:K2362"/>
    <mergeCell ref="I2385:I2388"/>
    <mergeCell ref="K2378:K2380"/>
    <mergeCell ref="G2038:G2201"/>
    <mergeCell ref="J2038:J2201"/>
    <mergeCell ref="K2038:K2201"/>
    <mergeCell ref="G1691:G1707"/>
    <mergeCell ref="H1691:H1707"/>
    <mergeCell ref="I1691:I1707"/>
    <mergeCell ref="J1691:J1707"/>
    <mergeCell ref="K1691:K1707"/>
    <mergeCell ref="G1708:G1713"/>
    <mergeCell ref="H1708:H1713"/>
    <mergeCell ref="J1728:J1897"/>
    <mergeCell ref="K1728:K1897"/>
    <mergeCell ref="G1898:G2037"/>
    <mergeCell ref="I1898:I2037"/>
    <mergeCell ref="J1898:J2037"/>
    <mergeCell ref="J1714:J1727"/>
    <mergeCell ref="K1245:K1250"/>
    <mergeCell ref="I1189:I1220"/>
    <mergeCell ref="K1221:K1230"/>
    <mergeCell ref="I1390:I1501"/>
    <mergeCell ref="G1390:G1501"/>
    <mergeCell ref="J1390:J1501"/>
    <mergeCell ref="K1714:K1727"/>
    <mergeCell ref="I975:I982"/>
    <mergeCell ref="J2427:J2429"/>
    <mergeCell ref="K2427:K2430"/>
    <mergeCell ref="K2404:K2408"/>
    <mergeCell ref="G2409:G2410"/>
    <mergeCell ref="G2411:G2426"/>
    <mergeCell ref="H2411:H2426"/>
    <mergeCell ref="I2411:I2426"/>
    <mergeCell ref="J2411:J2426"/>
    <mergeCell ref="K2425:K2426"/>
    <mergeCell ref="G2394:G2396"/>
    <mergeCell ref="H2394:H2396"/>
    <mergeCell ref="J2394:J2396"/>
    <mergeCell ref="G2367:G2369"/>
    <mergeCell ref="H2367:H2369"/>
    <mergeCell ref="G1716:G1727"/>
    <mergeCell ref="G1728:G1897"/>
    <mergeCell ref="B125:B180"/>
    <mergeCell ref="L117:L119"/>
    <mergeCell ref="K172:K179"/>
    <mergeCell ref="G1300:G1354"/>
    <mergeCell ref="J1300:J1354"/>
    <mergeCell ref="H1300:H1354"/>
    <mergeCell ref="K495:K501"/>
    <mergeCell ref="H1390:H1501"/>
    <mergeCell ref="G1372:G1389"/>
    <mergeCell ref="H1372:H1389"/>
    <mergeCell ref="J1372:J1389"/>
    <mergeCell ref="K1390:K1501"/>
    <mergeCell ref="G983:G991"/>
    <mergeCell ref="H983:H991"/>
    <mergeCell ref="I983:I991"/>
    <mergeCell ref="J983:J991"/>
    <mergeCell ref="K983:K991"/>
    <mergeCell ref="G1000:G1013"/>
    <mergeCell ref="H967:H974"/>
    <mergeCell ref="I967:I974"/>
    <mergeCell ref="J967:J974"/>
    <mergeCell ref="K967:K974"/>
    <mergeCell ref="G975:G982"/>
    <mergeCell ref="H975:H982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2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2165"/>
  <sheetViews>
    <sheetView view="pageBreakPreview" topLeftCell="A1362" zoomScale="55" zoomScaleNormal="40" zoomScaleSheetLayoutView="55" workbookViewId="0">
      <selection activeCell="N1367" sqref="N1367"/>
    </sheetView>
  </sheetViews>
  <sheetFormatPr defaultColWidth="9" defaultRowHeight="20.399999999999999" x14ac:dyDescent="0.3"/>
  <cols>
    <col min="1" max="1" width="8.19921875" style="1" customWidth="1"/>
    <col min="2" max="2" width="10.59765625" style="4" customWidth="1"/>
    <col min="3" max="3" width="25.69921875" style="1" customWidth="1"/>
    <col min="4" max="4" width="9.5" style="6" customWidth="1"/>
    <col min="5" max="5" width="26.59765625" style="3" customWidth="1"/>
    <col min="6" max="6" width="15.19921875" style="3" customWidth="1"/>
    <col min="7" max="7" width="15.59765625" style="50" customWidth="1"/>
    <col min="8" max="8" width="10.19921875" style="3" customWidth="1"/>
    <col min="9" max="9" width="10.3984375" style="3" customWidth="1"/>
    <col min="10" max="10" width="13.69921875" style="6" customWidth="1"/>
    <col min="11" max="11" width="11.09765625" style="3" customWidth="1"/>
    <col min="12" max="13" width="17.19921875" style="3" customWidth="1"/>
    <col min="14" max="16" width="15.59765625" style="2" customWidth="1"/>
    <col min="17" max="17" width="21" style="2" customWidth="1"/>
    <col min="18" max="20" width="15.59765625" style="2" customWidth="1"/>
    <col min="21" max="21" width="14.5" style="3" customWidth="1"/>
    <col min="22" max="16384" width="9" style="3"/>
  </cols>
  <sheetData>
    <row r="1" spans="1:20" s="1" customFormat="1" ht="31.8" x14ac:dyDescent="0.3">
      <c r="A1" s="384" t="s">
        <v>3152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</row>
    <row r="2" spans="1:20" s="1" customFormat="1" ht="38.25" customHeight="1" x14ac:dyDescent="0.3">
      <c r="A2" s="385" t="s">
        <v>3153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</row>
    <row r="3" spans="1:20" s="1" customFormat="1" ht="21" x14ac:dyDescent="0.3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ht="21" x14ac:dyDescent="0.3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3">
      <c r="A5" s="386" t="s">
        <v>1</v>
      </c>
      <c r="B5" s="386" t="s">
        <v>2</v>
      </c>
      <c r="C5" s="386" t="s">
        <v>3</v>
      </c>
      <c r="D5" s="386" t="s">
        <v>4</v>
      </c>
      <c r="E5" s="386" t="s">
        <v>5</v>
      </c>
      <c r="F5" s="386" t="s">
        <v>6</v>
      </c>
      <c r="G5" s="386" t="s">
        <v>7</v>
      </c>
      <c r="H5" s="386" t="s">
        <v>8</v>
      </c>
      <c r="I5" s="386" t="s">
        <v>9</v>
      </c>
      <c r="J5" s="387" t="s">
        <v>2532</v>
      </c>
      <c r="K5" s="387"/>
      <c r="L5" s="387"/>
      <c r="M5" s="387"/>
      <c r="N5" s="387"/>
      <c r="O5" s="387"/>
      <c r="P5" s="387"/>
      <c r="Q5" s="387"/>
      <c r="R5" s="387"/>
      <c r="S5" s="387"/>
      <c r="T5" s="387"/>
    </row>
    <row r="6" spans="1:20" s="46" customFormat="1" ht="128.25" customHeight="1" x14ac:dyDescent="0.3">
      <c r="A6" s="386"/>
      <c r="B6" s="386"/>
      <c r="C6" s="386"/>
      <c r="D6" s="386"/>
      <c r="E6" s="386"/>
      <c r="F6" s="386"/>
      <c r="G6" s="386"/>
      <c r="H6" s="386"/>
      <c r="I6" s="386"/>
      <c r="J6" s="62" t="s">
        <v>10</v>
      </c>
      <c r="K6" s="62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3">
      <c r="A7" s="13">
        <f>IF(D7="","",SUBTOTAL(3,D7:$D$7))</f>
        <v>1</v>
      </c>
      <c r="B7" s="376" t="s">
        <v>36</v>
      </c>
      <c r="C7" s="55" t="s">
        <v>38</v>
      </c>
      <c r="D7" s="56" t="s">
        <v>39</v>
      </c>
      <c r="E7" s="373" t="s">
        <v>2293</v>
      </c>
      <c r="F7" s="53" t="s">
        <v>40</v>
      </c>
      <c r="G7" s="376" t="s">
        <v>41</v>
      </c>
      <c r="H7" s="373" t="s">
        <v>17</v>
      </c>
      <c r="I7" s="373"/>
      <c r="J7" s="389" t="s">
        <v>1264</v>
      </c>
      <c r="K7" s="388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3">
      <c r="A8" s="13">
        <f>IF(D8="","",SUBTOTAL(3,D$7:$D8))</f>
        <v>2</v>
      </c>
      <c r="B8" s="376"/>
      <c r="C8" s="55" t="s">
        <v>42</v>
      </c>
      <c r="D8" s="56" t="s">
        <v>39</v>
      </c>
      <c r="E8" s="373"/>
      <c r="F8" s="53" t="s">
        <v>40</v>
      </c>
      <c r="G8" s="376"/>
      <c r="H8" s="373"/>
      <c r="I8" s="373"/>
      <c r="J8" s="389"/>
      <c r="K8" s="388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3">
      <c r="A9" s="13">
        <f>IF(D9="","",SUBTOTAL(3,D$7:$D9))</f>
        <v>3</v>
      </c>
      <c r="B9" s="376"/>
      <c r="C9" s="55" t="s">
        <v>43</v>
      </c>
      <c r="D9" s="56" t="s">
        <v>39</v>
      </c>
      <c r="E9" s="373"/>
      <c r="F9" s="55"/>
      <c r="G9" s="376"/>
      <c r="H9" s="373"/>
      <c r="I9" s="373"/>
      <c r="J9" s="389"/>
      <c r="K9" s="388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3">
      <c r="A10" s="13">
        <f>IF(D10="","",SUBTOTAL(3,D$7:$D10))</f>
        <v>4</v>
      </c>
      <c r="B10" s="376"/>
      <c r="C10" s="55" t="s">
        <v>1355</v>
      </c>
      <c r="D10" s="56" t="s">
        <v>39</v>
      </c>
      <c r="E10" s="373" t="s">
        <v>2293</v>
      </c>
      <c r="F10" s="53" t="s">
        <v>40</v>
      </c>
      <c r="G10" s="376" t="s">
        <v>1356</v>
      </c>
      <c r="H10" s="373" t="s">
        <v>17</v>
      </c>
      <c r="I10" s="373"/>
      <c r="J10" s="389" t="s">
        <v>1264</v>
      </c>
      <c r="K10" s="388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3">
      <c r="A11" s="13">
        <f>IF(D11="","",SUBTOTAL(3,D$7:$D11))</f>
        <v>5</v>
      </c>
      <c r="B11" s="376"/>
      <c r="C11" s="55" t="s">
        <v>1359</v>
      </c>
      <c r="D11" s="56" t="s">
        <v>39</v>
      </c>
      <c r="E11" s="373"/>
      <c r="F11" s="53" t="s">
        <v>40</v>
      </c>
      <c r="G11" s="376"/>
      <c r="H11" s="373"/>
      <c r="I11" s="373"/>
      <c r="J11" s="389"/>
      <c r="K11" s="388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3">
      <c r="A12" s="13">
        <f>IF(D12="","",SUBTOTAL(3,D$7:$D12))</f>
        <v>6</v>
      </c>
      <c r="B12" s="376"/>
      <c r="C12" s="55" t="s">
        <v>1358</v>
      </c>
      <c r="D12" s="56" t="s">
        <v>39</v>
      </c>
      <c r="E12" s="373"/>
      <c r="F12" s="53"/>
      <c r="G12" s="376"/>
      <c r="H12" s="373"/>
      <c r="I12" s="373"/>
      <c r="J12" s="389"/>
      <c r="K12" s="388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3">
      <c r="A13" s="13">
        <f>IF(D13="","",SUBTOTAL(3,D$7:$D13))</f>
        <v>7</v>
      </c>
      <c r="B13" s="376"/>
      <c r="C13" s="55" t="s">
        <v>1360</v>
      </c>
      <c r="D13" s="56" t="s">
        <v>39</v>
      </c>
      <c r="E13" s="373"/>
      <c r="F13" s="53"/>
      <c r="G13" s="376"/>
      <c r="H13" s="373"/>
      <c r="I13" s="373"/>
      <c r="J13" s="389"/>
      <c r="K13" s="388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3">
      <c r="A14" s="13">
        <f>IF(D14="","",SUBTOTAL(3,D$7:$D14))</f>
        <v>8</v>
      </c>
      <c r="B14" s="376"/>
      <c r="C14" s="55" t="s">
        <v>1361</v>
      </c>
      <c r="D14" s="56" t="s">
        <v>39</v>
      </c>
      <c r="E14" s="373" t="s">
        <v>2293</v>
      </c>
      <c r="F14" s="53" t="s">
        <v>40</v>
      </c>
      <c r="G14" s="376" t="s">
        <v>1362</v>
      </c>
      <c r="H14" s="373" t="s">
        <v>17</v>
      </c>
      <c r="I14" s="373"/>
      <c r="J14" s="389" t="s">
        <v>1264</v>
      </c>
      <c r="K14" s="388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3">
      <c r="A15" s="13">
        <f>IF(D15="","",SUBTOTAL(3,D$7:$D15))</f>
        <v>9</v>
      </c>
      <c r="B15" s="376"/>
      <c r="C15" s="55" t="s">
        <v>1363</v>
      </c>
      <c r="D15" s="56" t="s">
        <v>39</v>
      </c>
      <c r="E15" s="373"/>
      <c r="F15" s="53" t="s">
        <v>40</v>
      </c>
      <c r="G15" s="376"/>
      <c r="H15" s="373"/>
      <c r="I15" s="373"/>
      <c r="J15" s="389"/>
      <c r="K15" s="388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3">
      <c r="A16" s="13">
        <f>IF(D16="","",SUBTOTAL(3,D$7:$D16))</f>
        <v>10</v>
      </c>
      <c r="B16" s="376"/>
      <c r="C16" s="55" t="s">
        <v>2291</v>
      </c>
      <c r="D16" s="56" t="s">
        <v>39</v>
      </c>
      <c r="E16" s="373" t="s">
        <v>2293</v>
      </c>
      <c r="F16" s="53" t="s">
        <v>40</v>
      </c>
      <c r="G16" s="376" t="s">
        <v>2294</v>
      </c>
      <c r="H16" s="373" t="s">
        <v>17</v>
      </c>
      <c r="I16" s="373"/>
      <c r="J16" s="389" t="s">
        <v>1264</v>
      </c>
      <c r="K16" s="388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3">
      <c r="A17" s="13">
        <f>IF(D17="","",SUBTOTAL(3,D$7:$D17))</f>
        <v>11</v>
      </c>
      <c r="B17" s="376"/>
      <c r="C17" s="55" t="s">
        <v>2292</v>
      </c>
      <c r="D17" s="56" t="s">
        <v>39</v>
      </c>
      <c r="E17" s="373"/>
      <c r="F17" s="53" t="s">
        <v>40</v>
      </c>
      <c r="G17" s="376"/>
      <c r="H17" s="373"/>
      <c r="I17" s="373"/>
      <c r="J17" s="389"/>
      <c r="K17" s="388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3">
      <c r="A18" s="13">
        <f>IF(D18="","",SUBTOTAL(3,D$7:$D18))</f>
        <v>12</v>
      </c>
      <c r="B18" s="390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90" t="s">
        <v>50</v>
      </c>
      <c r="H18" s="391" t="s">
        <v>17</v>
      </c>
      <c r="I18" s="373"/>
      <c r="J18" s="392" t="s">
        <v>1264</v>
      </c>
      <c r="K18" s="388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3">
      <c r="A19" s="13">
        <f>IF(D19="","",SUBTOTAL(3,D$7:$D19))</f>
        <v>13</v>
      </c>
      <c r="B19" s="390"/>
      <c r="C19" s="55" t="s">
        <v>46</v>
      </c>
      <c r="D19" s="56" t="s">
        <v>37</v>
      </c>
      <c r="E19" s="54" t="s">
        <v>44</v>
      </c>
      <c r="F19" s="53" t="s">
        <v>49</v>
      </c>
      <c r="G19" s="390"/>
      <c r="H19" s="391"/>
      <c r="I19" s="373"/>
      <c r="J19" s="392"/>
      <c r="K19" s="388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3">
      <c r="A20" s="13">
        <f>IF(D20="","",SUBTOTAL(3,D$7:$D20))</f>
        <v>14</v>
      </c>
      <c r="B20" s="390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373" t="s">
        <v>2485</v>
      </c>
      <c r="K20" s="388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3">
      <c r="A21" s="13">
        <f>IF(D21="","",SUBTOTAL(3,D$7:$D21))</f>
        <v>15</v>
      </c>
      <c r="B21" s="390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373"/>
      <c r="K21" s="388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3">
      <c r="A22" s="13">
        <f>IF(D22="","",SUBTOTAL(3,D$7:$D22))</f>
        <v>16</v>
      </c>
      <c r="B22" s="390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373"/>
      <c r="K22" s="388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3">
      <c r="A23" s="13">
        <f>IF(D23="","",SUBTOTAL(3,D$7:$D23))</f>
        <v>17</v>
      </c>
      <c r="B23" s="390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373"/>
      <c r="K23" s="388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3">
      <c r="A24" s="13">
        <f>IF(D24="","",SUBTOTAL(3,D$7:$D24))</f>
        <v>18</v>
      </c>
      <c r="B24" s="390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373"/>
      <c r="K24" s="388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3">
      <c r="A25" s="13">
        <f>IF(D25="","",SUBTOTAL(3,D$7:$D25))</f>
        <v>19</v>
      </c>
      <c r="B25" s="390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373"/>
      <c r="K25" s="388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3">
      <c r="A26" s="13">
        <f>IF(D26="","",SUBTOTAL(3,D$7:$D26))</f>
        <v>20</v>
      </c>
      <c r="B26" s="390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373" t="s">
        <v>2486</v>
      </c>
      <c r="K26" s="388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3">
      <c r="A27" s="13">
        <f>IF(D27="","",SUBTOTAL(3,D$7:$D27))</f>
        <v>21</v>
      </c>
      <c r="B27" s="390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373"/>
      <c r="K27" s="388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3">
      <c r="A28" s="13">
        <f>IF(D28="","",SUBTOTAL(3,D$7:$D28))</f>
        <v>22</v>
      </c>
      <c r="B28" s="390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373"/>
      <c r="K28" s="388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3">
      <c r="A29" s="13">
        <f>IF(D29="","",SUBTOTAL(3,D$7:$D29))</f>
        <v>23</v>
      </c>
      <c r="B29" s="390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373"/>
      <c r="K29" s="388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3">
      <c r="A30" s="13">
        <f>IF(D30="","",SUBTOTAL(3,D$7:$D30))</f>
        <v>24</v>
      </c>
      <c r="B30" s="390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373"/>
      <c r="K30" s="388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3">
      <c r="A31" s="13">
        <f>IF(D31="","",SUBTOTAL(3,D$7:$D31))</f>
        <v>25</v>
      </c>
      <c r="B31" s="390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373"/>
      <c r="K31" s="388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3">
      <c r="A32" s="13">
        <f>IF(D32="","",SUBTOTAL(3,D$7:$D32))</f>
        <v>26</v>
      </c>
      <c r="B32" s="390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373"/>
      <c r="K32" s="388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3">
      <c r="A33" s="13">
        <f>IF(D33="","",SUBTOTAL(3,D$7:$D33))</f>
        <v>27</v>
      </c>
      <c r="B33" s="390"/>
      <c r="C33" s="55" t="s">
        <v>2584</v>
      </c>
      <c r="D33" s="56" t="s">
        <v>37</v>
      </c>
      <c r="E33" s="54"/>
      <c r="F33" s="53"/>
      <c r="G33" s="390" t="s">
        <v>2588</v>
      </c>
      <c r="H33" s="54"/>
      <c r="I33" s="55"/>
      <c r="J33" s="393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3">
      <c r="A34" s="13">
        <f>IF(D34="","",SUBTOTAL(3,D$7:$D34))</f>
        <v>28</v>
      </c>
      <c r="B34" s="390"/>
      <c r="C34" s="55" t="s">
        <v>2586</v>
      </c>
      <c r="D34" s="56" t="s">
        <v>37</v>
      </c>
      <c r="E34" s="54"/>
      <c r="F34" s="53"/>
      <c r="G34" s="390"/>
      <c r="H34" s="54"/>
      <c r="I34" s="55"/>
      <c r="J34" s="393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3">
      <c r="A35" s="13">
        <f>IF(D35="","",SUBTOTAL(3,D$7:$D35))</f>
        <v>29</v>
      </c>
      <c r="B35" s="390"/>
      <c r="C35" s="55" t="s">
        <v>2587</v>
      </c>
      <c r="D35" s="56" t="s">
        <v>37</v>
      </c>
      <c r="E35" s="54"/>
      <c r="F35" s="53"/>
      <c r="G35" s="390"/>
      <c r="H35" s="54"/>
      <c r="I35" s="55"/>
      <c r="J35" s="393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3">
      <c r="A36" s="13">
        <f>IF(D36="","",SUBTOTAL(3,D$7:$D36))</f>
        <v>30</v>
      </c>
      <c r="B36" s="390"/>
      <c r="C36" s="55" t="s">
        <v>2585</v>
      </c>
      <c r="D36" s="56" t="s">
        <v>37</v>
      </c>
      <c r="E36" s="54"/>
      <c r="F36" s="53"/>
      <c r="G36" s="390"/>
      <c r="H36" s="54"/>
      <c r="I36" s="55"/>
      <c r="J36" s="393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3">
      <c r="A37" s="13">
        <f>IF(D37="","",SUBTOTAL(3,D$7:$D37))</f>
        <v>31</v>
      </c>
      <c r="B37" s="390" t="s">
        <v>56</v>
      </c>
      <c r="C37" s="55" t="s">
        <v>2246</v>
      </c>
      <c r="D37" s="56" t="s">
        <v>51</v>
      </c>
      <c r="E37" s="373" t="s">
        <v>52</v>
      </c>
      <c r="F37" s="53"/>
      <c r="G37" s="390" t="s">
        <v>54</v>
      </c>
      <c r="H37" s="391" t="s">
        <v>55</v>
      </c>
      <c r="I37" s="55"/>
      <c r="J37" s="392" t="s">
        <v>2544</v>
      </c>
      <c r="K37" s="388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3">
      <c r="A38" s="13">
        <f>IF(D38="","",SUBTOTAL(3,D$7:$D38))</f>
        <v>32</v>
      </c>
      <c r="B38" s="390"/>
      <c r="C38" s="55" t="s">
        <v>2243</v>
      </c>
      <c r="D38" s="56" t="s">
        <v>51</v>
      </c>
      <c r="E38" s="373"/>
      <c r="F38" s="53"/>
      <c r="G38" s="390"/>
      <c r="H38" s="391"/>
      <c r="I38" s="55"/>
      <c r="J38" s="392"/>
      <c r="K38" s="388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3">
      <c r="A39" s="13">
        <f>IF(D39="","",SUBTOTAL(3,D$7:$D39))</f>
        <v>33</v>
      </c>
      <c r="B39" s="390"/>
      <c r="C39" s="55" t="s">
        <v>2244</v>
      </c>
      <c r="D39" s="56" t="s">
        <v>51</v>
      </c>
      <c r="E39" s="373" t="s">
        <v>57</v>
      </c>
      <c r="F39" s="53" t="s">
        <v>58</v>
      </c>
      <c r="G39" s="390" t="s">
        <v>59</v>
      </c>
      <c r="H39" s="391" t="s">
        <v>17</v>
      </c>
      <c r="I39" s="55"/>
      <c r="J39" s="392" t="s">
        <v>1265</v>
      </c>
      <c r="K39" s="388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3">
      <c r="A40" s="13">
        <f>IF(D40="","",SUBTOTAL(3,D$7:$D40))</f>
        <v>34</v>
      </c>
      <c r="B40" s="390"/>
      <c r="C40" s="55" t="s">
        <v>2245</v>
      </c>
      <c r="D40" s="56" t="s">
        <v>51</v>
      </c>
      <c r="E40" s="373"/>
      <c r="F40" s="53" t="s">
        <v>60</v>
      </c>
      <c r="G40" s="390"/>
      <c r="H40" s="391"/>
      <c r="I40" s="55"/>
      <c r="J40" s="392"/>
      <c r="K40" s="388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3">
      <c r="A41" s="13">
        <f>IF(D41="","",SUBTOTAL(3,D$7:$D41))</f>
        <v>35</v>
      </c>
      <c r="B41" s="390"/>
      <c r="C41" s="55" t="s">
        <v>2242</v>
      </c>
      <c r="D41" s="56" t="s">
        <v>51</v>
      </c>
      <c r="E41" s="373"/>
      <c r="F41" s="53" t="s">
        <v>61</v>
      </c>
      <c r="G41" s="390"/>
      <c r="H41" s="391"/>
      <c r="I41" s="55"/>
      <c r="J41" s="392"/>
      <c r="K41" s="388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3">
      <c r="A42" s="13">
        <f>IF(D42="","",SUBTOTAL(3,D$7:$D42))</f>
        <v>36</v>
      </c>
      <c r="B42" s="390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3">
      <c r="A43" s="13">
        <f>IF(D43="","",SUBTOTAL(3,D$7:$D43))</f>
        <v>37</v>
      </c>
      <c r="B43" s="390"/>
      <c r="C43" s="55" t="s">
        <v>2248</v>
      </c>
      <c r="D43" s="56" t="s">
        <v>51</v>
      </c>
      <c r="E43" s="55"/>
      <c r="F43" s="53"/>
      <c r="G43" s="390"/>
      <c r="H43" s="391" t="s">
        <v>1457</v>
      </c>
      <c r="I43" s="55"/>
      <c r="J43" s="61"/>
      <c r="K43" s="388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3">
      <c r="A44" s="13">
        <f>IF(D44="","",SUBTOTAL(3,D$7:$D44))</f>
        <v>38</v>
      </c>
      <c r="B44" s="390"/>
      <c r="C44" s="55" t="s">
        <v>2249</v>
      </c>
      <c r="D44" s="56" t="s">
        <v>51</v>
      </c>
      <c r="E44" s="55"/>
      <c r="F44" s="53"/>
      <c r="G44" s="390"/>
      <c r="H44" s="391"/>
      <c r="I44" s="55"/>
      <c r="J44" s="61"/>
      <c r="K44" s="388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3">
      <c r="A45" s="13">
        <f>IF(D45="","",SUBTOTAL(3,D$7:$D45))</f>
        <v>39</v>
      </c>
      <c r="B45" s="390"/>
      <c r="C45" s="55" t="s">
        <v>2250</v>
      </c>
      <c r="D45" s="56" t="s">
        <v>51</v>
      </c>
      <c r="E45" s="55"/>
      <c r="F45" s="53"/>
      <c r="G45" s="390"/>
      <c r="H45" s="391"/>
      <c r="I45" s="55"/>
      <c r="J45" s="61"/>
      <c r="K45" s="388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3">
      <c r="A46" s="13">
        <f>IF(D46="","",SUBTOTAL(3,D$7:$D46))</f>
        <v>40</v>
      </c>
      <c r="B46" s="390"/>
      <c r="C46" s="55" t="s">
        <v>2248</v>
      </c>
      <c r="D46" s="56" t="s">
        <v>51</v>
      </c>
      <c r="E46" s="55"/>
      <c r="F46" s="53"/>
      <c r="G46" s="390"/>
      <c r="H46" s="391" t="s">
        <v>1457</v>
      </c>
      <c r="I46" s="55"/>
      <c r="J46" s="61"/>
      <c r="K46" s="388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3">
      <c r="A47" s="13">
        <f>IF(D47="","",SUBTOTAL(3,D$7:$D47))</f>
        <v>41</v>
      </c>
      <c r="B47" s="390"/>
      <c r="C47" s="55" t="s">
        <v>2249</v>
      </c>
      <c r="D47" s="56" t="s">
        <v>51</v>
      </c>
      <c r="E47" s="55"/>
      <c r="F47" s="53"/>
      <c r="G47" s="390"/>
      <c r="H47" s="391"/>
      <c r="I47" s="55"/>
      <c r="J47" s="61"/>
      <c r="K47" s="388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3">
      <c r="A48" s="13">
        <f>IF(D48="","",SUBTOTAL(3,D$7:$D48))</f>
        <v>42</v>
      </c>
      <c r="B48" s="390"/>
      <c r="C48" s="55" t="s">
        <v>2250</v>
      </c>
      <c r="D48" s="56" t="s">
        <v>51</v>
      </c>
      <c r="E48" s="55"/>
      <c r="F48" s="53"/>
      <c r="G48" s="390"/>
      <c r="H48" s="391"/>
      <c r="I48" s="55"/>
      <c r="J48" s="61"/>
      <c r="K48" s="388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3">
      <c r="A49" s="13">
        <f>IF(D49="","",SUBTOTAL(3,D$7:$D49))</f>
        <v>43</v>
      </c>
      <c r="B49" s="390"/>
      <c r="C49" s="55" t="s">
        <v>2248</v>
      </c>
      <c r="D49" s="56" t="s">
        <v>51</v>
      </c>
      <c r="E49" s="55"/>
      <c r="F49" s="53"/>
      <c r="G49" s="390"/>
      <c r="H49" s="391" t="s">
        <v>1457</v>
      </c>
      <c r="I49" s="55"/>
      <c r="J49" s="61"/>
      <c r="K49" s="388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3">
      <c r="A50" s="13">
        <f>IF(D50="","",SUBTOTAL(3,D$7:$D50))</f>
        <v>44</v>
      </c>
      <c r="B50" s="390"/>
      <c r="C50" s="55" t="s">
        <v>2249</v>
      </c>
      <c r="D50" s="56" t="s">
        <v>51</v>
      </c>
      <c r="E50" s="55"/>
      <c r="F50" s="53"/>
      <c r="G50" s="390"/>
      <c r="H50" s="391"/>
      <c r="I50" s="55"/>
      <c r="J50" s="61"/>
      <c r="K50" s="388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3">
      <c r="A51" s="13">
        <f>IF(D51="","",SUBTOTAL(3,D$7:$D51))</f>
        <v>45</v>
      </c>
      <c r="B51" s="390"/>
      <c r="C51" s="55" t="s">
        <v>2250</v>
      </c>
      <c r="D51" s="56" t="s">
        <v>51</v>
      </c>
      <c r="E51" s="55"/>
      <c r="F51" s="53"/>
      <c r="G51" s="390"/>
      <c r="H51" s="391"/>
      <c r="I51" s="55"/>
      <c r="J51" s="61"/>
      <c r="K51" s="388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3">
      <c r="A52" s="13">
        <f>IF(D52="","",SUBTOTAL(3,D$7:$D52))</f>
        <v>46</v>
      </c>
      <c r="B52" s="390"/>
      <c r="C52" s="55" t="s">
        <v>2248</v>
      </c>
      <c r="D52" s="56" t="s">
        <v>51</v>
      </c>
      <c r="E52" s="55"/>
      <c r="F52" s="53"/>
      <c r="G52" s="390"/>
      <c r="H52" s="391" t="s">
        <v>1457</v>
      </c>
      <c r="I52" s="55"/>
      <c r="J52" s="61"/>
      <c r="K52" s="388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3">
      <c r="A53" s="13">
        <f>IF(D53="","",SUBTOTAL(3,D$7:$D53))</f>
        <v>47</v>
      </c>
      <c r="B53" s="390"/>
      <c r="C53" s="55" t="s">
        <v>2249</v>
      </c>
      <c r="D53" s="56" t="s">
        <v>51</v>
      </c>
      <c r="E53" s="55"/>
      <c r="F53" s="53"/>
      <c r="G53" s="390"/>
      <c r="H53" s="391"/>
      <c r="I53" s="55"/>
      <c r="J53" s="61"/>
      <c r="K53" s="388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3">
      <c r="A54" s="13">
        <f>IF(D54="","",SUBTOTAL(3,D$7:$D54))</f>
        <v>48</v>
      </c>
      <c r="B54" s="390"/>
      <c r="C54" s="55" t="s">
        <v>2250</v>
      </c>
      <c r="D54" s="56" t="s">
        <v>51</v>
      </c>
      <c r="E54" s="55"/>
      <c r="F54" s="53"/>
      <c r="G54" s="390"/>
      <c r="H54" s="391"/>
      <c r="I54" s="55"/>
      <c r="J54" s="61"/>
      <c r="K54" s="388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3">
      <c r="A55" s="13">
        <f>IF(D55="","",SUBTOTAL(3,D$7:$D55))</f>
        <v>49</v>
      </c>
      <c r="B55" s="390"/>
      <c r="C55" s="55" t="s">
        <v>2248</v>
      </c>
      <c r="D55" s="56" t="s">
        <v>51</v>
      </c>
      <c r="E55" s="55"/>
      <c r="F55" s="53"/>
      <c r="G55" s="390"/>
      <c r="H55" s="391" t="s">
        <v>1457</v>
      </c>
      <c r="I55" s="55"/>
      <c r="J55" s="61"/>
      <c r="K55" s="388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3">
      <c r="A56" s="13">
        <f>IF(D56="","",SUBTOTAL(3,D$7:$D56))</f>
        <v>50</v>
      </c>
      <c r="B56" s="390"/>
      <c r="C56" s="55" t="s">
        <v>2249</v>
      </c>
      <c r="D56" s="56" t="s">
        <v>51</v>
      </c>
      <c r="E56" s="55"/>
      <c r="F56" s="53"/>
      <c r="G56" s="390"/>
      <c r="H56" s="391"/>
      <c r="I56" s="55"/>
      <c r="J56" s="61"/>
      <c r="K56" s="388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3">
      <c r="A57" s="13">
        <f>IF(D57="","",SUBTOTAL(3,D$7:$D57))</f>
        <v>51</v>
      </c>
      <c r="B57" s="390"/>
      <c r="C57" s="55" t="s">
        <v>2250</v>
      </c>
      <c r="D57" s="56" t="s">
        <v>51</v>
      </c>
      <c r="E57" s="55"/>
      <c r="F57" s="53"/>
      <c r="G57" s="390"/>
      <c r="H57" s="391"/>
      <c r="I57" s="55"/>
      <c r="J57" s="61"/>
      <c r="K57" s="388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3">
      <c r="A58" s="13">
        <f>IF(D58="","",SUBTOTAL(3,D$7:$D58))</f>
        <v>52</v>
      </c>
      <c r="B58" s="390"/>
      <c r="C58" s="55" t="s">
        <v>2248</v>
      </c>
      <c r="D58" s="56" t="s">
        <v>51</v>
      </c>
      <c r="E58" s="55"/>
      <c r="F58" s="53"/>
      <c r="G58" s="390"/>
      <c r="H58" s="391" t="s">
        <v>1457</v>
      </c>
      <c r="I58" s="55"/>
      <c r="J58" s="61"/>
      <c r="K58" s="388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3">
      <c r="A59" s="13">
        <f>IF(D59="","",SUBTOTAL(3,D$7:$D59))</f>
        <v>53</v>
      </c>
      <c r="B59" s="390"/>
      <c r="C59" s="55" t="s">
        <v>2249</v>
      </c>
      <c r="D59" s="56" t="s">
        <v>51</v>
      </c>
      <c r="E59" s="55"/>
      <c r="F59" s="53"/>
      <c r="G59" s="390"/>
      <c r="H59" s="391"/>
      <c r="I59" s="55"/>
      <c r="J59" s="61"/>
      <c r="K59" s="388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3">
      <c r="A60" s="13">
        <f>IF(D60="","",SUBTOTAL(3,D$7:$D60))</f>
        <v>54</v>
      </c>
      <c r="B60" s="390"/>
      <c r="C60" s="55" t="s">
        <v>2250</v>
      </c>
      <c r="D60" s="56" t="s">
        <v>51</v>
      </c>
      <c r="E60" s="55"/>
      <c r="F60" s="53"/>
      <c r="G60" s="390"/>
      <c r="H60" s="391"/>
      <c r="I60" s="55"/>
      <c r="J60" s="61"/>
      <c r="K60" s="388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3">
      <c r="A61" s="13">
        <f>IF(D61="","",SUBTOTAL(3,D$7:$D61))</f>
        <v>55</v>
      </c>
      <c r="B61" s="390"/>
      <c r="C61" s="55" t="s">
        <v>2248</v>
      </c>
      <c r="D61" s="56" t="s">
        <v>51</v>
      </c>
      <c r="E61" s="55"/>
      <c r="F61" s="53"/>
      <c r="G61" s="390"/>
      <c r="H61" s="391" t="s">
        <v>1457</v>
      </c>
      <c r="I61" s="55"/>
      <c r="J61" s="61"/>
      <c r="K61" s="388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3">
      <c r="A62" s="13">
        <f>IF(D62="","",SUBTOTAL(3,D$7:$D62))</f>
        <v>56</v>
      </c>
      <c r="B62" s="390"/>
      <c r="C62" s="55" t="s">
        <v>2249</v>
      </c>
      <c r="D62" s="56" t="s">
        <v>51</v>
      </c>
      <c r="E62" s="55"/>
      <c r="F62" s="53"/>
      <c r="G62" s="390"/>
      <c r="H62" s="391"/>
      <c r="I62" s="55"/>
      <c r="J62" s="61"/>
      <c r="K62" s="388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3">
      <c r="A63" s="13">
        <f>IF(D63="","",SUBTOTAL(3,D$7:$D63))</f>
        <v>57</v>
      </c>
      <c r="B63" s="390"/>
      <c r="C63" s="55" t="s">
        <v>2250</v>
      </c>
      <c r="D63" s="56" t="s">
        <v>51</v>
      </c>
      <c r="E63" s="55"/>
      <c r="F63" s="53"/>
      <c r="G63" s="390"/>
      <c r="H63" s="391"/>
      <c r="I63" s="55"/>
      <c r="J63" s="61"/>
      <c r="K63" s="388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3">
      <c r="A64" s="13">
        <f>IF(D64="","",SUBTOTAL(3,D$7:$D64))</f>
        <v>58</v>
      </c>
      <c r="B64" s="390"/>
      <c r="C64" s="55" t="s">
        <v>2248</v>
      </c>
      <c r="D64" s="56" t="s">
        <v>51</v>
      </c>
      <c r="E64" s="55"/>
      <c r="F64" s="53"/>
      <c r="G64" s="390"/>
      <c r="H64" s="391" t="s">
        <v>1457</v>
      </c>
      <c r="I64" s="55"/>
      <c r="J64" s="61"/>
      <c r="K64" s="388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3">
      <c r="A65" s="13">
        <f>IF(D65="","",SUBTOTAL(3,D$7:$D65))</f>
        <v>59</v>
      </c>
      <c r="B65" s="390"/>
      <c r="C65" s="55" t="s">
        <v>2249</v>
      </c>
      <c r="D65" s="56" t="s">
        <v>51</v>
      </c>
      <c r="E65" s="55"/>
      <c r="F65" s="53"/>
      <c r="G65" s="390"/>
      <c r="H65" s="391"/>
      <c r="I65" s="55"/>
      <c r="J65" s="61"/>
      <c r="K65" s="388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3">
      <c r="A66" s="13">
        <f>IF(D66="","",SUBTOTAL(3,D$7:$D66))</f>
        <v>60</v>
      </c>
      <c r="B66" s="390"/>
      <c r="C66" s="55" t="s">
        <v>2250</v>
      </c>
      <c r="D66" s="56" t="s">
        <v>51</v>
      </c>
      <c r="E66" s="55"/>
      <c r="F66" s="53"/>
      <c r="G66" s="390"/>
      <c r="H66" s="391"/>
      <c r="I66" s="55"/>
      <c r="J66" s="61"/>
      <c r="K66" s="388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3">
      <c r="A67" s="13">
        <f>IF(D67="","",SUBTOTAL(3,D$7:$D67))</f>
        <v>61</v>
      </c>
      <c r="B67" s="390"/>
      <c r="C67" s="55" t="s">
        <v>2248</v>
      </c>
      <c r="D67" s="56" t="s">
        <v>51</v>
      </c>
      <c r="E67" s="55"/>
      <c r="F67" s="53"/>
      <c r="G67" s="390"/>
      <c r="H67" s="391" t="s">
        <v>1457</v>
      </c>
      <c r="I67" s="55"/>
      <c r="J67" s="61"/>
      <c r="K67" s="388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3">
      <c r="A68" s="13">
        <f>IF(D68="","",SUBTOTAL(3,D$7:$D68))</f>
        <v>62</v>
      </c>
      <c r="B68" s="390"/>
      <c r="C68" s="55" t="s">
        <v>2249</v>
      </c>
      <c r="D68" s="56" t="s">
        <v>51</v>
      </c>
      <c r="E68" s="55"/>
      <c r="F68" s="53"/>
      <c r="G68" s="390"/>
      <c r="H68" s="391"/>
      <c r="I68" s="55"/>
      <c r="J68" s="61"/>
      <c r="K68" s="388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3">
      <c r="A69" s="13">
        <f>IF(D69="","",SUBTOTAL(3,D$7:$D69))</f>
        <v>63</v>
      </c>
      <c r="B69" s="390"/>
      <c r="C69" s="55" t="s">
        <v>2250</v>
      </c>
      <c r="D69" s="56" t="s">
        <v>51</v>
      </c>
      <c r="E69" s="55"/>
      <c r="F69" s="53"/>
      <c r="G69" s="390"/>
      <c r="H69" s="391"/>
      <c r="I69" s="55"/>
      <c r="J69" s="61"/>
      <c r="K69" s="388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3">
      <c r="A70" s="13">
        <f>IF(D70="","",SUBTOTAL(3,D$7:$D70))</f>
        <v>64</v>
      </c>
      <c r="B70" s="390"/>
      <c r="C70" s="55" t="s">
        <v>2248</v>
      </c>
      <c r="D70" s="56" t="s">
        <v>51</v>
      </c>
      <c r="E70" s="55"/>
      <c r="F70" s="53"/>
      <c r="G70" s="390"/>
      <c r="H70" s="391" t="s">
        <v>1457</v>
      </c>
      <c r="I70" s="55"/>
      <c r="J70" s="61"/>
      <c r="K70" s="388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3">
      <c r="A71" s="13">
        <f>IF(D71="","",SUBTOTAL(3,D$7:$D71))</f>
        <v>65</v>
      </c>
      <c r="B71" s="390"/>
      <c r="C71" s="55" t="s">
        <v>2249</v>
      </c>
      <c r="D71" s="56" t="s">
        <v>51</v>
      </c>
      <c r="E71" s="55"/>
      <c r="F71" s="53"/>
      <c r="G71" s="390"/>
      <c r="H71" s="391"/>
      <c r="I71" s="55"/>
      <c r="J71" s="61"/>
      <c r="K71" s="388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3">
      <c r="A72" s="13">
        <f>IF(D72="","",SUBTOTAL(3,D$7:$D72))</f>
        <v>66</v>
      </c>
      <c r="B72" s="390"/>
      <c r="C72" s="55" t="s">
        <v>2250</v>
      </c>
      <c r="D72" s="56" t="s">
        <v>51</v>
      </c>
      <c r="E72" s="55"/>
      <c r="F72" s="53"/>
      <c r="G72" s="390"/>
      <c r="H72" s="391"/>
      <c r="I72" s="55"/>
      <c r="J72" s="61"/>
      <c r="K72" s="388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3">
      <c r="A73" s="13">
        <f>IF(D73="","",SUBTOTAL(3,D$7:$D73))</f>
        <v>67</v>
      </c>
      <c r="B73" s="390"/>
      <c r="C73" s="55" t="s">
        <v>2248</v>
      </c>
      <c r="D73" s="56" t="s">
        <v>51</v>
      </c>
      <c r="E73" s="55"/>
      <c r="F73" s="53"/>
      <c r="G73" s="390"/>
      <c r="H73" s="391" t="s">
        <v>1457</v>
      </c>
      <c r="I73" s="55"/>
      <c r="J73" s="61"/>
      <c r="K73" s="388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3">
      <c r="A74" s="13">
        <f>IF(D74="","",SUBTOTAL(3,D$7:$D74))</f>
        <v>68</v>
      </c>
      <c r="B74" s="390"/>
      <c r="C74" s="55" t="s">
        <v>2249</v>
      </c>
      <c r="D74" s="56" t="s">
        <v>51</v>
      </c>
      <c r="E74" s="55"/>
      <c r="F74" s="53"/>
      <c r="G74" s="390"/>
      <c r="H74" s="391"/>
      <c r="I74" s="55"/>
      <c r="J74" s="61"/>
      <c r="K74" s="388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3">
      <c r="A75" s="13">
        <f>IF(D75="","",SUBTOTAL(3,D$7:$D75))</f>
        <v>69</v>
      </c>
      <c r="B75" s="390"/>
      <c r="C75" s="55" t="s">
        <v>2250</v>
      </c>
      <c r="D75" s="56" t="s">
        <v>51</v>
      </c>
      <c r="E75" s="55"/>
      <c r="F75" s="53"/>
      <c r="G75" s="390"/>
      <c r="H75" s="391"/>
      <c r="I75" s="55"/>
      <c r="J75" s="61"/>
      <c r="K75" s="388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3">
      <c r="A76" s="13">
        <f>IF(D76="","",SUBTOTAL(3,D$7:$D76))</f>
        <v>70</v>
      </c>
      <c r="B76" s="390"/>
      <c r="C76" s="55" t="s">
        <v>2248</v>
      </c>
      <c r="D76" s="56" t="s">
        <v>51</v>
      </c>
      <c r="E76" s="55"/>
      <c r="F76" s="53"/>
      <c r="G76" s="390"/>
      <c r="H76" s="391" t="s">
        <v>1457</v>
      </c>
      <c r="I76" s="55"/>
      <c r="J76" s="61"/>
      <c r="K76" s="388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3">
      <c r="A77" s="13">
        <f>IF(D77="","",SUBTOTAL(3,D$7:$D77))</f>
        <v>71</v>
      </c>
      <c r="B77" s="390"/>
      <c r="C77" s="55" t="s">
        <v>2249</v>
      </c>
      <c r="D77" s="56" t="s">
        <v>51</v>
      </c>
      <c r="E77" s="55"/>
      <c r="F77" s="53"/>
      <c r="G77" s="390"/>
      <c r="H77" s="391"/>
      <c r="I77" s="55"/>
      <c r="J77" s="61"/>
      <c r="K77" s="388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3">
      <c r="A78" s="13">
        <f>IF(D78="","",SUBTOTAL(3,D$7:$D78))</f>
        <v>72</v>
      </c>
      <c r="B78" s="390"/>
      <c r="C78" s="55" t="s">
        <v>2250</v>
      </c>
      <c r="D78" s="56" t="s">
        <v>51</v>
      </c>
      <c r="E78" s="55"/>
      <c r="F78" s="53"/>
      <c r="G78" s="390"/>
      <c r="H78" s="391"/>
      <c r="I78" s="55"/>
      <c r="J78" s="61"/>
      <c r="K78" s="388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3">
      <c r="A79" s="13">
        <f>IF(D79="","",SUBTOTAL(3,D$7:$D79))</f>
        <v>73</v>
      </c>
      <c r="B79" s="390"/>
      <c r="C79" s="55" t="s">
        <v>2248</v>
      </c>
      <c r="D79" s="56" t="s">
        <v>51</v>
      </c>
      <c r="E79" s="55"/>
      <c r="F79" s="53"/>
      <c r="G79" s="390"/>
      <c r="H79" s="391" t="s">
        <v>1457</v>
      </c>
      <c r="I79" s="55"/>
      <c r="J79" s="61"/>
      <c r="K79" s="388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3">
      <c r="A80" s="13">
        <f>IF(D80="","",SUBTOTAL(3,D$7:$D80))</f>
        <v>74</v>
      </c>
      <c r="B80" s="390"/>
      <c r="C80" s="55" t="s">
        <v>2249</v>
      </c>
      <c r="D80" s="56" t="s">
        <v>51</v>
      </c>
      <c r="E80" s="55"/>
      <c r="F80" s="53"/>
      <c r="G80" s="390"/>
      <c r="H80" s="391"/>
      <c r="I80" s="55"/>
      <c r="J80" s="61"/>
      <c r="K80" s="388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3">
      <c r="A81" s="13">
        <f>IF(D81="","",SUBTOTAL(3,D$7:$D81))</f>
        <v>75</v>
      </c>
      <c r="B81" s="390"/>
      <c r="C81" s="55" t="s">
        <v>2250</v>
      </c>
      <c r="D81" s="56" t="s">
        <v>51</v>
      </c>
      <c r="E81" s="55"/>
      <c r="F81" s="53"/>
      <c r="G81" s="390"/>
      <c r="H81" s="391"/>
      <c r="I81" s="55"/>
      <c r="J81" s="61"/>
      <c r="K81" s="388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3">
      <c r="A82" s="13">
        <f>IF(D82="","",SUBTOTAL(3,D$7:$D82))</f>
        <v>76</v>
      </c>
      <c r="B82" s="390"/>
      <c r="C82" s="55" t="s">
        <v>2248</v>
      </c>
      <c r="D82" s="56" t="s">
        <v>51</v>
      </c>
      <c r="E82" s="55"/>
      <c r="F82" s="53"/>
      <c r="G82" s="390"/>
      <c r="H82" s="391" t="s">
        <v>1457</v>
      </c>
      <c r="I82" s="55"/>
      <c r="J82" s="61"/>
      <c r="K82" s="388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3">
      <c r="A83" s="13">
        <f>IF(D83="","",SUBTOTAL(3,D$7:$D83))</f>
        <v>77</v>
      </c>
      <c r="B83" s="390"/>
      <c r="C83" s="55" t="s">
        <v>2249</v>
      </c>
      <c r="D83" s="56" t="s">
        <v>51</v>
      </c>
      <c r="E83" s="55"/>
      <c r="F83" s="53"/>
      <c r="G83" s="390"/>
      <c r="H83" s="391"/>
      <c r="I83" s="55"/>
      <c r="J83" s="61"/>
      <c r="K83" s="388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3">
      <c r="A84" s="13">
        <f>IF(D84="","",SUBTOTAL(3,D$7:$D84))</f>
        <v>78</v>
      </c>
      <c r="B84" s="390"/>
      <c r="C84" s="55" t="s">
        <v>2250</v>
      </c>
      <c r="D84" s="56" t="s">
        <v>51</v>
      </c>
      <c r="E84" s="55"/>
      <c r="F84" s="53"/>
      <c r="G84" s="390"/>
      <c r="H84" s="391"/>
      <c r="I84" s="55"/>
      <c r="J84" s="61"/>
      <c r="K84" s="388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3">
      <c r="A85" s="13">
        <f>IF(D85="","",SUBTOTAL(3,D$7:$D85))</f>
        <v>79</v>
      </c>
      <c r="B85" s="390"/>
      <c r="C85" s="55" t="s">
        <v>2248</v>
      </c>
      <c r="D85" s="56" t="s">
        <v>51</v>
      </c>
      <c r="E85" s="55"/>
      <c r="F85" s="53"/>
      <c r="G85" s="390"/>
      <c r="H85" s="391" t="s">
        <v>1457</v>
      </c>
      <c r="I85" s="55"/>
      <c r="J85" s="61"/>
      <c r="K85" s="388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3">
      <c r="A86" s="13">
        <f>IF(D86="","",SUBTOTAL(3,D$7:$D86))</f>
        <v>80</v>
      </c>
      <c r="B86" s="390"/>
      <c r="C86" s="55" t="s">
        <v>2249</v>
      </c>
      <c r="D86" s="56" t="s">
        <v>51</v>
      </c>
      <c r="E86" s="55"/>
      <c r="F86" s="53"/>
      <c r="G86" s="390"/>
      <c r="H86" s="391"/>
      <c r="I86" s="55"/>
      <c r="J86" s="61"/>
      <c r="K86" s="388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3">
      <c r="A87" s="13">
        <f>IF(D87="","",SUBTOTAL(3,D$7:$D87))</f>
        <v>81</v>
      </c>
      <c r="B87" s="390"/>
      <c r="C87" s="55" t="s">
        <v>2250</v>
      </c>
      <c r="D87" s="56" t="s">
        <v>51</v>
      </c>
      <c r="E87" s="55"/>
      <c r="F87" s="53"/>
      <c r="G87" s="390"/>
      <c r="H87" s="391"/>
      <c r="I87" s="55"/>
      <c r="J87" s="61"/>
      <c r="K87" s="388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3">
      <c r="A88" s="13">
        <f>IF(D88="","",SUBTOTAL(3,D$7:$D88))</f>
        <v>82</v>
      </c>
      <c r="B88" s="390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92" t="s">
        <v>2753</v>
      </c>
      <c r="K88" s="388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3">
      <c r="A89" s="13">
        <f>IF(D89="","",SUBTOTAL(3,D$7:$D89))</f>
        <v>83</v>
      </c>
      <c r="B89" s="390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92"/>
      <c r="K89" s="388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3">
      <c r="A90" s="13">
        <f>IF(D90="","",SUBTOTAL(3,D$7:$D90))</f>
        <v>84</v>
      </c>
      <c r="B90" s="376" t="s">
        <v>68</v>
      </c>
      <c r="C90" s="55" t="s">
        <v>63</v>
      </c>
      <c r="D90" s="56" t="s">
        <v>2781</v>
      </c>
      <c r="E90" s="373" t="s">
        <v>52</v>
      </c>
      <c r="F90" s="388"/>
      <c r="G90" s="390" t="s">
        <v>54</v>
      </c>
      <c r="H90" s="391" t="s">
        <v>17</v>
      </c>
      <c r="I90" s="373"/>
      <c r="J90" s="392" t="s">
        <v>2545</v>
      </c>
      <c r="K90" s="388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3">
      <c r="A91" s="13">
        <f>IF(D91="","",SUBTOTAL(3,D$7:$D91))</f>
        <v>85</v>
      </c>
      <c r="B91" s="376"/>
      <c r="C91" s="55" t="s">
        <v>64</v>
      </c>
      <c r="D91" s="56" t="s">
        <v>2781</v>
      </c>
      <c r="E91" s="373"/>
      <c r="F91" s="388"/>
      <c r="G91" s="390"/>
      <c r="H91" s="391"/>
      <c r="I91" s="373"/>
      <c r="J91" s="392"/>
      <c r="K91" s="388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3">
      <c r="A92" s="13">
        <f>IF(D92="","",SUBTOTAL(3,D$7:$D92))</f>
        <v>86</v>
      </c>
      <c r="B92" s="376"/>
      <c r="C92" s="55" t="s">
        <v>65</v>
      </c>
      <c r="D92" s="56" t="s">
        <v>2781</v>
      </c>
      <c r="E92" s="373"/>
      <c r="F92" s="388"/>
      <c r="G92" s="390"/>
      <c r="H92" s="391"/>
      <c r="I92" s="373"/>
      <c r="J92" s="392"/>
      <c r="K92" s="388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3">
      <c r="A93" s="13">
        <f>IF(D93="","",SUBTOTAL(3,D$7:$D93))</f>
        <v>87</v>
      </c>
      <c r="B93" s="376"/>
      <c r="C93" s="55" t="s">
        <v>66</v>
      </c>
      <c r="D93" s="56" t="s">
        <v>2781</v>
      </c>
      <c r="E93" s="373"/>
      <c r="F93" s="388"/>
      <c r="G93" s="390"/>
      <c r="H93" s="391"/>
      <c r="I93" s="373"/>
      <c r="J93" s="392"/>
      <c r="K93" s="388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3">
      <c r="A94" s="13">
        <f>IF(D94="","",SUBTOTAL(3,D$7:$D94))</f>
        <v>88</v>
      </c>
      <c r="B94" s="376"/>
      <c r="C94" s="55" t="s">
        <v>67</v>
      </c>
      <c r="D94" s="56" t="s">
        <v>2781</v>
      </c>
      <c r="E94" s="373"/>
      <c r="F94" s="388"/>
      <c r="G94" s="390"/>
      <c r="H94" s="391"/>
      <c r="I94" s="373"/>
      <c r="J94" s="392"/>
      <c r="K94" s="388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3">
      <c r="A95" s="13">
        <f>IF(D95="","",SUBTOTAL(3,D$7:$D95))</f>
        <v>89</v>
      </c>
      <c r="B95" s="376"/>
      <c r="C95" s="55" t="s">
        <v>1485</v>
      </c>
      <c r="D95" s="56" t="s">
        <v>2781</v>
      </c>
      <c r="E95" s="55"/>
      <c r="F95" s="388"/>
      <c r="G95" s="390"/>
      <c r="H95" s="391"/>
      <c r="I95" s="373"/>
      <c r="J95" s="392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3">
      <c r="A96" s="13">
        <f>IF(D96="","",SUBTOTAL(3,D$7:$D96))</f>
        <v>90</v>
      </c>
      <c r="B96" s="376"/>
      <c r="C96" s="55" t="s">
        <v>1486</v>
      </c>
      <c r="D96" s="56" t="s">
        <v>2781</v>
      </c>
      <c r="E96" s="55"/>
      <c r="F96" s="388"/>
      <c r="G96" s="390"/>
      <c r="H96" s="391"/>
      <c r="I96" s="373"/>
      <c r="J96" s="392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3">
      <c r="A97" s="13">
        <f>IF(D97="","",SUBTOTAL(3,D$7:$D97))</f>
        <v>91</v>
      </c>
      <c r="B97" s="376"/>
      <c r="C97" s="55" t="s">
        <v>86</v>
      </c>
      <c r="D97" s="56" t="s">
        <v>2781</v>
      </c>
      <c r="E97" s="55"/>
      <c r="F97" s="388"/>
      <c r="G97" s="390"/>
      <c r="H97" s="391"/>
      <c r="I97" s="373"/>
      <c r="J97" s="392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3">
      <c r="A98" s="13">
        <f>IF(D98="","",SUBTOTAL(3,D$7:$D98))</f>
        <v>92</v>
      </c>
      <c r="B98" s="376"/>
      <c r="C98" s="55" t="s">
        <v>1487</v>
      </c>
      <c r="D98" s="56" t="s">
        <v>2781</v>
      </c>
      <c r="E98" s="55"/>
      <c r="F98" s="388"/>
      <c r="G98" s="390"/>
      <c r="H98" s="391"/>
      <c r="I98" s="373"/>
      <c r="J98" s="392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3">
      <c r="A99" s="13">
        <f>IF(D99="","",SUBTOTAL(3,D$7:$D99))</f>
        <v>93</v>
      </c>
      <c r="B99" s="376"/>
      <c r="C99" s="55" t="s">
        <v>1488</v>
      </c>
      <c r="D99" s="56" t="s">
        <v>2781</v>
      </c>
      <c r="E99" s="55"/>
      <c r="F99" s="388"/>
      <c r="G99" s="390"/>
      <c r="H99" s="391"/>
      <c r="I99" s="373"/>
      <c r="J99" s="392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3">
      <c r="A100" s="13">
        <f>IF(D100="","",SUBTOTAL(3,D$7:$D100))</f>
        <v>94</v>
      </c>
      <c r="B100" s="376"/>
      <c r="C100" s="55" t="s">
        <v>69</v>
      </c>
      <c r="D100" s="56" t="s">
        <v>51</v>
      </c>
      <c r="E100" s="55" t="s">
        <v>463</v>
      </c>
      <c r="F100" s="53" t="s">
        <v>464</v>
      </c>
      <c r="G100" s="376" t="s">
        <v>70</v>
      </c>
      <c r="H100" s="373" t="s">
        <v>71</v>
      </c>
      <c r="I100" s="373"/>
      <c r="J100" s="389" t="s">
        <v>2546</v>
      </c>
      <c r="K100" s="388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3">
      <c r="A101" s="13">
        <f>IF(D101="","",SUBTOTAL(3,D$7:$D101))</f>
        <v>95</v>
      </c>
      <c r="B101" s="376"/>
      <c r="C101" s="55" t="s">
        <v>72</v>
      </c>
      <c r="D101" s="56" t="s">
        <v>51</v>
      </c>
      <c r="E101" s="55" t="s">
        <v>463</v>
      </c>
      <c r="F101" s="53" t="s">
        <v>465</v>
      </c>
      <c r="G101" s="376"/>
      <c r="H101" s="373"/>
      <c r="I101" s="373"/>
      <c r="J101" s="389"/>
      <c r="K101" s="388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3">
      <c r="A102" s="13">
        <f>IF(D102="","",SUBTOTAL(3,D$7:$D102))</f>
        <v>96</v>
      </c>
      <c r="B102" s="376"/>
      <c r="C102" s="55" t="s">
        <v>73</v>
      </c>
      <c r="D102" s="56" t="s">
        <v>51</v>
      </c>
      <c r="E102" s="55" t="s">
        <v>463</v>
      </c>
      <c r="F102" s="53" t="s">
        <v>465</v>
      </c>
      <c r="G102" s="376"/>
      <c r="H102" s="373"/>
      <c r="I102" s="373"/>
      <c r="J102" s="389"/>
      <c r="K102" s="388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3">
      <c r="A103" s="13">
        <f>IF(D103="","",SUBTOTAL(3,D$7:$D103))</f>
        <v>97</v>
      </c>
      <c r="B103" s="376"/>
      <c r="C103" s="55" t="s">
        <v>74</v>
      </c>
      <c r="D103" s="56" t="s">
        <v>51</v>
      </c>
      <c r="E103" s="55" t="s">
        <v>463</v>
      </c>
      <c r="F103" s="53" t="s">
        <v>465</v>
      </c>
      <c r="G103" s="376"/>
      <c r="H103" s="373"/>
      <c r="I103" s="373"/>
      <c r="J103" s="389"/>
      <c r="K103" s="388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3">
      <c r="A104" s="13">
        <f>IF(D104="","",SUBTOTAL(3,D$7:$D104))</f>
        <v>98</v>
      </c>
      <c r="B104" s="376"/>
      <c r="C104" s="55" t="s">
        <v>75</v>
      </c>
      <c r="D104" s="56" t="s">
        <v>51</v>
      </c>
      <c r="E104" s="55" t="s">
        <v>463</v>
      </c>
      <c r="F104" s="53" t="s">
        <v>466</v>
      </c>
      <c r="G104" s="376"/>
      <c r="H104" s="373"/>
      <c r="I104" s="373"/>
      <c r="J104" s="389"/>
      <c r="K104" s="388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3">
      <c r="A105" s="13">
        <f>IF(D105="","",SUBTOTAL(3,D$7:$D105))</f>
        <v>99</v>
      </c>
      <c r="B105" s="376"/>
      <c r="C105" s="55" t="s">
        <v>76</v>
      </c>
      <c r="D105" s="56" t="s">
        <v>51</v>
      </c>
      <c r="E105" s="55" t="s">
        <v>463</v>
      </c>
      <c r="F105" s="53" t="s">
        <v>467</v>
      </c>
      <c r="G105" s="376"/>
      <c r="H105" s="373"/>
      <c r="I105" s="373"/>
      <c r="J105" s="389"/>
      <c r="K105" s="388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3">
      <c r="A106" s="13">
        <f>IF(D106="","",SUBTOTAL(3,D$7:$D106))</f>
        <v>100</v>
      </c>
      <c r="B106" s="376"/>
      <c r="C106" s="55" t="s">
        <v>77</v>
      </c>
      <c r="D106" s="56" t="s">
        <v>51</v>
      </c>
      <c r="E106" s="55" t="s">
        <v>468</v>
      </c>
      <c r="F106" s="53" t="s">
        <v>469</v>
      </c>
      <c r="G106" s="376"/>
      <c r="H106" s="373"/>
      <c r="I106" s="373"/>
      <c r="J106" s="389"/>
      <c r="K106" s="388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3">
      <c r="A107" s="13">
        <f>IF(D107="","",SUBTOTAL(3,D$7:$D107))</f>
        <v>101</v>
      </c>
      <c r="B107" s="376"/>
      <c r="C107" s="55" t="s">
        <v>78</v>
      </c>
      <c r="D107" s="56" t="s">
        <v>51</v>
      </c>
      <c r="E107" s="55" t="s">
        <v>468</v>
      </c>
      <c r="F107" s="53" t="s">
        <v>470</v>
      </c>
      <c r="G107" s="376"/>
      <c r="H107" s="373"/>
      <c r="I107" s="373"/>
      <c r="J107" s="389"/>
      <c r="K107" s="388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3">
      <c r="A108" s="13">
        <f>IF(D108="","",SUBTOTAL(3,D$7:$D108))</f>
        <v>102</v>
      </c>
      <c r="B108" s="376"/>
      <c r="C108" s="55" t="s">
        <v>2592</v>
      </c>
      <c r="D108" s="56" t="s">
        <v>51</v>
      </c>
      <c r="E108" s="55" t="s">
        <v>2594</v>
      </c>
      <c r="F108" s="53" t="s">
        <v>2233</v>
      </c>
      <c r="G108" s="376"/>
      <c r="H108" s="373"/>
      <c r="I108" s="373"/>
      <c r="J108" s="389"/>
      <c r="K108" s="388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3">
      <c r="A109" s="13">
        <f>IF(D109="","",SUBTOTAL(3,D$7:$D109))</f>
        <v>103</v>
      </c>
      <c r="B109" s="376"/>
      <c r="C109" s="55" t="s">
        <v>2593</v>
      </c>
      <c r="D109" s="56" t="s">
        <v>51</v>
      </c>
      <c r="E109" s="55" t="s">
        <v>2594</v>
      </c>
      <c r="F109" s="53" t="s">
        <v>2234</v>
      </c>
      <c r="G109" s="376"/>
      <c r="H109" s="373"/>
      <c r="I109" s="373"/>
      <c r="J109" s="389"/>
      <c r="K109" s="388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3">
      <c r="A110" s="13">
        <f>IF(D110="","",SUBTOTAL(3,D$7:$D110))</f>
        <v>104</v>
      </c>
      <c r="B110" s="376"/>
      <c r="C110" s="55" t="s">
        <v>79</v>
      </c>
      <c r="D110" s="56" t="s">
        <v>51</v>
      </c>
      <c r="E110" s="55" t="s">
        <v>463</v>
      </c>
      <c r="F110" s="53" t="s">
        <v>471</v>
      </c>
      <c r="G110" s="376"/>
      <c r="H110" s="373"/>
      <c r="I110" s="373"/>
      <c r="J110" s="389"/>
      <c r="K110" s="388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3">
      <c r="A111" s="13">
        <f>IF(D111="","",SUBTOTAL(3,D$7:$D111))</f>
        <v>105</v>
      </c>
      <c r="B111" s="376"/>
      <c r="C111" s="55" t="s">
        <v>80</v>
      </c>
      <c r="D111" s="56" t="s">
        <v>51</v>
      </c>
      <c r="E111" s="55" t="s">
        <v>463</v>
      </c>
      <c r="F111" s="53" t="s">
        <v>471</v>
      </c>
      <c r="G111" s="376"/>
      <c r="H111" s="373"/>
      <c r="I111" s="373"/>
      <c r="J111" s="389"/>
      <c r="K111" s="388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3">
      <c r="A112" s="13">
        <f>IF(D112="","",SUBTOTAL(3,D$7:$D112))</f>
        <v>106</v>
      </c>
      <c r="B112" s="376"/>
      <c r="C112" s="55" t="s">
        <v>81</v>
      </c>
      <c r="D112" s="56" t="s">
        <v>51</v>
      </c>
      <c r="E112" s="55" t="s">
        <v>463</v>
      </c>
      <c r="F112" s="53" t="s">
        <v>472</v>
      </c>
      <c r="G112" s="376"/>
      <c r="H112" s="373"/>
      <c r="I112" s="373"/>
      <c r="J112" s="389"/>
      <c r="K112" s="388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3">
      <c r="A113" s="13">
        <f>IF(D113="","",SUBTOTAL(3,D$7:$D113))</f>
        <v>107</v>
      </c>
      <c r="B113" s="376"/>
      <c r="C113" s="55" t="s">
        <v>82</v>
      </c>
      <c r="D113" s="56" t="s">
        <v>51</v>
      </c>
      <c r="E113" s="55"/>
      <c r="F113" s="53" t="s">
        <v>473</v>
      </c>
      <c r="G113" s="376"/>
      <c r="H113" s="373"/>
      <c r="I113" s="373"/>
      <c r="J113" s="389"/>
      <c r="K113" s="388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3">
      <c r="A114" s="13">
        <f>IF(D114="","",SUBTOTAL(3,D$7:$D114))</f>
        <v>108</v>
      </c>
      <c r="B114" s="376"/>
      <c r="C114" s="55" t="s">
        <v>83</v>
      </c>
      <c r="D114" s="56" t="s">
        <v>51</v>
      </c>
      <c r="E114" s="55"/>
      <c r="F114" s="53" t="s">
        <v>473</v>
      </c>
      <c r="G114" s="376"/>
      <c r="H114" s="373"/>
      <c r="I114" s="373"/>
      <c r="J114" s="389"/>
      <c r="K114" s="388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3">
      <c r="A115" s="13">
        <f>IF(D115="","",SUBTOTAL(3,D$7:$D115))</f>
        <v>109</v>
      </c>
      <c r="B115" s="376"/>
      <c r="C115" s="55" t="s">
        <v>84</v>
      </c>
      <c r="D115" s="56" t="s">
        <v>51</v>
      </c>
      <c r="E115" s="55"/>
      <c r="F115" s="53" t="s">
        <v>473</v>
      </c>
      <c r="G115" s="376"/>
      <c r="H115" s="373"/>
      <c r="I115" s="373"/>
      <c r="J115" s="389"/>
      <c r="K115" s="388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3">
      <c r="A116" s="13">
        <f>IF(D116="","",SUBTOTAL(3,D$7:$D116))</f>
        <v>110</v>
      </c>
      <c r="B116" s="376"/>
      <c r="C116" s="55" t="s">
        <v>85</v>
      </c>
      <c r="D116" s="56" t="s">
        <v>51</v>
      </c>
      <c r="E116" s="55"/>
      <c r="F116" s="53" t="s">
        <v>474</v>
      </c>
      <c r="G116" s="376"/>
      <c r="H116" s="373"/>
      <c r="I116" s="373"/>
      <c r="J116" s="389"/>
      <c r="K116" s="388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3">
      <c r="A117" s="13">
        <f>IF(D117="","",SUBTOTAL(3,D$7:$D117))</f>
        <v>111</v>
      </c>
      <c r="B117" s="376"/>
      <c r="C117" s="55" t="s">
        <v>86</v>
      </c>
      <c r="D117" s="56" t="s">
        <v>51</v>
      </c>
      <c r="E117" s="55"/>
      <c r="F117" s="53" t="s">
        <v>475</v>
      </c>
      <c r="G117" s="376"/>
      <c r="H117" s="373"/>
      <c r="I117" s="373"/>
      <c r="J117" s="389"/>
      <c r="K117" s="388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3">
      <c r="A118" s="13">
        <f>IF(D118="","",SUBTOTAL(3,D$7:$D118))</f>
        <v>112</v>
      </c>
      <c r="B118" s="376"/>
      <c r="C118" s="55" t="s">
        <v>87</v>
      </c>
      <c r="D118" s="56" t="s">
        <v>51</v>
      </c>
      <c r="E118" s="55"/>
      <c r="F118" s="53"/>
      <c r="G118" s="376"/>
      <c r="H118" s="373"/>
      <c r="I118" s="373"/>
      <c r="J118" s="389"/>
      <c r="K118" s="388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3">
      <c r="A119" s="13">
        <f>IF(D119="","",SUBTOTAL(3,D$7:$D119))</f>
        <v>113</v>
      </c>
      <c r="B119" s="376"/>
      <c r="C119" s="55" t="s">
        <v>88</v>
      </c>
      <c r="D119" s="56" t="s">
        <v>51</v>
      </c>
      <c r="E119" s="55" t="s">
        <v>89</v>
      </c>
      <c r="F119" s="53" t="s">
        <v>90</v>
      </c>
      <c r="G119" s="376" t="s">
        <v>59</v>
      </c>
      <c r="H119" s="373" t="s">
        <v>17</v>
      </c>
      <c r="I119" s="373"/>
      <c r="J119" s="392" t="s">
        <v>62</v>
      </c>
      <c r="K119" s="388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3">
      <c r="A120" s="13">
        <f>IF(D120="","",SUBTOTAL(3,D$7:$D120))</f>
        <v>114</v>
      </c>
      <c r="B120" s="376"/>
      <c r="C120" s="55" t="s">
        <v>91</v>
      </c>
      <c r="D120" s="56" t="s">
        <v>51</v>
      </c>
      <c r="E120" s="55" t="s">
        <v>89</v>
      </c>
      <c r="F120" s="53" t="s">
        <v>92</v>
      </c>
      <c r="G120" s="376"/>
      <c r="H120" s="373"/>
      <c r="I120" s="373"/>
      <c r="J120" s="392"/>
      <c r="K120" s="388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3">
      <c r="A121" s="13">
        <f>IF(D121="","",SUBTOTAL(3,D$7:$D121))</f>
        <v>115</v>
      </c>
      <c r="B121" s="376"/>
      <c r="C121" s="55" t="s">
        <v>93</v>
      </c>
      <c r="D121" s="56" t="s">
        <v>51</v>
      </c>
      <c r="E121" s="55" t="s">
        <v>89</v>
      </c>
      <c r="F121" s="53" t="s">
        <v>94</v>
      </c>
      <c r="G121" s="376"/>
      <c r="H121" s="373"/>
      <c r="I121" s="373"/>
      <c r="J121" s="392"/>
      <c r="K121" s="388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3">
      <c r="A122" s="13">
        <f>IF(D122="","",SUBTOTAL(3,D$7:$D122))</f>
        <v>116</v>
      </c>
      <c r="B122" s="376"/>
      <c r="C122" s="55" t="s">
        <v>95</v>
      </c>
      <c r="D122" s="56" t="s">
        <v>51</v>
      </c>
      <c r="E122" s="55" t="s">
        <v>89</v>
      </c>
      <c r="F122" s="53" t="s">
        <v>96</v>
      </c>
      <c r="G122" s="376"/>
      <c r="H122" s="373"/>
      <c r="I122" s="373"/>
      <c r="J122" s="392"/>
      <c r="K122" s="388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3">
      <c r="A123" s="13">
        <f>IF(D123="","",SUBTOTAL(3,D$7:$D123))</f>
        <v>117</v>
      </c>
      <c r="B123" s="376"/>
      <c r="C123" s="55" t="s">
        <v>97</v>
      </c>
      <c r="D123" s="56" t="s">
        <v>51</v>
      </c>
      <c r="E123" s="55" t="s">
        <v>89</v>
      </c>
      <c r="F123" s="53" t="s">
        <v>98</v>
      </c>
      <c r="G123" s="376"/>
      <c r="H123" s="373"/>
      <c r="I123" s="373"/>
      <c r="J123" s="392"/>
      <c r="K123" s="388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3">
      <c r="A124" s="13">
        <f>IF(D124="","",SUBTOTAL(3,D$7:$D124))</f>
        <v>118</v>
      </c>
      <c r="B124" s="376"/>
      <c r="C124" s="55" t="s">
        <v>99</v>
      </c>
      <c r="D124" s="56" t="s">
        <v>51</v>
      </c>
      <c r="E124" s="55" t="s">
        <v>89</v>
      </c>
      <c r="F124" s="53" t="s">
        <v>100</v>
      </c>
      <c r="G124" s="376"/>
      <c r="H124" s="373"/>
      <c r="I124" s="373"/>
      <c r="J124" s="392"/>
      <c r="K124" s="388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3">
      <c r="A125" s="13">
        <f>IF(D125="","",SUBTOTAL(3,D$7:$D125))</f>
        <v>119</v>
      </c>
      <c r="B125" s="376"/>
      <c r="C125" s="55" t="s">
        <v>101</v>
      </c>
      <c r="D125" s="56" t="s">
        <v>51</v>
      </c>
      <c r="E125" s="55" t="s">
        <v>89</v>
      </c>
      <c r="F125" s="53" t="s">
        <v>102</v>
      </c>
      <c r="G125" s="376"/>
      <c r="H125" s="373"/>
      <c r="I125" s="373"/>
      <c r="J125" s="392"/>
      <c r="K125" s="388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3">
      <c r="A126" s="13">
        <f>IF(D126="","",SUBTOTAL(3,D$7:$D126))</f>
        <v>120</v>
      </c>
      <c r="B126" s="376"/>
      <c r="C126" s="55" t="s">
        <v>103</v>
      </c>
      <c r="D126" s="56" t="s">
        <v>51</v>
      </c>
      <c r="E126" s="55" t="s">
        <v>89</v>
      </c>
      <c r="F126" s="53" t="s">
        <v>102</v>
      </c>
      <c r="G126" s="376"/>
      <c r="H126" s="373"/>
      <c r="I126" s="373"/>
      <c r="J126" s="392"/>
      <c r="K126" s="388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3">
      <c r="A127" s="13">
        <f>IF(D127="","",SUBTOTAL(3,D$7:$D127))</f>
        <v>121</v>
      </c>
      <c r="B127" s="376"/>
      <c r="C127" s="55" t="s">
        <v>1665</v>
      </c>
      <c r="D127" s="56" t="s">
        <v>51</v>
      </c>
      <c r="E127" s="55" t="s">
        <v>89</v>
      </c>
      <c r="F127" s="53" t="s">
        <v>104</v>
      </c>
      <c r="G127" s="376"/>
      <c r="H127" s="373"/>
      <c r="I127" s="373"/>
      <c r="J127" s="392"/>
      <c r="K127" s="388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3">
      <c r="A128" s="13">
        <f>IF(D128="","",SUBTOTAL(3,D$7:$D128))</f>
        <v>122</v>
      </c>
      <c r="B128" s="376"/>
      <c r="C128" s="55" t="s">
        <v>1666</v>
      </c>
      <c r="D128" s="56" t="s">
        <v>51</v>
      </c>
      <c r="E128" s="55" t="s">
        <v>89</v>
      </c>
      <c r="F128" s="53" t="s">
        <v>104</v>
      </c>
      <c r="G128" s="376"/>
      <c r="H128" s="373"/>
      <c r="I128" s="373"/>
      <c r="J128" s="392"/>
      <c r="K128" s="388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3">
      <c r="A129" s="13">
        <f>IF(D129="","",SUBTOTAL(3,D$7:$D129))</f>
        <v>123</v>
      </c>
      <c r="B129" s="376"/>
      <c r="C129" s="55" t="s">
        <v>1667</v>
      </c>
      <c r="D129" s="56" t="s">
        <v>51</v>
      </c>
      <c r="E129" s="55" t="s">
        <v>89</v>
      </c>
      <c r="F129" s="53" t="s">
        <v>105</v>
      </c>
      <c r="G129" s="376"/>
      <c r="H129" s="373"/>
      <c r="I129" s="373"/>
      <c r="J129" s="392"/>
      <c r="K129" s="388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3">
      <c r="A130" s="13">
        <f>IF(D130="","",SUBTOTAL(3,D$7:$D130))</f>
        <v>124</v>
      </c>
      <c r="B130" s="376"/>
      <c r="C130" s="55" t="s">
        <v>106</v>
      </c>
      <c r="D130" s="56" t="s">
        <v>51</v>
      </c>
      <c r="E130" s="55"/>
      <c r="F130" s="53"/>
      <c r="G130" s="376"/>
      <c r="H130" s="373"/>
      <c r="I130" s="373"/>
      <c r="J130" s="392"/>
      <c r="K130" s="388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3">
      <c r="A131" s="13">
        <f>IF(D131="","",SUBTOTAL(3,D$7:$D131))</f>
        <v>125</v>
      </c>
      <c r="B131" s="376"/>
      <c r="C131" s="55" t="s">
        <v>1502</v>
      </c>
      <c r="D131" s="56" t="s">
        <v>51</v>
      </c>
      <c r="E131" s="55"/>
      <c r="F131" s="53"/>
      <c r="G131" s="376"/>
      <c r="H131" s="373"/>
      <c r="I131" s="373"/>
      <c r="J131" s="392"/>
      <c r="K131" s="388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3">
      <c r="A132" s="13">
        <f>IF(D132="","",SUBTOTAL(3,D$7:$D132))</f>
        <v>126</v>
      </c>
      <c r="B132" s="376"/>
      <c r="C132" s="55" t="s">
        <v>2229</v>
      </c>
      <c r="D132" s="56" t="s">
        <v>51</v>
      </c>
      <c r="E132" s="55" t="s">
        <v>2231</v>
      </c>
      <c r="F132" s="53" t="s">
        <v>2233</v>
      </c>
      <c r="G132" s="376"/>
      <c r="H132" s="373"/>
      <c r="I132" s="373"/>
      <c r="J132" s="392"/>
      <c r="K132" s="388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3">
      <c r="A133" s="13">
        <f>IF(D133="","",SUBTOTAL(3,D$7:$D133))</f>
        <v>127</v>
      </c>
      <c r="B133" s="376"/>
      <c r="C133" s="55" t="s">
        <v>2230</v>
      </c>
      <c r="D133" s="56" t="s">
        <v>51</v>
      </c>
      <c r="E133" s="55" t="s">
        <v>2231</v>
      </c>
      <c r="F133" s="53" t="s">
        <v>2234</v>
      </c>
      <c r="G133" s="376"/>
      <c r="H133" s="373"/>
      <c r="I133" s="373"/>
      <c r="J133" s="392"/>
      <c r="K133" s="388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3">
      <c r="A134" s="13">
        <f>IF(D134="","",SUBTOTAL(3,D$7:$D134))</f>
        <v>128</v>
      </c>
      <c r="B134" s="376"/>
      <c r="C134" s="55" t="s">
        <v>2285</v>
      </c>
      <c r="D134" s="56" t="s">
        <v>51</v>
      </c>
      <c r="E134" s="55" t="s">
        <v>2232</v>
      </c>
      <c r="F134" s="53" t="s">
        <v>2233</v>
      </c>
      <c r="G134" s="376"/>
      <c r="H134" s="373"/>
      <c r="I134" s="373"/>
      <c r="J134" s="392"/>
      <c r="K134" s="388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3">
      <c r="A135" s="13">
        <f>IF(D135="","",SUBTOTAL(3,D$7:$D135))</f>
        <v>129</v>
      </c>
      <c r="B135" s="376"/>
      <c r="C135" s="55" t="s">
        <v>2284</v>
      </c>
      <c r="D135" s="56" t="s">
        <v>51</v>
      </c>
      <c r="E135" s="55" t="s">
        <v>2232</v>
      </c>
      <c r="F135" s="53" t="s">
        <v>2234</v>
      </c>
      <c r="G135" s="376"/>
      <c r="H135" s="373"/>
      <c r="I135" s="373"/>
      <c r="J135" s="392"/>
      <c r="K135" s="388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3">
      <c r="A136" s="13">
        <f>IF(D136="","",SUBTOTAL(3,D$7:$D136))</f>
        <v>130</v>
      </c>
      <c r="B136" s="376"/>
      <c r="C136" s="55" t="s">
        <v>69</v>
      </c>
      <c r="D136" s="56" t="s">
        <v>51</v>
      </c>
      <c r="E136" s="373" t="s">
        <v>89</v>
      </c>
      <c r="F136" s="388"/>
      <c r="G136" s="376" t="s">
        <v>107</v>
      </c>
      <c r="H136" s="373" t="s">
        <v>71</v>
      </c>
      <c r="I136" s="373"/>
      <c r="J136" s="389" t="s">
        <v>2547</v>
      </c>
      <c r="K136" s="388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3">
      <c r="A137" s="13">
        <f>IF(D137="","",SUBTOTAL(3,D$7:$D137))</f>
        <v>131</v>
      </c>
      <c r="B137" s="376"/>
      <c r="C137" s="55" t="s">
        <v>75</v>
      </c>
      <c r="D137" s="56" t="s">
        <v>51</v>
      </c>
      <c r="E137" s="373"/>
      <c r="F137" s="388"/>
      <c r="G137" s="376"/>
      <c r="H137" s="373"/>
      <c r="I137" s="373"/>
      <c r="J137" s="389"/>
      <c r="K137" s="388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3">
      <c r="A138" s="13">
        <f>IF(D138="","",SUBTOTAL(3,D$7:$D138))</f>
        <v>132</v>
      </c>
      <c r="B138" s="376"/>
      <c r="C138" s="55" t="s">
        <v>72</v>
      </c>
      <c r="D138" s="56" t="s">
        <v>51</v>
      </c>
      <c r="E138" s="373"/>
      <c r="F138" s="388"/>
      <c r="G138" s="376"/>
      <c r="H138" s="373"/>
      <c r="I138" s="373"/>
      <c r="J138" s="389"/>
      <c r="K138" s="388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3">
      <c r="A139" s="13">
        <f>IF(D139="","",SUBTOTAL(3,D$7:$D139))</f>
        <v>133</v>
      </c>
      <c r="B139" s="376"/>
      <c r="C139" s="55" t="s">
        <v>73</v>
      </c>
      <c r="D139" s="56" t="s">
        <v>51</v>
      </c>
      <c r="E139" s="373"/>
      <c r="F139" s="388"/>
      <c r="G139" s="376"/>
      <c r="H139" s="373"/>
      <c r="I139" s="373"/>
      <c r="J139" s="389"/>
      <c r="K139" s="388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3">
      <c r="A140" s="13">
        <f>IF(D140="","",SUBTOTAL(3,D$7:$D140))</f>
        <v>134</v>
      </c>
      <c r="B140" s="376"/>
      <c r="C140" s="55" t="s">
        <v>74</v>
      </c>
      <c r="D140" s="56" t="s">
        <v>51</v>
      </c>
      <c r="E140" s="373"/>
      <c r="F140" s="388"/>
      <c r="G140" s="376"/>
      <c r="H140" s="373"/>
      <c r="I140" s="373"/>
      <c r="J140" s="389"/>
      <c r="K140" s="388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3">
      <c r="A141" s="13">
        <f>IF(D141="","",SUBTOTAL(3,D$7:$D141))</f>
        <v>135</v>
      </c>
      <c r="B141" s="376"/>
      <c r="C141" s="55" t="s">
        <v>76</v>
      </c>
      <c r="D141" s="56" t="s">
        <v>51</v>
      </c>
      <c r="E141" s="373"/>
      <c r="F141" s="388"/>
      <c r="G141" s="376"/>
      <c r="H141" s="373"/>
      <c r="I141" s="373"/>
      <c r="J141" s="389"/>
      <c r="K141" s="388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3">
      <c r="A142" s="13">
        <f>IF(D142="","",SUBTOTAL(3,D$7:$D142))</f>
        <v>136</v>
      </c>
      <c r="B142" s="376"/>
      <c r="C142" s="55" t="s">
        <v>79</v>
      </c>
      <c r="D142" s="56" t="s">
        <v>51</v>
      </c>
      <c r="E142" s="373"/>
      <c r="F142" s="388"/>
      <c r="G142" s="376"/>
      <c r="H142" s="373"/>
      <c r="I142" s="373"/>
      <c r="J142" s="389"/>
      <c r="K142" s="388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3">
      <c r="A143" s="13">
        <f>IF(D143="","",SUBTOTAL(3,D$7:$D143))</f>
        <v>137</v>
      </c>
      <c r="B143" s="376"/>
      <c r="C143" s="55" t="s">
        <v>80</v>
      </c>
      <c r="D143" s="56" t="s">
        <v>51</v>
      </c>
      <c r="E143" s="373"/>
      <c r="F143" s="388"/>
      <c r="G143" s="376"/>
      <c r="H143" s="373"/>
      <c r="I143" s="373"/>
      <c r="J143" s="389"/>
      <c r="K143" s="388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3">
      <c r="A144" s="13">
        <f>IF(D144="","",SUBTOTAL(3,D$7:$D144))</f>
        <v>138</v>
      </c>
      <c r="B144" s="376"/>
      <c r="C144" s="55" t="s">
        <v>79</v>
      </c>
      <c r="D144" s="56" t="s">
        <v>51</v>
      </c>
      <c r="E144" s="373"/>
      <c r="F144" s="388"/>
      <c r="G144" s="376"/>
      <c r="H144" s="373"/>
      <c r="I144" s="373"/>
      <c r="J144" s="389"/>
      <c r="K144" s="388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3">
      <c r="A145" s="13">
        <f>IF(D145="","",SUBTOTAL(3,D$7:$D145))</f>
        <v>139</v>
      </c>
      <c r="B145" s="376"/>
      <c r="C145" s="55" t="s">
        <v>81</v>
      </c>
      <c r="D145" s="56" t="s">
        <v>51</v>
      </c>
      <c r="E145" s="373"/>
      <c r="F145" s="388"/>
      <c r="G145" s="376"/>
      <c r="H145" s="373"/>
      <c r="I145" s="373"/>
      <c r="J145" s="389"/>
      <c r="K145" s="388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3">
      <c r="A146" s="13">
        <f>IF(D146="","",SUBTOTAL(3,D$7:$D146))</f>
        <v>140</v>
      </c>
      <c r="B146" s="376"/>
      <c r="C146" s="55" t="s">
        <v>2928</v>
      </c>
      <c r="D146" s="56" t="s">
        <v>51</v>
      </c>
      <c r="E146" s="373" t="s">
        <v>463</v>
      </c>
      <c r="F146" s="388"/>
      <c r="G146" s="376"/>
      <c r="H146" s="373"/>
      <c r="I146" s="373"/>
      <c r="J146" s="389"/>
      <c r="K146" s="388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3">
      <c r="A147" s="13">
        <f>IF(D147="","",SUBTOTAL(3,D$7:$D147))</f>
        <v>141</v>
      </c>
      <c r="B147" s="376"/>
      <c r="C147" s="55" t="s">
        <v>2929</v>
      </c>
      <c r="D147" s="56" t="s">
        <v>51</v>
      </c>
      <c r="E147" s="373"/>
      <c r="F147" s="388"/>
      <c r="G147" s="376"/>
      <c r="H147" s="373"/>
      <c r="I147" s="373"/>
      <c r="J147" s="389"/>
      <c r="K147" s="388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3">
      <c r="A148" s="13">
        <f>IF(D148="","",SUBTOTAL(3,D$7:$D148))</f>
        <v>142</v>
      </c>
      <c r="B148" s="376"/>
      <c r="C148" s="55" t="s">
        <v>2930</v>
      </c>
      <c r="D148" s="56" t="s">
        <v>51</v>
      </c>
      <c r="E148" s="373"/>
      <c r="F148" s="388"/>
      <c r="G148" s="376"/>
      <c r="H148" s="373"/>
      <c r="I148" s="373"/>
      <c r="J148" s="389"/>
      <c r="K148" s="388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3">
      <c r="A149" s="13">
        <f>IF(D149="","",SUBTOTAL(3,D$7:$D149))</f>
        <v>143</v>
      </c>
      <c r="B149" s="376"/>
      <c r="C149" s="55" t="s">
        <v>108</v>
      </c>
      <c r="D149" s="56" t="s">
        <v>51</v>
      </c>
      <c r="E149" s="55"/>
      <c r="F149" s="388"/>
      <c r="G149" s="376"/>
      <c r="H149" s="373"/>
      <c r="I149" s="373"/>
      <c r="J149" s="389"/>
      <c r="K149" s="388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3">
      <c r="A150" s="13">
        <f>IF(D150="","",SUBTOTAL(3,D$7:$D150))</f>
        <v>144</v>
      </c>
      <c r="B150" s="376"/>
      <c r="C150" s="55" t="s">
        <v>109</v>
      </c>
      <c r="D150" s="56" t="s">
        <v>51</v>
      </c>
      <c r="E150" s="55"/>
      <c r="F150" s="388"/>
      <c r="G150" s="376"/>
      <c r="H150" s="373"/>
      <c r="I150" s="373"/>
      <c r="J150" s="389"/>
      <c r="K150" s="388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3">
      <c r="A151" s="13">
        <f>IF(D151="","",SUBTOTAL(3,D$7:$D151))</f>
        <v>145</v>
      </c>
      <c r="B151" s="376"/>
      <c r="C151" s="55" t="s">
        <v>77</v>
      </c>
      <c r="D151" s="56" t="s">
        <v>51</v>
      </c>
      <c r="E151" s="55" t="s">
        <v>468</v>
      </c>
      <c r="F151" s="53" t="s">
        <v>2671</v>
      </c>
      <c r="G151" s="376"/>
      <c r="H151" s="373"/>
      <c r="I151" s="373"/>
      <c r="J151" s="389"/>
      <c r="K151" s="388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3">
      <c r="A152" s="13">
        <f>IF(D152="","",SUBTOTAL(3,D$7:$D152))</f>
        <v>146</v>
      </c>
      <c r="B152" s="376"/>
      <c r="C152" s="55" t="s">
        <v>78</v>
      </c>
      <c r="D152" s="56" t="s">
        <v>51</v>
      </c>
      <c r="E152" s="55" t="s">
        <v>468</v>
      </c>
      <c r="F152" s="53" t="s">
        <v>2670</v>
      </c>
      <c r="G152" s="376"/>
      <c r="H152" s="373"/>
      <c r="I152" s="373"/>
      <c r="J152" s="389"/>
      <c r="K152" s="388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3">
      <c r="A153" s="13">
        <f>IF(D153="","",SUBTOTAL(3,D$7:$D153))</f>
        <v>147</v>
      </c>
      <c r="B153" s="376"/>
      <c r="C153" s="55" t="s">
        <v>2592</v>
      </c>
      <c r="D153" s="56" t="s">
        <v>51</v>
      </c>
      <c r="E153" s="55" t="s">
        <v>2594</v>
      </c>
      <c r="F153" s="53" t="s">
        <v>2671</v>
      </c>
      <c r="G153" s="376"/>
      <c r="H153" s="373"/>
      <c r="I153" s="373"/>
      <c r="J153" s="389"/>
      <c r="K153" s="388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3">
      <c r="A154" s="13">
        <f>IF(D154="","",SUBTOTAL(3,D$7:$D154))</f>
        <v>148</v>
      </c>
      <c r="B154" s="376"/>
      <c r="C154" s="55" t="s">
        <v>2593</v>
      </c>
      <c r="D154" s="56" t="s">
        <v>51</v>
      </c>
      <c r="E154" s="55" t="s">
        <v>2594</v>
      </c>
      <c r="F154" s="53" t="s">
        <v>2670</v>
      </c>
      <c r="G154" s="376"/>
      <c r="H154" s="373"/>
      <c r="I154" s="373"/>
      <c r="J154" s="389"/>
      <c r="K154" s="388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3">
      <c r="A155" s="13">
        <f>IF(D155="","",SUBTOTAL(3,D$7:$D155))</f>
        <v>149</v>
      </c>
      <c r="B155" s="376"/>
      <c r="C155" s="55" t="s">
        <v>82</v>
      </c>
      <c r="D155" s="56" t="s">
        <v>51</v>
      </c>
      <c r="E155" s="55"/>
      <c r="F155" s="53"/>
      <c r="G155" s="376"/>
      <c r="H155" s="373"/>
      <c r="I155" s="373"/>
      <c r="J155" s="389"/>
      <c r="K155" s="388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3">
      <c r="A156" s="13">
        <f>IF(D156="","",SUBTOTAL(3,D$7:$D156))</f>
        <v>150</v>
      </c>
      <c r="B156" s="376"/>
      <c r="C156" s="55" t="s">
        <v>2693</v>
      </c>
      <c r="D156" s="56" t="s">
        <v>51</v>
      </c>
      <c r="E156" s="55"/>
      <c r="F156" s="53" t="s">
        <v>473</v>
      </c>
      <c r="G156" s="376"/>
      <c r="H156" s="373"/>
      <c r="I156" s="373"/>
      <c r="J156" s="389"/>
      <c r="K156" s="388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3">
      <c r="A157" s="13">
        <f>IF(D157="","",SUBTOTAL(3,D$7:$D157))</f>
        <v>151</v>
      </c>
      <c r="B157" s="376"/>
      <c r="C157" s="55" t="s">
        <v>69</v>
      </c>
      <c r="D157" s="56" t="s">
        <v>51</v>
      </c>
      <c r="E157" s="55" t="s">
        <v>463</v>
      </c>
      <c r="F157" s="53" t="s">
        <v>464</v>
      </c>
      <c r="G157" s="376" t="s">
        <v>2132</v>
      </c>
      <c r="H157" s="373" t="s">
        <v>71</v>
      </c>
      <c r="I157" s="373"/>
      <c r="J157" s="393" t="s">
        <v>2133</v>
      </c>
      <c r="K157" s="388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3">
      <c r="A158" s="13">
        <f>IF(D158="","",SUBTOTAL(3,D$7:$D158))</f>
        <v>152</v>
      </c>
      <c r="B158" s="376"/>
      <c r="C158" s="55" t="s">
        <v>72</v>
      </c>
      <c r="D158" s="56" t="s">
        <v>51</v>
      </c>
      <c r="E158" s="55" t="s">
        <v>463</v>
      </c>
      <c r="F158" s="53" t="s">
        <v>465</v>
      </c>
      <c r="G158" s="376"/>
      <c r="H158" s="373"/>
      <c r="I158" s="373"/>
      <c r="J158" s="393"/>
      <c r="K158" s="388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3">
      <c r="A159" s="13">
        <f>IF(D159="","",SUBTOTAL(3,D$7:$D159))</f>
        <v>153</v>
      </c>
      <c r="B159" s="376"/>
      <c r="C159" s="55" t="s">
        <v>75</v>
      </c>
      <c r="D159" s="56" t="s">
        <v>51</v>
      </c>
      <c r="E159" s="55" t="s">
        <v>463</v>
      </c>
      <c r="F159" s="53" t="s">
        <v>466</v>
      </c>
      <c r="G159" s="376"/>
      <c r="H159" s="373"/>
      <c r="I159" s="373"/>
      <c r="J159" s="393"/>
      <c r="K159" s="388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3">
      <c r="A160" s="13">
        <f>IF(D160="","",SUBTOTAL(3,D$7:$D160))</f>
        <v>154</v>
      </c>
      <c r="B160" s="376"/>
      <c r="C160" s="55" t="s">
        <v>2129</v>
      </c>
      <c r="D160" s="56" t="s">
        <v>51</v>
      </c>
      <c r="E160" s="55" t="s">
        <v>2134</v>
      </c>
      <c r="F160" s="53" t="s">
        <v>469</v>
      </c>
      <c r="G160" s="376"/>
      <c r="H160" s="373"/>
      <c r="I160" s="373"/>
      <c r="J160" s="393"/>
      <c r="K160" s="388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3">
      <c r="A161" s="13">
        <f>IF(D161="","",SUBTOTAL(3,D$7:$D161))</f>
        <v>155</v>
      </c>
      <c r="B161" s="376"/>
      <c r="C161" s="55" t="s">
        <v>78</v>
      </c>
      <c r="D161" s="56" t="s">
        <v>51</v>
      </c>
      <c r="E161" s="55" t="s">
        <v>2134</v>
      </c>
      <c r="F161" s="53" t="s">
        <v>470</v>
      </c>
      <c r="G161" s="376"/>
      <c r="H161" s="373"/>
      <c r="I161" s="373"/>
      <c r="J161" s="393"/>
      <c r="K161" s="388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3">
      <c r="A162" s="13">
        <f>IF(D162="","",SUBTOTAL(3,D$7:$D162))</f>
        <v>156</v>
      </c>
      <c r="B162" s="376"/>
      <c r="C162" s="55" t="s">
        <v>79</v>
      </c>
      <c r="D162" s="56" t="s">
        <v>51</v>
      </c>
      <c r="E162" s="55" t="s">
        <v>463</v>
      </c>
      <c r="F162" s="53" t="s">
        <v>471</v>
      </c>
      <c r="G162" s="376"/>
      <c r="H162" s="373"/>
      <c r="I162" s="373"/>
      <c r="J162" s="393"/>
      <c r="K162" s="388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3">
      <c r="A163" s="13">
        <f>IF(D163="","",SUBTOTAL(3,D$7:$D163))</f>
        <v>157</v>
      </c>
      <c r="B163" s="376"/>
      <c r="C163" s="55" t="s">
        <v>82</v>
      </c>
      <c r="D163" s="56" t="s">
        <v>51</v>
      </c>
      <c r="E163" s="55"/>
      <c r="F163" s="53"/>
      <c r="G163" s="376"/>
      <c r="H163" s="373"/>
      <c r="I163" s="373"/>
      <c r="J163" s="393"/>
      <c r="K163" s="388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3">
      <c r="A164" s="13">
        <f>IF(D164="","",SUBTOTAL(3,D$7:$D164))</f>
        <v>158</v>
      </c>
      <c r="B164" s="376"/>
      <c r="C164" s="55" t="s">
        <v>2131</v>
      </c>
      <c r="D164" s="56" t="s">
        <v>51</v>
      </c>
      <c r="E164" s="55"/>
      <c r="F164" s="53"/>
      <c r="G164" s="376"/>
      <c r="H164" s="373"/>
      <c r="I164" s="373"/>
      <c r="J164" s="393"/>
      <c r="K164" s="388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3">
      <c r="A165" s="13">
        <f>IF(D165="","",SUBTOTAL(3,D$7:$D165))</f>
        <v>159</v>
      </c>
      <c r="B165" s="376"/>
      <c r="C165" s="55" t="s">
        <v>2130</v>
      </c>
      <c r="D165" s="56" t="s">
        <v>51</v>
      </c>
      <c r="E165" s="55"/>
      <c r="F165" s="53"/>
      <c r="G165" s="376"/>
      <c r="H165" s="373"/>
      <c r="I165" s="373"/>
      <c r="J165" s="393"/>
      <c r="K165" s="388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3">
      <c r="A166" s="13">
        <f>IF(D166="","",SUBTOTAL(3,D$7:$D166))</f>
        <v>160</v>
      </c>
      <c r="B166" s="390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376" t="s">
        <v>1295</v>
      </c>
      <c r="H166" s="373" t="s">
        <v>17</v>
      </c>
      <c r="I166" s="55" t="s">
        <v>1245</v>
      </c>
      <c r="J166" s="56"/>
      <c r="K166" s="388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3">
      <c r="A167" s="13">
        <f>IF(D167="","",SUBTOTAL(3,D$7:$D167))</f>
        <v>161</v>
      </c>
      <c r="B167" s="390"/>
      <c r="C167" s="55" t="s">
        <v>1240</v>
      </c>
      <c r="D167" s="56" t="s">
        <v>35</v>
      </c>
      <c r="E167" s="55" t="s">
        <v>119</v>
      </c>
      <c r="F167" s="53" t="s">
        <v>1239</v>
      </c>
      <c r="G167" s="376"/>
      <c r="H167" s="373"/>
      <c r="I167" s="54" t="s">
        <v>44</v>
      </c>
      <c r="J167" s="56"/>
      <c r="K167" s="388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3">
      <c r="A168" s="13">
        <f>IF(D168="","",SUBTOTAL(3,D$7:$D168))</f>
        <v>162</v>
      </c>
      <c r="B168" s="390"/>
      <c r="C168" s="55" t="s">
        <v>1242</v>
      </c>
      <c r="D168" s="56" t="s">
        <v>35</v>
      </c>
      <c r="E168" s="55" t="s">
        <v>119</v>
      </c>
      <c r="F168" s="53" t="s">
        <v>1241</v>
      </c>
      <c r="G168" s="376"/>
      <c r="H168" s="373"/>
      <c r="I168" s="54" t="s">
        <v>44</v>
      </c>
      <c r="J168" s="56"/>
      <c r="K168" s="388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3">
      <c r="A169" s="13">
        <f>IF(D169="","",SUBTOTAL(3,D$7:$D169))</f>
        <v>163</v>
      </c>
      <c r="B169" s="390"/>
      <c r="C169" s="55" t="s">
        <v>1244</v>
      </c>
      <c r="D169" s="56" t="s">
        <v>35</v>
      </c>
      <c r="E169" s="55" t="s">
        <v>119</v>
      </c>
      <c r="F169" s="53" t="s">
        <v>1243</v>
      </c>
      <c r="G169" s="376"/>
      <c r="H169" s="373"/>
      <c r="I169" s="54" t="s">
        <v>44</v>
      </c>
      <c r="J169" s="56"/>
      <c r="K169" s="388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3">
      <c r="A170" s="13">
        <f>IF(D170="","",SUBTOTAL(3,D$7:$D170))</f>
        <v>164</v>
      </c>
      <c r="B170" s="390"/>
      <c r="C170" s="55" t="s">
        <v>120</v>
      </c>
      <c r="D170" s="56" t="s">
        <v>35</v>
      </c>
      <c r="E170" s="373" t="s">
        <v>121</v>
      </c>
      <c r="F170" s="53" t="s">
        <v>122</v>
      </c>
      <c r="G170" s="376" t="s">
        <v>123</v>
      </c>
      <c r="H170" s="373" t="s">
        <v>17</v>
      </c>
      <c r="I170" s="55"/>
      <c r="J170" s="56"/>
      <c r="K170" s="388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3">
      <c r="A171" s="13">
        <f>IF(D171="","",SUBTOTAL(3,D$7:$D171))</f>
        <v>165</v>
      </c>
      <c r="B171" s="390"/>
      <c r="C171" s="55" t="s">
        <v>124</v>
      </c>
      <c r="D171" s="56" t="s">
        <v>35</v>
      </c>
      <c r="E171" s="373"/>
      <c r="F171" s="53" t="s">
        <v>125</v>
      </c>
      <c r="G171" s="376"/>
      <c r="H171" s="373"/>
      <c r="I171" s="55"/>
      <c r="J171" s="56"/>
      <c r="K171" s="388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3">
      <c r="A172" s="13">
        <f>IF(D172="","",SUBTOTAL(3,D$7:$D172))</f>
        <v>166</v>
      </c>
      <c r="B172" s="390"/>
      <c r="C172" s="55" t="s">
        <v>120</v>
      </c>
      <c r="D172" s="56" t="s">
        <v>35</v>
      </c>
      <c r="E172" s="373"/>
      <c r="F172" s="53" t="s">
        <v>126</v>
      </c>
      <c r="G172" s="376"/>
      <c r="H172" s="373"/>
      <c r="I172" s="55"/>
      <c r="J172" s="56"/>
      <c r="K172" s="388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3">
      <c r="A173" s="13">
        <f>IF(D173="","",SUBTOTAL(3,D$7:$D173))</f>
        <v>167</v>
      </c>
      <c r="B173" s="390"/>
      <c r="C173" s="55" t="s">
        <v>128</v>
      </c>
      <c r="D173" s="56" t="s">
        <v>35</v>
      </c>
      <c r="E173" s="55" t="s">
        <v>1273</v>
      </c>
      <c r="F173" s="53" t="s">
        <v>129</v>
      </c>
      <c r="G173" s="376" t="s">
        <v>2694</v>
      </c>
      <c r="H173" s="55" t="s">
        <v>17</v>
      </c>
      <c r="I173" s="373"/>
      <c r="J173" s="389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3">
      <c r="A174" s="13">
        <f>IF(D174="","",SUBTOTAL(3,D$7:$D174))</f>
        <v>168</v>
      </c>
      <c r="B174" s="390"/>
      <c r="C174" s="55" t="s">
        <v>130</v>
      </c>
      <c r="D174" s="56" t="s">
        <v>35</v>
      </c>
      <c r="E174" s="54" t="s">
        <v>44</v>
      </c>
      <c r="F174" s="53" t="s">
        <v>131</v>
      </c>
      <c r="G174" s="376"/>
      <c r="H174" s="54" t="s">
        <v>44</v>
      </c>
      <c r="I174" s="373"/>
      <c r="J174" s="389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3">
      <c r="A175" s="13">
        <f>IF(D175="","",SUBTOTAL(3,D$7:$D175))</f>
        <v>169</v>
      </c>
      <c r="B175" s="390"/>
      <c r="C175" s="55" t="s">
        <v>132</v>
      </c>
      <c r="D175" s="56" t="s">
        <v>35</v>
      </c>
      <c r="E175" s="54" t="s">
        <v>44</v>
      </c>
      <c r="F175" s="53" t="s">
        <v>133</v>
      </c>
      <c r="G175" s="376"/>
      <c r="H175" s="54" t="s">
        <v>44</v>
      </c>
      <c r="I175" s="373"/>
      <c r="J175" s="389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3">
      <c r="A176" s="13">
        <f>IF(D176="","",SUBTOTAL(3,D$7:$D176))</f>
        <v>170</v>
      </c>
      <c r="B176" s="390"/>
      <c r="C176" s="55" t="s">
        <v>134</v>
      </c>
      <c r="D176" s="56" t="s">
        <v>35</v>
      </c>
      <c r="E176" s="54" t="s">
        <v>44</v>
      </c>
      <c r="F176" s="53" t="s">
        <v>135</v>
      </c>
      <c r="G176" s="376"/>
      <c r="H176" s="54" t="s">
        <v>44</v>
      </c>
      <c r="I176" s="373"/>
      <c r="J176" s="389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3">
      <c r="A177" s="13">
        <f>IF(D177="","",SUBTOTAL(3,D$7:$D177))</f>
        <v>171</v>
      </c>
      <c r="B177" s="390"/>
      <c r="C177" s="55" t="s">
        <v>136</v>
      </c>
      <c r="D177" s="56" t="s">
        <v>35</v>
      </c>
      <c r="E177" s="54" t="s">
        <v>44</v>
      </c>
      <c r="F177" s="53" t="s">
        <v>137</v>
      </c>
      <c r="G177" s="376"/>
      <c r="H177" s="54" t="s">
        <v>44</v>
      </c>
      <c r="I177" s="373"/>
      <c r="J177" s="389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3">
      <c r="A178" s="13">
        <f>IF(D178="","",SUBTOTAL(3,D$7:$D178))</f>
        <v>172</v>
      </c>
      <c r="B178" s="390"/>
      <c r="C178" s="55" t="s">
        <v>138</v>
      </c>
      <c r="D178" s="56" t="s">
        <v>35</v>
      </c>
      <c r="E178" s="54" t="s">
        <v>44</v>
      </c>
      <c r="F178" s="53" t="s">
        <v>139</v>
      </c>
      <c r="G178" s="376"/>
      <c r="H178" s="54" t="s">
        <v>44</v>
      </c>
      <c r="I178" s="373"/>
      <c r="J178" s="389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3">
      <c r="A179" s="13">
        <f>IF(D179="","",SUBTOTAL(3,D$7:$D179))</f>
        <v>173</v>
      </c>
      <c r="B179" s="390"/>
      <c r="C179" s="55" t="s">
        <v>1438</v>
      </c>
      <c r="D179" s="56" t="s">
        <v>35</v>
      </c>
      <c r="E179" s="373" t="s">
        <v>1440</v>
      </c>
      <c r="F179" s="53" t="s">
        <v>1436</v>
      </c>
      <c r="G179" s="376" t="s">
        <v>1484</v>
      </c>
      <c r="H179" s="55" t="s">
        <v>17</v>
      </c>
      <c r="I179" s="373" t="s">
        <v>1437</v>
      </c>
      <c r="J179" s="389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3">
      <c r="A180" s="13">
        <f>IF(D180="","",SUBTOTAL(3,D$7:$D180))</f>
        <v>174</v>
      </c>
      <c r="B180" s="390"/>
      <c r="C180" s="55" t="s">
        <v>1439</v>
      </c>
      <c r="D180" s="56" t="s">
        <v>35</v>
      </c>
      <c r="E180" s="373"/>
      <c r="F180" s="53" t="s">
        <v>131</v>
      </c>
      <c r="G180" s="376"/>
      <c r="H180" s="54" t="s">
        <v>44</v>
      </c>
      <c r="I180" s="373"/>
      <c r="J180" s="389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3">
      <c r="A181" s="13">
        <f>IF(D181="","",SUBTOTAL(3,D$7:$D181))</f>
        <v>175</v>
      </c>
      <c r="B181" s="390"/>
      <c r="C181" s="55" t="s">
        <v>1442</v>
      </c>
      <c r="D181" s="56" t="s">
        <v>35</v>
      </c>
      <c r="E181" s="373"/>
      <c r="F181" s="53" t="s">
        <v>1441</v>
      </c>
      <c r="G181" s="376"/>
      <c r="H181" s="54" t="s">
        <v>44</v>
      </c>
      <c r="I181" s="373"/>
      <c r="J181" s="389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3">
      <c r="A182" s="13">
        <f>IF(D182="","",SUBTOTAL(3,D$7:$D182))</f>
        <v>176</v>
      </c>
      <c r="B182" s="390"/>
      <c r="C182" s="55" t="s">
        <v>1689</v>
      </c>
      <c r="D182" s="56" t="s">
        <v>127</v>
      </c>
      <c r="E182" s="373" t="s">
        <v>1440</v>
      </c>
      <c r="F182" s="53" t="s">
        <v>1690</v>
      </c>
      <c r="G182" s="376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3">
      <c r="A183" s="13">
        <f>IF(D183="","",SUBTOTAL(3,D$7:$D183))</f>
        <v>177</v>
      </c>
      <c r="B183" s="390"/>
      <c r="C183" s="55" t="s">
        <v>1693</v>
      </c>
      <c r="D183" s="56" t="s">
        <v>127</v>
      </c>
      <c r="E183" s="373"/>
      <c r="F183" s="53" t="s">
        <v>1694</v>
      </c>
      <c r="G183" s="376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3">
      <c r="A184" s="13">
        <f>IF(D184="","",SUBTOTAL(3,D$7:$D184))</f>
        <v>178</v>
      </c>
      <c r="B184" s="390"/>
      <c r="C184" s="55" t="s">
        <v>2102</v>
      </c>
      <c r="D184" s="56" t="s">
        <v>127</v>
      </c>
      <c r="E184" s="373" t="s">
        <v>2109</v>
      </c>
      <c r="F184" s="53" t="s">
        <v>2110</v>
      </c>
      <c r="G184" s="376" t="s">
        <v>41</v>
      </c>
      <c r="H184" s="391" t="s">
        <v>17</v>
      </c>
      <c r="I184" s="373"/>
      <c r="J184" s="389" t="s">
        <v>2521</v>
      </c>
      <c r="K184" s="388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3">
      <c r="A185" s="13">
        <f>IF(D185="","",SUBTOTAL(3,D$7:$D185))</f>
        <v>179</v>
      </c>
      <c r="B185" s="390"/>
      <c r="C185" s="55" t="s">
        <v>2103</v>
      </c>
      <c r="D185" s="56" t="s">
        <v>127</v>
      </c>
      <c r="E185" s="373"/>
      <c r="F185" s="53" t="s">
        <v>2111</v>
      </c>
      <c r="G185" s="376"/>
      <c r="H185" s="391"/>
      <c r="I185" s="373"/>
      <c r="J185" s="389"/>
      <c r="K185" s="388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3">
      <c r="A186" s="13">
        <f>IF(D186="","",SUBTOTAL(3,D$7:$D186))</f>
        <v>180</v>
      </c>
      <c r="B186" s="390"/>
      <c r="C186" s="55" t="s">
        <v>2104</v>
      </c>
      <c r="D186" s="56" t="s">
        <v>127</v>
      </c>
      <c r="E186" s="373"/>
      <c r="F186" s="53" t="s">
        <v>2112</v>
      </c>
      <c r="G186" s="376"/>
      <c r="H186" s="391"/>
      <c r="I186" s="373"/>
      <c r="J186" s="389"/>
      <c r="K186" s="388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3">
      <c r="A187" s="13">
        <f>IF(D187="","",SUBTOTAL(3,D$7:$D187))</f>
        <v>181</v>
      </c>
      <c r="B187" s="390"/>
      <c r="C187" s="55" t="s">
        <v>2105</v>
      </c>
      <c r="D187" s="56" t="s">
        <v>127</v>
      </c>
      <c r="E187" s="373"/>
      <c r="F187" s="53" t="s">
        <v>2113</v>
      </c>
      <c r="G187" s="376"/>
      <c r="H187" s="391"/>
      <c r="I187" s="373"/>
      <c r="J187" s="389"/>
      <c r="K187" s="388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3">
      <c r="A188" s="13">
        <f>IF(D188="","",SUBTOTAL(3,D$7:$D188))</f>
        <v>182</v>
      </c>
      <c r="B188" s="390"/>
      <c r="C188" s="55" t="s">
        <v>2106</v>
      </c>
      <c r="D188" s="56" t="s">
        <v>127</v>
      </c>
      <c r="E188" s="373"/>
      <c r="F188" s="53" t="s">
        <v>2114</v>
      </c>
      <c r="G188" s="376"/>
      <c r="H188" s="391"/>
      <c r="I188" s="373"/>
      <c r="J188" s="389"/>
      <c r="K188" s="388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3">
      <c r="A189" s="13">
        <f>IF(D189="","",SUBTOTAL(3,D$7:$D189))</f>
        <v>183</v>
      </c>
      <c r="B189" s="390"/>
      <c r="C189" s="55" t="s">
        <v>2107</v>
      </c>
      <c r="D189" s="56" t="s">
        <v>127</v>
      </c>
      <c r="E189" s="373"/>
      <c r="F189" s="53" t="s">
        <v>2115</v>
      </c>
      <c r="G189" s="376"/>
      <c r="H189" s="391"/>
      <c r="I189" s="373"/>
      <c r="J189" s="389"/>
      <c r="K189" s="388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3">
      <c r="A190" s="13">
        <f>IF(D190="","",SUBTOTAL(3,D$7:$D190))</f>
        <v>184</v>
      </c>
      <c r="B190" s="390"/>
      <c r="C190" s="55" t="s">
        <v>2108</v>
      </c>
      <c r="D190" s="56" t="s">
        <v>127</v>
      </c>
      <c r="E190" s="373"/>
      <c r="F190" s="53" t="s">
        <v>2116</v>
      </c>
      <c r="G190" s="376"/>
      <c r="H190" s="391"/>
      <c r="I190" s="373"/>
      <c r="J190" s="389"/>
      <c r="K190" s="388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3">
      <c r="A191" s="13">
        <f>IF(D191="","",SUBTOTAL(3,D$7:$D191))</f>
        <v>185</v>
      </c>
      <c r="B191" s="390"/>
      <c r="C191" s="55" t="s">
        <v>2913</v>
      </c>
      <c r="D191" s="56" t="s">
        <v>35</v>
      </c>
      <c r="E191" s="55" t="s">
        <v>2914</v>
      </c>
      <c r="F191" s="53" t="s">
        <v>2915</v>
      </c>
      <c r="G191" s="376" t="s">
        <v>2923</v>
      </c>
      <c r="H191" s="391" t="s">
        <v>17</v>
      </c>
      <c r="I191" s="55"/>
      <c r="J191" s="389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3">
      <c r="A192" s="13">
        <f>IF(D192="","",SUBTOTAL(3,D$7:$D192))</f>
        <v>186</v>
      </c>
      <c r="B192" s="390"/>
      <c r="C192" s="55" t="s">
        <v>2916</v>
      </c>
      <c r="D192" s="56" t="s">
        <v>35</v>
      </c>
      <c r="E192" s="55" t="s">
        <v>2917</v>
      </c>
      <c r="F192" s="53" t="s">
        <v>2918</v>
      </c>
      <c r="G192" s="376"/>
      <c r="H192" s="391"/>
      <c r="I192" s="55"/>
      <c r="J192" s="389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3">
      <c r="A193" s="13">
        <f>IF(D193="","",SUBTOTAL(3,D$7:$D193))</f>
        <v>187</v>
      </c>
      <c r="B193" s="390"/>
      <c r="C193" s="55" t="s">
        <v>2919</v>
      </c>
      <c r="D193" s="56" t="s">
        <v>35</v>
      </c>
      <c r="E193" s="55" t="s">
        <v>2914</v>
      </c>
      <c r="F193" s="53" t="s">
        <v>2920</v>
      </c>
      <c r="G193" s="376"/>
      <c r="H193" s="391"/>
      <c r="I193" s="55"/>
      <c r="J193" s="389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3">
      <c r="A194" s="13">
        <f>IF(D194="","",SUBTOTAL(3,D$7:$D194))</f>
        <v>188</v>
      </c>
      <c r="B194" s="390"/>
      <c r="C194" s="55" t="s">
        <v>2921</v>
      </c>
      <c r="D194" s="56" t="s">
        <v>127</v>
      </c>
      <c r="E194" s="55" t="s">
        <v>2917</v>
      </c>
      <c r="F194" s="53" t="s">
        <v>2922</v>
      </c>
      <c r="G194" s="376"/>
      <c r="H194" s="391"/>
      <c r="I194" s="55"/>
      <c r="J194" s="389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3">
      <c r="A195" s="13">
        <f>IF(D195="","",SUBTOTAL(3,D$7:$D195))</f>
        <v>189</v>
      </c>
      <c r="B195" s="390"/>
      <c r="C195" s="55" t="s">
        <v>2174</v>
      </c>
      <c r="D195" s="56" t="s">
        <v>127</v>
      </c>
      <c r="E195" s="55"/>
      <c r="F195" s="53" t="s">
        <v>2178</v>
      </c>
      <c r="G195" s="376" t="s">
        <v>2182</v>
      </c>
      <c r="H195" s="391"/>
      <c r="I195" s="373"/>
      <c r="J195" s="389" t="s">
        <v>1264</v>
      </c>
      <c r="K195" s="388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3">
      <c r="A196" s="13">
        <f>IF(D196="","",SUBTOTAL(3,D$7:$D196))</f>
        <v>190</v>
      </c>
      <c r="B196" s="390"/>
      <c r="C196" s="55" t="s">
        <v>2175</v>
      </c>
      <c r="D196" s="56" t="s">
        <v>127</v>
      </c>
      <c r="E196" s="55"/>
      <c r="F196" s="53" t="s">
        <v>2178</v>
      </c>
      <c r="G196" s="376"/>
      <c r="H196" s="391"/>
      <c r="I196" s="373"/>
      <c r="J196" s="389"/>
      <c r="K196" s="388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3">
      <c r="A197" s="13">
        <f>IF(D197="","",SUBTOTAL(3,D$7:$D197))</f>
        <v>191</v>
      </c>
      <c r="B197" s="390"/>
      <c r="C197" s="55" t="s">
        <v>2176</v>
      </c>
      <c r="D197" s="56" t="s">
        <v>127</v>
      </c>
      <c r="E197" s="55"/>
      <c r="F197" s="53" t="s">
        <v>2179</v>
      </c>
      <c r="G197" s="376"/>
      <c r="H197" s="391"/>
      <c r="I197" s="373"/>
      <c r="J197" s="389"/>
      <c r="K197" s="388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3">
      <c r="A198" s="13">
        <f>IF(D198="","",SUBTOTAL(3,D$7:$D198))</f>
        <v>192</v>
      </c>
      <c r="B198" s="390"/>
      <c r="C198" s="55" t="s">
        <v>2177</v>
      </c>
      <c r="D198" s="56" t="s">
        <v>127</v>
      </c>
      <c r="E198" s="55"/>
      <c r="F198" s="53" t="s">
        <v>126</v>
      </c>
      <c r="G198" s="376"/>
      <c r="H198" s="391"/>
      <c r="I198" s="373"/>
      <c r="J198" s="389"/>
      <c r="K198" s="388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3">
      <c r="A199" s="13">
        <f>IF(D199="","",SUBTOTAL(3,D$7:$D199))</f>
        <v>193</v>
      </c>
      <c r="B199" s="390"/>
      <c r="C199" s="55" t="s">
        <v>2181</v>
      </c>
      <c r="D199" s="56" t="s">
        <v>127</v>
      </c>
      <c r="E199" s="55"/>
      <c r="F199" s="53" t="s">
        <v>2180</v>
      </c>
      <c r="G199" s="376"/>
      <c r="H199" s="391"/>
      <c r="I199" s="373"/>
      <c r="J199" s="389"/>
      <c r="K199" s="388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3">
      <c r="A200" s="13">
        <f>IF(D200="","",SUBTOTAL(3,D$7:$D200))</f>
        <v>194</v>
      </c>
      <c r="B200" s="390"/>
      <c r="C200" s="55" t="s">
        <v>2683</v>
      </c>
      <c r="D200" s="56" t="s">
        <v>127</v>
      </c>
      <c r="E200" s="373" t="s">
        <v>1440</v>
      </c>
      <c r="F200" s="53" t="s">
        <v>2691</v>
      </c>
      <c r="G200" s="376" t="s">
        <v>2684</v>
      </c>
      <c r="H200" s="391" t="s">
        <v>55</v>
      </c>
      <c r="I200" s="373"/>
      <c r="J200" s="389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3">
      <c r="A201" s="13">
        <f>IF(D201="","",SUBTOTAL(3,D$7:$D201))</f>
        <v>195</v>
      </c>
      <c r="B201" s="390"/>
      <c r="C201" s="55" t="s">
        <v>2685</v>
      </c>
      <c r="D201" s="56" t="s">
        <v>127</v>
      </c>
      <c r="E201" s="373"/>
      <c r="F201" s="53" t="s">
        <v>2692</v>
      </c>
      <c r="G201" s="376"/>
      <c r="H201" s="391"/>
      <c r="I201" s="373"/>
      <c r="J201" s="389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3">
      <c r="A202" s="13">
        <f>IF(D202="","",SUBTOTAL(3,D$7:$D202))</f>
        <v>196</v>
      </c>
      <c r="B202" s="390"/>
      <c r="C202" s="55" t="s">
        <v>2686</v>
      </c>
      <c r="D202" s="56" t="s">
        <v>127</v>
      </c>
      <c r="E202" s="373"/>
      <c r="F202" s="53" t="s">
        <v>2690</v>
      </c>
      <c r="G202" s="376"/>
      <c r="H202" s="391"/>
      <c r="I202" s="373"/>
      <c r="J202" s="389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3">
      <c r="A203" s="13">
        <f>IF(D203="","",SUBTOTAL(3,D$7:$D203))</f>
        <v>197</v>
      </c>
      <c r="B203" s="390"/>
      <c r="C203" s="55" t="s">
        <v>2786</v>
      </c>
      <c r="D203" s="56" t="s">
        <v>127</v>
      </c>
      <c r="E203" s="373" t="s">
        <v>1440</v>
      </c>
      <c r="F203" s="53" t="s">
        <v>2782</v>
      </c>
      <c r="G203" s="376" t="s">
        <v>2783</v>
      </c>
      <c r="H203" s="391" t="s">
        <v>55</v>
      </c>
      <c r="I203" s="373"/>
      <c r="J203" s="389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3">
      <c r="A204" s="13">
        <f>IF(D204="","",SUBTOTAL(3,D$7:$D204))</f>
        <v>198</v>
      </c>
      <c r="B204" s="390"/>
      <c r="C204" s="55" t="s">
        <v>2784</v>
      </c>
      <c r="D204" s="56" t="s">
        <v>127</v>
      </c>
      <c r="E204" s="373"/>
      <c r="F204" s="53" t="s">
        <v>2785</v>
      </c>
      <c r="G204" s="376"/>
      <c r="H204" s="391"/>
      <c r="I204" s="373"/>
      <c r="J204" s="389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3">
      <c r="A205" s="13">
        <f>IF(D205="","",SUBTOTAL(3,D$7:$D205))</f>
        <v>199</v>
      </c>
      <c r="B205" s="390"/>
      <c r="C205" s="55" t="s">
        <v>2789</v>
      </c>
      <c r="D205" s="56" t="s">
        <v>127</v>
      </c>
      <c r="E205" s="373"/>
      <c r="F205" s="53" t="s">
        <v>2787</v>
      </c>
      <c r="G205" s="376"/>
      <c r="H205" s="391"/>
      <c r="I205" s="373"/>
      <c r="J205" s="389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3">
      <c r="A206" s="13">
        <f>IF(D206="","",SUBTOTAL(3,D$7:$D206))</f>
        <v>200</v>
      </c>
      <c r="B206" s="390"/>
      <c r="C206" s="55" t="s">
        <v>2788</v>
      </c>
      <c r="D206" s="56" t="s">
        <v>127</v>
      </c>
      <c r="E206" s="373"/>
      <c r="F206" s="53" t="s">
        <v>2790</v>
      </c>
      <c r="G206" s="376"/>
      <c r="H206" s="391"/>
      <c r="I206" s="373"/>
      <c r="J206" s="389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3">
      <c r="A207" s="13">
        <f>IF(D207="","",SUBTOTAL(3,D$7:$D207))</f>
        <v>201</v>
      </c>
      <c r="B207" s="390"/>
      <c r="C207" s="55" t="s">
        <v>2216</v>
      </c>
      <c r="D207" s="56" t="s">
        <v>127</v>
      </c>
      <c r="E207" s="373" t="s">
        <v>52</v>
      </c>
      <c r="F207" s="53" t="s">
        <v>2218</v>
      </c>
      <c r="G207" s="376" t="s">
        <v>2221</v>
      </c>
      <c r="H207" s="391" t="s">
        <v>17</v>
      </c>
      <c r="I207" s="373"/>
      <c r="J207" s="389" t="s">
        <v>2222</v>
      </c>
      <c r="K207" s="388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3">
      <c r="A208" s="13">
        <f>IF(D208="","",SUBTOTAL(3,D$7:$D208))</f>
        <v>202</v>
      </c>
      <c r="B208" s="390"/>
      <c r="C208" s="55" t="s">
        <v>2215</v>
      </c>
      <c r="D208" s="56" t="s">
        <v>127</v>
      </c>
      <c r="E208" s="373"/>
      <c r="F208" s="53" t="s">
        <v>2219</v>
      </c>
      <c r="G208" s="376"/>
      <c r="H208" s="391"/>
      <c r="I208" s="373"/>
      <c r="J208" s="389"/>
      <c r="K208" s="388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3">
      <c r="A209" s="13">
        <f>IF(D209="","",SUBTOTAL(3,D$7:$D209))</f>
        <v>203</v>
      </c>
      <c r="B209" s="390"/>
      <c r="C209" s="55" t="s">
        <v>2217</v>
      </c>
      <c r="D209" s="56" t="s">
        <v>127</v>
      </c>
      <c r="E209" s="373"/>
      <c r="F209" s="53" t="s">
        <v>2220</v>
      </c>
      <c r="G209" s="376"/>
      <c r="H209" s="391"/>
      <c r="I209" s="373"/>
      <c r="J209" s="389"/>
      <c r="K209" s="388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3">
      <c r="A210" s="13">
        <f>IF(D210="","",SUBTOTAL(3,D$7:$D210))</f>
        <v>204</v>
      </c>
      <c r="B210" s="390"/>
      <c r="C210" s="55" t="s">
        <v>2946</v>
      </c>
      <c r="D210" s="56" t="s">
        <v>35</v>
      </c>
      <c r="E210" s="373" t="s">
        <v>1440</v>
      </c>
      <c r="F210" s="53" t="s">
        <v>2947</v>
      </c>
      <c r="G210" s="376" t="s">
        <v>2955</v>
      </c>
      <c r="H210" s="391" t="s">
        <v>17</v>
      </c>
      <c r="I210" s="373"/>
      <c r="J210" s="388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3">
      <c r="A211" s="13">
        <f>IF(D211="","",SUBTOTAL(3,D$7:$D211))</f>
        <v>205</v>
      </c>
      <c r="B211" s="390"/>
      <c r="C211" s="55" t="s">
        <v>2946</v>
      </c>
      <c r="D211" s="56" t="s">
        <v>35</v>
      </c>
      <c r="E211" s="373"/>
      <c r="F211" s="53" t="s">
        <v>2949</v>
      </c>
      <c r="G211" s="376"/>
      <c r="H211" s="391"/>
      <c r="I211" s="373"/>
      <c r="J211" s="388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3">
      <c r="A212" s="13">
        <f>IF(D212="","",SUBTOTAL(3,D$7:$D212))</f>
        <v>206</v>
      </c>
      <c r="B212" s="390"/>
      <c r="C212" s="55" t="s">
        <v>2946</v>
      </c>
      <c r="D212" s="56" t="s">
        <v>35</v>
      </c>
      <c r="E212" s="373"/>
      <c r="F212" s="53" t="s">
        <v>2950</v>
      </c>
      <c r="G212" s="376"/>
      <c r="H212" s="391"/>
      <c r="I212" s="373"/>
      <c r="J212" s="388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3">
      <c r="A213" s="13">
        <f>IF(D213="","",SUBTOTAL(3,D$7:$D213))</f>
        <v>207</v>
      </c>
      <c r="B213" s="390"/>
      <c r="C213" s="55" t="s">
        <v>2951</v>
      </c>
      <c r="D213" s="56" t="s">
        <v>127</v>
      </c>
      <c r="E213" s="373"/>
      <c r="F213" s="53" t="s">
        <v>2952</v>
      </c>
      <c r="G213" s="376"/>
      <c r="H213" s="391"/>
      <c r="I213" s="373"/>
      <c r="J213" s="388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3">
      <c r="A214" s="13">
        <f>IF(D214="","",SUBTOTAL(3,D$7:$D214))</f>
        <v>208</v>
      </c>
      <c r="B214" s="390"/>
      <c r="C214" s="55" t="s">
        <v>2953</v>
      </c>
      <c r="D214" s="56" t="s">
        <v>35</v>
      </c>
      <c r="E214" s="373"/>
      <c r="F214" s="53" t="s">
        <v>2954</v>
      </c>
      <c r="G214" s="376"/>
      <c r="H214" s="391"/>
      <c r="I214" s="373"/>
      <c r="J214" s="388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3">
      <c r="A215" s="13">
        <f>IF(D215="","",SUBTOTAL(3,D$7:$D215))</f>
        <v>209</v>
      </c>
      <c r="B215" s="390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376" t="s">
        <v>1205</v>
      </c>
      <c r="H215" s="55" t="s">
        <v>17</v>
      </c>
      <c r="I215" s="408"/>
      <c r="J215" s="389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3">
      <c r="A216" s="13">
        <f>IF(D216="","",SUBTOTAL(3,D$7:$D216))</f>
        <v>210</v>
      </c>
      <c r="B216" s="390"/>
      <c r="C216" s="54" t="s">
        <v>44</v>
      </c>
      <c r="D216" s="56" t="s">
        <v>14</v>
      </c>
      <c r="E216" s="54" t="s">
        <v>44</v>
      </c>
      <c r="F216" s="53" t="s">
        <v>1207</v>
      </c>
      <c r="G216" s="376"/>
      <c r="H216" s="54" t="s">
        <v>44</v>
      </c>
      <c r="I216" s="408"/>
      <c r="J216" s="389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3">
      <c r="A217" s="13">
        <f>IF(D217="","",SUBTOTAL(3,D$7:$D217))</f>
        <v>211</v>
      </c>
      <c r="B217" s="390"/>
      <c r="C217" s="54" t="s">
        <v>44</v>
      </c>
      <c r="D217" s="56" t="s">
        <v>14</v>
      </c>
      <c r="E217" s="54" t="s">
        <v>44</v>
      </c>
      <c r="F217" s="53" t="s">
        <v>1208</v>
      </c>
      <c r="G217" s="376"/>
      <c r="H217" s="54" t="s">
        <v>44</v>
      </c>
      <c r="I217" s="408"/>
      <c r="J217" s="389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3">
      <c r="A218" s="13">
        <f>IF(D218="","",SUBTOTAL(3,D$7:$D218))</f>
        <v>212</v>
      </c>
      <c r="B218" s="390"/>
      <c r="C218" s="55" t="s">
        <v>1209</v>
      </c>
      <c r="D218" s="56" t="s">
        <v>14</v>
      </c>
      <c r="E218" s="54" t="s">
        <v>44</v>
      </c>
      <c r="F218" s="53" t="s">
        <v>1204</v>
      </c>
      <c r="G218" s="376"/>
      <c r="H218" s="54" t="s">
        <v>44</v>
      </c>
      <c r="I218" s="408"/>
      <c r="J218" s="389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3">
      <c r="A219" s="13">
        <f>IF(D219="","",SUBTOTAL(3,D$7:$D219))</f>
        <v>213</v>
      </c>
      <c r="B219" s="390"/>
      <c r="C219" s="54" t="s">
        <v>44</v>
      </c>
      <c r="D219" s="56" t="s">
        <v>14</v>
      </c>
      <c r="E219" s="54" t="s">
        <v>44</v>
      </c>
      <c r="F219" s="53" t="s">
        <v>1207</v>
      </c>
      <c r="G219" s="376"/>
      <c r="H219" s="54" t="s">
        <v>44</v>
      </c>
      <c r="I219" s="408"/>
      <c r="J219" s="389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3">
      <c r="A220" s="13">
        <f>IF(D220="","",SUBTOTAL(3,D$7:$D220))</f>
        <v>214</v>
      </c>
      <c r="B220" s="390"/>
      <c r="C220" s="54" t="s">
        <v>44</v>
      </c>
      <c r="D220" s="56" t="s">
        <v>14</v>
      </c>
      <c r="E220" s="54" t="s">
        <v>44</v>
      </c>
      <c r="F220" s="53" t="s">
        <v>1208</v>
      </c>
      <c r="G220" s="376"/>
      <c r="H220" s="54" t="s">
        <v>44</v>
      </c>
      <c r="I220" s="408"/>
      <c r="J220" s="389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3">
      <c r="A221" s="13">
        <f>IF(D221="","",SUBTOTAL(3,D$7:$D221))</f>
        <v>215</v>
      </c>
      <c r="B221" s="390"/>
      <c r="C221" s="55" t="s">
        <v>1210</v>
      </c>
      <c r="D221" s="56" t="s">
        <v>14</v>
      </c>
      <c r="E221" s="54" t="s">
        <v>44</v>
      </c>
      <c r="F221" s="53" t="s">
        <v>1204</v>
      </c>
      <c r="G221" s="376"/>
      <c r="H221" s="54" t="s">
        <v>44</v>
      </c>
      <c r="I221" s="408"/>
      <c r="J221" s="389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3">
      <c r="A222" s="13">
        <f>IF(D222="","",SUBTOTAL(3,D$7:$D222))</f>
        <v>216</v>
      </c>
      <c r="B222" s="390"/>
      <c r="C222" s="54" t="s">
        <v>44</v>
      </c>
      <c r="D222" s="56" t="s">
        <v>14</v>
      </c>
      <c r="E222" s="54" t="s">
        <v>44</v>
      </c>
      <c r="F222" s="53" t="s">
        <v>1207</v>
      </c>
      <c r="G222" s="376"/>
      <c r="H222" s="54" t="s">
        <v>44</v>
      </c>
      <c r="I222" s="408"/>
      <c r="J222" s="389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3">
      <c r="A223" s="13">
        <f>IF(D223="","",SUBTOTAL(3,D$7:$D223))</f>
        <v>217</v>
      </c>
      <c r="B223" s="390"/>
      <c r="C223" s="54" t="s">
        <v>44</v>
      </c>
      <c r="D223" s="56" t="s">
        <v>14</v>
      </c>
      <c r="E223" s="54" t="s">
        <v>44</v>
      </c>
      <c r="F223" s="53" t="s">
        <v>1208</v>
      </c>
      <c r="G223" s="376"/>
      <c r="H223" s="54" t="s">
        <v>44</v>
      </c>
      <c r="I223" s="408"/>
      <c r="J223" s="389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3">
      <c r="A224" s="13">
        <f>IF(D224="","",SUBTOTAL(3,D$7:$D224))</f>
        <v>218</v>
      </c>
      <c r="B224" s="390"/>
      <c r="C224" s="55" t="s">
        <v>1202</v>
      </c>
      <c r="D224" s="56" t="s">
        <v>14</v>
      </c>
      <c r="E224" s="54" t="s">
        <v>44</v>
      </c>
      <c r="F224" s="53" t="s">
        <v>1204</v>
      </c>
      <c r="G224" s="376"/>
      <c r="H224" s="54" t="s">
        <v>44</v>
      </c>
      <c r="I224" s="408"/>
      <c r="J224" s="389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3">
      <c r="A225" s="13">
        <f>IF(D225="","",SUBTOTAL(3,D$7:$D225))</f>
        <v>219</v>
      </c>
      <c r="B225" s="390"/>
      <c r="C225" s="54" t="s">
        <v>44</v>
      </c>
      <c r="D225" s="56" t="s">
        <v>14</v>
      </c>
      <c r="E225" s="54" t="s">
        <v>44</v>
      </c>
      <c r="F225" s="53" t="s">
        <v>1207</v>
      </c>
      <c r="G225" s="376"/>
      <c r="H225" s="54" t="s">
        <v>44</v>
      </c>
      <c r="I225" s="408"/>
      <c r="J225" s="389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3">
      <c r="A226" s="13">
        <f>IF(D226="","",SUBTOTAL(3,D$7:$D226))</f>
        <v>220</v>
      </c>
      <c r="B226" s="390"/>
      <c r="C226" s="54" t="s">
        <v>44</v>
      </c>
      <c r="D226" s="56" t="s">
        <v>14</v>
      </c>
      <c r="E226" s="54" t="s">
        <v>44</v>
      </c>
      <c r="F226" s="53" t="s">
        <v>1208</v>
      </c>
      <c r="G226" s="376"/>
      <c r="H226" s="54" t="s">
        <v>44</v>
      </c>
      <c r="I226" s="408"/>
      <c r="J226" s="389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3">
      <c r="A227" s="13">
        <f>IF(D227="","",SUBTOTAL(3,D$7:$D227))</f>
        <v>221</v>
      </c>
      <c r="B227" s="390"/>
      <c r="C227" s="55" t="s">
        <v>1209</v>
      </c>
      <c r="D227" s="56" t="s">
        <v>14</v>
      </c>
      <c r="E227" s="54" t="s">
        <v>44</v>
      </c>
      <c r="F227" s="53" t="s">
        <v>1204</v>
      </c>
      <c r="G227" s="376"/>
      <c r="H227" s="54" t="s">
        <v>44</v>
      </c>
      <c r="I227" s="408"/>
      <c r="J227" s="389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3">
      <c r="A228" s="13">
        <f>IF(D228="","",SUBTOTAL(3,D$7:$D228))</f>
        <v>222</v>
      </c>
      <c r="B228" s="390"/>
      <c r="C228" s="54" t="s">
        <v>44</v>
      </c>
      <c r="D228" s="56" t="s">
        <v>14</v>
      </c>
      <c r="E228" s="54" t="s">
        <v>44</v>
      </c>
      <c r="F228" s="53" t="s">
        <v>1207</v>
      </c>
      <c r="G228" s="376"/>
      <c r="H228" s="54" t="s">
        <v>44</v>
      </c>
      <c r="I228" s="408"/>
      <c r="J228" s="389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3">
      <c r="A229" s="13">
        <f>IF(D229="","",SUBTOTAL(3,D$7:$D229))</f>
        <v>223</v>
      </c>
      <c r="B229" s="390"/>
      <c r="C229" s="54" t="s">
        <v>44</v>
      </c>
      <c r="D229" s="56" t="s">
        <v>14</v>
      </c>
      <c r="E229" s="54" t="s">
        <v>44</v>
      </c>
      <c r="F229" s="53" t="s">
        <v>1208</v>
      </c>
      <c r="G229" s="376"/>
      <c r="H229" s="54" t="s">
        <v>44</v>
      </c>
      <c r="I229" s="408"/>
      <c r="J229" s="389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3">
      <c r="A230" s="13">
        <f>IF(D230="","",SUBTOTAL(3,D$7:$D230))</f>
        <v>224</v>
      </c>
      <c r="B230" s="390"/>
      <c r="C230" s="55" t="s">
        <v>1210</v>
      </c>
      <c r="D230" s="56" t="s">
        <v>14</v>
      </c>
      <c r="E230" s="54" t="s">
        <v>44</v>
      </c>
      <c r="F230" s="53" t="s">
        <v>1204</v>
      </c>
      <c r="G230" s="376"/>
      <c r="H230" s="54" t="s">
        <v>44</v>
      </c>
      <c r="I230" s="408"/>
      <c r="J230" s="389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3">
      <c r="A231" s="13">
        <f>IF(D231="","",SUBTOTAL(3,D$7:$D231))</f>
        <v>225</v>
      </c>
      <c r="B231" s="390"/>
      <c r="C231" s="54" t="s">
        <v>44</v>
      </c>
      <c r="D231" s="56" t="s">
        <v>14</v>
      </c>
      <c r="E231" s="54" t="s">
        <v>44</v>
      </c>
      <c r="F231" s="53" t="s">
        <v>1207</v>
      </c>
      <c r="G231" s="376"/>
      <c r="H231" s="54" t="s">
        <v>44</v>
      </c>
      <c r="I231" s="408"/>
      <c r="J231" s="389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3">
      <c r="A232" s="13">
        <f>IF(D232="","",SUBTOTAL(3,D$7:$D232))</f>
        <v>226</v>
      </c>
      <c r="B232" s="390"/>
      <c r="C232" s="54" t="s">
        <v>44</v>
      </c>
      <c r="D232" s="56" t="s">
        <v>14</v>
      </c>
      <c r="E232" s="54" t="s">
        <v>44</v>
      </c>
      <c r="F232" s="53" t="s">
        <v>1208</v>
      </c>
      <c r="G232" s="376"/>
      <c r="H232" s="54" t="s">
        <v>44</v>
      </c>
      <c r="I232" s="408"/>
      <c r="J232" s="389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3">
      <c r="A233" s="13">
        <f>IF(D233="","",SUBTOTAL(3,D$7:$D233))</f>
        <v>227</v>
      </c>
      <c r="B233" s="390"/>
      <c r="C233" s="55" t="s">
        <v>1212</v>
      </c>
      <c r="D233" s="56" t="s">
        <v>14</v>
      </c>
      <c r="E233" s="54" t="s">
        <v>44</v>
      </c>
      <c r="F233" s="53" t="s">
        <v>1213</v>
      </c>
      <c r="G233" s="376"/>
      <c r="H233" s="54" t="s">
        <v>44</v>
      </c>
      <c r="I233" s="408"/>
      <c r="J233" s="389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3">
      <c r="A234" s="13">
        <f>IF(D234="","",SUBTOTAL(3,D$7:$D234))</f>
        <v>228</v>
      </c>
      <c r="B234" s="390"/>
      <c r="C234" s="54" t="s">
        <v>44</v>
      </c>
      <c r="D234" s="56" t="s">
        <v>14</v>
      </c>
      <c r="E234" s="54" t="s">
        <v>44</v>
      </c>
      <c r="F234" s="53" t="s">
        <v>1214</v>
      </c>
      <c r="G234" s="376"/>
      <c r="H234" s="54" t="s">
        <v>44</v>
      </c>
      <c r="I234" s="408"/>
      <c r="J234" s="389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3">
      <c r="A235" s="13">
        <f>IF(D235="","",SUBTOTAL(3,D$7:$D235))</f>
        <v>229</v>
      </c>
      <c r="B235" s="390"/>
      <c r="C235" s="54" t="s">
        <v>44</v>
      </c>
      <c r="D235" s="56" t="s">
        <v>14</v>
      </c>
      <c r="E235" s="54" t="s">
        <v>44</v>
      </c>
      <c r="F235" s="53" t="s">
        <v>1215</v>
      </c>
      <c r="G235" s="376"/>
      <c r="H235" s="54" t="s">
        <v>44</v>
      </c>
      <c r="I235" s="408"/>
      <c r="J235" s="389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3">
      <c r="A236" s="13">
        <f>IF(D236="","",SUBTOTAL(3,D$7:$D236))</f>
        <v>230</v>
      </c>
      <c r="B236" s="390"/>
      <c r="C236" s="54" t="s">
        <v>44</v>
      </c>
      <c r="D236" s="56" t="s">
        <v>14</v>
      </c>
      <c r="E236" s="54" t="s">
        <v>44</v>
      </c>
      <c r="F236" s="53" t="s">
        <v>1216</v>
      </c>
      <c r="G236" s="376"/>
      <c r="H236" s="54" t="s">
        <v>44</v>
      </c>
      <c r="I236" s="408"/>
      <c r="J236" s="389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3">
      <c r="A237" s="13">
        <f>IF(D237="","",SUBTOTAL(3,D$7:$D237))</f>
        <v>231</v>
      </c>
      <c r="B237" s="390"/>
      <c r="C237" s="55" t="s">
        <v>1217</v>
      </c>
      <c r="D237" s="56" t="s">
        <v>14</v>
      </c>
      <c r="E237" s="54" t="s">
        <v>44</v>
      </c>
      <c r="F237" s="53" t="s">
        <v>1218</v>
      </c>
      <c r="G237" s="376"/>
      <c r="H237" s="54" t="s">
        <v>44</v>
      </c>
      <c r="I237" s="408"/>
      <c r="J237" s="389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3">
      <c r="A238" s="13">
        <f>IF(D238="","",SUBTOTAL(3,D$7:$D238))</f>
        <v>232</v>
      </c>
      <c r="B238" s="390"/>
      <c r="C238" s="54" t="s">
        <v>44</v>
      </c>
      <c r="D238" s="56" t="s">
        <v>14</v>
      </c>
      <c r="E238" s="54" t="s">
        <v>44</v>
      </c>
      <c r="F238" s="53" t="s">
        <v>1214</v>
      </c>
      <c r="G238" s="376"/>
      <c r="H238" s="54" t="s">
        <v>44</v>
      </c>
      <c r="I238" s="408"/>
      <c r="J238" s="389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3">
      <c r="A239" s="13">
        <f>IF(D239="","",SUBTOTAL(3,D$7:$D239))</f>
        <v>233</v>
      </c>
      <c r="B239" s="390"/>
      <c r="C239" s="54" t="s">
        <v>44</v>
      </c>
      <c r="D239" s="56" t="s">
        <v>14</v>
      </c>
      <c r="E239" s="54" t="s">
        <v>44</v>
      </c>
      <c r="F239" s="53" t="s">
        <v>1219</v>
      </c>
      <c r="G239" s="376"/>
      <c r="H239" s="54" t="s">
        <v>44</v>
      </c>
      <c r="I239" s="408"/>
      <c r="J239" s="389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3">
      <c r="A240" s="13">
        <f>IF(D240="","",SUBTOTAL(3,D$7:$D240))</f>
        <v>234</v>
      </c>
      <c r="B240" s="390"/>
      <c r="C240" s="55" t="s">
        <v>1220</v>
      </c>
      <c r="D240" s="56" t="s">
        <v>14</v>
      </c>
      <c r="E240" s="54" t="s">
        <v>44</v>
      </c>
      <c r="F240" s="53" t="s">
        <v>1221</v>
      </c>
      <c r="G240" s="376"/>
      <c r="H240" s="54" t="s">
        <v>44</v>
      </c>
      <c r="I240" s="408"/>
      <c r="J240" s="389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3">
      <c r="A241" s="13">
        <f>IF(D241="","",SUBTOTAL(3,D$7:$D241))</f>
        <v>235</v>
      </c>
      <c r="B241" s="390"/>
      <c r="C241" s="54" t="s">
        <v>44</v>
      </c>
      <c r="D241" s="56" t="s">
        <v>14</v>
      </c>
      <c r="E241" s="54" t="s">
        <v>44</v>
      </c>
      <c r="F241" s="53" t="s">
        <v>1223</v>
      </c>
      <c r="G241" s="376"/>
      <c r="H241" s="54" t="s">
        <v>44</v>
      </c>
      <c r="I241" s="408"/>
      <c r="J241" s="389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3">
      <c r="A242" s="13">
        <f>IF(D242="","",SUBTOTAL(3,D$7:$D242))</f>
        <v>236</v>
      </c>
      <c r="B242" s="390"/>
      <c r="C242" s="54" t="s">
        <v>44</v>
      </c>
      <c r="D242" s="56" t="s">
        <v>14</v>
      </c>
      <c r="E242" s="54" t="s">
        <v>44</v>
      </c>
      <c r="F242" s="53" t="s">
        <v>1224</v>
      </c>
      <c r="G242" s="376"/>
      <c r="H242" s="54" t="s">
        <v>44</v>
      </c>
      <c r="I242" s="408"/>
      <c r="J242" s="389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3">
      <c r="A243" s="13">
        <f>IF(D243="","",SUBTOTAL(3,D$7:$D243))</f>
        <v>237</v>
      </c>
      <c r="B243" s="390"/>
      <c r="C243" s="54" t="s">
        <v>2956</v>
      </c>
      <c r="D243" s="56" t="s">
        <v>14</v>
      </c>
      <c r="E243" s="54" t="s">
        <v>2957</v>
      </c>
      <c r="F243" s="53" t="s">
        <v>2958</v>
      </c>
      <c r="G243" s="376" t="s">
        <v>2959</v>
      </c>
      <c r="H243" s="391" t="s">
        <v>2960</v>
      </c>
      <c r="I243" s="408"/>
      <c r="J243" s="389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3">
      <c r="A244" s="13">
        <f>IF(D244="","",SUBTOTAL(3,D$7:$D244))</f>
        <v>238</v>
      </c>
      <c r="B244" s="390"/>
      <c r="C244" s="54" t="s">
        <v>2962</v>
      </c>
      <c r="D244" s="56" t="s">
        <v>14</v>
      </c>
      <c r="E244" s="54" t="s">
        <v>2957</v>
      </c>
      <c r="F244" s="53" t="s">
        <v>2963</v>
      </c>
      <c r="G244" s="376"/>
      <c r="H244" s="391"/>
      <c r="I244" s="408"/>
      <c r="J244" s="389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3">
      <c r="A245" s="13">
        <f>IF(D245="","",SUBTOTAL(3,D$7:$D245))</f>
        <v>239</v>
      </c>
      <c r="B245" s="390"/>
      <c r="C245" s="54" t="s">
        <v>2964</v>
      </c>
      <c r="D245" s="56" t="s">
        <v>14</v>
      </c>
      <c r="E245" s="54" t="s">
        <v>2957</v>
      </c>
      <c r="F245" s="53" t="s">
        <v>2965</v>
      </c>
      <c r="G245" s="376"/>
      <c r="H245" s="391"/>
      <c r="I245" s="408"/>
      <c r="J245" s="389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3">
      <c r="A246" s="13">
        <f>IF(D246="","",SUBTOTAL(3,D$7:$D246))</f>
        <v>240</v>
      </c>
      <c r="B246" s="390"/>
      <c r="C246" s="54" t="s">
        <v>2966</v>
      </c>
      <c r="D246" s="56" t="s">
        <v>14</v>
      </c>
      <c r="E246" s="54" t="s">
        <v>2957</v>
      </c>
      <c r="F246" s="53" t="s">
        <v>2967</v>
      </c>
      <c r="G246" s="376"/>
      <c r="H246" s="391"/>
      <c r="I246" s="408"/>
      <c r="J246" s="389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3">
      <c r="A247" s="13">
        <f>IF(D247="","",SUBTOTAL(3,D$7:$D247))</f>
        <v>241</v>
      </c>
      <c r="B247" s="390"/>
      <c r="C247" s="54" t="s">
        <v>2968</v>
      </c>
      <c r="D247" s="56" t="s">
        <v>14</v>
      </c>
      <c r="E247" s="54" t="s">
        <v>2957</v>
      </c>
      <c r="F247" s="53" t="s">
        <v>2969</v>
      </c>
      <c r="G247" s="376"/>
      <c r="H247" s="391"/>
      <c r="I247" s="408"/>
      <c r="J247" s="389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3">
      <c r="A248" s="13">
        <f>IF(D248="","",SUBTOTAL(3,D$7:$D248))</f>
        <v>242</v>
      </c>
      <c r="B248" s="390"/>
      <c r="C248" s="54" t="s">
        <v>2970</v>
      </c>
      <c r="D248" s="56" t="s">
        <v>14</v>
      </c>
      <c r="E248" s="54" t="s">
        <v>2957</v>
      </c>
      <c r="F248" s="53" t="s">
        <v>2971</v>
      </c>
      <c r="G248" s="376"/>
      <c r="H248" s="391"/>
      <c r="I248" s="408"/>
      <c r="J248" s="389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3">
      <c r="A249" s="13">
        <f>IF(D249="","",SUBTOTAL(3,D$7:$D249))</f>
        <v>243</v>
      </c>
      <c r="B249" s="390" t="s">
        <v>12</v>
      </c>
      <c r="C249" s="55" t="s">
        <v>140</v>
      </c>
      <c r="D249" s="56" t="s">
        <v>127</v>
      </c>
      <c r="E249" s="373" t="s">
        <v>141</v>
      </c>
      <c r="F249" s="53" t="s">
        <v>142</v>
      </c>
      <c r="G249" s="376" t="s">
        <v>41</v>
      </c>
      <c r="H249" s="55" t="s">
        <v>17</v>
      </c>
      <c r="I249" s="55"/>
      <c r="J249" s="389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3">
      <c r="A250" s="13">
        <f>IF(D250="","",SUBTOTAL(3,D$7:$D250))</f>
        <v>244</v>
      </c>
      <c r="B250" s="390"/>
      <c r="C250" s="55" t="s">
        <v>143</v>
      </c>
      <c r="D250" s="56" t="s">
        <v>127</v>
      </c>
      <c r="E250" s="373"/>
      <c r="F250" s="53" t="s">
        <v>142</v>
      </c>
      <c r="G250" s="376"/>
      <c r="H250" s="54" t="s">
        <v>44</v>
      </c>
      <c r="I250" s="55"/>
      <c r="J250" s="389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3">
      <c r="A251" s="13">
        <f>IF(D251="","",SUBTOTAL(3,D$7:$D251))</f>
        <v>245</v>
      </c>
      <c r="B251" s="390"/>
      <c r="C251" s="55" t="s">
        <v>144</v>
      </c>
      <c r="D251" s="56" t="s">
        <v>127</v>
      </c>
      <c r="E251" s="373"/>
      <c r="F251" s="53" t="s">
        <v>142</v>
      </c>
      <c r="G251" s="376"/>
      <c r="H251" s="54" t="s">
        <v>44</v>
      </c>
      <c r="I251" s="55"/>
      <c r="J251" s="389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3">
      <c r="A252" s="13">
        <f>IF(D252="","",SUBTOTAL(3,D$7:$D252))</f>
        <v>246</v>
      </c>
      <c r="B252" s="390"/>
      <c r="C252" s="55" t="s">
        <v>145</v>
      </c>
      <c r="D252" s="56" t="s">
        <v>127</v>
      </c>
      <c r="E252" s="373"/>
      <c r="F252" s="53" t="s">
        <v>142</v>
      </c>
      <c r="G252" s="376"/>
      <c r="H252" s="54" t="s">
        <v>44</v>
      </c>
      <c r="I252" s="55"/>
      <c r="J252" s="389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3">
      <c r="A253" s="13">
        <f>IF(D253="","",SUBTOTAL(3,D$7:$D253))</f>
        <v>247</v>
      </c>
      <c r="B253" s="390"/>
      <c r="C253" s="55" t="s">
        <v>146</v>
      </c>
      <c r="D253" s="56" t="s">
        <v>127</v>
      </c>
      <c r="E253" s="373"/>
      <c r="F253" s="53" t="s">
        <v>142</v>
      </c>
      <c r="G253" s="376"/>
      <c r="H253" s="54" t="s">
        <v>44</v>
      </c>
      <c r="I253" s="55"/>
      <c r="J253" s="389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3">
      <c r="A254" s="13">
        <f>IF(D254="","",SUBTOTAL(3,D$7:$D254))</f>
        <v>248</v>
      </c>
      <c r="B254" s="390"/>
      <c r="C254" s="55" t="s">
        <v>1384</v>
      </c>
      <c r="D254" s="56" t="s">
        <v>127</v>
      </c>
      <c r="E254" s="373"/>
      <c r="F254" s="53" t="s">
        <v>142</v>
      </c>
      <c r="G254" s="376"/>
      <c r="H254" s="54" t="s">
        <v>44</v>
      </c>
      <c r="I254" s="55"/>
      <c r="J254" s="389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3">
      <c r="A255" s="13">
        <f>IF(D255="","",SUBTOTAL(3,D$7:$D255))</f>
        <v>249</v>
      </c>
      <c r="B255" s="390"/>
      <c r="C255" s="55" t="s">
        <v>1385</v>
      </c>
      <c r="D255" s="56" t="s">
        <v>127</v>
      </c>
      <c r="E255" s="373" t="s">
        <v>141</v>
      </c>
      <c r="F255" s="53" t="s">
        <v>1246</v>
      </c>
      <c r="G255" s="376" t="s">
        <v>1295</v>
      </c>
      <c r="H255" s="55"/>
      <c r="I255" s="55" t="s">
        <v>1245</v>
      </c>
      <c r="J255" s="389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3">
      <c r="A256" s="13">
        <f>IF(D256="","",SUBTOTAL(3,D$7:$D256))</f>
        <v>250</v>
      </c>
      <c r="B256" s="390"/>
      <c r="C256" s="55" t="s">
        <v>1386</v>
      </c>
      <c r="D256" s="56" t="s">
        <v>35</v>
      </c>
      <c r="E256" s="373"/>
      <c r="F256" s="65" t="s">
        <v>44</v>
      </c>
      <c r="G256" s="376"/>
      <c r="H256" s="55"/>
      <c r="I256" s="54" t="s">
        <v>44</v>
      </c>
      <c r="J256" s="389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3">
      <c r="A257" s="13">
        <f>IF(D257="","",SUBTOTAL(3,D$7:$D257))</f>
        <v>251</v>
      </c>
      <c r="B257" s="390"/>
      <c r="C257" s="55" t="s">
        <v>1387</v>
      </c>
      <c r="D257" s="56" t="s">
        <v>35</v>
      </c>
      <c r="E257" s="373"/>
      <c r="F257" s="65" t="s">
        <v>44</v>
      </c>
      <c r="G257" s="376"/>
      <c r="H257" s="55"/>
      <c r="I257" s="54" t="s">
        <v>44</v>
      </c>
      <c r="J257" s="389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3">
      <c r="A258" s="13">
        <f>IF(D258="","",SUBTOTAL(3,D$7:$D258))</f>
        <v>252</v>
      </c>
      <c r="B258" s="390"/>
      <c r="C258" s="55" t="s">
        <v>1388</v>
      </c>
      <c r="D258" s="56" t="s">
        <v>35</v>
      </c>
      <c r="E258" s="373"/>
      <c r="F258" s="65" t="s">
        <v>44</v>
      </c>
      <c r="G258" s="376"/>
      <c r="H258" s="55"/>
      <c r="I258" s="54" t="s">
        <v>44</v>
      </c>
      <c r="J258" s="389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3">
      <c r="A259" s="13">
        <f>IF(D259="","",SUBTOTAL(3,D$7:$D259))</f>
        <v>253</v>
      </c>
      <c r="B259" s="390"/>
      <c r="C259" s="55" t="s">
        <v>1389</v>
      </c>
      <c r="D259" s="56" t="s">
        <v>35</v>
      </c>
      <c r="E259" s="373"/>
      <c r="F259" s="65" t="s">
        <v>44</v>
      </c>
      <c r="G259" s="376"/>
      <c r="H259" s="55"/>
      <c r="I259" s="54" t="s">
        <v>44</v>
      </c>
      <c r="J259" s="389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3">
      <c r="A260" s="13">
        <f>IF(D260="","",SUBTOTAL(3,D$7:$D260))</f>
        <v>254</v>
      </c>
      <c r="B260" s="390"/>
      <c r="C260" s="55" t="s">
        <v>1390</v>
      </c>
      <c r="D260" s="56" t="s">
        <v>35</v>
      </c>
      <c r="E260" s="373"/>
      <c r="F260" s="65" t="s">
        <v>44</v>
      </c>
      <c r="G260" s="376"/>
      <c r="H260" s="55"/>
      <c r="I260" s="54" t="s">
        <v>44</v>
      </c>
      <c r="J260" s="389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3">
      <c r="A261" s="13">
        <f>IF(D261="","",SUBTOTAL(3,D$7:$D261))</f>
        <v>255</v>
      </c>
      <c r="B261" s="390"/>
      <c r="C261" s="55" t="s">
        <v>1391</v>
      </c>
      <c r="D261" s="56" t="s">
        <v>35</v>
      </c>
      <c r="E261" s="373"/>
      <c r="F261" s="65" t="s">
        <v>44</v>
      </c>
      <c r="G261" s="376"/>
      <c r="H261" s="55"/>
      <c r="I261" s="54" t="s">
        <v>44</v>
      </c>
      <c r="J261" s="389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3">
      <c r="A262" s="13">
        <f>IF(D262="","",SUBTOTAL(3,D$7:$D262))</f>
        <v>256</v>
      </c>
      <c r="B262" s="390"/>
      <c r="C262" s="55" t="s">
        <v>1458</v>
      </c>
      <c r="D262" s="56" t="s">
        <v>35</v>
      </c>
      <c r="E262" s="55" t="s">
        <v>1459</v>
      </c>
      <c r="F262" s="65" t="s">
        <v>142</v>
      </c>
      <c r="G262" s="376" t="s">
        <v>1460</v>
      </c>
      <c r="H262" s="373" t="s">
        <v>1461</v>
      </c>
      <c r="I262" s="391"/>
      <c r="J262" s="389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3">
      <c r="A263" s="13">
        <f>IF(D263="","",SUBTOTAL(3,D$7:$D263))</f>
        <v>257</v>
      </c>
      <c r="B263" s="390"/>
      <c r="C263" s="55" t="s">
        <v>1462</v>
      </c>
      <c r="D263" s="56" t="s">
        <v>35</v>
      </c>
      <c r="E263" s="55" t="s">
        <v>1459</v>
      </c>
      <c r="F263" s="65" t="s">
        <v>142</v>
      </c>
      <c r="G263" s="376"/>
      <c r="H263" s="373"/>
      <c r="I263" s="391"/>
      <c r="J263" s="389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3">
      <c r="A264" s="13">
        <f>IF(D264="","",SUBTOTAL(3,D$7:$D264))</f>
        <v>258</v>
      </c>
      <c r="B264" s="390"/>
      <c r="C264" s="55" t="s">
        <v>1463</v>
      </c>
      <c r="D264" s="56" t="s">
        <v>35</v>
      </c>
      <c r="E264" s="55" t="s">
        <v>1459</v>
      </c>
      <c r="F264" s="65" t="s">
        <v>142</v>
      </c>
      <c r="G264" s="376"/>
      <c r="H264" s="373"/>
      <c r="I264" s="391"/>
      <c r="J264" s="389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3">
      <c r="A265" s="13">
        <f>IF(D265="","",SUBTOTAL(3,D$7:$D265))</f>
        <v>259</v>
      </c>
      <c r="B265" s="390"/>
      <c r="C265" s="55" t="s">
        <v>1695</v>
      </c>
      <c r="D265" s="56" t="s">
        <v>127</v>
      </c>
      <c r="E265" s="55" t="s">
        <v>141</v>
      </c>
      <c r="F265" s="65" t="s">
        <v>1696</v>
      </c>
      <c r="G265" s="376" t="s">
        <v>1691</v>
      </c>
      <c r="H265" s="55" t="s">
        <v>17</v>
      </c>
      <c r="I265" s="54"/>
      <c r="J265" s="389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3">
      <c r="A266" s="13">
        <f>IF(D266="","",SUBTOTAL(3,D$7:$D266))</f>
        <v>260</v>
      </c>
      <c r="B266" s="390"/>
      <c r="C266" s="55" t="s">
        <v>1697</v>
      </c>
      <c r="D266" s="56" t="s">
        <v>127</v>
      </c>
      <c r="E266" s="55" t="s">
        <v>141</v>
      </c>
      <c r="F266" s="65" t="s">
        <v>1696</v>
      </c>
      <c r="G266" s="376"/>
      <c r="H266" s="55" t="s">
        <v>17</v>
      </c>
      <c r="I266" s="54"/>
      <c r="J266" s="389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3">
      <c r="A267" s="13">
        <f>IF(D267="","",SUBTOTAL(3,D$7:$D267))</f>
        <v>261</v>
      </c>
      <c r="B267" s="390"/>
      <c r="C267" s="55" t="s">
        <v>1698</v>
      </c>
      <c r="D267" s="56" t="s">
        <v>127</v>
      </c>
      <c r="E267" s="55" t="s">
        <v>141</v>
      </c>
      <c r="F267" s="65" t="s">
        <v>1696</v>
      </c>
      <c r="G267" s="376"/>
      <c r="H267" s="55" t="s">
        <v>17</v>
      </c>
      <c r="I267" s="54"/>
      <c r="J267" s="389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3">
      <c r="A268" s="13">
        <f>IF(D268="","",SUBTOTAL(3,D$7:$D268))</f>
        <v>262</v>
      </c>
      <c r="B268" s="390"/>
      <c r="C268" s="55" t="s">
        <v>1699</v>
      </c>
      <c r="D268" s="56" t="s">
        <v>127</v>
      </c>
      <c r="E268" s="55" t="s">
        <v>141</v>
      </c>
      <c r="F268" s="65" t="s">
        <v>1696</v>
      </c>
      <c r="G268" s="376"/>
      <c r="H268" s="55" t="s">
        <v>17</v>
      </c>
      <c r="I268" s="54"/>
      <c r="J268" s="389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3">
      <c r="A269" s="13">
        <f>IF(D269="","",SUBTOTAL(3,D$7:$D269))</f>
        <v>263</v>
      </c>
      <c r="B269" s="390"/>
      <c r="C269" s="55" t="s">
        <v>2681</v>
      </c>
      <c r="D269" s="56" t="s">
        <v>127</v>
      </c>
      <c r="E269" s="55" t="s">
        <v>141</v>
      </c>
      <c r="F269" s="65" t="s">
        <v>1696</v>
      </c>
      <c r="G269" s="376" t="s">
        <v>2182</v>
      </c>
      <c r="H269" s="373" t="s">
        <v>17</v>
      </c>
      <c r="I269" s="54"/>
      <c r="J269" s="389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3">
      <c r="A270" s="13">
        <f>IF(D270="","",SUBTOTAL(3,D$7:$D270))</f>
        <v>264</v>
      </c>
      <c r="B270" s="390"/>
      <c r="C270" s="55" t="s">
        <v>2682</v>
      </c>
      <c r="D270" s="56" t="s">
        <v>127</v>
      </c>
      <c r="E270" s="55" t="s">
        <v>141</v>
      </c>
      <c r="F270" s="65" t="s">
        <v>1696</v>
      </c>
      <c r="G270" s="376"/>
      <c r="H270" s="373"/>
      <c r="I270" s="54"/>
      <c r="J270" s="389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3">
      <c r="A271" s="13">
        <f>IF(D271="","",SUBTOTAL(3,D$7:$D271))</f>
        <v>265</v>
      </c>
      <c r="B271" s="390"/>
      <c r="C271" s="55" t="s">
        <v>147</v>
      </c>
      <c r="D271" s="56" t="s">
        <v>14</v>
      </c>
      <c r="E271" s="55" t="s">
        <v>15</v>
      </c>
      <c r="F271" s="53" t="s">
        <v>148</v>
      </c>
      <c r="G271" s="376" t="s">
        <v>1249</v>
      </c>
      <c r="H271" s="55" t="s">
        <v>17</v>
      </c>
      <c r="I271" s="55" t="s">
        <v>18</v>
      </c>
      <c r="J271" s="389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3">
      <c r="A272" s="13">
        <f>IF(D272="","",SUBTOTAL(3,D$7:$D272))</f>
        <v>266</v>
      </c>
      <c r="B272" s="390"/>
      <c r="C272" s="55" t="s">
        <v>149</v>
      </c>
      <c r="D272" s="56" t="s">
        <v>14</v>
      </c>
      <c r="E272" s="55" t="s">
        <v>15</v>
      </c>
      <c r="F272" s="53" t="s">
        <v>150</v>
      </c>
      <c r="G272" s="376"/>
      <c r="H272" s="54" t="s">
        <v>44</v>
      </c>
      <c r="I272" s="54" t="s">
        <v>44</v>
      </c>
      <c r="J272" s="389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3">
      <c r="A273" s="13">
        <f>IF(D273="","",SUBTOTAL(3,D$7:$D273))</f>
        <v>267</v>
      </c>
      <c r="B273" s="390"/>
      <c r="C273" s="55" t="s">
        <v>151</v>
      </c>
      <c r="D273" s="56" t="s">
        <v>14</v>
      </c>
      <c r="E273" s="55" t="s">
        <v>15</v>
      </c>
      <c r="F273" s="53" t="s">
        <v>150</v>
      </c>
      <c r="G273" s="376"/>
      <c r="H273" s="54" t="s">
        <v>44</v>
      </c>
      <c r="I273" s="54" t="s">
        <v>44</v>
      </c>
      <c r="J273" s="389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3">
      <c r="A274" s="13">
        <f>IF(D274="","",SUBTOTAL(3,D$7:$D274))</f>
        <v>268</v>
      </c>
      <c r="B274" s="390"/>
      <c r="C274" s="55" t="s">
        <v>152</v>
      </c>
      <c r="D274" s="56" t="s">
        <v>14</v>
      </c>
      <c r="E274" s="55" t="s">
        <v>15</v>
      </c>
      <c r="F274" s="53" t="s">
        <v>153</v>
      </c>
      <c r="G274" s="376"/>
      <c r="H274" s="54" t="s">
        <v>44</v>
      </c>
      <c r="I274" s="54" t="s">
        <v>44</v>
      </c>
      <c r="J274" s="389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3">
      <c r="A275" s="13">
        <f>IF(D275="","",SUBTOTAL(3,D$7:$D275))</f>
        <v>269</v>
      </c>
      <c r="B275" s="390"/>
      <c r="C275" s="55" t="s">
        <v>154</v>
      </c>
      <c r="D275" s="56" t="s">
        <v>14</v>
      </c>
      <c r="E275" s="55" t="s">
        <v>15</v>
      </c>
      <c r="F275" s="53" t="s">
        <v>153</v>
      </c>
      <c r="G275" s="376"/>
      <c r="H275" s="54" t="s">
        <v>44</v>
      </c>
      <c r="I275" s="54" t="s">
        <v>44</v>
      </c>
      <c r="J275" s="389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3">
      <c r="A276" s="13">
        <f>IF(D276="","",SUBTOTAL(3,D$7:$D276))</f>
        <v>270</v>
      </c>
      <c r="B276" s="390"/>
      <c r="C276" s="55" t="s">
        <v>155</v>
      </c>
      <c r="D276" s="56" t="s">
        <v>14</v>
      </c>
      <c r="E276" s="55" t="s">
        <v>15</v>
      </c>
      <c r="F276" s="53" t="s">
        <v>156</v>
      </c>
      <c r="G276" s="376"/>
      <c r="H276" s="54" t="s">
        <v>44</v>
      </c>
      <c r="I276" s="54" t="s">
        <v>44</v>
      </c>
      <c r="J276" s="389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3">
      <c r="A277" s="13">
        <f>IF(D277="","",SUBTOTAL(3,D$7:$D277))</f>
        <v>271</v>
      </c>
      <c r="B277" s="390"/>
      <c r="C277" s="55" t="s">
        <v>157</v>
      </c>
      <c r="D277" s="56" t="s">
        <v>14</v>
      </c>
      <c r="E277" s="55" t="s">
        <v>15</v>
      </c>
      <c r="F277" s="53" t="s">
        <v>16</v>
      </c>
      <c r="G277" s="376"/>
      <c r="H277" s="54" t="s">
        <v>44</v>
      </c>
      <c r="I277" s="54" t="s">
        <v>44</v>
      </c>
      <c r="J277" s="389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3">
      <c r="A278" s="13">
        <f>IF(D278="","",SUBTOTAL(3,D$7:$D278))</f>
        <v>272</v>
      </c>
      <c r="B278" s="390"/>
      <c r="C278" s="55" t="s">
        <v>13</v>
      </c>
      <c r="D278" s="56" t="s">
        <v>14</v>
      </c>
      <c r="E278" s="55" t="s">
        <v>15</v>
      </c>
      <c r="F278" s="53" t="s">
        <v>16</v>
      </c>
      <c r="G278" s="376"/>
      <c r="H278" s="54" t="s">
        <v>44</v>
      </c>
      <c r="I278" s="54" t="s">
        <v>44</v>
      </c>
      <c r="J278" s="389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3">
      <c r="A279" s="13">
        <f>IF(D279="","",SUBTOTAL(3,D$7:$D279))</f>
        <v>273</v>
      </c>
      <c r="B279" s="390"/>
      <c r="C279" s="55" t="s">
        <v>20</v>
      </c>
      <c r="D279" s="56" t="s">
        <v>14</v>
      </c>
      <c r="E279" s="55" t="s">
        <v>15</v>
      </c>
      <c r="F279" s="53" t="s">
        <v>16</v>
      </c>
      <c r="G279" s="376"/>
      <c r="H279" s="54" t="s">
        <v>44</v>
      </c>
      <c r="I279" s="54" t="s">
        <v>44</v>
      </c>
      <c r="J279" s="389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3">
      <c r="A280" s="13">
        <f>IF(D280="","",SUBTOTAL(3,D$7:$D280))</f>
        <v>274</v>
      </c>
      <c r="B280" s="390"/>
      <c r="C280" s="55" t="s">
        <v>21</v>
      </c>
      <c r="D280" s="56" t="s">
        <v>14</v>
      </c>
      <c r="E280" s="55" t="s">
        <v>15</v>
      </c>
      <c r="F280" s="53" t="s">
        <v>22</v>
      </c>
      <c r="G280" s="376"/>
      <c r="H280" s="54" t="s">
        <v>44</v>
      </c>
      <c r="I280" s="54" t="s">
        <v>44</v>
      </c>
      <c r="J280" s="389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3">
      <c r="A281" s="13">
        <f>IF(D281="","",SUBTOTAL(3,D$7:$D281))</f>
        <v>275</v>
      </c>
      <c r="B281" s="390"/>
      <c r="C281" s="55" t="s">
        <v>23</v>
      </c>
      <c r="D281" s="56" t="s">
        <v>14</v>
      </c>
      <c r="E281" s="55" t="s">
        <v>15</v>
      </c>
      <c r="F281" s="53" t="s">
        <v>22</v>
      </c>
      <c r="G281" s="376"/>
      <c r="H281" s="54" t="s">
        <v>44</v>
      </c>
      <c r="I281" s="54" t="s">
        <v>44</v>
      </c>
      <c r="J281" s="389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3">
      <c r="A282" s="13">
        <f>IF(D282="","",SUBTOTAL(3,D$7:$D282))</f>
        <v>276</v>
      </c>
      <c r="B282" s="390"/>
      <c r="C282" s="55" t="s">
        <v>24</v>
      </c>
      <c r="D282" s="56" t="s">
        <v>14</v>
      </c>
      <c r="E282" s="55" t="s">
        <v>15</v>
      </c>
      <c r="F282" s="53" t="s">
        <v>22</v>
      </c>
      <c r="G282" s="376"/>
      <c r="H282" s="54" t="s">
        <v>44</v>
      </c>
      <c r="I282" s="54" t="s">
        <v>44</v>
      </c>
      <c r="J282" s="389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3">
      <c r="A283" s="13">
        <f>IF(D283="","",SUBTOTAL(3,D$7:$D283))</f>
        <v>277</v>
      </c>
      <c r="B283" s="390"/>
      <c r="C283" s="55" t="s">
        <v>25</v>
      </c>
      <c r="D283" s="56" t="s">
        <v>14</v>
      </c>
      <c r="E283" s="55" t="s">
        <v>15</v>
      </c>
      <c r="F283" s="53" t="s">
        <v>22</v>
      </c>
      <c r="G283" s="376"/>
      <c r="H283" s="54" t="s">
        <v>44</v>
      </c>
      <c r="I283" s="54" t="s">
        <v>44</v>
      </c>
      <c r="J283" s="389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3">
      <c r="A284" s="13">
        <f>IF(D284="","",SUBTOTAL(3,D$7:$D284))</f>
        <v>278</v>
      </c>
      <c r="B284" s="390"/>
      <c r="C284" s="55" t="s">
        <v>26</v>
      </c>
      <c r="D284" s="56" t="s">
        <v>14</v>
      </c>
      <c r="E284" s="55" t="s">
        <v>15</v>
      </c>
      <c r="F284" s="53" t="s">
        <v>27</v>
      </c>
      <c r="G284" s="376"/>
      <c r="H284" s="54" t="s">
        <v>44</v>
      </c>
      <c r="I284" s="54" t="s">
        <v>44</v>
      </c>
      <c r="J284" s="389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3">
      <c r="A285" s="13">
        <f>IF(D285="","",SUBTOTAL(3,D$7:$D285))</f>
        <v>279</v>
      </c>
      <c r="B285" s="390"/>
      <c r="C285" s="55" t="s">
        <v>28</v>
      </c>
      <c r="D285" s="56" t="s">
        <v>14</v>
      </c>
      <c r="E285" s="55" t="s">
        <v>15</v>
      </c>
      <c r="F285" s="53" t="s">
        <v>27</v>
      </c>
      <c r="G285" s="376"/>
      <c r="H285" s="54" t="s">
        <v>44</v>
      </c>
      <c r="I285" s="54" t="s">
        <v>44</v>
      </c>
      <c r="J285" s="389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3">
      <c r="A286" s="13">
        <f>IF(D286="","",SUBTOTAL(3,D$7:$D286))</f>
        <v>280</v>
      </c>
      <c r="B286" s="390"/>
      <c r="C286" s="55" t="s">
        <v>29</v>
      </c>
      <c r="D286" s="56" t="s">
        <v>14</v>
      </c>
      <c r="E286" s="55" t="s">
        <v>15</v>
      </c>
      <c r="F286" s="53" t="s">
        <v>27</v>
      </c>
      <c r="G286" s="376"/>
      <c r="H286" s="54" t="s">
        <v>44</v>
      </c>
      <c r="I286" s="54" t="s">
        <v>44</v>
      </c>
      <c r="J286" s="389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3">
      <c r="A287" s="13">
        <f>IF(D287="","",SUBTOTAL(3,D$7:$D287))</f>
        <v>281</v>
      </c>
      <c r="B287" s="390"/>
      <c r="C287" s="55" t="s">
        <v>30</v>
      </c>
      <c r="D287" s="56" t="s">
        <v>14</v>
      </c>
      <c r="E287" s="55" t="s">
        <v>15</v>
      </c>
      <c r="F287" s="53" t="s">
        <v>31</v>
      </c>
      <c r="G287" s="376"/>
      <c r="H287" s="54" t="s">
        <v>44</v>
      </c>
      <c r="I287" s="54" t="s">
        <v>44</v>
      </c>
      <c r="J287" s="389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3">
      <c r="A288" s="13">
        <f>IF(D288="","",SUBTOTAL(3,D$7:$D288))</f>
        <v>282</v>
      </c>
      <c r="B288" s="390"/>
      <c r="C288" s="55" t="s">
        <v>32</v>
      </c>
      <c r="D288" s="56" t="s">
        <v>14</v>
      </c>
      <c r="E288" s="55" t="s">
        <v>15</v>
      </c>
      <c r="F288" s="53" t="s">
        <v>33</v>
      </c>
      <c r="G288" s="376"/>
      <c r="H288" s="54" t="s">
        <v>44</v>
      </c>
      <c r="I288" s="54" t="s">
        <v>44</v>
      </c>
      <c r="J288" s="389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3">
      <c r="A289" s="13">
        <f>IF(D289="","",SUBTOTAL(3,D$7:$D289))</f>
        <v>283</v>
      </c>
      <c r="B289" s="390"/>
      <c r="C289" s="55" t="s">
        <v>1396</v>
      </c>
      <c r="D289" s="56" t="s">
        <v>14</v>
      </c>
      <c r="E289" s="55" t="s">
        <v>52</v>
      </c>
      <c r="F289" s="53" t="s">
        <v>150</v>
      </c>
      <c r="G289" s="390" t="s">
        <v>1397</v>
      </c>
      <c r="H289" s="54" t="s">
        <v>17</v>
      </c>
      <c r="I289" s="54" t="s">
        <v>18</v>
      </c>
      <c r="J289" s="56" t="s">
        <v>1264</v>
      </c>
      <c r="K289" s="388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3">
      <c r="A290" s="13">
        <f>IF(D290="","",SUBTOTAL(3,D$7:$D290))</f>
        <v>284</v>
      </c>
      <c r="B290" s="390"/>
      <c r="C290" s="55" t="s">
        <v>1399</v>
      </c>
      <c r="D290" s="56" t="s">
        <v>14</v>
      </c>
      <c r="E290" s="55" t="s">
        <v>52</v>
      </c>
      <c r="F290" s="53" t="s">
        <v>150</v>
      </c>
      <c r="G290" s="390"/>
      <c r="H290" s="54" t="s">
        <v>44</v>
      </c>
      <c r="I290" s="54" t="s">
        <v>44</v>
      </c>
      <c r="J290" s="56"/>
      <c r="K290" s="388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3">
      <c r="A291" s="13">
        <f>IF(D291="","",SUBTOTAL(3,D$7:$D291))</f>
        <v>285</v>
      </c>
      <c r="B291" s="390"/>
      <c r="C291" s="55" t="s">
        <v>1400</v>
      </c>
      <c r="D291" s="56" t="s">
        <v>14</v>
      </c>
      <c r="E291" s="55" t="s">
        <v>52</v>
      </c>
      <c r="F291" s="53" t="s">
        <v>16</v>
      </c>
      <c r="G291" s="390"/>
      <c r="H291" s="54" t="s">
        <v>44</v>
      </c>
      <c r="I291" s="54" t="s">
        <v>44</v>
      </c>
      <c r="J291" s="56"/>
      <c r="K291" s="388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3">
      <c r="A292" s="13">
        <f>IF(D292="","",SUBTOTAL(3,D$7:$D292))</f>
        <v>286</v>
      </c>
      <c r="B292" s="390"/>
      <c r="C292" s="55" t="s">
        <v>2240</v>
      </c>
      <c r="D292" s="56" t="s">
        <v>14</v>
      </c>
      <c r="E292" s="55" t="s">
        <v>52</v>
      </c>
      <c r="F292" s="53" t="s">
        <v>22</v>
      </c>
      <c r="G292" s="390"/>
      <c r="H292" s="54" t="s">
        <v>44</v>
      </c>
      <c r="I292" s="54" t="s">
        <v>44</v>
      </c>
      <c r="J292" s="56"/>
      <c r="K292" s="388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3">
      <c r="A293" s="13">
        <f>IF(D293="","",SUBTOTAL(3,D$7:$D293))</f>
        <v>287</v>
      </c>
      <c r="B293" s="390"/>
      <c r="C293" s="55" t="s">
        <v>1402</v>
      </c>
      <c r="D293" s="56" t="s">
        <v>14</v>
      </c>
      <c r="E293" s="55" t="s">
        <v>52</v>
      </c>
      <c r="F293" s="53" t="s">
        <v>16</v>
      </c>
      <c r="G293" s="390"/>
      <c r="H293" s="54" t="s">
        <v>44</v>
      </c>
      <c r="I293" s="54" t="s">
        <v>44</v>
      </c>
      <c r="J293" s="56"/>
      <c r="K293" s="388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3">
      <c r="A294" s="13">
        <f>IF(D294="","",SUBTOTAL(3,D$7:$D294))</f>
        <v>288</v>
      </c>
      <c r="B294" s="390"/>
      <c r="C294" s="55" t="s">
        <v>1403</v>
      </c>
      <c r="D294" s="56" t="s">
        <v>14</v>
      </c>
      <c r="E294" s="55" t="s">
        <v>52</v>
      </c>
      <c r="F294" s="53" t="s">
        <v>22</v>
      </c>
      <c r="G294" s="390"/>
      <c r="H294" s="54" t="s">
        <v>44</v>
      </c>
      <c r="I294" s="54" t="s">
        <v>44</v>
      </c>
      <c r="J294" s="56"/>
      <c r="K294" s="388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3">
      <c r="A295" s="13">
        <f>IF(D295="","",SUBTOTAL(3,D$7:$D295))</f>
        <v>289</v>
      </c>
      <c r="B295" s="390"/>
      <c r="C295" s="55" t="s">
        <v>1404</v>
      </c>
      <c r="D295" s="56" t="s">
        <v>14</v>
      </c>
      <c r="E295" s="55" t="s">
        <v>52</v>
      </c>
      <c r="F295" s="53" t="s">
        <v>16</v>
      </c>
      <c r="G295" s="390"/>
      <c r="H295" s="54" t="s">
        <v>44</v>
      </c>
      <c r="I295" s="54" t="s">
        <v>44</v>
      </c>
      <c r="J295" s="56"/>
      <c r="K295" s="388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3">
      <c r="A296" s="13">
        <f>IF(D296="","",SUBTOTAL(3,D$7:$D296))</f>
        <v>290</v>
      </c>
      <c r="B296" s="390"/>
      <c r="C296" s="55" t="s">
        <v>1406</v>
      </c>
      <c r="D296" s="56" t="s">
        <v>14</v>
      </c>
      <c r="E296" s="55" t="s">
        <v>52</v>
      </c>
      <c r="F296" s="53" t="s">
        <v>22</v>
      </c>
      <c r="G296" s="390"/>
      <c r="H296" s="54" t="s">
        <v>44</v>
      </c>
      <c r="I296" s="54" t="s">
        <v>44</v>
      </c>
      <c r="J296" s="56"/>
      <c r="K296" s="388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3">
      <c r="A297" s="13">
        <f>IF(D297="","",SUBTOTAL(3,D$7:$D297))</f>
        <v>291</v>
      </c>
      <c r="B297" s="390"/>
      <c r="C297" s="55" t="s">
        <v>1407</v>
      </c>
      <c r="D297" s="56" t="s">
        <v>14</v>
      </c>
      <c r="E297" s="55" t="s">
        <v>52</v>
      </c>
      <c r="F297" s="53" t="s">
        <v>33</v>
      </c>
      <c r="G297" s="390"/>
      <c r="H297" s="54" t="s">
        <v>44</v>
      </c>
      <c r="I297" s="54" t="s">
        <v>44</v>
      </c>
      <c r="J297" s="56"/>
      <c r="K297" s="388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3">
      <c r="A298" s="13">
        <f>IF(D298="","",SUBTOTAL(3,D$7:$D298))</f>
        <v>292</v>
      </c>
      <c r="B298" s="390"/>
      <c r="C298" s="55" t="s">
        <v>1408</v>
      </c>
      <c r="D298" s="56" t="s">
        <v>14</v>
      </c>
      <c r="E298" s="55" t="s">
        <v>52</v>
      </c>
      <c r="F298" s="53" t="s">
        <v>150</v>
      </c>
      <c r="G298" s="390"/>
      <c r="H298" s="54" t="s">
        <v>44</v>
      </c>
      <c r="I298" s="54" t="s">
        <v>44</v>
      </c>
      <c r="J298" s="56"/>
      <c r="K298" s="388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3">
      <c r="A299" s="13">
        <f>IF(D299="","",SUBTOTAL(3,D$7:$D299))</f>
        <v>293</v>
      </c>
      <c r="B299" s="390"/>
      <c r="C299" s="55" t="s">
        <v>1410</v>
      </c>
      <c r="D299" s="56" t="s">
        <v>14</v>
      </c>
      <c r="E299" s="55" t="s">
        <v>52</v>
      </c>
      <c r="F299" s="53" t="s">
        <v>153</v>
      </c>
      <c r="G299" s="390"/>
      <c r="H299" s="54" t="s">
        <v>44</v>
      </c>
      <c r="I299" s="54" t="s">
        <v>44</v>
      </c>
      <c r="J299" s="56"/>
      <c r="K299" s="388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3">
      <c r="A300" s="13">
        <f>IF(D300="","",SUBTOTAL(3,D$7:$D300))</f>
        <v>294</v>
      </c>
      <c r="B300" s="390"/>
      <c r="C300" s="55" t="s">
        <v>1411</v>
      </c>
      <c r="D300" s="56" t="s">
        <v>14</v>
      </c>
      <c r="E300" s="55" t="s">
        <v>52</v>
      </c>
      <c r="F300" s="53" t="s">
        <v>16</v>
      </c>
      <c r="G300" s="390"/>
      <c r="H300" s="54" t="s">
        <v>44</v>
      </c>
      <c r="I300" s="54" t="s">
        <v>44</v>
      </c>
      <c r="J300" s="56"/>
      <c r="K300" s="388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3">
      <c r="A301" s="13">
        <f>IF(D301="","",SUBTOTAL(3,D$7:$D301))</f>
        <v>295</v>
      </c>
      <c r="B301" s="390"/>
      <c r="C301" s="55" t="s">
        <v>1412</v>
      </c>
      <c r="D301" s="56" t="s">
        <v>14</v>
      </c>
      <c r="E301" s="55" t="s">
        <v>52</v>
      </c>
      <c r="F301" s="53" t="s">
        <v>22</v>
      </c>
      <c r="G301" s="390"/>
      <c r="H301" s="54" t="s">
        <v>44</v>
      </c>
      <c r="I301" s="54" t="s">
        <v>44</v>
      </c>
      <c r="J301" s="56"/>
      <c r="K301" s="388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3">
      <c r="A302" s="13">
        <f>IF(D302="","",SUBTOTAL(3,D$7:$D302))</f>
        <v>296</v>
      </c>
      <c r="B302" s="390"/>
      <c r="C302" s="55" t="s">
        <v>1413</v>
      </c>
      <c r="D302" s="56" t="s">
        <v>14</v>
      </c>
      <c r="E302" s="55" t="s">
        <v>52</v>
      </c>
      <c r="F302" s="53" t="s">
        <v>27</v>
      </c>
      <c r="G302" s="390"/>
      <c r="H302" s="54" t="s">
        <v>44</v>
      </c>
      <c r="I302" s="54" t="s">
        <v>44</v>
      </c>
      <c r="J302" s="56"/>
      <c r="K302" s="388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3">
      <c r="A303" s="13">
        <f>IF(D303="","",SUBTOTAL(3,D$7:$D303))</f>
        <v>297</v>
      </c>
      <c r="B303" s="390"/>
      <c r="C303" s="55" t="s">
        <v>1414</v>
      </c>
      <c r="D303" s="56" t="s">
        <v>14</v>
      </c>
      <c r="E303" s="55" t="s">
        <v>52</v>
      </c>
      <c r="F303" s="53" t="s">
        <v>16</v>
      </c>
      <c r="G303" s="390"/>
      <c r="H303" s="54" t="s">
        <v>44</v>
      </c>
      <c r="I303" s="54" t="s">
        <v>44</v>
      </c>
      <c r="J303" s="56"/>
      <c r="K303" s="388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3">
      <c r="A304" s="13">
        <f>IF(D304="","",SUBTOTAL(3,D$7:$D304))</f>
        <v>298</v>
      </c>
      <c r="B304" s="390"/>
      <c r="C304" s="55" t="s">
        <v>1416</v>
      </c>
      <c r="D304" s="56" t="s">
        <v>14</v>
      </c>
      <c r="E304" s="55" t="s">
        <v>52</v>
      </c>
      <c r="F304" s="53" t="s">
        <v>16</v>
      </c>
      <c r="G304" s="390"/>
      <c r="H304" s="54" t="s">
        <v>44</v>
      </c>
      <c r="I304" s="54" t="s">
        <v>44</v>
      </c>
      <c r="J304" s="56"/>
      <c r="K304" s="388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3">
      <c r="A305" s="13">
        <f>IF(D305="","",SUBTOTAL(3,D$7:$D305))</f>
        <v>299</v>
      </c>
      <c r="B305" s="390"/>
      <c r="C305" s="55" t="s">
        <v>1417</v>
      </c>
      <c r="D305" s="56" t="s">
        <v>14</v>
      </c>
      <c r="E305" s="55" t="s">
        <v>52</v>
      </c>
      <c r="F305" s="53" t="s">
        <v>22</v>
      </c>
      <c r="G305" s="390"/>
      <c r="H305" s="54" t="s">
        <v>44</v>
      </c>
      <c r="I305" s="54" t="s">
        <v>44</v>
      </c>
      <c r="J305" s="56"/>
      <c r="K305" s="388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3">
      <c r="A306" s="13">
        <f>IF(D306="","",SUBTOTAL(3,D$7:$D306))</f>
        <v>300</v>
      </c>
      <c r="B306" s="390"/>
      <c r="C306" s="55" t="s">
        <v>1418</v>
      </c>
      <c r="D306" s="56" t="s">
        <v>14</v>
      </c>
      <c r="E306" s="55" t="s">
        <v>52</v>
      </c>
      <c r="F306" s="53" t="s">
        <v>16</v>
      </c>
      <c r="G306" s="390"/>
      <c r="H306" s="54" t="s">
        <v>44</v>
      </c>
      <c r="I306" s="54" t="s">
        <v>44</v>
      </c>
      <c r="J306" s="56"/>
      <c r="K306" s="388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3">
      <c r="A307" s="13">
        <f>IF(D307="","",SUBTOTAL(3,D$7:$D307))</f>
        <v>301</v>
      </c>
      <c r="B307" s="390"/>
      <c r="C307" s="55" t="s">
        <v>1668</v>
      </c>
      <c r="D307" s="56" t="s">
        <v>14</v>
      </c>
      <c r="E307" s="55" t="s">
        <v>52</v>
      </c>
      <c r="F307" s="53" t="s">
        <v>22</v>
      </c>
      <c r="G307" s="390"/>
      <c r="H307" s="54" t="s">
        <v>44</v>
      </c>
      <c r="I307" s="54" t="s">
        <v>44</v>
      </c>
      <c r="J307" s="56"/>
      <c r="K307" s="388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3">
      <c r="A308" s="13">
        <f>IF(D308="","",SUBTOTAL(3,D$7:$D308))</f>
        <v>302</v>
      </c>
      <c r="B308" s="390"/>
      <c r="C308" s="55" t="s">
        <v>1420</v>
      </c>
      <c r="D308" s="56" t="s">
        <v>14</v>
      </c>
      <c r="E308" s="55" t="s">
        <v>52</v>
      </c>
      <c r="F308" s="53" t="s">
        <v>22</v>
      </c>
      <c r="G308" s="390"/>
      <c r="H308" s="54" t="s">
        <v>44</v>
      </c>
      <c r="I308" s="54" t="s">
        <v>44</v>
      </c>
      <c r="J308" s="56"/>
      <c r="K308" s="388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3">
      <c r="A309" s="13">
        <f>IF(D309="","",SUBTOTAL(3,D$7:$D309))</f>
        <v>303</v>
      </c>
      <c r="B309" s="390"/>
      <c r="C309" s="55" t="s">
        <v>1421</v>
      </c>
      <c r="D309" s="56" t="s">
        <v>14</v>
      </c>
      <c r="E309" s="55" t="s">
        <v>52</v>
      </c>
      <c r="F309" s="53" t="s">
        <v>27</v>
      </c>
      <c r="G309" s="390"/>
      <c r="H309" s="54" t="s">
        <v>44</v>
      </c>
      <c r="I309" s="54" t="s">
        <v>44</v>
      </c>
      <c r="J309" s="56"/>
      <c r="K309" s="388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3">
      <c r="A310" s="13">
        <f>IF(D310="","",SUBTOTAL(3,D$7:$D310))</f>
        <v>304</v>
      </c>
      <c r="B310" s="390"/>
      <c r="C310" s="55" t="s">
        <v>1422</v>
      </c>
      <c r="D310" s="56" t="s">
        <v>14</v>
      </c>
      <c r="E310" s="55" t="s">
        <v>52</v>
      </c>
      <c r="F310" s="53" t="s">
        <v>22</v>
      </c>
      <c r="G310" s="390"/>
      <c r="H310" s="54" t="s">
        <v>44</v>
      </c>
      <c r="I310" s="54" t="s">
        <v>44</v>
      </c>
      <c r="J310" s="56"/>
      <c r="K310" s="388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3">
      <c r="A311" s="13">
        <f>IF(D311="","",SUBTOTAL(3,D$7:$D311))</f>
        <v>305</v>
      </c>
      <c r="B311" s="390"/>
      <c r="C311" s="55" t="s">
        <v>1424</v>
      </c>
      <c r="D311" s="56" t="s">
        <v>14</v>
      </c>
      <c r="E311" s="55" t="s">
        <v>52</v>
      </c>
      <c r="F311" s="53" t="s">
        <v>22</v>
      </c>
      <c r="G311" s="390"/>
      <c r="H311" s="54" t="s">
        <v>44</v>
      </c>
      <c r="I311" s="54" t="s">
        <v>44</v>
      </c>
      <c r="J311" s="56"/>
      <c r="K311" s="388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3">
      <c r="A312" s="13">
        <f>IF(D312="","",SUBTOTAL(3,D$7:$D312))</f>
        <v>306</v>
      </c>
      <c r="B312" s="390"/>
      <c r="C312" s="55" t="s">
        <v>1425</v>
      </c>
      <c r="D312" s="56" t="s">
        <v>14</v>
      </c>
      <c r="E312" s="55" t="s">
        <v>52</v>
      </c>
      <c r="F312" s="53" t="s">
        <v>27</v>
      </c>
      <c r="G312" s="390"/>
      <c r="H312" s="54" t="s">
        <v>44</v>
      </c>
      <c r="I312" s="54" t="s">
        <v>44</v>
      </c>
      <c r="J312" s="56"/>
      <c r="K312" s="388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3">
      <c r="A313" s="13">
        <f>IF(D313="","",SUBTOTAL(3,D$7:$D313))</f>
        <v>307</v>
      </c>
      <c r="B313" s="390"/>
      <c r="C313" s="55" t="s">
        <v>1426</v>
      </c>
      <c r="D313" s="56" t="s">
        <v>14</v>
      </c>
      <c r="E313" s="55" t="s">
        <v>52</v>
      </c>
      <c r="F313" s="53" t="s">
        <v>16</v>
      </c>
      <c r="G313" s="390"/>
      <c r="H313" s="54" t="s">
        <v>44</v>
      </c>
      <c r="I313" s="54" t="s">
        <v>44</v>
      </c>
      <c r="J313" s="56"/>
      <c r="K313" s="388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3">
      <c r="A314" s="13">
        <f>IF(D314="","",SUBTOTAL(3,D$7:$D314))</f>
        <v>308</v>
      </c>
      <c r="B314" s="390"/>
      <c r="C314" s="55" t="s">
        <v>1428</v>
      </c>
      <c r="D314" s="56" t="s">
        <v>14</v>
      </c>
      <c r="E314" s="55" t="s">
        <v>52</v>
      </c>
      <c r="F314" s="53" t="s">
        <v>22</v>
      </c>
      <c r="G314" s="390"/>
      <c r="H314" s="54" t="s">
        <v>44</v>
      </c>
      <c r="I314" s="54" t="s">
        <v>44</v>
      </c>
      <c r="J314" s="56"/>
      <c r="K314" s="388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3">
      <c r="A315" s="13">
        <f>IF(D315="","",SUBTOTAL(3,D$7:$D315))</f>
        <v>309</v>
      </c>
      <c r="B315" s="390"/>
      <c r="C315" s="55" t="s">
        <v>1429</v>
      </c>
      <c r="D315" s="56" t="s">
        <v>14</v>
      </c>
      <c r="E315" s="55" t="s">
        <v>52</v>
      </c>
      <c r="F315" s="53" t="s">
        <v>16</v>
      </c>
      <c r="G315" s="390"/>
      <c r="H315" s="54" t="s">
        <v>44</v>
      </c>
      <c r="I315" s="54" t="s">
        <v>44</v>
      </c>
      <c r="J315" s="56"/>
      <c r="K315" s="388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3">
      <c r="A316" s="13">
        <f>IF(D316="","",SUBTOTAL(3,D$7:$D316))</f>
        <v>310</v>
      </c>
      <c r="B316" s="390"/>
      <c r="C316" s="55" t="s">
        <v>1431</v>
      </c>
      <c r="D316" s="56" t="s">
        <v>14</v>
      </c>
      <c r="E316" s="55" t="s">
        <v>52</v>
      </c>
      <c r="F316" s="53" t="s">
        <v>22</v>
      </c>
      <c r="G316" s="390"/>
      <c r="H316" s="54" t="s">
        <v>44</v>
      </c>
      <c r="I316" s="54" t="s">
        <v>44</v>
      </c>
      <c r="J316" s="56"/>
      <c r="K316" s="388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3">
      <c r="A317" s="13">
        <f>IF(D317="","",SUBTOTAL(3,D$7:$D317))</f>
        <v>311</v>
      </c>
      <c r="B317" s="390"/>
      <c r="C317" s="55" t="s">
        <v>1432</v>
      </c>
      <c r="D317" s="56" t="s">
        <v>14</v>
      </c>
      <c r="E317" s="55" t="s">
        <v>52</v>
      </c>
      <c r="F317" s="53" t="s">
        <v>27</v>
      </c>
      <c r="G317" s="390"/>
      <c r="H317" s="54" t="s">
        <v>44</v>
      </c>
      <c r="I317" s="54" t="s">
        <v>44</v>
      </c>
      <c r="J317" s="56"/>
      <c r="K317" s="388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3">
      <c r="A318" s="13">
        <f>IF(D318="","",SUBTOTAL(3,D$7:$D318))</f>
        <v>312</v>
      </c>
      <c r="B318" s="390"/>
      <c r="C318" s="55" t="s">
        <v>1433</v>
      </c>
      <c r="D318" s="56" t="s">
        <v>14</v>
      </c>
      <c r="E318" s="55" t="s">
        <v>52</v>
      </c>
      <c r="F318" s="53" t="s">
        <v>1434</v>
      </c>
      <c r="G318" s="390"/>
      <c r="H318" s="54" t="s">
        <v>44</v>
      </c>
      <c r="I318" s="54" t="s">
        <v>44</v>
      </c>
      <c r="J318" s="56"/>
      <c r="K318" s="388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3">
      <c r="A319" s="13">
        <f>IF(D319="","",SUBTOTAL(3,D$7:$D319))</f>
        <v>313</v>
      </c>
      <c r="B319" s="390"/>
      <c r="C319" s="55" t="s">
        <v>1435</v>
      </c>
      <c r="D319" s="56" t="s">
        <v>14</v>
      </c>
      <c r="E319" s="55" t="s">
        <v>52</v>
      </c>
      <c r="F319" s="53" t="s">
        <v>33</v>
      </c>
      <c r="G319" s="390"/>
      <c r="H319" s="54" t="s">
        <v>44</v>
      </c>
      <c r="I319" s="54" t="s">
        <v>44</v>
      </c>
      <c r="J319" s="56"/>
      <c r="K319" s="388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3">
      <c r="A320" s="13">
        <f>IF(D320="","",SUBTOTAL(3,D$7:$D320))</f>
        <v>314</v>
      </c>
      <c r="B320" s="390"/>
      <c r="C320" s="55" t="s">
        <v>1687</v>
      </c>
      <c r="D320" s="56" t="s">
        <v>14</v>
      </c>
      <c r="E320" s="55" t="s">
        <v>1677</v>
      </c>
      <c r="F320" s="53" t="s">
        <v>150</v>
      </c>
      <c r="G320" s="390" t="s">
        <v>1678</v>
      </c>
      <c r="H320" s="391" t="s">
        <v>17</v>
      </c>
      <c r="I320" s="391" t="s">
        <v>823</v>
      </c>
      <c r="J320" s="389" t="s">
        <v>1264</v>
      </c>
      <c r="K320" s="388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3">
      <c r="A321" s="13">
        <f>IF(D321="","",SUBTOTAL(3,D$7:$D321))</f>
        <v>315</v>
      </c>
      <c r="B321" s="390"/>
      <c r="C321" s="55" t="s">
        <v>1687</v>
      </c>
      <c r="D321" s="56" t="s">
        <v>14</v>
      </c>
      <c r="E321" s="55" t="s">
        <v>1677</v>
      </c>
      <c r="F321" s="53" t="s">
        <v>16</v>
      </c>
      <c r="G321" s="390"/>
      <c r="H321" s="391"/>
      <c r="I321" s="391"/>
      <c r="J321" s="389"/>
      <c r="K321" s="388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3">
      <c r="A322" s="13">
        <f>IF(D322="","",SUBTOTAL(3,D$7:$D322))</f>
        <v>316</v>
      </c>
      <c r="B322" s="390"/>
      <c r="C322" s="55" t="s">
        <v>1687</v>
      </c>
      <c r="D322" s="56" t="s">
        <v>14</v>
      </c>
      <c r="E322" s="55" t="s">
        <v>1677</v>
      </c>
      <c r="F322" s="53" t="s">
        <v>153</v>
      </c>
      <c r="G322" s="390"/>
      <c r="H322" s="391"/>
      <c r="I322" s="391"/>
      <c r="J322" s="389"/>
      <c r="K322" s="388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3">
      <c r="A323" s="13">
        <f>IF(D323="","",SUBTOTAL(3,D$7:$D323))</f>
        <v>317</v>
      </c>
      <c r="B323" s="390"/>
      <c r="C323" s="55" t="s">
        <v>1687</v>
      </c>
      <c r="D323" s="56" t="s">
        <v>14</v>
      </c>
      <c r="E323" s="55" t="s">
        <v>1677</v>
      </c>
      <c r="F323" s="53" t="s">
        <v>156</v>
      </c>
      <c r="G323" s="390"/>
      <c r="H323" s="391"/>
      <c r="I323" s="391"/>
      <c r="J323" s="389"/>
      <c r="K323" s="388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3">
      <c r="A324" s="13">
        <f>IF(D324="","",SUBTOTAL(3,D$7:$D324))</f>
        <v>318</v>
      </c>
      <c r="B324" s="390"/>
      <c r="C324" s="55" t="s">
        <v>1688</v>
      </c>
      <c r="D324" s="56" t="s">
        <v>14</v>
      </c>
      <c r="E324" s="55" t="s">
        <v>1677</v>
      </c>
      <c r="F324" s="53" t="s">
        <v>16</v>
      </c>
      <c r="G324" s="390"/>
      <c r="H324" s="391"/>
      <c r="I324" s="391"/>
      <c r="J324" s="389"/>
      <c r="K324" s="388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3">
      <c r="A325" s="13">
        <f>IF(D325="","",SUBTOTAL(3,D$7:$D325))</f>
        <v>319</v>
      </c>
      <c r="B325" s="390"/>
      <c r="C325" s="55" t="s">
        <v>1688</v>
      </c>
      <c r="D325" s="56" t="s">
        <v>14</v>
      </c>
      <c r="E325" s="55" t="s">
        <v>1677</v>
      </c>
      <c r="F325" s="53" t="s">
        <v>22</v>
      </c>
      <c r="G325" s="390"/>
      <c r="H325" s="391"/>
      <c r="I325" s="391"/>
      <c r="J325" s="389"/>
      <c r="K325" s="388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3">
      <c r="A326" s="13">
        <f>IF(D326="","",SUBTOTAL(3,D$7:$D326))</f>
        <v>320</v>
      </c>
      <c r="B326" s="390"/>
      <c r="C326" s="55" t="s">
        <v>1688</v>
      </c>
      <c r="D326" s="56" t="s">
        <v>14</v>
      </c>
      <c r="E326" s="55" t="s">
        <v>1677</v>
      </c>
      <c r="F326" s="53" t="s">
        <v>156</v>
      </c>
      <c r="G326" s="390"/>
      <c r="H326" s="391"/>
      <c r="I326" s="391"/>
      <c r="J326" s="389"/>
      <c r="K326" s="388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3">
      <c r="A327" s="13">
        <f>IF(D327="","",SUBTOTAL(3,D$7:$D327))</f>
        <v>321</v>
      </c>
      <c r="B327" s="390"/>
      <c r="C327" s="55" t="s">
        <v>1688</v>
      </c>
      <c r="D327" s="56" t="s">
        <v>14</v>
      </c>
      <c r="E327" s="55" t="s">
        <v>1677</v>
      </c>
      <c r="F327" s="53" t="s">
        <v>27</v>
      </c>
      <c r="G327" s="390"/>
      <c r="H327" s="391"/>
      <c r="I327" s="391"/>
      <c r="J327" s="389"/>
      <c r="K327" s="388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3">
      <c r="A328" s="13" t="str">
        <f>IF(D328="","",SUBTOTAL(3,D$7:$D328))</f>
        <v/>
      </c>
      <c r="B328" s="390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3">
      <c r="A329" s="13">
        <f>IF(D329="","",SUBTOTAL(3,D$7:$D329))</f>
        <v>322</v>
      </c>
      <c r="B329" s="390"/>
      <c r="C329" s="55" t="s">
        <v>2636</v>
      </c>
      <c r="D329" s="56" t="s">
        <v>14</v>
      </c>
      <c r="E329" s="55" t="s">
        <v>2629</v>
      </c>
      <c r="F329" s="53" t="s">
        <v>2630</v>
      </c>
      <c r="G329" s="390" t="s">
        <v>2631</v>
      </c>
      <c r="H329" s="54" t="s">
        <v>17</v>
      </c>
      <c r="I329" s="391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3">
      <c r="A330" s="13">
        <f>IF(D330="","",SUBTOTAL(3,D$7:$D330))</f>
        <v>323</v>
      </c>
      <c r="B330" s="390"/>
      <c r="C330" s="55" t="s">
        <v>2637</v>
      </c>
      <c r="D330" s="56" t="s">
        <v>14</v>
      </c>
      <c r="E330" s="55" t="s">
        <v>119</v>
      </c>
      <c r="F330" s="53" t="s">
        <v>2632</v>
      </c>
      <c r="G330" s="390"/>
      <c r="H330" s="54" t="s">
        <v>119</v>
      </c>
      <c r="I330" s="391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3">
      <c r="A331" s="13">
        <f>IF(D331="","",SUBTOTAL(3,D$7:$D331))</f>
        <v>324</v>
      </c>
      <c r="B331" s="390"/>
      <c r="C331" s="55" t="s">
        <v>2638</v>
      </c>
      <c r="D331" s="56" t="s">
        <v>14</v>
      </c>
      <c r="E331" s="55" t="s">
        <v>2629</v>
      </c>
      <c r="F331" s="53" t="s">
        <v>2630</v>
      </c>
      <c r="G331" s="390"/>
      <c r="H331" s="54" t="s">
        <v>119</v>
      </c>
      <c r="I331" s="391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3">
      <c r="A332" s="13">
        <f>IF(D332="","",SUBTOTAL(3,D$7:$D332))</f>
        <v>325</v>
      </c>
      <c r="B332" s="390"/>
      <c r="C332" s="55" t="s">
        <v>2639</v>
      </c>
      <c r="D332" s="56" t="s">
        <v>14</v>
      </c>
      <c r="E332" s="55" t="s">
        <v>119</v>
      </c>
      <c r="F332" s="53" t="s">
        <v>2632</v>
      </c>
      <c r="G332" s="390"/>
      <c r="H332" s="54" t="s">
        <v>119</v>
      </c>
      <c r="I332" s="391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3">
      <c r="A333" s="13">
        <f>IF(D333="","",SUBTOTAL(3,D$7:$D333))</f>
        <v>326</v>
      </c>
      <c r="B333" s="390"/>
      <c r="C333" s="55" t="s">
        <v>2640</v>
      </c>
      <c r="D333" s="56" t="s">
        <v>14</v>
      </c>
      <c r="E333" s="55" t="s">
        <v>119</v>
      </c>
      <c r="F333" s="53" t="s">
        <v>2633</v>
      </c>
      <c r="G333" s="390"/>
      <c r="H333" s="54" t="s">
        <v>119</v>
      </c>
      <c r="I333" s="391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3">
      <c r="A334" s="13">
        <f>IF(D334="","",SUBTOTAL(3,D$7:$D334))</f>
        <v>327</v>
      </c>
      <c r="B334" s="390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91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3">
      <c r="A335" s="13">
        <f>IF(D335="","",SUBTOTAL(3,D$7:$D335))</f>
        <v>328</v>
      </c>
      <c r="B335" s="390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91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3">
      <c r="A336" s="13">
        <f>IF(D336="","",SUBTOTAL(3,D$7:$D336))</f>
        <v>329</v>
      </c>
      <c r="B336" s="390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91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3">
      <c r="A337" s="13" t="str">
        <f>IF(D337="","",SUBTOTAL(3,D$7:$D337))</f>
        <v/>
      </c>
      <c r="B337" s="390"/>
      <c r="C337" s="57" t="s">
        <v>2642</v>
      </c>
      <c r="D337" s="56"/>
      <c r="E337" s="55"/>
      <c r="F337" s="53"/>
      <c r="G337" s="57"/>
      <c r="H337" s="54"/>
      <c r="I337" s="391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3">
      <c r="A338" s="13">
        <f>IF(D338="","",SUBTOTAL(3,D$7:$D338))</f>
        <v>330</v>
      </c>
      <c r="B338" s="390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3">
      <c r="A339" s="13">
        <f>IF(D339="","",SUBTOTAL(3,D$7:$D339))</f>
        <v>331</v>
      </c>
      <c r="B339" s="390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3">
      <c r="A340" s="13" t="str">
        <f>IF(D340="","",SUBTOTAL(3,D$7:$D340))</f>
        <v/>
      </c>
      <c r="B340" s="390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3">
      <c r="A341" s="13">
        <f>IF(D341="","",SUBTOTAL(3,D$7:$D341))</f>
        <v>332</v>
      </c>
      <c r="B341" s="390"/>
      <c r="C341" s="55" t="s">
        <v>2646</v>
      </c>
      <c r="D341" s="56" t="s">
        <v>14</v>
      </c>
      <c r="E341" s="55" t="s">
        <v>2629</v>
      </c>
      <c r="F341" s="53" t="s">
        <v>2647</v>
      </c>
      <c r="G341" s="390" t="s">
        <v>2648</v>
      </c>
      <c r="H341" s="54" t="s">
        <v>17</v>
      </c>
      <c r="I341" s="391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3">
      <c r="A342" s="13">
        <f>IF(D342="","",SUBTOTAL(3,D$7:$D342))</f>
        <v>333</v>
      </c>
      <c r="B342" s="390"/>
      <c r="C342" s="55" t="s">
        <v>2649</v>
      </c>
      <c r="D342" s="56" t="s">
        <v>14</v>
      </c>
      <c r="E342" s="55" t="s">
        <v>119</v>
      </c>
      <c r="F342" s="53" t="s">
        <v>2650</v>
      </c>
      <c r="G342" s="390"/>
      <c r="H342" s="54" t="s">
        <v>119</v>
      </c>
      <c r="I342" s="391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3">
      <c r="A343" s="13">
        <f>IF(D343="","",SUBTOTAL(3,D$7:$D343))</f>
        <v>334</v>
      </c>
      <c r="B343" s="390"/>
      <c r="C343" s="55" t="s">
        <v>2651</v>
      </c>
      <c r="D343" s="56" t="s">
        <v>14</v>
      </c>
      <c r="E343" s="55" t="s">
        <v>119</v>
      </c>
      <c r="F343" s="53" t="s">
        <v>2652</v>
      </c>
      <c r="G343" s="390"/>
      <c r="H343" s="54" t="s">
        <v>119</v>
      </c>
      <c r="I343" s="391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3">
      <c r="A344" s="13">
        <f>IF(D344="","",SUBTOTAL(3,D$7:$D344))</f>
        <v>335</v>
      </c>
      <c r="B344" s="390"/>
      <c r="C344" s="55" t="s">
        <v>2653</v>
      </c>
      <c r="D344" s="56" t="s">
        <v>14</v>
      </c>
      <c r="E344" s="55" t="s">
        <v>119</v>
      </c>
      <c r="F344" s="53" t="s">
        <v>2630</v>
      </c>
      <c r="G344" s="390"/>
      <c r="H344" s="54" t="s">
        <v>119</v>
      </c>
      <c r="I344" s="391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3">
      <c r="A345" s="13">
        <f>IF(D345="","",SUBTOTAL(3,D$7:$D345))</f>
        <v>336</v>
      </c>
      <c r="B345" s="390"/>
      <c r="C345" s="55" t="s">
        <v>2654</v>
      </c>
      <c r="D345" s="56" t="s">
        <v>14</v>
      </c>
      <c r="E345" s="55" t="s">
        <v>119</v>
      </c>
      <c r="F345" s="53" t="s">
        <v>2632</v>
      </c>
      <c r="G345" s="390"/>
      <c r="H345" s="54" t="s">
        <v>119</v>
      </c>
      <c r="I345" s="391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3">
      <c r="A346" s="13" t="str">
        <f>IF(D346="","",SUBTOTAL(3,D$7:$D346))</f>
        <v/>
      </c>
      <c r="B346" s="390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3">
      <c r="A347" s="13">
        <f>IF(D347="","",SUBTOTAL(3,D$7:$D347))</f>
        <v>337</v>
      </c>
      <c r="B347" s="390"/>
      <c r="C347" s="55" t="s">
        <v>2657</v>
      </c>
      <c r="D347" s="56" t="s">
        <v>14</v>
      </c>
      <c r="E347" s="55" t="s">
        <v>2629</v>
      </c>
      <c r="F347" s="53" t="s">
        <v>2632</v>
      </c>
      <c r="G347" s="390" t="s">
        <v>2631</v>
      </c>
      <c r="H347" s="54" t="s">
        <v>17</v>
      </c>
      <c r="I347" s="391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3">
      <c r="A348" s="13">
        <f>IF(D348="","",SUBTOTAL(3,D$7:$D348))</f>
        <v>338</v>
      </c>
      <c r="B348" s="390"/>
      <c r="C348" s="55" t="s">
        <v>2658</v>
      </c>
      <c r="D348" s="56" t="s">
        <v>14</v>
      </c>
      <c r="E348" s="55" t="s">
        <v>119</v>
      </c>
      <c r="F348" s="53" t="s">
        <v>2632</v>
      </c>
      <c r="G348" s="390"/>
      <c r="H348" s="54" t="s">
        <v>119</v>
      </c>
      <c r="I348" s="391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3">
      <c r="A349" s="13">
        <f>IF(D349="","",SUBTOTAL(3,D$7:$D349))</f>
        <v>339</v>
      </c>
      <c r="B349" s="390"/>
      <c r="C349" s="55" t="s">
        <v>2659</v>
      </c>
      <c r="D349" s="56" t="s">
        <v>14</v>
      </c>
      <c r="E349" s="55" t="s">
        <v>119</v>
      </c>
      <c r="F349" s="53" t="s">
        <v>2633</v>
      </c>
      <c r="G349" s="390"/>
      <c r="H349" s="54" t="s">
        <v>119</v>
      </c>
      <c r="I349" s="391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3">
      <c r="A350" s="13">
        <f>IF(D350="","",SUBTOTAL(3,D$7:$D350))</f>
        <v>340</v>
      </c>
      <c r="B350" s="390"/>
      <c r="C350" s="55" t="s">
        <v>2660</v>
      </c>
      <c r="D350" s="56" t="s">
        <v>14</v>
      </c>
      <c r="E350" s="55" t="s">
        <v>119</v>
      </c>
      <c r="F350" s="53" t="s">
        <v>2630</v>
      </c>
      <c r="G350" s="390"/>
      <c r="H350" s="54" t="s">
        <v>119</v>
      </c>
      <c r="I350" s="391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3">
      <c r="A351" s="13">
        <f>IF(D351="","",SUBTOTAL(3,D$7:$D351))</f>
        <v>341</v>
      </c>
      <c r="B351" s="390"/>
      <c r="C351" s="55" t="s">
        <v>2661</v>
      </c>
      <c r="D351" s="56" t="s">
        <v>14</v>
      </c>
      <c r="E351" s="55" t="s">
        <v>119</v>
      </c>
      <c r="F351" s="53" t="s">
        <v>2630</v>
      </c>
      <c r="G351" s="390"/>
      <c r="H351" s="54" t="s">
        <v>119</v>
      </c>
      <c r="I351" s="391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3">
      <c r="A352" s="13">
        <f>IF(D352="","",SUBTOTAL(3,D$7:$D352))</f>
        <v>342</v>
      </c>
      <c r="B352" s="390"/>
      <c r="C352" s="55" t="s">
        <v>2662</v>
      </c>
      <c r="D352" s="56" t="s">
        <v>14</v>
      </c>
      <c r="E352" s="55" t="s">
        <v>119</v>
      </c>
      <c r="F352" s="53" t="s">
        <v>2630</v>
      </c>
      <c r="G352" s="390"/>
      <c r="H352" s="54" t="s">
        <v>119</v>
      </c>
      <c r="I352" s="391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3">
      <c r="A353" s="13">
        <f>IF(D353="","",SUBTOTAL(3,D$7:$D353))</f>
        <v>343</v>
      </c>
      <c r="B353" s="390"/>
      <c r="C353" s="55" t="s">
        <v>2663</v>
      </c>
      <c r="D353" s="56" t="s">
        <v>14</v>
      </c>
      <c r="E353" s="55" t="s">
        <v>119</v>
      </c>
      <c r="F353" s="53" t="s">
        <v>2630</v>
      </c>
      <c r="G353" s="390"/>
      <c r="H353" s="54" t="s">
        <v>119</v>
      </c>
      <c r="I353" s="391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3">
      <c r="A354" s="13">
        <f>IF(D354="","",SUBTOTAL(3,D$7:$D354))</f>
        <v>344</v>
      </c>
      <c r="B354" s="390"/>
      <c r="C354" s="55" t="s">
        <v>2664</v>
      </c>
      <c r="D354" s="56" t="s">
        <v>14</v>
      </c>
      <c r="E354" s="55" t="s">
        <v>119</v>
      </c>
      <c r="F354" s="53" t="s">
        <v>2632</v>
      </c>
      <c r="G354" s="390"/>
      <c r="H354" s="54" t="s">
        <v>119</v>
      </c>
      <c r="I354" s="391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3">
      <c r="A355" s="13">
        <f>IF(D355="","",SUBTOTAL(3,D$7:$D355))</f>
        <v>345</v>
      </c>
      <c r="B355" s="390"/>
      <c r="C355" s="55" t="s">
        <v>2827</v>
      </c>
      <c r="D355" s="56" t="s">
        <v>14</v>
      </c>
      <c r="E355" s="55" t="s">
        <v>119</v>
      </c>
      <c r="F355" s="53" t="s">
        <v>2632</v>
      </c>
      <c r="G355" s="390"/>
      <c r="H355" s="54" t="s">
        <v>119</v>
      </c>
      <c r="I355" s="391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3">
      <c r="A356" s="13">
        <f>IF(D356="","",SUBTOTAL(3,D$7:$D356))</f>
        <v>346</v>
      </c>
      <c r="B356" s="390"/>
      <c r="C356" s="55" t="s">
        <v>2659</v>
      </c>
      <c r="D356" s="56" t="s">
        <v>14</v>
      </c>
      <c r="E356" s="55" t="s">
        <v>119</v>
      </c>
      <c r="F356" s="53" t="s">
        <v>2633</v>
      </c>
      <c r="G356" s="390"/>
      <c r="H356" s="54" t="s">
        <v>119</v>
      </c>
      <c r="I356" s="391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3">
      <c r="A357" s="13">
        <f>IF(D357="","",SUBTOTAL(3,D$7:$D357))</f>
        <v>347</v>
      </c>
      <c r="B357" s="390"/>
      <c r="C357" s="55" t="s">
        <v>2660</v>
      </c>
      <c r="D357" s="56" t="s">
        <v>14</v>
      </c>
      <c r="E357" s="55" t="s">
        <v>119</v>
      </c>
      <c r="F357" s="53" t="s">
        <v>2630</v>
      </c>
      <c r="G357" s="390"/>
      <c r="H357" s="54" t="s">
        <v>119</v>
      </c>
      <c r="I357" s="391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3">
      <c r="A358" s="13">
        <f>IF(D358="","",SUBTOTAL(3,D$7:$D358))</f>
        <v>348</v>
      </c>
      <c r="B358" s="390"/>
      <c r="C358" s="55" t="s">
        <v>2661</v>
      </c>
      <c r="D358" s="56" t="s">
        <v>14</v>
      </c>
      <c r="E358" s="55" t="s">
        <v>119</v>
      </c>
      <c r="F358" s="53" t="s">
        <v>2630</v>
      </c>
      <c r="G358" s="390"/>
      <c r="H358" s="54" t="s">
        <v>119</v>
      </c>
      <c r="I358" s="391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3">
      <c r="A359" s="13">
        <f>IF(D359="","",SUBTOTAL(3,D$7:$D359))</f>
        <v>349</v>
      </c>
      <c r="B359" s="390"/>
      <c r="C359" s="55" t="s">
        <v>2662</v>
      </c>
      <c r="D359" s="56" t="s">
        <v>14</v>
      </c>
      <c r="E359" s="55" t="s">
        <v>119</v>
      </c>
      <c r="F359" s="53" t="s">
        <v>2630</v>
      </c>
      <c r="G359" s="390"/>
      <c r="H359" s="54" t="s">
        <v>119</v>
      </c>
      <c r="I359" s="391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3">
      <c r="A360" s="13">
        <f>IF(D360="","",SUBTOTAL(3,D$7:$D360))</f>
        <v>350</v>
      </c>
      <c r="B360" s="390"/>
      <c r="C360" s="55" t="s">
        <v>2663</v>
      </c>
      <c r="D360" s="56" t="s">
        <v>14</v>
      </c>
      <c r="E360" s="55" t="s">
        <v>119</v>
      </c>
      <c r="F360" s="53" t="s">
        <v>2630</v>
      </c>
      <c r="G360" s="390"/>
      <c r="H360" s="54" t="s">
        <v>119</v>
      </c>
      <c r="I360" s="391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3">
      <c r="A361" s="13">
        <f>IF(D361="","",SUBTOTAL(3,D$7:$D361))</f>
        <v>351</v>
      </c>
      <c r="B361" s="390"/>
      <c r="C361" s="55" t="s">
        <v>2664</v>
      </c>
      <c r="D361" s="56" t="s">
        <v>14</v>
      </c>
      <c r="E361" s="55" t="s">
        <v>119</v>
      </c>
      <c r="F361" s="53" t="s">
        <v>2632</v>
      </c>
      <c r="G361" s="390"/>
      <c r="H361" s="54" t="s">
        <v>119</v>
      </c>
      <c r="I361" s="391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3">
      <c r="A362" s="13">
        <f>IF(D362="","",SUBTOTAL(3,D$7:$D362))</f>
        <v>352</v>
      </c>
      <c r="B362" s="390"/>
      <c r="C362" s="55" t="s">
        <v>2827</v>
      </c>
      <c r="D362" s="56" t="s">
        <v>14</v>
      </c>
      <c r="E362" s="55" t="s">
        <v>119</v>
      </c>
      <c r="F362" s="53" t="s">
        <v>2632</v>
      </c>
      <c r="G362" s="390"/>
      <c r="H362" s="54" t="s">
        <v>119</v>
      </c>
      <c r="I362" s="391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3">
      <c r="A363" s="13">
        <f>IF(D363="","",SUBTOTAL(3,D$7:$D363))</f>
        <v>353</v>
      </c>
      <c r="B363" s="390"/>
      <c r="C363" s="55" t="s">
        <v>2710</v>
      </c>
      <c r="D363" s="56" t="s">
        <v>2711</v>
      </c>
      <c r="E363" s="373" t="s">
        <v>2725</v>
      </c>
      <c r="F363" s="53" t="s">
        <v>2712</v>
      </c>
      <c r="G363" s="390" t="s">
        <v>2713</v>
      </c>
      <c r="H363" s="391" t="s">
        <v>17</v>
      </c>
      <c r="I363" s="391"/>
      <c r="J363" s="389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3">
      <c r="A364" s="13">
        <f>IF(D364="","",SUBTOTAL(3,D$7:$D364))</f>
        <v>354</v>
      </c>
      <c r="B364" s="390"/>
      <c r="C364" s="55" t="s">
        <v>2714</v>
      </c>
      <c r="D364" s="56" t="s">
        <v>2711</v>
      </c>
      <c r="E364" s="373"/>
      <c r="F364" s="53" t="s">
        <v>2715</v>
      </c>
      <c r="G364" s="390"/>
      <c r="H364" s="391"/>
      <c r="I364" s="391"/>
      <c r="J364" s="389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3">
      <c r="A365" s="13">
        <f>IF(D365="","",SUBTOTAL(3,D$7:$D365))</f>
        <v>355</v>
      </c>
      <c r="B365" s="390"/>
      <c r="C365" s="55" t="s">
        <v>2716</v>
      </c>
      <c r="D365" s="56" t="s">
        <v>2711</v>
      </c>
      <c r="E365" s="373"/>
      <c r="F365" s="53" t="s">
        <v>2717</v>
      </c>
      <c r="G365" s="390"/>
      <c r="H365" s="391"/>
      <c r="I365" s="391"/>
      <c r="J365" s="389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3">
      <c r="A366" s="13">
        <f>IF(D366="","",SUBTOTAL(3,D$7:$D366))</f>
        <v>356</v>
      </c>
      <c r="B366" s="390"/>
      <c r="C366" s="55" t="s">
        <v>2718</v>
      </c>
      <c r="D366" s="56" t="s">
        <v>2711</v>
      </c>
      <c r="E366" s="373"/>
      <c r="F366" s="53" t="s">
        <v>2715</v>
      </c>
      <c r="G366" s="390"/>
      <c r="H366" s="391"/>
      <c r="I366" s="391"/>
      <c r="J366" s="389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3">
      <c r="A367" s="13">
        <f>IF(D367="","",SUBTOTAL(3,D$7:$D367))</f>
        <v>357</v>
      </c>
      <c r="B367" s="390"/>
      <c r="C367" s="55" t="s">
        <v>2719</v>
      </c>
      <c r="D367" s="56" t="s">
        <v>2711</v>
      </c>
      <c r="E367" s="373"/>
      <c r="F367" s="53" t="s">
        <v>2712</v>
      </c>
      <c r="G367" s="390"/>
      <c r="H367" s="391"/>
      <c r="I367" s="391"/>
      <c r="J367" s="389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3">
      <c r="A368" s="13">
        <f>IF(D368="","",SUBTOTAL(3,D$7:$D368))</f>
        <v>358</v>
      </c>
      <c r="B368" s="390"/>
      <c r="C368" s="55" t="s">
        <v>2720</v>
      </c>
      <c r="D368" s="56" t="s">
        <v>2711</v>
      </c>
      <c r="E368" s="373"/>
      <c r="F368" s="53" t="s">
        <v>2717</v>
      </c>
      <c r="G368" s="390"/>
      <c r="H368" s="391"/>
      <c r="I368" s="391"/>
      <c r="J368" s="389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3">
      <c r="A369" s="13">
        <f>IF(D369="","",SUBTOTAL(3,D$7:$D369))</f>
        <v>359</v>
      </c>
      <c r="B369" s="390"/>
      <c r="C369" s="55" t="s">
        <v>2721</v>
      </c>
      <c r="D369" s="56" t="s">
        <v>2711</v>
      </c>
      <c r="E369" s="373"/>
      <c r="F369" s="53" t="s">
        <v>2722</v>
      </c>
      <c r="G369" s="390"/>
      <c r="H369" s="391"/>
      <c r="I369" s="391"/>
      <c r="J369" s="389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3">
      <c r="A370" s="13">
        <f>IF(D370="","",SUBTOTAL(3,D$7:$D370))</f>
        <v>360</v>
      </c>
      <c r="B370" s="390"/>
      <c r="C370" s="55" t="s">
        <v>2723</v>
      </c>
      <c r="D370" s="56" t="s">
        <v>2711</v>
      </c>
      <c r="E370" s="373"/>
      <c r="F370" s="53" t="s">
        <v>2724</v>
      </c>
      <c r="G370" s="390"/>
      <c r="H370" s="391"/>
      <c r="I370" s="391"/>
      <c r="J370" s="389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3">
      <c r="A371" s="13">
        <f>IF(D371="","",SUBTOTAL(3,D$7:$D371))</f>
        <v>361</v>
      </c>
      <c r="B371" s="390"/>
      <c r="C371" s="55" t="s">
        <v>158</v>
      </c>
      <c r="D371" s="56" t="s">
        <v>127</v>
      </c>
      <c r="E371" s="55" t="s">
        <v>159</v>
      </c>
      <c r="F371" s="53" t="s">
        <v>160</v>
      </c>
      <c r="G371" s="376" t="s">
        <v>165</v>
      </c>
      <c r="H371" s="373" t="s">
        <v>17</v>
      </c>
      <c r="I371" s="373" t="s">
        <v>161</v>
      </c>
      <c r="J371" s="389" t="s">
        <v>162</v>
      </c>
      <c r="K371" s="388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3">
      <c r="A372" s="13">
        <f>IF(D372="","",SUBTOTAL(3,D$7:$D372))</f>
        <v>362</v>
      </c>
      <c r="B372" s="390"/>
      <c r="C372" s="55" t="s">
        <v>163</v>
      </c>
      <c r="D372" s="56" t="s">
        <v>127</v>
      </c>
      <c r="E372" s="54" t="s">
        <v>44</v>
      </c>
      <c r="F372" s="53" t="s">
        <v>164</v>
      </c>
      <c r="G372" s="376"/>
      <c r="H372" s="373"/>
      <c r="I372" s="373"/>
      <c r="J372" s="389"/>
      <c r="K372" s="388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3">
      <c r="A373" s="13">
        <f>IF(D373="","",SUBTOTAL(3,D$7:$D373))</f>
        <v>363</v>
      </c>
      <c r="B373" s="390"/>
      <c r="C373" s="55" t="s">
        <v>1489</v>
      </c>
      <c r="D373" s="56" t="s">
        <v>127</v>
      </c>
      <c r="E373" s="54" t="s">
        <v>159</v>
      </c>
      <c r="F373" s="53" t="s">
        <v>1490</v>
      </c>
      <c r="G373" s="376"/>
      <c r="H373" s="373"/>
      <c r="I373" s="373"/>
      <c r="J373" s="389"/>
      <c r="K373" s="388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3">
      <c r="A374" s="13">
        <f>IF(D374="","",SUBTOTAL(3,D$7:$D374))</f>
        <v>364</v>
      </c>
      <c r="B374" s="390"/>
      <c r="C374" s="55" t="s">
        <v>1491</v>
      </c>
      <c r="D374" s="56" t="s">
        <v>127</v>
      </c>
      <c r="E374" s="54" t="s">
        <v>159</v>
      </c>
      <c r="F374" s="53" t="s">
        <v>1492</v>
      </c>
      <c r="G374" s="376"/>
      <c r="H374" s="373"/>
      <c r="I374" s="373"/>
      <c r="J374" s="389"/>
      <c r="K374" s="388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3">
      <c r="A375" s="13">
        <f>IF(D375="","",SUBTOTAL(3,D$7:$D375))</f>
        <v>365</v>
      </c>
      <c r="B375" s="390"/>
      <c r="C375" s="55" t="s">
        <v>1493</v>
      </c>
      <c r="D375" s="56" t="s">
        <v>127</v>
      </c>
      <c r="E375" s="54" t="s">
        <v>159</v>
      </c>
      <c r="F375" s="53" t="s">
        <v>1494</v>
      </c>
      <c r="G375" s="376"/>
      <c r="H375" s="373"/>
      <c r="I375" s="373"/>
      <c r="J375" s="389"/>
      <c r="K375" s="388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3">
      <c r="A376" s="13">
        <f>IF(D376="","",SUBTOTAL(3,D$7:$D376))</f>
        <v>366</v>
      </c>
      <c r="B376" s="390"/>
      <c r="C376" s="55" t="s">
        <v>1495</v>
      </c>
      <c r="D376" s="56" t="s">
        <v>127</v>
      </c>
      <c r="E376" s="54" t="s">
        <v>159</v>
      </c>
      <c r="F376" s="53" t="s">
        <v>1496</v>
      </c>
      <c r="G376" s="376"/>
      <c r="H376" s="373"/>
      <c r="I376" s="373"/>
      <c r="J376" s="389"/>
      <c r="K376" s="388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3">
      <c r="A377" s="13">
        <f>IF(D377="","",SUBTOTAL(3,D$7:$D377))</f>
        <v>367</v>
      </c>
      <c r="B377" s="390"/>
      <c r="C377" s="55" t="s">
        <v>1497</v>
      </c>
      <c r="D377" s="56" t="s">
        <v>127</v>
      </c>
      <c r="E377" s="54" t="s">
        <v>159</v>
      </c>
      <c r="F377" s="53" t="s">
        <v>1498</v>
      </c>
      <c r="G377" s="376"/>
      <c r="H377" s="373"/>
      <c r="I377" s="373"/>
      <c r="J377" s="389"/>
      <c r="K377" s="388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3">
      <c r="A378" s="13">
        <f>IF(D378="","",SUBTOTAL(3,D$7:$D378))</f>
        <v>368</v>
      </c>
      <c r="B378" s="390"/>
      <c r="C378" s="55" t="s">
        <v>1497</v>
      </c>
      <c r="D378" s="56" t="s">
        <v>127</v>
      </c>
      <c r="E378" s="54" t="s">
        <v>159</v>
      </c>
      <c r="F378" s="53" t="s">
        <v>1499</v>
      </c>
      <c r="G378" s="376"/>
      <c r="H378" s="373"/>
      <c r="I378" s="373"/>
      <c r="J378" s="389"/>
      <c r="K378" s="388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3">
      <c r="A379" s="13">
        <f>IF(D379="","",SUBTOTAL(3,D$7:$D379))</f>
        <v>369</v>
      </c>
      <c r="B379" s="390"/>
      <c r="C379" s="55" t="s">
        <v>1500</v>
      </c>
      <c r="D379" s="56" t="s">
        <v>127</v>
      </c>
      <c r="E379" s="54" t="s">
        <v>159</v>
      </c>
      <c r="F379" s="53" t="s">
        <v>1499</v>
      </c>
      <c r="G379" s="376"/>
      <c r="H379" s="373"/>
      <c r="I379" s="373"/>
      <c r="J379" s="389"/>
      <c r="K379" s="388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3">
      <c r="A380" s="13">
        <f>IF(D380="","",SUBTOTAL(3,D$7:$D380))</f>
        <v>370</v>
      </c>
      <c r="B380" s="390"/>
      <c r="C380" s="55" t="s">
        <v>2687</v>
      </c>
      <c r="D380" s="56" t="s">
        <v>14</v>
      </c>
      <c r="E380" s="391" t="s">
        <v>2293</v>
      </c>
      <c r="F380" s="53" t="s">
        <v>2688</v>
      </c>
      <c r="G380" s="376" t="s">
        <v>2684</v>
      </c>
      <c r="H380" s="373" t="s">
        <v>17</v>
      </c>
      <c r="I380" s="55"/>
      <c r="J380" s="389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3">
      <c r="A381" s="13">
        <f>IF(D381="","",SUBTOTAL(3,D$7:$D381))</f>
        <v>371</v>
      </c>
      <c r="B381" s="390"/>
      <c r="C381" s="55" t="s">
        <v>2687</v>
      </c>
      <c r="D381" s="56" t="s">
        <v>14</v>
      </c>
      <c r="E381" s="391"/>
      <c r="F381" s="53" t="s">
        <v>1858</v>
      </c>
      <c r="G381" s="376"/>
      <c r="H381" s="373"/>
      <c r="I381" s="55"/>
      <c r="J381" s="389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3">
      <c r="A382" s="13">
        <f>IF(D382="","",SUBTOTAL(3,D$7:$D382))</f>
        <v>372</v>
      </c>
      <c r="B382" s="390"/>
      <c r="C382" s="55" t="s">
        <v>2687</v>
      </c>
      <c r="D382" s="56" t="s">
        <v>14</v>
      </c>
      <c r="E382" s="391"/>
      <c r="F382" s="53" t="s">
        <v>2689</v>
      </c>
      <c r="G382" s="376"/>
      <c r="H382" s="373"/>
      <c r="I382" s="55"/>
      <c r="J382" s="389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3">
      <c r="A383" s="13">
        <f>IF(D383="","",SUBTOTAL(3,D$7:$D383))</f>
        <v>373</v>
      </c>
      <c r="B383" s="390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376" t="s">
        <v>1862</v>
      </c>
      <c r="H383" s="373" t="s">
        <v>17</v>
      </c>
      <c r="I383" s="373" t="s">
        <v>1381</v>
      </c>
      <c r="J383" s="389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3">
      <c r="A384" s="13">
        <f>IF(D384="","",SUBTOTAL(3,D$7:$D384))</f>
        <v>374</v>
      </c>
      <c r="B384" s="390"/>
      <c r="C384" s="55" t="s">
        <v>1382</v>
      </c>
      <c r="D384" s="56" t="s">
        <v>700</v>
      </c>
      <c r="E384" s="54" t="s">
        <v>1375</v>
      </c>
      <c r="F384" s="53" t="s">
        <v>1378</v>
      </c>
      <c r="G384" s="376"/>
      <c r="H384" s="373"/>
      <c r="I384" s="373"/>
      <c r="J384" s="389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3">
      <c r="A385" s="13">
        <f>IF(D385="","",SUBTOTAL(3,D$7:$D385))</f>
        <v>375</v>
      </c>
      <c r="B385" s="390"/>
      <c r="C385" s="55" t="s">
        <v>1382</v>
      </c>
      <c r="D385" s="56" t="s">
        <v>700</v>
      </c>
      <c r="E385" s="54" t="s">
        <v>1375</v>
      </c>
      <c r="F385" s="53" t="s">
        <v>1379</v>
      </c>
      <c r="G385" s="376"/>
      <c r="H385" s="373"/>
      <c r="I385" s="373"/>
      <c r="J385" s="389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3">
      <c r="A386" s="13">
        <f>IF(D386="","",SUBTOTAL(3,D$7:$D386))</f>
        <v>376</v>
      </c>
      <c r="B386" s="390"/>
      <c r="C386" s="55" t="s">
        <v>1382</v>
      </c>
      <c r="D386" s="56" t="s">
        <v>700</v>
      </c>
      <c r="E386" s="54" t="s">
        <v>1375</v>
      </c>
      <c r="F386" s="53" t="s">
        <v>1380</v>
      </c>
      <c r="G386" s="376"/>
      <c r="H386" s="373"/>
      <c r="I386" s="373"/>
      <c r="J386" s="389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3">
      <c r="A387" s="13">
        <f>IF(D387="","",SUBTOTAL(3,D$7:$D387))</f>
        <v>377</v>
      </c>
      <c r="B387" s="390"/>
      <c r="C387" s="55" t="s">
        <v>1382</v>
      </c>
      <c r="D387" s="56" t="s">
        <v>700</v>
      </c>
      <c r="E387" s="54" t="s">
        <v>1376</v>
      </c>
      <c r="F387" s="53" t="s">
        <v>1378</v>
      </c>
      <c r="G387" s="376"/>
      <c r="H387" s="373"/>
      <c r="I387" s="373"/>
      <c r="J387" s="389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3">
      <c r="A388" s="13">
        <f>IF(D388="","",SUBTOTAL(3,D$7:$D388))</f>
        <v>378</v>
      </c>
      <c r="B388" s="390"/>
      <c r="C388" s="55" t="s">
        <v>1382</v>
      </c>
      <c r="D388" s="56" t="s">
        <v>700</v>
      </c>
      <c r="E388" s="54" t="s">
        <v>1376</v>
      </c>
      <c r="F388" s="53" t="s">
        <v>1379</v>
      </c>
      <c r="G388" s="376"/>
      <c r="H388" s="373"/>
      <c r="I388" s="373"/>
      <c r="J388" s="389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3">
      <c r="A389" s="13">
        <f>IF(D389="","",SUBTOTAL(3,D$7:$D389))</f>
        <v>379</v>
      </c>
      <c r="B389" s="390"/>
      <c r="C389" s="55" t="s">
        <v>1382</v>
      </c>
      <c r="D389" s="56" t="s">
        <v>700</v>
      </c>
      <c r="E389" s="54" t="s">
        <v>1376</v>
      </c>
      <c r="F389" s="53" t="s">
        <v>1380</v>
      </c>
      <c r="G389" s="376"/>
      <c r="H389" s="373"/>
      <c r="I389" s="373"/>
      <c r="J389" s="389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3">
      <c r="A390" s="13">
        <f>IF(D390="","",SUBTOTAL(3,D$7:$D390))</f>
        <v>380</v>
      </c>
      <c r="B390" s="390"/>
      <c r="C390" s="55" t="s">
        <v>2591</v>
      </c>
      <c r="D390" s="56" t="s">
        <v>700</v>
      </c>
      <c r="E390" s="54" t="s">
        <v>2926</v>
      </c>
      <c r="F390" s="53" t="s">
        <v>2590</v>
      </c>
      <c r="G390" s="376"/>
      <c r="H390" s="373"/>
      <c r="I390" s="373"/>
      <c r="J390" s="389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3">
      <c r="A391" s="13">
        <f>IF(D391="","",SUBTOTAL(3,D$7:$D391))</f>
        <v>381</v>
      </c>
      <c r="B391" s="390"/>
      <c r="C391" s="55" t="s">
        <v>2591</v>
      </c>
      <c r="D391" s="56" t="s">
        <v>700</v>
      </c>
      <c r="E391" s="54" t="s">
        <v>2926</v>
      </c>
      <c r="F391" s="53" t="s">
        <v>1377</v>
      </c>
      <c r="G391" s="376"/>
      <c r="H391" s="373"/>
      <c r="I391" s="373"/>
      <c r="J391" s="389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3">
      <c r="A392" s="13">
        <f>IF(D392="","",SUBTOTAL(3,D$7:$D392))</f>
        <v>382</v>
      </c>
      <c r="B392" s="390"/>
      <c r="C392" s="55" t="s">
        <v>2591</v>
      </c>
      <c r="D392" s="56" t="s">
        <v>700</v>
      </c>
      <c r="E392" s="54" t="s">
        <v>2926</v>
      </c>
      <c r="F392" s="53" t="s">
        <v>1378</v>
      </c>
      <c r="G392" s="376"/>
      <c r="H392" s="373"/>
      <c r="I392" s="373"/>
      <c r="J392" s="389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3">
      <c r="A393" s="13">
        <f>IF(D393="","",SUBTOTAL(3,D$7:$D393))</f>
        <v>383</v>
      </c>
      <c r="B393" s="390"/>
      <c r="C393" s="55" t="s">
        <v>2591</v>
      </c>
      <c r="D393" s="56" t="s">
        <v>700</v>
      </c>
      <c r="E393" s="54" t="s">
        <v>2926</v>
      </c>
      <c r="F393" s="53" t="s">
        <v>1379</v>
      </c>
      <c r="G393" s="376"/>
      <c r="H393" s="373"/>
      <c r="I393" s="373"/>
      <c r="J393" s="389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3">
      <c r="A394" s="13">
        <f>IF(D394="","",SUBTOTAL(3,D$7:$D394))</f>
        <v>384</v>
      </c>
      <c r="B394" s="390"/>
      <c r="C394" s="55" t="s">
        <v>2591</v>
      </c>
      <c r="D394" s="56" t="s">
        <v>700</v>
      </c>
      <c r="E394" s="54" t="s">
        <v>2926</v>
      </c>
      <c r="F394" s="53" t="s">
        <v>1380</v>
      </c>
      <c r="G394" s="376"/>
      <c r="H394" s="373"/>
      <c r="I394" s="373"/>
      <c r="J394" s="389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3">
      <c r="A395" s="13">
        <f>IF(D395="","",SUBTOTAL(3,D$7:$D395))</f>
        <v>385</v>
      </c>
      <c r="B395" s="390"/>
      <c r="C395" s="55" t="s">
        <v>2591</v>
      </c>
      <c r="D395" s="56" t="s">
        <v>700</v>
      </c>
      <c r="E395" s="54" t="s">
        <v>2926</v>
      </c>
      <c r="F395" s="53" t="s">
        <v>2927</v>
      </c>
      <c r="G395" s="376"/>
      <c r="H395" s="373"/>
      <c r="I395" s="373"/>
      <c r="J395" s="389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3">
      <c r="A396" s="13">
        <f>IF(D396="","",SUBTOTAL(3,D$7:$D396))</f>
        <v>386</v>
      </c>
      <c r="B396" s="390"/>
      <c r="C396" s="55" t="s">
        <v>168</v>
      </c>
      <c r="D396" s="56" t="s">
        <v>127</v>
      </c>
      <c r="E396" s="55" t="s">
        <v>169</v>
      </c>
      <c r="F396" s="53" t="s">
        <v>170</v>
      </c>
      <c r="G396" s="376" t="s">
        <v>41</v>
      </c>
      <c r="H396" s="54" t="s">
        <v>44</v>
      </c>
      <c r="I396" s="55"/>
      <c r="J396" s="389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3">
      <c r="A397" s="13">
        <f>IF(D397="","",SUBTOTAL(3,D$7:$D397))</f>
        <v>387</v>
      </c>
      <c r="B397" s="390"/>
      <c r="C397" s="55" t="s">
        <v>171</v>
      </c>
      <c r="D397" s="56" t="s">
        <v>127</v>
      </c>
      <c r="E397" s="55" t="s">
        <v>169</v>
      </c>
      <c r="F397" s="53"/>
      <c r="G397" s="376"/>
      <c r="H397" s="54" t="s">
        <v>44</v>
      </c>
      <c r="I397" s="55"/>
      <c r="J397" s="389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3">
      <c r="A398" s="13">
        <f>IF(D398="","",SUBTOTAL(3,D$7:$D398))</f>
        <v>388</v>
      </c>
      <c r="B398" s="390"/>
      <c r="C398" s="55" t="s">
        <v>172</v>
      </c>
      <c r="D398" s="56" t="s">
        <v>127</v>
      </c>
      <c r="E398" s="55" t="s">
        <v>169</v>
      </c>
      <c r="F398" s="53"/>
      <c r="G398" s="376"/>
      <c r="H398" s="54" t="s">
        <v>44</v>
      </c>
      <c r="I398" s="55"/>
      <c r="J398" s="389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3">
      <c r="A399" s="13">
        <f>IF(D399="","",SUBTOTAL(3,D$7:$D399))</f>
        <v>389</v>
      </c>
      <c r="B399" s="390"/>
      <c r="C399" s="55" t="s">
        <v>173</v>
      </c>
      <c r="D399" s="56" t="s">
        <v>127</v>
      </c>
      <c r="E399" s="55" t="s">
        <v>169</v>
      </c>
      <c r="F399" s="53"/>
      <c r="G399" s="376"/>
      <c r="H399" s="54" t="s">
        <v>44</v>
      </c>
      <c r="I399" s="55"/>
      <c r="J399" s="389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3">
      <c r="A400" s="13">
        <f>IF(D400="","",SUBTOTAL(3,D$7:$D400))</f>
        <v>390</v>
      </c>
      <c r="B400" s="390"/>
      <c r="C400" s="55" t="s">
        <v>174</v>
      </c>
      <c r="D400" s="56" t="s">
        <v>127</v>
      </c>
      <c r="E400" s="55" t="s">
        <v>169</v>
      </c>
      <c r="F400" s="53" t="s">
        <v>175</v>
      </c>
      <c r="G400" s="376"/>
      <c r="H400" s="54" t="s">
        <v>44</v>
      </c>
      <c r="I400" s="55"/>
      <c r="J400" s="389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3">
      <c r="A401" s="13">
        <f>IF(D401="","",SUBTOTAL(3,D$7:$D401))</f>
        <v>391</v>
      </c>
      <c r="B401" s="390"/>
      <c r="C401" s="55" t="s">
        <v>176</v>
      </c>
      <c r="D401" s="56" t="s">
        <v>127</v>
      </c>
      <c r="E401" s="55" t="s">
        <v>169</v>
      </c>
      <c r="F401" s="53"/>
      <c r="G401" s="376"/>
      <c r="H401" s="54" t="s">
        <v>44</v>
      </c>
      <c r="I401" s="55"/>
      <c r="J401" s="389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3">
      <c r="A402" s="13">
        <f>IF(D402="","",SUBTOTAL(3,D$7:$D402))</f>
        <v>392</v>
      </c>
      <c r="B402" s="390"/>
      <c r="C402" s="55" t="s">
        <v>177</v>
      </c>
      <c r="D402" s="56" t="s">
        <v>127</v>
      </c>
      <c r="E402" s="55" t="s">
        <v>169</v>
      </c>
      <c r="F402" s="53"/>
      <c r="G402" s="376"/>
      <c r="H402" s="54" t="s">
        <v>44</v>
      </c>
      <c r="I402" s="55"/>
      <c r="J402" s="389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3">
      <c r="A403" s="13">
        <f>IF(D403="","",SUBTOTAL(3,D$7:$D403))</f>
        <v>393</v>
      </c>
      <c r="B403" s="390"/>
      <c r="C403" s="55" t="s">
        <v>178</v>
      </c>
      <c r="D403" s="56" t="s">
        <v>127</v>
      </c>
      <c r="E403" s="55" t="s">
        <v>159</v>
      </c>
      <c r="F403" s="53" t="s">
        <v>179</v>
      </c>
      <c r="G403" s="376" t="s">
        <v>165</v>
      </c>
      <c r="H403" s="55" t="s">
        <v>17</v>
      </c>
      <c r="I403" s="55" t="s">
        <v>161</v>
      </c>
      <c r="J403" s="389" t="s">
        <v>162</v>
      </c>
      <c r="K403" s="388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3">
      <c r="A404" s="13">
        <f>IF(D404="","",SUBTOTAL(3,D$7:$D404))</f>
        <v>394</v>
      </c>
      <c r="B404" s="390"/>
      <c r="C404" s="55" t="s">
        <v>180</v>
      </c>
      <c r="D404" s="56" t="s">
        <v>127</v>
      </c>
      <c r="E404" s="55" t="s">
        <v>159</v>
      </c>
      <c r="F404" s="53" t="s">
        <v>181</v>
      </c>
      <c r="G404" s="376"/>
      <c r="H404" s="54" t="s">
        <v>44</v>
      </c>
      <c r="I404" s="54" t="s">
        <v>44</v>
      </c>
      <c r="J404" s="389"/>
      <c r="K404" s="388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3">
      <c r="A405" s="13">
        <f>IF(D405="","",SUBTOTAL(3,D$7:$D405))</f>
        <v>395</v>
      </c>
      <c r="B405" s="390"/>
      <c r="C405" s="55" t="s">
        <v>182</v>
      </c>
      <c r="D405" s="56" t="s">
        <v>127</v>
      </c>
      <c r="E405" s="55" t="s">
        <v>159</v>
      </c>
      <c r="F405" s="53" t="s">
        <v>183</v>
      </c>
      <c r="G405" s="376"/>
      <c r="H405" s="54" t="s">
        <v>44</v>
      </c>
      <c r="I405" s="54" t="s">
        <v>44</v>
      </c>
      <c r="J405" s="389"/>
      <c r="K405" s="388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3">
      <c r="A406" s="13">
        <f>IF(D406="","",SUBTOTAL(3,D$7:$D406))</f>
        <v>396</v>
      </c>
      <c r="B406" s="390"/>
      <c r="C406" s="55" t="s">
        <v>184</v>
      </c>
      <c r="D406" s="56" t="s">
        <v>127</v>
      </c>
      <c r="E406" s="55" t="s">
        <v>159</v>
      </c>
      <c r="F406" s="53" t="s">
        <v>185</v>
      </c>
      <c r="G406" s="376"/>
      <c r="H406" s="54" t="s">
        <v>44</v>
      </c>
      <c r="I406" s="54" t="s">
        <v>44</v>
      </c>
      <c r="J406" s="389"/>
      <c r="K406" s="388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3">
      <c r="A407" s="13">
        <f>IF(D407="","",SUBTOTAL(3,D$7:$D407))</f>
        <v>397</v>
      </c>
      <c r="B407" s="390"/>
      <c r="C407" s="55" t="s">
        <v>186</v>
      </c>
      <c r="D407" s="56" t="s">
        <v>127</v>
      </c>
      <c r="E407" s="55" t="s">
        <v>159</v>
      </c>
      <c r="F407" s="53" t="s">
        <v>187</v>
      </c>
      <c r="G407" s="376"/>
      <c r="H407" s="54" t="s">
        <v>44</v>
      </c>
      <c r="I407" s="54" t="s">
        <v>44</v>
      </c>
      <c r="J407" s="389"/>
      <c r="K407" s="388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3">
      <c r="A408" s="13">
        <f>IF(D408="","",SUBTOTAL(3,D$7:$D408))</f>
        <v>398</v>
      </c>
      <c r="B408" s="390"/>
      <c r="C408" s="55" t="s">
        <v>188</v>
      </c>
      <c r="D408" s="56" t="s">
        <v>127</v>
      </c>
      <c r="E408" s="55" t="s">
        <v>159</v>
      </c>
      <c r="F408" s="53" t="s">
        <v>189</v>
      </c>
      <c r="G408" s="376"/>
      <c r="H408" s="54" t="s">
        <v>44</v>
      </c>
      <c r="I408" s="54" t="s">
        <v>44</v>
      </c>
      <c r="J408" s="389"/>
      <c r="K408" s="388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3">
      <c r="A409" s="13">
        <f>IF(D409="","",SUBTOTAL(3,D$7:$D409))</f>
        <v>399</v>
      </c>
      <c r="B409" s="390"/>
      <c r="C409" s="55" t="s">
        <v>190</v>
      </c>
      <c r="D409" s="56" t="s">
        <v>127</v>
      </c>
      <c r="E409" s="55" t="s">
        <v>159</v>
      </c>
      <c r="F409" s="53" t="s">
        <v>191</v>
      </c>
      <c r="G409" s="376"/>
      <c r="H409" s="54" t="s">
        <v>44</v>
      </c>
      <c r="I409" s="54" t="s">
        <v>44</v>
      </c>
      <c r="J409" s="389"/>
      <c r="K409" s="388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3">
      <c r="A410" s="13">
        <f>IF(D410="","",SUBTOTAL(3,D$7:$D410))</f>
        <v>400</v>
      </c>
      <c r="B410" s="390"/>
      <c r="C410" s="55" t="s">
        <v>192</v>
      </c>
      <c r="D410" s="56" t="s">
        <v>127</v>
      </c>
      <c r="E410" s="55" t="s">
        <v>159</v>
      </c>
      <c r="F410" s="53" t="s">
        <v>185</v>
      </c>
      <c r="G410" s="376"/>
      <c r="H410" s="54" t="s">
        <v>44</v>
      </c>
      <c r="I410" s="54" t="s">
        <v>44</v>
      </c>
      <c r="J410" s="389"/>
      <c r="K410" s="388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3">
      <c r="A411" s="13">
        <f>IF(D411="","",SUBTOTAL(3,D$7:$D411))</f>
        <v>401</v>
      </c>
      <c r="B411" s="390"/>
      <c r="C411" s="55" t="s">
        <v>1393</v>
      </c>
      <c r="D411" s="56" t="s">
        <v>127</v>
      </c>
      <c r="E411" s="55" t="s">
        <v>159</v>
      </c>
      <c r="F411" s="53" t="s">
        <v>189</v>
      </c>
      <c r="G411" s="376"/>
      <c r="H411" s="54" t="s">
        <v>44</v>
      </c>
      <c r="I411" s="54" t="s">
        <v>44</v>
      </c>
      <c r="J411" s="389"/>
      <c r="K411" s="388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3">
      <c r="A412" s="13">
        <f>IF(D412="","",SUBTOTAL(3,D$7:$D412))</f>
        <v>402</v>
      </c>
      <c r="B412" s="390"/>
      <c r="C412" s="55" t="s">
        <v>193</v>
      </c>
      <c r="D412" s="56" t="s">
        <v>127</v>
      </c>
      <c r="E412" s="55" t="s">
        <v>159</v>
      </c>
      <c r="F412" s="53" t="s">
        <v>183</v>
      </c>
      <c r="G412" s="376"/>
      <c r="H412" s="54" t="s">
        <v>44</v>
      </c>
      <c r="I412" s="54" t="s">
        <v>44</v>
      </c>
      <c r="J412" s="389"/>
      <c r="K412" s="388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3">
      <c r="A413" s="13">
        <f>IF(D413="","",SUBTOTAL(3,D$7:$D413))</f>
        <v>403</v>
      </c>
      <c r="B413" s="390"/>
      <c r="C413" s="55" t="s">
        <v>194</v>
      </c>
      <c r="D413" s="56" t="s">
        <v>127</v>
      </c>
      <c r="E413" s="55" t="s">
        <v>159</v>
      </c>
      <c r="F413" s="53" t="s">
        <v>195</v>
      </c>
      <c r="G413" s="376"/>
      <c r="H413" s="54" t="s">
        <v>44</v>
      </c>
      <c r="I413" s="54" t="s">
        <v>44</v>
      </c>
      <c r="J413" s="389"/>
      <c r="K413" s="388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3">
      <c r="A414" s="13">
        <f>IF(D414="","",SUBTOTAL(3,D$7:$D414))</f>
        <v>404</v>
      </c>
      <c r="B414" s="390"/>
      <c r="C414" s="55" t="s">
        <v>196</v>
      </c>
      <c r="D414" s="56" t="s">
        <v>127</v>
      </c>
      <c r="E414" s="55" t="s">
        <v>159</v>
      </c>
      <c r="F414" s="53" t="s">
        <v>197</v>
      </c>
      <c r="G414" s="376"/>
      <c r="H414" s="54" t="s">
        <v>44</v>
      </c>
      <c r="I414" s="54" t="s">
        <v>44</v>
      </c>
      <c r="J414" s="389"/>
      <c r="K414" s="388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3">
      <c r="A415" s="13">
        <f>IF(D415="","",SUBTOTAL(3,D$7:$D415))</f>
        <v>405</v>
      </c>
      <c r="B415" s="390"/>
      <c r="C415" s="55" t="s">
        <v>198</v>
      </c>
      <c r="D415" s="56" t="s">
        <v>127</v>
      </c>
      <c r="E415" s="55" t="s">
        <v>159</v>
      </c>
      <c r="F415" s="53" t="s">
        <v>199</v>
      </c>
      <c r="G415" s="376"/>
      <c r="H415" s="54" t="s">
        <v>44</v>
      </c>
      <c r="I415" s="54" t="s">
        <v>44</v>
      </c>
      <c r="J415" s="389"/>
      <c r="K415" s="388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3">
      <c r="A416" s="13">
        <f>IF(D416="","",SUBTOTAL(3,D$7:$D416))</f>
        <v>406</v>
      </c>
      <c r="B416" s="390"/>
      <c r="C416" s="55" t="s">
        <v>1292</v>
      </c>
      <c r="D416" s="56" t="s">
        <v>127</v>
      </c>
      <c r="E416" s="55" t="s">
        <v>159</v>
      </c>
      <c r="F416" s="53" t="s">
        <v>200</v>
      </c>
      <c r="G416" s="376"/>
      <c r="H416" s="54" t="s">
        <v>44</v>
      </c>
      <c r="I416" s="54" t="s">
        <v>44</v>
      </c>
      <c r="J416" s="389"/>
      <c r="K416" s="388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3">
      <c r="A417" s="13">
        <f>IF(D417="","",SUBTOTAL(3,D$7:$D417))</f>
        <v>407</v>
      </c>
      <c r="B417" s="390"/>
      <c r="C417" s="55" t="s">
        <v>1291</v>
      </c>
      <c r="D417" s="56" t="s">
        <v>127</v>
      </c>
      <c r="E417" s="55" t="s">
        <v>159</v>
      </c>
      <c r="F417" s="53" t="s">
        <v>201</v>
      </c>
      <c r="G417" s="376"/>
      <c r="H417" s="54" t="s">
        <v>44</v>
      </c>
      <c r="I417" s="54" t="s">
        <v>44</v>
      </c>
      <c r="J417" s="389"/>
      <c r="K417" s="388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3">
      <c r="A418" s="13">
        <f>IF(D418="","",SUBTOTAL(3,D$7:$D418))</f>
        <v>408</v>
      </c>
      <c r="B418" s="376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90" t="s">
        <v>2628</v>
      </c>
      <c r="H418" s="55" t="s">
        <v>17</v>
      </c>
      <c r="I418" s="55"/>
      <c r="J418" s="389" t="s">
        <v>1266</v>
      </c>
      <c r="K418" s="388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3">
      <c r="A419" s="13">
        <f>IF(D419="","",SUBTOTAL(3,D$7:$D419))</f>
        <v>409</v>
      </c>
      <c r="B419" s="376"/>
      <c r="C419" s="55" t="s">
        <v>205</v>
      </c>
      <c r="D419" s="56" t="s">
        <v>37</v>
      </c>
      <c r="E419" s="373" t="s">
        <v>206</v>
      </c>
      <c r="F419" s="53" t="s">
        <v>1997</v>
      </c>
      <c r="G419" s="390"/>
      <c r="H419" s="54" t="s">
        <v>44</v>
      </c>
      <c r="I419" s="55"/>
      <c r="J419" s="389"/>
      <c r="K419" s="388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3">
      <c r="A420" s="13">
        <f>IF(D420="","",SUBTOTAL(3,D$7:$D420))</f>
        <v>410</v>
      </c>
      <c r="B420" s="376"/>
      <c r="C420" s="55" t="s">
        <v>205</v>
      </c>
      <c r="D420" s="56" t="s">
        <v>37</v>
      </c>
      <c r="E420" s="373"/>
      <c r="F420" s="53" t="s">
        <v>1998</v>
      </c>
      <c r="G420" s="390"/>
      <c r="H420" s="54" t="s">
        <v>44</v>
      </c>
      <c r="I420" s="55"/>
      <c r="J420" s="389"/>
      <c r="K420" s="388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3">
      <c r="A421" s="13">
        <f>IF(D421="","",SUBTOTAL(3,D$7:$D421))</f>
        <v>411</v>
      </c>
      <c r="B421" s="376"/>
      <c r="C421" s="55" t="s">
        <v>205</v>
      </c>
      <c r="D421" s="56" t="s">
        <v>37</v>
      </c>
      <c r="E421" s="373"/>
      <c r="F421" s="53" t="s">
        <v>1999</v>
      </c>
      <c r="G421" s="390"/>
      <c r="H421" s="54" t="s">
        <v>44</v>
      </c>
      <c r="I421" s="55"/>
      <c r="J421" s="389"/>
      <c r="K421" s="388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3">
      <c r="A422" s="13">
        <f>IF(D422="","",SUBTOTAL(3,D$7:$D422))</f>
        <v>412</v>
      </c>
      <c r="B422" s="376"/>
      <c r="C422" s="55" t="s">
        <v>205</v>
      </c>
      <c r="D422" s="56" t="s">
        <v>37</v>
      </c>
      <c r="E422" s="373"/>
      <c r="F422" s="53" t="s">
        <v>2000</v>
      </c>
      <c r="G422" s="390"/>
      <c r="H422" s="54" t="s">
        <v>44</v>
      </c>
      <c r="I422" s="55"/>
      <c r="J422" s="389"/>
      <c r="K422" s="388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3">
      <c r="A423" s="13">
        <f>IF(D423="","",SUBTOTAL(3,D$7:$D423))</f>
        <v>413</v>
      </c>
      <c r="B423" s="376"/>
      <c r="C423" s="55" t="s">
        <v>205</v>
      </c>
      <c r="D423" s="56" t="s">
        <v>37</v>
      </c>
      <c r="E423" s="373"/>
      <c r="F423" s="53" t="s">
        <v>2001</v>
      </c>
      <c r="G423" s="390"/>
      <c r="H423" s="54" t="s">
        <v>44</v>
      </c>
      <c r="I423" s="55"/>
      <c r="J423" s="389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3">
      <c r="A424" s="13">
        <f>IF(D424="","",SUBTOTAL(3,D$7:$D424))</f>
        <v>414</v>
      </c>
      <c r="B424" s="376"/>
      <c r="C424" s="55" t="s">
        <v>205</v>
      </c>
      <c r="D424" s="56" t="s">
        <v>37</v>
      </c>
      <c r="E424" s="373"/>
      <c r="F424" s="53" t="s">
        <v>2002</v>
      </c>
      <c r="G424" s="390"/>
      <c r="H424" s="54" t="s">
        <v>44</v>
      </c>
      <c r="I424" s="55"/>
      <c r="J424" s="389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3">
      <c r="A425" s="13">
        <f>IF(D425="","",SUBTOTAL(3,D$7:$D425))</f>
        <v>415</v>
      </c>
      <c r="B425" s="376"/>
      <c r="C425" s="55" t="s">
        <v>1374</v>
      </c>
      <c r="D425" s="56" t="s">
        <v>37</v>
      </c>
      <c r="E425" s="55"/>
      <c r="F425" s="53" t="s">
        <v>1364</v>
      </c>
      <c r="G425" s="390" t="s">
        <v>1372</v>
      </c>
      <c r="H425" s="391" t="s">
        <v>17</v>
      </c>
      <c r="I425" s="373" t="s">
        <v>1373</v>
      </c>
      <c r="J425" s="389" t="s">
        <v>1266</v>
      </c>
      <c r="K425" s="388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3">
      <c r="A426" s="13">
        <f>IF(D426="","",SUBTOTAL(3,D$7:$D426))</f>
        <v>416</v>
      </c>
      <c r="B426" s="376"/>
      <c r="C426" s="55" t="s">
        <v>205</v>
      </c>
      <c r="D426" s="56" t="s">
        <v>37</v>
      </c>
      <c r="E426" s="55"/>
      <c r="F426" s="53" t="s">
        <v>1365</v>
      </c>
      <c r="G426" s="390"/>
      <c r="H426" s="391"/>
      <c r="I426" s="373"/>
      <c r="J426" s="389"/>
      <c r="K426" s="388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3">
      <c r="A427" s="13">
        <f>IF(D427="","",SUBTOTAL(3,D$7:$D427))</f>
        <v>417</v>
      </c>
      <c r="B427" s="376"/>
      <c r="C427" s="55" t="s">
        <v>205</v>
      </c>
      <c r="D427" s="56" t="s">
        <v>37</v>
      </c>
      <c r="E427" s="55"/>
      <c r="F427" s="53" t="s">
        <v>1366</v>
      </c>
      <c r="G427" s="390"/>
      <c r="H427" s="391"/>
      <c r="I427" s="373"/>
      <c r="J427" s="389"/>
      <c r="K427" s="388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3">
      <c r="A428" s="13">
        <f>IF(D428="","",SUBTOTAL(3,D$7:$D428))</f>
        <v>418</v>
      </c>
      <c r="B428" s="376"/>
      <c r="C428" s="55" t="s">
        <v>205</v>
      </c>
      <c r="D428" s="56" t="s">
        <v>37</v>
      </c>
      <c r="E428" s="55"/>
      <c r="F428" s="53" t="s">
        <v>1367</v>
      </c>
      <c r="G428" s="390"/>
      <c r="H428" s="391"/>
      <c r="I428" s="373"/>
      <c r="J428" s="389"/>
      <c r="K428" s="388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3">
      <c r="A429" s="13">
        <f>IF(D429="","",SUBTOTAL(3,D$7:$D429))</f>
        <v>419</v>
      </c>
      <c r="B429" s="376"/>
      <c r="C429" s="55" t="s">
        <v>205</v>
      </c>
      <c r="D429" s="56" t="s">
        <v>37</v>
      </c>
      <c r="E429" s="55"/>
      <c r="F429" s="53" t="s">
        <v>1368</v>
      </c>
      <c r="G429" s="390"/>
      <c r="H429" s="391"/>
      <c r="I429" s="373"/>
      <c r="J429" s="389"/>
      <c r="K429" s="388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3">
      <c r="A430" s="13">
        <f>IF(D430="","",SUBTOTAL(3,D$7:$D430))</f>
        <v>420</v>
      </c>
      <c r="B430" s="376"/>
      <c r="C430" s="55" t="s">
        <v>205</v>
      </c>
      <c r="D430" s="56" t="s">
        <v>37</v>
      </c>
      <c r="E430" s="55"/>
      <c r="F430" s="53" t="s">
        <v>1369</v>
      </c>
      <c r="G430" s="390"/>
      <c r="H430" s="391"/>
      <c r="I430" s="373"/>
      <c r="J430" s="389"/>
      <c r="K430" s="388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3">
      <c r="A431" s="13">
        <f>IF(D431="","",SUBTOTAL(3,D$7:$D431))</f>
        <v>421</v>
      </c>
      <c r="B431" s="376"/>
      <c r="C431" s="55" t="s">
        <v>205</v>
      </c>
      <c r="D431" s="56" t="s">
        <v>37</v>
      </c>
      <c r="E431" s="55"/>
      <c r="F431" s="53" t="s">
        <v>1370</v>
      </c>
      <c r="G431" s="390"/>
      <c r="H431" s="391"/>
      <c r="I431" s="373"/>
      <c r="J431" s="389"/>
      <c r="K431" s="388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3">
      <c r="A432" s="13">
        <f>IF(D432="","",SUBTOTAL(3,D$7:$D432))</f>
        <v>422</v>
      </c>
      <c r="B432" s="376"/>
      <c r="C432" s="55" t="s">
        <v>205</v>
      </c>
      <c r="D432" s="56" t="s">
        <v>37</v>
      </c>
      <c r="E432" s="55"/>
      <c r="F432" s="53" t="s">
        <v>1371</v>
      </c>
      <c r="G432" s="390"/>
      <c r="H432" s="391"/>
      <c r="I432" s="373"/>
      <c r="J432" s="389"/>
      <c r="K432" s="388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3">
      <c r="A433" s="13">
        <f>IF(D433="","",SUBTOTAL(3,D$7:$D433))</f>
        <v>423</v>
      </c>
      <c r="B433" s="376"/>
      <c r="C433" s="55" t="s">
        <v>1447</v>
      </c>
      <c r="D433" s="56" t="s">
        <v>37</v>
      </c>
      <c r="E433" s="55"/>
      <c r="F433" s="53" t="s">
        <v>1449</v>
      </c>
      <c r="G433" s="390" t="s">
        <v>1372</v>
      </c>
      <c r="H433" s="54"/>
      <c r="I433" s="55"/>
      <c r="J433" s="56"/>
      <c r="K433" s="388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3">
      <c r="A434" s="13">
        <f>IF(D434="","",SUBTOTAL(3,D$7:$D434))</f>
        <v>424</v>
      </c>
      <c r="B434" s="376"/>
      <c r="C434" s="55" t="s">
        <v>1448</v>
      </c>
      <c r="D434" s="56" t="s">
        <v>37</v>
      </c>
      <c r="E434" s="55"/>
      <c r="F434" s="53"/>
      <c r="G434" s="390"/>
      <c r="H434" s="54"/>
      <c r="I434" s="55"/>
      <c r="J434" s="56"/>
      <c r="K434" s="388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3">
      <c r="A435" s="13">
        <f>IF(D435="","",SUBTOTAL(3,D$7:$D435))</f>
        <v>425</v>
      </c>
      <c r="B435" s="376"/>
      <c r="C435" s="55" t="s">
        <v>2755</v>
      </c>
      <c r="D435" s="56" t="s">
        <v>37</v>
      </c>
      <c r="E435" s="55"/>
      <c r="F435" s="53"/>
      <c r="G435" s="390" t="s">
        <v>1372</v>
      </c>
      <c r="H435" s="54"/>
      <c r="I435" s="55"/>
      <c r="J435" s="389" t="s">
        <v>2756</v>
      </c>
      <c r="K435" s="393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3">
      <c r="A436" s="13">
        <f>IF(D436="","",SUBTOTAL(3,D$7:$D436))</f>
        <v>426</v>
      </c>
      <c r="B436" s="376"/>
      <c r="C436" s="55" t="s">
        <v>2757</v>
      </c>
      <c r="D436" s="56" t="s">
        <v>37</v>
      </c>
      <c r="E436" s="55"/>
      <c r="F436" s="53"/>
      <c r="G436" s="390"/>
      <c r="H436" s="54"/>
      <c r="I436" s="55"/>
      <c r="J436" s="389"/>
      <c r="K436" s="393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3">
      <c r="A437" s="13">
        <f>IF(D437="","",SUBTOTAL(3,D$7:$D437))</f>
        <v>427</v>
      </c>
      <c r="B437" s="376"/>
      <c r="C437" s="55" t="s">
        <v>2758</v>
      </c>
      <c r="D437" s="56" t="s">
        <v>37</v>
      </c>
      <c r="E437" s="55"/>
      <c r="F437" s="53"/>
      <c r="G437" s="390"/>
      <c r="H437" s="54"/>
      <c r="I437" s="55"/>
      <c r="J437" s="389"/>
      <c r="K437" s="393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3">
      <c r="A438" s="13">
        <f>IF(D438="","",SUBTOTAL(3,D$7:$D438))</f>
        <v>428</v>
      </c>
      <c r="B438" s="376"/>
      <c r="C438" s="55" t="s">
        <v>1662</v>
      </c>
      <c r="D438" s="56" t="s">
        <v>1641</v>
      </c>
      <c r="E438" s="55"/>
      <c r="F438" s="53" t="s">
        <v>1642</v>
      </c>
      <c r="G438" s="390" t="s">
        <v>1372</v>
      </c>
      <c r="H438" s="391" t="s">
        <v>1643</v>
      </c>
      <c r="I438" s="373" t="s">
        <v>1373</v>
      </c>
      <c r="J438" s="389" t="s">
        <v>1663</v>
      </c>
      <c r="K438" s="373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3">
      <c r="A439" s="13">
        <f>IF(D439="","",SUBTOTAL(3,D$7:$D439))</f>
        <v>429</v>
      </c>
      <c r="B439" s="376"/>
      <c r="C439" s="55" t="s">
        <v>1662</v>
      </c>
      <c r="D439" s="56" t="s">
        <v>1641</v>
      </c>
      <c r="E439" s="55"/>
      <c r="F439" s="53" t="s">
        <v>1644</v>
      </c>
      <c r="G439" s="390"/>
      <c r="H439" s="391"/>
      <c r="I439" s="373"/>
      <c r="J439" s="389"/>
      <c r="K439" s="373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3">
      <c r="A440" s="13">
        <f>IF(D440="","",SUBTOTAL(3,D$7:$D440))</f>
        <v>430</v>
      </c>
      <c r="B440" s="376"/>
      <c r="C440" s="55" t="s">
        <v>1662</v>
      </c>
      <c r="D440" s="56" t="s">
        <v>1641</v>
      </c>
      <c r="E440" s="55"/>
      <c r="F440" s="53" t="s">
        <v>1645</v>
      </c>
      <c r="G440" s="390"/>
      <c r="H440" s="391"/>
      <c r="I440" s="373"/>
      <c r="J440" s="389"/>
      <c r="K440" s="373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3">
      <c r="A441" s="13">
        <f>IF(D441="","",SUBTOTAL(3,D$7:$D441))</f>
        <v>431</v>
      </c>
      <c r="B441" s="376"/>
      <c r="C441" s="55" t="s">
        <v>1662</v>
      </c>
      <c r="D441" s="56" t="s">
        <v>1641</v>
      </c>
      <c r="E441" s="55"/>
      <c r="F441" s="53" t="s">
        <v>1646</v>
      </c>
      <c r="G441" s="390"/>
      <c r="H441" s="391"/>
      <c r="I441" s="373"/>
      <c r="J441" s="389"/>
      <c r="K441" s="373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3">
      <c r="A442" s="13">
        <f>IF(D442="","",SUBTOTAL(3,D$7:$D442))</f>
        <v>432</v>
      </c>
      <c r="B442" s="376"/>
      <c r="C442" s="55" t="s">
        <v>1662</v>
      </c>
      <c r="D442" s="56" t="s">
        <v>1641</v>
      </c>
      <c r="E442" s="55"/>
      <c r="F442" s="53" t="s">
        <v>1647</v>
      </c>
      <c r="G442" s="390"/>
      <c r="H442" s="391"/>
      <c r="I442" s="373"/>
      <c r="J442" s="389"/>
      <c r="K442" s="373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3">
      <c r="A443" s="13">
        <f>IF(D443="","",SUBTOTAL(3,D$7:$D443))</f>
        <v>433</v>
      </c>
      <c r="B443" s="376"/>
      <c r="C443" s="55" t="s">
        <v>1662</v>
      </c>
      <c r="D443" s="56" t="s">
        <v>1641</v>
      </c>
      <c r="E443" s="55"/>
      <c r="F443" s="53" t="s">
        <v>1648</v>
      </c>
      <c r="G443" s="390"/>
      <c r="H443" s="391"/>
      <c r="I443" s="373"/>
      <c r="J443" s="389"/>
      <c r="K443" s="373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3">
      <c r="A444" s="13">
        <f>IF(D444="","",SUBTOTAL(3,D$7:$D444))</f>
        <v>434</v>
      </c>
      <c r="B444" s="376"/>
      <c r="C444" s="55" t="s">
        <v>1662</v>
      </c>
      <c r="D444" s="56" t="s">
        <v>1641</v>
      </c>
      <c r="E444" s="55"/>
      <c r="F444" s="53" t="s">
        <v>1649</v>
      </c>
      <c r="G444" s="390"/>
      <c r="H444" s="391"/>
      <c r="I444" s="373"/>
      <c r="J444" s="389"/>
      <c r="K444" s="373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3">
      <c r="A445" s="13">
        <f>IF(D445="","",SUBTOTAL(3,D$7:$D445))</f>
        <v>435</v>
      </c>
      <c r="B445" s="376"/>
      <c r="C445" s="55" t="s">
        <v>1662</v>
      </c>
      <c r="D445" s="56" t="s">
        <v>1641</v>
      </c>
      <c r="E445" s="55"/>
      <c r="F445" s="53" t="s">
        <v>1650</v>
      </c>
      <c r="G445" s="390"/>
      <c r="H445" s="391"/>
      <c r="I445" s="373"/>
      <c r="J445" s="389"/>
      <c r="K445" s="373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3">
      <c r="A446" s="13">
        <f>IF(D446="","",SUBTOTAL(3,D$7:$D446))</f>
        <v>436</v>
      </c>
      <c r="B446" s="376"/>
      <c r="C446" s="55" t="s">
        <v>1662</v>
      </c>
      <c r="D446" s="56" t="s">
        <v>1641</v>
      </c>
      <c r="E446" s="55"/>
      <c r="F446" s="53" t="s">
        <v>1651</v>
      </c>
      <c r="G446" s="390"/>
      <c r="H446" s="391"/>
      <c r="I446" s="373"/>
      <c r="J446" s="389"/>
      <c r="K446" s="373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3">
      <c r="A447" s="13">
        <f>IF(D447="","",SUBTOTAL(3,D$7:$D447))</f>
        <v>437</v>
      </c>
      <c r="B447" s="376"/>
      <c r="C447" s="55" t="s">
        <v>1662</v>
      </c>
      <c r="D447" s="56" t="s">
        <v>1641</v>
      </c>
      <c r="E447" s="55"/>
      <c r="F447" s="53" t="s">
        <v>1652</v>
      </c>
      <c r="G447" s="390"/>
      <c r="H447" s="391"/>
      <c r="I447" s="373"/>
      <c r="J447" s="389"/>
      <c r="K447" s="373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3">
      <c r="A448" s="13">
        <f>IF(D448="","",SUBTOTAL(3,D$7:$D448))</f>
        <v>438</v>
      </c>
      <c r="B448" s="376"/>
      <c r="C448" s="55" t="s">
        <v>1662</v>
      </c>
      <c r="D448" s="56" t="s">
        <v>1641</v>
      </c>
      <c r="E448" s="55"/>
      <c r="F448" s="53" t="s">
        <v>1653</v>
      </c>
      <c r="G448" s="390"/>
      <c r="H448" s="391"/>
      <c r="I448" s="373"/>
      <c r="J448" s="389"/>
      <c r="K448" s="373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3">
      <c r="A449" s="13">
        <f>IF(D449="","",SUBTOTAL(3,D$7:$D449))</f>
        <v>439</v>
      </c>
      <c r="B449" s="376"/>
      <c r="C449" s="55" t="s">
        <v>1662</v>
      </c>
      <c r="D449" s="56" t="s">
        <v>1641</v>
      </c>
      <c r="E449" s="55"/>
      <c r="F449" s="53" t="s">
        <v>1654</v>
      </c>
      <c r="G449" s="390"/>
      <c r="H449" s="391"/>
      <c r="I449" s="373"/>
      <c r="J449" s="389"/>
      <c r="K449" s="373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3">
      <c r="A450" s="13">
        <f>IF(D450="","",SUBTOTAL(3,D$7:$D450))</f>
        <v>440</v>
      </c>
      <c r="B450" s="376"/>
      <c r="C450" s="55" t="s">
        <v>1662</v>
      </c>
      <c r="D450" s="56" t="s">
        <v>1641</v>
      </c>
      <c r="E450" s="55"/>
      <c r="F450" s="53" t="s">
        <v>2766</v>
      </c>
      <c r="G450" s="390"/>
      <c r="H450" s="391"/>
      <c r="I450" s="373"/>
      <c r="J450" s="389"/>
      <c r="K450" s="373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3">
      <c r="A451" s="13">
        <f>IF(D451="","",SUBTOTAL(3,D$7:$D451))</f>
        <v>441</v>
      </c>
      <c r="B451" s="376"/>
      <c r="C451" s="55" t="s">
        <v>1662</v>
      </c>
      <c r="D451" s="56" t="s">
        <v>1641</v>
      </c>
      <c r="E451" s="55"/>
      <c r="F451" s="53" t="s">
        <v>1655</v>
      </c>
      <c r="G451" s="390"/>
      <c r="H451" s="391"/>
      <c r="I451" s="373"/>
      <c r="J451" s="389"/>
      <c r="K451" s="373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3">
      <c r="A452" s="13">
        <f>IF(D452="","",SUBTOTAL(3,D$7:$D452))</f>
        <v>442</v>
      </c>
      <c r="B452" s="376"/>
      <c r="C452" s="55" t="s">
        <v>1662</v>
      </c>
      <c r="D452" s="56" t="s">
        <v>1641</v>
      </c>
      <c r="E452" s="55"/>
      <c r="F452" s="53" t="s">
        <v>2767</v>
      </c>
      <c r="G452" s="390"/>
      <c r="H452" s="391"/>
      <c r="I452" s="373"/>
      <c r="J452" s="389"/>
      <c r="K452" s="373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3">
      <c r="A453" s="13">
        <f>IF(D453="","",SUBTOTAL(3,D$7:$D453))</f>
        <v>443</v>
      </c>
      <c r="B453" s="376"/>
      <c r="C453" s="55" t="s">
        <v>1662</v>
      </c>
      <c r="D453" s="56" t="s">
        <v>1641</v>
      </c>
      <c r="E453" s="55"/>
      <c r="F453" s="53" t="s">
        <v>1656</v>
      </c>
      <c r="G453" s="390"/>
      <c r="H453" s="391"/>
      <c r="I453" s="373"/>
      <c r="J453" s="389"/>
      <c r="K453" s="373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3">
      <c r="A454" s="13">
        <f>IF(D454="","",SUBTOTAL(3,D$7:$D454))</f>
        <v>444</v>
      </c>
      <c r="B454" s="376"/>
      <c r="C454" s="55" t="s">
        <v>1662</v>
      </c>
      <c r="D454" s="56" t="s">
        <v>1641</v>
      </c>
      <c r="E454" s="55"/>
      <c r="F454" s="53" t="s">
        <v>1657</v>
      </c>
      <c r="G454" s="390"/>
      <c r="H454" s="391"/>
      <c r="I454" s="373"/>
      <c r="J454" s="389"/>
      <c r="K454" s="373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3">
      <c r="A455" s="13">
        <f>IF(D455="","",SUBTOTAL(3,D$7:$D455))</f>
        <v>445</v>
      </c>
      <c r="B455" s="376"/>
      <c r="C455" s="55" t="s">
        <v>1662</v>
      </c>
      <c r="D455" s="56" t="s">
        <v>1641</v>
      </c>
      <c r="E455" s="55"/>
      <c r="F455" s="53" t="s">
        <v>2768</v>
      </c>
      <c r="G455" s="390"/>
      <c r="H455" s="391"/>
      <c r="I455" s="373"/>
      <c r="J455" s="389"/>
      <c r="K455" s="373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3">
      <c r="A456" s="13">
        <f>IF(D456="","",SUBTOTAL(3,D$7:$D456))</f>
        <v>446</v>
      </c>
      <c r="B456" s="376"/>
      <c r="C456" s="55" t="s">
        <v>1662</v>
      </c>
      <c r="D456" s="56" t="s">
        <v>1641</v>
      </c>
      <c r="E456" s="55"/>
      <c r="F456" s="53" t="s">
        <v>1658</v>
      </c>
      <c r="G456" s="390"/>
      <c r="H456" s="391"/>
      <c r="I456" s="373"/>
      <c r="J456" s="389"/>
      <c r="K456" s="373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3">
      <c r="A457" s="13">
        <f>IF(D457="","",SUBTOTAL(3,D$7:$D457))</f>
        <v>447</v>
      </c>
      <c r="B457" s="376"/>
      <c r="C457" s="55" t="s">
        <v>1662</v>
      </c>
      <c r="D457" s="56" t="s">
        <v>1641</v>
      </c>
      <c r="E457" s="55"/>
      <c r="F457" s="53" t="s">
        <v>2769</v>
      </c>
      <c r="G457" s="390"/>
      <c r="H457" s="391"/>
      <c r="I457" s="373"/>
      <c r="J457" s="389"/>
      <c r="K457" s="373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3">
      <c r="A458" s="13">
        <f>IF(D458="","",SUBTOTAL(3,D$7:$D458))</f>
        <v>448</v>
      </c>
      <c r="B458" s="376"/>
      <c r="C458" s="55" t="s">
        <v>1662</v>
      </c>
      <c r="D458" s="56" t="s">
        <v>1641</v>
      </c>
      <c r="E458" s="55"/>
      <c r="F458" s="53" t="s">
        <v>1659</v>
      </c>
      <c r="G458" s="390"/>
      <c r="H458" s="391"/>
      <c r="I458" s="373"/>
      <c r="J458" s="389"/>
      <c r="K458" s="373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3">
      <c r="A459" s="13">
        <f>IF(D459="","",SUBTOTAL(3,D$7:$D459))</f>
        <v>449</v>
      </c>
      <c r="B459" s="376"/>
      <c r="C459" s="55" t="s">
        <v>1662</v>
      </c>
      <c r="D459" s="56" t="s">
        <v>1641</v>
      </c>
      <c r="E459" s="55"/>
      <c r="F459" s="53" t="s">
        <v>2770</v>
      </c>
      <c r="G459" s="390"/>
      <c r="H459" s="391"/>
      <c r="I459" s="373"/>
      <c r="J459" s="389"/>
      <c r="K459" s="373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3">
      <c r="A460" s="13">
        <f>IF(D460="","",SUBTOTAL(3,D$7:$D460))</f>
        <v>450</v>
      </c>
      <c r="B460" s="376"/>
      <c r="C460" s="55" t="s">
        <v>1662</v>
      </c>
      <c r="D460" s="56" t="s">
        <v>1641</v>
      </c>
      <c r="E460" s="55"/>
      <c r="F460" s="53" t="s">
        <v>2771</v>
      </c>
      <c r="G460" s="390"/>
      <c r="H460" s="391"/>
      <c r="I460" s="373"/>
      <c r="J460" s="389"/>
      <c r="K460" s="373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3">
      <c r="A461" s="13">
        <f>IF(D461="","",SUBTOTAL(3,D$7:$D461))</f>
        <v>451</v>
      </c>
      <c r="B461" s="376"/>
      <c r="C461" s="55" t="s">
        <v>1662</v>
      </c>
      <c r="D461" s="56" t="s">
        <v>1641</v>
      </c>
      <c r="E461" s="55"/>
      <c r="F461" s="53" t="s">
        <v>1660</v>
      </c>
      <c r="G461" s="390"/>
      <c r="H461" s="391"/>
      <c r="I461" s="373"/>
      <c r="J461" s="389"/>
      <c r="K461" s="373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3">
      <c r="A462" s="13">
        <f>IF(D462="","",SUBTOTAL(3,D$7:$D462))</f>
        <v>452</v>
      </c>
      <c r="B462" s="376"/>
      <c r="C462" s="55" t="s">
        <v>1662</v>
      </c>
      <c r="D462" s="56" t="s">
        <v>1641</v>
      </c>
      <c r="E462" s="55"/>
      <c r="F462" s="53" t="s">
        <v>2772</v>
      </c>
      <c r="G462" s="390"/>
      <c r="H462" s="391"/>
      <c r="I462" s="373"/>
      <c r="J462" s="389"/>
      <c r="K462" s="373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3">
      <c r="A463" s="13">
        <f>IF(D463="","",SUBTOTAL(3,D$7:$D463))</f>
        <v>453</v>
      </c>
      <c r="B463" s="376"/>
      <c r="C463" s="55" t="s">
        <v>1662</v>
      </c>
      <c r="D463" s="56" t="s">
        <v>1641</v>
      </c>
      <c r="E463" s="55"/>
      <c r="F463" s="53" t="s">
        <v>1661</v>
      </c>
      <c r="G463" s="390"/>
      <c r="H463" s="391"/>
      <c r="I463" s="373"/>
      <c r="J463" s="389"/>
      <c r="K463" s="373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3">
      <c r="A464" s="13">
        <f>IF(D464="","",SUBTOTAL(3,D$7:$D464))</f>
        <v>454</v>
      </c>
      <c r="B464" s="376" t="s">
        <v>2861</v>
      </c>
      <c r="C464" s="55" t="s">
        <v>2862</v>
      </c>
      <c r="D464" s="56" t="s">
        <v>14</v>
      </c>
      <c r="E464" s="55" t="s">
        <v>2863</v>
      </c>
      <c r="F464" s="53"/>
      <c r="G464" s="390" t="s">
        <v>2874</v>
      </c>
      <c r="H464" s="391" t="s">
        <v>17</v>
      </c>
      <c r="I464" s="55"/>
      <c r="J464" s="389" t="s">
        <v>2873</v>
      </c>
      <c r="K464" s="373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3">
      <c r="A465" s="13">
        <f>IF(D465="","",SUBTOTAL(3,D$7:$D465))</f>
        <v>455</v>
      </c>
      <c r="B465" s="376"/>
      <c r="C465" s="55" t="s">
        <v>2865</v>
      </c>
      <c r="D465" s="56" t="s">
        <v>14</v>
      </c>
      <c r="E465" s="55" t="s">
        <v>2863</v>
      </c>
      <c r="F465" s="53"/>
      <c r="G465" s="390"/>
      <c r="H465" s="391"/>
      <c r="I465" s="55"/>
      <c r="J465" s="389"/>
      <c r="K465" s="373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3">
      <c r="A466" s="13">
        <f>IF(D466="","",SUBTOTAL(3,D$7:$D466))</f>
        <v>456</v>
      </c>
      <c r="B466" s="376"/>
      <c r="C466" s="55" t="s">
        <v>2866</v>
      </c>
      <c r="D466" s="56" t="s">
        <v>14</v>
      </c>
      <c r="E466" s="55" t="s">
        <v>2863</v>
      </c>
      <c r="F466" s="53"/>
      <c r="G466" s="390"/>
      <c r="H466" s="391"/>
      <c r="I466" s="55"/>
      <c r="J466" s="389"/>
      <c r="K466" s="373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3">
      <c r="A467" s="13">
        <f>IF(D467="","",SUBTOTAL(3,D$7:$D467))</f>
        <v>457</v>
      </c>
      <c r="B467" s="376"/>
      <c r="C467" s="55" t="s">
        <v>2867</v>
      </c>
      <c r="D467" s="56" t="s">
        <v>14</v>
      </c>
      <c r="E467" s="55" t="s">
        <v>2863</v>
      </c>
      <c r="F467" s="53"/>
      <c r="G467" s="390"/>
      <c r="H467" s="391"/>
      <c r="I467" s="55"/>
      <c r="J467" s="389"/>
      <c r="K467" s="373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3">
      <c r="A468" s="13">
        <f>IF(D468="","",SUBTOTAL(3,D$7:$D468))</f>
        <v>458</v>
      </c>
      <c r="B468" s="376"/>
      <c r="C468" s="55" t="s">
        <v>2868</v>
      </c>
      <c r="D468" s="56" t="s">
        <v>14</v>
      </c>
      <c r="E468" s="55" t="s">
        <v>2863</v>
      </c>
      <c r="F468" s="53"/>
      <c r="G468" s="390"/>
      <c r="H468" s="391"/>
      <c r="I468" s="55"/>
      <c r="J468" s="389"/>
      <c r="K468" s="373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3">
      <c r="A469" s="13">
        <f>IF(D469="","",SUBTOTAL(3,D$7:$D469))</f>
        <v>459</v>
      </c>
      <c r="B469" s="376"/>
      <c r="C469" s="55" t="s">
        <v>2869</v>
      </c>
      <c r="D469" s="56" t="s">
        <v>14</v>
      </c>
      <c r="E469" s="55" t="s">
        <v>2863</v>
      </c>
      <c r="F469" s="53"/>
      <c r="G469" s="390"/>
      <c r="H469" s="391"/>
      <c r="I469" s="55"/>
      <c r="J469" s="389"/>
      <c r="K469" s="373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3">
      <c r="A470" s="13">
        <f>IF(D470="","",SUBTOTAL(3,D$7:$D470))</f>
        <v>460</v>
      </c>
      <c r="B470" s="376"/>
      <c r="C470" s="55" t="s">
        <v>2870</v>
      </c>
      <c r="D470" s="56" t="s">
        <v>14</v>
      </c>
      <c r="E470" s="55" t="s">
        <v>2863</v>
      </c>
      <c r="F470" s="53"/>
      <c r="G470" s="390"/>
      <c r="H470" s="391"/>
      <c r="I470" s="55"/>
      <c r="J470" s="389"/>
      <c r="K470" s="373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3">
      <c r="A471" s="13">
        <f>IF(D471="","",SUBTOTAL(3,D$7:$D471))</f>
        <v>461</v>
      </c>
      <c r="B471" s="376"/>
      <c r="C471" s="55" t="s">
        <v>2871</v>
      </c>
      <c r="D471" s="56" t="s">
        <v>14</v>
      </c>
      <c r="E471" s="55" t="s">
        <v>2863</v>
      </c>
      <c r="F471" s="53"/>
      <c r="G471" s="390"/>
      <c r="H471" s="391"/>
      <c r="I471" s="55"/>
      <c r="J471" s="389"/>
      <c r="K471" s="373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3">
      <c r="A472" s="13">
        <f>IF(D472="","",SUBTOTAL(3,D$7:$D472))</f>
        <v>462</v>
      </c>
      <c r="B472" s="376"/>
      <c r="C472" s="55" t="s">
        <v>2872</v>
      </c>
      <c r="D472" s="56" t="s">
        <v>14</v>
      </c>
      <c r="E472" s="55" t="s">
        <v>2863</v>
      </c>
      <c r="F472" s="53"/>
      <c r="G472" s="390"/>
      <c r="H472" s="391"/>
      <c r="I472" s="55"/>
      <c r="J472" s="389"/>
      <c r="K472" s="373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3">
      <c r="A473" s="13">
        <f>IF(D473="","",SUBTOTAL(3,D$7:$D473))</f>
        <v>463</v>
      </c>
      <c r="B473" s="376" t="s">
        <v>2673</v>
      </c>
      <c r="C473" s="55" t="s">
        <v>2299</v>
      </c>
      <c r="D473" s="56" t="s">
        <v>2300</v>
      </c>
      <c r="E473" s="55" t="s">
        <v>2301</v>
      </c>
      <c r="F473" s="53"/>
      <c r="G473" s="376" t="s">
        <v>2533</v>
      </c>
      <c r="H473" s="373" t="s">
        <v>17</v>
      </c>
      <c r="I473" s="54"/>
      <c r="J473" s="389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3">
      <c r="A474" s="13">
        <f>IF(D474="","",SUBTOTAL(3,D$7:$D474))</f>
        <v>464</v>
      </c>
      <c r="B474" s="376"/>
      <c r="C474" s="55" t="s">
        <v>2303</v>
      </c>
      <c r="D474" s="56" t="s">
        <v>2300</v>
      </c>
      <c r="E474" s="55" t="s">
        <v>2301</v>
      </c>
      <c r="F474" s="53"/>
      <c r="G474" s="376"/>
      <c r="H474" s="373"/>
      <c r="I474" s="54"/>
      <c r="J474" s="389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3">
      <c r="A475" s="13">
        <f>IF(D475="","",SUBTOTAL(3,D$7:$D475))</f>
        <v>465</v>
      </c>
      <c r="B475" s="376"/>
      <c r="C475" s="55" t="s">
        <v>2304</v>
      </c>
      <c r="D475" s="56" t="s">
        <v>2300</v>
      </c>
      <c r="E475" s="55" t="s">
        <v>2301</v>
      </c>
      <c r="F475" s="53"/>
      <c r="G475" s="376"/>
      <c r="H475" s="373"/>
      <c r="I475" s="54"/>
      <c r="J475" s="389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3">
      <c r="A476" s="13">
        <f>IF(D476="","",SUBTOTAL(3,D$7:$D476))</f>
        <v>466</v>
      </c>
      <c r="B476" s="376"/>
      <c r="C476" s="55" t="s">
        <v>2305</v>
      </c>
      <c r="D476" s="56" t="s">
        <v>2300</v>
      </c>
      <c r="E476" s="55" t="s">
        <v>2301</v>
      </c>
      <c r="F476" s="53"/>
      <c r="G476" s="376"/>
      <c r="H476" s="373"/>
      <c r="I476" s="54"/>
      <c r="J476" s="389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3">
      <c r="A477" s="13">
        <f>IF(D477="","",SUBTOTAL(3,D$7:$D477))</f>
        <v>467</v>
      </c>
      <c r="B477" s="376"/>
      <c r="C477" s="55" t="s">
        <v>2306</v>
      </c>
      <c r="D477" s="56" t="s">
        <v>2300</v>
      </c>
      <c r="E477" s="55" t="s">
        <v>2301</v>
      </c>
      <c r="F477" s="53"/>
      <c r="G477" s="376"/>
      <c r="H477" s="373"/>
      <c r="I477" s="54"/>
      <c r="J477" s="389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3">
      <c r="A478" s="13">
        <f>IF(D478="","",SUBTOTAL(3,D$7:$D478))</f>
        <v>468</v>
      </c>
      <c r="B478" s="376"/>
      <c r="C478" s="55" t="s">
        <v>2307</v>
      </c>
      <c r="D478" s="56" t="s">
        <v>2300</v>
      </c>
      <c r="E478" s="55" t="s">
        <v>2301</v>
      </c>
      <c r="F478" s="53"/>
      <c r="G478" s="376"/>
      <c r="H478" s="373"/>
      <c r="I478" s="54"/>
      <c r="J478" s="389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3">
      <c r="A479" s="13">
        <f>IF(D479="","",SUBTOTAL(3,D$7:$D479))</f>
        <v>469</v>
      </c>
      <c r="B479" s="376"/>
      <c r="C479" s="55" t="s">
        <v>2308</v>
      </c>
      <c r="D479" s="56" t="s">
        <v>2300</v>
      </c>
      <c r="E479" s="55" t="s">
        <v>2301</v>
      </c>
      <c r="F479" s="53"/>
      <c r="G479" s="376"/>
      <c r="H479" s="373"/>
      <c r="I479" s="54"/>
      <c r="J479" s="389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3">
      <c r="A480" s="13">
        <f>IF(D480="","",SUBTOTAL(3,D$7:$D480))</f>
        <v>470</v>
      </c>
      <c r="B480" s="376"/>
      <c r="C480" s="55" t="s">
        <v>2309</v>
      </c>
      <c r="D480" s="56" t="s">
        <v>2300</v>
      </c>
      <c r="E480" s="55" t="s">
        <v>2301</v>
      </c>
      <c r="F480" s="53"/>
      <c r="G480" s="376"/>
      <c r="H480" s="373"/>
      <c r="I480" s="54"/>
      <c r="J480" s="389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3">
      <c r="A481" s="13">
        <f>IF(D481="","",SUBTOTAL(3,D$7:$D481))</f>
        <v>471</v>
      </c>
      <c r="B481" s="376"/>
      <c r="C481" s="55" t="s">
        <v>2310</v>
      </c>
      <c r="D481" s="56" t="s">
        <v>2300</v>
      </c>
      <c r="E481" s="55" t="s">
        <v>2301</v>
      </c>
      <c r="F481" s="53"/>
      <c r="G481" s="376"/>
      <c r="H481" s="373"/>
      <c r="I481" s="54"/>
      <c r="J481" s="389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3">
      <c r="A482" s="13">
        <f>IF(D482="","",SUBTOTAL(3,D$7:$D482))</f>
        <v>472</v>
      </c>
      <c r="B482" s="52"/>
      <c r="C482" s="55" t="s">
        <v>2831</v>
      </c>
      <c r="D482" s="56" t="s">
        <v>51</v>
      </c>
      <c r="E482" s="55" t="s">
        <v>2832</v>
      </c>
      <c r="F482" s="53"/>
      <c r="G482" s="376" t="s">
        <v>2783</v>
      </c>
      <c r="H482" s="54" t="s">
        <v>17</v>
      </c>
      <c r="I482" s="54"/>
      <c r="J482" s="389" t="s">
        <v>2833</v>
      </c>
      <c r="K482" s="388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3">
      <c r="A483" s="13">
        <f>IF(D483="","",SUBTOTAL(3,D$7:$D483))</f>
        <v>473</v>
      </c>
      <c r="B483" s="52"/>
      <c r="C483" s="55" t="s">
        <v>2834</v>
      </c>
      <c r="D483" s="56" t="s">
        <v>51</v>
      </c>
      <c r="E483" s="55" t="s">
        <v>2832</v>
      </c>
      <c r="F483" s="53"/>
      <c r="G483" s="376"/>
      <c r="H483" s="54" t="s">
        <v>119</v>
      </c>
      <c r="I483" s="54"/>
      <c r="J483" s="389"/>
      <c r="K483" s="388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3">
      <c r="A484" s="13">
        <f>IF(D484="","",SUBTOTAL(3,D$7:$D484))</f>
        <v>474</v>
      </c>
      <c r="B484" s="52"/>
      <c r="C484" s="55" t="s">
        <v>2835</v>
      </c>
      <c r="D484" s="56" t="s">
        <v>51</v>
      </c>
      <c r="E484" s="55" t="s">
        <v>2832</v>
      </c>
      <c r="F484" s="53"/>
      <c r="G484" s="376"/>
      <c r="H484" s="54" t="s">
        <v>119</v>
      </c>
      <c r="I484" s="54"/>
      <c r="J484" s="389"/>
      <c r="K484" s="388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3">
      <c r="A485" s="13">
        <f>IF(D485="","",SUBTOTAL(3,D$7:$D485))</f>
        <v>475</v>
      </c>
      <c r="B485" s="52"/>
      <c r="C485" s="55" t="s">
        <v>2836</v>
      </c>
      <c r="D485" s="56" t="s">
        <v>51</v>
      </c>
      <c r="E485" s="55" t="s">
        <v>2832</v>
      </c>
      <c r="F485" s="53"/>
      <c r="G485" s="376"/>
      <c r="H485" s="54" t="s">
        <v>119</v>
      </c>
      <c r="I485" s="54"/>
      <c r="J485" s="389"/>
      <c r="K485" s="388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3">
      <c r="A486" s="13">
        <f>IF(D486="","",SUBTOTAL(3,D$7:$D486))</f>
        <v>476</v>
      </c>
      <c r="B486" s="52"/>
      <c r="C486" s="55" t="s">
        <v>2837</v>
      </c>
      <c r="D486" s="56" t="s">
        <v>51</v>
      </c>
      <c r="E486" s="55" t="s">
        <v>2832</v>
      </c>
      <c r="F486" s="53"/>
      <c r="G486" s="376"/>
      <c r="H486" s="54" t="s">
        <v>119</v>
      </c>
      <c r="I486" s="54"/>
      <c r="J486" s="389"/>
      <c r="K486" s="388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3">
      <c r="A487" s="13">
        <f>IF(D487="","",SUBTOTAL(3,D$7:$D487))</f>
        <v>477</v>
      </c>
      <c r="B487" s="52"/>
      <c r="C487" s="55" t="s">
        <v>2838</v>
      </c>
      <c r="D487" s="56" t="s">
        <v>51</v>
      </c>
      <c r="E487" s="55" t="s">
        <v>2832</v>
      </c>
      <c r="F487" s="53"/>
      <c r="G487" s="376"/>
      <c r="H487" s="54" t="s">
        <v>119</v>
      </c>
      <c r="I487" s="54"/>
      <c r="J487" s="389"/>
      <c r="K487" s="388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3">
      <c r="A488" s="13">
        <f>IF(D488="","",SUBTOTAL(3,D$7:$D488))</f>
        <v>478</v>
      </c>
      <c r="B488" s="52"/>
      <c r="C488" s="55" t="s">
        <v>2839</v>
      </c>
      <c r="D488" s="56" t="s">
        <v>51</v>
      </c>
      <c r="E488" s="55" t="s">
        <v>2832</v>
      </c>
      <c r="F488" s="53"/>
      <c r="G488" s="376"/>
      <c r="H488" s="54" t="s">
        <v>119</v>
      </c>
      <c r="I488" s="54"/>
      <c r="J488" s="389"/>
      <c r="K488" s="388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3">
      <c r="A489" s="13">
        <f>IF(D489="","",SUBTOTAL(3,D$7:$D489))</f>
        <v>479</v>
      </c>
      <c r="B489" s="52"/>
      <c r="C489" s="55" t="s">
        <v>2840</v>
      </c>
      <c r="D489" s="56" t="s">
        <v>51</v>
      </c>
      <c r="E489" s="55" t="s">
        <v>2832</v>
      </c>
      <c r="F489" s="53"/>
      <c r="G489" s="376"/>
      <c r="H489" s="54" t="s">
        <v>119</v>
      </c>
      <c r="I489" s="54"/>
      <c r="J489" s="389"/>
      <c r="K489" s="388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3">
      <c r="A490" s="13">
        <f>IF(D490="","",SUBTOTAL(3,D$7:$D490))</f>
        <v>480</v>
      </c>
      <c r="B490" s="52"/>
      <c r="C490" s="55" t="s">
        <v>2310</v>
      </c>
      <c r="D490" s="56" t="s">
        <v>51</v>
      </c>
      <c r="E490" s="55" t="s">
        <v>2832</v>
      </c>
      <c r="F490" s="53"/>
      <c r="G490" s="376"/>
      <c r="H490" s="54" t="s">
        <v>119</v>
      </c>
      <c r="I490" s="54"/>
      <c r="J490" s="389"/>
      <c r="K490" s="388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3">
      <c r="A491" s="13">
        <f>IF(D491="","",SUBTOTAL(3,D$7:$D491))</f>
        <v>481</v>
      </c>
      <c r="B491" s="52"/>
      <c r="C491" s="55" t="s">
        <v>2309</v>
      </c>
      <c r="D491" s="56" t="s">
        <v>51</v>
      </c>
      <c r="E491" s="55" t="s">
        <v>2832</v>
      </c>
      <c r="F491" s="53"/>
      <c r="G491" s="376"/>
      <c r="H491" s="54" t="s">
        <v>119</v>
      </c>
      <c r="I491" s="54"/>
      <c r="J491" s="389"/>
      <c r="K491" s="388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3">
      <c r="A492" s="13">
        <f>IF(D492="","",SUBTOTAL(3,D$7:$D492))</f>
        <v>482</v>
      </c>
      <c r="B492" s="52"/>
      <c r="C492" s="55" t="s">
        <v>2903</v>
      </c>
      <c r="D492" s="56" t="s">
        <v>51</v>
      </c>
      <c r="E492" s="55" t="s">
        <v>2832</v>
      </c>
      <c r="F492" s="53" t="s">
        <v>2904</v>
      </c>
      <c r="G492" s="376" t="s">
        <v>2923</v>
      </c>
      <c r="H492" s="391" t="s">
        <v>17</v>
      </c>
      <c r="I492" s="54"/>
      <c r="J492" s="388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3">
      <c r="A493" s="13">
        <f>IF(D493="","",SUBTOTAL(3,D$7:$D493))</f>
        <v>483</v>
      </c>
      <c r="B493" s="52"/>
      <c r="C493" s="55" t="s">
        <v>2906</v>
      </c>
      <c r="D493" s="56" t="s">
        <v>51</v>
      </c>
      <c r="E493" s="55" t="s">
        <v>2907</v>
      </c>
      <c r="F493" s="53" t="s">
        <v>2908</v>
      </c>
      <c r="G493" s="376"/>
      <c r="H493" s="391"/>
      <c r="I493" s="54"/>
      <c r="J493" s="388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3">
      <c r="A494" s="13">
        <f>IF(D494="","",SUBTOTAL(3,D$7:$D494))</f>
        <v>484</v>
      </c>
      <c r="B494" s="52"/>
      <c r="C494" s="55" t="s">
        <v>2910</v>
      </c>
      <c r="D494" s="56" t="s">
        <v>51</v>
      </c>
      <c r="E494" s="55" t="s">
        <v>2832</v>
      </c>
      <c r="F494" s="53" t="s">
        <v>2911</v>
      </c>
      <c r="G494" s="376"/>
      <c r="H494" s="391"/>
      <c r="I494" s="54"/>
      <c r="J494" s="388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3">
      <c r="A495" s="13">
        <f>IF(D495="","",SUBTOTAL(3,D$7:$D495))</f>
        <v>485</v>
      </c>
      <c r="B495" s="376" t="s">
        <v>2672</v>
      </c>
      <c r="C495" s="55" t="s">
        <v>221</v>
      </c>
      <c r="D495" s="56" t="s">
        <v>14</v>
      </c>
      <c r="E495" s="55" t="s">
        <v>214</v>
      </c>
      <c r="F495" s="393" t="s">
        <v>226</v>
      </c>
      <c r="G495" s="376" t="s">
        <v>222</v>
      </c>
      <c r="H495" s="55" t="s">
        <v>17</v>
      </c>
      <c r="I495" s="55"/>
      <c r="J495" s="389" t="s">
        <v>218</v>
      </c>
      <c r="K495" s="388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3">
      <c r="A496" s="13">
        <f>IF(D496="","",SUBTOTAL(3,D$7:$D496))</f>
        <v>486</v>
      </c>
      <c r="B496" s="376"/>
      <c r="C496" s="55" t="s">
        <v>227</v>
      </c>
      <c r="D496" s="56" t="s">
        <v>14</v>
      </c>
      <c r="E496" s="54" t="s">
        <v>44</v>
      </c>
      <c r="F496" s="393"/>
      <c r="G496" s="376"/>
      <c r="H496" s="54" t="s">
        <v>44</v>
      </c>
      <c r="I496" s="55"/>
      <c r="J496" s="389"/>
      <c r="K496" s="388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3">
      <c r="A497" s="13">
        <f>IF(D497="","",SUBTOTAL(3,D$7:$D497))</f>
        <v>487</v>
      </c>
      <c r="B497" s="376"/>
      <c r="C497" s="55" t="s">
        <v>228</v>
      </c>
      <c r="D497" s="56" t="s">
        <v>209</v>
      </c>
      <c r="E497" s="54" t="s">
        <v>44</v>
      </c>
      <c r="F497" s="393"/>
      <c r="G497" s="376"/>
      <c r="H497" s="54" t="s">
        <v>44</v>
      </c>
      <c r="I497" s="55"/>
      <c r="J497" s="389"/>
      <c r="K497" s="388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3">
      <c r="A498" s="13">
        <f>IF(D498="","",SUBTOTAL(3,D$7:$D498))</f>
        <v>488</v>
      </c>
      <c r="B498" s="376"/>
      <c r="C498" s="55" t="s">
        <v>229</v>
      </c>
      <c r="D498" s="56" t="s">
        <v>209</v>
      </c>
      <c r="E498" s="54" t="s">
        <v>44</v>
      </c>
      <c r="F498" s="393"/>
      <c r="G498" s="376"/>
      <c r="H498" s="54" t="s">
        <v>44</v>
      </c>
      <c r="I498" s="55"/>
      <c r="J498" s="389"/>
      <c r="K498" s="388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3">
      <c r="A499" s="13">
        <f>IF(D499="","",SUBTOTAL(3,D$7:$D499))</f>
        <v>489</v>
      </c>
      <c r="B499" s="376"/>
      <c r="C499" s="55" t="s">
        <v>230</v>
      </c>
      <c r="D499" s="56" t="s">
        <v>209</v>
      </c>
      <c r="E499" s="54" t="s">
        <v>44</v>
      </c>
      <c r="F499" s="393"/>
      <c r="G499" s="376"/>
      <c r="H499" s="54" t="s">
        <v>44</v>
      </c>
      <c r="I499" s="55"/>
      <c r="J499" s="389"/>
      <c r="K499" s="388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3">
      <c r="A500" s="13">
        <f>IF(D500="","",SUBTOTAL(3,D$7:$D500))</f>
        <v>490</v>
      </c>
      <c r="B500" s="376"/>
      <c r="C500" s="55" t="s">
        <v>231</v>
      </c>
      <c r="D500" s="56" t="s">
        <v>14</v>
      </c>
      <c r="E500" s="54" t="s">
        <v>44</v>
      </c>
      <c r="F500" s="393"/>
      <c r="G500" s="376"/>
      <c r="H500" s="54" t="s">
        <v>44</v>
      </c>
      <c r="I500" s="55"/>
      <c r="J500" s="389"/>
      <c r="K500" s="388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3">
      <c r="A501" s="13">
        <f>IF(D501="","",SUBTOTAL(3,D$7:$D501))</f>
        <v>491</v>
      </c>
      <c r="B501" s="376"/>
      <c r="C501" s="55" t="s">
        <v>232</v>
      </c>
      <c r="D501" s="56" t="s">
        <v>209</v>
      </c>
      <c r="E501" s="54" t="s">
        <v>44</v>
      </c>
      <c r="F501" s="393"/>
      <c r="G501" s="376"/>
      <c r="H501" s="54" t="s">
        <v>44</v>
      </c>
      <c r="I501" s="55"/>
      <c r="J501" s="389"/>
      <c r="K501" s="388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3">
      <c r="A502" s="13">
        <f>IF(D502="","",SUBTOTAL(3,D$7:$D502))</f>
        <v>492</v>
      </c>
      <c r="B502" s="376"/>
      <c r="C502" s="55" t="s">
        <v>233</v>
      </c>
      <c r="D502" s="56" t="s">
        <v>14</v>
      </c>
      <c r="E502" s="54" t="s">
        <v>44</v>
      </c>
      <c r="F502" s="393"/>
      <c r="G502" s="376"/>
      <c r="H502" s="54" t="s">
        <v>44</v>
      </c>
      <c r="I502" s="55"/>
      <c r="J502" s="389"/>
      <c r="K502" s="388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3">
      <c r="A503" s="13">
        <f>IF(D503="","",SUBTOTAL(3,D$7:$D503))</f>
        <v>493</v>
      </c>
      <c r="B503" s="376"/>
      <c r="C503" s="55" t="s">
        <v>234</v>
      </c>
      <c r="D503" s="56" t="s">
        <v>209</v>
      </c>
      <c r="E503" s="54" t="s">
        <v>44</v>
      </c>
      <c r="F503" s="393"/>
      <c r="G503" s="376"/>
      <c r="H503" s="54" t="s">
        <v>44</v>
      </c>
      <c r="I503" s="55"/>
      <c r="J503" s="389"/>
      <c r="K503" s="388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3">
      <c r="A504" s="13">
        <f>IF(D504="","",SUBTOTAL(3,D$7:$D504))</f>
        <v>494</v>
      </c>
      <c r="B504" s="376"/>
      <c r="C504" s="55" t="s">
        <v>235</v>
      </c>
      <c r="D504" s="56" t="s">
        <v>209</v>
      </c>
      <c r="E504" s="54" t="s">
        <v>44</v>
      </c>
      <c r="F504" s="393"/>
      <c r="G504" s="376"/>
      <c r="H504" s="54" t="s">
        <v>44</v>
      </c>
      <c r="I504" s="55"/>
      <c r="J504" s="389"/>
      <c r="K504" s="388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3">
      <c r="A505" s="13">
        <f>IF(D505="","",SUBTOTAL(3,D$7:$D505))</f>
        <v>495</v>
      </c>
      <c r="B505" s="376"/>
      <c r="C505" s="55" t="s">
        <v>236</v>
      </c>
      <c r="D505" s="56" t="s">
        <v>209</v>
      </c>
      <c r="E505" s="54" t="s">
        <v>44</v>
      </c>
      <c r="F505" s="393"/>
      <c r="G505" s="376"/>
      <c r="H505" s="54" t="s">
        <v>44</v>
      </c>
      <c r="I505" s="55"/>
      <c r="J505" s="389"/>
      <c r="K505" s="388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3">
      <c r="A506" s="13">
        <f>IF(D506="","",SUBTOTAL(3,D$7:$D506))</f>
        <v>496</v>
      </c>
      <c r="B506" s="376"/>
      <c r="C506" s="55" t="s">
        <v>237</v>
      </c>
      <c r="D506" s="56" t="s">
        <v>209</v>
      </c>
      <c r="E506" s="54" t="s">
        <v>44</v>
      </c>
      <c r="F506" s="393"/>
      <c r="G506" s="376"/>
      <c r="H506" s="54" t="s">
        <v>44</v>
      </c>
      <c r="I506" s="55"/>
      <c r="J506" s="389"/>
      <c r="K506" s="388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3">
      <c r="A507" s="13">
        <f>IF(D507="","",SUBTOTAL(3,D$7:$D507))</f>
        <v>497</v>
      </c>
      <c r="B507" s="376"/>
      <c r="C507" s="55" t="s">
        <v>221</v>
      </c>
      <c r="D507" s="56" t="s">
        <v>14</v>
      </c>
      <c r="E507" s="55" t="s">
        <v>207</v>
      </c>
      <c r="F507" s="393" t="s">
        <v>238</v>
      </c>
      <c r="G507" s="376" t="s">
        <v>254</v>
      </c>
      <c r="H507" s="55" t="s">
        <v>17</v>
      </c>
      <c r="I507" s="55"/>
      <c r="J507" s="389" t="s">
        <v>218</v>
      </c>
      <c r="K507" s="388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3">
      <c r="A508" s="13">
        <f>IF(D508="","",SUBTOTAL(3,D$7:$D508))</f>
        <v>498</v>
      </c>
      <c r="B508" s="376"/>
      <c r="C508" s="55" t="s">
        <v>239</v>
      </c>
      <c r="D508" s="56" t="s">
        <v>14</v>
      </c>
      <c r="E508" s="54" t="s">
        <v>44</v>
      </c>
      <c r="F508" s="393"/>
      <c r="G508" s="376"/>
      <c r="H508" s="54" t="s">
        <v>44</v>
      </c>
      <c r="I508" s="55"/>
      <c r="J508" s="389"/>
      <c r="K508" s="388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3">
      <c r="A509" s="13">
        <f>IF(D509="","",SUBTOTAL(3,D$7:$D509))</f>
        <v>499</v>
      </c>
      <c r="B509" s="376"/>
      <c r="C509" s="55" t="s">
        <v>219</v>
      </c>
      <c r="D509" s="56" t="s">
        <v>209</v>
      </c>
      <c r="E509" s="54" t="s">
        <v>44</v>
      </c>
      <c r="F509" s="393"/>
      <c r="G509" s="376"/>
      <c r="H509" s="54" t="s">
        <v>44</v>
      </c>
      <c r="I509" s="55"/>
      <c r="J509" s="389"/>
      <c r="K509" s="388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3">
      <c r="A510" s="13">
        <f>IF(D510="","",SUBTOTAL(3,D$7:$D510))</f>
        <v>500</v>
      </c>
      <c r="B510" s="376"/>
      <c r="C510" s="55" t="s">
        <v>240</v>
      </c>
      <c r="D510" s="56" t="s">
        <v>14</v>
      </c>
      <c r="E510" s="54" t="s">
        <v>44</v>
      </c>
      <c r="F510" s="393"/>
      <c r="G510" s="376"/>
      <c r="H510" s="54" t="s">
        <v>44</v>
      </c>
      <c r="I510" s="55"/>
      <c r="J510" s="389"/>
      <c r="K510" s="388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3">
      <c r="A511" s="13">
        <f>IF(D511="","",SUBTOTAL(3,D$7:$D511))</f>
        <v>501</v>
      </c>
      <c r="B511" s="376"/>
      <c r="C511" s="55" t="s">
        <v>241</v>
      </c>
      <c r="D511" s="56" t="s">
        <v>209</v>
      </c>
      <c r="E511" s="54" t="s">
        <v>44</v>
      </c>
      <c r="F511" s="393"/>
      <c r="G511" s="376"/>
      <c r="H511" s="54" t="s">
        <v>44</v>
      </c>
      <c r="I511" s="55"/>
      <c r="J511" s="389"/>
      <c r="K511" s="388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3">
      <c r="A512" s="13">
        <f>IF(D512="","",SUBTOTAL(3,D$7:$D512))</f>
        <v>502</v>
      </c>
      <c r="B512" s="376"/>
      <c r="C512" s="55" t="s">
        <v>242</v>
      </c>
      <c r="D512" s="56" t="s">
        <v>14</v>
      </c>
      <c r="E512" s="54" t="s">
        <v>44</v>
      </c>
      <c r="F512" s="393"/>
      <c r="G512" s="376"/>
      <c r="H512" s="54" t="s">
        <v>44</v>
      </c>
      <c r="I512" s="55"/>
      <c r="J512" s="389"/>
      <c r="K512" s="388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3">
      <c r="A513" s="13">
        <f>IF(D513="","",SUBTOTAL(3,D$7:$D513))</f>
        <v>503</v>
      </c>
      <c r="B513" s="376"/>
      <c r="C513" s="55" t="s">
        <v>243</v>
      </c>
      <c r="D513" s="56" t="s">
        <v>209</v>
      </c>
      <c r="E513" s="54" t="s">
        <v>44</v>
      </c>
      <c r="F513" s="393"/>
      <c r="G513" s="376"/>
      <c r="H513" s="54" t="s">
        <v>44</v>
      </c>
      <c r="I513" s="55"/>
      <c r="J513" s="389"/>
      <c r="K513" s="388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3">
      <c r="A514" s="13">
        <f>IF(D514="","",SUBTOTAL(3,D$7:$D514))</f>
        <v>504</v>
      </c>
      <c r="B514" s="376"/>
      <c r="C514" s="55" t="s">
        <v>244</v>
      </c>
      <c r="D514" s="56" t="s">
        <v>14</v>
      </c>
      <c r="E514" s="54" t="s">
        <v>44</v>
      </c>
      <c r="F514" s="393"/>
      <c r="G514" s="376"/>
      <c r="H514" s="54" t="s">
        <v>44</v>
      </c>
      <c r="I514" s="55"/>
      <c r="J514" s="389"/>
      <c r="K514" s="388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3">
      <c r="A515" s="13">
        <f>IF(D515="","",SUBTOTAL(3,D$7:$D515))</f>
        <v>505</v>
      </c>
      <c r="B515" s="376"/>
      <c r="C515" s="55" t="s">
        <v>245</v>
      </c>
      <c r="D515" s="56" t="s">
        <v>209</v>
      </c>
      <c r="E515" s="54" t="s">
        <v>44</v>
      </c>
      <c r="F515" s="393"/>
      <c r="G515" s="376"/>
      <c r="H515" s="54" t="s">
        <v>44</v>
      </c>
      <c r="I515" s="55"/>
      <c r="J515" s="389"/>
      <c r="K515" s="388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3">
      <c r="A516" s="13">
        <f>IF(D516="","",SUBTOTAL(3,D$7:$D516))</f>
        <v>506</v>
      </c>
      <c r="B516" s="376"/>
      <c r="C516" s="55" t="s">
        <v>246</v>
      </c>
      <c r="D516" s="56" t="s">
        <v>14</v>
      </c>
      <c r="E516" s="54" t="s">
        <v>44</v>
      </c>
      <c r="F516" s="393"/>
      <c r="G516" s="376"/>
      <c r="H516" s="54" t="s">
        <v>44</v>
      </c>
      <c r="I516" s="55"/>
      <c r="J516" s="389"/>
      <c r="K516" s="388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3">
      <c r="A517" s="13">
        <f>IF(D517="","",SUBTOTAL(3,D$7:$D517))</f>
        <v>507</v>
      </c>
      <c r="B517" s="376"/>
      <c r="C517" s="55" t="s">
        <v>247</v>
      </c>
      <c r="D517" s="56" t="s">
        <v>209</v>
      </c>
      <c r="E517" s="54" t="s">
        <v>44</v>
      </c>
      <c r="F517" s="393"/>
      <c r="G517" s="376"/>
      <c r="H517" s="54" t="s">
        <v>44</v>
      </c>
      <c r="I517" s="55"/>
      <c r="J517" s="389"/>
      <c r="K517" s="388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3">
      <c r="A518" s="13">
        <f>IF(D518="","",SUBTOTAL(3,D$7:$D518))</f>
        <v>508</v>
      </c>
      <c r="B518" s="376"/>
      <c r="C518" s="55" t="s">
        <v>248</v>
      </c>
      <c r="D518" s="56" t="s">
        <v>14</v>
      </c>
      <c r="E518" s="54" t="s">
        <v>44</v>
      </c>
      <c r="F518" s="393"/>
      <c r="G518" s="376"/>
      <c r="H518" s="54" t="s">
        <v>44</v>
      </c>
      <c r="I518" s="55"/>
      <c r="J518" s="389"/>
      <c r="K518" s="388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3">
      <c r="A519" s="13">
        <f>IF(D519="","",SUBTOTAL(3,D$7:$D519))</f>
        <v>509</v>
      </c>
      <c r="B519" s="376"/>
      <c r="C519" s="55" t="s">
        <v>220</v>
      </c>
      <c r="D519" s="56" t="s">
        <v>209</v>
      </c>
      <c r="E519" s="54" t="s">
        <v>44</v>
      </c>
      <c r="F519" s="393"/>
      <c r="G519" s="376"/>
      <c r="H519" s="54" t="s">
        <v>44</v>
      </c>
      <c r="I519" s="55"/>
      <c r="J519" s="389"/>
      <c r="K519" s="388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3">
      <c r="A520" s="13">
        <f>IF(D520="","",SUBTOTAL(3,D$7:$D520))</f>
        <v>510</v>
      </c>
      <c r="B520" s="376"/>
      <c r="C520" s="55" t="s">
        <v>249</v>
      </c>
      <c r="D520" s="56" t="s">
        <v>14</v>
      </c>
      <c r="E520" s="54" t="s">
        <v>44</v>
      </c>
      <c r="F520" s="393"/>
      <c r="G520" s="376"/>
      <c r="H520" s="54" t="s">
        <v>44</v>
      </c>
      <c r="I520" s="55"/>
      <c r="J520" s="389"/>
      <c r="K520" s="388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3">
      <c r="A521" s="13">
        <f>IF(D521="","",SUBTOTAL(3,D$7:$D521))</f>
        <v>511</v>
      </c>
      <c r="B521" s="376"/>
      <c r="C521" s="55" t="s">
        <v>220</v>
      </c>
      <c r="D521" s="56" t="s">
        <v>209</v>
      </c>
      <c r="E521" s="54" t="s">
        <v>44</v>
      </c>
      <c r="F521" s="393"/>
      <c r="G521" s="376"/>
      <c r="H521" s="54" t="s">
        <v>44</v>
      </c>
      <c r="I521" s="55"/>
      <c r="J521" s="389"/>
      <c r="K521" s="388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3">
      <c r="A522" s="13">
        <f>IF(D522="","",SUBTOTAL(3,D$7:$D522))</f>
        <v>512</v>
      </c>
      <c r="B522" s="376"/>
      <c r="C522" s="55" t="s">
        <v>250</v>
      </c>
      <c r="D522" s="56" t="s">
        <v>14</v>
      </c>
      <c r="E522" s="54" t="s">
        <v>44</v>
      </c>
      <c r="F522" s="393"/>
      <c r="G522" s="376"/>
      <c r="H522" s="54" t="s">
        <v>44</v>
      </c>
      <c r="I522" s="55"/>
      <c r="J522" s="389"/>
      <c r="K522" s="388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3">
      <c r="A523" s="13">
        <f>IF(D523="","",SUBTOTAL(3,D$7:$D523))</f>
        <v>513</v>
      </c>
      <c r="B523" s="376"/>
      <c r="C523" s="55" t="s">
        <v>247</v>
      </c>
      <c r="D523" s="56" t="s">
        <v>209</v>
      </c>
      <c r="E523" s="54" t="s">
        <v>44</v>
      </c>
      <c r="F523" s="393"/>
      <c r="G523" s="376"/>
      <c r="H523" s="54" t="s">
        <v>44</v>
      </c>
      <c r="I523" s="55"/>
      <c r="J523" s="389"/>
      <c r="K523" s="388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3">
      <c r="A524" s="13">
        <f>IF(D524="","",SUBTOTAL(3,D$7:$D524))</f>
        <v>514</v>
      </c>
      <c r="B524" s="376"/>
      <c r="C524" s="55" t="s">
        <v>221</v>
      </c>
      <c r="D524" s="56" t="s">
        <v>14</v>
      </c>
      <c r="E524" s="55" t="s">
        <v>214</v>
      </c>
      <c r="F524" s="393" t="s">
        <v>251</v>
      </c>
      <c r="G524" s="376"/>
      <c r="H524" s="54" t="s">
        <v>44</v>
      </c>
      <c r="I524" s="55"/>
      <c r="J524" s="389"/>
      <c r="K524" s="388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3">
      <c r="A525" s="13">
        <f>IF(D525="","",SUBTOTAL(3,D$7:$D525))</f>
        <v>515</v>
      </c>
      <c r="B525" s="376"/>
      <c r="C525" s="55" t="s">
        <v>239</v>
      </c>
      <c r="D525" s="56" t="s">
        <v>14</v>
      </c>
      <c r="E525" s="54" t="s">
        <v>44</v>
      </c>
      <c r="F525" s="393"/>
      <c r="G525" s="376"/>
      <c r="H525" s="54" t="s">
        <v>44</v>
      </c>
      <c r="I525" s="55"/>
      <c r="J525" s="389"/>
      <c r="K525" s="388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3">
      <c r="A526" s="13">
        <f>IF(D526="","",SUBTOTAL(3,D$7:$D526))</f>
        <v>516</v>
      </c>
      <c r="B526" s="376"/>
      <c r="C526" s="55" t="s">
        <v>219</v>
      </c>
      <c r="D526" s="56" t="s">
        <v>209</v>
      </c>
      <c r="E526" s="54" t="s">
        <v>44</v>
      </c>
      <c r="F526" s="393"/>
      <c r="G526" s="376"/>
      <c r="H526" s="54" t="s">
        <v>44</v>
      </c>
      <c r="I526" s="55"/>
      <c r="J526" s="389"/>
      <c r="K526" s="388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3">
      <c r="A527" s="13">
        <f>IF(D527="","",SUBTOTAL(3,D$7:$D527))</f>
        <v>517</v>
      </c>
      <c r="B527" s="376"/>
      <c r="C527" s="55" t="s">
        <v>240</v>
      </c>
      <c r="D527" s="56" t="s">
        <v>14</v>
      </c>
      <c r="E527" s="54" t="s">
        <v>44</v>
      </c>
      <c r="F527" s="393"/>
      <c r="G527" s="376"/>
      <c r="H527" s="54" t="s">
        <v>44</v>
      </c>
      <c r="I527" s="55"/>
      <c r="J527" s="389"/>
      <c r="K527" s="388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3">
      <c r="A528" s="13">
        <f>IF(D528="","",SUBTOTAL(3,D$7:$D528))</f>
        <v>518</v>
      </c>
      <c r="B528" s="376"/>
      <c r="C528" s="55" t="s">
        <v>241</v>
      </c>
      <c r="D528" s="56" t="s">
        <v>209</v>
      </c>
      <c r="E528" s="54" t="s">
        <v>44</v>
      </c>
      <c r="F528" s="393"/>
      <c r="G528" s="376"/>
      <c r="H528" s="54" t="s">
        <v>44</v>
      </c>
      <c r="I528" s="55"/>
      <c r="J528" s="389"/>
      <c r="K528" s="388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3">
      <c r="A529" s="13">
        <f>IF(D529="","",SUBTOTAL(3,D$7:$D529))</f>
        <v>519</v>
      </c>
      <c r="B529" s="376"/>
      <c r="C529" s="55" t="s">
        <v>242</v>
      </c>
      <c r="D529" s="56" t="s">
        <v>14</v>
      </c>
      <c r="E529" s="54" t="s">
        <v>44</v>
      </c>
      <c r="F529" s="393"/>
      <c r="G529" s="376"/>
      <c r="H529" s="54" t="s">
        <v>44</v>
      </c>
      <c r="I529" s="55"/>
      <c r="J529" s="389"/>
      <c r="K529" s="388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3">
      <c r="A530" s="13">
        <f>IF(D530="","",SUBTOTAL(3,D$7:$D530))</f>
        <v>520</v>
      </c>
      <c r="B530" s="376"/>
      <c r="C530" s="55" t="s">
        <v>243</v>
      </c>
      <c r="D530" s="56" t="s">
        <v>209</v>
      </c>
      <c r="E530" s="54" t="s">
        <v>44</v>
      </c>
      <c r="F530" s="393"/>
      <c r="G530" s="376"/>
      <c r="H530" s="54" t="s">
        <v>44</v>
      </c>
      <c r="I530" s="55"/>
      <c r="J530" s="389"/>
      <c r="K530" s="388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3">
      <c r="A531" s="13">
        <f>IF(D531="","",SUBTOTAL(3,D$7:$D531))</f>
        <v>521</v>
      </c>
      <c r="B531" s="376"/>
      <c r="C531" s="55" t="s">
        <v>244</v>
      </c>
      <c r="D531" s="56" t="s">
        <v>14</v>
      </c>
      <c r="E531" s="54" t="s">
        <v>44</v>
      </c>
      <c r="F531" s="393"/>
      <c r="G531" s="376"/>
      <c r="H531" s="54" t="s">
        <v>44</v>
      </c>
      <c r="I531" s="55"/>
      <c r="J531" s="389"/>
      <c r="K531" s="388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3">
      <c r="A532" s="13">
        <f>IF(D532="","",SUBTOTAL(3,D$7:$D532))</f>
        <v>522</v>
      </c>
      <c r="B532" s="376"/>
      <c r="C532" s="55" t="s">
        <v>245</v>
      </c>
      <c r="D532" s="56" t="s">
        <v>209</v>
      </c>
      <c r="E532" s="54" t="s">
        <v>44</v>
      </c>
      <c r="F532" s="393"/>
      <c r="G532" s="376"/>
      <c r="H532" s="54" t="s">
        <v>44</v>
      </c>
      <c r="I532" s="55"/>
      <c r="J532" s="389"/>
      <c r="K532" s="388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3">
      <c r="A533" s="13">
        <f>IF(D533="","",SUBTOTAL(3,D$7:$D533))</f>
        <v>523</v>
      </c>
      <c r="B533" s="376"/>
      <c r="C533" s="55" t="s">
        <v>246</v>
      </c>
      <c r="D533" s="56" t="s">
        <v>14</v>
      </c>
      <c r="E533" s="54" t="s">
        <v>44</v>
      </c>
      <c r="F533" s="393"/>
      <c r="G533" s="376"/>
      <c r="H533" s="54" t="s">
        <v>44</v>
      </c>
      <c r="I533" s="55"/>
      <c r="J533" s="389"/>
      <c r="K533" s="388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3">
      <c r="A534" s="13">
        <f>IF(D534="","",SUBTOTAL(3,D$7:$D534))</f>
        <v>524</v>
      </c>
      <c r="B534" s="376"/>
      <c r="C534" s="55" t="s">
        <v>247</v>
      </c>
      <c r="D534" s="56" t="s">
        <v>209</v>
      </c>
      <c r="E534" s="54" t="s">
        <v>44</v>
      </c>
      <c r="F534" s="393"/>
      <c r="G534" s="376"/>
      <c r="H534" s="54" t="s">
        <v>44</v>
      </c>
      <c r="I534" s="55"/>
      <c r="J534" s="389"/>
      <c r="K534" s="388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3">
      <c r="A535" s="13">
        <f>IF(D535="","",SUBTOTAL(3,D$7:$D535))</f>
        <v>525</v>
      </c>
      <c r="B535" s="376"/>
      <c r="C535" s="55" t="s">
        <v>248</v>
      </c>
      <c r="D535" s="56" t="s">
        <v>14</v>
      </c>
      <c r="E535" s="54" t="s">
        <v>44</v>
      </c>
      <c r="F535" s="393"/>
      <c r="G535" s="376"/>
      <c r="H535" s="54" t="s">
        <v>44</v>
      </c>
      <c r="I535" s="55"/>
      <c r="J535" s="389"/>
      <c r="K535" s="388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3">
      <c r="A536" s="13">
        <f>IF(D536="","",SUBTOTAL(3,D$7:$D536))</f>
        <v>526</v>
      </c>
      <c r="B536" s="376"/>
      <c r="C536" s="55" t="s">
        <v>220</v>
      </c>
      <c r="D536" s="56" t="s">
        <v>209</v>
      </c>
      <c r="E536" s="54" t="s">
        <v>44</v>
      </c>
      <c r="F536" s="393"/>
      <c r="G536" s="376"/>
      <c r="H536" s="54" t="s">
        <v>44</v>
      </c>
      <c r="I536" s="55"/>
      <c r="J536" s="389"/>
      <c r="K536" s="388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3">
      <c r="A537" s="13">
        <f>IF(D537="","",SUBTOTAL(3,D$7:$D537))</f>
        <v>527</v>
      </c>
      <c r="B537" s="376"/>
      <c r="C537" s="55" t="s">
        <v>249</v>
      </c>
      <c r="D537" s="56" t="s">
        <v>14</v>
      </c>
      <c r="E537" s="54" t="s">
        <v>44</v>
      </c>
      <c r="F537" s="393"/>
      <c r="G537" s="376"/>
      <c r="H537" s="54" t="s">
        <v>44</v>
      </c>
      <c r="I537" s="55"/>
      <c r="J537" s="389"/>
      <c r="K537" s="388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3">
      <c r="A538" s="13">
        <f>IF(D538="","",SUBTOTAL(3,D$7:$D538))</f>
        <v>528</v>
      </c>
      <c r="B538" s="376"/>
      <c r="C538" s="55" t="s">
        <v>220</v>
      </c>
      <c r="D538" s="56" t="s">
        <v>209</v>
      </c>
      <c r="E538" s="54" t="s">
        <v>44</v>
      </c>
      <c r="F538" s="393"/>
      <c r="G538" s="376"/>
      <c r="H538" s="54" t="s">
        <v>44</v>
      </c>
      <c r="I538" s="55"/>
      <c r="J538" s="389"/>
      <c r="K538" s="388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3">
      <c r="A539" s="13">
        <f>IF(D539="","",SUBTOTAL(3,D$7:$D539))</f>
        <v>529</v>
      </c>
      <c r="B539" s="376"/>
      <c r="C539" s="55" t="s">
        <v>250</v>
      </c>
      <c r="D539" s="56" t="s">
        <v>14</v>
      </c>
      <c r="E539" s="54" t="s">
        <v>44</v>
      </c>
      <c r="F539" s="393"/>
      <c r="G539" s="376"/>
      <c r="H539" s="54" t="s">
        <v>44</v>
      </c>
      <c r="I539" s="55"/>
      <c r="J539" s="389"/>
      <c r="K539" s="388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3">
      <c r="A540" s="13">
        <f>IF(D540="","",SUBTOTAL(3,D$7:$D540))</f>
        <v>530</v>
      </c>
      <c r="B540" s="376"/>
      <c r="C540" s="55" t="s">
        <v>252</v>
      </c>
      <c r="D540" s="56" t="s">
        <v>209</v>
      </c>
      <c r="E540" s="54" t="s">
        <v>44</v>
      </c>
      <c r="F540" s="393"/>
      <c r="G540" s="376"/>
      <c r="H540" s="54" t="s">
        <v>44</v>
      </c>
      <c r="I540" s="55"/>
      <c r="J540" s="389"/>
      <c r="K540" s="388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3">
      <c r="A541" s="13">
        <f>IF(D541="","",SUBTOTAL(3,D$7:$D541))</f>
        <v>531</v>
      </c>
      <c r="B541" s="376"/>
      <c r="C541" s="55" t="s">
        <v>253</v>
      </c>
      <c r="D541" s="56" t="s">
        <v>209</v>
      </c>
      <c r="E541" s="54" t="s">
        <v>44</v>
      </c>
      <c r="F541" s="393"/>
      <c r="G541" s="376"/>
      <c r="H541" s="54" t="s">
        <v>44</v>
      </c>
      <c r="I541" s="55"/>
      <c r="J541" s="389"/>
      <c r="K541" s="388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3">
      <c r="A542" s="13">
        <f>IF(D542="","",SUBTOTAL(3,D$7:$D542))</f>
        <v>532</v>
      </c>
      <c r="B542" s="376"/>
      <c r="C542" s="55" t="s">
        <v>221</v>
      </c>
      <c r="D542" s="56" t="s">
        <v>14</v>
      </c>
      <c r="E542" s="55" t="s">
        <v>207</v>
      </c>
      <c r="F542" s="393" t="s">
        <v>256</v>
      </c>
      <c r="G542" s="376" t="s">
        <v>1263</v>
      </c>
      <c r="H542" s="55" t="s">
        <v>257</v>
      </c>
      <c r="I542" s="55"/>
      <c r="J542" s="389" t="s">
        <v>19</v>
      </c>
      <c r="K542" s="388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3">
      <c r="A543" s="13">
        <f>IF(D543="","",SUBTOTAL(3,D$7:$D543))</f>
        <v>533</v>
      </c>
      <c r="B543" s="376"/>
      <c r="C543" s="55" t="s">
        <v>258</v>
      </c>
      <c r="D543" s="56" t="s">
        <v>14</v>
      </c>
      <c r="E543" s="55" t="s">
        <v>207</v>
      </c>
      <c r="F543" s="393"/>
      <c r="G543" s="376"/>
      <c r="H543" s="54" t="s">
        <v>44</v>
      </c>
      <c r="I543" s="55"/>
      <c r="J543" s="389"/>
      <c r="K543" s="415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3">
      <c r="A544" s="13">
        <f>IF(D544="","",SUBTOTAL(3,D$7:$D544))</f>
        <v>534</v>
      </c>
      <c r="B544" s="376"/>
      <c r="C544" s="55" t="s">
        <v>208</v>
      </c>
      <c r="D544" s="56" t="s">
        <v>209</v>
      </c>
      <c r="E544" s="55" t="s">
        <v>207</v>
      </c>
      <c r="F544" s="393"/>
      <c r="G544" s="376"/>
      <c r="H544" s="54" t="s">
        <v>44</v>
      </c>
      <c r="I544" s="55"/>
      <c r="J544" s="389"/>
      <c r="K544" s="415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3">
      <c r="A545" s="13">
        <f>IF(D545="","",SUBTOTAL(3,D$7:$D545))</f>
        <v>535</v>
      </c>
      <c r="B545" s="376"/>
      <c r="C545" s="55" t="s">
        <v>259</v>
      </c>
      <c r="D545" s="56" t="s">
        <v>14</v>
      </c>
      <c r="E545" s="55" t="s">
        <v>207</v>
      </c>
      <c r="F545" s="393"/>
      <c r="G545" s="376"/>
      <c r="H545" s="54" t="s">
        <v>44</v>
      </c>
      <c r="I545" s="55"/>
      <c r="J545" s="389"/>
      <c r="K545" s="415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3">
      <c r="A546" s="13">
        <f>IF(D546="","",SUBTOTAL(3,D$7:$D546))</f>
        <v>536</v>
      </c>
      <c r="B546" s="376"/>
      <c r="C546" s="55" t="s">
        <v>260</v>
      </c>
      <c r="D546" s="56" t="s">
        <v>209</v>
      </c>
      <c r="E546" s="55" t="s">
        <v>207</v>
      </c>
      <c r="F546" s="393"/>
      <c r="G546" s="376"/>
      <c r="H546" s="54" t="s">
        <v>44</v>
      </c>
      <c r="I546" s="55"/>
      <c r="J546" s="389"/>
      <c r="K546" s="415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3">
      <c r="A547" s="13">
        <f>IF(D547="","",SUBTOTAL(3,D$7:$D547))</f>
        <v>537</v>
      </c>
      <c r="B547" s="376"/>
      <c r="C547" s="55" t="s">
        <v>224</v>
      </c>
      <c r="D547" s="56" t="s">
        <v>209</v>
      </c>
      <c r="E547" s="55" t="s">
        <v>207</v>
      </c>
      <c r="F547" s="393"/>
      <c r="G547" s="376"/>
      <c r="H547" s="54" t="s">
        <v>44</v>
      </c>
      <c r="I547" s="55"/>
      <c r="J547" s="389"/>
      <c r="K547" s="415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3">
      <c r="A548" s="13">
        <f>IF(D548="","",SUBTOTAL(3,D$7:$D548))</f>
        <v>538</v>
      </c>
      <c r="B548" s="376"/>
      <c r="C548" s="55" t="s">
        <v>261</v>
      </c>
      <c r="D548" s="56" t="s">
        <v>14</v>
      </c>
      <c r="E548" s="55" t="s">
        <v>207</v>
      </c>
      <c r="F548" s="393"/>
      <c r="G548" s="376"/>
      <c r="H548" s="54" t="s">
        <v>44</v>
      </c>
      <c r="I548" s="55"/>
      <c r="J548" s="389"/>
      <c r="K548" s="415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3">
      <c r="A549" s="13">
        <f>IF(D549="","",SUBTOTAL(3,D$7:$D549))</f>
        <v>539</v>
      </c>
      <c r="B549" s="376"/>
      <c r="C549" s="55" t="s">
        <v>211</v>
      </c>
      <c r="D549" s="56" t="s">
        <v>209</v>
      </c>
      <c r="E549" s="55" t="s">
        <v>207</v>
      </c>
      <c r="F549" s="393"/>
      <c r="G549" s="376"/>
      <c r="H549" s="54" t="s">
        <v>44</v>
      </c>
      <c r="I549" s="55"/>
      <c r="J549" s="389"/>
      <c r="K549" s="415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3">
      <c r="A550" s="13">
        <f>IF(D550="","",SUBTOTAL(3,D$7:$D550))</f>
        <v>540</v>
      </c>
      <c r="B550" s="376"/>
      <c r="C550" s="55" t="s">
        <v>212</v>
      </c>
      <c r="D550" s="56" t="s">
        <v>209</v>
      </c>
      <c r="E550" s="55" t="s">
        <v>207</v>
      </c>
      <c r="F550" s="393"/>
      <c r="G550" s="376"/>
      <c r="H550" s="54" t="s">
        <v>44</v>
      </c>
      <c r="I550" s="55"/>
      <c r="J550" s="389"/>
      <c r="K550" s="415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3">
      <c r="A551" s="13">
        <f>IF(D551="","",SUBTOTAL(3,D$7:$D551))</f>
        <v>541</v>
      </c>
      <c r="B551" s="376"/>
      <c r="C551" s="55" t="s">
        <v>225</v>
      </c>
      <c r="D551" s="56" t="s">
        <v>209</v>
      </c>
      <c r="E551" s="55" t="s">
        <v>207</v>
      </c>
      <c r="F551" s="393"/>
      <c r="G551" s="376"/>
      <c r="H551" s="54" t="s">
        <v>44</v>
      </c>
      <c r="I551" s="55"/>
      <c r="J551" s="389"/>
      <c r="K551" s="415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3">
      <c r="A552" s="13">
        <f>IF(D552="","",SUBTOTAL(3,D$7:$D552))</f>
        <v>542</v>
      </c>
      <c r="B552" s="376"/>
      <c r="C552" s="55" t="s">
        <v>262</v>
      </c>
      <c r="D552" s="56" t="s">
        <v>14</v>
      </c>
      <c r="E552" s="55" t="s">
        <v>207</v>
      </c>
      <c r="F552" s="393"/>
      <c r="G552" s="376"/>
      <c r="H552" s="54" t="s">
        <v>44</v>
      </c>
      <c r="I552" s="55"/>
      <c r="J552" s="389"/>
      <c r="K552" s="415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3">
      <c r="A553" s="13">
        <f>IF(D553="","",SUBTOTAL(3,D$7:$D553))</f>
        <v>543</v>
      </c>
      <c r="B553" s="376"/>
      <c r="C553" s="55" t="s">
        <v>213</v>
      </c>
      <c r="D553" s="56" t="s">
        <v>209</v>
      </c>
      <c r="E553" s="55" t="s">
        <v>263</v>
      </c>
      <c r="F553" s="393"/>
      <c r="G553" s="376"/>
      <c r="H553" s="54" t="s">
        <v>44</v>
      </c>
      <c r="I553" s="55"/>
      <c r="J553" s="389"/>
      <c r="K553" s="415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3">
      <c r="A554" s="13">
        <f>IF(D554="","",SUBTOTAL(3,D$7:$D554))</f>
        <v>544</v>
      </c>
      <c r="B554" s="376"/>
      <c r="C554" s="55" t="s">
        <v>265</v>
      </c>
      <c r="D554" s="56" t="s">
        <v>14</v>
      </c>
      <c r="E554" s="55" t="s">
        <v>266</v>
      </c>
      <c r="F554" s="393" t="s">
        <v>264</v>
      </c>
      <c r="G554" s="376"/>
      <c r="H554" s="54" t="s">
        <v>44</v>
      </c>
      <c r="I554" s="55"/>
      <c r="J554" s="389"/>
      <c r="K554" s="415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3">
      <c r="A555" s="13">
        <f>IF(D555="","",SUBTOTAL(3,D$7:$D555))</f>
        <v>545</v>
      </c>
      <c r="B555" s="376"/>
      <c r="C555" s="55" t="s">
        <v>267</v>
      </c>
      <c r="D555" s="56" t="s">
        <v>14</v>
      </c>
      <c r="E555" s="55" t="s">
        <v>266</v>
      </c>
      <c r="F555" s="393"/>
      <c r="G555" s="376"/>
      <c r="H555" s="54" t="s">
        <v>44</v>
      </c>
      <c r="I555" s="55"/>
      <c r="J555" s="389"/>
      <c r="K555" s="415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3">
      <c r="A556" s="13">
        <f>IF(D556="","",SUBTOTAL(3,D$7:$D556))</f>
        <v>546</v>
      </c>
      <c r="B556" s="376"/>
      <c r="C556" s="55" t="s">
        <v>268</v>
      </c>
      <c r="D556" s="56" t="s">
        <v>209</v>
      </c>
      <c r="E556" s="55" t="s">
        <v>266</v>
      </c>
      <c r="F556" s="393"/>
      <c r="G556" s="376"/>
      <c r="H556" s="54" t="s">
        <v>44</v>
      </c>
      <c r="I556" s="55"/>
      <c r="J556" s="389"/>
      <c r="K556" s="415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3">
      <c r="A557" s="13">
        <f>IF(D557="","",SUBTOTAL(3,D$7:$D557))</f>
        <v>547</v>
      </c>
      <c r="B557" s="376"/>
      <c r="C557" s="55" t="s">
        <v>269</v>
      </c>
      <c r="D557" s="56" t="s">
        <v>209</v>
      </c>
      <c r="E557" s="55" t="s">
        <v>266</v>
      </c>
      <c r="F557" s="393"/>
      <c r="G557" s="376"/>
      <c r="H557" s="54" t="s">
        <v>44</v>
      </c>
      <c r="I557" s="55"/>
      <c r="J557" s="389"/>
      <c r="K557" s="415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3">
      <c r="A558" s="13">
        <f>IF(D558="","",SUBTOTAL(3,D$7:$D558))</f>
        <v>548</v>
      </c>
      <c r="B558" s="376"/>
      <c r="C558" s="55" t="s">
        <v>270</v>
      </c>
      <c r="D558" s="56" t="s">
        <v>14</v>
      </c>
      <c r="E558" s="55" t="s">
        <v>266</v>
      </c>
      <c r="F558" s="393"/>
      <c r="G558" s="376"/>
      <c r="H558" s="54" t="s">
        <v>44</v>
      </c>
      <c r="I558" s="55"/>
      <c r="J558" s="389"/>
      <c r="K558" s="415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3">
      <c r="A559" s="13">
        <f>IF(D559="","",SUBTOTAL(3,D$7:$D559))</f>
        <v>549</v>
      </c>
      <c r="B559" s="376"/>
      <c r="C559" s="55" t="s">
        <v>271</v>
      </c>
      <c r="D559" s="56" t="s">
        <v>209</v>
      </c>
      <c r="E559" s="55" t="s">
        <v>266</v>
      </c>
      <c r="F559" s="393"/>
      <c r="G559" s="376"/>
      <c r="H559" s="54" t="s">
        <v>44</v>
      </c>
      <c r="I559" s="55"/>
      <c r="J559" s="389"/>
      <c r="K559" s="415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3">
      <c r="A560" s="13">
        <f>IF(D560="","",SUBTOTAL(3,D$7:$D560))</f>
        <v>550</v>
      </c>
      <c r="B560" s="376"/>
      <c r="C560" s="55" t="s">
        <v>272</v>
      </c>
      <c r="D560" s="56" t="s">
        <v>209</v>
      </c>
      <c r="E560" s="55" t="s">
        <v>266</v>
      </c>
      <c r="F560" s="393"/>
      <c r="G560" s="376"/>
      <c r="H560" s="54" t="s">
        <v>44</v>
      </c>
      <c r="I560" s="55"/>
      <c r="J560" s="389"/>
      <c r="K560" s="415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3">
      <c r="A561" s="13">
        <f>IF(D561="","",SUBTOTAL(3,D$7:$D561))</f>
        <v>551</v>
      </c>
      <c r="B561" s="376"/>
      <c r="C561" s="55" t="s">
        <v>273</v>
      </c>
      <c r="D561" s="56" t="s">
        <v>14</v>
      </c>
      <c r="E561" s="55" t="s">
        <v>266</v>
      </c>
      <c r="F561" s="393"/>
      <c r="G561" s="376"/>
      <c r="H561" s="54" t="s">
        <v>44</v>
      </c>
      <c r="I561" s="55"/>
      <c r="J561" s="389"/>
      <c r="K561" s="415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3">
      <c r="A562" s="13">
        <f>IF(D562="","",SUBTOTAL(3,D$7:$D562))</f>
        <v>552</v>
      </c>
      <c r="B562" s="376"/>
      <c r="C562" s="55" t="s">
        <v>216</v>
      </c>
      <c r="D562" s="56" t="s">
        <v>209</v>
      </c>
      <c r="E562" s="55" t="s">
        <v>266</v>
      </c>
      <c r="F562" s="393"/>
      <c r="G562" s="376"/>
      <c r="H562" s="54" t="s">
        <v>44</v>
      </c>
      <c r="I562" s="55"/>
      <c r="J562" s="389"/>
      <c r="K562" s="415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3">
      <c r="A563" s="13">
        <f>IF(D563="","",SUBTOTAL(3,D$7:$D563))</f>
        <v>553</v>
      </c>
      <c r="B563" s="376"/>
      <c r="C563" s="55" t="s">
        <v>217</v>
      </c>
      <c r="D563" s="56" t="s">
        <v>209</v>
      </c>
      <c r="E563" s="55" t="s">
        <v>266</v>
      </c>
      <c r="F563" s="393"/>
      <c r="G563" s="376"/>
      <c r="H563" s="54" t="s">
        <v>44</v>
      </c>
      <c r="I563" s="55"/>
      <c r="J563" s="389"/>
      <c r="K563" s="415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3">
      <c r="A564" s="13">
        <f>IF(D564="","",SUBTOTAL(3,D$7:$D564))</f>
        <v>554</v>
      </c>
      <c r="B564" s="376"/>
      <c r="C564" s="55" t="s">
        <v>274</v>
      </c>
      <c r="D564" s="56" t="s">
        <v>209</v>
      </c>
      <c r="E564" s="55" t="s">
        <v>266</v>
      </c>
      <c r="F564" s="393"/>
      <c r="G564" s="376"/>
      <c r="H564" s="54" t="s">
        <v>44</v>
      </c>
      <c r="I564" s="55"/>
      <c r="J564" s="389"/>
      <c r="K564" s="415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3">
      <c r="A565" s="13">
        <f>IF(D565="","",SUBTOTAL(3,D$7:$D565))</f>
        <v>555</v>
      </c>
      <c r="B565" s="376"/>
      <c r="C565" s="55" t="s">
        <v>275</v>
      </c>
      <c r="D565" s="56" t="s">
        <v>14</v>
      </c>
      <c r="E565" s="55" t="s">
        <v>266</v>
      </c>
      <c r="F565" s="393"/>
      <c r="G565" s="376"/>
      <c r="H565" s="54" t="s">
        <v>44</v>
      </c>
      <c r="I565" s="55"/>
      <c r="J565" s="389"/>
      <c r="K565" s="415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3">
      <c r="A566" s="13">
        <f>IF(D566="","",SUBTOTAL(3,D$7:$D566))</f>
        <v>556</v>
      </c>
      <c r="B566" s="376"/>
      <c r="C566" s="55" t="s">
        <v>276</v>
      </c>
      <c r="D566" s="56" t="s">
        <v>209</v>
      </c>
      <c r="E566" s="55" t="s">
        <v>266</v>
      </c>
      <c r="F566" s="393"/>
      <c r="G566" s="376"/>
      <c r="H566" s="54" t="s">
        <v>44</v>
      </c>
      <c r="I566" s="55"/>
      <c r="J566" s="389"/>
      <c r="K566" s="415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3">
      <c r="A567" s="13">
        <f>IF(D567="","",SUBTOTAL(3,D$7:$D567))</f>
        <v>557</v>
      </c>
      <c r="B567" s="376"/>
      <c r="C567" s="55" t="s">
        <v>277</v>
      </c>
      <c r="D567" s="56" t="s">
        <v>14</v>
      </c>
      <c r="E567" s="55" t="s">
        <v>266</v>
      </c>
      <c r="F567" s="393"/>
      <c r="G567" s="376"/>
      <c r="H567" s="54" t="s">
        <v>44</v>
      </c>
      <c r="I567" s="55"/>
      <c r="J567" s="389"/>
      <c r="K567" s="415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3">
      <c r="A568" s="13">
        <f>IF(D568="","",SUBTOTAL(3,D$7:$D568))</f>
        <v>558</v>
      </c>
      <c r="B568" s="376"/>
      <c r="C568" s="55" t="s">
        <v>265</v>
      </c>
      <c r="D568" s="56" t="s">
        <v>14</v>
      </c>
      <c r="E568" s="55" t="s">
        <v>266</v>
      </c>
      <c r="F568" s="393" t="s">
        <v>278</v>
      </c>
      <c r="G568" s="376"/>
      <c r="H568" s="55" t="s">
        <v>17</v>
      </c>
      <c r="I568" s="55"/>
      <c r="J568" s="389"/>
      <c r="K568" s="415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3">
      <c r="A569" s="13">
        <f>IF(D569="","",SUBTOTAL(3,D$7:$D569))</f>
        <v>559</v>
      </c>
      <c r="B569" s="376"/>
      <c r="C569" s="55" t="s">
        <v>267</v>
      </c>
      <c r="D569" s="56" t="s">
        <v>14</v>
      </c>
      <c r="E569" s="55" t="s">
        <v>266</v>
      </c>
      <c r="F569" s="393"/>
      <c r="G569" s="376"/>
      <c r="H569" s="54" t="s">
        <v>44</v>
      </c>
      <c r="I569" s="55"/>
      <c r="J569" s="389"/>
      <c r="K569" s="415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3">
      <c r="A570" s="13">
        <f>IF(D570="","",SUBTOTAL(3,D$7:$D570))</f>
        <v>560</v>
      </c>
      <c r="B570" s="376"/>
      <c r="C570" s="55" t="s">
        <v>268</v>
      </c>
      <c r="D570" s="56" t="s">
        <v>209</v>
      </c>
      <c r="E570" s="55" t="s">
        <v>266</v>
      </c>
      <c r="F570" s="393"/>
      <c r="G570" s="376"/>
      <c r="H570" s="55" t="s">
        <v>257</v>
      </c>
      <c r="I570" s="55"/>
      <c r="J570" s="389"/>
      <c r="K570" s="415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3">
      <c r="A571" s="13">
        <f>IF(D571="","",SUBTOTAL(3,D$7:$D571))</f>
        <v>561</v>
      </c>
      <c r="B571" s="376"/>
      <c r="C571" s="55" t="s">
        <v>269</v>
      </c>
      <c r="D571" s="56" t="s">
        <v>209</v>
      </c>
      <c r="E571" s="55" t="s">
        <v>266</v>
      </c>
      <c r="F571" s="393"/>
      <c r="G571" s="376"/>
      <c r="H571" s="54" t="s">
        <v>44</v>
      </c>
      <c r="I571" s="55"/>
      <c r="J571" s="389"/>
      <c r="K571" s="415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3">
      <c r="A572" s="13">
        <f>IF(D572="","",SUBTOTAL(3,D$7:$D572))</f>
        <v>562</v>
      </c>
      <c r="B572" s="376"/>
      <c r="C572" s="55" t="s">
        <v>270</v>
      </c>
      <c r="D572" s="56" t="s">
        <v>14</v>
      </c>
      <c r="E572" s="55" t="s">
        <v>266</v>
      </c>
      <c r="F572" s="393"/>
      <c r="G572" s="376"/>
      <c r="H572" s="55" t="s">
        <v>17</v>
      </c>
      <c r="I572" s="55"/>
      <c r="J572" s="389"/>
      <c r="K572" s="415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3">
      <c r="A573" s="13">
        <f>IF(D573="","",SUBTOTAL(3,D$7:$D573))</f>
        <v>563</v>
      </c>
      <c r="B573" s="376"/>
      <c r="C573" s="55" t="s">
        <v>271</v>
      </c>
      <c r="D573" s="56" t="s">
        <v>209</v>
      </c>
      <c r="E573" s="55" t="s">
        <v>266</v>
      </c>
      <c r="F573" s="393"/>
      <c r="G573" s="376"/>
      <c r="H573" s="54" t="s">
        <v>44</v>
      </c>
      <c r="I573" s="55"/>
      <c r="J573" s="389"/>
      <c r="K573" s="415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3">
      <c r="A574" s="13">
        <f>IF(D574="","",SUBTOTAL(3,D$7:$D574))</f>
        <v>564</v>
      </c>
      <c r="B574" s="376"/>
      <c r="C574" s="55" t="s">
        <v>272</v>
      </c>
      <c r="D574" s="56" t="s">
        <v>209</v>
      </c>
      <c r="E574" s="55" t="s">
        <v>266</v>
      </c>
      <c r="F574" s="393"/>
      <c r="G574" s="376"/>
      <c r="H574" s="54" t="s">
        <v>44</v>
      </c>
      <c r="I574" s="55"/>
      <c r="J574" s="389"/>
      <c r="K574" s="415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3">
      <c r="A575" s="13">
        <f>IF(D575="","",SUBTOTAL(3,D$7:$D575))</f>
        <v>565</v>
      </c>
      <c r="B575" s="376"/>
      <c r="C575" s="55" t="s">
        <v>273</v>
      </c>
      <c r="D575" s="56" t="s">
        <v>14</v>
      </c>
      <c r="E575" s="55" t="s">
        <v>266</v>
      </c>
      <c r="F575" s="393"/>
      <c r="G575" s="376"/>
      <c r="H575" s="55" t="s">
        <v>17</v>
      </c>
      <c r="I575" s="55"/>
      <c r="J575" s="389"/>
      <c r="K575" s="415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3">
      <c r="A576" s="13">
        <f>IF(D576="","",SUBTOTAL(3,D$7:$D576))</f>
        <v>566</v>
      </c>
      <c r="B576" s="376"/>
      <c r="C576" s="55" t="s">
        <v>216</v>
      </c>
      <c r="D576" s="56" t="s">
        <v>209</v>
      </c>
      <c r="E576" s="55" t="s">
        <v>266</v>
      </c>
      <c r="F576" s="393"/>
      <c r="G576" s="376"/>
      <c r="H576" s="55" t="s">
        <v>257</v>
      </c>
      <c r="I576" s="55"/>
      <c r="J576" s="389"/>
      <c r="K576" s="415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3">
      <c r="A577" s="13">
        <f>IF(D577="","",SUBTOTAL(3,D$7:$D577))</f>
        <v>567</v>
      </c>
      <c r="B577" s="376"/>
      <c r="C577" s="55" t="s">
        <v>217</v>
      </c>
      <c r="D577" s="56" t="s">
        <v>209</v>
      </c>
      <c r="E577" s="55" t="s">
        <v>266</v>
      </c>
      <c r="F577" s="393"/>
      <c r="G577" s="376"/>
      <c r="H577" s="54" t="s">
        <v>44</v>
      </c>
      <c r="I577" s="55"/>
      <c r="J577" s="389"/>
      <c r="K577" s="415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3">
      <c r="A578" s="13">
        <f>IF(D578="","",SUBTOTAL(3,D$7:$D578))</f>
        <v>568</v>
      </c>
      <c r="B578" s="376"/>
      <c r="C578" s="55" t="s">
        <v>274</v>
      </c>
      <c r="D578" s="56" t="s">
        <v>209</v>
      </c>
      <c r="E578" s="55" t="s">
        <v>266</v>
      </c>
      <c r="F578" s="393"/>
      <c r="G578" s="376"/>
      <c r="H578" s="54" t="s">
        <v>44</v>
      </c>
      <c r="I578" s="55"/>
      <c r="J578" s="389"/>
      <c r="K578" s="415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3">
      <c r="A579" s="13">
        <f>IF(D579="","",SUBTOTAL(3,D$7:$D579))</f>
        <v>569</v>
      </c>
      <c r="B579" s="376"/>
      <c r="C579" s="55" t="s">
        <v>279</v>
      </c>
      <c r="D579" s="56" t="s">
        <v>14</v>
      </c>
      <c r="E579" s="55" t="s">
        <v>266</v>
      </c>
      <c r="F579" s="393"/>
      <c r="G579" s="376"/>
      <c r="H579" s="55" t="s">
        <v>17</v>
      </c>
      <c r="I579" s="55"/>
      <c r="J579" s="389"/>
      <c r="K579" s="415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3">
      <c r="A580" s="13">
        <f>IF(D580="","",SUBTOTAL(3,D$7:$D580))</f>
        <v>570</v>
      </c>
      <c r="B580" s="376"/>
      <c r="C580" s="55" t="s">
        <v>276</v>
      </c>
      <c r="D580" s="56" t="s">
        <v>209</v>
      </c>
      <c r="E580" s="55" t="s">
        <v>266</v>
      </c>
      <c r="F580" s="393"/>
      <c r="G580" s="376"/>
      <c r="H580" s="55" t="s">
        <v>257</v>
      </c>
      <c r="I580" s="55"/>
      <c r="J580" s="389"/>
      <c r="K580" s="415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3">
      <c r="A581" s="13">
        <f>IF(D581="","",SUBTOTAL(3,D$7:$D581))</f>
        <v>571</v>
      </c>
      <c r="B581" s="376"/>
      <c r="C581" s="55" t="s">
        <v>2974</v>
      </c>
      <c r="D581" s="56" t="s">
        <v>14</v>
      </c>
      <c r="E581" s="55" t="s">
        <v>266</v>
      </c>
      <c r="F581" s="393"/>
      <c r="G581" s="376"/>
      <c r="H581" s="55" t="s">
        <v>17</v>
      </c>
      <c r="I581" s="55"/>
      <c r="J581" s="389"/>
      <c r="K581" s="415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3">
      <c r="A582" s="13">
        <f>IF(D582="","",SUBTOTAL(3,D$7:$D582))</f>
        <v>572</v>
      </c>
      <c r="B582" s="376"/>
      <c r="C582" s="55" t="s">
        <v>265</v>
      </c>
      <c r="D582" s="56" t="s">
        <v>14</v>
      </c>
      <c r="E582" s="55" t="s">
        <v>266</v>
      </c>
      <c r="F582" s="393" t="s">
        <v>1350</v>
      </c>
      <c r="G582" s="376" t="s">
        <v>1247</v>
      </c>
      <c r="H582" s="55" t="s">
        <v>17</v>
      </c>
      <c r="I582" s="373" t="s">
        <v>19</v>
      </c>
      <c r="J582" s="389" t="s">
        <v>19</v>
      </c>
      <c r="K582" s="388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3">
      <c r="A583" s="13">
        <f>IF(D583="","",SUBTOTAL(3,D$7:$D583))</f>
        <v>573</v>
      </c>
      <c r="B583" s="376"/>
      <c r="C583" s="55" t="s">
        <v>281</v>
      </c>
      <c r="D583" s="56" t="s">
        <v>14</v>
      </c>
      <c r="E583" s="54" t="s">
        <v>44</v>
      </c>
      <c r="F583" s="393"/>
      <c r="G583" s="376"/>
      <c r="H583" s="54" t="s">
        <v>44</v>
      </c>
      <c r="I583" s="373"/>
      <c r="J583" s="389"/>
      <c r="K583" s="415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3">
      <c r="A584" s="13">
        <f>IF(D584="","",SUBTOTAL(3,D$7:$D584))</f>
        <v>574</v>
      </c>
      <c r="B584" s="376"/>
      <c r="C584" s="55" t="s">
        <v>215</v>
      </c>
      <c r="D584" s="56" t="s">
        <v>209</v>
      </c>
      <c r="E584" s="54" t="s">
        <v>44</v>
      </c>
      <c r="F584" s="393"/>
      <c r="G584" s="376"/>
      <c r="H584" s="54" t="s">
        <v>44</v>
      </c>
      <c r="I584" s="54" t="s">
        <v>44</v>
      </c>
      <c r="J584" s="389"/>
      <c r="K584" s="415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3">
      <c r="A585" s="13">
        <f>IF(D585="","",SUBTOTAL(3,D$7:$D585))</f>
        <v>575</v>
      </c>
      <c r="B585" s="376"/>
      <c r="C585" s="55" t="s">
        <v>272</v>
      </c>
      <c r="D585" s="56" t="s">
        <v>209</v>
      </c>
      <c r="E585" s="54" t="s">
        <v>44</v>
      </c>
      <c r="F585" s="393"/>
      <c r="G585" s="376"/>
      <c r="H585" s="54" t="s">
        <v>44</v>
      </c>
      <c r="I585" s="54" t="s">
        <v>44</v>
      </c>
      <c r="J585" s="389"/>
      <c r="K585" s="415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3">
      <c r="A586" s="13">
        <f>IF(D586="","",SUBTOTAL(3,D$7:$D586))</f>
        <v>576</v>
      </c>
      <c r="B586" s="376"/>
      <c r="C586" s="55" t="s">
        <v>282</v>
      </c>
      <c r="D586" s="56" t="s">
        <v>209</v>
      </c>
      <c r="E586" s="54" t="s">
        <v>44</v>
      </c>
      <c r="F586" s="393"/>
      <c r="G586" s="376"/>
      <c r="H586" s="54" t="s">
        <v>44</v>
      </c>
      <c r="I586" s="54" t="s">
        <v>44</v>
      </c>
      <c r="J586" s="389"/>
      <c r="K586" s="415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3">
      <c r="A587" s="13">
        <f>IF(D587="","",SUBTOTAL(3,D$7:$D587))</f>
        <v>577</v>
      </c>
      <c r="B587" s="376"/>
      <c r="C587" s="55" t="s">
        <v>283</v>
      </c>
      <c r="D587" s="56" t="s">
        <v>14</v>
      </c>
      <c r="E587" s="54" t="s">
        <v>44</v>
      </c>
      <c r="F587" s="393"/>
      <c r="G587" s="376"/>
      <c r="H587" s="54" t="s">
        <v>44</v>
      </c>
      <c r="I587" s="54" t="s">
        <v>44</v>
      </c>
      <c r="J587" s="389"/>
      <c r="K587" s="415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3">
      <c r="A588" s="13">
        <f>IF(D588="","",SUBTOTAL(3,D$7:$D588))</f>
        <v>578</v>
      </c>
      <c r="B588" s="376"/>
      <c r="C588" s="55" t="s">
        <v>216</v>
      </c>
      <c r="D588" s="56" t="s">
        <v>209</v>
      </c>
      <c r="E588" s="54" t="s">
        <v>44</v>
      </c>
      <c r="F588" s="393"/>
      <c r="G588" s="376"/>
      <c r="H588" s="54" t="s">
        <v>44</v>
      </c>
      <c r="I588" s="54" t="s">
        <v>44</v>
      </c>
      <c r="J588" s="389"/>
      <c r="K588" s="415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3">
      <c r="A589" s="13">
        <f>IF(D589="","",SUBTOTAL(3,D$7:$D589))</f>
        <v>579</v>
      </c>
      <c r="B589" s="376"/>
      <c r="C589" s="55" t="s">
        <v>217</v>
      </c>
      <c r="D589" s="56" t="s">
        <v>209</v>
      </c>
      <c r="E589" s="54" t="s">
        <v>44</v>
      </c>
      <c r="F589" s="393"/>
      <c r="G589" s="376"/>
      <c r="H589" s="54" t="s">
        <v>44</v>
      </c>
      <c r="I589" s="54" t="s">
        <v>44</v>
      </c>
      <c r="J589" s="389"/>
      <c r="K589" s="415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3">
      <c r="A590" s="13">
        <f>IF(D590="","",SUBTOTAL(3,D$7:$D590))</f>
        <v>580</v>
      </c>
      <c r="B590" s="376"/>
      <c r="C590" s="55" t="s">
        <v>274</v>
      </c>
      <c r="D590" s="56" t="s">
        <v>209</v>
      </c>
      <c r="E590" s="54" t="s">
        <v>44</v>
      </c>
      <c r="F590" s="393"/>
      <c r="G590" s="376"/>
      <c r="H590" s="54" t="s">
        <v>44</v>
      </c>
      <c r="I590" s="54" t="s">
        <v>44</v>
      </c>
      <c r="J590" s="389"/>
      <c r="K590" s="415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3">
      <c r="A591" s="13">
        <f>IF(D591="","",SUBTOTAL(3,D$7:$D591))</f>
        <v>581</v>
      </c>
      <c r="B591" s="376"/>
      <c r="C591" s="55" t="s">
        <v>284</v>
      </c>
      <c r="D591" s="56" t="s">
        <v>209</v>
      </c>
      <c r="E591" s="54" t="s">
        <v>44</v>
      </c>
      <c r="F591" s="393"/>
      <c r="G591" s="376"/>
      <c r="H591" s="54" t="s">
        <v>44</v>
      </c>
      <c r="I591" s="54" t="s">
        <v>44</v>
      </c>
      <c r="J591" s="389"/>
      <c r="K591" s="415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3">
      <c r="A592" s="13">
        <f>IF(D592="","",SUBTOTAL(3,D$7:$D592))</f>
        <v>582</v>
      </c>
      <c r="B592" s="376"/>
      <c r="C592" s="55" t="s">
        <v>285</v>
      </c>
      <c r="D592" s="56" t="s">
        <v>209</v>
      </c>
      <c r="E592" s="54" t="s">
        <v>44</v>
      </c>
      <c r="F592" s="393"/>
      <c r="G592" s="376"/>
      <c r="H592" s="54" t="s">
        <v>44</v>
      </c>
      <c r="I592" s="54" t="s">
        <v>44</v>
      </c>
      <c r="J592" s="389"/>
      <c r="K592" s="415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3">
      <c r="A593" s="13">
        <f>IF(D593="","",SUBTOTAL(3,D$7:$D593))</f>
        <v>583</v>
      </c>
      <c r="B593" s="376"/>
      <c r="C593" s="55" t="s">
        <v>286</v>
      </c>
      <c r="D593" s="56" t="s">
        <v>14</v>
      </c>
      <c r="E593" s="54" t="s">
        <v>44</v>
      </c>
      <c r="F593" s="393"/>
      <c r="G593" s="376"/>
      <c r="H593" s="54" t="s">
        <v>44</v>
      </c>
      <c r="I593" s="54" t="s">
        <v>44</v>
      </c>
      <c r="J593" s="389"/>
      <c r="K593" s="415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3">
      <c r="A594" s="13">
        <f>IF(D594="","",SUBTOTAL(3,D$7:$D594))</f>
        <v>584</v>
      </c>
      <c r="B594" s="376"/>
      <c r="C594" s="55" t="s">
        <v>2251</v>
      </c>
      <c r="D594" s="56" t="s">
        <v>14</v>
      </c>
      <c r="E594" s="54" t="s">
        <v>2252</v>
      </c>
      <c r="F594" s="56" t="s">
        <v>2522</v>
      </c>
      <c r="G594" s="376" t="s">
        <v>2259</v>
      </c>
      <c r="H594" s="391" t="s">
        <v>71</v>
      </c>
      <c r="I594" s="391" t="s">
        <v>2266</v>
      </c>
      <c r="J594" s="389" t="s">
        <v>2523</v>
      </c>
      <c r="K594" s="388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3">
      <c r="A595" s="13">
        <f>IF(D595="","",SUBTOTAL(3,D$7:$D595))</f>
        <v>585</v>
      </c>
      <c r="B595" s="376"/>
      <c r="C595" s="55" t="s">
        <v>2251</v>
      </c>
      <c r="D595" s="56" t="s">
        <v>14</v>
      </c>
      <c r="E595" s="54" t="s">
        <v>119</v>
      </c>
      <c r="F595" s="56" t="s">
        <v>2265</v>
      </c>
      <c r="G595" s="376"/>
      <c r="H595" s="391"/>
      <c r="I595" s="391"/>
      <c r="J595" s="389"/>
      <c r="K595" s="388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3">
      <c r="A596" s="13">
        <f>IF(D596="","",SUBTOTAL(3,D$7:$D596))</f>
        <v>586</v>
      </c>
      <c r="B596" s="376"/>
      <c r="C596" s="55" t="s">
        <v>2253</v>
      </c>
      <c r="D596" s="56" t="s">
        <v>14</v>
      </c>
      <c r="E596" s="54" t="s">
        <v>119</v>
      </c>
      <c r="F596" s="56" t="s">
        <v>2522</v>
      </c>
      <c r="G596" s="376"/>
      <c r="H596" s="391"/>
      <c r="I596" s="391"/>
      <c r="J596" s="389"/>
      <c r="K596" s="388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3">
      <c r="A597" s="13">
        <f>IF(D597="","",SUBTOTAL(3,D$7:$D597))</f>
        <v>587</v>
      </c>
      <c r="B597" s="376"/>
      <c r="C597" s="55" t="s">
        <v>2253</v>
      </c>
      <c r="D597" s="56" t="s">
        <v>14</v>
      </c>
      <c r="E597" s="54" t="s">
        <v>119</v>
      </c>
      <c r="F597" s="56" t="s">
        <v>2265</v>
      </c>
      <c r="G597" s="376"/>
      <c r="H597" s="391"/>
      <c r="I597" s="391"/>
      <c r="J597" s="389"/>
      <c r="K597" s="388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3">
      <c r="A598" s="13">
        <f>IF(D598="","",SUBTOTAL(3,D$7:$D598))</f>
        <v>588</v>
      </c>
      <c r="B598" s="376"/>
      <c r="C598" s="55" t="s">
        <v>2254</v>
      </c>
      <c r="D598" s="56" t="s">
        <v>14</v>
      </c>
      <c r="E598" s="54" t="s">
        <v>119</v>
      </c>
      <c r="F598" s="56" t="s">
        <v>2524</v>
      </c>
      <c r="G598" s="376"/>
      <c r="H598" s="391"/>
      <c r="I598" s="391"/>
      <c r="J598" s="389"/>
      <c r="K598" s="388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3">
      <c r="A599" s="13">
        <f>IF(D599="","",SUBTOTAL(3,D$7:$D599))</f>
        <v>589</v>
      </c>
      <c r="B599" s="376"/>
      <c r="C599" s="55" t="s">
        <v>2255</v>
      </c>
      <c r="D599" s="56" t="s">
        <v>14</v>
      </c>
      <c r="E599" s="54" t="s">
        <v>119</v>
      </c>
      <c r="F599" s="56" t="s">
        <v>2261</v>
      </c>
      <c r="G599" s="376"/>
      <c r="H599" s="391"/>
      <c r="I599" s="391"/>
      <c r="J599" s="389"/>
      <c r="K599" s="388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3">
      <c r="A600" s="13">
        <f>IF(D600="","",SUBTOTAL(3,D$7:$D600))</f>
        <v>590</v>
      </c>
      <c r="B600" s="376"/>
      <c r="C600" s="55" t="s">
        <v>2256</v>
      </c>
      <c r="D600" s="56" t="s">
        <v>14</v>
      </c>
      <c r="E600" s="54" t="s">
        <v>119</v>
      </c>
      <c r="F600" s="56" t="s">
        <v>2524</v>
      </c>
      <c r="G600" s="376"/>
      <c r="H600" s="391"/>
      <c r="I600" s="391"/>
      <c r="J600" s="389"/>
      <c r="K600" s="388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3">
      <c r="A601" s="13">
        <f>IF(D601="","",SUBTOTAL(3,D$7:$D601))</f>
        <v>591</v>
      </c>
      <c r="B601" s="376"/>
      <c r="C601" s="55" t="s">
        <v>2256</v>
      </c>
      <c r="D601" s="56" t="s">
        <v>14</v>
      </c>
      <c r="E601" s="54" t="s">
        <v>119</v>
      </c>
      <c r="F601" s="56" t="s">
        <v>2261</v>
      </c>
      <c r="G601" s="376"/>
      <c r="H601" s="391"/>
      <c r="I601" s="391"/>
      <c r="J601" s="389"/>
      <c r="K601" s="388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3">
      <c r="A602" s="13">
        <f>IF(D602="","",SUBTOTAL(3,D$7:$D602))</f>
        <v>592</v>
      </c>
      <c r="B602" s="376"/>
      <c r="C602" s="55" t="s">
        <v>2257</v>
      </c>
      <c r="D602" s="56" t="s">
        <v>14</v>
      </c>
      <c r="E602" s="54" t="s">
        <v>119</v>
      </c>
      <c r="F602" s="56" t="s">
        <v>2524</v>
      </c>
      <c r="G602" s="376"/>
      <c r="H602" s="391"/>
      <c r="I602" s="391"/>
      <c r="J602" s="389"/>
      <c r="K602" s="388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3">
      <c r="A603" s="13">
        <f>IF(D603="","",SUBTOTAL(3,D$7:$D603))</f>
        <v>593</v>
      </c>
      <c r="B603" s="376"/>
      <c r="C603" s="55" t="s">
        <v>2257</v>
      </c>
      <c r="D603" s="56" t="s">
        <v>14</v>
      </c>
      <c r="E603" s="54" t="s">
        <v>119</v>
      </c>
      <c r="F603" s="56" t="s">
        <v>2261</v>
      </c>
      <c r="G603" s="376"/>
      <c r="H603" s="391"/>
      <c r="I603" s="391"/>
      <c r="J603" s="389"/>
      <c r="K603" s="388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3">
      <c r="A604" s="13">
        <f>IF(D604="","",SUBTOTAL(3,D$7:$D604))</f>
        <v>594</v>
      </c>
      <c r="B604" s="376"/>
      <c r="C604" s="55" t="s">
        <v>2258</v>
      </c>
      <c r="D604" s="56" t="s">
        <v>14</v>
      </c>
      <c r="E604" s="54" t="s">
        <v>119</v>
      </c>
      <c r="F604" s="56" t="s">
        <v>2524</v>
      </c>
      <c r="G604" s="376"/>
      <c r="H604" s="391"/>
      <c r="I604" s="391"/>
      <c r="J604" s="389"/>
      <c r="K604" s="388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3">
      <c r="A605" s="13">
        <f>IF(D605="","",SUBTOTAL(3,D$7:$D605))</f>
        <v>595</v>
      </c>
      <c r="B605" s="376"/>
      <c r="C605" s="55" t="s">
        <v>2258</v>
      </c>
      <c r="D605" s="56" t="s">
        <v>14</v>
      </c>
      <c r="E605" s="54" t="s">
        <v>119</v>
      </c>
      <c r="F605" s="56" t="s">
        <v>2261</v>
      </c>
      <c r="G605" s="376"/>
      <c r="H605" s="391"/>
      <c r="I605" s="391"/>
      <c r="J605" s="389"/>
      <c r="K605" s="388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3">
      <c r="A606" s="13">
        <f>IF(D606="","",SUBTOTAL(3,D$7:$D606))</f>
        <v>596</v>
      </c>
      <c r="B606" s="376"/>
      <c r="C606" s="55" t="s">
        <v>2260</v>
      </c>
      <c r="D606" s="56" t="s">
        <v>14</v>
      </c>
      <c r="E606" s="54" t="s">
        <v>52</v>
      </c>
      <c r="F606" s="56" t="s">
        <v>2524</v>
      </c>
      <c r="G606" s="376"/>
      <c r="H606" s="391"/>
      <c r="I606" s="391"/>
      <c r="J606" s="389"/>
      <c r="K606" s="388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3">
      <c r="A607" s="13">
        <f>IF(D607="","",SUBTOTAL(3,D$7:$D607))</f>
        <v>597</v>
      </c>
      <c r="B607" s="376"/>
      <c r="C607" s="55" t="s">
        <v>2260</v>
      </c>
      <c r="D607" s="56" t="s">
        <v>14</v>
      </c>
      <c r="E607" s="54" t="s">
        <v>119</v>
      </c>
      <c r="F607" s="56" t="s">
        <v>2261</v>
      </c>
      <c r="G607" s="376"/>
      <c r="H607" s="391"/>
      <c r="I607" s="391"/>
      <c r="J607" s="389"/>
      <c r="K607" s="388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3">
      <c r="A608" s="13">
        <f>IF(D608="","",SUBTOTAL(3,D$7:$D608))</f>
        <v>598</v>
      </c>
      <c r="B608" s="376"/>
      <c r="C608" s="55" t="s">
        <v>2262</v>
      </c>
      <c r="D608" s="56" t="s">
        <v>14</v>
      </c>
      <c r="E608" s="54" t="s">
        <v>119</v>
      </c>
      <c r="F608" s="56" t="s">
        <v>2524</v>
      </c>
      <c r="G608" s="376"/>
      <c r="H608" s="391"/>
      <c r="I608" s="391"/>
      <c r="J608" s="389"/>
      <c r="K608" s="388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3">
      <c r="A609" s="13">
        <f>IF(D609="","",SUBTOTAL(3,D$7:$D609))</f>
        <v>599</v>
      </c>
      <c r="B609" s="376"/>
      <c r="C609" s="55" t="s">
        <v>2262</v>
      </c>
      <c r="D609" s="56" t="s">
        <v>14</v>
      </c>
      <c r="E609" s="54" t="s">
        <v>119</v>
      </c>
      <c r="F609" s="56" t="s">
        <v>2261</v>
      </c>
      <c r="G609" s="376"/>
      <c r="H609" s="391"/>
      <c r="I609" s="391"/>
      <c r="J609" s="389"/>
      <c r="K609" s="388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3">
      <c r="A610" s="13">
        <f>IF(D610="","",SUBTOTAL(3,D$7:$D610))</f>
        <v>600</v>
      </c>
      <c r="B610" s="376"/>
      <c r="C610" s="55" t="s">
        <v>289</v>
      </c>
      <c r="D610" s="56" t="s">
        <v>14</v>
      </c>
      <c r="E610" s="55" t="s">
        <v>290</v>
      </c>
      <c r="F610" s="393" t="s">
        <v>288</v>
      </c>
      <c r="G610" s="376" t="s">
        <v>1248</v>
      </c>
      <c r="H610" s="55" t="s">
        <v>257</v>
      </c>
      <c r="I610" s="373" t="s">
        <v>291</v>
      </c>
      <c r="J610" s="389" t="s">
        <v>19</v>
      </c>
      <c r="K610" s="388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3">
      <c r="A611" s="13">
        <f>IF(D611="","",SUBTOTAL(3,D$7:$D611))</f>
        <v>601</v>
      </c>
      <c r="B611" s="376"/>
      <c r="C611" s="55" t="s">
        <v>292</v>
      </c>
      <c r="D611" s="56" t="s">
        <v>14</v>
      </c>
      <c r="E611" s="54" t="s">
        <v>44</v>
      </c>
      <c r="F611" s="393"/>
      <c r="G611" s="376"/>
      <c r="H611" s="54" t="s">
        <v>44</v>
      </c>
      <c r="I611" s="373"/>
      <c r="J611" s="389"/>
      <c r="K611" s="388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3">
      <c r="A612" s="13">
        <f>IF(D612="","",SUBTOTAL(3,D$7:$D612))</f>
        <v>602</v>
      </c>
      <c r="B612" s="376"/>
      <c r="C612" s="55" t="s">
        <v>210</v>
      </c>
      <c r="D612" s="56" t="s">
        <v>209</v>
      </c>
      <c r="E612" s="54" t="s">
        <v>44</v>
      </c>
      <c r="F612" s="393"/>
      <c r="G612" s="376"/>
      <c r="H612" s="54" t="s">
        <v>44</v>
      </c>
      <c r="I612" s="54" t="s">
        <v>44</v>
      </c>
      <c r="J612" s="389"/>
      <c r="K612" s="388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3">
      <c r="A613" s="13">
        <f>IF(D613="","",SUBTOTAL(3,D$7:$D613))</f>
        <v>603</v>
      </c>
      <c r="B613" s="376"/>
      <c r="C613" s="55" t="s">
        <v>293</v>
      </c>
      <c r="D613" s="56" t="s">
        <v>209</v>
      </c>
      <c r="E613" s="54" t="s">
        <v>44</v>
      </c>
      <c r="F613" s="393"/>
      <c r="G613" s="376"/>
      <c r="H613" s="54" t="s">
        <v>44</v>
      </c>
      <c r="I613" s="54" t="s">
        <v>44</v>
      </c>
      <c r="J613" s="389"/>
      <c r="K613" s="388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3">
      <c r="A614" s="13">
        <f>IF(D614="","",SUBTOTAL(3,D$7:$D614))</f>
        <v>604</v>
      </c>
      <c r="B614" s="376"/>
      <c r="C614" s="55" t="s">
        <v>294</v>
      </c>
      <c r="D614" s="56" t="s">
        <v>14</v>
      </c>
      <c r="E614" s="54" t="s">
        <v>44</v>
      </c>
      <c r="F614" s="393"/>
      <c r="G614" s="376"/>
      <c r="H614" s="54" t="s">
        <v>44</v>
      </c>
      <c r="I614" s="54" t="s">
        <v>44</v>
      </c>
      <c r="J614" s="389"/>
      <c r="K614" s="388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3">
      <c r="A615" s="13">
        <f>IF(D615="","",SUBTOTAL(3,D$7:$D615))</f>
        <v>605</v>
      </c>
      <c r="B615" s="376"/>
      <c r="C615" s="55" t="s">
        <v>295</v>
      </c>
      <c r="D615" s="56" t="s">
        <v>209</v>
      </c>
      <c r="E615" s="54" t="s">
        <v>44</v>
      </c>
      <c r="F615" s="393"/>
      <c r="G615" s="376"/>
      <c r="H615" s="54" t="s">
        <v>44</v>
      </c>
      <c r="I615" s="54" t="s">
        <v>44</v>
      </c>
      <c r="J615" s="389"/>
      <c r="K615" s="388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3">
      <c r="A616" s="13">
        <f>IF(D616="","",SUBTOTAL(3,D$7:$D616))</f>
        <v>606</v>
      </c>
      <c r="B616" s="376"/>
      <c r="C616" s="55" t="s">
        <v>296</v>
      </c>
      <c r="D616" s="56" t="s">
        <v>14</v>
      </c>
      <c r="E616" s="54" t="s">
        <v>44</v>
      </c>
      <c r="F616" s="393"/>
      <c r="G616" s="376"/>
      <c r="H616" s="54" t="s">
        <v>44</v>
      </c>
      <c r="I616" s="54" t="s">
        <v>44</v>
      </c>
      <c r="J616" s="389"/>
      <c r="K616" s="388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3">
      <c r="A617" s="13">
        <f>IF(D617="","",SUBTOTAL(3,D$7:$D617))</f>
        <v>607</v>
      </c>
      <c r="B617" s="376"/>
      <c r="C617" s="55" t="s">
        <v>297</v>
      </c>
      <c r="D617" s="56" t="s">
        <v>209</v>
      </c>
      <c r="E617" s="54" t="s">
        <v>44</v>
      </c>
      <c r="F617" s="393"/>
      <c r="G617" s="376"/>
      <c r="H617" s="54" t="s">
        <v>44</v>
      </c>
      <c r="I617" s="54" t="s">
        <v>44</v>
      </c>
      <c r="J617" s="389"/>
      <c r="K617" s="388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3">
      <c r="A618" s="13">
        <f>IF(D618="","",SUBTOTAL(3,D$7:$D618))</f>
        <v>608</v>
      </c>
      <c r="B618" s="376"/>
      <c r="C618" s="55" t="s">
        <v>298</v>
      </c>
      <c r="D618" s="56" t="s">
        <v>14</v>
      </c>
      <c r="E618" s="54" t="s">
        <v>44</v>
      </c>
      <c r="F618" s="393"/>
      <c r="G618" s="376"/>
      <c r="H618" s="54" t="s">
        <v>44</v>
      </c>
      <c r="I618" s="54" t="s">
        <v>44</v>
      </c>
      <c r="J618" s="389"/>
      <c r="K618" s="388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3">
      <c r="A619" s="13">
        <f>IF(D619="","",SUBTOTAL(3,D$7:$D619))</f>
        <v>609</v>
      </c>
      <c r="B619" s="376"/>
      <c r="C619" s="55" t="s">
        <v>299</v>
      </c>
      <c r="D619" s="56" t="s">
        <v>209</v>
      </c>
      <c r="E619" s="54" t="s">
        <v>44</v>
      </c>
      <c r="F619" s="393"/>
      <c r="G619" s="376"/>
      <c r="H619" s="54" t="s">
        <v>44</v>
      </c>
      <c r="I619" s="54" t="s">
        <v>44</v>
      </c>
      <c r="J619" s="389"/>
      <c r="K619" s="388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3">
      <c r="A620" s="13">
        <f>IF(D620="","",SUBTOTAL(3,D$7:$D620))</f>
        <v>610</v>
      </c>
      <c r="B620" s="376"/>
      <c r="C620" s="55" t="s">
        <v>301</v>
      </c>
      <c r="D620" s="56" t="s">
        <v>14</v>
      </c>
      <c r="E620" s="55" t="s">
        <v>214</v>
      </c>
      <c r="F620" s="393" t="s">
        <v>300</v>
      </c>
      <c r="G620" s="376"/>
      <c r="H620" s="55" t="s">
        <v>302</v>
      </c>
      <c r="I620" s="55" t="s">
        <v>291</v>
      </c>
      <c r="J620" s="389"/>
      <c r="K620" s="388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3">
      <c r="A621" s="13">
        <f>IF(D621="","",SUBTOTAL(3,D$7:$D621))</f>
        <v>611</v>
      </c>
      <c r="B621" s="376"/>
      <c r="C621" s="55" t="s">
        <v>303</v>
      </c>
      <c r="D621" s="56" t="s">
        <v>14</v>
      </c>
      <c r="E621" s="54" t="s">
        <v>44</v>
      </c>
      <c r="F621" s="393"/>
      <c r="G621" s="376"/>
      <c r="H621" s="54" t="s">
        <v>44</v>
      </c>
      <c r="I621" s="54" t="s">
        <v>44</v>
      </c>
      <c r="J621" s="389"/>
      <c r="K621" s="388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3">
      <c r="A622" s="13">
        <f>IF(D622="","",SUBTOTAL(3,D$7:$D622))</f>
        <v>612</v>
      </c>
      <c r="B622" s="376"/>
      <c r="C622" s="55" t="s">
        <v>304</v>
      </c>
      <c r="D622" s="56" t="s">
        <v>209</v>
      </c>
      <c r="E622" s="54" t="s">
        <v>44</v>
      </c>
      <c r="F622" s="393"/>
      <c r="G622" s="376"/>
      <c r="H622" s="54" t="s">
        <v>44</v>
      </c>
      <c r="I622" s="54" t="s">
        <v>44</v>
      </c>
      <c r="J622" s="389"/>
      <c r="K622" s="388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3">
      <c r="A623" s="13">
        <f>IF(D623="","",SUBTOTAL(3,D$7:$D623))</f>
        <v>613</v>
      </c>
      <c r="B623" s="376"/>
      <c r="C623" s="55" t="s">
        <v>305</v>
      </c>
      <c r="D623" s="56" t="s">
        <v>209</v>
      </c>
      <c r="E623" s="54" t="s">
        <v>44</v>
      </c>
      <c r="F623" s="393"/>
      <c r="G623" s="376"/>
      <c r="H623" s="54" t="s">
        <v>44</v>
      </c>
      <c r="I623" s="54" t="s">
        <v>44</v>
      </c>
      <c r="J623" s="389"/>
      <c r="K623" s="388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3">
      <c r="A624" s="13">
        <f>IF(D624="","",SUBTOTAL(3,D$7:$D624))</f>
        <v>614</v>
      </c>
      <c r="B624" s="376"/>
      <c r="C624" s="55" t="s">
        <v>1296</v>
      </c>
      <c r="D624" s="56" t="s">
        <v>209</v>
      </c>
      <c r="E624" s="54" t="s">
        <v>44</v>
      </c>
      <c r="F624" s="393"/>
      <c r="G624" s="376"/>
      <c r="H624" s="54" t="s">
        <v>44</v>
      </c>
      <c r="I624" s="54" t="s">
        <v>44</v>
      </c>
      <c r="J624" s="389"/>
      <c r="K624" s="388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3">
      <c r="A625" s="13">
        <f>IF(D625="","",SUBTOTAL(3,D$7:$D625))</f>
        <v>615</v>
      </c>
      <c r="B625" s="376"/>
      <c r="C625" s="55" t="s">
        <v>306</v>
      </c>
      <c r="D625" s="56" t="s">
        <v>209</v>
      </c>
      <c r="E625" s="54" t="s">
        <v>44</v>
      </c>
      <c r="F625" s="393"/>
      <c r="G625" s="376"/>
      <c r="H625" s="54" t="s">
        <v>44</v>
      </c>
      <c r="I625" s="54" t="s">
        <v>44</v>
      </c>
      <c r="J625" s="389"/>
      <c r="K625" s="388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3">
      <c r="A626" s="13">
        <f>IF(D626="","",SUBTOTAL(3,D$7:$D626))</f>
        <v>616</v>
      </c>
      <c r="B626" s="376"/>
      <c r="C626" s="55" t="s">
        <v>1297</v>
      </c>
      <c r="D626" s="56" t="s">
        <v>209</v>
      </c>
      <c r="E626" s="54" t="s">
        <v>44</v>
      </c>
      <c r="F626" s="393"/>
      <c r="G626" s="376"/>
      <c r="H626" s="54" t="s">
        <v>44</v>
      </c>
      <c r="I626" s="54" t="s">
        <v>44</v>
      </c>
      <c r="J626" s="389"/>
      <c r="K626" s="388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3">
      <c r="A627" s="13">
        <f>IF(D627="","",SUBTOTAL(3,D$7:$D627))</f>
        <v>617</v>
      </c>
      <c r="B627" s="376"/>
      <c r="C627" s="55" t="s">
        <v>2283</v>
      </c>
      <c r="D627" s="56" t="s">
        <v>14</v>
      </c>
      <c r="E627" s="54" t="s">
        <v>44</v>
      </c>
      <c r="F627" s="393"/>
      <c r="G627" s="376"/>
      <c r="H627" s="54" t="s">
        <v>44</v>
      </c>
      <c r="I627" s="54" t="s">
        <v>44</v>
      </c>
      <c r="J627" s="389"/>
      <c r="K627" s="388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3">
      <c r="A628" s="13">
        <f>IF(D628="","",SUBTOTAL(3,D$7:$D628))</f>
        <v>618</v>
      </c>
      <c r="B628" s="376"/>
      <c r="C628" s="55" t="s">
        <v>307</v>
      </c>
      <c r="D628" s="56" t="s">
        <v>209</v>
      </c>
      <c r="E628" s="54" t="s">
        <v>44</v>
      </c>
      <c r="F628" s="393"/>
      <c r="G628" s="376"/>
      <c r="H628" s="54" t="s">
        <v>44</v>
      </c>
      <c r="I628" s="54" t="s">
        <v>44</v>
      </c>
      <c r="J628" s="389"/>
      <c r="K628" s="388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3">
      <c r="A629" s="13">
        <f>IF(D629="","",SUBTOTAL(3,D$7:$D629))</f>
        <v>619</v>
      </c>
      <c r="B629" s="376"/>
      <c r="C629" s="55" t="s">
        <v>308</v>
      </c>
      <c r="D629" s="56" t="s">
        <v>209</v>
      </c>
      <c r="E629" s="54" t="s">
        <v>44</v>
      </c>
      <c r="F629" s="393"/>
      <c r="G629" s="376"/>
      <c r="H629" s="54" t="s">
        <v>44</v>
      </c>
      <c r="I629" s="54" t="s">
        <v>44</v>
      </c>
      <c r="J629" s="389"/>
      <c r="K629" s="388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3">
      <c r="A630" s="13">
        <f>IF(D630="","",SUBTOTAL(3,D$7:$D630))</f>
        <v>620</v>
      </c>
      <c r="B630" s="376"/>
      <c r="C630" s="55" t="s">
        <v>1267</v>
      </c>
      <c r="D630" s="56" t="s">
        <v>209</v>
      </c>
      <c r="E630" s="54" t="s">
        <v>44</v>
      </c>
      <c r="F630" s="393"/>
      <c r="G630" s="376"/>
      <c r="H630" s="54" t="s">
        <v>44</v>
      </c>
      <c r="I630" s="54" t="s">
        <v>44</v>
      </c>
      <c r="J630" s="389"/>
      <c r="K630" s="388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3">
      <c r="A631" s="13">
        <f>IF(D631="","",SUBTOTAL(3,D$7:$D631))</f>
        <v>621</v>
      </c>
      <c r="B631" s="376"/>
      <c r="C631" s="55" t="s">
        <v>2214</v>
      </c>
      <c r="D631" s="56" t="s">
        <v>14</v>
      </c>
      <c r="E631" s="54" t="s">
        <v>44</v>
      </c>
      <c r="F631" s="393"/>
      <c r="G631" s="376"/>
      <c r="H631" s="54" t="s">
        <v>44</v>
      </c>
      <c r="I631" s="54" t="s">
        <v>44</v>
      </c>
      <c r="J631" s="389"/>
      <c r="K631" s="388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3">
      <c r="A632" s="13">
        <f>IF(D632="","",SUBTOTAL(3,D$7:$D632))</f>
        <v>622</v>
      </c>
      <c r="B632" s="376"/>
      <c r="C632" s="55" t="s">
        <v>309</v>
      </c>
      <c r="D632" s="56" t="s">
        <v>209</v>
      </c>
      <c r="E632" s="54" t="s">
        <v>44</v>
      </c>
      <c r="F632" s="393"/>
      <c r="G632" s="376"/>
      <c r="H632" s="54" t="s">
        <v>44</v>
      </c>
      <c r="I632" s="54" t="s">
        <v>44</v>
      </c>
      <c r="J632" s="389"/>
      <c r="K632" s="388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3">
      <c r="A633" s="13">
        <f>IF(D633="","",SUBTOTAL(3,D$7:$D633))</f>
        <v>623</v>
      </c>
      <c r="B633" s="376"/>
      <c r="C633" s="55" t="s">
        <v>2193</v>
      </c>
      <c r="D633" s="56" t="s">
        <v>209</v>
      </c>
      <c r="E633" s="54" t="s">
        <v>44</v>
      </c>
      <c r="F633" s="393"/>
      <c r="G633" s="376"/>
      <c r="H633" s="54" t="s">
        <v>44</v>
      </c>
      <c r="I633" s="54" t="s">
        <v>44</v>
      </c>
      <c r="J633" s="389"/>
      <c r="K633" s="388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3">
      <c r="A634" s="13">
        <f>IF(D634="","",SUBTOTAL(3,D$7:$D634))</f>
        <v>624</v>
      </c>
      <c r="B634" s="376"/>
      <c r="C634" s="55" t="s">
        <v>265</v>
      </c>
      <c r="D634" s="56" t="s">
        <v>14</v>
      </c>
      <c r="E634" s="373" t="s">
        <v>266</v>
      </c>
      <c r="F634" s="393" t="s">
        <v>1293</v>
      </c>
      <c r="G634" s="376" t="s">
        <v>2535</v>
      </c>
      <c r="H634" s="373" t="s">
        <v>257</v>
      </c>
      <c r="I634" s="373" t="s">
        <v>291</v>
      </c>
      <c r="J634" s="389" t="s">
        <v>19</v>
      </c>
      <c r="K634" s="388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3">
      <c r="A635" s="13">
        <f>IF(D635="","",SUBTOTAL(3,D$7:$D635))</f>
        <v>625</v>
      </c>
      <c r="B635" s="376"/>
      <c r="C635" s="55" t="s">
        <v>281</v>
      </c>
      <c r="D635" s="56" t="s">
        <v>14</v>
      </c>
      <c r="E635" s="373"/>
      <c r="F635" s="393"/>
      <c r="G635" s="376"/>
      <c r="H635" s="373"/>
      <c r="I635" s="373"/>
      <c r="J635" s="389"/>
      <c r="K635" s="388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3">
      <c r="A636" s="13">
        <f>IF(D636="","",SUBTOTAL(3,D$7:$D636))</f>
        <v>626</v>
      </c>
      <c r="B636" s="376"/>
      <c r="C636" s="55" t="s">
        <v>215</v>
      </c>
      <c r="D636" s="56" t="s">
        <v>209</v>
      </c>
      <c r="E636" s="373"/>
      <c r="F636" s="393"/>
      <c r="G636" s="376"/>
      <c r="H636" s="373"/>
      <c r="I636" s="373"/>
      <c r="J636" s="389"/>
      <c r="K636" s="388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3">
      <c r="A637" s="13">
        <f>IF(D637="","",SUBTOTAL(3,D$7:$D637))</f>
        <v>627</v>
      </c>
      <c r="B637" s="376"/>
      <c r="C637" s="55" t="s">
        <v>272</v>
      </c>
      <c r="D637" s="56" t="s">
        <v>209</v>
      </c>
      <c r="E637" s="373"/>
      <c r="F637" s="393"/>
      <c r="G637" s="376"/>
      <c r="H637" s="373"/>
      <c r="I637" s="373"/>
      <c r="J637" s="389"/>
      <c r="K637" s="388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100.5" customHeight="1" x14ac:dyDescent="0.3">
      <c r="A638" s="13">
        <f>IF(D638="","",SUBTOTAL(3,D$7:$D638))</f>
        <v>628</v>
      </c>
      <c r="B638" s="376"/>
      <c r="C638" s="55" t="s">
        <v>282</v>
      </c>
      <c r="D638" s="56" t="s">
        <v>209</v>
      </c>
      <c r="E638" s="373"/>
      <c r="F638" s="393"/>
      <c r="G638" s="376"/>
      <c r="H638" s="373"/>
      <c r="I638" s="373"/>
      <c r="J638" s="389"/>
      <c r="K638" s="388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100.5" customHeight="1" x14ac:dyDescent="0.3">
      <c r="A639" s="13">
        <f>IF(D639="","",SUBTOTAL(3,D$7:$D639))</f>
        <v>629</v>
      </c>
      <c r="B639" s="376"/>
      <c r="C639" s="55" t="s">
        <v>283</v>
      </c>
      <c r="D639" s="56" t="s">
        <v>14</v>
      </c>
      <c r="E639" s="373"/>
      <c r="F639" s="393"/>
      <c r="G639" s="376"/>
      <c r="H639" s="373"/>
      <c r="I639" s="373"/>
      <c r="J639" s="389"/>
      <c r="K639" s="388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100.5" customHeight="1" x14ac:dyDescent="0.3">
      <c r="A640" s="13">
        <f>IF(D640="","",SUBTOTAL(3,D$7:$D640))</f>
        <v>630</v>
      </c>
      <c r="B640" s="376"/>
      <c r="C640" s="55" t="s">
        <v>216</v>
      </c>
      <c r="D640" s="56" t="s">
        <v>209</v>
      </c>
      <c r="E640" s="373"/>
      <c r="F640" s="393"/>
      <c r="G640" s="376"/>
      <c r="H640" s="373"/>
      <c r="I640" s="373"/>
      <c r="J640" s="389"/>
      <c r="K640" s="388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100.5" customHeight="1" x14ac:dyDescent="0.3">
      <c r="A641" s="13">
        <f>IF(D641="","",SUBTOTAL(3,D$7:$D641))</f>
        <v>631</v>
      </c>
      <c r="B641" s="376"/>
      <c r="C641" s="55" t="s">
        <v>217</v>
      </c>
      <c r="D641" s="56" t="s">
        <v>209</v>
      </c>
      <c r="E641" s="373"/>
      <c r="F641" s="393"/>
      <c r="G641" s="376"/>
      <c r="H641" s="373"/>
      <c r="I641" s="373"/>
      <c r="J641" s="389"/>
      <c r="K641" s="388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100.5" customHeight="1" x14ac:dyDescent="0.3">
      <c r="A642" s="13">
        <f>IF(D642="","",SUBTOTAL(3,D$7:$D642))</f>
        <v>632</v>
      </c>
      <c r="B642" s="376"/>
      <c r="C642" s="55" t="s">
        <v>274</v>
      </c>
      <c r="D642" s="56" t="s">
        <v>209</v>
      </c>
      <c r="E642" s="373"/>
      <c r="F642" s="393"/>
      <c r="G642" s="376"/>
      <c r="H642" s="373"/>
      <c r="I642" s="373"/>
      <c r="J642" s="389"/>
      <c r="K642" s="388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100.5" customHeight="1" x14ac:dyDescent="0.3">
      <c r="A643" s="13">
        <f>IF(D643="","",SUBTOTAL(3,D$7:$D643))</f>
        <v>633</v>
      </c>
      <c r="B643" s="376"/>
      <c r="C643" s="55" t="s">
        <v>284</v>
      </c>
      <c r="D643" s="56" t="s">
        <v>209</v>
      </c>
      <c r="E643" s="373"/>
      <c r="F643" s="393"/>
      <c r="G643" s="376"/>
      <c r="H643" s="373"/>
      <c r="I643" s="373"/>
      <c r="J643" s="389"/>
      <c r="K643" s="388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100.5" customHeight="1" x14ac:dyDescent="0.3">
      <c r="A644" s="13">
        <f>IF(D644="","",SUBTOTAL(3,D$7:$D644))</f>
        <v>634</v>
      </c>
      <c r="B644" s="376"/>
      <c r="C644" s="55" t="s">
        <v>285</v>
      </c>
      <c r="D644" s="56" t="s">
        <v>209</v>
      </c>
      <c r="E644" s="373"/>
      <c r="F644" s="393"/>
      <c r="G644" s="376"/>
      <c r="H644" s="373"/>
      <c r="I644" s="373"/>
      <c r="J644" s="389"/>
      <c r="K644" s="388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7" customFormat="1" ht="55.5" customHeight="1" x14ac:dyDescent="0.4">
      <c r="A645" s="13">
        <f>IF(D645="","",SUBTOTAL(3,D$7:$D645))</f>
        <v>635</v>
      </c>
      <c r="B645" s="376"/>
      <c r="C645" s="55" t="s">
        <v>221</v>
      </c>
      <c r="D645" s="56" t="s">
        <v>14</v>
      </c>
      <c r="E645" s="55" t="s">
        <v>2502</v>
      </c>
      <c r="F645" s="373" t="s">
        <v>2503</v>
      </c>
      <c r="G645" s="376" t="s">
        <v>2537</v>
      </c>
      <c r="H645" s="35"/>
      <c r="I645" s="35"/>
      <c r="J645" s="373" t="s">
        <v>2518</v>
      </c>
      <c r="K645" s="373" t="s">
        <v>2504</v>
      </c>
      <c r="L645" s="36">
        <v>1475000</v>
      </c>
      <c r="M645" s="36">
        <v>1475000</v>
      </c>
      <c r="N645" s="36">
        <v>1475000</v>
      </c>
      <c r="O645" s="36">
        <v>1475000</v>
      </c>
      <c r="P645" s="36">
        <v>1475000</v>
      </c>
      <c r="Q645" s="36">
        <v>1475000</v>
      </c>
      <c r="R645" s="36">
        <v>1475000</v>
      </c>
      <c r="S645" s="36">
        <v>1475000</v>
      </c>
      <c r="T645" s="36">
        <v>1475000</v>
      </c>
    </row>
    <row r="646" spans="1:20" s="37" customFormat="1" ht="84" customHeight="1" x14ac:dyDescent="0.4">
      <c r="A646" s="13">
        <f>IF(D646="","",SUBTOTAL(3,D$7:$D646))</f>
        <v>636</v>
      </c>
      <c r="B646" s="376"/>
      <c r="C646" s="55" t="s">
        <v>2505</v>
      </c>
      <c r="D646" s="55" t="s">
        <v>14</v>
      </c>
      <c r="E646" s="55" t="s">
        <v>119</v>
      </c>
      <c r="F646" s="373"/>
      <c r="G646" s="376"/>
      <c r="H646" s="35"/>
      <c r="I646" s="35"/>
      <c r="J646" s="373"/>
      <c r="K646" s="373"/>
      <c r="L646" s="38">
        <v>1865000</v>
      </c>
      <c r="M646" s="38">
        <v>1865000</v>
      </c>
      <c r="N646" s="38">
        <v>1865000</v>
      </c>
      <c r="O646" s="38">
        <v>1865000</v>
      </c>
      <c r="P646" s="38">
        <v>1865000</v>
      </c>
      <c r="Q646" s="38">
        <v>1865000</v>
      </c>
      <c r="R646" s="38">
        <v>1865000</v>
      </c>
      <c r="S646" s="38">
        <v>1865000</v>
      </c>
      <c r="T646" s="38">
        <v>1865000</v>
      </c>
    </row>
    <row r="647" spans="1:20" s="37" customFormat="1" ht="55.5" customHeight="1" x14ac:dyDescent="0.4">
      <c r="A647" s="13">
        <f>IF(D647="","",SUBTOTAL(3,D$7:$D647))</f>
        <v>637</v>
      </c>
      <c r="B647" s="376"/>
      <c r="C647" s="55" t="s">
        <v>2506</v>
      </c>
      <c r="D647" s="55" t="s">
        <v>2507</v>
      </c>
      <c r="E647" s="55" t="s">
        <v>119</v>
      </c>
      <c r="F647" s="373"/>
      <c r="G647" s="376"/>
      <c r="H647" s="35"/>
      <c r="I647" s="35"/>
      <c r="J647" s="373"/>
      <c r="K647" s="373"/>
      <c r="L647" s="38">
        <v>600000</v>
      </c>
      <c r="M647" s="38">
        <v>600000</v>
      </c>
      <c r="N647" s="38">
        <v>600000</v>
      </c>
      <c r="O647" s="38">
        <v>600000</v>
      </c>
      <c r="P647" s="38">
        <v>600000</v>
      </c>
      <c r="Q647" s="38">
        <v>600000</v>
      </c>
      <c r="R647" s="38">
        <v>600000</v>
      </c>
      <c r="S647" s="38">
        <v>600000</v>
      </c>
      <c r="T647" s="38">
        <v>600000</v>
      </c>
    </row>
    <row r="648" spans="1:20" s="37" customFormat="1" ht="55.5" customHeight="1" x14ac:dyDescent="0.4">
      <c r="A648" s="13">
        <f>IF(D648="","",SUBTOTAL(3,D$7:$D648))</f>
        <v>638</v>
      </c>
      <c r="B648" s="376"/>
      <c r="C648" s="55" t="s">
        <v>2508</v>
      </c>
      <c r="D648" s="55" t="s">
        <v>2507</v>
      </c>
      <c r="E648" s="55" t="s">
        <v>119</v>
      </c>
      <c r="F648" s="373"/>
      <c r="G648" s="376"/>
      <c r="H648" s="35"/>
      <c r="I648" s="35"/>
      <c r="J648" s="373"/>
      <c r="K648" s="373"/>
      <c r="L648" s="38">
        <v>955000</v>
      </c>
      <c r="M648" s="38">
        <v>955000</v>
      </c>
      <c r="N648" s="38">
        <v>955000</v>
      </c>
      <c r="O648" s="38">
        <v>955000</v>
      </c>
      <c r="P648" s="38">
        <v>955000</v>
      </c>
      <c r="Q648" s="38">
        <v>955000</v>
      </c>
      <c r="R648" s="38">
        <v>955000</v>
      </c>
      <c r="S648" s="38">
        <v>955000</v>
      </c>
      <c r="T648" s="38">
        <v>955000</v>
      </c>
    </row>
    <row r="649" spans="1:20" s="37" customFormat="1" ht="55.5" customHeight="1" x14ac:dyDescent="0.4">
      <c r="A649" s="13">
        <f>IF(D649="","",SUBTOTAL(3,D$7:$D649))</f>
        <v>639</v>
      </c>
      <c r="B649" s="376"/>
      <c r="C649" s="55" t="s">
        <v>2509</v>
      </c>
      <c r="D649" s="55" t="s">
        <v>2507</v>
      </c>
      <c r="E649" s="55" t="s">
        <v>119</v>
      </c>
      <c r="F649" s="373"/>
      <c r="G649" s="376"/>
      <c r="H649" s="35"/>
      <c r="I649" s="35"/>
      <c r="J649" s="373"/>
      <c r="K649" s="373"/>
      <c r="L649" s="38">
        <v>775000</v>
      </c>
      <c r="M649" s="38">
        <v>775000</v>
      </c>
      <c r="N649" s="38">
        <v>775000</v>
      </c>
      <c r="O649" s="38">
        <v>775000</v>
      </c>
      <c r="P649" s="38">
        <v>775000</v>
      </c>
      <c r="Q649" s="38">
        <v>775000</v>
      </c>
      <c r="R649" s="38">
        <v>775000</v>
      </c>
      <c r="S649" s="38">
        <v>775000</v>
      </c>
      <c r="T649" s="38">
        <v>775000</v>
      </c>
    </row>
    <row r="650" spans="1:20" s="37" customFormat="1" ht="55.5" customHeight="1" x14ac:dyDescent="0.4">
      <c r="A650" s="13">
        <f>IF(D650="","",SUBTOTAL(3,D$7:$D650))</f>
        <v>640</v>
      </c>
      <c r="B650" s="376"/>
      <c r="C650" s="55" t="s">
        <v>2510</v>
      </c>
      <c r="D650" s="55" t="s">
        <v>2507</v>
      </c>
      <c r="E650" s="55" t="s">
        <v>119</v>
      </c>
      <c r="F650" s="373"/>
      <c r="G650" s="376"/>
      <c r="H650" s="35"/>
      <c r="I650" s="35"/>
      <c r="J650" s="373"/>
      <c r="K650" s="373"/>
      <c r="L650" s="38">
        <v>1040000</v>
      </c>
      <c r="M650" s="38">
        <v>1040000</v>
      </c>
      <c r="N650" s="38">
        <v>1040000</v>
      </c>
      <c r="O650" s="38">
        <v>1040000</v>
      </c>
      <c r="P650" s="38">
        <v>1040000</v>
      </c>
      <c r="Q650" s="38">
        <v>1040000</v>
      </c>
      <c r="R650" s="38">
        <v>1040000</v>
      </c>
      <c r="S650" s="38">
        <v>1040000</v>
      </c>
      <c r="T650" s="38">
        <v>1040000</v>
      </c>
    </row>
    <row r="651" spans="1:20" s="37" customFormat="1" ht="55.5" customHeight="1" x14ac:dyDescent="0.4">
      <c r="A651" s="13">
        <f>IF(D651="","",SUBTOTAL(3,D$7:$D651))</f>
        <v>641</v>
      </c>
      <c r="B651" s="376"/>
      <c r="C651" s="55" t="s">
        <v>2511</v>
      </c>
      <c r="D651" s="55" t="s">
        <v>2507</v>
      </c>
      <c r="E651" s="55" t="s">
        <v>119</v>
      </c>
      <c r="F651" s="373"/>
      <c r="G651" s="376"/>
      <c r="H651" s="35"/>
      <c r="I651" s="35"/>
      <c r="J651" s="373"/>
      <c r="K651" s="373"/>
      <c r="L651" s="38">
        <v>2135000</v>
      </c>
      <c r="M651" s="38">
        <v>2135000</v>
      </c>
      <c r="N651" s="38">
        <v>2135000</v>
      </c>
      <c r="O651" s="38">
        <v>2135000</v>
      </c>
      <c r="P651" s="38">
        <v>2135000</v>
      </c>
      <c r="Q651" s="38">
        <v>2135000</v>
      </c>
      <c r="R651" s="38">
        <v>2135000</v>
      </c>
      <c r="S651" s="38">
        <v>2135000</v>
      </c>
      <c r="T651" s="38">
        <v>2135000</v>
      </c>
    </row>
    <row r="652" spans="1:20" s="37" customFormat="1" ht="80.25" customHeight="1" x14ac:dyDescent="0.4">
      <c r="A652" s="13">
        <f>IF(D652="","",SUBTOTAL(3,D$7:$D652))</f>
        <v>642</v>
      </c>
      <c r="B652" s="376"/>
      <c r="C652" s="55" t="s">
        <v>2512</v>
      </c>
      <c r="D652" s="55" t="s">
        <v>14</v>
      </c>
      <c r="E652" s="55" t="s">
        <v>119</v>
      </c>
      <c r="F652" s="373"/>
      <c r="G652" s="376"/>
      <c r="H652" s="35"/>
      <c r="I652" s="35"/>
      <c r="J652" s="373"/>
      <c r="K652" s="373"/>
      <c r="L652" s="38">
        <v>1955000</v>
      </c>
      <c r="M652" s="38">
        <v>1955000</v>
      </c>
      <c r="N652" s="38">
        <v>1955000</v>
      </c>
      <c r="O652" s="38">
        <v>1955000</v>
      </c>
      <c r="P652" s="38">
        <v>1955000</v>
      </c>
      <c r="Q652" s="38">
        <v>1955000</v>
      </c>
      <c r="R652" s="38">
        <v>1955000</v>
      </c>
      <c r="S652" s="38">
        <v>1955000</v>
      </c>
      <c r="T652" s="38">
        <v>1955000</v>
      </c>
    </row>
    <row r="653" spans="1:20" s="37" customFormat="1" ht="55.5" customHeight="1" x14ac:dyDescent="0.4">
      <c r="A653" s="13">
        <f>IF(D653="","",SUBTOTAL(3,D$7:$D653))</f>
        <v>643</v>
      </c>
      <c r="B653" s="376"/>
      <c r="C653" s="55" t="s">
        <v>2513</v>
      </c>
      <c r="D653" s="55" t="s">
        <v>2507</v>
      </c>
      <c r="E653" s="55" t="s">
        <v>119</v>
      </c>
      <c r="F653" s="373"/>
      <c r="G653" s="376"/>
      <c r="H653" s="35"/>
      <c r="I653" s="35"/>
      <c r="J653" s="373"/>
      <c r="K653" s="373"/>
      <c r="L653" s="38">
        <v>1565000</v>
      </c>
      <c r="M653" s="38">
        <v>1565000</v>
      </c>
      <c r="N653" s="38">
        <v>1565000</v>
      </c>
      <c r="O653" s="38">
        <v>1565000</v>
      </c>
      <c r="P653" s="38">
        <v>1565000</v>
      </c>
      <c r="Q653" s="38">
        <v>1565000</v>
      </c>
      <c r="R653" s="38">
        <v>1565000</v>
      </c>
      <c r="S653" s="38">
        <v>1565000</v>
      </c>
      <c r="T653" s="38">
        <v>1565000</v>
      </c>
    </row>
    <row r="654" spans="1:20" s="37" customFormat="1" ht="55.5" customHeight="1" x14ac:dyDescent="0.4">
      <c r="A654" s="13">
        <f>IF(D654="","",SUBTOTAL(3,D$7:$D654))</f>
        <v>644</v>
      </c>
      <c r="B654" s="376"/>
      <c r="C654" s="55" t="s">
        <v>2514</v>
      </c>
      <c r="D654" s="55" t="s">
        <v>2507</v>
      </c>
      <c r="E654" s="55" t="s">
        <v>119</v>
      </c>
      <c r="F654" s="373"/>
      <c r="G654" s="376"/>
      <c r="H654" s="35"/>
      <c r="I654" s="35"/>
      <c r="J654" s="373"/>
      <c r="K654" s="373"/>
      <c r="L654" s="38">
        <v>2330000</v>
      </c>
      <c r="M654" s="38">
        <v>2330000</v>
      </c>
      <c r="N654" s="38">
        <v>2330000</v>
      </c>
      <c r="O654" s="38">
        <v>2330000</v>
      </c>
      <c r="P654" s="38">
        <v>2330000</v>
      </c>
      <c r="Q654" s="38">
        <v>2330000</v>
      </c>
      <c r="R654" s="38">
        <v>2330000</v>
      </c>
      <c r="S654" s="38">
        <v>2330000</v>
      </c>
      <c r="T654" s="38">
        <v>2330000</v>
      </c>
    </row>
    <row r="655" spans="1:20" s="37" customFormat="1" ht="55.5" customHeight="1" x14ac:dyDescent="0.4">
      <c r="A655" s="13">
        <f>IF(D655="","",SUBTOTAL(3,D$7:$D655))</f>
        <v>645</v>
      </c>
      <c r="B655" s="376"/>
      <c r="C655" s="55" t="s">
        <v>2515</v>
      </c>
      <c r="D655" s="55" t="s">
        <v>2507</v>
      </c>
      <c r="E655" s="55" t="s">
        <v>119</v>
      </c>
      <c r="F655" s="373"/>
      <c r="G655" s="376"/>
      <c r="H655" s="35"/>
      <c r="I655" s="35"/>
      <c r="J655" s="373"/>
      <c r="K655" s="373"/>
      <c r="L655" s="38">
        <v>1449999.9999999998</v>
      </c>
      <c r="M655" s="38">
        <v>1449999.9999999998</v>
      </c>
      <c r="N655" s="38">
        <v>1449999.9999999998</v>
      </c>
      <c r="O655" s="38">
        <v>1449999.9999999998</v>
      </c>
      <c r="P655" s="38">
        <v>1449999.9999999998</v>
      </c>
      <c r="Q655" s="38">
        <v>1449999.9999999998</v>
      </c>
      <c r="R655" s="38">
        <v>1449999.9999999998</v>
      </c>
      <c r="S655" s="38">
        <v>1449999.9999999998</v>
      </c>
      <c r="T655" s="38">
        <v>1449999.9999999998</v>
      </c>
    </row>
    <row r="656" spans="1:20" s="37" customFormat="1" ht="55.5" customHeight="1" x14ac:dyDescent="0.4">
      <c r="A656" s="13">
        <f>IF(D656="","",SUBTOTAL(3,D$7:$D656))</f>
        <v>646</v>
      </c>
      <c r="B656" s="376"/>
      <c r="C656" s="55" t="s">
        <v>2516</v>
      </c>
      <c r="D656" s="55" t="s">
        <v>2507</v>
      </c>
      <c r="E656" s="55" t="s">
        <v>119</v>
      </c>
      <c r="F656" s="373"/>
      <c r="G656" s="376"/>
      <c r="H656" s="35"/>
      <c r="I656" s="35"/>
      <c r="J656" s="373"/>
      <c r="K656" s="373"/>
      <c r="L656" s="38">
        <v>5909000</v>
      </c>
      <c r="M656" s="38">
        <v>5909000</v>
      </c>
      <c r="N656" s="38">
        <v>5909000</v>
      </c>
      <c r="O656" s="38">
        <v>5909000</v>
      </c>
      <c r="P656" s="38">
        <v>5909000</v>
      </c>
      <c r="Q656" s="38">
        <v>5909000</v>
      </c>
      <c r="R656" s="38">
        <v>5909000</v>
      </c>
      <c r="S656" s="38">
        <v>5909000</v>
      </c>
      <c r="T656" s="38">
        <v>5909000</v>
      </c>
    </row>
    <row r="657" spans="1:20" s="37" customFormat="1" ht="55.5" customHeight="1" x14ac:dyDescent="0.4">
      <c r="A657" s="13">
        <f>IF(D657="","",SUBTOTAL(3,D$7:$D657))</f>
        <v>647</v>
      </c>
      <c r="B657" s="376"/>
      <c r="C657" s="55" t="s">
        <v>221</v>
      </c>
      <c r="D657" s="55" t="s">
        <v>14</v>
      </c>
      <c r="E657" s="55" t="s">
        <v>214</v>
      </c>
      <c r="F657" s="373" t="s">
        <v>2517</v>
      </c>
      <c r="G657" s="376"/>
      <c r="H657" s="35"/>
      <c r="I657" s="35"/>
      <c r="J657" s="373"/>
      <c r="K657" s="373"/>
      <c r="L657" s="38">
        <v>1590000</v>
      </c>
      <c r="M657" s="38">
        <v>1590000</v>
      </c>
      <c r="N657" s="38">
        <v>1590000</v>
      </c>
      <c r="O657" s="38">
        <v>1590000</v>
      </c>
      <c r="P657" s="38">
        <v>1590000</v>
      </c>
      <c r="Q657" s="38">
        <v>1590000</v>
      </c>
      <c r="R657" s="38">
        <v>1590000</v>
      </c>
      <c r="S657" s="38">
        <v>1590000</v>
      </c>
      <c r="T657" s="38">
        <v>1590000</v>
      </c>
    </row>
    <row r="658" spans="1:20" s="37" customFormat="1" ht="85.5" customHeight="1" x14ac:dyDescent="0.4">
      <c r="A658" s="13">
        <f>IF(D658="","",SUBTOTAL(3,D$7:$D658))</f>
        <v>648</v>
      </c>
      <c r="B658" s="376"/>
      <c r="C658" s="55" t="s">
        <v>2505</v>
      </c>
      <c r="D658" s="55" t="s">
        <v>14</v>
      </c>
      <c r="E658" s="55" t="s">
        <v>119</v>
      </c>
      <c r="F658" s="373"/>
      <c r="G658" s="376"/>
      <c r="H658" s="35"/>
      <c r="I658" s="35"/>
      <c r="J658" s="373"/>
      <c r="K658" s="373"/>
      <c r="L658" s="38">
        <v>2010000</v>
      </c>
      <c r="M658" s="38">
        <v>2010000</v>
      </c>
      <c r="N658" s="38">
        <v>2010000</v>
      </c>
      <c r="O658" s="38">
        <v>2010000</v>
      </c>
      <c r="P658" s="38">
        <v>2010000</v>
      </c>
      <c r="Q658" s="38">
        <v>2010000</v>
      </c>
      <c r="R658" s="38">
        <v>2010000</v>
      </c>
      <c r="S658" s="38">
        <v>2010000</v>
      </c>
      <c r="T658" s="38">
        <v>2010000</v>
      </c>
    </row>
    <row r="659" spans="1:20" s="37" customFormat="1" ht="55.5" customHeight="1" x14ac:dyDescent="0.4">
      <c r="A659" s="13">
        <f>IF(D659="","",SUBTOTAL(3,D$7:$D659))</f>
        <v>649</v>
      </c>
      <c r="B659" s="376"/>
      <c r="C659" s="55" t="s">
        <v>2506</v>
      </c>
      <c r="D659" s="55" t="s">
        <v>2507</v>
      </c>
      <c r="E659" s="55" t="s">
        <v>119</v>
      </c>
      <c r="F659" s="373"/>
      <c r="G659" s="376"/>
      <c r="H659" s="35"/>
      <c r="I659" s="35"/>
      <c r="J659" s="373"/>
      <c r="K659" s="373"/>
      <c r="L659" s="38">
        <v>600000</v>
      </c>
      <c r="M659" s="38">
        <v>600000</v>
      </c>
      <c r="N659" s="38">
        <v>600000</v>
      </c>
      <c r="O659" s="38">
        <v>600000</v>
      </c>
      <c r="P659" s="38">
        <v>600000</v>
      </c>
      <c r="Q659" s="38">
        <v>600000</v>
      </c>
      <c r="R659" s="38">
        <v>600000</v>
      </c>
      <c r="S659" s="38">
        <v>600000</v>
      </c>
      <c r="T659" s="38">
        <v>600000</v>
      </c>
    </row>
    <row r="660" spans="1:20" s="37" customFormat="1" ht="55.5" customHeight="1" x14ac:dyDescent="0.4">
      <c r="A660" s="13">
        <f>IF(D660="","",SUBTOTAL(3,D$7:$D660))</f>
        <v>650</v>
      </c>
      <c r="B660" s="376"/>
      <c r="C660" s="55" t="s">
        <v>2508</v>
      </c>
      <c r="D660" s="55" t="s">
        <v>2507</v>
      </c>
      <c r="E660" s="55" t="s">
        <v>119</v>
      </c>
      <c r="F660" s="373"/>
      <c r="G660" s="376"/>
      <c r="H660" s="35"/>
      <c r="I660" s="35" t="s">
        <v>2501</v>
      </c>
      <c r="J660" s="373"/>
      <c r="K660" s="373"/>
      <c r="L660" s="38">
        <v>955000</v>
      </c>
      <c r="M660" s="38">
        <v>955000</v>
      </c>
      <c r="N660" s="38">
        <v>955000</v>
      </c>
      <c r="O660" s="38">
        <v>955000</v>
      </c>
      <c r="P660" s="38">
        <v>955000</v>
      </c>
      <c r="Q660" s="38">
        <v>955000</v>
      </c>
      <c r="R660" s="38">
        <v>955000</v>
      </c>
      <c r="S660" s="38">
        <v>955000</v>
      </c>
      <c r="T660" s="38">
        <v>955000</v>
      </c>
    </row>
    <row r="661" spans="1:20" s="37" customFormat="1" ht="55.5" customHeight="1" x14ac:dyDescent="0.4">
      <c r="A661" s="13">
        <f>IF(D661="","",SUBTOTAL(3,D$7:$D661))</f>
        <v>651</v>
      </c>
      <c r="B661" s="376"/>
      <c r="C661" s="55" t="s">
        <v>2509</v>
      </c>
      <c r="D661" s="55" t="s">
        <v>2507</v>
      </c>
      <c r="E661" s="55" t="s">
        <v>119</v>
      </c>
      <c r="F661" s="373"/>
      <c r="G661" s="376"/>
      <c r="H661" s="35"/>
      <c r="I661" s="35"/>
      <c r="J661" s="373"/>
      <c r="K661" s="373"/>
      <c r="L661" s="38">
        <v>775000</v>
      </c>
      <c r="M661" s="38">
        <v>775000</v>
      </c>
      <c r="N661" s="38">
        <v>775000</v>
      </c>
      <c r="O661" s="38">
        <v>775000</v>
      </c>
      <c r="P661" s="38">
        <v>775000</v>
      </c>
      <c r="Q661" s="38">
        <v>775000</v>
      </c>
      <c r="R661" s="38">
        <v>775000</v>
      </c>
      <c r="S661" s="38">
        <v>775000</v>
      </c>
      <c r="T661" s="38">
        <v>775000</v>
      </c>
    </row>
    <row r="662" spans="1:20" s="37" customFormat="1" ht="55.5" customHeight="1" x14ac:dyDescent="0.4">
      <c r="A662" s="13">
        <f>IF(D662="","",SUBTOTAL(3,D$7:$D662))</f>
        <v>652</v>
      </c>
      <c r="B662" s="376"/>
      <c r="C662" s="55" t="s">
        <v>2510</v>
      </c>
      <c r="D662" s="55" t="s">
        <v>2507</v>
      </c>
      <c r="E662" s="55" t="s">
        <v>119</v>
      </c>
      <c r="F662" s="373"/>
      <c r="G662" s="376"/>
      <c r="H662" s="35"/>
      <c r="I662" s="35"/>
      <c r="J662" s="373"/>
      <c r="K662" s="373"/>
      <c r="L662" s="38">
        <v>1040000</v>
      </c>
      <c r="M662" s="38">
        <v>1040000</v>
      </c>
      <c r="N662" s="38">
        <v>1040000</v>
      </c>
      <c r="O662" s="38">
        <v>1040000</v>
      </c>
      <c r="P662" s="38">
        <v>1040000</v>
      </c>
      <c r="Q662" s="38">
        <v>1040000</v>
      </c>
      <c r="R662" s="38">
        <v>1040000</v>
      </c>
      <c r="S662" s="38">
        <v>1040000</v>
      </c>
      <c r="T662" s="38">
        <v>1040000</v>
      </c>
    </row>
    <row r="663" spans="1:20" s="37" customFormat="1" ht="55.5" customHeight="1" x14ac:dyDescent="0.4">
      <c r="A663" s="13">
        <f>IF(D663="","",SUBTOTAL(3,D$7:$D663))</f>
        <v>653</v>
      </c>
      <c r="B663" s="376"/>
      <c r="C663" s="55" t="s">
        <v>2511</v>
      </c>
      <c r="D663" s="55" t="s">
        <v>2507</v>
      </c>
      <c r="E663" s="55" t="s">
        <v>119</v>
      </c>
      <c r="F663" s="373"/>
      <c r="G663" s="376"/>
      <c r="H663" s="35"/>
      <c r="I663" s="35"/>
      <c r="J663" s="373"/>
      <c r="K663" s="373"/>
      <c r="L663" s="38">
        <v>2135000</v>
      </c>
      <c r="M663" s="38">
        <v>2135000</v>
      </c>
      <c r="N663" s="38">
        <v>2135000</v>
      </c>
      <c r="O663" s="38">
        <v>2135000</v>
      </c>
      <c r="P663" s="38">
        <v>2135000</v>
      </c>
      <c r="Q663" s="38">
        <v>2135000</v>
      </c>
      <c r="R663" s="38">
        <v>2135000</v>
      </c>
      <c r="S663" s="38">
        <v>2135000</v>
      </c>
      <c r="T663" s="38">
        <v>2135000</v>
      </c>
    </row>
    <row r="664" spans="1:20" s="37" customFormat="1" ht="77.25" customHeight="1" x14ac:dyDescent="0.4">
      <c r="A664" s="13">
        <f>IF(D664="","",SUBTOTAL(3,D$7:$D664))</f>
        <v>654</v>
      </c>
      <c r="B664" s="376"/>
      <c r="C664" s="55" t="s">
        <v>2512</v>
      </c>
      <c r="D664" s="55" t="s">
        <v>14</v>
      </c>
      <c r="E664" s="55" t="s">
        <v>119</v>
      </c>
      <c r="F664" s="373"/>
      <c r="G664" s="376"/>
      <c r="H664" s="35"/>
      <c r="I664" s="35"/>
      <c r="J664" s="373"/>
      <c r="K664" s="373"/>
      <c r="L664" s="38">
        <v>2155000</v>
      </c>
      <c r="M664" s="38">
        <v>2155000</v>
      </c>
      <c r="N664" s="38">
        <v>2155000</v>
      </c>
      <c r="O664" s="38">
        <v>2155000</v>
      </c>
      <c r="P664" s="38">
        <v>2155000</v>
      </c>
      <c r="Q664" s="38">
        <v>2155000</v>
      </c>
      <c r="R664" s="38">
        <v>2155000</v>
      </c>
      <c r="S664" s="38">
        <v>2155000</v>
      </c>
      <c r="T664" s="38">
        <v>2155000</v>
      </c>
    </row>
    <row r="665" spans="1:20" s="37" customFormat="1" ht="55.5" customHeight="1" x14ac:dyDescent="0.4">
      <c r="A665" s="13">
        <f>IF(D665="","",SUBTOTAL(3,D$7:$D665))</f>
        <v>655</v>
      </c>
      <c r="B665" s="376"/>
      <c r="C665" s="55" t="s">
        <v>2513</v>
      </c>
      <c r="D665" s="55" t="s">
        <v>2507</v>
      </c>
      <c r="E665" s="55" t="s">
        <v>119</v>
      </c>
      <c r="F665" s="373"/>
      <c r="G665" s="376"/>
      <c r="H665" s="35"/>
      <c r="I665" s="35"/>
      <c r="J665" s="373"/>
      <c r="K665" s="373"/>
      <c r="L665" s="38">
        <v>1680000</v>
      </c>
      <c r="M665" s="38">
        <v>1680000</v>
      </c>
      <c r="N665" s="38">
        <v>1680000</v>
      </c>
      <c r="O665" s="38">
        <v>1680000</v>
      </c>
      <c r="P665" s="38">
        <v>1680000</v>
      </c>
      <c r="Q665" s="38">
        <v>1680000</v>
      </c>
      <c r="R665" s="38">
        <v>1680000</v>
      </c>
      <c r="S665" s="38">
        <v>1680000</v>
      </c>
      <c r="T665" s="38">
        <v>1680000</v>
      </c>
    </row>
    <row r="666" spans="1:20" s="37" customFormat="1" ht="55.5" customHeight="1" x14ac:dyDescent="0.4">
      <c r="A666" s="13">
        <f>IF(D666="","",SUBTOTAL(3,D$7:$D666))</f>
        <v>656</v>
      </c>
      <c r="B666" s="376"/>
      <c r="C666" s="55" t="s">
        <v>2514</v>
      </c>
      <c r="D666" s="55" t="s">
        <v>2507</v>
      </c>
      <c r="E666" s="55" t="s">
        <v>119</v>
      </c>
      <c r="F666" s="373"/>
      <c r="G666" s="376"/>
      <c r="H666" s="35"/>
      <c r="I666" s="35"/>
      <c r="J666" s="373"/>
      <c r="K666" s="373"/>
      <c r="L666" s="38">
        <v>2870000</v>
      </c>
      <c r="M666" s="38">
        <v>2870000</v>
      </c>
      <c r="N666" s="38">
        <v>2870000</v>
      </c>
      <c r="O666" s="38">
        <v>2870000</v>
      </c>
      <c r="P666" s="38">
        <v>2870000</v>
      </c>
      <c r="Q666" s="38">
        <v>2870000</v>
      </c>
      <c r="R666" s="38">
        <v>2870000</v>
      </c>
      <c r="S666" s="38">
        <v>2870000</v>
      </c>
      <c r="T666" s="38">
        <v>2870000</v>
      </c>
    </row>
    <row r="667" spans="1:20" s="37" customFormat="1" ht="55.5" customHeight="1" x14ac:dyDescent="0.4">
      <c r="A667" s="13">
        <f>IF(D667="","",SUBTOTAL(3,D$7:$D667))</f>
        <v>657</v>
      </c>
      <c r="B667" s="376"/>
      <c r="C667" s="55" t="s">
        <v>2515</v>
      </c>
      <c r="D667" s="55" t="s">
        <v>2507</v>
      </c>
      <c r="E667" s="55" t="s">
        <v>119</v>
      </c>
      <c r="F667" s="373"/>
      <c r="G667" s="376"/>
      <c r="H667" s="35"/>
      <c r="I667" s="35"/>
      <c r="J667" s="373"/>
      <c r="K667" s="373"/>
      <c r="L667" s="38">
        <v>2125000</v>
      </c>
      <c r="M667" s="38">
        <v>2125000</v>
      </c>
      <c r="N667" s="38">
        <v>2125000</v>
      </c>
      <c r="O667" s="38">
        <v>2125000</v>
      </c>
      <c r="P667" s="38">
        <v>2125000</v>
      </c>
      <c r="Q667" s="38">
        <v>2125000</v>
      </c>
      <c r="R667" s="38">
        <v>2125000</v>
      </c>
      <c r="S667" s="38">
        <v>2125000</v>
      </c>
      <c r="T667" s="38">
        <v>2125000</v>
      </c>
    </row>
    <row r="668" spans="1:20" s="37" customFormat="1" ht="55.5" customHeight="1" x14ac:dyDescent="0.4">
      <c r="A668" s="13">
        <f>IF(D668="","",SUBTOTAL(3,D$7:$D668))</f>
        <v>658</v>
      </c>
      <c r="B668" s="376"/>
      <c r="C668" s="55" t="s">
        <v>2516</v>
      </c>
      <c r="D668" s="55" t="s">
        <v>2507</v>
      </c>
      <c r="E668" s="55" t="s">
        <v>119</v>
      </c>
      <c r="F668" s="373"/>
      <c r="G668" s="376"/>
      <c r="H668" s="35"/>
      <c r="I668" s="35"/>
      <c r="J668" s="373"/>
      <c r="K668" s="373"/>
      <c r="L668" s="38">
        <v>5909000</v>
      </c>
      <c r="M668" s="38">
        <v>5909000</v>
      </c>
      <c r="N668" s="38">
        <v>5909000</v>
      </c>
      <c r="O668" s="38">
        <v>5909000</v>
      </c>
      <c r="P668" s="38">
        <v>5909000</v>
      </c>
      <c r="Q668" s="38">
        <v>5909000</v>
      </c>
      <c r="R668" s="38">
        <v>5909000</v>
      </c>
      <c r="S668" s="38">
        <v>5909000</v>
      </c>
      <c r="T668" s="38">
        <v>5909000</v>
      </c>
    </row>
    <row r="669" spans="1:20" s="37" customFormat="1" ht="55.5" customHeight="1" x14ac:dyDescent="0.4">
      <c r="A669" s="13">
        <f>IF(D669="","",SUBTOTAL(3,D$7:$D669))</f>
        <v>659</v>
      </c>
      <c r="B669" s="376"/>
      <c r="C669" s="55" t="s">
        <v>2791</v>
      </c>
      <c r="D669" s="55" t="s">
        <v>2792</v>
      </c>
      <c r="E669" s="55" t="s">
        <v>214</v>
      </c>
      <c r="F669" s="373" t="s">
        <v>2793</v>
      </c>
      <c r="G669" s="376" t="s">
        <v>2794</v>
      </c>
      <c r="H669" s="373" t="s">
        <v>17</v>
      </c>
      <c r="I669" s="373" t="s">
        <v>291</v>
      </c>
      <c r="J669" s="373" t="s">
        <v>2795</v>
      </c>
      <c r="K669" s="377" t="s">
        <v>2796</v>
      </c>
      <c r="L669" s="38">
        <v>2037207.0888</v>
      </c>
      <c r="M669" s="38">
        <v>2037207.0888</v>
      </c>
      <c r="N669" s="38">
        <v>2037207.0888</v>
      </c>
      <c r="O669" s="38">
        <v>2037207.0888</v>
      </c>
      <c r="P669" s="38">
        <v>2037207.0888</v>
      </c>
      <c r="Q669" s="38">
        <v>2037207.0888</v>
      </c>
      <c r="R669" s="38">
        <v>2037207.0888</v>
      </c>
      <c r="S669" s="38">
        <v>2037207.0888</v>
      </c>
      <c r="T669" s="38">
        <v>2037207.0888</v>
      </c>
    </row>
    <row r="670" spans="1:20" s="37" customFormat="1" ht="55.5" customHeight="1" x14ac:dyDescent="0.4">
      <c r="A670" s="13">
        <f>IF(D670="","",SUBTOTAL(3,D$7:$D670))</f>
        <v>660</v>
      </c>
      <c r="B670" s="376"/>
      <c r="C670" s="55" t="s">
        <v>2797</v>
      </c>
      <c r="D670" s="55" t="s">
        <v>209</v>
      </c>
      <c r="E670" s="55" t="s">
        <v>214</v>
      </c>
      <c r="F670" s="373"/>
      <c r="G670" s="376"/>
      <c r="H670" s="373"/>
      <c r="I670" s="373"/>
      <c r="J670" s="373"/>
      <c r="K670" s="377"/>
      <c r="L670" s="38">
        <v>4184805.0493100001</v>
      </c>
      <c r="M670" s="38">
        <v>4184805.0493100001</v>
      </c>
      <c r="N670" s="38">
        <v>4184805.0493100001</v>
      </c>
      <c r="O670" s="38">
        <v>4184805.0493100001</v>
      </c>
      <c r="P670" s="38">
        <v>4184805.0493100001</v>
      </c>
      <c r="Q670" s="38">
        <v>4184805.0493100001</v>
      </c>
      <c r="R670" s="38">
        <v>4184805.0493100001</v>
      </c>
      <c r="S670" s="38">
        <v>4184805.0493100001</v>
      </c>
      <c r="T670" s="38">
        <v>4184805.0493100001</v>
      </c>
    </row>
    <row r="671" spans="1:20" s="37" customFormat="1" ht="55.5" customHeight="1" x14ac:dyDescent="0.4">
      <c r="A671" s="13">
        <f>IF(D671="","",SUBTOTAL(3,D$7:$D671))</f>
        <v>661</v>
      </c>
      <c r="B671" s="376"/>
      <c r="C671" s="55" t="s">
        <v>2798</v>
      </c>
      <c r="D671" s="55" t="s">
        <v>2792</v>
      </c>
      <c r="E671" s="55" t="s">
        <v>214</v>
      </c>
      <c r="F671" s="373"/>
      <c r="G671" s="376"/>
      <c r="H671" s="373"/>
      <c r="I671" s="373"/>
      <c r="J671" s="373"/>
      <c r="K671" s="377"/>
      <c r="L671" s="38">
        <v>1992370.1381999999</v>
      </c>
      <c r="M671" s="38">
        <v>1992370.1381999999</v>
      </c>
      <c r="N671" s="38">
        <v>1992370.1381999999</v>
      </c>
      <c r="O671" s="38">
        <v>1992370.1381999999</v>
      </c>
      <c r="P671" s="38">
        <v>1992370.1381999999</v>
      </c>
      <c r="Q671" s="38">
        <v>1992370.1381999999</v>
      </c>
      <c r="R671" s="38">
        <v>1992370.1381999999</v>
      </c>
      <c r="S671" s="38">
        <v>1992370.1381999999</v>
      </c>
      <c r="T671" s="38">
        <v>1992370.1381999999</v>
      </c>
    </row>
    <row r="672" spans="1:20" s="37" customFormat="1" ht="55.5" customHeight="1" x14ac:dyDescent="0.4">
      <c r="A672" s="13">
        <f>IF(D672="","",SUBTOTAL(3,D$7:$D672))</f>
        <v>662</v>
      </c>
      <c r="B672" s="376"/>
      <c r="C672" s="55" t="s">
        <v>2799</v>
      </c>
      <c r="D672" s="55" t="s">
        <v>209</v>
      </c>
      <c r="E672" s="55" t="s">
        <v>214</v>
      </c>
      <c r="F672" s="373"/>
      <c r="G672" s="376"/>
      <c r="H672" s="373"/>
      <c r="I672" s="373"/>
      <c r="J672" s="373"/>
      <c r="K672" s="377"/>
      <c r="L672" s="38">
        <v>2004372.6449800001</v>
      </c>
      <c r="M672" s="38">
        <v>2004372.6449800001</v>
      </c>
      <c r="N672" s="38">
        <v>2004372.6449800001</v>
      </c>
      <c r="O672" s="38">
        <v>2004372.6449800001</v>
      </c>
      <c r="P672" s="38">
        <v>2004372.6449800001</v>
      </c>
      <c r="Q672" s="38">
        <v>2004372.6449800001</v>
      </c>
      <c r="R672" s="38">
        <v>2004372.6449800001</v>
      </c>
      <c r="S672" s="38">
        <v>2004372.6449800001</v>
      </c>
      <c r="T672" s="38">
        <v>2004372.6449800001</v>
      </c>
    </row>
    <row r="673" spans="1:20" s="37" customFormat="1" ht="55.5" customHeight="1" x14ac:dyDescent="0.4">
      <c r="A673" s="13">
        <f>IF(D673="","",SUBTOTAL(3,D$7:$D673))</f>
        <v>663</v>
      </c>
      <c r="B673" s="376"/>
      <c r="C673" s="55" t="s">
        <v>2800</v>
      </c>
      <c r="D673" s="55" t="s">
        <v>2792</v>
      </c>
      <c r="E673" s="55" t="s">
        <v>214</v>
      </c>
      <c r="F673" s="373"/>
      <c r="G673" s="376"/>
      <c r="H673" s="373"/>
      <c r="I673" s="373"/>
      <c r="J673" s="373"/>
      <c r="K673" s="377"/>
      <c r="L673" s="38">
        <v>2017662.777</v>
      </c>
      <c r="M673" s="38">
        <v>2017662.777</v>
      </c>
      <c r="N673" s="38">
        <v>2017662.777</v>
      </c>
      <c r="O673" s="38">
        <v>2017662.777</v>
      </c>
      <c r="P673" s="38">
        <v>2017662.777</v>
      </c>
      <c r="Q673" s="38">
        <v>2017662.777</v>
      </c>
      <c r="R673" s="38">
        <v>2017662.777</v>
      </c>
      <c r="S673" s="38">
        <v>2017662.777</v>
      </c>
      <c r="T673" s="38">
        <v>2017662.777</v>
      </c>
    </row>
    <row r="674" spans="1:20" s="37" customFormat="1" ht="55.5" customHeight="1" x14ac:dyDescent="0.4">
      <c r="A674" s="13">
        <f>IF(D674="","",SUBTOTAL(3,D$7:$D674))</f>
        <v>664</v>
      </c>
      <c r="B674" s="376"/>
      <c r="C674" s="55" t="s">
        <v>2801</v>
      </c>
      <c r="D674" s="55" t="s">
        <v>209</v>
      </c>
      <c r="E674" s="55" t="s">
        <v>214</v>
      </c>
      <c r="F674" s="373"/>
      <c r="G674" s="376"/>
      <c r="H674" s="373"/>
      <c r="I674" s="373"/>
      <c r="J674" s="373"/>
      <c r="K674" s="377"/>
      <c r="L674" s="38">
        <v>1170761.76009</v>
      </c>
      <c r="M674" s="38">
        <v>1170761.76009</v>
      </c>
      <c r="N674" s="38">
        <v>1170761.76009</v>
      </c>
      <c r="O674" s="38">
        <v>1170761.76009</v>
      </c>
      <c r="P674" s="38">
        <v>1170761.76009</v>
      </c>
      <c r="Q674" s="38">
        <v>1170761.76009</v>
      </c>
      <c r="R674" s="38">
        <v>1170761.76009</v>
      </c>
      <c r="S674" s="38">
        <v>1170761.76009</v>
      </c>
      <c r="T674" s="38">
        <v>1170761.76009</v>
      </c>
    </row>
    <row r="675" spans="1:20" s="37" customFormat="1" ht="55.5" customHeight="1" x14ac:dyDescent="0.4">
      <c r="A675" s="13">
        <f>IF(D675="","",SUBTOTAL(3,D$7:$D675))</f>
        <v>665</v>
      </c>
      <c r="B675" s="376"/>
      <c r="C675" s="55" t="s">
        <v>2802</v>
      </c>
      <c r="D675" s="55" t="s">
        <v>2792</v>
      </c>
      <c r="E675" s="55" t="s">
        <v>214</v>
      </c>
      <c r="F675" s="373"/>
      <c r="G675" s="376"/>
      <c r="H675" s="373"/>
      <c r="I675" s="373"/>
      <c r="J675" s="373"/>
      <c r="K675" s="377"/>
      <c r="L675" s="38">
        <v>1757838.3966000001</v>
      </c>
      <c r="M675" s="38">
        <v>1757838.3966000001</v>
      </c>
      <c r="N675" s="38">
        <v>1757838.3966000001</v>
      </c>
      <c r="O675" s="38">
        <v>1757838.3966000001</v>
      </c>
      <c r="P675" s="38">
        <v>1757838.3966000001</v>
      </c>
      <c r="Q675" s="38">
        <v>1757838.3966000001</v>
      </c>
      <c r="R675" s="38">
        <v>1757838.3966000001</v>
      </c>
      <c r="S675" s="38">
        <v>1757838.3966000001</v>
      </c>
      <c r="T675" s="38">
        <v>1757838.3966000001</v>
      </c>
    </row>
    <row r="676" spans="1:20" s="37" customFormat="1" ht="55.5" customHeight="1" x14ac:dyDescent="0.4">
      <c r="A676" s="13">
        <f>IF(D676="","",SUBTOTAL(3,D$7:$D676))</f>
        <v>666</v>
      </c>
      <c r="B676" s="376"/>
      <c r="C676" s="55" t="s">
        <v>2803</v>
      </c>
      <c r="D676" s="55" t="s">
        <v>209</v>
      </c>
      <c r="E676" s="55" t="s">
        <v>214</v>
      </c>
      <c r="F676" s="373"/>
      <c r="G676" s="376"/>
      <c r="H676" s="373"/>
      <c r="I676" s="373"/>
      <c r="J676" s="373"/>
      <c r="K676" s="377"/>
      <c r="L676" s="38">
        <v>408073.73372999998</v>
      </c>
      <c r="M676" s="38">
        <v>408073.73372999998</v>
      </c>
      <c r="N676" s="38">
        <v>408073.73372999998</v>
      </c>
      <c r="O676" s="38">
        <v>408073.73372999998</v>
      </c>
      <c r="P676" s="38">
        <v>408073.73372999998</v>
      </c>
      <c r="Q676" s="38">
        <v>408073.73372999998</v>
      </c>
      <c r="R676" s="38">
        <v>408073.73372999998</v>
      </c>
      <c r="S676" s="38">
        <v>408073.73372999998</v>
      </c>
      <c r="T676" s="38">
        <v>408073.73372999998</v>
      </c>
    </row>
    <row r="677" spans="1:20" s="37" customFormat="1" ht="55.5" customHeight="1" x14ac:dyDescent="0.4">
      <c r="A677" s="13">
        <f>IF(D677="","",SUBTOTAL(3,D$7:$D677))</f>
        <v>667</v>
      </c>
      <c r="B677" s="376"/>
      <c r="C677" s="55" t="s">
        <v>2804</v>
      </c>
      <c r="D677" s="55" t="s">
        <v>2792</v>
      </c>
      <c r="E677" s="55" t="s">
        <v>214</v>
      </c>
      <c r="F677" s="373"/>
      <c r="G677" s="376"/>
      <c r="H677" s="373"/>
      <c r="I677" s="373"/>
      <c r="J677" s="373"/>
      <c r="K677" s="377"/>
      <c r="L677" s="38">
        <v>1730246.4269999999</v>
      </c>
      <c r="M677" s="38">
        <v>1730246.4269999999</v>
      </c>
      <c r="N677" s="38">
        <v>1730246.4269999999</v>
      </c>
      <c r="O677" s="38">
        <v>1730246.4269999999</v>
      </c>
      <c r="P677" s="38">
        <v>1730246.4269999999</v>
      </c>
      <c r="Q677" s="38">
        <v>1730246.4269999999</v>
      </c>
      <c r="R677" s="38">
        <v>1730246.4269999999</v>
      </c>
      <c r="S677" s="38">
        <v>1730246.4269999999</v>
      </c>
      <c r="T677" s="38">
        <v>1730246.4269999999</v>
      </c>
    </row>
    <row r="678" spans="1:20" s="37" customFormat="1" ht="55.5" customHeight="1" x14ac:dyDescent="0.4">
      <c r="A678" s="13">
        <f>IF(D678="","",SUBTOTAL(3,D$7:$D678))</f>
        <v>668</v>
      </c>
      <c r="B678" s="376"/>
      <c r="C678" s="55" t="s">
        <v>2805</v>
      </c>
      <c r="D678" s="55" t="s">
        <v>209</v>
      </c>
      <c r="E678" s="55" t="s">
        <v>214</v>
      </c>
      <c r="F678" s="373"/>
      <c r="G678" s="376"/>
      <c r="H678" s="373"/>
      <c r="I678" s="373"/>
      <c r="J678" s="373"/>
      <c r="K678" s="377"/>
      <c r="L678" s="38">
        <v>864260.96444999997</v>
      </c>
      <c r="M678" s="38">
        <v>864260.96444999997</v>
      </c>
      <c r="N678" s="38">
        <v>864260.96444999997</v>
      </c>
      <c r="O678" s="38">
        <v>864260.96444999997</v>
      </c>
      <c r="P678" s="38">
        <v>864260.96444999997</v>
      </c>
      <c r="Q678" s="38">
        <v>864260.96444999997</v>
      </c>
      <c r="R678" s="38">
        <v>864260.96444999997</v>
      </c>
      <c r="S678" s="38">
        <v>864260.96444999997</v>
      </c>
      <c r="T678" s="38">
        <v>864260.96444999997</v>
      </c>
    </row>
    <row r="679" spans="1:20" s="37" customFormat="1" ht="55.5" customHeight="1" x14ac:dyDescent="0.4">
      <c r="A679" s="13">
        <f>IF(D679="","",SUBTOTAL(3,D$7:$D679))</f>
        <v>669</v>
      </c>
      <c r="B679" s="376"/>
      <c r="C679" s="55" t="s">
        <v>2806</v>
      </c>
      <c r="D679" s="55" t="s">
        <v>2792</v>
      </c>
      <c r="E679" s="55" t="s">
        <v>214</v>
      </c>
      <c r="F679" s="373"/>
      <c r="G679" s="376"/>
      <c r="H679" s="373"/>
      <c r="I679" s="373"/>
      <c r="J679" s="373"/>
      <c r="K679" s="377"/>
      <c r="L679" s="38">
        <v>2119982.9975999999</v>
      </c>
      <c r="M679" s="38">
        <v>2119982.9975999999</v>
      </c>
      <c r="N679" s="38">
        <v>2119982.9975999999</v>
      </c>
      <c r="O679" s="38">
        <v>2119982.9975999999</v>
      </c>
      <c r="P679" s="38">
        <v>2119982.9975999999</v>
      </c>
      <c r="Q679" s="38">
        <v>2119982.9975999999</v>
      </c>
      <c r="R679" s="38">
        <v>2119982.9975999999</v>
      </c>
      <c r="S679" s="38">
        <v>2119982.9975999999</v>
      </c>
      <c r="T679" s="38">
        <v>2119982.9975999999</v>
      </c>
    </row>
    <row r="680" spans="1:20" s="37" customFormat="1" ht="55.5" customHeight="1" x14ac:dyDescent="0.4">
      <c r="A680" s="13">
        <f>IF(D680="","",SUBTOTAL(3,D$7:$D680))</f>
        <v>670</v>
      </c>
      <c r="B680" s="376"/>
      <c r="C680" s="55" t="s">
        <v>2807</v>
      </c>
      <c r="D680" s="55" t="s">
        <v>209</v>
      </c>
      <c r="E680" s="55" t="s">
        <v>214</v>
      </c>
      <c r="F680" s="373"/>
      <c r="G680" s="376"/>
      <c r="H680" s="373"/>
      <c r="I680" s="373"/>
      <c r="J680" s="373"/>
      <c r="K680" s="377"/>
      <c r="L680" s="38">
        <v>399508.72649999999</v>
      </c>
      <c r="M680" s="38">
        <v>399508.72649999999</v>
      </c>
      <c r="N680" s="38">
        <v>399508.72649999999</v>
      </c>
      <c r="O680" s="38">
        <v>399508.72649999999</v>
      </c>
      <c r="P680" s="38">
        <v>399508.72649999999</v>
      </c>
      <c r="Q680" s="38">
        <v>399508.72649999999</v>
      </c>
      <c r="R680" s="38">
        <v>399508.72649999999</v>
      </c>
      <c r="S680" s="38">
        <v>399508.72649999999</v>
      </c>
      <c r="T680" s="38">
        <v>399508.72649999999</v>
      </c>
    </row>
    <row r="681" spans="1:20" s="37" customFormat="1" ht="55.5" customHeight="1" x14ac:dyDescent="0.4">
      <c r="A681" s="13">
        <f>IF(D681="","",SUBTOTAL(3,D$7:$D681))</f>
        <v>671</v>
      </c>
      <c r="B681" s="376"/>
      <c r="C681" s="55" t="s">
        <v>2808</v>
      </c>
      <c r="D681" s="55" t="s">
        <v>2792</v>
      </c>
      <c r="E681" s="55" t="s">
        <v>214</v>
      </c>
      <c r="F681" s="373"/>
      <c r="G681" s="376"/>
      <c r="H681" s="373"/>
      <c r="I681" s="373"/>
      <c r="J681" s="373"/>
      <c r="K681" s="377"/>
      <c r="L681" s="38">
        <v>2022261.4386</v>
      </c>
      <c r="M681" s="38">
        <v>2022261.4386</v>
      </c>
      <c r="N681" s="38">
        <v>2022261.4386</v>
      </c>
      <c r="O681" s="38">
        <v>2022261.4386</v>
      </c>
      <c r="P681" s="38">
        <v>2022261.4386</v>
      </c>
      <c r="Q681" s="38">
        <v>2022261.4386</v>
      </c>
      <c r="R681" s="38">
        <v>2022261.4386</v>
      </c>
      <c r="S681" s="38">
        <v>2022261.4386</v>
      </c>
      <c r="T681" s="38">
        <v>2022261.4386</v>
      </c>
    </row>
    <row r="682" spans="1:20" s="37" customFormat="1" ht="55.5" customHeight="1" x14ac:dyDescent="0.4">
      <c r="A682" s="13">
        <f>IF(D682="","",SUBTOTAL(3,D$7:$D682))</f>
        <v>672</v>
      </c>
      <c r="B682" s="376"/>
      <c r="C682" s="55" t="s">
        <v>2809</v>
      </c>
      <c r="D682" s="55" t="s">
        <v>209</v>
      </c>
      <c r="E682" s="55" t="s">
        <v>214</v>
      </c>
      <c r="F682" s="373"/>
      <c r="G682" s="376"/>
      <c r="H682" s="373"/>
      <c r="I682" s="373"/>
      <c r="J682" s="373"/>
      <c r="K682" s="377"/>
      <c r="L682" s="38">
        <v>748075.77913000004</v>
      </c>
      <c r="M682" s="38">
        <v>748075.77913000004</v>
      </c>
      <c r="N682" s="38">
        <v>748075.77913000004</v>
      </c>
      <c r="O682" s="38">
        <v>748075.77913000004</v>
      </c>
      <c r="P682" s="38">
        <v>748075.77913000004</v>
      </c>
      <c r="Q682" s="38">
        <v>748075.77913000004</v>
      </c>
      <c r="R682" s="38">
        <v>748075.77913000004</v>
      </c>
      <c r="S682" s="38">
        <v>748075.77913000004</v>
      </c>
      <c r="T682" s="38">
        <v>748075.77913000004</v>
      </c>
    </row>
    <row r="683" spans="1:20" s="37" customFormat="1" ht="55.5" customHeight="1" x14ac:dyDescent="0.4">
      <c r="A683" s="13">
        <f>IF(D683="","",SUBTOTAL(3,D$7:$D683))</f>
        <v>673</v>
      </c>
      <c r="B683" s="376"/>
      <c r="C683" s="55" t="s">
        <v>2810</v>
      </c>
      <c r="D683" s="55" t="s">
        <v>2792</v>
      </c>
      <c r="E683" s="55" t="s">
        <v>214</v>
      </c>
      <c r="F683" s="373"/>
      <c r="G683" s="376"/>
      <c r="H683" s="373"/>
      <c r="I683" s="373"/>
      <c r="J683" s="373"/>
      <c r="K683" s="377"/>
      <c r="L683" s="38">
        <v>2143152.2044099998</v>
      </c>
      <c r="M683" s="38">
        <v>2143152.2044099998</v>
      </c>
      <c r="N683" s="38">
        <v>2143152.2044099998</v>
      </c>
      <c r="O683" s="38">
        <v>2143152.2044099998</v>
      </c>
      <c r="P683" s="38">
        <v>2143152.2044099998</v>
      </c>
      <c r="Q683" s="38">
        <v>2143152.2044099998</v>
      </c>
      <c r="R683" s="38">
        <v>2143152.2044099998</v>
      </c>
      <c r="S683" s="38">
        <v>2143152.2044099998</v>
      </c>
      <c r="T683" s="38">
        <v>2143152.2044099998</v>
      </c>
    </row>
    <row r="684" spans="1:20" s="37" customFormat="1" ht="55.5" customHeight="1" x14ac:dyDescent="0.4">
      <c r="A684" s="13">
        <f>IF(D684="","",SUBTOTAL(3,D$7:$D684))</f>
        <v>674</v>
      </c>
      <c r="B684" s="376"/>
      <c r="C684" s="55" t="s">
        <v>2811</v>
      </c>
      <c r="D684" s="55" t="s">
        <v>209</v>
      </c>
      <c r="E684" s="55" t="s">
        <v>214</v>
      </c>
      <c r="F684" s="373"/>
      <c r="G684" s="376"/>
      <c r="H684" s="373"/>
      <c r="I684" s="373"/>
      <c r="J684" s="373"/>
      <c r="K684" s="377"/>
      <c r="L684" s="38">
        <v>1913491.5951100001</v>
      </c>
      <c r="M684" s="38">
        <v>1913491.5951100001</v>
      </c>
      <c r="N684" s="38">
        <v>1913491.5951100001</v>
      </c>
      <c r="O684" s="38">
        <v>1913491.5951100001</v>
      </c>
      <c r="P684" s="38">
        <v>1913491.5951100001</v>
      </c>
      <c r="Q684" s="38">
        <v>1913491.5951100001</v>
      </c>
      <c r="R684" s="38">
        <v>1913491.5951100001</v>
      </c>
      <c r="S684" s="38">
        <v>1913491.5951100001</v>
      </c>
      <c r="T684" s="38">
        <v>1913491.5951100001</v>
      </c>
    </row>
    <row r="685" spans="1:20" s="37" customFormat="1" ht="55.5" customHeight="1" x14ac:dyDescent="0.4">
      <c r="A685" s="13">
        <f>IF(D685="","",SUBTOTAL(3,D$7:$D685))</f>
        <v>675</v>
      </c>
      <c r="B685" s="376"/>
      <c r="C685" s="55" t="s">
        <v>2812</v>
      </c>
      <c r="D685" s="55" t="s">
        <v>2792</v>
      </c>
      <c r="E685" s="55" t="s">
        <v>214</v>
      </c>
      <c r="F685" s="373"/>
      <c r="G685" s="376"/>
      <c r="H685" s="373"/>
      <c r="I685" s="373"/>
      <c r="J685" s="373"/>
      <c r="K685" s="377"/>
      <c r="L685" s="38">
        <v>1863607.6133999999</v>
      </c>
      <c r="M685" s="38">
        <v>1863607.6133999999</v>
      </c>
      <c r="N685" s="38">
        <v>1863607.6133999999</v>
      </c>
      <c r="O685" s="38">
        <v>1863607.6133999999</v>
      </c>
      <c r="P685" s="38">
        <v>1863607.6133999999</v>
      </c>
      <c r="Q685" s="38">
        <v>1863607.6133999999</v>
      </c>
      <c r="R685" s="38">
        <v>1863607.6133999999</v>
      </c>
      <c r="S685" s="38">
        <v>1863607.6133999999</v>
      </c>
      <c r="T685" s="38">
        <v>1863607.6133999999</v>
      </c>
    </row>
    <row r="686" spans="1:20" s="37" customFormat="1" ht="55.5" customHeight="1" x14ac:dyDescent="0.4">
      <c r="A686" s="13">
        <f>IF(D686="","",SUBTOTAL(3,D$7:$D686))</f>
        <v>676</v>
      </c>
      <c r="B686" s="376"/>
      <c r="C686" s="55" t="s">
        <v>2813</v>
      </c>
      <c r="D686" s="55" t="s">
        <v>209</v>
      </c>
      <c r="E686" s="55" t="s">
        <v>214</v>
      </c>
      <c r="F686" s="373"/>
      <c r="G686" s="376"/>
      <c r="H686" s="373"/>
      <c r="I686" s="373"/>
      <c r="J686" s="373"/>
      <c r="K686" s="377"/>
      <c r="L686" s="38">
        <v>179623.72210000001</v>
      </c>
      <c r="M686" s="38">
        <v>179623.72210000001</v>
      </c>
      <c r="N686" s="38">
        <v>179623.72210000001</v>
      </c>
      <c r="O686" s="38">
        <v>179623.72210000001</v>
      </c>
      <c r="P686" s="38">
        <v>179623.72210000001</v>
      </c>
      <c r="Q686" s="38">
        <v>179623.72210000001</v>
      </c>
      <c r="R686" s="38">
        <v>179623.72210000001</v>
      </c>
      <c r="S686" s="38">
        <v>179623.72210000001</v>
      </c>
      <c r="T686" s="38">
        <v>179623.72210000001</v>
      </c>
    </row>
    <row r="687" spans="1:20" s="37" customFormat="1" ht="55.5" customHeight="1" x14ac:dyDescent="0.4">
      <c r="A687" s="13">
        <f>IF(D687="","",SUBTOTAL(3,D$7:$D687))</f>
        <v>677</v>
      </c>
      <c r="B687" s="376"/>
      <c r="C687" s="55" t="s">
        <v>2814</v>
      </c>
      <c r="D687" s="55" t="s">
        <v>2792</v>
      </c>
      <c r="E687" s="55" t="s">
        <v>214</v>
      </c>
      <c r="F687" s="373"/>
      <c r="G687" s="376"/>
      <c r="H687" s="373"/>
      <c r="I687" s="373"/>
      <c r="J687" s="373"/>
      <c r="K687" s="377"/>
      <c r="L687" s="38">
        <v>1824518.9898000001</v>
      </c>
      <c r="M687" s="38">
        <v>1824518.9898000001</v>
      </c>
      <c r="N687" s="38">
        <v>1824518.9898000001</v>
      </c>
      <c r="O687" s="38">
        <v>1824518.9898000001</v>
      </c>
      <c r="P687" s="38">
        <v>1824518.9898000001</v>
      </c>
      <c r="Q687" s="38">
        <v>1824518.9898000001</v>
      </c>
      <c r="R687" s="38">
        <v>1824518.9898000001</v>
      </c>
      <c r="S687" s="38">
        <v>1824518.9898000001</v>
      </c>
      <c r="T687" s="38">
        <v>1824518.9898000001</v>
      </c>
    </row>
    <row r="688" spans="1:20" s="37" customFormat="1" ht="55.5" customHeight="1" x14ac:dyDescent="0.4">
      <c r="A688" s="13">
        <f>IF(D688="","",SUBTOTAL(3,D$7:$D688))</f>
        <v>678</v>
      </c>
      <c r="B688" s="376"/>
      <c r="C688" s="55" t="s">
        <v>2815</v>
      </c>
      <c r="D688" s="55" t="s">
        <v>209</v>
      </c>
      <c r="E688" s="55" t="s">
        <v>214</v>
      </c>
      <c r="F688" s="373"/>
      <c r="G688" s="376"/>
      <c r="H688" s="373"/>
      <c r="I688" s="373"/>
      <c r="J688" s="373"/>
      <c r="K688" s="377"/>
      <c r="L688" s="38">
        <v>359247.44419000001</v>
      </c>
      <c r="M688" s="38">
        <v>359247.44419000001</v>
      </c>
      <c r="N688" s="38">
        <v>359247.44419000001</v>
      </c>
      <c r="O688" s="38">
        <v>359247.44419000001</v>
      </c>
      <c r="P688" s="38">
        <v>359247.44419000001</v>
      </c>
      <c r="Q688" s="38">
        <v>359247.44419000001</v>
      </c>
      <c r="R688" s="38">
        <v>359247.44419000001</v>
      </c>
      <c r="S688" s="38">
        <v>359247.44419000001</v>
      </c>
      <c r="T688" s="38">
        <v>359247.44419000001</v>
      </c>
    </row>
    <row r="689" spans="1:20" s="37" customFormat="1" ht="55.5" customHeight="1" x14ac:dyDescent="0.4">
      <c r="A689" s="13">
        <f>IF(D689="","",SUBTOTAL(3,D$7:$D689))</f>
        <v>679</v>
      </c>
      <c r="B689" s="376"/>
      <c r="C689" s="55" t="s">
        <v>2816</v>
      </c>
      <c r="D689" s="55" t="s">
        <v>2792</v>
      </c>
      <c r="E689" s="55" t="s">
        <v>214</v>
      </c>
      <c r="F689" s="373"/>
      <c r="G689" s="376"/>
      <c r="H689" s="373"/>
      <c r="I689" s="373"/>
      <c r="J689" s="373"/>
      <c r="K689" s="377"/>
      <c r="L689" s="38">
        <v>2746550.6406</v>
      </c>
      <c r="M689" s="38">
        <v>2746550.6406</v>
      </c>
      <c r="N689" s="38">
        <v>2746550.6406</v>
      </c>
      <c r="O689" s="38">
        <v>2746550.6406</v>
      </c>
      <c r="P689" s="38">
        <v>2746550.6406</v>
      </c>
      <c r="Q689" s="38">
        <v>2746550.6406</v>
      </c>
      <c r="R689" s="38">
        <v>2746550.6406</v>
      </c>
      <c r="S689" s="38">
        <v>2746550.6406</v>
      </c>
      <c r="T689" s="38">
        <v>2746550.6406</v>
      </c>
    </row>
    <row r="690" spans="1:20" s="37" customFormat="1" ht="55.5" customHeight="1" x14ac:dyDescent="0.4">
      <c r="A690" s="13">
        <f>IF(D690="","",SUBTOTAL(3,D$7:$D690))</f>
        <v>680</v>
      </c>
      <c r="B690" s="376"/>
      <c r="C690" s="55" t="s">
        <v>2817</v>
      </c>
      <c r="D690" s="55" t="s">
        <v>209</v>
      </c>
      <c r="E690" s="55" t="s">
        <v>214</v>
      </c>
      <c r="F690" s="373"/>
      <c r="G690" s="376"/>
      <c r="H690" s="373"/>
      <c r="I690" s="373"/>
      <c r="J690" s="373"/>
      <c r="K690" s="377"/>
      <c r="L690" s="38">
        <v>292015.01160000003</v>
      </c>
      <c r="M690" s="38">
        <v>292015.01160000003</v>
      </c>
      <c r="N690" s="38">
        <v>292015.01160000003</v>
      </c>
      <c r="O690" s="38">
        <v>292015.01160000003</v>
      </c>
      <c r="P690" s="38">
        <v>292015.01160000003</v>
      </c>
      <c r="Q690" s="38">
        <v>292015.01160000003</v>
      </c>
      <c r="R690" s="38">
        <v>292015.01160000003</v>
      </c>
      <c r="S690" s="38">
        <v>292015.01160000003</v>
      </c>
      <c r="T690" s="38">
        <v>292015.01160000003</v>
      </c>
    </row>
    <row r="691" spans="1:20" s="37" customFormat="1" ht="55.5" customHeight="1" x14ac:dyDescent="0.4">
      <c r="A691" s="13">
        <f>IF(D691="","",SUBTOTAL(3,D$7:$D691))</f>
        <v>681</v>
      </c>
      <c r="B691" s="376"/>
      <c r="C691" s="55" t="s">
        <v>2818</v>
      </c>
      <c r="D691" s="55" t="s">
        <v>2792</v>
      </c>
      <c r="E691" s="55" t="s">
        <v>214</v>
      </c>
      <c r="F691" s="373"/>
      <c r="G691" s="376"/>
      <c r="H691" s="373"/>
      <c r="I691" s="373"/>
      <c r="J691" s="373"/>
      <c r="K691" s="377"/>
      <c r="L691" s="38">
        <v>1796927.0201999999</v>
      </c>
      <c r="M691" s="38">
        <v>1796927.0201999999</v>
      </c>
      <c r="N691" s="38">
        <v>1796927.0201999999</v>
      </c>
      <c r="O691" s="38">
        <v>1796927.0201999999</v>
      </c>
      <c r="P691" s="38">
        <v>1796927.0201999999</v>
      </c>
      <c r="Q691" s="38">
        <v>1796927.0201999999</v>
      </c>
      <c r="R691" s="38">
        <v>1796927.0201999999</v>
      </c>
      <c r="S691" s="38">
        <v>1796927.0201999999</v>
      </c>
      <c r="T691" s="38">
        <v>1796927.0201999999</v>
      </c>
    </row>
    <row r="692" spans="1:20" s="37" customFormat="1" ht="55.5" customHeight="1" x14ac:dyDescent="0.4">
      <c r="A692" s="13">
        <f>IF(D692="","",SUBTOTAL(3,D$7:$D692))</f>
        <v>682</v>
      </c>
      <c r="B692" s="376"/>
      <c r="C692" s="55" t="s">
        <v>265</v>
      </c>
      <c r="D692" s="55" t="s">
        <v>14</v>
      </c>
      <c r="E692" s="55" t="s">
        <v>214</v>
      </c>
      <c r="F692" s="373" t="s">
        <v>3064</v>
      </c>
      <c r="G692" s="376" t="s">
        <v>3065</v>
      </c>
      <c r="H692" s="55" t="s">
        <v>257</v>
      </c>
      <c r="I692" s="55"/>
      <c r="J692" s="373" t="s">
        <v>19</v>
      </c>
      <c r="K692" s="377" t="s">
        <v>3066</v>
      </c>
      <c r="L692" s="38">
        <v>1893000</v>
      </c>
      <c r="M692" s="38">
        <v>1893000</v>
      </c>
      <c r="N692" s="38">
        <v>1893000</v>
      </c>
      <c r="O692" s="38">
        <v>1893000</v>
      </c>
      <c r="P692" s="38">
        <v>1893000</v>
      </c>
      <c r="Q692" s="38">
        <v>1893000</v>
      </c>
      <c r="R692" s="38">
        <v>1893000</v>
      </c>
      <c r="S692" s="38">
        <v>1893000</v>
      </c>
      <c r="T692" s="38">
        <v>1893000</v>
      </c>
    </row>
    <row r="693" spans="1:20" s="37" customFormat="1" ht="116.25" customHeight="1" x14ac:dyDescent="0.4">
      <c r="A693" s="13">
        <f>IF(D693="","",SUBTOTAL(3,D$7:$D693))</f>
        <v>683</v>
      </c>
      <c r="B693" s="376"/>
      <c r="C693" s="55" t="s">
        <v>3067</v>
      </c>
      <c r="D693" s="55" t="s">
        <v>14</v>
      </c>
      <c r="E693" s="55" t="s">
        <v>214</v>
      </c>
      <c r="F693" s="373"/>
      <c r="G693" s="376"/>
      <c r="H693" s="55" t="s">
        <v>257</v>
      </c>
      <c r="I693" s="55"/>
      <c r="J693" s="373"/>
      <c r="K693" s="377"/>
      <c r="L693" s="38">
        <v>2750000</v>
      </c>
      <c r="M693" s="38">
        <v>2750000</v>
      </c>
      <c r="N693" s="38">
        <v>2750000</v>
      </c>
      <c r="O693" s="38">
        <v>2750000</v>
      </c>
      <c r="P693" s="38">
        <v>2750000</v>
      </c>
      <c r="Q693" s="38">
        <v>2750000</v>
      </c>
      <c r="R693" s="38">
        <v>2750000</v>
      </c>
      <c r="S693" s="38">
        <v>2750000</v>
      </c>
      <c r="T693" s="38">
        <v>2750000</v>
      </c>
    </row>
    <row r="694" spans="1:20" s="37" customFormat="1" ht="116.25" customHeight="1" x14ac:dyDescent="0.4">
      <c r="A694" s="13">
        <f>IF(D694="","",SUBTOTAL(3,D$7:$D694))</f>
        <v>684</v>
      </c>
      <c r="B694" s="376"/>
      <c r="C694" s="55" t="s">
        <v>268</v>
      </c>
      <c r="D694" s="55" t="s">
        <v>209</v>
      </c>
      <c r="E694" s="55" t="s">
        <v>214</v>
      </c>
      <c r="F694" s="373"/>
      <c r="G694" s="376"/>
      <c r="H694" s="55" t="s">
        <v>257</v>
      </c>
      <c r="I694" s="55"/>
      <c r="J694" s="373"/>
      <c r="K694" s="377"/>
      <c r="L694" s="38">
        <v>1098000</v>
      </c>
      <c r="M694" s="38">
        <v>1098000</v>
      </c>
      <c r="N694" s="38">
        <v>1098000</v>
      </c>
      <c r="O694" s="38">
        <v>1098000</v>
      </c>
      <c r="P694" s="38">
        <v>1098000</v>
      </c>
      <c r="Q694" s="38">
        <v>1098000</v>
      </c>
      <c r="R694" s="38">
        <v>1098000</v>
      </c>
      <c r="S694" s="38">
        <v>1098000</v>
      </c>
      <c r="T694" s="38">
        <v>1098000</v>
      </c>
    </row>
    <row r="695" spans="1:20" s="37" customFormat="1" ht="116.25" customHeight="1" x14ac:dyDescent="0.4">
      <c r="A695" s="13">
        <f>IF(D695="","",SUBTOTAL(3,D$7:$D695))</f>
        <v>685</v>
      </c>
      <c r="B695" s="376"/>
      <c r="C695" s="55" t="s">
        <v>284</v>
      </c>
      <c r="D695" s="55" t="s">
        <v>209</v>
      </c>
      <c r="E695" s="55" t="s">
        <v>214</v>
      </c>
      <c r="F695" s="373"/>
      <c r="G695" s="376"/>
      <c r="H695" s="55" t="s">
        <v>257</v>
      </c>
      <c r="I695" s="55"/>
      <c r="J695" s="373"/>
      <c r="K695" s="377"/>
      <c r="L695" s="38">
        <v>2082000</v>
      </c>
      <c r="M695" s="38">
        <v>2082000</v>
      </c>
      <c r="N695" s="38">
        <v>2082000</v>
      </c>
      <c r="O695" s="38">
        <v>2082000</v>
      </c>
      <c r="P695" s="38">
        <v>2082000</v>
      </c>
      <c r="Q695" s="38">
        <v>2082000</v>
      </c>
      <c r="R695" s="38">
        <v>2082000</v>
      </c>
      <c r="S695" s="38">
        <v>2082000</v>
      </c>
      <c r="T695" s="38">
        <v>2082000</v>
      </c>
    </row>
    <row r="696" spans="1:20" s="37" customFormat="1" ht="116.25" customHeight="1" x14ac:dyDescent="0.4">
      <c r="A696" s="13">
        <f>IF(D696="","",SUBTOTAL(3,D$7:$D696))</f>
        <v>686</v>
      </c>
      <c r="B696" s="376"/>
      <c r="C696" s="55" t="s">
        <v>3068</v>
      </c>
      <c r="D696" s="55" t="s">
        <v>14</v>
      </c>
      <c r="E696" s="55" t="s">
        <v>214</v>
      </c>
      <c r="F696" s="373"/>
      <c r="G696" s="376"/>
      <c r="H696" s="55" t="s">
        <v>257</v>
      </c>
      <c r="I696" s="55"/>
      <c r="J696" s="373"/>
      <c r="K696" s="377"/>
      <c r="L696" s="38">
        <v>2606000</v>
      </c>
      <c r="M696" s="38">
        <v>2606000</v>
      </c>
      <c r="N696" s="38">
        <v>2606000</v>
      </c>
      <c r="O696" s="38">
        <v>2606000</v>
      </c>
      <c r="P696" s="38">
        <v>2606000</v>
      </c>
      <c r="Q696" s="38">
        <v>2606000</v>
      </c>
      <c r="R696" s="38">
        <v>2606000</v>
      </c>
      <c r="S696" s="38">
        <v>2606000</v>
      </c>
      <c r="T696" s="38">
        <v>2606000</v>
      </c>
    </row>
    <row r="697" spans="1:20" s="37" customFormat="1" ht="116.25" customHeight="1" x14ac:dyDescent="0.4">
      <c r="A697" s="13">
        <f>IF(D697="","",SUBTOTAL(3,D$7:$D697))</f>
        <v>687</v>
      </c>
      <c r="B697" s="376"/>
      <c r="C697" s="55" t="s">
        <v>215</v>
      </c>
      <c r="D697" s="55" t="s">
        <v>209</v>
      </c>
      <c r="E697" s="55" t="s">
        <v>214</v>
      </c>
      <c r="F697" s="373"/>
      <c r="G697" s="376"/>
      <c r="H697" s="55" t="s">
        <v>257</v>
      </c>
      <c r="I697" s="55"/>
      <c r="J697" s="373"/>
      <c r="K697" s="377"/>
      <c r="L697" s="38">
        <v>1142000</v>
      </c>
      <c r="M697" s="38">
        <v>1142000</v>
      </c>
      <c r="N697" s="38">
        <v>1142000</v>
      </c>
      <c r="O697" s="38">
        <v>1142000</v>
      </c>
      <c r="P697" s="38">
        <v>1142000</v>
      </c>
      <c r="Q697" s="38">
        <v>1142000</v>
      </c>
      <c r="R697" s="38">
        <v>1142000</v>
      </c>
      <c r="S697" s="38">
        <v>1142000</v>
      </c>
      <c r="T697" s="38">
        <v>1142000</v>
      </c>
    </row>
    <row r="698" spans="1:20" s="37" customFormat="1" ht="116.25" customHeight="1" x14ac:dyDescent="0.4">
      <c r="A698" s="13">
        <f>IF(D698="","",SUBTOTAL(3,D$7:$D698))</f>
        <v>688</v>
      </c>
      <c r="B698" s="376"/>
      <c r="C698" s="55" t="s">
        <v>3069</v>
      </c>
      <c r="D698" s="55" t="s">
        <v>209</v>
      </c>
      <c r="E698" s="55" t="s">
        <v>214</v>
      </c>
      <c r="F698" s="373"/>
      <c r="G698" s="376"/>
      <c r="H698" s="55" t="s">
        <v>257</v>
      </c>
      <c r="I698" s="55"/>
      <c r="J698" s="373"/>
      <c r="K698" s="377"/>
      <c r="L698" s="38">
        <v>1186000</v>
      </c>
      <c r="M698" s="38">
        <v>1186000</v>
      </c>
      <c r="N698" s="38">
        <v>1186000</v>
      </c>
      <c r="O698" s="38">
        <v>1186000</v>
      </c>
      <c r="P698" s="38">
        <v>1186000</v>
      </c>
      <c r="Q698" s="38">
        <v>1186000</v>
      </c>
      <c r="R698" s="38">
        <v>1186000</v>
      </c>
      <c r="S698" s="38">
        <v>1186000</v>
      </c>
      <c r="T698" s="38">
        <v>1186000</v>
      </c>
    </row>
    <row r="699" spans="1:20" s="37" customFormat="1" ht="116.25" customHeight="1" x14ac:dyDescent="0.4">
      <c r="A699" s="13">
        <f>IF(D699="","",SUBTOTAL(3,D$7:$D699))</f>
        <v>689</v>
      </c>
      <c r="B699" s="376"/>
      <c r="C699" s="55" t="s">
        <v>3070</v>
      </c>
      <c r="D699" s="55" t="s">
        <v>14</v>
      </c>
      <c r="E699" s="55" t="s">
        <v>214</v>
      </c>
      <c r="F699" s="373"/>
      <c r="G699" s="376"/>
      <c r="H699" s="55" t="s">
        <v>257</v>
      </c>
      <c r="I699" s="55"/>
      <c r="J699" s="373"/>
      <c r="K699" s="377"/>
      <c r="L699" s="38">
        <v>2994000</v>
      </c>
      <c r="M699" s="38">
        <v>2994000</v>
      </c>
      <c r="N699" s="38">
        <v>2994000</v>
      </c>
      <c r="O699" s="38">
        <v>2994000</v>
      </c>
      <c r="P699" s="38">
        <v>2994000</v>
      </c>
      <c r="Q699" s="38">
        <v>2994000</v>
      </c>
      <c r="R699" s="38">
        <v>2994000</v>
      </c>
      <c r="S699" s="38">
        <v>2994000</v>
      </c>
      <c r="T699" s="38">
        <v>2994000</v>
      </c>
    </row>
    <row r="700" spans="1:20" s="37" customFormat="1" ht="116.25" customHeight="1" x14ac:dyDescent="0.4">
      <c r="A700" s="13">
        <f>IF(D700="","",SUBTOTAL(3,D$7:$D700))</f>
        <v>690</v>
      </c>
      <c r="B700" s="376"/>
      <c r="C700" s="55" t="s">
        <v>216</v>
      </c>
      <c r="D700" s="55" t="s">
        <v>209</v>
      </c>
      <c r="E700" s="55" t="s">
        <v>214</v>
      </c>
      <c r="F700" s="373"/>
      <c r="G700" s="376"/>
      <c r="H700" s="55" t="s">
        <v>257</v>
      </c>
      <c r="I700" s="55"/>
      <c r="J700" s="373"/>
      <c r="K700" s="377"/>
      <c r="L700" s="38">
        <v>2130000</v>
      </c>
      <c r="M700" s="38">
        <v>2130000</v>
      </c>
      <c r="N700" s="38">
        <v>2130000</v>
      </c>
      <c r="O700" s="38">
        <v>2130000</v>
      </c>
      <c r="P700" s="38">
        <v>2130000</v>
      </c>
      <c r="Q700" s="38">
        <v>2130000</v>
      </c>
      <c r="R700" s="38">
        <v>2130000</v>
      </c>
      <c r="S700" s="38">
        <v>2130000</v>
      </c>
      <c r="T700" s="38">
        <v>2130000</v>
      </c>
    </row>
    <row r="701" spans="1:20" s="37" customFormat="1" ht="116.25" customHeight="1" x14ac:dyDescent="0.4">
      <c r="A701" s="13">
        <f>IF(D701="","",SUBTOTAL(3,D$7:$D701))</f>
        <v>691</v>
      </c>
      <c r="B701" s="376"/>
      <c r="C701" s="55" t="s">
        <v>217</v>
      </c>
      <c r="D701" s="55" t="s">
        <v>209</v>
      </c>
      <c r="E701" s="55" t="s">
        <v>214</v>
      </c>
      <c r="F701" s="373"/>
      <c r="G701" s="376"/>
      <c r="H701" s="55" t="s">
        <v>257</v>
      </c>
      <c r="I701" s="55"/>
      <c r="J701" s="373"/>
      <c r="K701" s="377"/>
      <c r="L701" s="38">
        <v>3504000</v>
      </c>
      <c r="M701" s="38">
        <v>3504000</v>
      </c>
      <c r="N701" s="38">
        <v>3504000</v>
      </c>
      <c r="O701" s="38">
        <v>3504000</v>
      </c>
      <c r="P701" s="38">
        <v>3504000</v>
      </c>
      <c r="Q701" s="38">
        <v>3504000</v>
      </c>
      <c r="R701" s="38">
        <v>3504000</v>
      </c>
      <c r="S701" s="38">
        <v>3504000</v>
      </c>
      <c r="T701" s="38">
        <v>3504000</v>
      </c>
    </row>
    <row r="702" spans="1:20" s="37" customFormat="1" ht="116.25" customHeight="1" x14ac:dyDescent="0.4">
      <c r="A702" s="13">
        <f>IF(D702="","",SUBTOTAL(3,D$7:$D702))</f>
        <v>692</v>
      </c>
      <c r="B702" s="376"/>
      <c r="C702" s="55" t="s">
        <v>274</v>
      </c>
      <c r="D702" s="55" t="s">
        <v>209</v>
      </c>
      <c r="E702" s="55" t="s">
        <v>214</v>
      </c>
      <c r="F702" s="373"/>
      <c r="G702" s="376"/>
      <c r="H702" s="55" t="s">
        <v>257</v>
      </c>
      <c r="I702" s="55"/>
      <c r="J702" s="373"/>
      <c r="K702" s="377"/>
      <c r="L702" s="38">
        <v>6754000</v>
      </c>
      <c r="M702" s="38">
        <v>6754000</v>
      </c>
      <c r="N702" s="38">
        <v>6754000</v>
      </c>
      <c r="O702" s="38">
        <v>6754000</v>
      </c>
      <c r="P702" s="38">
        <v>6754000</v>
      </c>
      <c r="Q702" s="38">
        <v>6754000</v>
      </c>
      <c r="R702" s="38">
        <v>6754000</v>
      </c>
      <c r="S702" s="38">
        <v>6754000</v>
      </c>
      <c r="T702" s="38">
        <v>6754000</v>
      </c>
    </row>
    <row r="703" spans="1:20" s="37" customFormat="1" ht="116.25" customHeight="1" x14ac:dyDescent="0.4">
      <c r="A703" s="13">
        <f>IF(D703="","",SUBTOTAL(3,D$7:$D703))</f>
        <v>693</v>
      </c>
      <c r="B703" s="376"/>
      <c r="C703" s="55" t="s">
        <v>3071</v>
      </c>
      <c r="D703" s="55" t="s">
        <v>14</v>
      </c>
      <c r="E703" s="55" t="s">
        <v>214</v>
      </c>
      <c r="F703" s="373"/>
      <c r="G703" s="376"/>
      <c r="H703" s="55" t="s">
        <v>257</v>
      </c>
      <c r="I703" s="55"/>
      <c r="J703" s="373"/>
      <c r="K703" s="377"/>
      <c r="L703" s="38">
        <v>3076000</v>
      </c>
      <c r="M703" s="38">
        <v>3076000</v>
      </c>
      <c r="N703" s="38">
        <v>3076000</v>
      </c>
      <c r="O703" s="38">
        <v>3076000</v>
      </c>
      <c r="P703" s="38">
        <v>3076000</v>
      </c>
      <c r="Q703" s="38">
        <v>3076000</v>
      </c>
      <c r="R703" s="38">
        <v>3076000</v>
      </c>
      <c r="S703" s="38">
        <v>3076000</v>
      </c>
      <c r="T703" s="38">
        <v>3076000</v>
      </c>
    </row>
    <row r="704" spans="1:20" s="37" customFormat="1" ht="116.25" customHeight="1" x14ac:dyDescent="0.4">
      <c r="A704" s="13" t="str">
        <f>IF(D704="","",SUBTOTAL(3,D$7:$D704))</f>
        <v/>
      </c>
      <c r="B704" s="376"/>
      <c r="C704" s="55" t="s">
        <v>3072</v>
      </c>
      <c r="D704" s="55"/>
      <c r="E704" s="55" t="s">
        <v>214</v>
      </c>
      <c r="F704" s="373"/>
      <c r="G704" s="376"/>
      <c r="H704" s="55" t="s">
        <v>257</v>
      </c>
      <c r="I704" s="55"/>
      <c r="J704" s="373"/>
      <c r="K704" s="377"/>
      <c r="L704" s="38">
        <v>8398000</v>
      </c>
      <c r="M704" s="38">
        <v>8398000</v>
      </c>
      <c r="N704" s="38">
        <v>8398000</v>
      </c>
      <c r="O704" s="38">
        <v>8398000</v>
      </c>
      <c r="P704" s="38">
        <v>8398000</v>
      </c>
      <c r="Q704" s="38">
        <v>8398000</v>
      </c>
      <c r="R704" s="38">
        <v>8398000</v>
      </c>
      <c r="S704" s="38">
        <v>8398000</v>
      </c>
      <c r="T704" s="38">
        <v>8398000</v>
      </c>
    </row>
    <row r="705" spans="1:20" s="37" customFormat="1" ht="116.25" customHeight="1" x14ac:dyDescent="0.4">
      <c r="A705" s="13">
        <f>IF(D705="","",SUBTOTAL(3,D$7:$D705))</f>
        <v>694</v>
      </c>
      <c r="B705" s="376"/>
      <c r="C705" s="55" t="s">
        <v>3073</v>
      </c>
      <c r="D705" s="55" t="s">
        <v>14</v>
      </c>
      <c r="E705" s="55" t="s">
        <v>214</v>
      </c>
      <c r="F705" s="373"/>
      <c r="G705" s="376"/>
      <c r="H705" s="55" t="s">
        <v>257</v>
      </c>
      <c r="I705" s="55"/>
      <c r="J705" s="373"/>
      <c r="K705" s="377"/>
      <c r="L705" s="38">
        <v>3132000</v>
      </c>
      <c r="M705" s="38">
        <v>3132000</v>
      </c>
      <c r="N705" s="38">
        <v>3132000</v>
      </c>
      <c r="O705" s="38">
        <v>3132000</v>
      </c>
      <c r="P705" s="38">
        <v>3132000</v>
      </c>
      <c r="Q705" s="38">
        <v>3132000</v>
      </c>
      <c r="R705" s="38">
        <v>3132000</v>
      </c>
      <c r="S705" s="38">
        <v>3132000</v>
      </c>
      <c r="T705" s="38">
        <v>3132000</v>
      </c>
    </row>
    <row r="706" spans="1:20" s="37" customFormat="1" ht="116.25" customHeight="1" x14ac:dyDescent="0.4">
      <c r="A706" s="13">
        <f>IF(D706="","",SUBTOTAL(3,D$7:$D706))</f>
        <v>695</v>
      </c>
      <c r="B706" s="376"/>
      <c r="C706" s="55" t="s">
        <v>265</v>
      </c>
      <c r="D706" s="55" t="s">
        <v>14</v>
      </c>
      <c r="E706" s="55" t="s">
        <v>214</v>
      </c>
      <c r="F706" s="373" t="s">
        <v>3074</v>
      </c>
      <c r="G706" s="376"/>
      <c r="H706" s="55" t="s">
        <v>17</v>
      </c>
      <c r="I706" s="55"/>
      <c r="J706" s="373"/>
      <c r="K706" s="377"/>
      <c r="L706" s="38">
        <v>1623000</v>
      </c>
      <c r="M706" s="38">
        <v>1623000</v>
      </c>
      <c r="N706" s="38">
        <v>1623000</v>
      </c>
      <c r="O706" s="38">
        <v>1623000</v>
      </c>
      <c r="P706" s="38">
        <v>1623000</v>
      </c>
      <c r="Q706" s="38">
        <v>1623000</v>
      </c>
      <c r="R706" s="38">
        <v>1623000</v>
      </c>
      <c r="S706" s="38">
        <v>1623000</v>
      </c>
      <c r="T706" s="38">
        <v>1623000</v>
      </c>
    </row>
    <row r="707" spans="1:20" s="37" customFormat="1" ht="116.25" customHeight="1" x14ac:dyDescent="0.4">
      <c r="A707" s="13">
        <f>IF(D707="","",SUBTOTAL(3,D$7:$D707))</f>
        <v>696</v>
      </c>
      <c r="B707" s="376"/>
      <c r="C707" s="55" t="s">
        <v>3067</v>
      </c>
      <c r="D707" s="55" t="s">
        <v>14</v>
      </c>
      <c r="E707" s="55" t="s">
        <v>214</v>
      </c>
      <c r="F707" s="373"/>
      <c r="G707" s="376"/>
      <c r="H707" s="55" t="s">
        <v>17</v>
      </c>
      <c r="I707" s="55"/>
      <c r="J707" s="373"/>
      <c r="K707" s="377"/>
      <c r="L707" s="38">
        <v>2513000</v>
      </c>
      <c r="M707" s="38">
        <v>2513000</v>
      </c>
      <c r="N707" s="38">
        <v>2513000</v>
      </c>
      <c r="O707" s="38">
        <v>2513000</v>
      </c>
      <c r="P707" s="38">
        <v>2513000</v>
      </c>
      <c r="Q707" s="38">
        <v>2513000</v>
      </c>
      <c r="R707" s="38">
        <v>2513000</v>
      </c>
      <c r="S707" s="38">
        <v>2513000</v>
      </c>
      <c r="T707" s="38">
        <v>2513000</v>
      </c>
    </row>
    <row r="708" spans="1:20" s="37" customFormat="1" ht="116.25" customHeight="1" x14ac:dyDescent="0.4">
      <c r="A708" s="13">
        <f>IF(D708="","",SUBTOTAL(3,D$7:$D708))</f>
        <v>697</v>
      </c>
      <c r="B708" s="376"/>
      <c r="C708" s="55" t="s">
        <v>268</v>
      </c>
      <c r="D708" s="55" t="s">
        <v>209</v>
      </c>
      <c r="E708" s="55" t="s">
        <v>214</v>
      </c>
      <c r="F708" s="373"/>
      <c r="G708" s="376"/>
      <c r="H708" s="55" t="s">
        <v>257</v>
      </c>
      <c r="I708" s="55"/>
      <c r="J708" s="373"/>
      <c r="K708" s="377"/>
      <c r="L708" s="38">
        <v>1098000</v>
      </c>
      <c r="M708" s="38">
        <v>1098000</v>
      </c>
      <c r="N708" s="38">
        <v>1098000</v>
      </c>
      <c r="O708" s="38">
        <v>1098000</v>
      </c>
      <c r="P708" s="38">
        <v>1098000</v>
      </c>
      <c r="Q708" s="38">
        <v>1098000</v>
      </c>
      <c r="R708" s="38">
        <v>1098000</v>
      </c>
      <c r="S708" s="38">
        <v>1098000</v>
      </c>
      <c r="T708" s="38">
        <v>1098000</v>
      </c>
    </row>
    <row r="709" spans="1:20" s="37" customFormat="1" ht="116.25" customHeight="1" x14ac:dyDescent="0.4">
      <c r="A709" s="13">
        <f>IF(D709="","",SUBTOTAL(3,D$7:$D709))</f>
        <v>698</v>
      </c>
      <c r="B709" s="376"/>
      <c r="C709" s="55" t="s">
        <v>284</v>
      </c>
      <c r="D709" s="55" t="s">
        <v>209</v>
      </c>
      <c r="E709" s="55" t="s">
        <v>214</v>
      </c>
      <c r="F709" s="373"/>
      <c r="G709" s="376"/>
      <c r="H709" s="55" t="s">
        <v>257</v>
      </c>
      <c r="I709" s="55"/>
      <c r="J709" s="373"/>
      <c r="K709" s="377"/>
      <c r="L709" s="38">
        <v>2082000</v>
      </c>
      <c r="M709" s="38">
        <v>2082000</v>
      </c>
      <c r="N709" s="38">
        <v>2082000</v>
      </c>
      <c r="O709" s="38">
        <v>2082000</v>
      </c>
      <c r="P709" s="38">
        <v>2082000</v>
      </c>
      <c r="Q709" s="38">
        <v>2082000</v>
      </c>
      <c r="R709" s="38">
        <v>2082000</v>
      </c>
      <c r="S709" s="38">
        <v>2082000</v>
      </c>
      <c r="T709" s="38">
        <v>2082000</v>
      </c>
    </row>
    <row r="710" spans="1:20" s="37" customFormat="1" ht="116.25" customHeight="1" x14ac:dyDescent="0.4">
      <c r="A710" s="13">
        <f>IF(D710="","",SUBTOTAL(3,D$7:$D710))</f>
        <v>699</v>
      </c>
      <c r="B710" s="376"/>
      <c r="C710" s="55" t="s">
        <v>3068</v>
      </c>
      <c r="D710" s="55" t="s">
        <v>14</v>
      </c>
      <c r="E710" s="55" t="s">
        <v>214</v>
      </c>
      <c r="F710" s="373"/>
      <c r="G710" s="376"/>
      <c r="H710" s="55" t="s">
        <v>17</v>
      </c>
      <c r="I710" s="55"/>
      <c r="J710" s="373"/>
      <c r="K710" s="377"/>
      <c r="L710" s="38">
        <v>2338000</v>
      </c>
      <c r="M710" s="38">
        <v>2338000</v>
      </c>
      <c r="N710" s="38">
        <v>2338000</v>
      </c>
      <c r="O710" s="38">
        <v>2338000</v>
      </c>
      <c r="P710" s="38">
        <v>2338000</v>
      </c>
      <c r="Q710" s="38">
        <v>2338000</v>
      </c>
      <c r="R710" s="38">
        <v>2338000</v>
      </c>
      <c r="S710" s="38">
        <v>2338000</v>
      </c>
      <c r="T710" s="38">
        <v>2338000</v>
      </c>
    </row>
    <row r="711" spans="1:20" s="37" customFormat="1" ht="116.25" customHeight="1" x14ac:dyDescent="0.4">
      <c r="A711" s="13">
        <f>IF(D711="","",SUBTOTAL(3,D$7:$D711))</f>
        <v>700</v>
      </c>
      <c r="B711" s="376"/>
      <c r="C711" s="55" t="s">
        <v>215</v>
      </c>
      <c r="D711" s="55" t="s">
        <v>209</v>
      </c>
      <c r="E711" s="55" t="s">
        <v>214</v>
      </c>
      <c r="F711" s="373"/>
      <c r="G711" s="376"/>
      <c r="H711" s="55" t="s">
        <v>257</v>
      </c>
      <c r="I711" s="55"/>
      <c r="J711" s="373"/>
      <c r="K711" s="377"/>
      <c r="L711" s="38">
        <v>1142000</v>
      </c>
      <c r="M711" s="38">
        <v>1142000</v>
      </c>
      <c r="N711" s="38">
        <v>1142000</v>
      </c>
      <c r="O711" s="38">
        <v>1142000</v>
      </c>
      <c r="P711" s="38">
        <v>1142000</v>
      </c>
      <c r="Q711" s="38">
        <v>1142000</v>
      </c>
      <c r="R711" s="38">
        <v>1142000</v>
      </c>
      <c r="S711" s="38">
        <v>1142000</v>
      </c>
      <c r="T711" s="38">
        <v>1142000</v>
      </c>
    </row>
    <row r="712" spans="1:20" s="37" customFormat="1" ht="116.25" customHeight="1" x14ac:dyDescent="0.4">
      <c r="A712" s="13">
        <f>IF(D712="","",SUBTOTAL(3,D$7:$D712))</f>
        <v>701</v>
      </c>
      <c r="B712" s="376"/>
      <c r="C712" s="55" t="s">
        <v>3069</v>
      </c>
      <c r="D712" s="55" t="s">
        <v>209</v>
      </c>
      <c r="E712" s="55" t="s">
        <v>214</v>
      </c>
      <c r="F712" s="373"/>
      <c r="G712" s="376"/>
      <c r="H712" s="55" t="s">
        <v>257</v>
      </c>
      <c r="I712" s="55"/>
      <c r="J712" s="373"/>
      <c r="K712" s="377"/>
      <c r="L712" s="38">
        <v>1186000</v>
      </c>
      <c r="M712" s="38">
        <v>1186000</v>
      </c>
      <c r="N712" s="38">
        <v>1186000</v>
      </c>
      <c r="O712" s="38">
        <v>1186000</v>
      </c>
      <c r="P712" s="38">
        <v>1186000</v>
      </c>
      <c r="Q712" s="38">
        <v>1186000</v>
      </c>
      <c r="R712" s="38">
        <v>1186000</v>
      </c>
      <c r="S712" s="38">
        <v>1186000</v>
      </c>
      <c r="T712" s="38">
        <v>1186000</v>
      </c>
    </row>
    <row r="713" spans="1:20" s="37" customFormat="1" ht="116.25" customHeight="1" x14ac:dyDescent="0.4">
      <c r="A713" s="13">
        <f>IF(D713="","",SUBTOTAL(3,D$7:$D713))</f>
        <v>702</v>
      </c>
      <c r="B713" s="376"/>
      <c r="C713" s="55" t="s">
        <v>3070</v>
      </c>
      <c r="D713" s="55" t="s">
        <v>14</v>
      </c>
      <c r="E713" s="55" t="s">
        <v>214</v>
      </c>
      <c r="F713" s="373"/>
      <c r="G713" s="376"/>
      <c r="H713" s="55" t="s">
        <v>17</v>
      </c>
      <c r="I713" s="55"/>
      <c r="J713" s="373"/>
      <c r="K713" s="377"/>
      <c r="L713" s="38">
        <v>2681000</v>
      </c>
      <c r="M713" s="38">
        <v>2681000</v>
      </c>
      <c r="N713" s="38">
        <v>2681000</v>
      </c>
      <c r="O713" s="38">
        <v>2681000</v>
      </c>
      <c r="P713" s="38">
        <v>2681000</v>
      </c>
      <c r="Q713" s="38">
        <v>2681000</v>
      </c>
      <c r="R713" s="38">
        <v>2681000</v>
      </c>
      <c r="S713" s="38">
        <v>2681000</v>
      </c>
      <c r="T713" s="38">
        <v>2681000</v>
      </c>
    </row>
    <row r="714" spans="1:20" s="37" customFormat="1" ht="116.25" customHeight="1" x14ac:dyDescent="0.4">
      <c r="A714" s="13">
        <f>IF(D714="","",SUBTOTAL(3,D$7:$D714))</f>
        <v>703</v>
      </c>
      <c r="B714" s="376"/>
      <c r="C714" s="55" t="s">
        <v>216</v>
      </c>
      <c r="D714" s="55" t="s">
        <v>209</v>
      </c>
      <c r="E714" s="55" t="s">
        <v>214</v>
      </c>
      <c r="F714" s="373"/>
      <c r="G714" s="376"/>
      <c r="H714" s="55" t="s">
        <v>257</v>
      </c>
      <c r="I714" s="55"/>
      <c r="J714" s="373"/>
      <c r="K714" s="377"/>
      <c r="L714" s="38">
        <v>2130000</v>
      </c>
      <c r="M714" s="38">
        <v>2130000</v>
      </c>
      <c r="N714" s="38">
        <v>2130000</v>
      </c>
      <c r="O714" s="38">
        <v>2130000</v>
      </c>
      <c r="P714" s="38">
        <v>2130000</v>
      </c>
      <c r="Q714" s="38">
        <v>2130000</v>
      </c>
      <c r="R714" s="38">
        <v>2130000</v>
      </c>
      <c r="S714" s="38">
        <v>2130000</v>
      </c>
      <c r="T714" s="38">
        <v>2130000</v>
      </c>
    </row>
    <row r="715" spans="1:20" s="37" customFormat="1" ht="116.25" customHeight="1" x14ac:dyDescent="0.4">
      <c r="A715" s="13">
        <f>IF(D715="","",SUBTOTAL(3,D$7:$D715))</f>
        <v>704</v>
      </c>
      <c r="B715" s="376"/>
      <c r="C715" s="55" t="s">
        <v>217</v>
      </c>
      <c r="D715" s="55" t="s">
        <v>209</v>
      </c>
      <c r="E715" s="55" t="s">
        <v>214</v>
      </c>
      <c r="F715" s="373"/>
      <c r="G715" s="376"/>
      <c r="H715" s="55" t="s">
        <v>257</v>
      </c>
      <c r="I715" s="55"/>
      <c r="J715" s="373"/>
      <c r="K715" s="377"/>
      <c r="L715" s="38">
        <v>3504000</v>
      </c>
      <c r="M715" s="38">
        <v>3504000</v>
      </c>
      <c r="N715" s="38">
        <v>3504000</v>
      </c>
      <c r="O715" s="38">
        <v>3504000</v>
      </c>
      <c r="P715" s="38">
        <v>3504000</v>
      </c>
      <c r="Q715" s="38">
        <v>3504000</v>
      </c>
      <c r="R715" s="38">
        <v>3504000</v>
      </c>
      <c r="S715" s="38">
        <v>3504000</v>
      </c>
      <c r="T715" s="38">
        <v>3504000</v>
      </c>
    </row>
    <row r="716" spans="1:20" s="37" customFormat="1" ht="116.25" customHeight="1" x14ac:dyDescent="0.4">
      <c r="A716" s="13">
        <f>IF(D716="","",SUBTOTAL(3,D$7:$D716))</f>
        <v>705</v>
      </c>
      <c r="B716" s="376"/>
      <c r="C716" s="55" t="s">
        <v>274</v>
      </c>
      <c r="D716" s="55" t="s">
        <v>209</v>
      </c>
      <c r="E716" s="55" t="s">
        <v>214</v>
      </c>
      <c r="F716" s="373"/>
      <c r="G716" s="376"/>
      <c r="H716" s="55" t="s">
        <v>257</v>
      </c>
      <c r="I716" s="55"/>
      <c r="J716" s="373"/>
      <c r="K716" s="377"/>
      <c r="L716" s="38">
        <v>6754000</v>
      </c>
      <c r="M716" s="38">
        <v>6754000</v>
      </c>
      <c r="N716" s="38">
        <v>6754000</v>
      </c>
      <c r="O716" s="38">
        <v>6754000</v>
      </c>
      <c r="P716" s="38">
        <v>6754000</v>
      </c>
      <c r="Q716" s="38">
        <v>6754000</v>
      </c>
      <c r="R716" s="38">
        <v>6754000</v>
      </c>
      <c r="S716" s="38">
        <v>6754000</v>
      </c>
      <c r="T716" s="38">
        <v>6754000</v>
      </c>
    </row>
    <row r="717" spans="1:20" s="37" customFormat="1" ht="116.25" customHeight="1" x14ac:dyDescent="0.4">
      <c r="A717" s="13">
        <f>IF(D717="","",SUBTOTAL(3,D$7:$D717))</f>
        <v>706</v>
      </c>
      <c r="B717" s="376"/>
      <c r="C717" s="55" t="s">
        <v>3071</v>
      </c>
      <c r="D717" s="55" t="s">
        <v>14</v>
      </c>
      <c r="E717" s="55" t="s">
        <v>214</v>
      </c>
      <c r="F717" s="373"/>
      <c r="G717" s="376"/>
      <c r="H717" s="55" t="s">
        <v>17</v>
      </c>
      <c r="I717" s="55"/>
      <c r="J717" s="373"/>
      <c r="K717" s="377"/>
      <c r="L717" s="38">
        <v>2749000</v>
      </c>
      <c r="M717" s="38">
        <v>2749000</v>
      </c>
      <c r="N717" s="38">
        <v>2749000</v>
      </c>
      <c r="O717" s="38">
        <v>2749000</v>
      </c>
      <c r="P717" s="38">
        <v>2749000</v>
      </c>
      <c r="Q717" s="38">
        <v>2749000</v>
      </c>
      <c r="R717" s="38">
        <v>2749000</v>
      </c>
      <c r="S717" s="38">
        <v>2749000</v>
      </c>
      <c r="T717" s="38">
        <v>2749000</v>
      </c>
    </row>
    <row r="718" spans="1:20" s="37" customFormat="1" ht="116.25" customHeight="1" x14ac:dyDescent="0.4">
      <c r="A718" s="13">
        <f>IF(D718="","",SUBTOTAL(3,D$7:$D718))</f>
        <v>707</v>
      </c>
      <c r="B718" s="376"/>
      <c r="C718" s="55" t="s">
        <v>3072</v>
      </c>
      <c r="D718" s="55" t="s">
        <v>209</v>
      </c>
      <c r="E718" s="55" t="s">
        <v>214</v>
      </c>
      <c r="F718" s="373"/>
      <c r="G718" s="376"/>
      <c r="H718" s="55" t="s">
        <v>257</v>
      </c>
      <c r="I718" s="55"/>
      <c r="J718" s="373"/>
      <c r="K718" s="377"/>
      <c r="L718" s="38">
        <v>8398000</v>
      </c>
      <c r="M718" s="38">
        <v>8398000</v>
      </c>
      <c r="N718" s="38">
        <v>8398000</v>
      </c>
      <c r="O718" s="38">
        <v>8398000</v>
      </c>
      <c r="P718" s="38">
        <v>8398000</v>
      </c>
      <c r="Q718" s="38">
        <v>8398000</v>
      </c>
      <c r="R718" s="38">
        <v>8398000</v>
      </c>
      <c r="S718" s="38">
        <v>8398000</v>
      </c>
      <c r="T718" s="38">
        <v>8398000</v>
      </c>
    </row>
    <row r="719" spans="1:20" s="37" customFormat="1" ht="116.25" customHeight="1" x14ac:dyDescent="0.4">
      <c r="A719" s="13">
        <f>IF(D719="","",SUBTOTAL(3,D$7:$D719))</f>
        <v>708</v>
      </c>
      <c r="B719" s="376"/>
      <c r="C719" s="55" t="s">
        <v>3075</v>
      </c>
      <c r="D719" s="55" t="s">
        <v>14</v>
      </c>
      <c r="E719" s="55" t="s">
        <v>214</v>
      </c>
      <c r="F719" s="373"/>
      <c r="G719" s="376"/>
      <c r="H719" s="55" t="s">
        <v>17</v>
      </c>
      <c r="I719" s="55"/>
      <c r="J719" s="373"/>
      <c r="K719" s="377"/>
      <c r="L719" s="38">
        <v>2785000</v>
      </c>
      <c r="M719" s="38">
        <v>2785000</v>
      </c>
      <c r="N719" s="38">
        <v>2785000</v>
      </c>
      <c r="O719" s="38">
        <v>2785000</v>
      </c>
      <c r="P719" s="38">
        <v>2785000</v>
      </c>
      <c r="Q719" s="38">
        <v>2785000</v>
      </c>
      <c r="R719" s="38">
        <v>2785000</v>
      </c>
      <c r="S719" s="38">
        <v>2785000</v>
      </c>
      <c r="T719" s="38">
        <v>2785000</v>
      </c>
    </row>
    <row r="720" spans="1:20" s="10" customFormat="1" ht="65.099999999999994" customHeight="1" x14ac:dyDescent="0.3">
      <c r="A720" s="13">
        <f>IF(D720="","",SUBTOTAL(3,D$7:$D720))</f>
        <v>709</v>
      </c>
      <c r="B720" s="376" t="s">
        <v>319</v>
      </c>
      <c r="C720" s="55" t="s">
        <v>311</v>
      </c>
      <c r="D720" s="56" t="s">
        <v>312</v>
      </c>
      <c r="E720" s="55" t="s">
        <v>313</v>
      </c>
      <c r="F720" s="53" t="s">
        <v>314</v>
      </c>
      <c r="G720" s="376" t="s">
        <v>315</v>
      </c>
      <c r="H720" s="55" t="s">
        <v>17</v>
      </c>
      <c r="I720" s="55"/>
      <c r="J720" s="389" t="s">
        <v>19</v>
      </c>
      <c r="K720" s="388"/>
      <c r="L720" s="51">
        <v>533636.36363636365</v>
      </c>
      <c r="M720" s="51">
        <v>533636.36363636365</v>
      </c>
      <c r="N720" s="51">
        <v>533636.36363636365</v>
      </c>
      <c r="O720" s="51">
        <v>533636.36363636365</v>
      </c>
      <c r="P720" s="51">
        <v>533636.36363636365</v>
      </c>
      <c r="Q720" s="51">
        <v>533636.36363636365</v>
      </c>
      <c r="R720" s="51">
        <v>533636.36363636365</v>
      </c>
      <c r="S720" s="51">
        <v>533636.36363636365</v>
      </c>
      <c r="T720" s="51">
        <v>533636.36363636365</v>
      </c>
    </row>
    <row r="721" spans="1:20" s="10" customFormat="1" ht="65.099999999999994" customHeight="1" x14ac:dyDescent="0.3">
      <c r="A721" s="13">
        <f>IF(D721="","",SUBTOTAL(3,D$7:$D721))</f>
        <v>710</v>
      </c>
      <c r="B721" s="376"/>
      <c r="C721" s="55" t="s">
        <v>316</v>
      </c>
      <c r="D721" s="56" t="s">
        <v>312</v>
      </c>
      <c r="E721" s="54" t="s">
        <v>44</v>
      </c>
      <c r="F721" s="53" t="s">
        <v>314</v>
      </c>
      <c r="G721" s="376"/>
      <c r="H721" s="54" t="s">
        <v>44</v>
      </c>
      <c r="I721" s="55"/>
      <c r="J721" s="389"/>
      <c r="K721" s="388"/>
      <c r="L721" s="51">
        <v>497272.72727272724</v>
      </c>
      <c r="M721" s="51">
        <v>497272.72727272724</v>
      </c>
      <c r="N721" s="51">
        <v>497272.72727272724</v>
      </c>
      <c r="O721" s="51">
        <v>497272.72727272724</v>
      </c>
      <c r="P721" s="51">
        <v>497272.72727272724</v>
      </c>
      <c r="Q721" s="51">
        <v>497272.72727272724</v>
      </c>
      <c r="R721" s="51">
        <v>497272.72727272724</v>
      </c>
      <c r="S721" s="51">
        <v>497272.72727272724</v>
      </c>
      <c r="T721" s="51">
        <v>497272.72727272724</v>
      </c>
    </row>
    <row r="722" spans="1:20" s="10" customFormat="1" ht="65.099999999999994" customHeight="1" x14ac:dyDescent="0.3">
      <c r="A722" s="13">
        <f>IF(D722="","",SUBTOTAL(3,D$7:$D722))</f>
        <v>711</v>
      </c>
      <c r="B722" s="376"/>
      <c r="C722" s="55" t="s">
        <v>317</v>
      </c>
      <c r="D722" s="56" t="s">
        <v>312</v>
      </c>
      <c r="E722" s="54" t="s">
        <v>44</v>
      </c>
      <c r="F722" s="53" t="s">
        <v>314</v>
      </c>
      <c r="G722" s="376"/>
      <c r="H722" s="54" t="s">
        <v>44</v>
      </c>
      <c r="I722" s="55"/>
      <c r="J722" s="389"/>
      <c r="K722" s="388"/>
      <c r="L722" s="51">
        <v>415454.54545454541</v>
      </c>
      <c r="M722" s="51">
        <v>415454.54545454541</v>
      </c>
      <c r="N722" s="51">
        <v>415454.54545454541</v>
      </c>
      <c r="O722" s="51">
        <v>415454.54545454541</v>
      </c>
      <c r="P722" s="51">
        <v>415454.54545454541</v>
      </c>
      <c r="Q722" s="51">
        <v>415454.54545454541</v>
      </c>
      <c r="R722" s="51">
        <v>415454.54545454541</v>
      </c>
      <c r="S722" s="51">
        <v>415454.54545454541</v>
      </c>
      <c r="T722" s="51">
        <v>415454.54545454541</v>
      </c>
    </row>
    <row r="723" spans="1:20" s="10" customFormat="1" ht="65.099999999999994" customHeight="1" x14ac:dyDescent="0.3">
      <c r="A723" s="13">
        <f>IF(D723="","",SUBTOTAL(3,D$7:$D723))</f>
        <v>712</v>
      </c>
      <c r="B723" s="376"/>
      <c r="C723" s="55" t="s">
        <v>318</v>
      </c>
      <c r="D723" s="56" t="s">
        <v>312</v>
      </c>
      <c r="E723" s="54" t="s">
        <v>44</v>
      </c>
      <c r="F723" s="53" t="s">
        <v>314</v>
      </c>
      <c r="G723" s="376"/>
      <c r="H723" s="54" t="s">
        <v>44</v>
      </c>
      <c r="I723" s="55"/>
      <c r="J723" s="389"/>
      <c r="K723" s="388"/>
      <c r="L723" s="51">
        <v>368181.81818181818</v>
      </c>
      <c r="M723" s="51">
        <v>368181.81818181818</v>
      </c>
      <c r="N723" s="51">
        <v>368181.81818181818</v>
      </c>
      <c r="O723" s="51">
        <v>368181.81818181818</v>
      </c>
      <c r="P723" s="51">
        <v>368181.81818181818</v>
      </c>
      <c r="Q723" s="51">
        <v>368181.81818181818</v>
      </c>
      <c r="R723" s="51">
        <v>368181.81818181818</v>
      </c>
      <c r="S723" s="51">
        <v>368181.81818181818</v>
      </c>
      <c r="T723" s="51">
        <v>368181.81818181818</v>
      </c>
    </row>
    <row r="724" spans="1:20" s="10" customFormat="1" ht="65.099999999999994" customHeight="1" x14ac:dyDescent="0.3">
      <c r="A724" s="13">
        <f>IF(D724="","",SUBTOTAL(3,D$7:$D724))</f>
        <v>713</v>
      </c>
      <c r="B724" s="376"/>
      <c r="C724" s="55" t="s">
        <v>320</v>
      </c>
      <c r="D724" s="56" t="s">
        <v>321</v>
      </c>
      <c r="E724" s="55" t="s">
        <v>322</v>
      </c>
      <c r="F724" s="53" t="s">
        <v>323</v>
      </c>
      <c r="G724" s="376"/>
      <c r="H724" s="54" t="s">
        <v>44</v>
      </c>
      <c r="I724" s="55"/>
      <c r="J724" s="389"/>
      <c r="K724" s="388"/>
      <c r="L724" s="51">
        <v>2689090.9090909087</v>
      </c>
      <c r="M724" s="51">
        <v>2689090.9090909087</v>
      </c>
      <c r="N724" s="51">
        <v>2689090.9090909087</v>
      </c>
      <c r="O724" s="51">
        <v>2689090.9090909087</v>
      </c>
      <c r="P724" s="51">
        <v>2689090.9090909087</v>
      </c>
      <c r="Q724" s="51">
        <v>2689090.9090909087</v>
      </c>
      <c r="R724" s="51">
        <v>2689090.9090909087</v>
      </c>
      <c r="S724" s="51">
        <v>2689090.9090909087</v>
      </c>
      <c r="T724" s="51">
        <v>2689090.9090909087</v>
      </c>
    </row>
    <row r="725" spans="1:20" s="10" customFormat="1" ht="65.099999999999994" customHeight="1" x14ac:dyDescent="0.3">
      <c r="A725" s="13">
        <f>IF(D725="","",SUBTOTAL(3,D$7:$D725))</f>
        <v>714</v>
      </c>
      <c r="B725" s="376"/>
      <c r="C725" s="55" t="s">
        <v>324</v>
      </c>
      <c r="D725" s="56" t="s">
        <v>321</v>
      </c>
      <c r="E725" s="54" t="s">
        <v>44</v>
      </c>
      <c r="F725" s="53" t="s">
        <v>323</v>
      </c>
      <c r="G725" s="376"/>
      <c r="H725" s="54" t="s">
        <v>44</v>
      </c>
      <c r="I725" s="55"/>
      <c r="J725" s="389"/>
      <c r="K725" s="388"/>
      <c r="L725" s="51">
        <v>1727272.7272727271</v>
      </c>
      <c r="M725" s="51">
        <v>1727272.7272727271</v>
      </c>
      <c r="N725" s="51">
        <v>1727272.7272727271</v>
      </c>
      <c r="O725" s="51">
        <v>1727272.7272727271</v>
      </c>
      <c r="P725" s="51">
        <v>1727272.7272727271</v>
      </c>
      <c r="Q725" s="51">
        <v>1727272.7272727271</v>
      </c>
      <c r="R725" s="51">
        <v>1727272.7272727271</v>
      </c>
      <c r="S725" s="51">
        <v>1727272.7272727271</v>
      </c>
      <c r="T725" s="51">
        <v>1727272.7272727271</v>
      </c>
    </row>
    <row r="726" spans="1:20" s="10" customFormat="1" ht="65.099999999999994" customHeight="1" x14ac:dyDescent="0.3">
      <c r="A726" s="13">
        <f>IF(D726="","",SUBTOTAL(3,D$7:$D726))</f>
        <v>715</v>
      </c>
      <c r="B726" s="376"/>
      <c r="C726" s="55" t="s">
        <v>325</v>
      </c>
      <c r="D726" s="56" t="s">
        <v>321</v>
      </c>
      <c r="E726" s="55" t="s">
        <v>52</v>
      </c>
      <c r="F726" s="53" t="s">
        <v>323</v>
      </c>
      <c r="G726" s="376"/>
      <c r="H726" s="54" t="s">
        <v>44</v>
      </c>
      <c r="I726" s="55"/>
      <c r="J726" s="389"/>
      <c r="K726" s="388"/>
      <c r="L726" s="51">
        <v>3204545.4545454541</v>
      </c>
      <c r="M726" s="51">
        <v>3204545.4545454541</v>
      </c>
      <c r="N726" s="51">
        <v>3204545.4545454541</v>
      </c>
      <c r="O726" s="51">
        <v>3204545.4545454541</v>
      </c>
      <c r="P726" s="51">
        <v>3204545.4545454541</v>
      </c>
      <c r="Q726" s="51">
        <v>3204545.4545454541</v>
      </c>
      <c r="R726" s="51">
        <v>3204545.4545454541</v>
      </c>
      <c r="S726" s="51">
        <v>3204545.4545454541</v>
      </c>
      <c r="T726" s="51">
        <v>3204545.4545454541</v>
      </c>
    </row>
    <row r="727" spans="1:20" s="10" customFormat="1" ht="65.099999999999994" customHeight="1" x14ac:dyDescent="0.3">
      <c r="A727" s="13">
        <f>IF(D727="","",SUBTOTAL(3,D$7:$D727))</f>
        <v>716</v>
      </c>
      <c r="B727" s="376"/>
      <c r="C727" s="55" t="s">
        <v>326</v>
      </c>
      <c r="D727" s="56" t="s">
        <v>321</v>
      </c>
      <c r="E727" s="54" t="s">
        <v>44</v>
      </c>
      <c r="F727" s="53" t="s">
        <v>323</v>
      </c>
      <c r="G727" s="376"/>
      <c r="H727" s="54" t="s">
        <v>44</v>
      </c>
      <c r="I727" s="55"/>
      <c r="J727" s="389"/>
      <c r="K727" s="388"/>
      <c r="L727" s="51">
        <v>2168181.8181818179</v>
      </c>
      <c r="M727" s="51">
        <v>2168181.8181818179</v>
      </c>
      <c r="N727" s="51">
        <v>2168181.8181818179</v>
      </c>
      <c r="O727" s="51">
        <v>2168181.8181818179</v>
      </c>
      <c r="P727" s="51">
        <v>2168181.8181818179</v>
      </c>
      <c r="Q727" s="51">
        <v>2168181.8181818179</v>
      </c>
      <c r="R727" s="51">
        <v>2168181.8181818179</v>
      </c>
      <c r="S727" s="51">
        <v>2168181.8181818179</v>
      </c>
      <c r="T727" s="51">
        <v>2168181.8181818179</v>
      </c>
    </row>
    <row r="728" spans="1:20" s="10" customFormat="1" ht="65.099999999999994" customHeight="1" x14ac:dyDescent="0.3">
      <c r="A728" s="13">
        <f>IF(D728="","",SUBTOTAL(3,D$7:$D728))</f>
        <v>717</v>
      </c>
      <c r="B728" s="376"/>
      <c r="C728" s="55" t="s">
        <v>327</v>
      </c>
      <c r="D728" s="56" t="s">
        <v>321</v>
      </c>
      <c r="E728" s="54" t="s">
        <v>44</v>
      </c>
      <c r="F728" s="53" t="s">
        <v>323</v>
      </c>
      <c r="G728" s="376"/>
      <c r="H728" s="54" t="s">
        <v>44</v>
      </c>
      <c r="I728" s="55"/>
      <c r="J728" s="389"/>
      <c r="K728" s="388"/>
      <c r="L728" s="51">
        <v>1492727.2727272727</v>
      </c>
      <c r="M728" s="51">
        <v>1492727.2727272727</v>
      </c>
      <c r="N728" s="51">
        <v>1492727.2727272727</v>
      </c>
      <c r="O728" s="51">
        <v>1492727.2727272727</v>
      </c>
      <c r="P728" s="51">
        <v>1492727.2727272727</v>
      </c>
      <c r="Q728" s="51">
        <v>1492727.2727272727</v>
      </c>
      <c r="R728" s="51">
        <v>1492727.2727272727</v>
      </c>
      <c r="S728" s="51">
        <v>1492727.2727272727</v>
      </c>
      <c r="T728" s="51">
        <v>1492727.2727272727</v>
      </c>
    </row>
    <row r="729" spans="1:20" s="10" customFormat="1" ht="65.099999999999994" customHeight="1" x14ac:dyDescent="0.3">
      <c r="A729" s="13">
        <f>IF(D729="","",SUBTOTAL(3,D$7:$D729))</f>
        <v>718</v>
      </c>
      <c r="B729" s="376"/>
      <c r="C729" s="55" t="s">
        <v>328</v>
      </c>
      <c r="D729" s="56" t="s">
        <v>321</v>
      </c>
      <c r="E729" s="54" t="s">
        <v>44</v>
      </c>
      <c r="F729" s="53" t="s">
        <v>323</v>
      </c>
      <c r="G729" s="376"/>
      <c r="H729" s="54" t="s">
        <v>44</v>
      </c>
      <c r="I729" s="55"/>
      <c r="J729" s="389"/>
      <c r="K729" s="388"/>
      <c r="L729" s="51">
        <v>1036363.6363636362</v>
      </c>
      <c r="M729" s="51">
        <v>1036363.6363636362</v>
      </c>
      <c r="N729" s="51">
        <v>1036363.6363636362</v>
      </c>
      <c r="O729" s="51">
        <v>1036363.6363636362</v>
      </c>
      <c r="P729" s="51">
        <v>1036363.6363636362</v>
      </c>
      <c r="Q729" s="51">
        <v>1036363.6363636362</v>
      </c>
      <c r="R729" s="51">
        <v>1036363.6363636362</v>
      </c>
      <c r="S729" s="51">
        <v>1036363.6363636362</v>
      </c>
      <c r="T729" s="51">
        <v>1036363.6363636362</v>
      </c>
    </row>
    <row r="730" spans="1:20" s="10" customFormat="1" ht="65.099999999999994" customHeight="1" x14ac:dyDescent="0.3">
      <c r="A730" s="13">
        <f>IF(D730="","",SUBTOTAL(3,D$7:$D730))</f>
        <v>719</v>
      </c>
      <c r="B730" s="376"/>
      <c r="C730" s="55" t="s">
        <v>329</v>
      </c>
      <c r="D730" s="56" t="s">
        <v>321</v>
      </c>
      <c r="E730" s="54" t="s">
        <v>44</v>
      </c>
      <c r="F730" s="53" t="s">
        <v>323</v>
      </c>
      <c r="G730" s="376"/>
      <c r="H730" s="54" t="s">
        <v>44</v>
      </c>
      <c r="I730" s="55"/>
      <c r="J730" s="389"/>
      <c r="K730" s="388"/>
      <c r="L730" s="51">
        <v>893636.36363636353</v>
      </c>
      <c r="M730" s="51">
        <v>893636.36363636353</v>
      </c>
      <c r="N730" s="51">
        <v>893636.36363636353</v>
      </c>
      <c r="O730" s="51">
        <v>893636.36363636353</v>
      </c>
      <c r="P730" s="51">
        <v>893636.36363636353</v>
      </c>
      <c r="Q730" s="51">
        <v>893636.36363636353</v>
      </c>
      <c r="R730" s="51">
        <v>893636.36363636353</v>
      </c>
      <c r="S730" s="51">
        <v>893636.36363636353</v>
      </c>
      <c r="T730" s="51">
        <v>893636.36363636353</v>
      </c>
    </row>
    <row r="731" spans="1:20" s="10" customFormat="1" ht="65.099999999999994" customHeight="1" x14ac:dyDescent="0.3">
      <c r="A731" s="13">
        <f>IF(D731="","",SUBTOTAL(3,D$7:$D731))</f>
        <v>720</v>
      </c>
      <c r="B731" s="376"/>
      <c r="C731" s="55" t="s">
        <v>330</v>
      </c>
      <c r="D731" s="56" t="s">
        <v>331</v>
      </c>
      <c r="E731" s="54" t="s">
        <v>44</v>
      </c>
      <c r="F731" s="53" t="s">
        <v>332</v>
      </c>
      <c r="G731" s="376"/>
      <c r="H731" s="54" t="s">
        <v>44</v>
      </c>
      <c r="I731" s="55"/>
      <c r="J731" s="389"/>
      <c r="K731" s="388"/>
      <c r="L731" s="51">
        <v>1704545.4545454544</v>
      </c>
      <c r="M731" s="51">
        <v>1704545.4545454544</v>
      </c>
      <c r="N731" s="51">
        <v>1704545.4545454544</v>
      </c>
      <c r="O731" s="51">
        <v>1704545.4545454544</v>
      </c>
      <c r="P731" s="51">
        <v>1704545.4545454544</v>
      </c>
      <c r="Q731" s="51">
        <v>1704545.4545454544</v>
      </c>
      <c r="R731" s="51">
        <v>1704545.4545454544</v>
      </c>
      <c r="S731" s="51">
        <v>1704545.4545454544</v>
      </c>
      <c r="T731" s="51">
        <v>1704545.4545454544</v>
      </c>
    </row>
    <row r="732" spans="1:20" s="10" customFormat="1" ht="65.099999999999994" customHeight="1" x14ac:dyDescent="0.3">
      <c r="A732" s="13">
        <f>IF(D732="","",SUBTOTAL(3,D$7:$D732))</f>
        <v>721</v>
      </c>
      <c r="B732" s="376"/>
      <c r="C732" s="55" t="s">
        <v>333</v>
      </c>
      <c r="D732" s="56" t="s">
        <v>331</v>
      </c>
      <c r="E732" s="54" t="s">
        <v>44</v>
      </c>
      <c r="F732" s="53" t="s">
        <v>332</v>
      </c>
      <c r="G732" s="376"/>
      <c r="H732" s="54" t="s">
        <v>44</v>
      </c>
      <c r="I732" s="55"/>
      <c r="J732" s="389"/>
      <c r="K732" s="388"/>
      <c r="L732" s="51">
        <v>1447272.7272727271</v>
      </c>
      <c r="M732" s="51">
        <v>1447272.7272727271</v>
      </c>
      <c r="N732" s="51">
        <v>1447272.7272727271</v>
      </c>
      <c r="O732" s="51">
        <v>1447272.7272727271</v>
      </c>
      <c r="P732" s="51">
        <v>1447272.7272727271</v>
      </c>
      <c r="Q732" s="51">
        <v>1447272.7272727271</v>
      </c>
      <c r="R732" s="51">
        <v>1447272.7272727271</v>
      </c>
      <c r="S732" s="51">
        <v>1447272.7272727271</v>
      </c>
      <c r="T732" s="51">
        <v>1447272.7272727271</v>
      </c>
    </row>
    <row r="733" spans="1:20" s="10" customFormat="1" ht="65.099999999999994" customHeight="1" x14ac:dyDescent="0.3">
      <c r="A733" s="13">
        <f>IF(D733="","",SUBTOTAL(3,D$7:$D733))</f>
        <v>722</v>
      </c>
      <c r="B733" s="376"/>
      <c r="C733" s="55" t="s">
        <v>334</v>
      </c>
      <c r="D733" s="56" t="s">
        <v>321</v>
      </c>
      <c r="E733" s="54" t="s">
        <v>44</v>
      </c>
      <c r="F733" s="53" t="s">
        <v>323</v>
      </c>
      <c r="G733" s="376"/>
      <c r="H733" s="54" t="s">
        <v>44</v>
      </c>
      <c r="I733" s="55"/>
      <c r="J733" s="389"/>
      <c r="K733" s="388"/>
      <c r="L733" s="51">
        <v>1788181.8181818181</v>
      </c>
      <c r="M733" s="51">
        <v>1788181.8181818181</v>
      </c>
      <c r="N733" s="51">
        <v>1788181.8181818181</v>
      </c>
      <c r="O733" s="51">
        <v>1788181.8181818181</v>
      </c>
      <c r="P733" s="51">
        <v>1788181.8181818181</v>
      </c>
      <c r="Q733" s="51">
        <v>1788181.8181818181</v>
      </c>
      <c r="R733" s="51">
        <v>1788181.8181818181</v>
      </c>
      <c r="S733" s="51">
        <v>1788181.8181818181</v>
      </c>
      <c r="T733" s="51">
        <v>1788181.8181818181</v>
      </c>
    </row>
    <row r="734" spans="1:20" s="10" customFormat="1" ht="65.099999999999994" customHeight="1" x14ac:dyDescent="0.3">
      <c r="A734" s="13">
        <f>IF(D734="","",SUBTOTAL(3,D$7:$D734))</f>
        <v>723</v>
      </c>
      <c r="B734" s="376"/>
      <c r="C734" s="55" t="s">
        <v>335</v>
      </c>
      <c r="D734" s="56" t="s">
        <v>321</v>
      </c>
      <c r="E734" s="54" t="s">
        <v>44</v>
      </c>
      <c r="F734" s="53" t="s">
        <v>323</v>
      </c>
      <c r="G734" s="376"/>
      <c r="H734" s="54" t="s">
        <v>44</v>
      </c>
      <c r="I734" s="55"/>
      <c r="J734" s="389"/>
      <c r="K734" s="388"/>
      <c r="L734" s="51">
        <v>3242727.2727272725</v>
      </c>
      <c r="M734" s="51">
        <v>3242727.2727272725</v>
      </c>
      <c r="N734" s="51">
        <v>3242727.2727272725</v>
      </c>
      <c r="O734" s="51">
        <v>3242727.2727272725</v>
      </c>
      <c r="P734" s="51">
        <v>3242727.2727272725</v>
      </c>
      <c r="Q734" s="51">
        <v>3242727.2727272725</v>
      </c>
      <c r="R734" s="51">
        <v>3242727.2727272725</v>
      </c>
      <c r="S734" s="51">
        <v>3242727.2727272725</v>
      </c>
      <c r="T734" s="51">
        <v>3242727.2727272725</v>
      </c>
    </row>
    <row r="735" spans="1:20" s="10" customFormat="1" ht="65.099999999999994" customHeight="1" x14ac:dyDescent="0.3">
      <c r="A735" s="13">
        <f>IF(D735="","",SUBTOTAL(3,D$7:$D735))</f>
        <v>724</v>
      </c>
      <c r="B735" s="376"/>
      <c r="C735" s="55" t="s">
        <v>336</v>
      </c>
      <c r="D735" s="56" t="s">
        <v>321</v>
      </c>
      <c r="E735" s="54" t="s">
        <v>44</v>
      </c>
      <c r="F735" s="53" t="s">
        <v>338</v>
      </c>
      <c r="G735" s="376"/>
      <c r="H735" s="54" t="s">
        <v>44</v>
      </c>
      <c r="I735" s="55"/>
      <c r="J735" s="389"/>
      <c r="K735" s="388"/>
      <c r="L735" s="51">
        <v>2783636.3636363633</v>
      </c>
      <c r="M735" s="51">
        <v>2783636.3636363633</v>
      </c>
      <c r="N735" s="51">
        <v>2783636.3636363633</v>
      </c>
      <c r="O735" s="51">
        <v>2783636.3636363633</v>
      </c>
      <c r="P735" s="51">
        <v>2783636.3636363633</v>
      </c>
      <c r="Q735" s="51">
        <v>2783636.3636363633</v>
      </c>
      <c r="R735" s="51">
        <v>2783636.3636363633</v>
      </c>
      <c r="S735" s="51">
        <v>2783636.3636363633</v>
      </c>
      <c r="T735" s="51">
        <v>2783636.3636363633</v>
      </c>
    </row>
    <row r="736" spans="1:20" s="10" customFormat="1" ht="65.099999999999994" customHeight="1" x14ac:dyDescent="0.3">
      <c r="A736" s="13">
        <f>IF(D736="","",SUBTOTAL(3,D$7:$D736))</f>
        <v>725</v>
      </c>
      <c r="B736" s="376"/>
      <c r="C736" s="55" t="s">
        <v>339</v>
      </c>
      <c r="D736" s="56" t="s">
        <v>321</v>
      </c>
      <c r="E736" s="54" t="s">
        <v>44</v>
      </c>
      <c r="F736" s="53" t="s">
        <v>338</v>
      </c>
      <c r="G736" s="376"/>
      <c r="H736" s="54" t="s">
        <v>44</v>
      </c>
      <c r="I736" s="55"/>
      <c r="J736" s="389"/>
      <c r="K736" s="388"/>
      <c r="L736" s="51">
        <v>3120909.0909090908</v>
      </c>
      <c r="M736" s="51">
        <v>3120909.0909090908</v>
      </c>
      <c r="N736" s="51">
        <v>3120909.0909090908</v>
      </c>
      <c r="O736" s="51">
        <v>3120909.0909090908</v>
      </c>
      <c r="P736" s="51">
        <v>3120909.0909090908</v>
      </c>
      <c r="Q736" s="51">
        <v>3120909.0909090908</v>
      </c>
      <c r="R736" s="51">
        <v>3120909.0909090908</v>
      </c>
      <c r="S736" s="51">
        <v>3120909.0909090908</v>
      </c>
      <c r="T736" s="51">
        <v>3120909.0909090908</v>
      </c>
    </row>
    <row r="737" spans="1:20" s="10" customFormat="1" ht="65.099999999999994" customHeight="1" x14ac:dyDescent="0.3">
      <c r="A737" s="13">
        <f>IF(D737="","",SUBTOTAL(3,D$7:$D737))</f>
        <v>726</v>
      </c>
      <c r="B737" s="376"/>
      <c r="C737" s="55" t="s">
        <v>340</v>
      </c>
      <c r="D737" s="56" t="s">
        <v>331</v>
      </c>
      <c r="E737" s="55" t="s">
        <v>337</v>
      </c>
      <c r="F737" s="53" t="s">
        <v>341</v>
      </c>
      <c r="G737" s="376"/>
      <c r="H737" s="54" t="s">
        <v>44</v>
      </c>
      <c r="I737" s="55"/>
      <c r="J737" s="389"/>
      <c r="K737" s="388"/>
      <c r="L737" s="51">
        <v>309090.90909090906</v>
      </c>
      <c r="M737" s="51">
        <v>309090.90909090906</v>
      </c>
      <c r="N737" s="51">
        <v>309090.90909090906</v>
      </c>
      <c r="O737" s="51">
        <v>309090.90909090906</v>
      </c>
      <c r="P737" s="51">
        <v>309090.90909090906</v>
      </c>
      <c r="Q737" s="51">
        <v>309090.90909090906</v>
      </c>
      <c r="R737" s="51">
        <v>309090.90909090906</v>
      </c>
      <c r="S737" s="51">
        <v>309090.90909090906</v>
      </c>
      <c r="T737" s="51">
        <v>309090.90909090906</v>
      </c>
    </row>
    <row r="738" spans="1:20" s="10" customFormat="1" ht="65.099999999999994" customHeight="1" x14ac:dyDescent="0.3">
      <c r="A738" s="13">
        <f>IF(D738="","",SUBTOTAL(3,D$7:$D738))</f>
        <v>727</v>
      </c>
      <c r="B738" s="376"/>
      <c r="C738" s="55" t="s">
        <v>340</v>
      </c>
      <c r="D738" s="56" t="s">
        <v>321</v>
      </c>
      <c r="E738" s="54" t="s">
        <v>44</v>
      </c>
      <c r="F738" s="53" t="s">
        <v>338</v>
      </c>
      <c r="G738" s="376"/>
      <c r="H738" s="54" t="s">
        <v>44</v>
      </c>
      <c r="I738" s="55"/>
      <c r="J738" s="389"/>
      <c r="K738" s="388"/>
      <c r="L738" s="51">
        <v>1638181.8181818181</v>
      </c>
      <c r="M738" s="51">
        <v>1638181.8181818181</v>
      </c>
      <c r="N738" s="51">
        <v>1638181.8181818181</v>
      </c>
      <c r="O738" s="51">
        <v>1638181.8181818181</v>
      </c>
      <c r="P738" s="51">
        <v>1638181.8181818181</v>
      </c>
      <c r="Q738" s="51">
        <v>1638181.8181818181</v>
      </c>
      <c r="R738" s="51">
        <v>1638181.8181818181</v>
      </c>
      <c r="S738" s="51">
        <v>1638181.8181818181</v>
      </c>
      <c r="T738" s="51">
        <v>1638181.8181818181</v>
      </c>
    </row>
    <row r="739" spans="1:20" s="10" customFormat="1" ht="65.099999999999994" customHeight="1" x14ac:dyDescent="0.3">
      <c r="A739" s="13">
        <f>IF(D739="","",SUBTOTAL(3,D$7:$D739))</f>
        <v>728</v>
      </c>
      <c r="B739" s="376"/>
      <c r="C739" s="55" t="s">
        <v>342</v>
      </c>
      <c r="D739" s="56" t="s">
        <v>331</v>
      </c>
      <c r="E739" s="54" t="s">
        <v>44</v>
      </c>
      <c r="F739" s="53" t="s">
        <v>343</v>
      </c>
      <c r="G739" s="376"/>
      <c r="H739" s="54" t="s">
        <v>44</v>
      </c>
      <c r="I739" s="55"/>
      <c r="J739" s="389"/>
      <c r="K739" s="388"/>
      <c r="L739" s="51">
        <v>466363.63636363635</v>
      </c>
      <c r="M739" s="51">
        <v>466363.63636363635</v>
      </c>
      <c r="N739" s="51">
        <v>466363.63636363635</v>
      </c>
      <c r="O739" s="51">
        <v>466363.63636363635</v>
      </c>
      <c r="P739" s="51">
        <v>466363.63636363635</v>
      </c>
      <c r="Q739" s="51">
        <v>466363.63636363635</v>
      </c>
      <c r="R739" s="51">
        <v>466363.63636363635</v>
      </c>
      <c r="S739" s="51">
        <v>466363.63636363635</v>
      </c>
      <c r="T739" s="51">
        <v>466363.63636363635</v>
      </c>
    </row>
    <row r="740" spans="1:20" s="10" customFormat="1" ht="65.099999999999994" customHeight="1" x14ac:dyDescent="0.3">
      <c r="A740" s="13">
        <f>IF(D740="","",SUBTOTAL(3,D$7:$D740))</f>
        <v>729</v>
      </c>
      <c r="B740" s="376"/>
      <c r="C740" s="55" t="s">
        <v>342</v>
      </c>
      <c r="D740" s="56" t="s">
        <v>321</v>
      </c>
      <c r="E740" s="54" t="s">
        <v>44</v>
      </c>
      <c r="F740" s="53" t="s">
        <v>338</v>
      </c>
      <c r="G740" s="376"/>
      <c r="H740" s="54" t="s">
        <v>44</v>
      </c>
      <c r="I740" s="55"/>
      <c r="J740" s="389"/>
      <c r="K740" s="388"/>
      <c r="L740" s="51">
        <v>2601818.1818181816</v>
      </c>
      <c r="M740" s="51">
        <v>2601818.1818181816</v>
      </c>
      <c r="N740" s="51">
        <v>2601818.1818181816</v>
      </c>
      <c r="O740" s="51">
        <v>2601818.1818181816</v>
      </c>
      <c r="P740" s="51">
        <v>2601818.1818181816</v>
      </c>
      <c r="Q740" s="51">
        <v>2601818.1818181816</v>
      </c>
      <c r="R740" s="51">
        <v>2601818.1818181816</v>
      </c>
      <c r="S740" s="51">
        <v>2601818.1818181816</v>
      </c>
      <c r="T740" s="51">
        <v>2601818.1818181816</v>
      </c>
    </row>
    <row r="741" spans="1:20" s="10" customFormat="1" ht="65.099999999999994" customHeight="1" x14ac:dyDescent="0.3">
      <c r="A741" s="13">
        <f>IF(D741="","",SUBTOTAL(3,D$7:$D741))</f>
        <v>730</v>
      </c>
      <c r="B741" s="376"/>
      <c r="C741" s="55" t="s">
        <v>344</v>
      </c>
      <c r="D741" s="56" t="s">
        <v>37</v>
      </c>
      <c r="E741" s="54" t="s">
        <v>44</v>
      </c>
      <c r="F741" s="53" t="s">
        <v>345</v>
      </c>
      <c r="G741" s="376"/>
      <c r="H741" s="54" t="s">
        <v>44</v>
      </c>
      <c r="I741" s="55"/>
      <c r="J741" s="389"/>
      <c r="K741" s="388"/>
      <c r="L741" s="51">
        <v>170909.09090909088</v>
      </c>
      <c r="M741" s="51">
        <v>170909.09090909088</v>
      </c>
      <c r="N741" s="51">
        <v>170909.09090909088</v>
      </c>
      <c r="O741" s="51">
        <v>170909.09090909088</v>
      </c>
      <c r="P741" s="51">
        <v>170909.09090909088</v>
      </c>
      <c r="Q741" s="51">
        <v>170909.09090909088</v>
      </c>
      <c r="R741" s="51">
        <v>170909.09090909088</v>
      </c>
      <c r="S741" s="51">
        <v>170909.09090909088</v>
      </c>
      <c r="T741" s="51">
        <v>170909.09090909088</v>
      </c>
    </row>
    <row r="742" spans="1:20" s="10" customFormat="1" ht="65.099999999999994" customHeight="1" x14ac:dyDescent="0.3">
      <c r="A742" s="13">
        <f>IF(D742="","",SUBTOTAL(3,D$7:$D742))</f>
        <v>731</v>
      </c>
      <c r="B742" s="376"/>
      <c r="C742" s="55" t="s">
        <v>346</v>
      </c>
      <c r="D742" s="56" t="s">
        <v>37</v>
      </c>
      <c r="E742" s="54" t="s">
        <v>44</v>
      </c>
      <c r="F742" s="53" t="s">
        <v>347</v>
      </c>
      <c r="G742" s="376"/>
      <c r="H742" s="54" t="s">
        <v>44</v>
      </c>
      <c r="I742" s="55"/>
      <c r="J742" s="389"/>
      <c r="K742" s="388"/>
      <c r="L742" s="51">
        <v>281818.18181818182</v>
      </c>
      <c r="M742" s="51">
        <v>281818.18181818182</v>
      </c>
      <c r="N742" s="51">
        <v>281818.18181818182</v>
      </c>
      <c r="O742" s="51">
        <v>281818.18181818182</v>
      </c>
      <c r="P742" s="51">
        <v>281818.18181818182</v>
      </c>
      <c r="Q742" s="51">
        <v>281818.18181818182</v>
      </c>
      <c r="R742" s="51">
        <v>281818.18181818182</v>
      </c>
      <c r="S742" s="51">
        <v>281818.18181818182</v>
      </c>
      <c r="T742" s="51">
        <v>281818.18181818182</v>
      </c>
    </row>
    <row r="743" spans="1:20" s="10" customFormat="1" ht="65.099999999999994" customHeight="1" x14ac:dyDescent="0.3">
      <c r="A743" s="13">
        <f>IF(D743="","",SUBTOTAL(3,D$7:$D743))</f>
        <v>732</v>
      </c>
      <c r="B743" s="376"/>
      <c r="C743" s="55" t="s">
        <v>348</v>
      </c>
      <c r="D743" s="56" t="s">
        <v>37</v>
      </c>
      <c r="E743" s="54" t="s">
        <v>44</v>
      </c>
      <c r="F743" s="53" t="s">
        <v>345</v>
      </c>
      <c r="G743" s="376"/>
      <c r="H743" s="54" t="s">
        <v>44</v>
      </c>
      <c r="I743" s="55"/>
      <c r="J743" s="389"/>
      <c r="K743" s="388"/>
      <c r="L743" s="51">
        <v>161818.18181818179</v>
      </c>
      <c r="M743" s="51">
        <v>161818.18181818179</v>
      </c>
      <c r="N743" s="51">
        <v>161818.18181818179</v>
      </c>
      <c r="O743" s="51">
        <v>161818.18181818179</v>
      </c>
      <c r="P743" s="51">
        <v>161818.18181818179</v>
      </c>
      <c r="Q743" s="51">
        <v>161818.18181818179</v>
      </c>
      <c r="R743" s="51">
        <v>161818.18181818179</v>
      </c>
      <c r="S743" s="51">
        <v>161818.18181818179</v>
      </c>
      <c r="T743" s="51">
        <v>161818.18181818179</v>
      </c>
    </row>
    <row r="744" spans="1:20" s="10" customFormat="1" ht="93" customHeight="1" x14ac:dyDescent="0.3">
      <c r="A744" s="13">
        <f>IF(D744="","",SUBTOTAL(3,D$7:$D744))</f>
        <v>733</v>
      </c>
      <c r="B744" s="376"/>
      <c r="C744" s="55" t="s">
        <v>349</v>
      </c>
      <c r="D744" s="56" t="s">
        <v>37</v>
      </c>
      <c r="E744" s="54" t="s">
        <v>44</v>
      </c>
      <c r="F744" s="53" t="s">
        <v>345</v>
      </c>
      <c r="G744" s="376"/>
      <c r="H744" s="54" t="s">
        <v>44</v>
      </c>
      <c r="I744" s="55"/>
      <c r="J744" s="389"/>
      <c r="K744" s="388"/>
      <c r="L744" s="51">
        <v>363636.36363636359</v>
      </c>
      <c r="M744" s="51">
        <v>363636.36363636359</v>
      </c>
      <c r="N744" s="51">
        <v>363636.36363636359</v>
      </c>
      <c r="O744" s="51">
        <v>363636.36363636359</v>
      </c>
      <c r="P744" s="51">
        <v>363636.36363636359</v>
      </c>
      <c r="Q744" s="51">
        <v>363636.36363636359</v>
      </c>
      <c r="R744" s="51">
        <v>363636.36363636359</v>
      </c>
      <c r="S744" s="51">
        <v>363636.36363636359</v>
      </c>
      <c r="T744" s="51">
        <v>363636.36363636359</v>
      </c>
    </row>
    <row r="745" spans="1:20" s="10" customFormat="1" ht="89.25" customHeight="1" x14ac:dyDescent="0.3">
      <c r="A745" s="13">
        <f>IF(D745="","",SUBTOTAL(3,D$7:$D745))</f>
        <v>734</v>
      </c>
      <c r="B745" s="376"/>
      <c r="C745" s="55" t="s">
        <v>350</v>
      </c>
      <c r="D745" s="56" t="s">
        <v>37</v>
      </c>
      <c r="E745" s="54" t="s">
        <v>44</v>
      </c>
      <c r="F745" s="53" t="s">
        <v>345</v>
      </c>
      <c r="G745" s="376"/>
      <c r="H745" s="54" t="s">
        <v>44</v>
      </c>
      <c r="I745" s="55"/>
      <c r="J745" s="389"/>
      <c r="K745" s="388"/>
      <c r="L745" s="51">
        <v>319090.90909090906</v>
      </c>
      <c r="M745" s="51">
        <v>319090.90909090906</v>
      </c>
      <c r="N745" s="51">
        <v>319090.90909090906</v>
      </c>
      <c r="O745" s="51">
        <v>319090.90909090906</v>
      </c>
      <c r="P745" s="51">
        <v>319090.90909090906</v>
      </c>
      <c r="Q745" s="51">
        <v>319090.90909090906</v>
      </c>
      <c r="R745" s="51">
        <v>319090.90909090906</v>
      </c>
      <c r="S745" s="51">
        <v>319090.90909090906</v>
      </c>
      <c r="T745" s="51">
        <v>319090.90909090906</v>
      </c>
    </row>
    <row r="746" spans="1:20" s="10" customFormat="1" ht="65.099999999999994" customHeight="1" x14ac:dyDescent="0.3">
      <c r="A746" s="13">
        <f>IF(D746="","",SUBTOTAL(3,D$7:$D746))</f>
        <v>735</v>
      </c>
      <c r="B746" s="376"/>
      <c r="C746" s="55" t="s">
        <v>351</v>
      </c>
      <c r="D746" s="56" t="s">
        <v>352</v>
      </c>
      <c r="E746" s="54" t="s">
        <v>44</v>
      </c>
      <c r="F746" s="53" t="s">
        <v>353</v>
      </c>
      <c r="G746" s="376"/>
      <c r="H746" s="54" t="s">
        <v>44</v>
      </c>
      <c r="I746" s="55"/>
      <c r="J746" s="389"/>
      <c r="K746" s="388"/>
      <c r="L746" s="51">
        <v>109090.90909090909</v>
      </c>
      <c r="M746" s="51">
        <v>109090.90909090909</v>
      </c>
      <c r="N746" s="51">
        <v>109090.90909090909</v>
      </c>
      <c r="O746" s="51">
        <v>109090.90909090909</v>
      </c>
      <c r="P746" s="51">
        <v>109090.90909090909</v>
      </c>
      <c r="Q746" s="51">
        <v>109090.90909090909</v>
      </c>
      <c r="R746" s="51">
        <v>109090.90909090909</v>
      </c>
      <c r="S746" s="51">
        <v>109090.90909090909</v>
      </c>
      <c r="T746" s="51">
        <v>109090.90909090909</v>
      </c>
    </row>
    <row r="747" spans="1:20" s="10" customFormat="1" ht="65.099999999999994" customHeight="1" x14ac:dyDescent="0.3">
      <c r="A747" s="13">
        <f>IF(D747="","",SUBTOTAL(3,D$7:$D747))</f>
        <v>736</v>
      </c>
      <c r="B747" s="376"/>
      <c r="C747" s="55" t="s">
        <v>354</v>
      </c>
      <c r="D747" s="56" t="s">
        <v>37</v>
      </c>
      <c r="E747" s="54" t="s">
        <v>44</v>
      </c>
      <c r="F747" s="53" t="s">
        <v>345</v>
      </c>
      <c r="G747" s="376"/>
      <c r="H747" s="54" t="s">
        <v>44</v>
      </c>
      <c r="I747" s="55"/>
      <c r="J747" s="389"/>
      <c r="K747" s="388"/>
      <c r="L747" s="51">
        <v>69090.909090909088</v>
      </c>
      <c r="M747" s="51">
        <v>69090.909090909088</v>
      </c>
      <c r="N747" s="51">
        <v>69090.909090909088</v>
      </c>
      <c r="O747" s="51">
        <v>69090.909090909088</v>
      </c>
      <c r="P747" s="51">
        <v>69090.909090909088</v>
      </c>
      <c r="Q747" s="51">
        <v>69090.909090909088</v>
      </c>
      <c r="R747" s="51">
        <v>69090.909090909088</v>
      </c>
      <c r="S747" s="51">
        <v>69090.909090909088</v>
      </c>
      <c r="T747" s="51">
        <v>69090.909090909088</v>
      </c>
    </row>
    <row r="748" spans="1:20" s="10" customFormat="1" ht="65.099999999999994" customHeight="1" x14ac:dyDescent="0.3">
      <c r="A748" s="13">
        <f>IF(D748="","",SUBTOTAL(3,D$7:$D748))</f>
        <v>737</v>
      </c>
      <c r="B748" s="376"/>
      <c r="C748" s="55" t="s">
        <v>355</v>
      </c>
      <c r="D748" s="56" t="s">
        <v>37</v>
      </c>
      <c r="E748" s="54" t="s">
        <v>44</v>
      </c>
      <c r="F748" s="53" t="s">
        <v>345</v>
      </c>
      <c r="G748" s="376"/>
      <c r="H748" s="54" t="s">
        <v>44</v>
      </c>
      <c r="I748" s="55"/>
      <c r="J748" s="389"/>
      <c r="K748" s="388"/>
      <c r="L748" s="51">
        <v>167272.72727272726</v>
      </c>
      <c r="M748" s="51">
        <v>167272.72727272726</v>
      </c>
      <c r="N748" s="51">
        <v>167272.72727272726</v>
      </c>
      <c r="O748" s="51">
        <v>167272.72727272726</v>
      </c>
      <c r="P748" s="51">
        <v>167272.72727272726</v>
      </c>
      <c r="Q748" s="51">
        <v>167272.72727272726</v>
      </c>
      <c r="R748" s="51">
        <v>167272.72727272726</v>
      </c>
      <c r="S748" s="51">
        <v>167272.72727272726</v>
      </c>
      <c r="T748" s="51">
        <v>167272.72727272726</v>
      </c>
    </row>
    <row r="749" spans="1:20" s="10" customFormat="1" ht="65.099999999999994" customHeight="1" x14ac:dyDescent="0.3">
      <c r="A749" s="13">
        <f>IF(D749="","",SUBTOTAL(3,D$7:$D749))</f>
        <v>738</v>
      </c>
      <c r="B749" s="376"/>
      <c r="C749" s="55" t="s">
        <v>356</v>
      </c>
      <c r="D749" s="56" t="s">
        <v>37</v>
      </c>
      <c r="E749" s="54" t="s">
        <v>44</v>
      </c>
      <c r="F749" s="53" t="s">
        <v>345</v>
      </c>
      <c r="G749" s="376"/>
      <c r="H749" s="54" t="s">
        <v>44</v>
      </c>
      <c r="I749" s="55"/>
      <c r="J749" s="389"/>
      <c r="K749" s="388"/>
      <c r="L749" s="51">
        <v>350000</v>
      </c>
      <c r="M749" s="51">
        <v>350000</v>
      </c>
      <c r="N749" s="51">
        <v>350000</v>
      </c>
      <c r="O749" s="51">
        <v>350000</v>
      </c>
      <c r="P749" s="51">
        <v>350000</v>
      </c>
      <c r="Q749" s="51">
        <v>350000</v>
      </c>
      <c r="R749" s="51">
        <v>350000</v>
      </c>
      <c r="S749" s="51">
        <v>350000</v>
      </c>
      <c r="T749" s="51">
        <v>350000</v>
      </c>
    </row>
    <row r="750" spans="1:20" s="10" customFormat="1" ht="65.099999999999994" customHeight="1" x14ac:dyDescent="0.3">
      <c r="A750" s="13">
        <f>IF(D750="","",SUBTOTAL(3,D$7:$D750))</f>
        <v>739</v>
      </c>
      <c r="B750" s="376"/>
      <c r="C750" s="55" t="s">
        <v>357</v>
      </c>
      <c r="D750" s="56" t="s">
        <v>37</v>
      </c>
      <c r="E750" s="54" t="s">
        <v>44</v>
      </c>
      <c r="F750" s="53" t="s">
        <v>358</v>
      </c>
      <c r="G750" s="376"/>
      <c r="H750" s="54" t="s">
        <v>44</v>
      </c>
      <c r="I750" s="55"/>
      <c r="J750" s="389"/>
      <c r="K750" s="388"/>
      <c r="L750" s="51">
        <v>110909.0909090909</v>
      </c>
      <c r="M750" s="51">
        <v>110909.0909090909</v>
      </c>
      <c r="N750" s="51">
        <v>110909.0909090909</v>
      </c>
      <c r="O750" s="51">
        <v>110909.0909090909</v>
      </c>
      <c r="P750" s="51">
        <v>110909.0909090909</v>
      </c>
      <c r="Q750" s="51">
        <v>110909.0909090909</v>
      </c>
      <c r="R750" s="51">
        <v>110909.0909090909</v>
      </c>
      <c r="S750" s="51">
        <v>110909.0909090909</v>
      </c>
      <c r="T750" s="51">
        <v>110909.0909090909</v>
      </c>
    </row>
    <row r="751" spans="1:20" s="10" customFormat="1" ht="65.099999999999994" customHeight="1" x14ac:dyDescent="0.3">
      <c r="A751" s="13">
        <f>IF(D751="","",SUBTOTAL(3,D$7:$D751))</f>
        <v>740</v>
      </c>
      <c r="B751" s="376"/>
      <c r="C751" s="55" t="s">
        <v>359</v>
      </c>
      <c r="D751" s="56" t="s">
        <v>37</v>
      </c>
      <c r="E751" s="54" t="s">
        <v>44</v>
      </c>
      <c r="F751" s="53" t="s">
        <v>360</v>
      </c>
      <c r="G751" s="376"/>
      <c r="H751" s="54" t="s">
        <v>44</v>
      </c>
      <c r="I751" s="55"/>
      <c r="J751" s="389"/>
      <c r="K751" s="388"/>
      <c r="L751" s="51">
        <v>53636.363636363632</v>
      </c>
      <c r="M751" s="51">
        <v>53636.363636363632</v>
      </c>
      <c r="N751" s="51">
        <v>53636.363636363632</v>
      </c>
      <c r="O751" s="51">
        <v>53636.363636363632</v>
      </c>
      <c r="P751" s="51">
        <v>53636.363636363632</v>
      </c>
      <c r="Q751" s="51">
        <v>53636.363636363632</v>
      </c>
      <c r="R751" s="51">
        <v>53636.363636363632</v>
      </c>
      <c r="S751" s="51">
        <v>53636.363636363632</v>
      </c>
      <c r="T751" s="51">
        <v>53636.363636363632</v>
      </c>
    </row>
    <row r="752" spans="1:20" s="10" customFormat="1" ht="65.099999999999994" customHeight="1" x14ac:dyDescent="0.3">
      <c r="A752" s="13">
        <f>IF(D752="","",SUBTOTAL(3,D$7:$D752))</f>
        <v>741</v>
      </c>
      <c r="B752" s="376"/>
      <c r="C752" s="55" t="s">
        <v>361</v>
      </c>
      <c r="D752" s="56" t="s">
        <v>37</v>
      </c>
      <c r="E752" s="54" t="s">
        <v>44</v>
      </c>
      <c r="F752" s="53" t="s">
        <v>362</v>
      </c>
      <c r="G752" s="376"/>
      <c r="H752" s="54" t="s">
        <v>44</v>
      </c>
      <c r="I752" s="55"/>
      <c r="J752" s="389"/>
      <c r="K752" s="388"/>
      <c r="L752" s="51">
        <v>181818.18181818179</v>
      </c>
      <c r="M752" s="51">
        <v>181818.18181818179</v>
      </c>
      <c r="N752" s="51">
        <v>181818.18181818179</v>
      </c>
      <c r="O752" s="51">
        <v>181818.18181818179</v>
      </c>
      <c r="P752" s="51">
        <v>181818.18181818179</v>
      </c>
      <c r="Q752" s="51">
        <v>181818.18181818179</v>
      </c>
      <c r="R752" s="51">
        <v>181818.18181818179</v>
      </c>
      <c r="S752" s="51">
        <v>181818.18181818179</v>
      </c>
      <c r="T752" s="51">
        <v>181818.18181818179</v>
      </c>
    </row>
    <row r="753" spans="1:20" s="10" customFormat="1" ht="65.099999999999994" customHeight="1" x14ac:dyDescent="0.3">
      <c r="A753" s="13">
        <f>IF(D753="","",SUBTOTAL(3,D$7:$D753))</f>
        <v>742</v>
      </c>
      <c r="B753" s="376"/>
      <c r="C753" s="55" t="s">
        <v>363</v>
      </c>
      <c r="D753" s="56" t="s">
        <v>321</v>
      </c>
      <c r="E753" s="55" t="s">
        <v>364</v>
      </c>
      <c r="F753" s="53" t="s">
        <v>323</v>
      </c>
      <c r="G753" s="376" t="s">
        <v>2213</v>
      </c>
      <c r="H753" s="373" t="s">
        <v>17</v>
      </c>
      <c r="I753" s="373"/>
      <c r="J753" s="389" t="s">
        <v>1994</v>
      </c>
      <c r="K753" s="388"/>
      <c r="L753" s="51">
        <v>711462</v>
      </c>
      <c r="M753" s="51">
        <v>711462</v>
      </c>
      <c r="N753" s="51">
        <v>711462</v>
      </c>
      <c r="O753" s="51">
        <v>711462</v>
      </c>
      <c r="P753" s="51">
        <v>711462</v>
      </c>
      <c r="Q753" s="51">
        <v>711462</v>
      </c>
      <c r="R753" s="51">
        <v>711462</v>
      </c>
      <c r="S753" s="51">
        <v>711462</v>
      </c>
      <c r="T753" s="51">
        <v>711462</v>
      </c>
    </row>
    <row r="754" spans="1:20" s="10" customFormat="1" ht="65.099999999999994" customHeight="1" x14ac:dyDescent="0.3">
      <c r="A754" s="13">
        <f>IF(D754="","",SUBTOTAL(3,D$7:$D754))</f>
        <v>743</v>
      </c>
      <c r="B754" s="376"/>
      <c r="C754" s="55" t="s">
        <v>365</v>
      </c>
      <c r="D754" s="56" t="s">
        <v>321</v>
      </c>
      <c r="E754" s="55" t="s">
        <v>364</v>
      </c>
      <c r="F754" s="53" t="s">
        <v>323</v>
      </c>
      <c r="G754" s="376"/>
      <c r="H754" s="373"/>
      <c r="I754" s="373"/>
      <c r="J754" s="389"/>
      <c r="K754" s="388"/>
      <c r="L754" s="51">
        <v>1338843</v>
      </c>
      <c r="M754" s="51">
        <v>1338843</v>
      </c>
      <c r="N754" s="51">
        <v>1338843</v>
      </c>
      <c r="O754" s="51">
        <v>1338843</v>
      </c>
      <c r="P754" s="51">
        <v>1338843</v>
      </c>
      <c r="Q754" s="51">
        <v>1338843</v>
      </c>
      <c r="R754" s="51">
        <v>1338843</v>
      </c>
      <c r="S754" s="51">
        <v>1338843</v>
      </c>
      <c r="T754" s="51">
        <v>1338843</v>
      </c>
    </row>
    <row r="755" spans="1:20" s="10" customFormat="1" ht="89.25" customHeight="1" x14ac:dyDescent="0.3">
      <c r="A755" s="13">
        <f>IF(D755="","",SUBTOTAL(3,D$7:$D755))</f>
        <v>744</v>
      </c>
      <c r="B755" s="376"/>
      <c r="C755" s="55" t="s">
        <v>366</v>
      </c>
      <c r="D755" s="56" t="s">
        <v>321</v>
      </c>
      <c r="E755" s="55" t="s">
        <v>364</v>
      </c>
      <c r="F755" s="53" t="s">
        <v>323</v>
      </c>
      <c r="G755" s="376"/>
      <c r="H755" s="373"/>
      <c r="I755" s="373"/>
      <c r="J755" s="389"/>
      <c r="K755" s="388"/>
      <c r="L755" s="51">
        <v>1671937</v>
      </c>
      <c r="M755" s="51">
        <v>1671937</v>
      </c>
      <c r="N755" s="51">
        <v>1671937</v>
      </c>
      <c r="O755" s="51">
        <v>1671937</v>
      </c>
      <c r="P755" s="51">
        <v>1671937</v>
      </c>
      <c r="Q755" s="51">
        <v>1671937</v>
      </c>
      <c r="R755" s="51">
        <v>1671937</v>
      </c>
      <c r="S755" s="51">
        <v>1671937</v>
      </c>
      <c r="T755" s="51">
        <v>1671937</v>
      </c>
    </row>
    <row r="756" spans="1:20" s="10" customFormat="1" ht="89.25" customHeight="1" x14ac:dyDescent="0.3">
      <c r="A756" s="13">
        <f>IF(D756="","",SUBTOTAL(3,D$7:$D756))</f>
        <v>745</v>
      </c>
      <c r="B756" s="376"/>
      <c r="C756" s="55" t="s">
        <v>367</v>
      </c>
      <c r="D756" s="56" t="s">
        <v>321</v>
      </c>
      <c r="E756" s="55" t="s">
        <v>364</v>
      </c>
      <c r="F756" s="53" t="s">
        <v>323</v>
      </c>
      <c r="G756" s="376"/>
      <c r="H756" s="373"/>
      <c r="I756" s="373"/>
      <c r="J756" s="389"/>
      <c r="K756" s="388"/>
      <c r="L756" s="51">
        <v>3200000</v>
      </c>
      <c r="M756" s="51">
        <v>3200000</v>
      </c>
      <c r="N756" s="51">
        <v>3200000</v>
      </c>
      <c r="O756" s="51">
        <v>3200000</v>
      </c>
      <c r="P756" s="51">
        <v>3200000</v>
      </c>
      <c r="Q756" s="51">
        <v>3200000</v>
      </c>
      <c r="R756" s="51">
        <v>3200000</v>
      </c>
      <c r="S756" s="51">
        <v>3200000</v>
      </c>
      <c r="T756" s="51">
        <v>3200000</v>
      </c>
    </row>
    <row r="757" spans="1:20" s="10" customFormat="1" ht="65.099999999999994" customHeight="1" x14ac:dyDescent="0.3">
      <c r="A757" s="13">
        <f>IF(D757="","",SUBTOTAL(3,D$7:$D757))</f>
        <v>746</v>
      </c>
      <c r="B757" s="376"/>
      <c r="C757" s="55" t="s">
        <v>368</v>
      </c>
      <c r="D757" s="56" t="s">
        <v>321</v>
      </c>
      <c r="E757" s="55" t="s">
        <v>364</v>
      </c>
      <c r="F757" s="53" t="s">
        <v>323</v>
      </c>
      <c r="G757" s="376"/>
      <c r="H757" s="373"/>
      <c r="I757" s="373"/>
      <c r="J757" s="389"/>
      <c r="K757" s="388"/>
      <c r="L757" s="51">
        <v>1698701</v>
      </c>
      <c r="M757" s="51">
        <v>1698701</v>
      </c>
      <c r="N757" s="51">
        <v>1698701</v>
      </c>
      <c r="O757" s="51">
        <v>1698701</v>
      </c>
      <c r="P757" s="51">
        <v>1698701</v>
      </c>
      <c r="Q757" s="51">
        <v>1698701</v>
      </c>
      <c r="R757" s="51">
        <v>1698701</v>
      </c>
      <c r="S757" s="51">
        <v>1698701</v>
      </c>
      <c r="T757" s="51">
        <v>1698701</v>
      </c>
    </row>
    <row r="758" spans="1:20" s="10" customFormat="1" ht="65.099999999999994" customHeight="1" x14ac:dyDescent="0.3">
      <c r="A758" s="13">
        <f>IF(D758="","",SUBTOTAL(3,D$7:$D758))</f>
        <v>747</v>
      </c>
      <c r="B758" s="376"/>
      <c r="C758" s="55" t="s">
        <v>1995</v>
      </c>
      <c r="D758" s="56" t="s">
        <v>321</v>
      </c>
      <c r="E758" s="55" t="s">
        <v>364</v>
      </c>
      <c r="F758" s="53" t="s">
        <v>1392</v>
      </c>
      <c r="G758" s="376"/>
      <c r="H758" s="373"/>
      <c r="I758" s="373"/>
      <c r="J758" s="389"/>
      <c r="K758" s="388"/>
      <c r="L758" s="51">
        <v>2318000</v>
      </c>
      <c r="M758" s="51">
        <v>2318000</v>
      </c>
      <c r="N758" s="51">
        <v>2318000</v>
      </c>
      <c r="O758" s="51">
        <v>2318000</v>
      </c>
      <c r="P758" s="51">
        <v>2318000</v>
      </c>
      <c r="Q758" s="51">
        <v>2318000</v>
      </c>
      <c r="R758" s="51">
        <v>2318000</v>
      </c>
      <c r="S758" s="51">
        <v>2318000</v>
      </c>
      <c r="T758" s="51">
        <v>2318000</v>
      </c>
    </row>
    <row r="759" spans="1:20" s="10" customFormat="1" ht="65.099999999999994" customHeight="1" x14ac:dyDescent="0.3">
      <c r="A759" s="13">
        <f>IF(D759="","",SUBTOTAL(3,D$7:$D759))</f>
        <v>748</v>
      </c>
      <c r="B759" s="376"/>
      <c r="C759" s="55" t="s">
        <v>369</v>
      </c>
      <c r="D759" s="56" t="s">
        <v>321</v>
      </c>
      <c r="E759" s="55" t="s">
        <v>364</v>
      </c>
      <c r="F759" s="53" t="s">
        <v>1392</v>
      </c>
      <c r="G759" s="376"/>
      <c r="H759" s="373"/>
      <c r="I759" s="373"/>
      <c r="J759" s="389"/>
      <c r="K759" s="388"/>
      <c r="L759" s="51">
        <v>1658678</v>
      </c>
      <c r="M759" s="51">
        <v>1658678</v>
      </c>
      <c r="N759" s="51">
        <v>1658678</v>
      </c>
      <c r="O759" s="51">
        <v>1658678</v>
      </c>
      <c r="P759" s="51">
        <v>1658678</v>
      </c>
      <c r="Q759" s="51">
        <v>1658678</v>
      </c>
      <c r="R759" s="51">
        <v>1658678</v>
      </c>
      <c r="S759" s="51">
        <v>1658678</v>
      </c>
      <c r="T759" s="51">
        <v>1658678</v>
      </c>
    </row>
    <row r="760" spans="1:20" s="10" customFormat="1" ht="65.099999999999994" customHeight="1" x14ac:dyDescent="0.3">
      <c r="A760" s="13">
        <f>IF(D760="","",SUBTOTAL(3,D$7:$D760))</f>
        <v>749</v>
      </c>
      <c r="B760" s="376"/>
      <c r="C760" s="55" t="s">
        <v>370</v>
      </c>
      <c r="D760" s="56" t="s">
        <v>321</v>
      </c>
      <c r="E760" s="55" t="s">
        <v>364</v>
      </c>
      <c r="F760" s="53" t="s">
        <v>1392</v>
      </c>
      <c r="G760" s="376"/>
      <c r="H760" s="373"/>
      <c r="I760" s="373"/>
      <c r="J760" s="389"/>
      <c r="K760" s="388"/>
      <c r="L760" s="51">
        <v>1833471</v>
      </c>
      <c r="M760" s="51">
        <v>1833471</v>
      </c>
      <c r="N760" s="51">
        <v>1833471</v>
      </c>
      <c r="O760" s="51">
        <v>1833471</v>
      </c>
      <c r="P760" s="51">
        <v>1833471</v>
      </c>
      <c r="Q760" s="51">
        <v>1833471</v>
      </c>
      <c r="R760" s="51">
        <v>1833471</v>
      </c>
      <c r="S760" s="51">
        <v>1833471</v>
      </c>
      <c r="T760" s="51">
        <v>1833471</v>
      </c>
    </row>
    <row r="761" spans="1:20" s="10" customFormat="1" ht="65.099999999999994" customHeight="1" x14ac:dyDescent="0.3">
      <c r="A761" s="13">
        <f>IF(D761="","",SUBTOTAL(3,D$7:$D761))</f>
        <v>750</v>
      </c>
      <c r="B761" s="376"/>
      <c r="C761" s="55" t="s">
        <v>371</v>
      </c>
      <c r="D761" s="56" t="s">
        <v>321</v>
      </c>
      <c r="E761" s="55" t="s">
        <v>364</v>
      </c>
      <c r="F761" s="53" t="s">
        <v>323</v>
      </c>
      <c r="G761" s="376"/>
      <c r="H761" s="373"/>
      <c r="I761" s="373"/>
      <c r="J761" s="389"/>
      <c r="K761" s="388"/>
      <c r="L761" s="51">
        <v>4737025</v>
      </c>
      <c r="M761" s="51">
        <v>4737025</v>
      </c>
      <c r="N761" s="51">
        <v>4737025</v>
      </c>
      <c r="O761" s="51">
        <v>4737025</v>
      </c>
      <c r="P761" s="51">
        <v>4737025</v>
      </c>
      <c r="Q761" s="51">
        <v>4737025</v>
      </c>
      <c r="R761" s="51">
        <v>4737025</v>
      </c>
      <c r="S761" s="51">
        <v>4737025</v>
      </c>
      <c r="T761" s="51">
        <v>4737025</v>
      </c>
    </row>
    <row r="762" spans="1:20" s="10" customFormat="1" ht="64.5" customHeight="1" x14ac:dyDescent="0.3">
      <c r="A762" s="13">
        <f>IF(D762="","",SUBTOTAL(3,D$7:$D762))</f>
        <v>751</v>
      </c>
      <c r="B762" s="376"/>
      <c r="C762" s="55" t="s">
        <v>372</v>
      </c>
      <c r="D762" s="56" t="s">
        <v>321</v>
      </c>
      <c r="E762" s="55" t="s">
        <v>364</v>
      </c>
      <c r="F762" s="53" t="s">
        <v>1392</v>
      </c>
      <c r="G762" s="376"/>
      <c r="H762" s="373"/>
      <c r="I762" s="373"/>
      <c r="J762" s="389"/>
      <c r="K762" s="388"/>
      <c r="L762" s="51">
        <v>3100000</v>
      </c>
      <c r="M762" s="51">
        <v>3100000</v>
      </c>
      <c r="N762" s="51">
        <v>3100000</v>
      </c>
      <c r="O762" s="51">
        <v>3100000</v>
      </c>
      <c r="P762" s="51">
        <v>3100000</v>
      </c>
      <c r="Q762" s="51">
        <v>3100000</v>
      </c>
      <c r="R762" s="51">
        <v>3100000</v>
      </c>
      <c r="S762" s="51">
        <v>3100000</v>
      </c>
      <c r="T762" s="51">
        <v>3100000</v>
      </c>
    </row>
    <row r="763" spans="1:20" s="10" customFormat="1" ht="65.099999999999994" customHeight="1" x14ac:dyDescent="0.3">
      <c r="A763" s="13">
        <f>IF(D763="","",SUBTOTAL(3,D$7:$D763))</f>
        <v>752</v>
      </c>
      <c r="B763" s="376"/>
      <c r="C763" s="55" t="s">
        <v>374</v>
      </c>
      <c r="D763" s="56" t="s">
        <v>312</v>
      </c>
      <c r="E763" s="55" t="s">
        <v>313</v>
      </c>
      <c r="F763" s="53" t="s">
        <v>375</v>
      </c>
      <c r="G763" s="376"/>
      <c r="H763" s="373"/>
      <c r="I763" s="373"/>
      <c r="J763" s="389"/>
      <c r="K763" s="388"/>
      <c r="L763" s="51">
        <v>318181.81818181818</v>
      </c>
      <c r="M763" s="51">
        <v>318181.81818181818</v>
      </c>
      <c r="N763" s="51">
        <v>318181.81818181818</v>
      </c>
      <c r="O763" s="51">
        <v>318181.81818181818</v>
      </c>
      <c r="P763" s="51">
        <v>318181.81818181818</v>
      </c>
      <c r="Q763" s="51">
        <v>318181.81818181818</v>
      </c>
      <c r="R763" s="51">
        <v>318181.81818181818</v>
      </c>
      <c r="S763" s="51">
        <v>318181.81818181818</v>
      </c>
      <c r="T763" s="51">
        <v>318181.81818181818</v>
      </c>
    </row>
    <row r="764" spans="1:20" s="10" customFormat="1" ht="65.099999999999994" customHeight="1" x14ac:dyDescent="0.3">
      <c r="A764" s="13">
        <f>IF(D764="","",SUBTOTAL(3,D$7:$D764))</f>
        <v>753</v>
      </c>
      <c r="B764" s="376"/>
      <c r="C764" s="55" t="s">
        <v>376</v>
      </c>
      <c r="D764" s="56" t="s">
        <v>312</v>
      </c>
      <c r="E764" s="55" t="s">
        <v>313</v>
      </c>
      <c r="F764" s="53" t="s">
        <v>375</v>
      </c>
      <c r="G764" s="376"/>
      <c r="H764" s="373"/>
      <c r="I764" s="373"/>
      <c r="J764" s="389"/>
      <c r="K764" s="388"/>
      <c r="L764" s="51">
        <v>409090.90909090906</v>
      </c>
      <c r="M764" s="51">
        <v>409090.90909090906</v>
      </c>
      <c r="N764" s="51">
        <v>409090.90909090906</v>
      </c>
      <c r="O764" s="51">
        <v>409090.90909090906</v>
      </c>
      <c r="P764" s="51">
        <v>409090.90909090906</v>
      </c>
      <c r="Q764" s="51">
        <v>409090.90909090906</v>
      </c>
      <c r="R764" s="51">
        <v>409090.90909090906</v>
      </c>
      <c r="S764" s="51">
        <v>409090.90909090906</v>
      </c>
      <c r="T764" s="51">
        <v>409090.90909090906</v>
      </c>
    </row>
    <row r="765" spans="1:20" s="10" customFormat="1" ht="129" customHeight="1" x14ac:dyDescent="0.3">
      <c r="A765" s="13">
        <f>IF(D765="","",SUBTOTAL(3,D$7:$D765))</f>
        <v>754</v>
      </c>
      <c r="B765" s="376"/>
      <c r="C765" s="55" t="s">
        <v>1669</v>
      </c>
      <c r="D765" s="56" t="s">
        <v>377</v>
      </c>
      <c r="E765" s="55" t="s">
        <v>52</v>
      </c>
      <c r="F765" s="53" t="s">
        <v>378</v>
      </c>
      <c r="G765" s="376" t="s">
        <v>1280</v>
      </c>
      <c r="H765" s="373" t="s">
        <v>17</v>
      </c>
      <c r="I765" s="373"/>
      <c r="J765" s="389" t="s">
        <v>19</v>
      </c>
      <c r="K765" s="388"/>
      <c r="L765" s="51">
        <v>499999.99999999994</v>
      </c>
      <c r="M765" s="51">
        <v>499999.99999999994</v>
      </c>
      <c r="N765" s="51">
        <v>499999.99999999994</v>
      </c>
      <c r="O765" s="51">
        <v>499999.99999999994</v>
      </c>
      <c r="P765" s="51">
        <v>499999.99999999994</v>
      </c>
      <c r="Q765" s="51">
        <v>499999.99999999994</v>
      </c>
      <c r="R765" s="51">
        <v>499999.99999999994</v>
      </c>
      <c r="S765" s="51">
        <v>499999.99999999994</v>
      </c>
      <c r="T765" s="51">
        <v>499999.99999999994</v>
      </c>
    </row>
    <row r="766" spans="1:20" s="10" customFormat="1" ht="132" customHeight="1" x14ac:dyDescent="0.3">
      <c r="A766" s="13">
        <f>IF(D766="","",SUBTOTAL(3,D$7:$D766))</f>
        <v>755</v>
      </c>
      <c r="B766" s="376"/>
      <c r="C766" s="55" t="s">
        <v>1670</v>
      </c>
      <c r="D766" s="56" t="s">
        <v>377</v>
      </c>
      <c r="E766" s="54" t="s">
        <v>44</v>
      </c>
      <c r="F766" s="53" t="s">
        <v>378</v>
      </c>
      <c r="G766" s="376"/>
      <c r="H766" s="373"/>
      <c r="I766" s="373"/>
      <c r="J766" s="389"/>
      <c r="K766" s="388"/>
      <c r="L766" s="51">
        <v>580000</v>
      </c>
      <c r="M766" s="51">
        <v>580000</v>
      </c>
      <c r="N766" s="51">
        <v>580000</v>
      </c>
      <c r="O766" s="51">
        <v>580000</v>
      </c>
      <c r="P766" s="51">
        <v>580000</v>
      </c>
      <c r="Q766" s="51">
        <v>580000</v>
      </c>
      <c r="R766" s="51">
        <v>580000</v>
      </c>
      <c r="S766" s="51">
        <v>580000</v>
      </c>
      <c r="T766" s="51">
        <v>580000</v>
      </c>
    </row>
    <row r="767" spans="1:20" s="10" customFormat="1" ht="139.5" customHeight="1" x14ac:dyDescent="0.3">
      <c r="A767" s="13">
        <f>IF(D767="","",SUBTOTAL(3,D$7:$D767))</f>
        <v>756</v>
      </c>
      <c r="B767" s="376"/>
      <c r="C767" s="55" t="s">
        <v>1671</v>
      </c>
      <c r="D767" s="56" t="s">
        <v>379</v>
      </c>
      <c r="E767" s="54" t="s">
        <v>44</v>
      </c>
      <c r="F767" s="53" t="s">
        <v>380</v>
      </c>
      <c r="G767" s="376"/>
      <c r="H767" s="373"/>
      <c r="I767" s="373"/>
      <c r="J767" s="389"/>
      <c r="K767" s="388"/>
      <c r="L767" s="51">
        <v>2863636.3636363633</v>
      </c>
      <c r="M767" s="51">
        <v>2863636.3636363633</v>
      </c>
      <c r="N767" s="51">
        <v>2863636.3636363633</v>
      </c>
      <c r="O767" s="51">
        <v>2863636.3636363633</v>
      </c>
      <c r="P767" s="51">
        <v>2863636.3636363633</v>
      </c>
      <c r="Q767" s="51">
        <v>2863636.3636363633</v>
      </c>
      <c r="R767" s="51">
        <v>2863636.3636363633</v>
      </c>
      <c r="S767" s="51">
        <v>2863636.3636363633</v>
      </c>
      <c r="T767" s="51">
        <v>2863636.3636363633</v>
      </c>
    </row>
    <row r="768" spans="1:20" s="10" customFormat="1" ht="143.25" customHeight="1" x14ac:dyDescent="0.3">
      <c r="A768" s="13">
        <f>IF(D768="","",SUBTOTAL(3,D$7:$D768))</f>
        <v>757</v>
      </c>
      <c r="B768" s="376"/>
      <c r="C768" s="55" t="s">
        <v>381</v>
      </c>
      <c r="D768" s="56" t="s">
        <v>380</v>
      </c>
      <c r="E768" s="54" t="s">
        <v>44</v>
      </c>
      <c r="F768" s="53" t="s">
        <v>380</v>
      </c>
      <c r="G768" s="376"/>
      <c r="H768" s="373"/>
      <c r="I768" s="373"/>
      <c r="J768" s="389"/>
      <c r="K768" s="388"/>
      <c r="L768" s="51">
        <v>3872727.2727272725</v>
      </c>
      <c r="M768" s="51">
        <v>3872727.2727272725</v>
      </c>
      <c r="N768" s="51">
        <v>3872727.2727272725</v>
      </c>
      <c r="O768" s="51">
        <v>3872727.2727272725</v>
      </c>
      <c r="P768" s="51">
        <v>3872727.2727272725</v>
      </c>
      <c r="Q768" s="51">
        <v>3872727.2727272725</v>
      </c>
      <c r="R768" s="51">
        <v>3872727.2727272725</v>
      </c>
      <c r="S768" s="51">
        <v>3872727.2727272725</v>
      </c>
      <c r="T768" s="51">
        <v>3872727.2727272725</v>
      </c>
    </row>
    <row r="769" spans="1:20" s="10" customFormat="1" ht="127.5" customHeight="1" x14ac:dyDescent="0.3">
      <c r="A769" s="13">
        <f>IF(D769="","",SUBTOTAL(3,D$7:$D769))</f>
        <v>758</v>
      </c>
      <c r="B769" s="376"/>
      <c r="C769" s="55" t="s">
        <v>382</v>
      </c>
      <c r="D769" s="56" t="s">
        <v>380</v>
      </c>
      <c r="E769" s="54" t="s">
        <v>44</v>
      </c>
      <c r="F769" s="53" t="s">
        <v>380</v>
      </c>
      <c r="G769" s="376"/>
      <c r="H769" s="373"/>
      <c r="I769" s="373"/>
      <c r="J769" s="389"/>
      <c r="K769" s="388"/>
      <c r="L769" s="51">
        <v>3068181.8181818179</v>
      </c>
      <c r="M769" s="51">
        <v>3068181.8181818179</v>
      </c>
      <c r="N769" s="51">
        <v>3068181.8181818179</v>
      </c>
      <c r="O769" s="51">
        <v>3068181.8181818179</v>
      </c>
      <c r="P769" s="51">
        <v>3068181.8181818179</v>
      </c>
      <c r="Q769" s="51">
        <v>3068181.8181818179</v>
      </c>
      <c r="R769" s="51">
        <v>3068181.8181818179</v>
      </c>
      <c r="S769" s="51">
        <v>3068181.8181818179</v>
      </c>
      <c r="T769" s="51">
        <v>3068181.8181818179</v>
      </c>
    </row>
    <row r="770" spans="1:20" s="10" customFormat="1" ht="137.25" customHeight="1" x14ac:dyDescent="0.3">
      <c r="A770" s="13">
        <f>IF(D770="","",SUBTOTAL(3,D$7:$D770))</f>
        <v>759</v>
      </c>
      <c r="B770" s="376"/>
      <c r="C770" s="55" t="s">
        <v>383</v>
      </c>
      <c r="D770" s="56" t="s">
        <v>380</v>
      </c>
      <c r="E770" s="54" t="s">
        <v>44</v>
      </c>
      <c r="F770" s="53" t="s">
        <v>380</v>
      </c>
      <c r="G770" s="376"/>
      <c r="H770" s="373"/>
      <c r="I770" s="373"/>
      <c r="J770" s="389"/>
      <c r="K770" s="388"/>
      <c r="L770" s="51">
        <v>3927272.7272727271</v>
      </c>
      <c r="M770" s="51">
        <v>3927272.7272727271</v>
      </c>
      <c r="N770" s="51">
        <v>3927272.7272727271</v>
      </c>
      <c r="O770" s="51">
        <v>3927272.7272727271</v>
      </c>
      <c r="P770" s="51">
        <v>3927272.7272727271</v>
      </c>
      <c r="Q770" s="51">
        <v>3927272.7272727271</v>
      </c>
      <c r="R770" s="51">
        <v>3927272.7272727271</v>
      </c>
      <c r="S770" s="51">
        <v>3927272.7272727271</v>
      </c>
      <c r="T770" s="51">
        <v>3927272.7272727271</v>
      </c>
    </row>
    <row r="771" spans="1:20" s="10" customFormat="1" ht="130.5" customHeight="1" x14ac:dyDescent="0.3">
      <c r="A771" s="13">
        <f>IF(D771="","",SUBTOTAL(3,D$7:$D771))</f>
        <v>760</v>
      </c>
      <c r="B771" s="376"/>
      <c r="C771" s="55" t="s">
        <v>1673</v>
      </c>
      <c r="D771" s="56" t="s">
        <v>380</v>
      </c>
      <c r="E771" s="54" t="s">
        <v>44</v>
      </c>
      <c r="F771" s="53" t="s">
        <v>380</v>
      </c>
      <c r="G771" s="376"/>
      <c r="H771" s="373"/>
      <c r="I771" s="373"/>
      <c r="J771" s="389"/>
      <c r="K771" s="388"/>
      <c r="L771" s="51">
        <v>4477272.7272727266</v>
      </c>
      <c r="M771" s="51">
        <v>4477272.7272727266</v>
      </c>
      <c r="N771" s="51">
        <v>4477272.7272727266</v>
      </c>
      <c r="O771" s="51">
        <v>4477272.7272727266</v>
      </c>
      <c r="P771" s="51">
        <v>4477272.7272727266</v>
      </c>
      <c r="Q771" s="51">
        <v>4477272.7272727266</v>
      </c>
      <c r="R771" s="51">
        <v>4477272.7272727266</v>
      </c>
      <c r="S771" s="51">
        <v>4477272.7272727266</v>
      </c>
      <c r="T771" s="51">
        <v>4477272.7272727266</v>
      </c>
    </row>
    <row r="772" spans="1:20" s="10" customFormat="1" ht="105.75" customHeight="1" x14ac:dyDescent="0.3">
      <c r="A772" s="13">
        <f>IF(D772="","",SUBTOTAL(3,D$7:$D772))</f>
        <v>761</v>
      </c>
      <c r="B772" s="376"/>
      <c r="C772" s="55" t="s">
        <v>1672</v>
      </c>
      <c r="D772" s="56" t="s">
        <v>380</v>
      </c>
      <c r="E772" s="54" t="s">
        <v>44</v>
      </c>
      <c r="F772" s="53" t="s">
        <v>380</v>
      </c>
      <c r="G772" s="376"/>
      <c r="H772" s="373"/>
      <c r="I772" s="373"/>
      <c r="J772" s="389"/>
      <c r="K772" s="388"/>
      <c r="L772" s="51">
        <v>3845454.5454545449</v>
      </c>
      <c r="M772" s="51">
        <v>3845454.5454545449</v>
      </c>
      <c r="N772" s="51">
        <v>3845454.5454545449</v>
      </c>
      <c r="O772" s="51">
        <v>3845454.5454545449</v>
      </c>
      <c r="P772" s="51">
        <v>3845454.5454545449</v>
      </c>
      <c r="Q772" s="51">
        <v>3845454.5454545449</v>
      </c>
      <c r="R772" s="51">
        <v>3845454.5454545449</v>
      </c>
      <c r="S772" s="51">
        <v>3845454.5454545449</v>
      </c>
      <c r="T772" s="51">
        <v>3845454.5454545449</v>
      </c>
    </row>
    <row r="773" spans="1:20" s="10" customFormat="1" ht="105.75" customHeight="1" x14ac:dyDescent="0.3">
      <c r="A773" s="13">
        <f>IF(D773="","",SUBTOTAL(3,D$7:$D773))</f>
        <v>762</v>
      </c>
      <c r="B773" s="376"/>
      <c r="C773" s="55" t="s">
        <v>384</v>
      </c>
      <c r="D773" s="56" t="s">
        <v>385</v>
      </c>
      <c r="E773" s="54" t="s">
        <v>44</v>
      </c>
      <c r="F773" s="53" t="s">
        <v>385</v>
      </c>
      <c r="G773" s="376"/>
      <c r="H773" s="373"/>
      <c r="I773" s="373"/>
      <c r="J773" s="389"/>
      <c r="K773" s="388"/>
      <c r="L773" s="51">
        <v>800000</v>
      </c>
      <c r="M773" s="51">
        <v>800000</v>
      </c>
      <c r="N773" s="51">
        <v>800000</v>
      </c>
      <c r="O773" s="51">
        <v>800000</v>
      </c>
      <c r="P773" s="51">
        <v>800000</v>
      </c>
      <c r="Q773" s="51">
        <v>800000</v>
      </c>
      <c r="R773" s="51">
        <v>800000</v>
      </c>
      <c r="S773" s="51">
        <v>800000</v>
      </c>
      <c r="T773" s="51">
        <v>800000</v>
      </c>
    </row>
    <row r="774" spans="1:20" s="10" customFormat="1" ht="105.75" customHeight="1" x14ac:dyDescent="0.3">
      <c r="A774" s="13">
        <f>IF(D774="","",SUBTOTAL(3,D$7:$D774))</f>
        <v>763</v>
      </c>
      <c r="B774" s="376"/>
      <c r="C774" s="55" t="s">
        <v>384</v>
      </c>
      <c r="D774" s="56" t="s">
        <v>386</v>
      </c>
      <c r="E774" s="54" t="s">
        <v>44</v>
      </c>
      <c r="F774" s="53" t="s">
        <v>386</v>
      </c>
      <c r="G774" s="376"/>
      <c r="H774" s="373"/>
      <c r="I774" s="373"/>
      <c r="J774" s="389"/>
      <c r="K774" s="388"/>
      <c r="L774" s="51">
        <v>3250000</v>
      </c>
      <c r="M774" s="51">
        <v>3250000</v>
      </c>
      <c r="N774" s="51">
        <v>3250000</v>
      </c>
      <c r="O774" s="51">
        <v>3250000</v>
      </c>
      <c r="P774" s="51">
        <v>3250000</v>
      </c>
      <c r="Q774" s="51">
        <v>3250000</v>
      </c>
      <c r="R774" s="51">
        <v>3250000</v>
      </c>
      <c r="S774" s="51">
        <v>3250000</v>
      </c>
      <c r="T774" s="51">
        <v>3250000</v>
      </c>
    </row>
    <row r="775" spans="1:20" s="10" customFormat="1" ht="105.75" customHeight="1" x14ac:dyDescent="0.3">
      <c r="A775" s="13">
        <f>IF(D775="","",SUBTOTAL(3,D$7:$D775))</f>
        <v>764</v>
      </c>
      <c r="B775" s="376"/>
      <c r="C775" s="55" t="s">
        <v>387</v>
      </c>
      <c r="D775" s="56" t="s">
        <v>388</v>
      </c>
      <c r="E775" s="54" t="s">
        <v>44</v>
      </c>
      <c r="F775" s="53" t="s">
        <v>388</v>
      </c>
      <c r="G775" s="376"/>
      <c r="H775" s="373"/>
      <c r="I775" s="373"/>
      <c r="J775" s="389"/>
      <c r="K775" s="388"/>
      <c r="L775" s="51">
        <v>1250000</v>
      </c>
      <c r="M775" s="51">
        <v>1250000</v>
      </c>
      <c r="N775" s="51">
        <v>1250000</v>
      </c>
      <c r="O775" s="51">
        <v>1250000</v>
      </c>
      <c r="P775" s="51">
        <v>1250000</v>
      </c>
      <c r="Q775" s="51">
        <v>1250000</v>
      </c>
      <c r="R775" s="51">
        <v>1250000</v>
      </c>
      <c r="S775" s="51">
        <v>1250000</v>
      </c>
      <c r="T775" s="51">
        <v>1250000</v>
      </c>
    </row>
    <row r="776" spans="1:20" s="10" customFormat="1" ht="105.75" customHeight="1" x14ac:dyDescent="0.3">
      <c r="A776" s="13">
        <f>IF(D776="","",SUBTOTAL(3,D$7:$D776))</f>
        <v>765</v>
      </c>
      <c r="B776" s="376"/>
      <c r="C776" s="55" t="s">
        <v>387</v>
      </c>
      <c r="D776" s="56" t="s">
        <v>389</v>
      </c>
      <c r="E776" s="54" t="s">
        <v>44</v>
      </c>
      <c r="F776" s="53" t="s">
        <v>389</v>
      </c>
      <c r="G776" s="376"/>
      <c r="H776" s="373"/>
      <c r="I776" s="373"/>
      <c r="J776" s="389"/>
      <c r="K776" s="388"/>
      <c r="L776" s="51">
        <v>420000</v>
      </c>
      <c r="M776" s="51">
        <v>420000</v>
      </c>
      <c r="N776" s="51">
        <v>420000</v>
      </c>
      <c r="O776" s="51">
        <v>420000</v>
      </c>
      <c r="P776" s="51">
        <v>420000</v>
      </c>
      <c r="Q776" s="51">
        <v>420000</v>
      </c>
      <c r="R776" s="51">
        <v>420000</v>
      </c>
      <c r="S776" s="51">
        <v>420000</v>
      </c>
      <c r="T776" s="51">
        <v>420000</v>
      </c>
    </row>
    <row r="777" spans="1:20" s="10" customFormat="1" ht="105.75" customHeight="1" x14ac:dyDescent="0.3">
      <c r="A777" s="13">
        <f>IF(D777="","",SUBTOTAL(3,D$7:$D777))</f>
        <v>766</v>
      </c>
      <c r="B777" s="376"/>
      <c r="C777" s="55" t="s">
        <v>1281</v>
      </c>
      <c r="D777" s="56" t="s">
        <v>312</v>
      </c>
      <c r="E777" s="54"/>
      <c r="F777" s="53" t="s">
        <v>1276</v>
      </c>
      <c r="G777" s="376" t="s">
        <v>1279</v>
      </c>
      <c r="H777" s="391" t="s">
        <v>17</v>
      </c>
      <c r="I777" s="373"/>
      <c r="J777" s="389" t="s">
        <v>19</v>
      </c>
      <c r="K777" s="388"/>
      <c r="L777" s="51">
        <v>320000</v>
      </c>
      <c r="M777" s="51">
        <v>320000</v>
      </c>
      <c r="N777" s="51">
        <v>320000</v>
      </c>
      <c r="O777" s="51">
        <v>320000</v>
      </c>
      <c r="P777" s="51">
        <v>320000</v>
      </c>
      <c r="Q777" s="51">
        <v>320000</v>
      </c>
      <c r="R777" s="51">
        <v>320000</v>
      </c>
      <c r="S777" s="51">
        <v>320000</v>
      </c>
      <c r="T777" s="51">
        <v>320000</v>
      </c>
    </row>
    <row r="778" spans="1:20" s="10" customFormat="1" ht="105.75" customHeight="1" x14ac:dyDescent="0.3">
      <c r="A778" s="13">
        <f>IF(D778="","",SUBTOTAL(3,D$7:$D778))</f>
        <v>767</v>
      </c>
      <c r="B778" s="376"/>
      <c r="C778" s="55" t="s">
        <v>1282</v>
      </c>
      <c r="D778" s="56" t="s">
        <v>312</v>
      </c>
      <c r="E778" s="54"/>
      <c r="F778" s="53" t="s">
        <v>1276</v>
      </c>
      <c r="G778" s="376"/>
      <c r="H778" s="391"/>
      <c r="I778" s="373"/>
      <c r="J778" s="389"/>
      <c r="K778" s="388"/>
      <c r="L778" s="51">
        <v>347000</v>
      </c>
      <c r="M778" s="51">
        <v>347000</v>
      </c>
      <c r="N778" s="51">
        <v>347000</v>
      </c>
      <c r="O778" s="51">
        <v>347000</v>
      </c>
      <c r="P778" s="51">
        <v>347000</v>
      </c>
      <c r="Q778" s="51">
        <v>347000</v>
      </c>
      <c r="R778" s="51">
        <v>347000</v>
      </c>
      <c r="S778" s="51">
        <v>347000</v>
      </c>
      <c r="T778" s="51">
        <v>347000</v>
      </c>
    </row>
    <row r="779" spans="1:20" s="10" customFormat="1" ht="105.75" customHeight="1" x14ac:dyDescent="0.3">
      <c r="A779" s="13">
        <f>IF(D779="","",SUBTOTAL(3,D$7:$D779))</f>
        <v>768</v>
      </c>
      <c r="B779" s="376"/>
      <c r="C779" s="55" t="s">
        <v>1283</v>
      </c>
      <c r="D779" s="56" t="s">
        <v>321</v>
      </c>
      <c r="E779" s="54" t="s">
        <v>1277</v>
      </c>
      <c r="F779" s="53" t="s">
        <v>1278</v>
      </c>
      <c r="G779" s="376"/>
      <c r="H779" s="391"/>
      <c r="I779" s="373"/>
      <c r="J779" s="389"/>
      <c r="K779" s="388"/>
      <c r="L779" s="51">
        <v>4203000</v>
      </c>
      <c r="M779" s="51">
        <v>4203000</v>
      </c>
      <c r="N779" s="51">
        <v>4203000</v>
      </c>
      <c r="O779" s="51">
        <v>4203000</v>
      </c>
      <c r="P779" s="51">
        <v>4203000</v>
      </c>
      <c r="Q779" s="51">
        <v>4203000</v>
      </c>
      <c r="R779" s="51">
        <v>4203000</v>
      </c>
      <c r="S779" s="51">
        <v>4203000</v>
      </c>
      <c r="T779" s="51">
        <v>4203000</v>
      </c>
    </row>
    <row r="780" spans="1:20" s="10" customFormat="1" ht="105.75" customHeight="1" x14ac:dyDescent="0.3">
      <c r="A780" s="13">
        <f>IF(D780="","",SUBTOTAL(3,D$7:$D780))</f>
        <v>769</v>
      </c>
      <c r="B780" s="376"/>
      <c r="C780" s="55" t="s">
        <v>1284</v>
      </c>
      <c r="D780" s="56" t="s">
        <v>321</v>
      </c>
      <c r="E780" s="54" t="s">
        <v>44</v>
      </c>
      <c r="F780" s="53" t="s">
        <v>1278</v>
      </c>
      <c r="G780" s="376"/>
      <c r="H780" s="391"/>
      <c r="I780" s="373"/>
      <c r="J780" s="389"/>
      <c r="K780" s="388"/>
      <c r="L780" s="51">
        <v>2172000</v>
      </c>
      <c r="M780" s="51">
        <v>2172000</v>
      </c>
      <c r="N780" s="51">
        <v>2172000</v>
      </c>
      <c r="O780" s="51">
        <v>2172000</v>
      </c>
      <c r="P780" s="51">
        <v>2172000</v>
      </c>
      <c r="Q780" s="51">
        <v>2172000</v>
      </c>
      <c r="R780" s="51">
        <v>2172000</v>
      </c>
      <c r="S780" s="51">
        <v>2172000</v>
      </c>
      <c r="T780" s="51">
        <v>2172000</v>
      </c>
    </row>
    <row r="781" spans="1:20" s="10" customFormat="1" ht="105.75" customHeight="1" x14ac:dyDescent="0.3">
      <c r="A781" s="13">
        <f>IF(D781="","",SUBTOTAL(3,D$7:$D781))</f>
        <v>770</v>
      </c>
      <c r="B781" s="376"/>
      <c r="C781" s="55" t="s">
        <v>1285</v>
      </c>
      <c r="D781" s="56" t="s">
        <v>321</v>
      </c>
      <c r="E781" s="54" t="s">
        <v>44</v>
      </c>
      <c r="F781" s="53" t="s">
        <v>1278</v>
      </c>
      <c r="G781" s="376"/>
      <c r="H781" s="391"/>
      <c r="I781" s="373"/>
      <c r="J781" s="389"/>
      <c r="K781" s="388"/>
      <c r="L781" s="51">
        <v>2954000</v>
      </c>
      <c r="M781" s="51">
        <v>2954000</v>
      </c>
      <c r="N781" s="51">
        <v>2954000</v>
      </c>
      <c r="O781" s="51">
        <v>2954000</v>
      </c>
      <c r="P781" s="51">
        <v>2954000</v>
      </c>
      <c r="Q781" s="51">
        <v>2954000</v>
      </c>
      <c r="R781" s="51">
        <v>2954000</v>
      </c>
      <c r="S781" s="51">
        <v>2954000</v>
      </c>
      <c r="T781" s="51">
        <v>2954000</v>
      </c>
    </row>
    <row r="782" spans="1:20" s="10" customFormat="1" ht="105.75" customHeight="1" x14ac:dyDescent="0.3">
      <c r="A782" s="13">
        <f>IF(D782="","",SUBTOTAL(3,D$7:$D782))</f>
        <v>771</v>
      </c>
      <c r="B782" s="376"/>
      <c r="C782" s="55" t="s">
        <v>1286</v>
      </c>
      <c r="D782" s="56" t="s">
        <v>321</v>
      </c>
      <c r="E782" s="54" t="s">
        <v>44</v>
      </c>
      <c r="F782" s="53" t="s">
        <v>1278</v>
      </c>
      <c r="G782" s="376"/>
      <c r="H782" s="391"/>
      <c r="I782" s="373"/>
      <c r="J782" s="389"/>
      <c r="K782" s="388"/>
      <c r="L782" s="51">
        <v>2309000</v>
      </c>
      <c r="M782" s="51">
        <v>2309000</v>
      </c>
      <c r="N782" s="51">
        <v>2309000</v>
      </c>
      <c r="O782" s="51">
        <v>2309000</v>
      </c>
      <c r="P782" s="51">
        <v>2309000</v>
      </c>
      <c r="Q782" s="51">
        <v>2309000</v>
      </c>
      <c r="R782" s="51">
        <v>2309000</v>
      </c>
      <c r="S782" s="51">
        <v>2309000</v>
      </c>
      <c r="T782" s="51">
        <v>2309000</v>
      </c>
    </row>
    <row r="783" spans="1:20" s="10" customFormat="1" ht="105.75" customHeight="1" x14ac:dyDescent="0.3">
      <c r="A783" s="13">
        <f>IF(D783="","",SUBTOTAL(3,D$7:$D783))</f>
        <v>772</v>
      </c>
      <c r="B783" s="376"/>
      <c r="C783" s="55" t="s">
        <v>1287</v>
      </c>
      <c r="D783" s="56" t="s">
        <v>321</v>
      </c>
      <c r="E783" s="54" t="s">
        <v>44</v>
      </c>
      <c r="F783" s="53" t="s">
        <v>1278</v>
      </c>
      <c r="G783" s="376"/>
      <c r="H783" s="391"/>
      <c r="I783" s="373"/>
      <c r="J783" s="389"/>
      <c r="K783" s="388"/>
      <c r="L783" s="51">
        <v>1122000</v>
      </c>
      <c r="M783" s="51">
        <v>1122000</v>
      </c>
      <c r="N783" s="51">
        <v>1122000</v>
      </c>
      <c r="O783" s="51">
        <v>1122000</v>
      </c>
      <c r="P783" s="51">
        <v>1122000</v>
      </c>
      <c r="Q783" s="51">
        <v>1122000</v>
      </c>
      <c r="R783" s="51">
        <v>1122000</v>
      </c>
      <c r="S783" s="51">
        <v>1122000</v>
      </c>
      <c r="T783" s="51">
        <v>1122000</v>
      </c>
    </row>
    <row r="784" spans="1:20" s="10" customFormat="1" ht="105.75" customHeight="1" x14ac:dyDescent="0.3">
      <c r="A784" s="13">
        <f>IF(D784="","",SUBTOTAL(3,D$7:$D784))</f>
        <v>773</v>
      </c>
      <c r="B784" s="376"/>
      <c r="C784" s="55" t="s">
        <v>1288</v>
      </c>
      <c r="D784" s="56" t="s">
        <v>321</v>
      </c>
      <c r="E784" s="54" t="s">
        <v>44</v>
      </c>
      <c r="F784" s="53" t="s">
        <v>1278</v>
      </c>
      <c r="G784" s="376"/>
      <c r="H784" s="391"/>
      <c r="I784" s="373"/>
      <c r="J784" s="389"/>
      <c r="K784" s="388"/>
      <c r="L784" s="51">
        <v>2105000</v>
      </c>
      <c r="M784" s="51">
        <v>2105000</v>
      </c>
      <c r="N784" s="51">
        <v>2105000</v>
      </c>
      <c r="O784" s="51">
        <v>2105000</v>
      </c>
      <c r="P784" s="51">
        <v>2105000</v>
      </c>
      <c r="Q784" s="51">
        <v>2105000</v>
      </c>
      <c r="R784" s="51">
        <v>2105000</v>
      </c>
      <c r="S784" s="51">
        <v>2105000</v>
      </c>
      <c r="T784" s="51">
        <v>2105000</v>
      </c>
    </row>
    <row r="785" spans="1:20" s="10" customFormat="1" ht="105.75" customHeight="1" x14ac:dyDescent="0.3">
      <c r="A785" s="13">
        <f>IF(D785="","",SUBTOTAL(3,D$7:$D785))</f>
        <v>774</v>
      </c>
      <c r="B785" s="376"/>
      <c r="C785" s="55" t="s">
        <v>1289</v>
      </c>
      <c r="D785" s="56" t="s">
        <v>321</v>
      </c>
      <c r="E785" s="54" t="s">
        <v>44</v>
      </c>
      <c r="F785" s="53" t="s">
        <v>1278</v>
      </c>
      <c r="G785" s="376"/>
      <c r="H785" s="391"/>
      <c r="I785" s="373"/>
      <c r="J785" s="389"/>
      <c r="K785" s="388"/>
      <c r="L785" s="51">
        <v>4267000</v>
      </c>
      <c r="M785" s="51">
        <v>4267000</v>
      </c>
      <c r="N785" s="51">
        <v>4267000</v>
      </c>
      <c r="O785" s="51">
        <v>4267000</v>
      </c>
      <c r="P785" s="51">
        <v>4267000</v>
      </c>
      <c r="Q785" s="51">
        <v>4267000</v>
      </c>
      <c r="R785" s="51">
        <v>4267000</v>
      </c>
      <c r="S785" s="51">
        <v>4267000</v>
      </c>
      <c r="T785" s="51">
        <v>4267000</v>
      </c>
    </row>
    <row r="786" spans="1:20" s="10" customFormat="1" ht="105.75" customHeight="1" x14ac:dyDescent="0.3">
      <c r="A786" s="13">
        <f>IF(D786="","",SUBTOTAL(3,D$7:$D786))</f>
        <v>775</v>
      </c>
      <c r="B786" s="376"/>
      <c r="C786" s="55" t="s">
        <v>1290</v>
      </c>
      <c r="D786" s="56" t="s">
        <v>321</v>
      </c>
      <c r="E786" s="54" t="s">
        <v>44</v>
      </c>
      <c r="F786" s="53" t="s">
        <v>1278</v>
      </c>
      <c r="G786" s="376"/>
      <c r="H786" s="391"/>
      <c r="I786" s="373"/>
      <c r="J786" s="389"/>
      <c r="K786" s="388"/>
      <c r="L786" s="51">
        <v>2557000</v>
      </c>
      <c r="M786" s="51">
        <v>2557000</v>
      </c>
      <c r="N786" s="51">
        <v>2557000</v>
      </c>
      <c r="O786" s="51">
        <v>2557000</v>
      </c>
      <c r="P786" s="51">
        <v>2557000</v>
      </c>
      <c r="Q786" s="51">
        <v>2557000</v>
      </c>
      <c r="R786" s="51">
        <v>2557000</v>
      </c>
      <c r="S786" s="51">
        <v>2557000</v>
      </c>
      <c r="T786" s="51">
        <v>2557000</v>
      </c>
    </row>
    <row r="787" spans="1:20" s="10" customFormat="1" ht="119.25" customHeight="1" x14ac:dyDescent="0.3">
      <c r="A787" s="13">
        <f>IF(D787="","",SUBTOTAL(3,D$7:$D787))</f>
        <v>776</v>
      </c>
      <c r="B787" s="376"/>
      <c r="C787" s="55" t="s">
        <v>1302</v>
      </c>
      <c r="D787" s="56" t="s">
        <v>373</v>
      </c>
      <c r="E787" s="54" t="s">
        <v>313</v>
      </c>
      <c r="F787" s="53"/>
      <c r="G787" s="376" t="s">
        <v>1299</v>
      </c>
      <c r="H787" s="391" t="s">
        <v>17</v>
      </c>
      <c r="I787" s="373"/>
      <c r="J787" s="389" t="s">
        <v>19</v>
      </c>
      <c r="K787" s="388"/>
      <c r="L787" s="51">
        <v>12577.725</v>
      </c>
      <c r="M787" s="51">
        <v>12577.725</v>
      </c>
      <c r="N787" s="51">
        <v>12577.725</v>
      </c>
      <c r="O787" s="51">
        <v>12577.725</v>
      </c>
      <c r="P787" s="51">
        <v>12577.725</v>
      </c>
      <c r="Q787" s="51">
        <v>12577.725</v>
      </c>
      <c r="R787" s="51">
        <v>12577.725</v>
      </c>
      <c r="S787" s="51">
        <v>12577.725</v>
      </c>
      <c r="T787" s="51">
        <v>12577.725</v>
      </c>
    </row>
    <row r="788" spans="1:20" s="10" customFormat="1" ht="138" customHeight="1" x14ac:dyDescent="0.3">
      <c r="A788" s="13">
        <f>IF(D788="","",SUBTOTAL(3,D$7:$D788))</f>
        <v>777</v>
      </c>
      <c r="B788" s="376"/>
      <c r="C788" s="55" t="s">
        <v>1303</v>
      </c>
      <c r="D788" s="56" t="s">
        <v>373</v>
      </c>
      <c r="E788" s="54" t="s">
        <v>313</v>
      </c>
      <c r="F788" s="53"/>
      <c r="G788" s="376"/>
      <c r="H788" s="391"/>
      <c r="I788" s="373"/>
      <c r="J788" s="389"/>
      <c r="K788" s="388"/>
      <c r="L788" s="51">
        <v>10056.825000000001</v>
      </c>
      <c r="M788" s="51">
        <v>10056.825000000001</v>
      </c>
      <c r="N788" s="51">
        <v>10056.825000000001</v>
      </c>
      <c r="O788" s="51">
        <v>10056.825000000001</v>
      </c>
      <c r="P788" s="51">
        <v>10056.825000000001</v>
      </c>
      <c r="Q788" s="51">
        <v>10056.825000000001</v>
      </c>
      <c r="R788" s="51">
        <v>10056.825000000001</v>
      </c>
      <c r="S788" s="51">
        <v>10056.825000000001</v>
      </c>
      <c r="T788" s="51">
        <v>10056.825000000001</v>
      </c>
    </row>
    <row r="789" spans="1:20" s="10" customFormat="1" ht="65.099999999999994" customHeight="1" x14ac:dyDescent="0.3">
      <c r="A789" s="13">
        <f>IF(D789="","",SUBTOTAL(3,D$7:$D789))</f>
        <v>778</v>
      </c>
      <c r="B789" s="376"/>
      <c r="C789" s="55" t="s">
        <v>1304</v>
      </c>
      <c r="D789" s="56" t="s">
        <v>1300</v>
      </c>
      <c r="E789" s="391" t="s">
        <v>1301</v>
      </c>
      <c r="F789" s="53"/>
      <c r="G789" s="376"/>
      <c r="H789" s="391"/>
      <c r="I789" s="373"/>
      <c r="J789" s="389"/>
      <c r="K789" s="388"/>
      <c r="L789" s="51">
        <v>114960.61111111111</v>
      </c>
      <c r="M789" s="51">
        <v>114960.61111111111</v>
      </c>
      <c r="N789" s="51">
        <v>114960.61111111111</v>
      </c>
      <c r="O789" s="51">
        <v>114960.61111111111</v>
      </c>
      <c r="P789" s="51">
        <v>114960.61111111111</v>
      </c>
      <c r="Q789" s="51">
        <v>114960.61111111111</v>
      </c>
      <c r="R789" s="51">
        <v>114960.61111111111</v>
      </c>
      <c r="S789" s="51">
        <v>114960.61111111111</v>
      </c>
      <c r="T789" s="51">
        <v>114960.61111111111</v>
      </c>
    </row>
    <row r="790" spans="1:20" s="10" customFormat="1" ht="105.75" customHeight="1" x14ac:dyDescent="0.3">
      <c r="A790" s="13">
        <f>IF(D790="","",SUBTOTAL(3,D$7:$D790))</f>
        <v>779</v>
      </c>
      <c r="B790" s="376"/>
      <c r="C790" s="55" t="s">
        <v>1305</v>
      </c>
      <c r="D790" s="56" t="s">
        <v>1300</v>
      </c>
      <c r="E790" s="391"/>
      <c r="F790" s="53"/>
      <c r="G790" s="376"/>
      <c r="H790" s="391"/>
      <c r="I790" s="373"/>
      <c r="J790" s="389"/>
      <c r="K790" s="388"/>
      <c r="L790" s="51">
        <v>67820.222222222219</v>
      </c>
      <c r="M790" s="51">
        <v>67820.222222222219</v>
      </c>
      <c r="N790" s="51">
        <v>67820.222222222219</v>
      </c>
      <c r="O790" s="51">
        <v>67820.222222222219</v>
      </c>
      <c r="P790" s="51">
        <v>67820.222222222219</v>
      </c>
      <c r="Q790" s="51">
        <v>67820.222222222219</v>
      </c>
      <c r="R790" s="51">
        <v>67820.222222222219</v>
      </c>
      <c r="S790" s="51">
        <v>67820.222222222219</v>
      </c>
      <c r="T790" s="51">
        <v>67820.222222222219</v>
      </c>
    </row>
    <row r="791" spans="1:20" s="10" customFormat="1" ht="109.5" customHeight="1" x14ac:dyDescent="0.3">
      <c r="A791" s="13">
        <f>IF(D791="","",SUBTOTAL(3,D$7:$D791))</f>
        <v>780</v>
      </c>
      <c r="B791" s="376"/>
      <c r="C791" s="55" t="s">
        <v>1306</v>
      </c>
      <c r="D791" s="56" t="s">
        <v>1300</v>
      </c>
      <c r="E791" s="391" t="s">
        <v>2627</v>
      </c>
      <c r="F791" s="53"/>
      <c r="G791" s="376"/>
      <c r="H791" s="391"/>
      <c r="I791" s="373"/>
      <c r="J791" s="389"/>
      <c r="K791" s="388"/>
      <c r="L791" s="51">
        <v>55305.055555555555</v>
      </c>
      <c r="M791" s="51">
        <v>55305.055555555555</v>
      </c>
      <c r="N791" s="51">
        <v>55305.055555555555</v>
      </c>
      <c r="O791" s="51">
        <v>55305.055555555555</v>
      </c>
      <c r="P791" s="51">
        <v>55305.055555555555</v>
      </c>
      <c r="Q791" s="51">
        <v>55305.055555555555</v>
      </c>
      <c r="R791" s="51">
        <v>55305.055555555555</v>
      </c>
      <c r="S791" s="51">
        <v>55305.055555555555</v>
      </c>
      <c r="T791" s="51">
        <v>55305.055555555555</v>
      </c>
    </row>
    <row r="792" spans="1:20" s="10" customFormat="1" ht="109.5" customHeight="1" x14ac:dyDescent="0.3">
      <c r="A792" s="13">
        <f>IF(D792="","",SUBTOTAL(3,D$7:$D792))</f>
        <v>781</v>
      </c>
      <c r="B792" s="376"/>
      <c r="C792" s="55" t="s">
        <v>1307</v>
      </c>
      <c r="D792" s="56" t="s">
        <v>1300</v>
      </c>
      <c r="E792" s="391"/>
      <c r="F792" s="53"/>
      <c r="G792" s="376"/>
      <c r="H792" s="391"/>
      <c r="I792" s="373"/>
      <c r="J792" s="389"/>
      <c r="K792" s="388"/>
      <c r="L792" s="51">
        <v>76104.055555555562</v>
      </c>
      <c r="M792" s="51">
        <v>76104.055555555562</v>
      </c>
      <c r="N792" s="51">
        <v>76104.055555555562</v>
      </c>
      <c r="O792" s="51">
        <v>76104.055555555562</v>
      </c>
      <c r="P792" s="51">
        <v>76104.055555555562</v>
      </c>
      <c r="Q792" s="51">
        <v>76104.055555555562</v>
      </c>
      <c r="R792" s="51">
        <v>76104.055555555562</v>
      </c>
      <c r="S792" s="51">
        <v>76104.055555555562</v>
      </c>
      <c r="T792" s="51">
        <v>76104.055555555562</v>
      </c>
    </row>
    <row r="793" spans="1:20" s="10" customFormat="1" ht="109.5" customHeight="1" x14ac:dyDescent="0.3">
      <c r="A793" s="13">
        <f>IF(D793="","",SUBTOTAL(3,D$7:$D793))</f>
        <v>782</v>
      </c>
      <c r="B793" s="376"/>
      <c r="C793" s="55" t="s">
        <v>1308</v>
      </c>
      <c r="D793" s="56" t="s">
        <v>1300</v>
      </c>
      <c r="E793" s="391"/>
      <c r="F793" s="53"/>
      <c r="G793" s="376"/>
      <c r="H793" s="391"/>
      <c r="I793" s="373"/>
      <c r="J793" s="389"/>
      <c r="K793" s="388"/>
      <c r="L793" s="51">
        <v>105067.66666666667</v>
      </c>
      <c r="M793" s="51">
        <v>105067.66666666667</v>
      </c>
      <c r="N793" s="51">
        <v>105067.66666666667</v>
      </c>
      <c r="O793" s="51">
        <v>105067.66666666667</v>
      </c>
      <c r="P793" s="51">
        <v>105067.66666666667</v>
      </c>
      <c r="Q793" s="51">
        <v>105067.66666666667</v>
      </c>
      <c r="R793" s="51">
        <v>105067.66666666667</v>
      </c>
      <c r="S793" s="51">
        <v>105067.66666666667</v>
      </c>
      <c r="T793" s="51">
        <v>105067.66666666667</v>
      </c>
    </row>
    <row r="794" spans="1:20" s="10" customFormat="1" ht="109.5" customHeight="1" x14ac:dyDescent="0.3">
      <c r="A794" s="13">
        <f>IF(D794="","",SUBTOTAL(3,D$7:$D794))</f>
        <v>783</v>
      </c>
      <c r="B794" s="376"/>
      <c r="C794" s="55" t="s">
        <v>1309</v>
      </c>
      <c r="D794" s="56" t="s">
        <v>1300</v>
      </c>
      <c r="E794" s="391"/>
      <c r="F794" s="53"/>
      <c r="G794" s="376"/>
      <c r="H794" s="391"/>
      <c r="I794" s="373"/>
      <c r="J794" s="389"/>
      <c r="K794" s="388"/>
      <c r="L794" s="51">
        <v>179681.83333333334</v>
      </c>
      <c r="M794" s="51">
        <v>179681.83333333334</v>
      </c>
      <c r="N794" s="51">
        <v>179681.83333333334</v>
      </c>
      <c r="O794" s="51">
        <v>179681.83333333334</v>
      </c>
      <c r="P794" s="51">
        <v>179681.83333333334</v>
      </c>
      <c r="Q794" s="51">
        <v>179681.83333333334</v>
      </c>
      <c r="R794" s="51">
        <v>179681.83333333334</v>
      </c>
      <c r="S794" s="51">
        <v>179681.83333333334</v>
      </c>
      <c r="T794" s="51">
        <v>179681.83333333334</v>
      </c>
    </row>
    <row r="795" spans="1:20" s="10" customFormat="1" ht="93.75" customHeight="1" x14ac:dyDescent="0.3">
      <c r="A795" s="13">
        <f>IF(D795="","",SUBTOTAL(3,D$7:$D795))</f>
        <v>784</v>
      </c>
      <c r="B795" s="376"/>
      <c r="C795" s="55" t="s">
        <v>2597</v>
      </c>
      <c r="D795" s="56" t="s">
        <v>1300</v>
      </c>
      <c r="E795" s="391" t="s">
        <v>1440</v>
      </c>
      <c r="F795" s="53" t="s">
        <v>2596</v>
      </c>
      <c r="G795" s="376"/>
      <c r="H795" s="54"/>
      <c r="I795" s="55"/>
      <c r="J795" s="56"/>
      <c r="K795" s="53" t="s">
        <v>2612</v>
      </c>
      <c r="L795" s="51">
        <v>5828000</v>
      </c>
      <c r="M795" s="51">
        <v>5828000</v>
      </c>
      <c r="N795" s="51">
        <v>5828000</v>
      </c>
      <c r="O795" s="51">
        <v>5828000</v>
      </c>
      <c r="P795" s="51">
        <v>5828000</v>
      </c>
      <c r="Q795" s="51">
        <v>5828000</v>
      </c>
      <c r="R795" s="51">
        <v>5828000</v>
      </c>
      <c r="S795" s="51">
        <v>5828000</v>
      </c>
      <c r="T795" s="51">
        <v>5828000</v>
      </c>
    </row>
    <row r="796" spans="1:20" s="10" customFormat="1" ht="69" customHeight="1" x14ac:dyDescent="0.3">
      <c r="A796" s="13">
        <f>IF(D796="","",SUBTOTAL(3,D$7:$D796))</f>
        <v>785</v>
      </c>
      <c r="B796" s="376"/>
      <c r="C796" s="55" t="s">
        <v>2598</v>
      </c>
      <c r="D796" s="56" t="s">
        <v>1300</v>
      </c>
      <c r="E796" s="391"/>
      <c r="F796" s="53" t="s">
        <v>2596</v>
      </c>
      <c r="G796" s="376"/>
      <c r="H796" s="54"/>
      <c r="I796" s="55"/>
      <c r="J796" s="56"/>
      <c r="K796" s="53" t="s">
        <v>2613</v>
      </c>
      <c r="L796" s="51">
        <v>4300000</v>
      </c>
      <c r="M796" s="51">
        <v>4300000</v>
      </c>
      <c r="N796" s="51">
        <v>4300000</v>
      </c>
      <c r="O796" s="51">
        <v>4300000</v>
      </c>
      <c r="P796" s="51">
        <v>4300000</v>
      </c>
      <c r="Q796" s="51">
        <v>4300000</v>
      </c>
      <c r="R796" s="51">
        <v>4300000</v>
      </c>
      <c r="S796" s="51">
        <v>4300000</v>
      </c>
      <c r="T796" s="51">
        <v>4300000</v>
      </c>
    </row>
    <row r="797" spans="1:20" s="10" customFormat="1" ht="77.25" customHeight="1" x14ac:dyDescent="0.3">
      <c r="A797" s="13">
        <f>IF(D797="","",SUBTOTAL(3,D$7:$D797))</f>
        <v>786</v>
      </c>
      <c r="B797" s="376"/>
      <c r="C797" s="55" t="s">
        <v>2599</v>
      </c>
      <c r="D797" s="56" t="s">
        <v>1300</v>
      </c>
      <c r="E797" s="391"/>
      <c r="F797" s="53" t="s">
        <v>2596</v>
      </c>
      <c r="G797" s="376"/>
      <c r="H797" s="54"/>
      <c r="I797" s="55"/>
      <c r="J797" s="56"/>
      <c r="K797" s="53" t="s">
        <v>2614</v>
      </c>
      <c r="L797" s="51">
        <v>1975000</v>
      </c>
      <c r="M797" s="51">
        <v>1975000</v>
      </c>
      <c r="N797" s="51">
        <v>1975000</v>
      </c>
      <c r="O797" s="51">
        <v>1975000</v>
      </c>
      <c r="P797" s="51">
        <v>1975000</v>
      </c>
      <c r="Q797" s="51">
        <v>1975000</v>
      </c>
      <c r="R797" s="51">
        <v>1975000</v>
      </c>
      <c r="S797" s="51">
        <v>1975000</v>
      </c>
      <c r="T797" s="51">
        <v>1975000</v>
      </c>
    </row>
    <row r="798" spans="1:20" s="10" customFormat="1" ht="93.75" customHeight="1" x14ac:dyDescent="0.3">
      <c r="A798" s="13">
        <f>IF(D798="","",SUBTOTAL(3,D$7:$D798))</f>
        <v>787</v>
      </c>
      <c r="B798" s="376"/>
      <c r="C798" s="55" t="s">
        <v>2600</v>
      </c>
      <c r="D798" s="56" t="s">
        <v>1300</v>
      </c>
      <c r="E798" s="391"/>
      <c r="F798" s="53" t="s">
        <v>2596</v>
      </c>
      <c r="G798" s="376"/>
      <c r="H798" s="54"/>
      <c r="I798" s="55"/>
      <c r="J798" s="56"/>
      <c r="K798" s="53" t="s">
        <v>2615</v>
      </c>
      <c r="L798" s="51">
        <v>3393000</v>
      </c>
      <c r="M798" s="51">
        <v>3393000</v>
      </c>
      <c r="N798" s="51">
        <v>3393000</v>
      </c>
      <c r="O798" s="51">
        <v>3393000</v>
      </c>
      <c r="P798" s="51">
        <v>3393000</v>
      </c>
      <c r="Q798" s="51">
        <v>3393000</v>
      </c>
      <c r="R798" s="51">
        <v>3393000</v>
      </c>
      <c r="S798" s="51">
        <v>3393000</v>
      </c>
      <c r="T798" s="51">
        <v>3393000</v>
      </c>
    </row>
    <row r="799" spans="1:20" s="10" customFormat="1" ht="93.75" customHeight="1" x14ac:dyDescent="0.3">
      <c r="A799" s="13">
        <f>IF(D799="","",SUBTOTAL(3,D$7:$D799))</f>
        <v>788</v>
      </c>
      <c r="B799" s="376"/>
      <c r="C799" s="55" t="s">
        <v>2601</v>
      </c>
      <c r="D799" s="56" t="s">
        <v>1300</v>
      </c>
      <c r="E799" s="391"/>
      <c r="F799" s="53" t="s">
        <v>2596</v>
      </c>
      <c r="G799" s="376"/>
      <c r="H799" s="54"/>
      <c r="I799" s="55"/>
      <c r="J799" s="56"/>
      <c r="K799" s="53" t="s">
        <v>2616</v>
      </c>
      <c r="L799" s="51">
        <v>2922000</v>
      </c>
      <c r="M799" s="51">
        <v>2922000</v>
      </c>
      <c r="N799" s="51">
        <v>2922000</v>
      </c>
      <c r="O799" s="51">
        <v>2922000</v>
      </c>
      <c r="P799" s="51">
        <v>2922000</v>
      </c>
      <c r="Q799" s="51">
        <v>2922000</v>
      </c>
      <c r="R799" s="51">
        <v>2922000</v>
      </c>
      <c r="S799" s="51">
        <v>2922000</v>
      </c>
      <c r="T799" s="51">
        <v>2922000</v>
      </c>
    </row>
    <row r="800" spans="1:20" s="10" customFormat="1" ht="58.5" customHeight="1" x14ac:dyDescent="0.3">
      <c r="A800" s="13">
        <f>IF(D800="","",SUBTOTAL(3,D$7:$D800))</f>
        <v>789</v>
      </c>
      <c r="B800" s="376"/>
      <c r="C800" s="55" t="s">
        <v>2602</v>
      </c>
      <c r="D800" s="56" t="s">
        <v>1300</v>
      </c>
      <c r="E800" s="391"/>
      <c r="F800" s="53" t="s">
        <v>2596</v>
      </c>
      <c r="G800" s="376"/>
      <c r="H800" s="54"/>
      <c r="I800" s="55"/>
      <c r="J800" s="56"/>
      <c r="K800" s="53" t="s">
        <v>2617</v>
      </c>
      <c r="L800" s="51">
        <v>2454000</v>
      </c>
      <c r="M800" s="51">
        <v>2454000</v>
      </c>
      <c r="N800" s="51">
        <v>2454000</v>
      </c>
      <c r="O800" s="51">
        <v>2454000</v>
      </c>
      <c r="P800" s="51">
        <v>2454000</v>
      </c>
      <c r="Q800" s="51">
        <v>2454000</v>
      </c>
      <c r="R800" s="51">
        <v>2454000</v>
      </c>
      <c r="S800" s="51">
        <v>2454000</v>
      </c>
      <c r="T800" s="51">
        <v>2454000</v>
      </c>
    </row>
    <row r="801" spans="1:20" s="10" customFormat="1" ht="72" customHeight="1" x14ac:dyDescent="0.3">
      <c r="A801" s="13">
        <f>IF(D801="","",SUBTOTAL(3,D$7:$D801))</f>
        <v>790</v>
      </c>
      <c r="B801" s="376"/>
      <c r="C801" s="55" t="s">
        <v>2603</v>
      </c>
      <c r="D801" s="56" t="s">
        <v>1300</v>
      </c>
      <c r="E801" s="391"/>
      <c r="F801" s="53" t="s">
        <v>2596</v>
      </c>
      <c r="G801" s="376"/>
      <c r="H801" s="54"/>
      <c r="I801" s="55"/>
      <c r="J801" s="56"/>
      <c r="K801" s="53" t="s">
        <v>2618</v>
      </c>
      <c r="L801" s="51">
        <v>1607000</v>
      </c>
      <c r="M801" s="51">
        <v>1607000</v>
      </c>
      <c r="N801" s="51">
        <v>1607000</v>
      </c>
      <c r="O801" s="51">
        <v>1607000</v>
      </c>
      <c r="P801" s="51">
        <v>1607000</v>
      </c>
      <c r="Q801" s="51">
        <v>1607000</v>
      </c>
      <c r="R801" s="51">
        <v>1607000</v>
      </c>
      <c r="S801" s="51">
        <v>1607000</v>
      </c>
      <c r="T801" s="51">
        <v>1607000</v>
      </c>
    </row>
    <row r="802" spans="1:20" s="10" customFormat="1" ht="87" customHeight="1" x14ac:dyDescent="0.3">
      <c r="A802" s="13">
        <f>IF(D802="","",SUBTOTAL(3,D$7:$D802))</f>
        <v>791</v>
      </c>
      <c r="B802" s="376"/>
      <c r="C802" s="55" t="s">
        <v>2604</v>
      </c>
      <c r="D802" s="56" t="s">
        <v>1300</v>
      </c>
      <c r="E802" s="391"/>
      <c r="F802" s="53" t="s">
        <v>2596</v>
      </c>
      <c r="G802" s="376"/>
      <c r="H802" s="54"/>
      <c r="I802" s="55"/>
      <c r="J802" s="56"/>
      <c r="K802" s="53" t="s">
        <v>2619</v>
      </c>
      <c r="L802" s="51">
        <v>987000</v>
      </c>
      <c r="M802" s="51">
        <v>987000</v>
      </c>
      <c r="N802" s="51">
        <v>987000</v>
      </c>
      <c r="O802" s="51">
        <v>987000</v>
      </c>
      <c r="P802" s="51">
        <v>987000</v>
      </c>
      <c r="Q802" s="51">
        <v>987000</v>
      </c>
      <c r="R802" s="51">
        <v>987000</v>
      </c>
      <c r="S802" s="51">
        <v>987000</v>
      </c>
      <c r="T802" s="51">
        <v>987000</v>
      </c>
    </row>
    <row r="803" spans="1:20" s="10" customFormat="1" ht="78.75" customHeight="1" x14ac:dyDescent="0.3">
      <c r="A803" s="13">
        <f>IF(D803="","",SUBTOTAL(3,D$7:$D803))</f>
        <v>792</v>
      </c>
      <c r="B803" s="376"/>
      <c r="C803" s="55" t="s">
        <v>2605</v>
      </c>
      <c r="D803" s="56" t="s">
        <v>1300</v>
      </c>
      <c r="E803" s="391"/>
      <c r="F803" s="53" t="s">
        <v>2596</v>
      </c>
      <c r="G803" s="376"/>
      <c r="H803" s="54"/>
      <c r="I803" s="55"/>
      <c r="J803" s="56"/>
      <c r="K803" s="53" t="s">
        <v>2620</v>
      </c>
      <c r="L803" s="51">
        <v>3370000</v>
      </c>
      <c r="M803" s="51">
        <v>3370000</v>
      </c>
      <c r="N803" s="51">
        <v>3370000</v>
      </c>
      <c r="O803" s="51">
        <v>3370000</v>
      </c>
      <c r="P803" s="51">
        <v>3370000</v>
      </c>
      <c r="Q803" s="51">
        <v>3370000</v>
      </c>
      <c r="R803" s="51">
        <v>3370000</v>
      </c>
      <c r="S803" s="51">
        <v>3370000</v>
      </c>
      <c r="T803" s="51">
        <v>3370000</v>
      </c>
    </row>
    <row r="804" spans="1:20" s="10" customFormat="1" ht="57" customHeight="1" x14ac:dyDescent="0.3">
      <c r="A804" s="13">
        <f>IF(D804="","",SUBTOTAL(3,D$7:$D804))</f>
        <v>793</v>
      </c>
      <c r="B804" s="376"/>
      <c r="C804" s="55" t="s">
        <v>2606</v>
      </c>
      <c r="D804" s="56" t="s">
        <v>1300</v>
      </c>
      <c r="E804" s="391"/>
      <c r="F804" s="53" t="s">
        <v>2596</v>
      </c>
      <c r="G804" s="376"/>
      <c r="H804" s="54"/>
      <c r="I804" s="55"/>
      <c r="J804" s="56"/>
      <c r="K804" s="53" t="s">
        <v>2621</v>
      </c>
      <c r="L804" s="51">
        <v>2032000</v>
      </c>
      <c r="M804" s="51">
        <v>2032000</v>
      </c>
      <c r="N804" s="51">
        <v>2032000</v>
      </c>
      <c r="O804" s="51">
        <v>2032000</v>
      </c>
      <c r="P804" s="51">
        <v>2032000</v>
      </c>
      <c r="Q804" s="51">
        <v>2032000</v>
      </c>
      <c r="R804" s="51">
        <v>2032000</v>
      </c>
      <c r="S804" s="51">
        <v>2032000</v>
      </c>
      <c r="T804" s="51">
        <v>2032000</v>
      </c>
    </row>
    <row r="805" spans="1:20" s="10" customFormat="1" ht="66" customHeight="1" x14ac:dyDescent="0.3">
      <c r="A805" s="13">
        <f>IF(D805="","",SUBTOTAL(3,D$7:$D805))</f>
        <v>794</v>
      </c>
      <c r="B805" s="376"/>
      <c r="C805" s="55" t="s">
        <v>2607</v>
      </c>
      <c r="D805" s="56" t="s">
        <v>1300</v>
      </c>
      <c r="E805" s="391"/>
      <c r="F805" s="53" t="s">
        <v>2596</v>
      </c>
      <c r="G805" s="376"/>
      <c r="H805" s="54"/>
      <c r="I805" s="55"/>
      <c r="J805" s="56"/>
      <c r="K805" s="53" t="s">
        <v>2622</v>
      </c>
      <c r="L805" s="51">
        <v>2234000</v>
      </c>
      <c r="M805" s="51">
        <v>2234000</v>
      </c>
      <c r="N805" s="51">
        <v>2234000</v>
      </c>
      <c r="O805" s="51">
        <v>2234000</v>
      </c>
      <c r="P805" s="51">
        <v>2234000</v>
      </c>
      <c r="Q805" s="51">
        <v>2234000</v>
      </c>
      <c r="R805" s="51">
        <v>2234000</v>
      </c>
      <c r="S805" s="51">
        <v>2234000</v>
      </c>
      <c r="T805" s="51">
        <v>2234000</v>
      </c>
    </row>
    <row r="806" spans="1:20" s="10" customFormat="1" ht="93.75" customHeight="1" x14ac:dyDescent="0.3">
      <c r="A806" s="13">
        <f>IF(D806="","",SUBTOTAL(3,D$7:$D806))</f>
        <v>795</v>
      </c>
      <c r="B806" s="376"/>
      <c r="C806" s="55" t="s">
        <v>2608</v>
      </c>
      <c r="D806" s="56" t="s">
        <v>1300</v>
      </c>
      <c r="E806" s="391"/>
      <c r="F806" s="53" t="s">
        <v>2596</v>
      </c>
      <c r="G806" s="376"/>
      <c r="H806" s="54"/>
      <c r="I806" s="55"/>
      <c r="J806" s="56"/>
      <c r="K806" s="53" t="s">
        <v>2623</v>
      </c>
      <c r="L806" s="51">
        <v>2482000</v>
      </c>
      <c r="M806" s="51">
        <v>2482000</v>
      </c>
      <c r="N806" s="51">
        <v>2482000</v>
      </c>
      <c r="O806" s="51">
        <v>2482000</v>
      </c>
      <c r="P806" s="51">
        <v>2482000</v>
      </c>
      <c r="Q806" s="51">
        <v>2482000</v>
      </c>
      <c r="R806" s="51">
        <v>2482000</v>
      </c>
      <c r="S806" s="51">
        <v>2482000</v>
      </c>
      <c r="T806" s="51">
        <v>2482000</v>
      </c>
    </row>
    <row r="807" spans="1:20" s="10" customFormat="1" ht="65.25" customHeight="1" x14ac:dyDescent="0.3">
      <c r="A807" s="13">
        <f>IF(D807="","",SUBTOTAL(3,D$7:$D807))</f>
        <v>796</v>
      </c>
      <c r="B807" s="376"/>
      <c r="C807" s="55" t="s">
        <v>2609</v>
      </c>
      <c r="D807" s="56" t="s">
        <v>1300</v>
      </c>
      <c r="E807" s="391"/>
      <c r="F807" s="53" t="s">
        <v>2596</v>
      </c>
      <c r="G807" s="376"/>
      <c r="H807" s="54"/>
      <c r="I807" s="55"/>
      <c r="J807" s="56"/>
      <c r="K807" s="53" t="s">
        <v>2624</v>
      </c>
      <c r="L807" s="51">
        <v>1266000</v>
      </c>
      <c r="M807" s="51">
        <v>1266000</v>
      </c>
      <c r="N807" s="51">
        <v>1266000</v>
      </c>
      <c r="O807" s="51">
        <v>1266000</v>
      </c>
      <c r="P807" s="51">
        <v>1266000</v>
      </c>
      <c r="Q807" s="51">
        <v>1266000</v>
      </c>
      <c r="R807" s="51">
        <v>1266000</v>
      </c>
      <c r="S807" s="51">
        <v>1266000</v>
      </c>
      <c r="T807" s="51">
        <v>1266000</v>
      </c>
    </row>
    <row r="808" spans="1:20" s="10" customFormat="1" ht="70.5" customHeight="1" x14ac:dyDescent="0.3">
      <c r="A808" s="13">
        <f>IF(D808="","",SUBTOTAL(3,D$7:$D808))</f>
        <v>797</v>
      </c>
      <c r="B808" s="376"/>
      <c r="C808" s="55" t="s">
        <v>2610</v>
      </c>
      <c r="D808" s="56" t="s">
        <v>373</v>
      </c>
      <c r="E808" s="391"/>
      <c r="F808" s="53" t="s">
        <v>1511</v>
      </c>
      <c r="G808" s="376"/>
      <c r="H808" s="54"/>
      <c r="I808" s="55"/>
      <c r="J808" s="56"/>
      <c r="K808" s="53" t="s">
        <v>2625</v>
      </c>
      <c r="L808" s="51">
        <v>4014000</v>
      </c>
      <c r="M808" s="51">
        <v>4014000</v>
      </c>
      <c r="N808" s="51">
        <v>4014000</v>
      </c>
      <c r="O808" s="51">
        <v>4014000</v>
      </c>
      <c r="P808" s="51">
        <v>4014000</v>
      </c>
      <c r="Q808" s="51">
        <v>4014000</v>
      </c>
      <c r="R808" s="51">
        <v>4014000</v>
      </c>
      <c r="S808" s="51">
        <v>4014000</v>
      </c>
      <c r="T808" s="51">
        <v>4014000</v>
      </c>
    </row>
    <row r="809" spans="1:20" s="10" customFormat="1" ht="67.5" customHeight="1" x14ac:dyDescent="0.3">
      <c r="A809" s="13">
        <f>IF(D809="","",SUBTOTAL(3,D$7:$D809))</f>
        <v>798</v>
      </c>
      <c r="B809" s="376"/>
      <c r="C809" s="55" t="s">
        <v>2611</v>
      </c>
      <c r="D809" s="56" t="s">
        <v>373</v>
      </c>
      <c r="E809" s="391"/>
      <c r="F809" s="53" t="s">
        <v>1511</v>
      </c>
      <c r="G809" s="376"/>
      <c r="H809" s="54"/>
      <c r="I809" s="55"/>
      <c r="J809" s="56"/>
      <c r="K809" s="53" t="s">
        <v>2626</v>
      </c>
      <c r="L809" s="51">
        <v>4126000</v>
      </c>
      <c r="M809" s="51">
        <v>4126000</v>
      </c>
      <c r="N809" s="51">
        <v>4126000</v>
      </c>
      <c r="O809" s="51">
        <v>4126000</v>
      </c>
      <c r="P809" s="51">
        <v>4126000</v>
      </c>
      <c r="Q809" s="51">
        <v>4126000</v>
      </c>
      <c r="R809" s="51">
        <v>4126000</v>
      </c>
      <c r="S809" s="51">
        <v>4126000</v>
      </c>
      <c r="T809" s="51">
        <v>4126000</v>
      </c>
    </row>
    <row r="810" spans="1:20" s="10" customFormat="1" ht="65.099999999999994" customHeight="1" x14ac:dyDescent="0.3">
      <c r="A810" s="13">
        <f>IF(D810="","",SUBTOTAL(3,D$7:$D810))</f>
        <v>799</v>
      </c>
      <c r="B810" s="376"/>
      <c r="C810" s="55" t="s">
        <v>1503</v>
      </c>
      <c r="D810" s="56" t="s">
        <v>321</v>
      </c>
      <c r="E810" s="55" t="s">
        <v>52</v>
      </c>
      <c r="F810" s="53" t="s">
        <v>1504</v>
      </c>
      <c r="G810" s="376" t="s">
        <v>1505</v>
      </c>
      <c r="H810" s="391" t="s">
        <v>17</v>
      </c>
      <c r="I810" s="373"/>
      <c r="J810" s="389" t="s">
        <v>19</v>
      </c>
      <c r="K810" s="388"/>
      <c r="L810" s="51">
        <v>746363.63636363635</v>
      </c>
      <c r="M810" s="51">
        <v>746363.63636363635</v>
      </c>
      <c r="N810" s="51">
        <v>746363.63636363635</v>
      </c>
      <c r="O810" s="51">
        <v>746363.63636363635</v>
      </c>
      <c r="P810" s="51">
        <v>746363.63636363635</v>
      </c>
      <c r="Q810" s="51">
        <v>746363.63636363635</v>
      </c>
      <c r="R810" s="51">
        <v>746363.63636363635</v>
      </c>
      <c r="S810" s="51">
        <v>746363.63636363635</v>
      </c>
      <c r="T810" s="51">
        <v>746363.63636363635</v>
      </c>
    </row>
    <row r="811" spans="1:20" s="10" customFormat="1" ht="65.099999999999994" customHeight="1" x14ac:dyDescent="0.3">
      <c r="A811" s="13">
        <f>IF(D811="","",SUBTOTAL(3,D$7:$D811))</f>
        <v>800</v>
      </c>
      <c r="B811" s="376"/>
      <c r="C811" s="55" t="s">
        <v>1506</v>
      </c>
      <c r="D811" s="56" t="s">
        <v>321</v>
      </c>
      <c r="E811" s="55" t="s">
        <v>52</v>
      </c>
      <c r="F811" s="53" t="s">
        <v>1504</v>
      </c>
      <c r="G811" s="376"/>
      <c r="H811" s="391"/>
      <c r="I811" s="373"/>
      <c r="J811" s="389"/>
      <c r="K811" s="388"/>
      <c r="L811" s="51">
        <v>936363.63636363624</v>
      </c>
      <c r="M811" s="51">
        <v>936363.63636363624</v>
      </c>
      <c r="N811" s="51">
        <v>936363.63636363624</v>
      </c>
      <c r="O811" s="51">
        <v>936363.63636363624</v>
      </c>
      <c r="P811" s="51">
        <v>936363.63636363624</v>
      </c>
      <c r="Q811" s="51">
        <v>936363.63636363624</v>
      </c>
      <c r="R811" s="51">
        <v>936363.63636363624</v>
      </c>
      <c r="S811" s="51">
        <v>936363.63636363624</v>
      </c>
      <c r="T811" s="51">
        <v>936363.63636363624</v>
      </c>
    </row>
    <row r="812" spans="1:20" s="10" customFormat="1" ht="65.099999999999994" customHeight="1" x14ac:dyDescent="0.3">
      <c r="A812" s="13">
        <f>IF(D812="","",SUBTOTAL(3,D$7:$D812))</f>
        <v>801</v>
      </c>
      <c r="B812" s="376"/>
      <c r="C812" s="55" t="s">
        <v>1507</v>
      </c>
      <c r="D812" s="56" t="s">
        <v>321</v>
      </c>
      <c r="E812" s="55" t="s">
        <v>52</v>
      </c>
      <c r="F812" s="53" t="s">
        <v>1504</v>
      </c>
      <c r="G812" s="376"/>
      <c r="H812" s="391"/>
      <c r="I812" s="373"/>
      <c r="J812" s="389"/>
      <c r="K812" s="388"/>
      <c r="L812" s="51">
        <v>2260000</v>
      </c>
      <c r="M812" s="51">
        <v>2260000</v>
      </c>
      <c r="N812" s="51">
        <v>2260000</v>
      </c>
      <c r="O812" s="51">
        <v>2260000</v>
      </c>
      <c r="P812" s="51">
        <v>2260000</v>
      </c>
      <c r="Q812" s="51">
        <v>2260000</v>
      </c>
      <c r="R812" s="51">
        <v>2260000</v>
      </c>
      <c r="S812" s="51">
        <v>2260000</v>
      </c>
      <c r="T812" s="51">
        <v>2260000</v>
      </c>
    </row>
    <row r="813" spans="1:20" s="10" customFormat="1" ht="65.099999999999994" customHeight="1" x14ac:dyDescent="0.3">
      <c r="A813" s="13">
        <f>IF(D813="","",SUBTOTAL(3,D$7:$D813))</f>
        <v>802</v>
      </c>
      <c r="B813" s="376"/>
      <c r="C813" s="55" t="s">
        <v>1508</v>
      </c>
      <c r="D813" s="56" t="s">
        <v>321</v>
      </c>
      <c r="E813" s="55" t="s">
        <v>52</v>
      </c>
      <c r="F813" s="53" t="s">
        <v>1504</v>
      </c>
      <c r="G813" s="376"/>
      <c r="H813" s="391"/>
      <c r="I813" s="373"/>
      <c r="J813" s="389"/>
      <c r="K813" s="388"/>
      <c r="L813" s="51">
        <v>1618181.8181818181</v>
      </c>
      <c r="M813" s="51">
        <v>1618181.8181818181</v>
      </c>
      <c r="N813" s="51">
        <v>1618181.8181818181</v>
      </c>
      <c r="O813" s="51">
        <v>1618181.8181818181</v>
      </c>
      <c r="P813" s="51">
        <v>1618181.8181818181</v>
      </c>
      <c r="Q813" s="51">
        <v>1618181.8181818181</v>
      </c>
      <c r="R813" s="51">
        <v>1618181.8181818181</v>
      </c>
      <c r="S813" s="51">
        <v>1618181.8181818181</v>
      </c>
      <c r="T813" s="51">
        <v>1618181.8181818181</v>
      </c>
    </row>
    <row r="814" spans="1:20" s="10" customFormat="1" ht="65.099999999999994" customHeight="1" x14ac:dyDescent="0.3">
      <c r="A814" s="13">
        <f>IF(D814="","",SUBTOTAL(3,D$7:$D814))</f>
        <v>803</v>
      </c>
      <c r="B814" s="376"/>
      <c r="C814" s="55" t="s">
        <v>1509</v>
      </c>
      <c r="D814" s="56" t="s">
        <v>321</v>
      </c>
      <c r="E814" s="55" t="s">
        <v>52</v>
      </c>
      <c r="F814" s="53" t="s">
        <v>1504</v>
      </c>
      <c r="G814" s="376"/>
      <c r="H814" s="391"/>
      <c r="I814" s="373"/>
      <c r="J814" s="389"/>
      <c r="K814" s="388"/>
      <c r="L814" s="51">
        <v>3157272.7272727271</v>
      </c>
      <c r="M814" s="51">
        <v>3157272.7272727271</v>
      </c>
      <c r="N814" s="51">
        <v>3157272.7272727271</v>
      </c>
      <c r="O814" s="51">
        <v>3157272.7272727271</v>
      </c>
      <c r="P814" s="51">
        <v>3157272.7272727271</v>
      </c>
      <c r="Q814" s="51">
        <v>3157272.7272727271</v>
      </c>
      <c r="R814" s="51">
        <v>3157272.7272727271</v>
      </c>
      <c r="S814" s="51">
        <v>3157272.7272727271</v>
      </c>
      <c r="T814" s="51">
        <v>3157272.7272727271</v>
      </c>
    </row>
    <row r="815" spans="1:20" s="10" customFormat="1" ht="65.099999999999994" customHeight="1" x14ac:dyDescent="0.3">
      <c r="A815" s="13">
        <f>IF(D815="","",SUBTOTAL(3,D$7:$D815))</f>
        <v>804</v>
      </c>
      <c r="B815" s="376"/>
      <c r="C815" s="55" t="s">
        <v>1510</v>
      </c>
      <c r="D815" s="56" t="s">
        <v>321</v>
      </c>
      <c r="E815" s="55" t="s">
        <v>52</v>
      </c>
      <c r="F815" s="53" t="s">
        <v>1511</v>
      </c>
      <c r="G815" s="376"/>
      <c r="H815" s="391"/>
      <c r="I815" s="373"/>
      <c r="J815" s="389"/>
      <c r="K815" s="388"/>
      <c r="L815" s="51">
        <v>3522727.2727272725</v>
      </c>
      <c r="M815" s="51">
        <v>3522727.2727272725</v>
      </c>
      <c r="N815" s="51">
        <v>3522727.2727272725</v>
      </c>
      <c r="O815" s="51">
        <v>3522727.2727272725</v>
      </c>
      <c r="P815" s="51">
        <v>3522727.2727272725</v>
      </c>
      <c r="Q815" s="51">
        <v>3522727.2727272725</v>
      </c>
      <c r="R815" s="51">
        <v>3522727.2727272725</v>
      </c>
      <c r="S815" s="51">
        <v>3522727.2727272725</v>
      </c>
      <c r="T815" s="51">
        <v>3522727.2727272725</v>
      </c>
    </row>
    <row r="816" spans="1:20" s="10" customFormat="1" ht="65.099999999999994" customHeight="1" x14ac:dyDescent="0.3">
      <c r="A816" s="13">
        <f>IF(D816="","",SUBTOTAL(3,D$7:$D816))</f>
        <v>805</v>
      </c>
      <c r="B816" s="376"/>
      <c r="C816" s="55" t="s">
        <v>1512</v>
      </c>
      <c r="D816" s="56" t="s">
        <v>321</v>
      </c>
      <c r="E816" s="55" t="s">
        <v>1513</v>
      </c>
      <c r="F816" s="53" t="s">
        <v>1514</v>
      </c>
      <c r="G816" s="376"/>
      <c r="H816" s="391"/>
      <c r="I816" s="373"/>
      <c r="J816" s="389"/>
      <c r="K816" s="388"/>
      <c r="L816" s="51">
        <v>1990909.0909090908</v>
      </c>
      <c r="M816" s="51">
        <v>1990909.0909090908</v>
      </c>
      <c r="N816" s="51">
        <v>1990909.0909090908</v>
      </c>
      <c r="O816" s="51">
        <v>1990909.0909090908</v>
      </c>
      <c r="P816" s="51">
        <v>1990909.0909090908</v>
      </c>
      <c r="Q816" s="51">
        <v>1990909.0909090908</v>
      </c>
      <c r="R816" s="51">
        <v>1990909.0909090908</v>
      </c>
      <c r="S816" s="51">
        <v>1990909.0909090908</v>
      </c>
      <c r="T816" s="51">
        <v>1990909.0909090908</v>
      </c>
    </row>
    <row r="817" spans="1:20" s="10" customFormat="1" ht="65.099999999999994" customHeight="1" x14ac:dyDescent="0.3">
      <c r="A817" s="13">
        <f>IF(D817="","",SUBTOTAL(3,D$7:$D817))</f>
        <v>806</v>
      </c>
      <c r="B817" s="376"/>
      <c r="C817" s="55" t="s">
        <v>1515</v>
      </c>
      <c r="D817" s="56" t="s">
        <v>321</v>
      </c>
      <c r="E817" s="55" t="s">
        <v>1513</v>
      </c>
      <c r="F817" s="53" t="s">
        <v>1514</v>
      </c>
      <c r="G817" s="376"/>
      <c r="H817" s="391"/>
      <c r="I817" s="373"/>
      <c r="J817" s="389"/>
      <c r="K817" s="388"/>
      <c r="L817" s="51">
        <v>2192727.2727272725</v>
      </c>
      <c r="M817" s="51">
        <v>2192727.2727272725</v>
      </c>
      <c r="N817" s="51">
        <v>2192727.2727272725</v>
      </c>
      <c r="O817" s="51">
        <v>2192727.2727272725</v>
      </c>
      <c r="P817" s="51">
        <v>2192727.2727272725</v>
      </c>
      <c r="Q817" s="51">
        <v>2192727.2727272725</v>
      </c>
      <c r="R817" s="51">
        <v>2192727.2727272725</v>
      </c>
      <c r="S817" s="51">
        <v>2192727.2727272725</v>
      </c>
      <c r="T817" s="51">
        <v>2192727.2727272725</v>
      </c>
    </row>
    <row r="818" spans="1:20" s="10" customFormat="1" ht="65.099999999999994" customHeight="1" x14ac:dyDescent="0.3">
      <c r="A818" s="13">
        <f>IF(D818="","",SUBTOTAL(3,D$7:$D818))</f>
        <v>807</v>
      </c>
      <c r="B818" s="376"/>
      <c r="C818" s="55" t="s">
        <v>1516</v>
      </c>
      <c r="D818" s="56" t="s">
        <v>321</v>
      </c>
      <c r="E818" s="55" t="s">
        <v>1513</v>
      </c>
      <c r="F818" s="53" t="s">
        <v>1514</v>
      </c>
      <c r="G818" s="376"/>
      <c r="H818" s="391"/>
      <c r="I818" s="373"/>
      <c r="J818" s="389"/>
      <c r="K818" s="388"/>
      <c r="L818" s="51">
        <v>3063636.3636363633</v>
      </c>
      <c r="M818" s="51">
        <v>3063636.3636363633</v>
      </c>
      <c r="N818" s="51">
        <v>3063636.3636363633</v>
      </c>
      <c r="O818" s="51">
        <v>3063636.3636363633</v>
      </c>
      <c r="P818" s="51">
        <v>3063636.3636363633</v>
      </c>
      <c r="Q818" s="51">
        <v>3063636.3636363633</v>
      </c>
      <c r="R818" s="51">
        <v>3063636.3636363633</v>
      </c>
      <c r="S818" s="51">
        <v>3063636.3636363633</v>
      </c>
      <c r="T818" s="51">
        <v>3063636.3636363633</v>
      </c>
    </row>
    <row r="819" spans="1:20" s="10" customFormat="1" ht="65.099999999999994" customHeight="1" x14ac:dyDescent="0.3">
      <c r="A819" s="13">
        <f>IF(D819="","",SUBTOTAL(3,D$7:$D819))</f>
        <v>808</v>
      </c>
      <c r="B819" s="376"/>
      <c r="C819" s="55" t="s">
        <v>1517</v>
      </c>
      <c r="D819" s="56" t="s">
        <v>321</v>
      </c>
      <c r="E819" s="55" t="s">
        <v>1518</v>
      </c>
      <c r="F819" s="53" t="s">
        <v>1514</v>
      </c>
      <c r="G819" s="376"/>
      <c r="H819" s="391"/>
      <c r="I819" s="373"/>
      <c r="J819" s="389"/>
      <c r="K819" s="388"/>
      <c r="L819" s="51">
        <v>2104545.4545454546</v>
      </c>
      <c r="M819" s="51">
        <v>2104545.4545454546</v>
      </c>
      <c r="N819" s="51">
        <v>2104545.4545454546</v>
      </c>
      <c r="O819" s="51">
        <v>2104545.4545454546</v>
      </c>
      <c r="P819" s="51">
        <v>2104545.4545454546</v>
      </c>
      <c r="Q819" s="51">
        <v>2104545.4545454546</v>
      </c>
      <c r="R819" s="51">
        <v>2104545.4545454546</v>
      </c>
      <c r="S819" s="51">
        <v>2104545.4545454546</v>
      </c>
      <c r="T819" s="51">
        <v>2104545.4545454546</v>
      </c>
    </row>
    <row r="820" spans="1:20" s="10" customFormat="1" ht="65.099999999999994" customHeight="1" x14ac:dyDescent="0.3">
      <c r="A820" s="13">
        <f>IF(D820="","",SUBTOTAL(3,D$7:$D820))</f>
        <v>809</v>
      </c>
      <c r="B820" s="376"/>
      <c r="C820" s="55" t="s">
        <v>1519</v>
      </c>
      <c r="D820" s="56" t="s">
        <v>321</v>
      </c>
      <c r="E820" s="55" t="s">
        <v>1440</v>
      </c>
      <c r="F820" s="53" t="s">
        <v>1511</v>
      </c>
      <c r="G820" s="376"/>
      <c r="H820" s="391"/>
      <c r="I820" s="373"/>
      <c r="J820" s="389"/>
      <c r="K820" s="388"/>
      <c r="L820" s="51">
        <v>2818181.8181818179</v>
      </c>
      <c r="M820" s="51">
        <v>2818181.8181818179</v>
      </c>
      <c r="N820" s="51">
        <v>2818181.8181818179</v>
      </c>
      <c r="O820" s="51">
        <v>2818181.8181818179</v>
      </c>
      <c r="P820" s="51">
        <v>2818181.8181818179</v>
      </c>
      <c r="Q820" s="51">
        <v>2818181.8181818179</v>
      </c>
      <c r="R820" s="51">
        <v>2818181.8181818179</v>
      </c>
      <c r="S820" s="51">
        <v>2818181.8181818179</v>
      </c>
      <c r="T820" s="51">
        <v>2818181.8181818179</v>
      </c>
    </row>
    <row r="821" spans="1:20" s="10" customFormat="1" ht="65.099999999999994" customHeight="1" x14ac:dyDescent="0.3">
      <c r="A821" s="13">
        <f>IF(D821="","",SUBTOTAL(3,D$7:$D821))</f>
        <v>810</v>
      </c>
      <c r="B821" s="376"/>
      <c r="C821" s="55" t="s">
        <v>1520</v>
      </c>
      <c r="D821" s="56" t="s">
        <v>321</v>
      </c>
      <c r="E821" s="55" t="s">
        <v>52</v>
      </c>
      <c r="F821" s="53" t="s">
        <v>1504</v>
      </c>
      <c r="G821" s="376"/>
      <c r="H821" s="391"/>
      <c r="I821" s="373"/>
      <c r="J821" s="389"/>
      <c r="K821" s="388"/>
      <c r="L821" s="51">
        <v>1318181.8181818181</v>
      </c>
      <c r="M821" s="51">
        <v>1318181.8181818181</v>
      </c>
      <c r="N821" s="51">
        <v>1318181.8181818181</v>
      </c>
      <c r="O821" s="51">
        <v>1318181.8181818181</v>
      </c>
      <c r="P821" s="51">
        <v>1318181.8181818181</v>
      </c>
      <c r="Q821" s="51">
        <v>1318181.8181818181</v>
      </c>
      <c r="R821" s="51">
        <v>1318181.8181818181</v>
      </c>
      <c r="S821" s="51">
        <v>1318181.8181818181</v>
      </c>
      <c r="T821" s="51">
        <v>1318181.8181818181</v>
      </c>
    </row>
    <row r="822" spans="1:20" s="10" customFormat="1" ht="65.099999999999994" customHeight="1" x14ac:dyDescent="0.3">
      <c r="A822" s="13">
        <f>IF(D822="","",SUBTOTAL(3,D$7:$D822))</f>
        <v>811</v>
      </c>
      <c r="B822" s="376"/>
      <c r="C822" s="55" t="s">
        <v>1522</v>
      </c>
      <c r="D822" s="56" t="s">
        <v>405</v>
      </c>
      <c r="E822" s="55" t="s">
        <v>1523</v>
      </c>
      <c r="F822" s="53" t="s">
        <v>1524</v>
      </c>
      <c r="G822" s="376" t="s">
        <v>1525</v>
      </c>
      <c r="H822" s="391" t="s">
        <v>17</v>
      </c>
      <c r="I822" s="373"/>
      <c r="J822" s="389" t="s">
        <v>1526</v>
      </c>
      <c r="K822" s="388"/>
      <c r="L822" s="51">
        <v>41458.333333333336</v>
      </c>
      <c r="M822" s="51">
        <v>41458.333333333336</v>
      </c>
      <c r="N822" s="51">
        <v>41458.333333333336</v>
      </c>
      <c r="O822" s="51">
        <v>41458.333333333336</v>
      </c>
      <c r="P822" s="51">
        <v>41458.333333333336</v>
      </c>
      <c r="Q822" s="51">
        <v>41458.333333333336</v>
      </c>
      <c r="R822" s="51">
        <v>41458.333333333336</v>
      </c>
      <c r="S822" s="51">
        <v>41458.333333333336</v>
      </c>
      <c r="T822" s="51">
        <v>41458.333333333336</v>
      </c>
    </row>
    <row r="823" spans="1:20" s="10" customFormat="1" ht="65.099999999999994" customHeight="1" x14ac:dyDescent="0.3">
      <c r="A823" s="13">
        <f>IF(D823="","",SUBTOTAL(3,D$7:$D823))</f>
        <v>812</v>
      </c>
      <c r="B823" s="376"/>
      <c r="C823" s="55" t="s">
        <v>1527</v>
      </c>
      <c r="D823" s="56" t="s">
        <v>405</v>
      </c>
      <c r="E823" s="55" t="s">
        <v>1523</v>
      </c>
      <c r="F823" s="53" t="s">
        <v>1528</v>
      </c>
      <c r="G823" s="376"/>
      <c r="H823" s="391"/>
      <c r="I823" s="373"/>
      <c r="J823" s="389"/>
      <c r="K823" s="388"/>
      <c r="L823" s="51">
        <v>97619.047619047618</v>
      </c>
      <c r="M823" s="51">
        <v>97619.047619047618</v>
      </c>
      <c r="N823" s="51">
        <v>97619.047619047618</v>
      </c>
      <c r="O823" s="51">
        <v>97619.047619047618</v>
      </c>
      <c r="P823" s="51">
        <v>97619.047619047618</v>
      </c>
      <c r="Q823" s="51">
        <v>97619.047619047618</v>
      </c>
      <c r="R823" s="51">
        <v>97619.047619047618</v>
      </c>
      <c r="S823" s="51">
        <v>97619.047619047618</v>
      </c>
      <c r="T823" s="51">
        <v>97619.047619047618</v>
      </c>
    </row>
    <row r="824" spans="1:20" s="10" customFormat="1" ht="65.099999999999994" customHeight="1" x14ac:dyDescent="0.3">
      <c r="A824" s="13">
        <f>IF(D824="","",SUBTOTAL(3,D$7:$D824))</f>
        <v>813</v>
      </c>
      <c r="B824" s="376"/>
      <c r="C824" s="55" t="s">
        <v>1529</v>
      </c>
      <c r="D824" s="56" t="s">
        <v>405</v>
      </c>
      <c r="E824" s="55" t="s">
        <v>1523</v>
      </c>
      <c r="F824" s="53" t="s">
        <v>1528</v>
      </c>
      <c r="G824" s="376"/>
      <c r="H824" s="391"/>
      <c r="I824" s="373"/>
      <c r="J824" s="389"/>
      <c r="K824" s="388"/>
      <c r="L824" s="51">
        <v>127857.14285714286</v>
      </c>
      <c r="M824" s="51">
        <v>127857.14285714286</v>
      </c>
      <c r="N824" s="51">
        <v>127857.14285714286</v>
      </c>
      <c r="O824" s="51">
        <v>127857.14285714286</v>
      </c>
      <c r="P824" s="51">
        <v>127857.14285714286</v>
      </c>
      <c r="Q824" s="51">
        <v>127857.14285714286</v>
      </c>
      <c r="R824" s="51">
        <v>127857.14285714286</v>
      </c>
      <c r="S824" s="51">
        <v>127857.14285714286</v>
      </c>
      <c r="T824" s="51">
        <v>127857.14285714286</v>
      </c>
    </row>
    <row r="825" spans="1:20" s="10" customFormat="1" ht="65.099999999999994" customHeight="1" x14ac:dyDescent="0.3">
      <c r="A825" s="13">
        <f>IF(D825="","",SUBTOTAL(3,D$7:$D825))</f>
        <v>814</v>
      </c>
      <c r="B825" s="376"/>
      <c r="C825" s="55" t="s">
        <v>1530</v>
      </c>
      <c r="D825" s="56" t="s">
        <v>405</v>
      </c>
      <c r="E825" s="55" t="s">
        <v>1523</v>
      </c>
      <c r="F825" s="53" t="s">
        <v>1528</v>
      </c>
      <c r="G825" s="376"/>
      <c r="H825" s="391"/>
      <c r="I825" s="373"/>
      <c r="J825" s="389"/>
      <c r="K825" s="388"/>
      <c r="L825" s="51">
        <v>100952.38095238095</v>
      </c>
      <c r="M825" s="51">
        <v>100952.38095238095</v>
      </c>
      <c r="N825" s="51">
        <v>100952.38095238095</v>
      </c>
      <c r="O825" s="51">
        <v>100952.38095238095</v>
      </c>
      <c r="P825" s="51">
        <v>100952.38095238095</v>
      </c>
      <c r="Q825" s="51">
        <v>100952.38095238095</v>
      </c>
      <c r="R825" s="51">
        <v>100952.38095238095</v>
      </c>
      <c r="S825" s="51">
        <v>100952.38095238095</v>
      </c>
      <c r="T825" s="51">
        <v>100952.38095238095</v>
      </c>
    </row>
    <row r="826" spans="1:20" s="10" customFormat="1" ht="65.099999999999994" customHeight="1" x14ac:dyDescent="0.3">
      <c r="A826" s="13">
        <f>IF(D826="","",SUBTOTAL(3,D$7:$D826))</f>
        <v>815</v>
      </c>
      <c r="B826" s="376"/>
      <c r="C826" s="55" t="s">
        <v>1531</v>
      </c>
      <c r="D826" s="56" t="s">
        <v>405</v>
      </c>
      <c r="E826" s="55" t="s">
        <v>1523</v>
      </c>
      <c r="F826" s="53" t="s">
        <v>1532</v>
      </c>
      <c r="G826" s="376"/>
      <c r="H826" s="391"/>
      <c r="I826" s="373"/>
      <c r="J826" s="389"/>
      <c r="K826" s="388"/>
      <c r="L826" s="51">
        <v>149000</v>
      </c>
      <c r="M826" s="51">
        <v>149000</v>
      </c>
      <c r="N826" s="51">
        <v>149000</v>
      </c>
      <c r="O826" s="51">
        <v>149000</v>
      </c>
      <c r="P826" s="51">
        <v>149000</v>
      </c>
      <c r="Q826" s="51">
        <v>149000</v>
      </c>
      <c r="R826" s="51">
        <v>149000</v>
      </c>
      <c r="S826" s="51">
        <v>149000</v>
      </c>
      <c r="T826" s="51">
        <v>149000</v>
      </c>
    </row>
    <row r="827" spans="1:20" s="10" customFormat="1" ht="65.099999999999994" customHeight="1" x14ac:dyDescent="0.3">
      <c r="A827" s="13">
        <f>IF(D827="","",SUBTOTAL(3,D$7:$D827))</f>
        <v>816</v>
      </c>
      <c r="B827" s="376"/>
      <c r="C827" s="55" t="s">
        <v>1533</v>
      </c>
      <c r="D827" s="56" t="s">
        <v>405</v>
      </c>
      <c r="E827" s="55" t="s">
        <v>1523</v>
      </c>
      <c r="F827" s="53" t="s">
        <v>1534</v>
      </c>
      <c r="G827" s="376"/>
      <c r="H827" s="391"/>
      <c r="I827" s="373"/>
      <c r="J827" s="389"/>
      <c r="K827" s="388"/>
      <c r="L827" s="51">
        <v>76304.34782608696</v>
      </c>
      <c r="M827" s="51">
        <v>76304.34782608696</v>
      </c>
      <c r="N827" s="51">
        <v>76304.34782608696</v>
      </c>
      <c r="O827" s="51">
        <v>76304.34782608696</v>
      </c>
      <c r="P827" s="51">
        <v>76304.34782608696</v>
      </c>
      <c r="Q827" s="51">
        <v>76304.34782608696</v>
      </c>
      <c r="R827" s="51">
        <v>76304.34782608696</v>
      </c>
      <c r="S827" s="51">
        <v>76304.34782608696</v>
      </c>
      <c r="T827" s="51">
        <v>76304.34782608696</v>
      </c>
    </row>
    <row r="828" spans="1:20" s="10" customFormat="1" ht="65.099999999999994" customHeight="1" x14ac:dyDescent="0.3">
      <c r="A828" s="13">
        <f>IF(D828="","",SUBTOTAL(3,D$7:$D828))</f>
        <v>817</v>
      </c>
      <c r="B828" s="376"/>
      <c r="C828" s="55" t="s">
        <v>1535</v>
      </c>
      <c r="D828" s="56" t="s">
        <v>405</v>
      </c>
      <c r="E828" s="55" t="s">
        <v>1523</v>
      </c>
      <c r="F828" s="53" t="s">
        <v>1536</v>
      </c>
      <c r="G828" s="376"/>
      <c r="H828" s="391"/>
      <c r="I828" s="373"/>
      <c r="J828" s="389"/>
      <c r="K828" s="388"/>
      <c r="L828" s="51">
        <v>110227.27272727272</v>
      </c>
      <c r="M828" s="51">
        <v>110227.27272727272</v>
      </c>
      <c r="N828" s="51">
        <v>110227.27272727272</v>
      </c>
      <c r="O828" s="51">
        <v>110227.27272727272</v>
      </c>
      <c r="P828" s="51">
        <v>110227.27272727272</v>
      </c>
      <c r="Q828" s="51">
        <v>110227.27272727272</v>
      </c>
      <c r="R828" s="51">
        <v>110227.27272727272</v>
      </c>
      <c r="S828" s="51">
        <v>110227.27272727272</v>
      </c>
      <c r="T828" s="51">
        <v>110227.27272727272</v>
      </c>
    </row>
    <row r="829" spans="1:20" s="10" customFormat="1" ht="65.099999999999994" customHeight="1" x14ac:dyDescent="0.3">
      <c r="A829" s="13">
        <f>IF(D829="","",SUBTOTAL(3,D$7:$D829))</f>
        <v>818</v>
      </c>
      <c r="B829" s="376"/>
      <c r="C829" s="55" t="s">
        <v>1537</v>
      </c>
      <c r="D829" s="56" t="s">
        <v>405</v>
      </c>
      <c r="E829" s="55" t="s">
        <v>1523</v>
      </c>
      <c r="F829" s="53" t="s">
        <v>1538</v>
      </c>
      <c r="G829" s="376"/>
      <c r="H829" s="391"/>
      <c r="I829" s="373"/>
      <c r="J829" s="389"/>
      <c r="K829" s="388"/>
      <c r="L829" s="51">
        <v>162105.26315789475</v>
      </c>
      <c r="M829" s="51">
        <v>162105.26315789475</v>
      </c>
      <c r="N829" s="51">
        <v>162105.26315789475</v>
      </c>
      <c r="O829" s="51">
        <v>162105.26315789475</v>
      </c>
      <c r="P829" s="51">
        <v>162105.26315789475</v>
      </c>
      <c r="Q829" s="51">
        <v>162105.26315789475</v>
      </c>
      <c r="R829" s="51">
        <v>162105.26315789475</v>
      </c>
      <c r="S829" s="51">
        <v>162105.26315789475</v>
      </c>
      <c r="T829" s="51">
        <v>162105.26315789475</v>
      </c>
    </row>
    <row r="830" spans="1:20" s="10" customFormat="1" ht="91.5" customHeight="1" x14ac:dyDescent="0.3">
      <c r="A830" s="13">
        <f>IF(D830="","",SUBTOTAL(3,D$7:$D830))</f>
        <v>819</v>
      </c>
      <c r="B830" s="376"/>
      <c r="C830" s="55" t="s">
        <v>1539</v>
      </c>
      <c r="D830" s="56" t="s">
        <v>405</v>
      </c>
      <c r="E830" s="55" t="s">
        <v>1523</v>
      </c>
      <c r="F830" s="53" t="s">
        <v>1532</v>
      </c>
      <c r="G830" s="376"/>
      <c r="H830" s="391"/>
      <c r="I830" s="373"/>
      <c r="J830" s="389"/>
      <c r="K830" s="388"/>
      <c r="L830" s="51">
        <v>131250</v>
      </c>
      <c r="M830" s="51">
        <v>131250</v>
      </c>
      <c r="N830" s="51">
        <v>131250</v>
      </c>
      <c r="O830" s="51">
        <v>131250</v>
      </c>
      <c r="P830" s="51">
        <v>131250</v>
      </c>
      <c r="Q830" s="51">
        <v>131250</v>
      </c>
      <c r="R830" s="51">
        <v>131250</v>
      </c>
      <c r="S830" s="51">
        <v>131250</v>
      </c>
      <c r="T830" s="51">
        <v>131250</v>
      </c>
    </row>
    <row r="831" spans="1:20" s="10" customFormat="1" ht="65.099999999999994" customHeight="1" x14ac:dyDescent="0.3">
      <c r="A831" s="13">
        <f>IF(D831="","",SUBTOTAL(3,D$7:$D831))</f>
        <v>820</v>
      </c>
      <c r="B831" s="376"/>
      <c r="C831" s="55" t="s">
        <v>1540</v>
      </c>
      <c r="D831" s="56" t="s">
        <v>405</v>
      </c>
      <c r="E831" s="55" t="s">
        <v>1523</v>
      </c>
      <c r="F831" s="53" t="s">
        <v>378</v>
      </c>
      <c r="G831" s="376"/>
      <c r="H831" s="391"/>
      <c r="I831" s="373"/>
      <c r="J831" s="389"/>
      <c r="K831" s="388"/>
      <c r="L831" s="51">
        <v>10500</v>
      </c>
      <c r="M831" s="51">
        <v>10500</v>
      </c>
      <c r="N831" s="51">
        <v>10500</v>
      </c>
      <c r="O831" s="51">
        <v>10500</v>
      </c>
      <c r="P831" s="51">
        <v>10500</v>
      </c>
      <c r="Q831" s="51">
        <v>10500</v>
      </c>
      <c r="R831" s="51">
        <v>10500</v>
      </c>
      <c r="S831" s="51">
        <v>10500</v>
      </c>
      <c r="T831" s="51">
        <v>10500</v>
      </c>
    </row>
    <row r="832" spans="1:20" s="10" customFormat="1" ht="65.099999999999994" customHeight="1" x14ac:dyDescent="0.3">
      <c r="A832" s="13">
        <f>IF(D832="","",SUBTOTAL(3,D$7:$D832))</f>
        <v>821</v>
      </c>
      <c r="B832" s="376"/>
      <c r="C832" s="55" t="s">
        <v>1541</v>
      </c>
      <c r="D832" s="56" t="s">
        <v>405</v>
      </c>
      <c r="E832" s="55" t="s">
        <v>1523</v>
      </c>
      <c r="F832" s="53" t="s">
        <v>378</v>
      </c>
      <c r="G832" s="376"/>
      <c r="H832" s="391"/>
      <c r="I832" s="373"/>
      <c r="J832" s="389"/>
      <c r="K832" s="388"/>
      <c r="L832" s="51">
        <v>13000</v>
      </c>
      <c r="M832" s="51">
        <v>13000</v>
      </c>
      <c r="N832" s="51">
        <v>13000</v>
      </c>
      <c r="O832" s="51">
        <v>13000</v>
      </c>
      <c r="P832" s="51">
        <v>13000</v>
      </c>
      <c r="Q832" s="51">
        <v>13000</v>
      </c>
      <c r="R832" s="51">
        <v>13000</v>
      </c>
      <c r="S832" s="51">
        <v>13000</v>
      </c>
      <c r="T832" s="51">
        <v>13000</v>
      </c>
    </row>
    <row r="833" spans="1:20" s="10" customFormat="1" ht="65.099999999999994" customHeight="1" x14ac:dyDescent="0.3">
      <c r="A833" s="13">
        <f>IF(D833="","",SUBTOTAL(3,D$7:$D833))</f>
        <v>822</v>
      </c>
      <c r="B833" s="376"/>
      <c r="C833" s="55" t="s">
        <v>1542</v>
      </c>
      <c r="D833" s="56" t="s">
        <v>405</v>
      </c>
      <c r="E833" s="55" t="s">
        <v>1523</v>
      </c>
      <c r="F833" s="53" t="s">
        <v>1524</v>
      </c>
      <c r="G833" s="376"/>
      <c r="H833" s="391"/>
      <c r="I833" s="373"/>
      <c r="J833" s="389"/>
      <c r="K833" s="388"/>
      <c r="L833" s="51">
        <v>41458.333333333336</v>
      </c>
      <c r="M833" s="51">
        <v>41458.333333333336</v>
      </c>
      <c r="N833" s="51">
        <v>41458.333333333336</v>
      </c>
      <c r="O833" s="51">
        <v>41458.333333333336</v>
      </c>
      <c r="P833" s="51">
        <v>41458.333333333336</v>
      </c>
      <c r="Q833" s="51">
        <v>41458.333333333336</v>
      </c>
      <c r="R833" s="51">
        <v>41458.333333333336</v>
      </c>
      <c r="S833" s="51">
        <v>41458.333333333336</v>
      </c>
      <c r="T833" s="51">
        <v>41458.333333333336</v>
      </c>
    </row>
    <row r="834" spans="1:20" s="10" customFormat="1" ht="65.099999999999994" customHeight="1" x14ac:dyDescent="0.3">
      <c r="A834" s="13">
        <f>IF(D834="","",SUBTOTAL(3,D$7:$D834))</f>
        <v>823</v>
      </c>
      <c r="B834" s="376"/>
      <c r="C834" s="55" t="s">
        <v>1543</v>
      </c>
      <c r="D834" s="56" t="s">
        <v>405</v>
      </c>
      <c r="E834" s="55" t="s">
        <v>1523</v>
      </c>
      <c r="F834" s="53" t="s">
        <v>1528</v>
      </c>
      <c r="G834" s="376"/>
      <c r="H834" s="391"/>
      <c r="I834" s="373"/>
      <c r="J834" s="389"/>
      <c r="K834" s="388"/>
      <c r="L834" s="51">
        <v>97619.047619047618</v>
      </c>
      <c r="M834" s="51">
        <v>97619.047619047618</v>
      </c>
      <c r="N834" s="51">
        <v>97619.047619047618</v>
      </c>
      <c r="O834" s="51">
        <v>97619.047619047618</v>
      </c>
      <c r="P834" s="51">
        <v>97619.047619047618</v>
      </c>
      <c r="Q834" s="51">
        <v>97619.047619047618</v>
      </c>
      <c r="R834" s="51">
        <v>97619.047619047618</v>
      </c>
      <c r="S834" s="51">
        <v>97619.047619047618</v>
      </c>
      <c r="T834" s="51">
        <v>97619.047619047618</v>
      </c>
    </row>
    <row r="835" spans="1:20" s="10" customFormat="1" ht="104.25" customHeight="1" x14ac:dyDescent="0.3">
      <c r="A835" s="13">
        <f>IF(D835="","",SUBTOTAL(3,D$7:$D835))</f>
        <v>824</v>
      </c>
      <c r="B835" s="376"/>
      <c r="C835" s="55" t="s">
        <v>1544</v>
      </c>
      <c r="D835" s="56" t="s">
        <v>405</v>
      </c>
      <c r="E835" s="55" t="s">
        <v>1523</v>
      </c>
      <c r="F835" s="53" t="s">
        <v>1528</v>
      </c>
      <c r="G835" s="376"/>
      <c r="H835" s="391"/>
      <c r="I835" s="373"/>
      <c r="J835" s="389"/>
      <c r="K835" s="388"/>
      <c r="L835" s="51">
        <v>124761.90476190476</v>
      </c>
      <c r="M835" s="51">
        <v>124761.90476190476</v>
      </c>
      <c r="N835" s="51">
        <v>124761.90476190476</v>
      </c>
      <c r="O835" s="51">
        <v>124761.90476190476</v>
      </c>
      <c r="P835" s="51">
        <v>124761.90476190476</v>
      </c>
      <c r="Q835" s="51">
        <v>124761.90476190476</v>
      </c>
      <c r="R835" s="51">
        <v>124761.90476190476</v>
      </c>
      <c r="S835" s="51">
        <v>124761.90476190476</v>
      </c>
      <c r="T835" s="51">
        <v>124761.90476190476</v>
      </c>
    </row>
    <row r="836" spans="1:20" s="10" customFormat="1" ht="65.099999999999994" customHeight="1" x14ac:dyDescent="0.3">
      <c r="A836" s="13">
        <f>IF(D836="","",SUBTOTAL(3,D$7:$D836))</f>
        <v>825</v>
      </c>
      <c r="B836" s="376"/>
      <c r="C836" s="55" t="s">
        <v>1545</v>
      </c>
      <c r="D836" s="56" t="s">
        <v>405</v>
      </c>
      <c r="E836" s="55" t="s">
        <v>1523</v>
      </c>
      <c r="F836" s="53" t="s">
        <v>1528</v>
      </c>
      <c r="G836" s="376"/>
      <c r="H836" s="391"/>
      <c r="I836" s="373"/>
      <c r="J836" s="389"/>
      <c r="K836" s="388"/>
      <c r="L836" s="51">
        <v>98809.523809523816</v>
      </c>
      <c r="M836" s="51">
        <v>98809.523809523816</v>
      </c>
      <c r="N836" s="51">
        <v>98809.523809523816</v>
      </c>
      <c r="O836" s="51">
        <v>98809.523809523816</v>
      </c>
      <c r="P836" s="51">
        <v>98809.523809523816</v>
      </c>
      <c r="Q836" s="51">
        <v>98809.523809523816</v>
      </c>
      <c r="R836" s="51">
        <v>98809.523809523816</v>
      </c>
      <c r="S836" s="51">
        <v>98809.523809523816</v>
      </c>
      <c r="T836" s="51">
        <v>98809.523809523816</v>
      </c>
    </row>
    <row r="837" spans="1:20" s="10" customFormat="1" ht="65.099999999999994" customHeight="1" x14ac:dyDescent="0.3">
      <c r="A837" s="13">
        <f>IF(D837="","",SUBTOTAL(3,D$7:$D837))</f>
        <v>826</v>
      </c>
      <c r="B837" s="376"/>
      <c r="C837" s="55" t="s">
        <v>1546</v>
      </c>
      <c r="D837" s="56" t="s">
        <v>405</v>
      </c>
      <c r="E837" s="55" t="s">
        <v>1523</v>
      </c>
      <c r="F837" s="53" t="s">
        <v>1532</v>
      </c>
      <c r="G837" s="376"/>
      <c r="H837" s="391"/>
      <c r="I837" s="373"/>
      <c r="J837" s="389"/>
      <c r="K837" s="388"/>
      <c r="L837" s="51">
        <v>149000</v>
      </c>
      <c r="M837" s="51">
        <v>149000</v>
      </c>
      <c r="N837" s="51">
        <v>149000</v>
      </c>
      <c r="O837" s="51">
        <v>149000</v>
      </c>
      <c r="P837" s="51">
        <v>149000</v>
      </c>
      <c r="Q837" s="51">
        <v>149000</v>
      </c>
      <c r="R837" s="51">
        <v>149000</v>
      </c>
      <c r="S837" s="51">
        <v>149000</v>
      </c>
      <c r="T837" s="51">
        <v>149000</v>
      </c>
    </row>
    <row r="838" spans="1:20" s="10" customFormat="1" ht="65.099999999999994" customHeight="1" x14ac:dyDescent="0.3">
      <c r="A838" s="13">
        <f>IF(D838="","",SUBTOTAL(3,D$7:$D838))</f>
        <v>827</v>
      </c>
      <c r="B838" s="376"/>
      <c r="C838" s="55" t="s">
        <v>1547</v>
      </c>
      <c r="D838" s="56" t="s">
        <v>405</v>
      </c>
      <c r="E838" s="55" t="s">
        <v>1523</v>
      </c>
      <c r="F838" s="53" t="s">
        <v>1534</v>
      </c>
      <c r="G838" s="376"/>
      <c r="H838" s="391"/>
      <c r="I838" s="373"/>
      <c r="J838" s="389"/>
      <c r="K838" s="388"/>
      <c r="L838" s="51">
        <v>75869.565217391311</v>
      </c>
      <c r="M838" s="51">
        <v>75869.565217391311</v>
      </c>
      <c r="N838" s="51">
        <v>75869.565217391311</v>
      </c>
      <c r="O838" s="51">
        <v>75869.565217391311</v>
      </c>
      <c r="P838" s="51">
        <v>75869.565217391311</v>
      </c>
      <c r="Q838" s="51">
        <v>75869.565217391311</v>
      </c>
      <c r="R838" s="51">
        <v>75869.565217391311</v>
      </c>
      <c r="S838" s="51">
        <v>75869.565217391311</v>
      </c>
      <c r="T838" s="51">
        <v>75869.565217391311</v>
      </c>
    </row>
    <row r="839" spans="1:20" s="10" customFormat="1" ht="65.099999999999994" customHeight="1" x14ac:dyDescent="0.3">
      <c r="A839" s="13">
        <f>IF(D839="","",SUBTOTAL(3,D$7:$D839))</f>
        <v>828</v>
      </c>
      <c r="B839" s="376"/>
      <c r="C839" s="55" t="s">
        <v>1548</v>
      </c>
      <c r="D839" s="56" t="s">
        <v>405</v>
      </c>
      <c r="E839" s="55" t="s">
        <v>1523</v>
      </c>
      <c r="F839" s="53" t="s">
        <v>1536</v>
      </c>
      <c r="G839" s="376"/>
      <c r="H839" s="391"/>
      <c r="I839" s="373"/>
      <c r="J839" s="389"/>
      <c r="K839" s="388"/>
      <c r="L839" s="51">
        <v>106590.90909090909</v>
      </c>
      <c r="M839" s="51">
        <v>106590.90909090909</v>
      </c>
      <c r="N839" s="51">
        <v>106590.90909090909</v>
      </c>
      <c r="O839" s="51">
        <v>106590.90909090909</v>
      </c>
      <c r="P839" s="51">
        <v>106590.90909090909</v>
      </c>
      <c r="Q839" s="51">
        <v>106590.90909090909</v>
      </c>
      <c r="R839" s="51">
        <v>106590.90909090909</v>
      </c>
      <c r="S839" s="51">
        <v>106590.90909090909</v>
      </c>
      <c r="T839" s="51">
        <v>106590.90909090909</v>
      </c>
    </row>
    <row r="840" spans="1:20" s="10" customFormat="1" ht="65.099999999999994" customHeight="1" x14ac:dyDescent="0.3">
      <c r="A840" s="13">
        <f>IF(D840="","",SUBTOTAL(3,D$7:$D840))</f>
        <v>829</v>
      </c>
      <c r="B840" s="376"/>
      <c r="C840" s="55" t="s">
        <v>1549</v>
      </c>
      <c r="D840" s="56" t="s">
        <v>405</v>
      </c>
      <c r="E840" s="55" t="s">
        <v>1523</v>
      </c>
      <c r="F840" s="53" t="s">
        <v>1538</v>
      </c>
      <c r="G840" s="376"/>
      <c r="H840" s="391"/>
      <c r="I840" s="373"/>
      <c r="J840" s="389"/>
      <c r="K840" s="388"/>
      <c r="L840" s="51">
        <v>162105.26315789475</v>
      </c>
      <c r="M840" s="51">
        <v>162105.26315789475</v>
      </c>
      <c r="N840" s="51">
        <v>162105.26315789475</v>
      </c>
      <c r="O840" s="51">
        <v>162105.26315789475</v>
      </c>
      <c r="P840" s="51">
        <v>162105.26315789475</v>
      </c>
      <c r="Q840" s="51">
        <v>162105.26315789475</v>
      </c>
      <c r="R840" s="51">
        <v>162105.26315789475</v>
      </c>
      <c r="S840" s="51">
        <v>162105.26315789475</v>
      </c>
      <c r="T840" s="51">
        <v>162105.26315789475</v>
      </c>
    </row>
    <row r="841" spans="1:20" s="10" customFormat="1" ht="65.099999999999994" customHeight="1" x14ac:dyDescent="0.3">
      <c r="A841" s="13">
        <f>IF(D841="","",SUBTOTAL(3,D$7:$D841))</f>
        <v>830</v>
      </c>
      <c r="B841" s="376"/>
      <c r="C841" s="55" t="s">
        <v>1550</v>
      </c>
      <c r="D841" s="56" t="s">
        <v>405</v>
      </c>
      <c r="E841" s="55" t="s">
        <v>1523</v>
      </c>
      <c r="F841" s="53" t="s">
        <v>1532</v>
      </c>
      <c r="G841" s="376"/>
      <c r="H841" s="391"/>
      <c r="I841" s="373"/>
      <c r="J841" s="389"/>
      <c r="K841" s="388"/>
      <c r="L841" s="51">
        <v>129750</v>
      </c>
      <c r="M841" s="51">
        <v>129750</v>
      </c>
      <c r="N841" s="51">
        <v>129750</v>
      </c>
      <c r="O841" s="51">
        <v>129750</v>
      </c>
      <c r="P841" s="51">
        <v>129750</v>
      </c>
      <c r="Q841" s="51">
        <v>129750</v>
      </c>
      <c r="R841" s="51">
        <v>129750</v>
      </c>
      <c r="S841" s="51">
        <v>129750</v>
      </c>
      <c r="T841" s="51">
        <v>129750</v>
      </c>
    </row>
    <row r="842" spans="1:20" s="10" customFormat="1" ht="65.099999999999994" customHeight="1" x14ac:dyDescent="0.3">
      <c r="A842" s="13">
        <f>IF(D842="","",SUBTOTAL(3,D$7:$D842))</f>
        <v>831</v>
      </c>
      <c r="B842" s="376"/>
      <c r="C842" s="55" t="s">
        <v>1551</v>
      </c>
      <c r="D842" s="56" t="s">
        <v>405</v>
      </c>
      <c r="E842" s="55" t="s">
        <v>1523</v>
      </c>
      <c r="F842" s="53" t="s">
        <v>378</v>
      </c>
      <c r="G842" s="376"/>
      <c r="H842" s="391"/>
      <c r="I842" s="373"/>
      <c r="J842" s="389"/>
      <c r="K842" s="388"/>
      <c r="L842" s="51">
        <v>10500</v>
      </c>
      <c r="M842" s="51">
        <v>10500</v>
      </c>
      <c r="N842" s="51">
        <v>10500</v>
      </c>
      <c r="O842" s="51">
        <v>10500</v>
      </c>
      <c r="P842" s="51">
        <v>10500</v>
      </c>
      <c r="Q842" s="51">
        <v>10500</v>
      </c>
      <c r="R842" s="51">
        <v>10500</v>
      </c>
      <c r="S842" s="51">
        <v>10500</v>
      </c>
      <c r="T842" s="51">
        <v>10500</v>
      </c>
    </row>
    <row r="843" spans="1:20" s="10" customFormat="1" ht="65.099999999999994" customHeight="1" x14ac:dyDescent="0.3">
      <c r="A843" s="13">
        <f>IF(D843="","",SUBTOTAL(3,D$7:$D843))</f>
        <v>832</v>
      </c>
      <c r="B843" s="376"/>
      <c r="C843" s="55" t="s">
        <v>1552</v>
      </c>
      <c r="D843" s="56" t="s">
        <v>405</v>
      </c>
      <c r="E843" s="55" t="s">
        <v>1523</v>
      </c>
      <c r="F843" s="53" t="s">
        <v>378</v>
      </c>
      <c r="G843" s="376"/>
      <c r="H843" s="391"/>
      <c r="I843" s="373"/>
      <c r="J843" s="389"/>
      <c r="K843" s="388"/>
      <c r="L843" s="51">
        <v>13000</v>
      </c>
      <c r="M843" s="51">
        <v>13000</v>
      </c>
      <c r="N843" s="51">
        <v>13000</v>
      </c>
      <c r="O843" s="51">
        <v>13000</v>
      </c>
      <c r="P843" s="51">
        <v>13000</v>
      </c>
      <c r="Q843" s="51">
        <v>13000</v>
      </c>
      <c r="R843" s="51">
        <v>13000</v>
      </c>
      <c r="S843" s="51">
        <v>13000</v>
      </c>
      <c r="T843" s="51">
        <v>13000</v>
      </c>
    </row>
    <row r="844" spans="1:20" s="10" customFormat="1" ht="65.099999999999994" customHeight="1" x14ac:dyDescent="0.3">
      <c r="A844" s="13">
        <f>IF(D844="","",SUBTOTAL(3,D$7:$D844))</f>
        <v>833</v>
      </c>
      <c r="B844" s="376"/>
      <c r="C844" s="55" t="s">
        <v>391</v>
      </c>
      <c r="D844" s="56" t="s">
        <v>37</v>
      </c>
      <c r="E844" s="55" t="s">
        <v>393</v>
      </c>
      <c r="F844" s="53" t="s">
        <v>394</v>
      </c>
      <c r="G844" s="376" t="s">
        <v>392</v>
      </c>
      <c r="H844" s="55" t="s">
        <v>17</v>
      </c>
      <c r="I844" s="55" t="s">
        <v>395</v>
      </c>
      <c r="J844" s="389" t="s">
        <v>396</v>
      </c>
      <c r="K844" s="388" t="s">
        <v>397</v>
      </c>
      <c r="L844" s="51">
        <v>17000</v>
      </c>
      <c r="M844" s="51">
        <v>17000</v>
      </c>
      <c r="N844" s="51">
        <v>18000</v>
      </c>
      <c r="O844" s="51">
        <v>18000</v>
      </c>
      <c r="P844" s="51">
        <v>18000</v>
      </c>
      <c r="Q844" s="51">
        <v>18000</v>
      </c>
      <c r="R844" s="51">
        <v>18000</v>
      </c>
      <c r="S844" s="51">
        <v>18000</v>
      </c>
      <c r="T844" s="51">
        <v>18000</v>
      </c>
    </row>
    <row r="845" spans="1:20" s="10" customFormat="1" ht="65.099999999999994" customHeight="1" x14ac:dyDescent="0.3">
      <c r="A845" s="13">
        <f>IF(D845="","",SUBTOTAL(3,D$7:$D845))</f>
        <v>834</v>
      </c>
      <c r="B845" s="376"/>
      <c r="C845" s="55" t="s">
        <v>398</v>
      </c>
      <c r="D845" s="61" t="s">
        <v>37</v>
      </c>
      <c r="E845" s="54" t="s">
        <v>44</v>
      </c>
      <c r="F845" s="53" t="s">
        <v>394</v>
      </c>
      <c r="G845" s="376"/>
      <c r="H845" s="54" t="s">
        <v>44</v>
      </c>
      <c r="I845" s="54" t="s">
        <v>44</v>
      </c>
      <c r="J845" s="389"/>
      <c r="K845" s="388"/>
      <c r="L845" s="51">
        <v>19000</v>
      </c>
      <c r="M845" s="51">
        <v>19000</v>
      </c>
      <c r="N845" s="51">
        <v>20000</v>
      </c>
      <c r="O845" s="51">
        <v>20000</v>
      </c>
      <c r="P845" s="51">
        <v>20000</v>
      </c>
      <c r="Q845" s="51">
        <v>20000</v>
      </c>
      <c r="R845" s="51">
        <v>20000</v>
      </c>
      <c r="S845" s="51">
        <v>20000</v>
      </c>
      <c r="T845" s="51">
        <v>20000</v>
      </c>
    </row>
    <row r="846" spans="1:20" s="10" customFormat="1" ht="65.099999999999994" customHeight="1" x14ac:dyDescent="0.3">
      <c r="A846" s="13">
        <f>IF(D846="","",SUBTOTAL(3,D$7:$D846))</f>
        <v>835</v>
      </c>
      <c r="B846" s="376"/>
      <c r="C846" s="55" t="s">
        <v>399</v>
      </c>
      <c r="D846" s="61" t="s">
        <v>37</v>
      </c>
      <c r="E846" s="54" t="s">
        <v>44</v>
      </c>
      <c r="F846" s="53" t="s">
        <v>400</v>
      </c>
      <c r="G846" s="376"/>
      <c r="H846" s="54" t="s">
        <v>44</v>
      </c>
      <c r="I846" s="54" t="s">
        <v>44</v>
      </c>
      <c r="J846" s="389"/>
      <c r="K846" s="388"/>
      <c r="L846" s="51">
        <v>18000</v>
      </c>
      <c r="M846" s="51">
        <v>18000</v>
      </c>
      <c r="N846" s="51">
        <v>19000</v>
      </c>
      <c r="O846" s="51">
        <v>19000</v>
      </c>
      <c r="P846" s="51">
        <v>19000</v>
      </c>
      <c r="Q846" s="51">
        <v>19000</v>
      </c>
      <c r="R846" s="51">
        <v>19000</v>
      </c>
      <c r="S846" s="51">
        <v>19000</v>
      </c>
      <c r="T846" s="51">
        <v>19000</v>
      </c>
    </row>
    <row r="847" spans="1:20" s="10" customFormat="1" ht="65.099999999999994" customHeight="1" x14ac:dyDescent="0.3">
      <c r="A847" s="13">
        <f>IF(D847="","",SUBTOTAL(3,D$7:$D847))</f>
        <v>836</v>
      </c>
      <c r="B847" s="376"/>
      <c r="C847" s="55" t="s">
        <v>401</v>
      </c>
      <c r="D847" s="61" t="s">
        <v>37</v>
      </c>
      <c r="E847" s="54" t="s">
        <v>44</v>
      </c>
      <c r="F847" s="53" t="s">
        <v>402</v>
      </c>
      <c r="G847" s="376"/>
      <c r="H847" s="54" t="s">
        <v>44</v>
      </c>
      <c r="I847" s="54" t="s">
        <v>44</v>
      </c>
      <c r="J847" s="389"/>
      <c r="K847" s="388"/>
      <c r="L847" s="51">
        <v>70000</v>
      </c>
      <c r="M847" s="51">
        <v>70000</v>
      </c>
      <c r="N847" s="51">
        <v>71000</v>
      </c>
      <c r="O847" s="51">
        <v>71000</v>
      </c>
      <c r="P847" s="51">
        <v>71000</v>
      </c>
      <c r="Q847" s="51">
        <v>71000</v>
      </c>
      <c r="R847" s="51">
        <v>71000</v>
      </c>
      <c r="S847" s="51">
        <v>71000</v>
      </c>
      <c r="T847" s="51">
        <v>71000</v>
      </c>
    </row>
    <row r="848" spans="1:20" s="10" customFormat="1" ht="65.099999999999994" customHeight="1" x14ac:dyDescent="0.3">
      <c r="A848" s="13">
        <f>IF(D848="","",SUBTOTAL(3,D$7:$D848))</f>
        <v>837</v>
      </c>
      <c r="B848" s="376"/>
      <c r="C848" s="55" t="s">
        <v>403</v>
      </c>
      <c r="D848" s="61" t="s">
        <v>37</v>
      </c>
      <c r="E848" s="54" t="s">
        <v>44</v>
      </c>
      <c r="F848" s="53" t="s">
        <v>404</v>
      </c>
      <c r="G848" s="376"/>
      <c r="H848" s="54" t="s">
        <v>44</v>
      </c>
      <c r="I848" s="54" t="s">
        <v>44</v>
      </c>
      <c r="J848" s="389"/>
      <c r="K848" s="388"/>
      <c r="L848" s="51">
        <v>160000</v>
      </c>
      <c r="M848" s="51">
        <v>160000</v>
      </c>
      <c r="N848" s="51">
        <v>161000</v>
      </c>
      <c r="O848" s="51">
        <v>161000</v>
      </c>
      <c r="P848" s="51">
        <v>161000</v>
      </c>
      <c r="Q848" s="51">
        <v>161000</v>
      </c>
      <c r="R848" s="51">
        <v>161000</v>
      </c>
      <c r="S848" s="51">
        <v>161000</v>
      </c>
      <c r="T848" s="51">
        <v>161000</v>
      </c>
    </row>
    <row r="849" spans="1:20" s="10" customFormat="1" ht="118.5" customHeight="1" x14ac:dyDescent="0.3">
      <c r="A849" s="13">
        <f>IF(D849="","",SUBTOTAL(3,D$7:$D849))</f>
        <v>838</v>
      </c>
      <c r="B849" s="376"/>
      <c r="C849" s="55" t="s">
        <v>1198</v>
      </c>
      <c r="D849" s="61" t="s">
        <v>1194</v>
      </c>
      <c r="E849" s="54" t="s">
        <v>1199</v>
      </c>
      <c r="F849" s="53" t="s">
        <v>1261</v>
      </c>
      <c r="G849" s="390" t="s">
        <v>2534</v>
      </c>
      <c r="H849" s="54" t="s">
        <v>1131</v>
      </c>
      <c r="I849" s="54" t="s">
        <v>1132</v>
      </c>
      <c r="J849" s="392" t="s">
        <v>1268</v>
      </c>
      <c r="K849" s="53"/>
      <c r="L849" s="51">
        <v>22847.272727272728</v>
      </c>
      <c r="M849" s="51">
        <v>22847.272727272728</v>
      </c>
      <c r="N849" s="51">
        <v>27416.727272727272</v>
      </c>
      <c r="O849" s="51">
        <v>27416.727272727272</v>
      </c>
      <c r="P849" s="51">
        <v>27416.727272727272</v>
      </c>
      <c r="Q849" s="51">
        <v>27416.727272727272</v>
      </c>
      <c r="R849" s="51">
        <v>27416.727272727272</v>
      </c>
      <c r="S849" s="51">
        <v>27416.727272727272</v>
      </c>
      <c r="T849" s="51">
        <v>27416.727272727272</v>
      </c>
    </row>
    <row r="850" spans="1:20" s="10" customFormat="1" ht="65.099999999999994" customHeight="1" x14ac:dyDescent="0.3">
      <c r="A850" s="13">
        <f>IF(D850="","",SUBTOTAL(3,D$7:$D850))</f>
        <v>839</v>
      </c>
      <c r="B850" s="376"/>
      <c r="C850" s="55" t="s">
        <v>1198</v>
      </c>
      <c r="D850" s="61" t="s">
        <v>37</v>
      </c>
      <c r="E850" s="54" t="s">
        <v>44</v>
      </c>
      <c r="F850" s="53" t="s">
        <v>1260</v>
      </c>
      <c r="G850" s="390"/>
      <c r="H850" s="54" t="s">
        <v>44</v>
      </c>
      <c r="I850" s="54" t="s">
        <v>44</v>
      </c>
      <c r="J850" s="392"/>
      <c r="K850" s="53"/>
      <c r="L850" s="51">
        <v>25000.909090909092</v>
      </c>
      <c r="M850" s="51">
        <v>25000.909090909092</v>
      </c>
      <c r="N850" s="51">
        <v>30001.090909090908</v>
      </c>
      <c r="O850" s="51">
        <v>30001.090909090908</v>
      </c>
      <c r="P850" s="51">
        <v>30001.090909090908</v>
      </c>
      <c r="Q850" s="51">
        <v>30001.090909090908</v>
      </c>
      <c r="R850" s="51">
        <v>30001.090909090908</v>
      </c>
      <c r="S850" s="51">
        <v>30001.090909090908</v>
      </c>
      <c r="T850" s="51">
        <v>30001.090909090908</v>
      </c>
    </row>
    <row r="851" spans="1:20" s="10" customFormat="1" ht="65.099999999999994" customHeight="1" x14ac:dyDescent="0.3">
      <c r="A851" s="13">
        <f>IF(D851="","",SUBTOTAL(3,D$7:$D851))</f>
        <v>840</v>
      </c>
      <c r="B851" s="376"/>
      <c r="C851" s="55" t="s">
        <v>1198</v>
      </c>
      <c r="D851" s="61" t="s">
        <v>37</v>
      </c>
      <c r="E851" s="54" t="s">
        <v>44</v>
      </c>
      <c r="F851" s="53" t="s">
        <v>1200</v>
      </c>
      <c r="G851" s="390"/>
      <c r="H851" s="54" t="s">
        <v>44</v>
      </c>
      <c r="I851" s="54" t="s">
        <v>44</v>
      </c>
      <c r="J851" s="392"/>
      <c r="K851" s="53"/>
      <c r="L851" s="51">
        <v>77156.363636363632</v>
      </c>
      <c r="M851" s="51">
        <v>77156.363636363632</v>
      </c>
      <c r="N851" s="51">
        <v>92587.636363636353</v>
      </c>
      <c r="O851" s="51">
        <v>92587.636363636353</v>
      </c>
      <c r="P851" s="51">
        <v>92587.636363636353</v>
      </c>
      <c r="Q851" s="51">
        <v>92587.636363636353</v>
      </c>
      <c r="R851" s="51">
        <v>92587.636363636353</v>
      </c>
      <c r="S851" s="51">
        <v>92587.636363636353</v>
      </c>
      <c r="T851" s="51">
        <v>92587.636363636353</v>
      </c>
    </row>
    <row r="852" spans="1:20" s="10" customFormat="1" ht="65.099999999999994" customHeight="1" x14ac:dyDescent="0.3">
      <c r="A852" s="13">
        <f>IF(D852="","",SUBTOTAL(3,D$7:$D852))</f>
        <v>841</v>
      </c>
      <c r="B852" s="376"/>
      <c r="C852" s="55" t="s">
        <v>1198</v>
      </c>
      <c r="D852" s="61" t="s">
        <v>37</v>
      </c>
      <c r="E852" s="54" t="s">
        <v>44</v>
      </c>
      <c r="F852" s="53" t="s">
        <v>1201</v>
      </c>
      <c r="G852" s="390"/>
      <c r="H852" s="54" t="s">
        <v>44</v>
      </c>
      <c r="I852" s="54" t="s">
        <v>44</v>
      </c>
      <c r="J852" s="392"/>
      <c r="K852" s="53"/>
      <c r="L852" s="51">
        <v>22847.272727272699</v>
      </c>
      <c r="M852" s="51">
        <v>22847.272727272699</v>
      </c>
      <c r="N852" s="51">
        <v>27416.727272727239</v>
      </c>
      <c r="O852" s="51">
        <v>27416.727272727239</v>
      </c>
      <c r="P852" s="51">
        <v>27416.727272727239</v>
      </c>
      <c r="Q852" s="51">
        <v>27416.727272727239</v>
      </c>
      <c r="R852" s="51">
        <v>27416.727272727239</v>
      </c>
      <c r="S852" s="51">
        <v>27416.727272727239</v>
      </c>
      <c r="T852" s="51">
        <v>27416.727272727239</v>
      </c>
    </row>
    <row r="853" spans="1:20" s="10" customFormat="1" ht="65.099999999999994" customHeight="1" x14ac:dyDescent="0.3">
      <c r="A853" s="13">
        <f>IF(D853="","",SUBTOTAL(3,D$7:$D853))</f>
        <v>842</v>
      </c>
      <c r="B853" s="376"/>
      <c r="C853" s="55" t="s">
        <v>1464</v>
      </c>
      <c r="D853" s="61" t="s">
        <v>37</v>
      </c>
      <c r="E853" s="54" t="s">
        <v>1465</v>
      </c>
      <c r="F853" s="53" t="s">
        <v>390</v>
      </c>
      <c r="G853" s="390" t="s">
        <v>2135</v>
      </c>
      <c r="H853" s="391" t="s">
        <v>17</v>
      </c>
      <c r="I853" s="391"/>
      <c r="J853" s="392" t="s">
        <v>396</v>
      </c>
      <c r="K853" s="53"/>
      <c r="L853" s="51">
        <v>12425</v>
      </c>
      <c r="M853" s="51">
        <v>12425</v>
      </c>
      <c r="N853" s="51">
        <v>12425</v>
      </c>
      <c r="O853" s="51">
        <v>12425</v>
      </c>
      <c r="P853" s="51">
        <v>12425</v>
      </c>
      <c r="Q853" s="51">
        <v>12425</v>
      </c>
      <c r="R853" s="51">
        <v>12425</v>
      </c>
      <c r="S853" s="51">
        <v>12425</v>
      </c>
      <c r="T853" s="51">
        <v>12425</v>
      </c>
    </row>
    <row r="854" spans="1:20" s="10" customFormat="1" ht="65.099999999999994" customHeight="1" x14ac:dyDescent="0.3">
      <c r="A854" s="13">
        <f>IF(D854="","",SUBTOTAL(3,D$7:$D854))</f>
        <v>843</v>
      </c>
      <c r="B854" s="376"/>
      <c r="C854" s="55" t="s">
        <v>1466</v>
      </c>
      <c r="D854" s="61" t="s">
        <v>37</v>
      </c>
      <c r="E854" s="54" t="s">
        <v>1467</v>
      </c>
      <c r="F854" s="53" t="s">
        <v>390</v>
      </c>
      <c r="G854" s="390"/>
      <c r="H854" s="391"/>
      <c r="I854" s="391"/>
      <c r="J854" s="392"/>
      <c r="K854" s="53"/>
      <c r="L854" s="51">
        <v>9000</v>
      </c>
      <c r="M854" s="51">
        <v>9000</v>
      </c>
      <c r="N854" s="51">
        <v>9000</v>
      </c>
      <c r="O854" s="51">
        <v>9000</v>
      </c>
      <c r="P854" s="51">
        <v>9000</v>
      </c>
      <c r="Q854" s="51">
        <v>9000</v>
      </c>
      <c r="R854" s="51">
        <v>9000</v>
      </c>
      <c r="S854" s="51">
        <v>9000</v>
      </c>
      <c r="T854" s="51">
        <v>9000</v>
      </c>
    </row>
    <row r="855" spans="1:20" s="10" customFormat="1" ht="65.099999999999994" customHeight="1" x14ac:dyDescent="0.3">
      <c r="A855" s="13">
        <f>IF(D855="","",SUBTOTAL(3,D$7:$D855))</f>
        <v>844</v>
      </c>
      <c r="B855" s="376"/>
      <c r="C855" s="55" t="s">
        <v>1468</v>
      </c>
      <c r="D855" s="61" t="s">
        <v>352</v>
      </c>
      <c r="E855" s="54" t="s">
        <v>1469</v>
      </c>
      <c r="F855" s="53" t="s">
        <v>1470</v>
      </c>
      <c r="G855" s="390"/>
      <c r="H855" s="391"/>
      <c r="I855" s="391"/>
      <c r="J855" s="392"/>
      <c r="K855" s="53"/>
      <c r="L855" s="51">
        <v>182540</v>
      </c>
      <c r="M855" s="51">
        <v>182540</v>
      </c>
      <c r="N855" s="51">
        <v>182540</v>
      </c>
      <c r="O855" s="51">
        <v>182540</v>
      </c>
      <c r="P855" s="51">
        <v>182540</v>
      </c>
      <c r="Q855" s="51">
        <v>182540</v>
      </c>
      <c r="R855" s="51">
        <v>182540</v>
      </c>
      <c r="S855" s="51">
        <v>182540</v>
      </c>
      <c r="T855" s="51">
        <v>182540</v>
      </c>
    </row>
    <row r="856" spans="1:20" s="10" customFormat="1" ht="65.099999999999994" customHeight="1" x14ac:dyDescent="0.3">
      <c r="A856" s="13">
        <f>IF(D856="","",SUBTOTAL(3,D$7:$D856))</f>
        <v>845</v>
      </c>
      <c r="B856" s="376"/>
      <c r="C856" s="55" t="s">
        <v>1471</v>
      </c>
      <c r="D856" s="61" t="s">
        <v>352</v>
      </c>
      <c r="E856" s="54" t="s">
        <v>1472</v>
      </c>
      <c r="F856" s="53" t="s">
        <v>1473</v>
      </c>
      <c r="G856" s="390"/>
      <c r="H856" s="391"/>
      <c r="I856" s="391"/>
      <c r="J856" s="392"/>
      <c r="K856" s="53"/>
      <c r="L856" s="51">
        <v>94458</v>
      </c>
      <c r="M856" s="51">
        <v>94458</v>
      </c>
      <c r="N856" s="51">
        <v>94458</v>
      </c>
      <c r="O856" s="51">
        <v>94458</v>
      </c>
      <c r="P856" s="51">
        <v>94458</v>
      </c>
      <c r="Q856" s="51">
        <v>94458</v>
      </c>
      <c r="R856" s="51">
        <v>94458</v>
      </c>
      <c r="S856" s="51">
        <v>94458</v>
      </c>
      <c r="T856" s="51">
        <v>94458</v>
      </c>
    </row>
    <row r="857" spans="1:20" s="10" customFormat="1" ht="65.099999999999994" customHeight="1" x14ac:dyDescent="0.3">
      <c r="A857" s="13">
        <f>IF(D857="","",SUBTOTAL(3,D$7:$D857))</f>
        <v>846</v>
      </c>
      <c r="B857" s="376"/>
      <c r="C857" s="55" t="s">
        <v>1474</v>
      </c>
      <c r="D857" s="61" t="s">
        <v>352</v>
      </c>
      <c r="E857" s="54" t="s">
        <v>1475</v>
      </c>
      <c r="F857" s="53" t="s">
        <v>1470</v>
      </c>
      <c r="G857" s="390"/>
      <c r="H857" s="391"/>
      <c r="I857" s="391"/>
      <c r="J857" s="392"/>
      <c r="K857" s="53"/>
      <c r="L857" s="51">
        <v>220000</v>
      </c>
      <c r="M857" s="51">
        <v>220000</v>
      </c>
      <c r="N857" s="51">
        <v>220000</v>
      </c>
      <c r="O857" s="51">
        <v>220000</v>
      </c>
      <c r="P857" s="51">
        <v>220000</v>
      </c>
      <c r="Q857" s="51">
        <v>220000</v>
      </c>
      <c r="R857" s="51">
        <v>220000</v>
      </c>
      <c r="S857" s="51">
        <v>220000</v>
      </c>
      <c r="T857" s="51">
        <v>220000</v>
      </c>
    </row>
    <row r="858" spans="1:20" s="10" customFormat="1" ht="65.099999999999994" customHeight="1" x14ac:dyDescent="0.3">
      <c r="A858" s="13">
        <f>IF(D858="","",SUBTOTAL(3,D$7:$D858))</f>
        <v>847</v>
      </c>
      <c r="B858" s="376"/>
      <c r="C858" s="55" t="s">
        <v>1476</v>
      </c>
      <c r="D858" s="61" t="s">
        <v>352</v>
      </c>
      <c r="E858" s="54" t="s">
        <v>1477</v>
      </c>
      <c r="F858" s="53" t="s">
        <v>1473</v>
      </c>
      <c r="G858" s="390"/>
      <c r="H858" s="391"/>
      <c r="I858" s="391"/>
      <c r="J858" s="392"/>
      <c r="K858" s="53"/>
      <c r="L858" s="51">
        <v>147714</v>
      </c>
      <c r="M858" s="51">
        <v>147714</v>
      </c>
      <c r="N858" s="51">
        <v>147714</v>
      </c>
      <c r="O858" s="51">
        <v>147714</v>
      </c>
      <c r="P858" s="51">
        <v>147714</v>
      </c>
      <c r="Q858" s="51">
        <v>147714</v>
      </c>
      <c r="R858" s="51">
        <v>147714</v>
      </c>
      <c r="S858" s="51">
        <v>147714</v>
      </c>
      <c r="T858" s="51">
        <v>147714</v>
      </c>
    </row>
    <row r="859" spans="1:20" s="10" customFormat="1" ht="65.099999999999994" customHeight="1" x14ac:dyDescent="0.3">
      <c r="A859" s="13">
        <f>IF(D859="","",SUBTOTAL(3,D$7:$D859))</f>
        <v>848</v>
      </c>
      <c r="B859" s="376"/>
      <c r="C859" s="55" t="s">
        <v>1478</v>
      </c>
      <c r="D859" s="61" t="s">
        <v>352</v>
      </c>
      <c r="E859" s="54" t="s">
        <v>52</v>
      </c>
      <c r="F859" s="53" t="s">
        <v>1470</v>
      </c>
      <c r="G859" s="390"/>
      <c r="H859" s="391"/>
      <c r="I859" s="391"/>
      <c r="J859" s="392"/>
      <c r="K859" s="53"/>
      <c r="L859" s="51">
        <v>118564</v>
      </c>
      <c r="M859" s="51">
        <v>118564</v>
      </c>
      <c r="N859" s="51">
        <v>118564</v>
      </c>
      <c r="O859" s="51">
        <v>118564</v>
      </c>
      <c r="P859" s="51">
        <v>118564</v>
      </c>
      <c r="Q859" s="51">
        <v>118564</v>
      </c>
      <c r="R859" s="51">
        <v>118564</v>
      </c>
      <c r="S859" s="51">
        <v>118564</v>
      </c>
      <c r="T859" s="51">
        <v>118564</v>
      </c>
    </row>
    <row r="860" spans="1:20" s="10" customFormat="1" ht="65.099999999999994" customHeight="1" x14ac:dyDescent="0.3">
      <c r="A860" s="13">
        <f>IF(D860="","",SUBTOTAL(3,D$7:$D860))</f>
        <v>849</v>
      </c>
      <c r="B860" s="376"/>
      <c r="C860" s="55" t="s">
        <v>1479</v>
      </c>
      <c r="D860" s="61" t="s">
        <v>352</v>
      </c>
      <c r="E860" s="54" t="s">
        <v>52</v>
      </c>
      <c r="F860" s="53" t="s">
        <v>1473</v>
      </c>
      <c r="G860" s="390"/>
      <c r="H860" s="391"/>
      <c r="I860" s="391"/>
      <c r="J860" s="392"/>
      <c r="K860" s="53"/>
      <c r="L860" s="51">
        <v>80521</v>
      </c>
      <c r="M860" s="51">
        <v>80521</v>
      </c>
      <c r="N860" s="51">
        <v>80521</v>
      </c>
      <c r="O860" s="51">
        <v>80521</v>
      </c>
      <c r="P860" s="51">
        <v>80521</v>
      </c>
      <c r="Q860" s="51">
        <v>80521</v>
      </c>
      <c r="R860" s="51">
        <v>80521</v>
      </c>
      <c r="S860" s="51">
        <v>80521</v>
      </c>
      <c r="T860" s="51">
        <v>80521</v>
      </c>
    </row>
    <row r="861" spans="1:20" s="10" customFormat="1" ht="65.099999999999994" customHeight="1" x14ac:dyDescent="0.3">
      <c r="A861" s="13">
        <f>IF(D861="","",SUBTOTAL(3,D$7:$D861))</f>
        <v>850</v>
      </c>
      <c r="B861" s="376"/>
      <c r="C861" s="55" t="s">
        <v>1480</v>
      </c>
      <c r="D861" s="61" t="s">
        <v>352</v>
      </c>
      <c r="E861" s="54" t="s">
        <v>52</v>
      </c>
      <c r="F861" s="53" t="s">
        <v>1470</v>
      </c>
      <c r="G861" s="390"/>
      <c r="H861" s="391"/>
      <c r="I861" s="391"/>
      <c r="J861" s="392"/>
      <c r="K861" s="53"/>
      <c r="L861" s="51">
        <v>105000</v>
      </c>
      <c r="M861" s="51">
        <v>105000</v>
      </c>
      <c r="N861" s="51">
        <v>105000</v>
      </c>
      <c r="O861" s="51">
        <v>105000</v>
      </c>
      <c r="P861" s="51">
        <v>105000</v>
      </c>
      <c r="Q861" s="51">
        <v>105000</v>
      </c>
      <c r="R861" s="51">
        <v>105000</v>
      </c>
      <c r="S861" s="51">
        <v>105000</v>
      </c>
      <c r="T861" s="51">
        <v>105000</v>
      </c>
    </row>
    <row r="862" spans="1:20" s="10" customFormat="1" ht="65.099999999999994" customHeight="1" x14ac:dyDescent="0.3">
      <c r="A862" s="13">
        <f>IF(D862="","",SUBTOTAL(3,D$7:$D862))</f>
        <v>851</v>
      </c>
      <c r="B862" s="376"/>
      <c r="C862" s="55" t="s">
        <v>1481</v>
      </c>
      <c r="D862" s="61" t="s">
        <v>352</v>
      </c>
      <c r="E862" s="54" t="s">
        <v>52</v>
      </c>
      <c r="F862" s="53" t="s">
        <v>1470</v>
      </c>
      <c r="G862" s="390"/>
      <c r="H862" s="391"/>
      <c r="I862" s="391"/>
      <c r="J862" s="392"/>
      <c r="K862" s="53"/>
      <c r="L862" s="51">
        <v>166889</v>
      </c>
      <c r="M862" s="51">
        <v>166889</v>
      </c>
      <c r="N862" s="51">
        <v>166889</v>
      </c>
      <c r="O862" s="51">
        <v>166889</v>
      </c>
      <c r="P862" s="51">
        <v>166889</v>
      </c>
      <c r="Q862" s="51">
        <v>166889</v>
      </c>
      <c r="R862" s="51">
        <v>166889</v>
      </c>
      <c r="S862" s="51">
        <v>166889</v>
      </c>
      <c r="T862" s="51">
        <v>166889</v>
      </c>
    </row>
    <row r="863" spans="1:20" s="10" customFormat="1" ht="65.099999999999994" customHeight="1" x14ac:dyDescent="0.3">
      <c r="A863" s="13">
        <f>IF(D863="","",SUBTOTAL(3,D$7:$D863))</f>
        <v>852</v>
      </c>
      <c r="B863" s="376"/>
      <c r="C863" s="55" t="s">
        <v>1482</v>
      </c>
      <c r="D863" s="61" t="s">
        <v>352</v>
      </c>
      <c r="E863" s="54" t="s">
        <v>52</v>
      </c>
      <c r="F863" s="53" t="s">
        <v>1470</v>
      </c>
      <c r="G863" s="390"/>
      <c r="H863" s="391"/>
      <c r="I863" s="391"/>
      <c r="J863" s="392"/>
      <c r="K863" s="53"/>
      <c r="L863" s="51">
        <v>148000</v>
      </c>
      <c r="M863" s="51">
        <v>148000</v>
      </c>
      <c r="N863" s="51">
        <v>148000</v>
      </c>
      <c r="O863" s="51">
        <v>148000</v>
      </c>
      <c r="P863" s="51">
        <v>148000</v>
      </c>
      <c r="Q863" s="51">
        <v>148000</v>
      </c>
      <c r="R863" s="51">
        <v>148000</v>
      </c>
      <c r="S863" s="51">
        <v>148000</v>
      </c>
      <c r="T863" s="51">
        <v>148000</v>
      </c>
    </row>
    <row r="864" spans="1:20" s="10" customFormat="1" ht="65.099999999999994" customHeight="1" x14ac:dyDescent="0.3">
      <c r="A864" s="13">
        <f>IF(D864="","",SUBTOTAL(3,D$7:$D864))</f>
        <v>853</v>
      </c>
      <c r="B864" s="376"/>
      <c r="C864" s="55" t="s">
        <v>1483</v>
      </c>
      <c r="D864" s="61" t="s">
        <v>37</v>
      </c>
      <c r="E864" s="54" t="s">
        <v>52</v>
      </c>
      <c r="F864" s="53" t="s">
        <v>1454</v>
      </c>
      <c r="G864" s="390"/>
      <c r="H864" s="391"/>
      <c r="I864" s="391"/>
      <c r="J864" s="392"/>
      <c r="K864" s="53"/>
      <c r="L864" s="51">
        <v>193000</v>
      </c>
      <c r="M864" s="51">
        <v>193000</v>
      </c>
      <c r="N864" s="51">
        <v>193000</v>
      </c>
      <c r="O864" s="51">
        <v>193000</v>
      </c>
      <c r="P864" s="51">
        <v>193000</v>
      </c>
      <c r="Q864" s="51">
        <v>193000</v>
      </c>
      <c r="R864" s="51">
        <v>193000</v>
      </c>
      <c r="S864" s="51">
        <v>193000</v>
      </c>
      <c r="T864" s="51">
        <v>193000</v>
      </c>
    </row>
    <row r="865" spans="1:20" s="10" customFormat="1" ht="65.099999999999994" customHeight="1" x14ac:dyDescent="0.3">
      <c r="A865" s="13">
        <f>IF(D865="","",SUBTOTAL(3,D$7:$D865))</f>
        <v>854</v>
      </c>
      <c r="B865" s="376"/>
      <c r="C865" s="55" t="s">
        <v>1852</v>
      </c>
      <c r="D865" s="61" t="s">
        <v>352</v>
      </c>
      <c r="E865" s="54" t="s">
        <v>1513</v>
      </c>
      <c r="F865" s="53" t="s">
        <v>1470</v>
      </c>
      <c r="G865" s="390" t="s">
        <v>1843</v>
      </c>
      <c r="H865" s="391" t="s">
        <v>17</v>
      </c>
      <c r="I865" s="391" t="s">
        <v>1844</v>
      </c>
      <c r="J865" s="392" t="s">
        <v>396</v>
      </c>
      <c r="K865" s="388" t="s">
        <v>1845</v>
      </c>
      <c r="L865" s="51">
        <v>2675000</v>
      </c>
      <c r="M865" s="51">
        <v>2675000</v>
      </c>
      <c r="N865" s="51">
        <v>2675000</v>
      </c>
      <c r="O865" s="51">
        <v>2675000</v>
      </c>
      <c r="P865" s="51">
        <v>2675000</v>
      </c>
      <c r="Q865" s="51">
        <v>2675000</v>
      </c>
      <c r="R865" s="51">
        <v>2675000</v>
      </c>
      <c r="S865" s="51">
        <v>2675000</v>
      </c>
      <c r="T865" s="51">
        <v>2675000</v>
      </c>
    </row>
    <row r="866" spans="1:20" s="10" customFormat="1" ht="65.099999999999994" customHeight="1" x14ac:dyDescent="0.3">
      <c r="A866" s="13">
        <f>IF(D866="","",SUBTOTAL(3,D$7:$D866))</f>
        <v>855</v>
      </c>
      <c r="B866" s="376"/>
      <c r="C866" s="55" t="s">
        <v>1853</v>
      </c>
      <c r="D866" s="61" t="s">
        <v>352</v>
      </c>
      <c r="E866" s="54" t="s">
        <v>1513</v>
      </c>
      <c r="F866" s="53" t="s">
        <v>1847</v>
      </c>
      <c r="G866" s="390"/>
      <c r="H866" s="391"/>
      <c r="I866" s="391"/>
      <c r="J866" s="392"/>
      <c r="K866" s="388"/>
      <c r="L866" s="51">
        <v>3789000</v>
      </c>
      <c r="M866" s="51">
        <v>3789000</v>
      </c>
      <c r="N866" s="51">
        <v>3789000</v>
      </c>
      <c r="O866" s="51">
        <v>3789000</v>
      </c>
      <c r="P866" s="51">
        <v>3789000</v>
      </c>
      <c r="Q866" s="51">
        <v>3789000</v>
      </c>
      <c r="R866" s="51">
        <v>3789000</v>
      </c>
      <c r="S866" s="51">
        <v>3789000</v>
      </c>
      <c r="T866" s="51">
        <v>3789000</v>
      </c>
    </row>
    <row r="867" spans="1:20" s="10" customFormat="1" ht="65.099999999999994" customHeight="1" x14ac:dyDescent="0.3">
      <c r="A867" s="13">
        <f>IF(D867="","",SUBTOTAL(3,D$7:$D867))</f>
        <v>856</v>
      </c>
      <c r="B867" s="376"/>
      <c r="C867" s="55" t="s">
        <v>1854</v>
      </c>
      <c r="D867" s="61" t="s">
        <v>352</v>
      </c>
      <c r="E867" s="391" t="s">
        <v>52</v>
      </c>
      <c r="F867" s="53" t="s">
        <v>1848</v>
      </c>
      <c r="G867" s="390"/>
      <c r="H867" s="391"/>
      <c r="I867" s="391"/>
      <c r="J867" s="392"/>
      <c r="K867" s="388"/>
      <c r="L867" s="51">
        <v>2252000</v>
      </c>
      <c r="M867" s="51">
        <v>2252000</v>
      </c>
      <c r="N867" s="51">
        <v>2252000</v>
      </c>
      <c r="O867" s="51">
        <v>2252000</v>
      </c>
      <c r="P867" s="51">
        <v>2252000</v>
      </c>
      <c r="Q867" s="51">
        <v>2252000</v>
      </c>
      <c r="R867" s="51">
        <v>2252000</v>
      </c>
      <c r="S867" s="51">
        <v>2252000</v>
      </c>
      <c r="T867" s="51">
        <v>2252000</v>
      </c>
    </row>
    <row r="868" spans="1:20" s="10" customFormat="1" ht="65.099999999999994" customHeight="1" x14ac:dyDescent="0.3">
      <c r="A868" s="13">
        <f>IF(D868="","",SUBTOTAL(3,D$7:$D868))</f>
        <v>857</v>
      </c>
      <c r="B868" s="376"/>
      <c r="C868" s="55" t="s">
        <v>1855</v>
      </c>
      <c r="D868" s="61" t="s">
        <v>352</v>
      </c>
      <c r="E868" s="391"/>
      <c r="F868" s="53" t="s">
        <v>1849</v>
      </c>
      <c r="G868" s="390"/>
      <c r="H868" s="391"/>
      <c r="I868" s="391"/>
      <c r="J868" s="392"/>
      <c r="K868" s="388"/>
      <c r="L868" s="51">
        <v>1962000</v>
      </c>
      <c r="M868" s="51">
        <v>1962000</v>
      </c>
      <c r="N868" s="51">
        <v>1962000</v>
      </c>
      <c r="O868" s="51">
        <v>1962000</v>
      </c>
      <c r="P868" s="51">
        <v>1962000</v>
      </c>
      <c r="Q868" s="51">
        <v>1962000</v>
      </c>
      <c r="R868" s="51">
        <v>1962000</v>
      </c>
      <c r="S868" s="51">
        <v>1962000</v>
      </c>
      <c r="T868" s="51">
        <v>1962000</v>
      </c>
    </row>
    <row r="869" spans="1:20" s="10" customFormat="1" ht="65.099999999999994" customHeight="1" x14ac:dyDescent="0.3">
      <c r="A869" s="13">
        <f>IF(D869="","",SUBTOTAL(3,D$7:$D869))</f>
        <v>858</v>
      </c>
      <c r="B869" s="376"/>
      <c r="C869" s="55" t="s">
        <v>1856</v>
      </c>
      <c r="D869" s="61" t="s">
        <v>352</v>
      </c>
      <c r="E869" s="391"/>
      <c r="F869" s="53" t="s">
        <v>1850</v>
      </c>
      <c r="G869" s="390"/>
      <c r="H869" s="391"/>
      <c r="I869" s="391"/>
      <c r="J869" s="392"/>
      <c r="K869" s="388"/>
      <c r="L869" s="51">
        <v>1015000</v>
      </c>
      <c r="M869" s="51">
        <v>1015000</v>
      </c>
      <c r="N869" s="51">
        <v>1015000</v>
      </c>
      <c r="O869" s="51">
        <v>1015000</v>
      </c>
      <c r="P869" s="51">
        <v>1015000</v>
      </c>
      <c r="Q869" s="51">
        <v>1015000</v>
      </c>
      <c r="R869" s="51">
        <v>1015000</v>
      </c>
      <c r="S869" s="51">
        <v>1015000</v>
      </c>
      <c r="T869" s="51">
        <v>1015000</v>
      </c>
    </row>
    <row r="870" spans="1:20" s="10" customFormat="1" ht="65.099999999999994" customHeight="1" x14ac:dyDescent="0.3">
      <c r="A870" s="13">
        <f>IF(D870="","",SUBTOTAL(3,D$7:$D870))</f>
        <v>859</v>
      </c>
      <c r="B870" s="376"/>
      <c r="C870" s="55" t="s">
        <v>1857</v>
      </c>
      <c r="D870" s="61" t="s">
        <v>352</v>
      </c>
      <c r="E870" s="391"/>
      <c r="F870" s="53" t="s">
        <v>1851</v>
      </c>
      <c r="G870" s="390"/>
      <c r="H870" s="391"/>
      <c r="I870" s="391"/>
      <c r="J870" s="392"/>
      <c r="K870" s="388"/>
      <c r="L870" s="51">
        <v>2909000</v>
      </c>
      <c r="M870" s="51">
        <v>2909000</v>
      </c>
      <c r="N870" s="51">
        <v>2909000</v>
      </c>
      <c r="O870" s="51">
        <v>2909000</v>
      </c>
      <c r="P870" s="51">
        <v>2909000</v>
      </c>
      <c r="Q870" s="51">
        <v>2909000</v>
      </c>
      <c r="R870" s="51">
        <v>2909000</v>
      </c>
      <c r="S870" s="51">
        <v>2909000</v>
      </c>
      <c r="T870" s="51">
        <v>2909000</v>
      </c>
    </row>
    <row r="871" spans="1:20" s="10" customFormat="1" ht="65.099999999999994" customHeight="1" x14ac:dyDescent="0.3">
      <c r="A871" s="13">
        <f>IF(D871="","",SUBTOTAL(3,D$7:$D871))</f>
        <v>860</v>
      </c>
      <c r="B871" s="376"/>
      <c r="C871" s="55" t="s">
        <v>1846</v>
      </c>
      <c r="D871" s="61" t="s">
        <v>37</v>
      </c>
      <c r="E871" s="54" t="s">
        <v>313</v>
      </c>
      <c r="F871" s="53" t="s">
        <v>390</v>
      </c>
      <c r="G871" s="390"/>
      <c r="H871" s="391"/>
      <c r="I871" s="391"/>
      <c r="J871" s="392"/>
      <c r="K871" s="388"/>
      <c r="L871" s="51">
        <v>462000</v>
      </c>
      <c r="M871" s="51">
        <v>462000</v>
      </c>
      <c r="N871" s="51">
        <v>462000</v>
      </c>
      <c r="O871" s="51">
        <v>462000</v>
      </c>
      <c r="P871" s="51">
        <v>462000</v>
      </c>
      <c r="Q871" s="51">
        <v>462000</v>
      </c>
      <c r="R871" s="51">
        <v>462000</v>
      </c>
      <c r="S871" s="51">
        <v>462000</v>
      </c>
      <c r="T871" s="51">
        <v>462000</v>
      </c>
    </row>
    <row r="872" spans="1:20" s="10" customFormat="1" ht="65.099999999999994" customHeight="1" x14ac:dyDescent="0.3">
      <c r="A872" s="13">
        <f>IF(D872="","",SUBTOTAL(3,D$7:$D872))</f>
        <v>861</v>
      </c>
      <c r="B872" s="376"/>
      <c r="C872" s="55" t="s">
        <v>1863</v>
      </c>
      <c r="D872" s="61" t="s">
        <v>37</v>
      </c>
      <c r="E872" s="54" t="s">
        <v>313</v>
      </c>
      <c r="F872" s="53" t="s">
        <v>1873</v>
      </c>
      <c r="G872" s="390" t="s">
        <v>1883</v>
      </c>
      <c r="H872" s="391" t="s">
        <v>17</v>
      </c>
      <c r="I872" s="391"/>
      <c r="J872" s="392" t="s">
        <v>396</v>
      </c>
      <c r="K872" s="53"/>
      <c r="L872" s="51">
        <v>453636.36363636359</v>
      </c>
      <c r="M872" s="51">
        <v>453636.36363636359</v>
      </c>
      <c r="N872" s="51">
        <v>453636.36363636359</v>
      </c>
      <c r="O872" s="51">
        <v>453636.36363636359</v>
      </c>
      <c r="P872" s="51">
        <v>453636.36363636359</v>
      </c>
      <c r="Q872" s="51">
        <v>453636.36363636359</v>
      </c>
      <c r="R872" s="51">
        <v>453636.36363636359</v>
      </c>
      <c r="S872" s="51">
        <v>453636.36363636359</v>
      </c>
      <c r="T872" s="51">
        <v>453636.36363636359</v>
      </c>
    </row>
    <row r="873" spans="1:20" s="10" customFormat="1" ht="65.099999999999994" customHeight="1" x14ac:dyDescent="0.3">
      <c r="A873" s="13">
        <f>IF(D873="","",SUBTOTAL(3,D$7:$D873))</f>
        <v>862</v>
      </c>
      <c r="B873" s="376"/>
      <c r="C873" s="55" t="s">
        <v>1864</v>
      </c>
      <c r="D873" s="61" t="s">
        <v>37</v>
      </c>
      <c r="E873" s="54" t="s">
        <v>1877</v>
      </c>
      <c r="F873" s="53" t="s">
        <v>1873</v>
      </c>
      <c r="G873" s="390"/>
      <c r="H873" s="391"/>
      <c r="I873" s="391"/>
      <c r="J873" s="392"/>
      <c r="K873" s="53"/>
      <c r="L873" s="51">
        <v>598181.81818181812</v>
      </c>
      <c r="M873" s="51">
        <v>598181.81818181812</v>
      </c>
      <c r="N873" s="51">
        <v>598181.81818181812</v>
      </c>
      <c r="O873" s="51">
        <v>598181.81818181812</v>
      </c>
      <c r="P873" s="51">
        <v>598181.81818181812</v>
      </c>
      <c r="Q873" s="51">
        <v>598181.81818181812</v>
      </c>
      <c r="R873" s="51">
        <v>598181.81818181812</v>
      </c>
      <c r="S873" s="51">
        <v>598181.81818181812</v>
      </c>
      <c r="T873" s="51">
        <v>598181.81818181812</v>
      </c>
    </row>
    <row r="874" spans="1:20" s="10" customFormat="1" ht="65.099999999999994" customHeight="1" x14ac:dyDescent="0.3">
      <c r="A874" s="13">
        <f>IF(D874="","",SUBTOTAL(3,D$7:$D874))</f>
        <v>863</v>
      </c>
      <c r="B874" s="376"/>
      <c r="C874" s="55" t="s">
        <v>1865</v>
      </c>
      <c r="D874" s="61" t="s">
        <v>37</v>
      </c>
      <c r="E874" s="54" t="s">
        <v>1878</v>
      </c>
      <c r="F874" s="53" t="s">
        <v>1873</v>
      </c>
      <c r="G874" s="390"/>
      <c r="H874" s="391"/>
      <c r="I874" s="391"/>
      <c r="J874" s="392"/>
      <c r="K874" s="53"/>
      <c r="L874" s="51">
        <v>452727.27272727271</v>
      </c>
      <c r="M874" s="51">
        <v>452727.27272727271</v>
      </c>
      <c r="N874" s="51">
        <v>452727.27272727271</v>
      </c>
      <c r="O874" s="51">
        <v>452727.27272727271</v>
      </c>
      <c r="P874" s="51">
        <v>452727.27272727271</v>
      </c>
      <c r="Q874" s="51">
        <v>452727.27272727271</v>
      </c>
      <c r="R874" s="51">
        <v>452727.27272727271</v>
      </c>
      <c r="S874" s="51">
        <v>452727.27272727271</v>
      </c>
      <c r="T874" s="51">
        <v>452727.27272727271</v>
      </c>
    </row>
    <row r="875" spans="1:20" s="10" customFormat="1" ht="65.099999999999994" customHeight="1" x14ac:dyDescent="0.3">
      <c r="A875" s="13">
        <f>IF(D875="","",SUBTOTAL(3,D$7:$D875))</f>
        <v>864</v>
      </c>
      <c r="B875" s="376"/>
      <c r="C875" s="55" t="s">
        <v>1866</v>
      </c>
      <c r="D875" s="61" t="s">
        <v>352</v>
      </c>
      <c r="E875" s="54" t="s">
        <v>1879</v>
      </c>
      <c r="F875" s="53" t="s">
        <v>1874</v>
      </c>
      <c r="G875" s="390"/>
      <c r="H875" s="391"/>
      <c r="I875" s="391"/>
      <c r="J875" s="392"/>
      <c r="K875" s="53"/>
      <c r="L875" s="51">
        <v>2932727.2727272725</v>
      </c>
      <c r="M875" s="51">
        <v>2932727.2727272725</v>
      </c>
      <c r="N875" s="51">
        <v>2932727.2727272725</v>
      </c>
      <c r="O875" s="51">
        <v>2932727.2727272725</v>
      </c>
      <c r="P875" s="51">
        <v>2932727.2727272725</v>
      </c>
      <c r="Q875" s="51">
        <v>2932727.2727272725</v>
      </c>
      <c r="R875" s="51">
        <v>2932727.2727272725</v>
      </c>
      <c r="S875" s="51">
        <v>2932727.2727272725</v>
      </c>
      <c r="T875" s="51">
        <v>2932727.2727272725</v>
      </c>
    </row>
    <row r="876" spans="1:20" s="10" customFormat="1" ht="65.099999999999994" customHeight="1" x14ac:dyDescent="0.3">
      <c r="A876" s="13">
        <f>IF(D876="","",SUBTOTAL(3,D$7:$D876))</f>
        <v>865</v>
      </c>
      <c r="B876" s="376"/>
      <c r="C876" s="55" t="s">
        <v>1867</v>
      </c>
      <c r="D876" s="61" t="s">
        <v>352</v>
      </c>
      <c r="E876" s="54" t="s">
        <v>1880</v>
      </c>
      <c r="F876" s="53" t="s">
        <v>1874</v>
      </c>
      <c r="G876" s="390"/>
      <c r="H876" s="391"/>
      <c r="I876" s="391"/>
      <c r="J876" s="392"/>
      <c r="K876" s="53"/>
      <c r="L876" s="51">
        <v>2526363.6363636362</v>
      </c>
      <c r="M876" s="51">
        <v>2526363.6363636362</v>
      </c>
      <c r="N876" s="51">
        <v>2526363.6363636362</v>
      </c>
      <c r="O876" s="51">
        <v>2526363.6363636362</v>
      </c>
      <c r="P876" s="51">
        <v>2526363.6363636362</v>
      </c>
      <c r="Q876" s="51">
        <v>2526363.6363636362</v>
      </c>
      <c r="R876" s="51">
        <v>2526363.6363636362</v>
      </c>
      <c r="S876" s="51">
        <v>2526363.6363636362</v>
      </c>
      <c r="T876" s="51">
        <v>2526363.6363636362</v>
      </c>
    </row>
    <row r="877" spans="1:20" s="10" customFormat="1" ht="65.099999999999994" customHeight="1" x14ac:dyDescent="0.3">
      <c r="A877" s="13">
        <f>IF(D877="","",SUBTOTAL(3,D$7:$D877))</f>
        <v>866</v>
      </c>
      <c r="B877" s="376"/>
      <c r="C877" s="55" t="s">
        <v>1868</v>
      </c>
      <c r="D877" s="61" t="s">
        <v>352</v>
      </c>
      <c r="E877" s="54" t="s">
        <v>1881</v>
      </c>
      <c r="F877" s="53" t="s">
        <v>1874</v>
      </c>
      <c r="G877" s="390"/>
      <c r="H877" s="391"/>
      <c r="I877" s="391"/>
      <c r="J877" s="392"/>
      <c r="K877" s="53"/>
      <c r="L877" s="51">
        <v>4034545.4545454541</v>
      </c>
      <c r="M877" s="51">
        <v>4034545.4545454541</v>
      </c>
      <c r="N877" s="51">
        <v>4034545.4545454541</v>
      </c>
      <c r="O877" s="51">
        <v>4034545.4545454541</v>
      </c>
      <c r="P877" s="51">
        <v>4034545.4545454541</v>
      </c>
      <c r="Q877" s="51">
        <v>4034545.4545454541</v>
      </c>
      <c r="R877" s="51">
        <v>4034545.4545454541</v>
      </c>
      <c r="S877" s="51">
        <v>4034545.4545454541</v>
      </c>
      <c r="T877" s="51">
        <v>4034545.4545454541</v>
      </c>
    </row>
    <row r="878" spans="1:20" s="10" customFormat="1" ht="65.099999999999994" customHeight="1" x14ac:dyDescent="0.3">
      <c r="A878" s="13">
        <f>IF(D878="","",SUBTOTAL(3,D$7:$D878))</f>
        <v>867</v>
      </c>
      <c r="B878" s="376"/>
      <c r="C878" s="55" t="s">
        <v>1869</v>
      </c>
      <c r="D878" s="61" t="s">
        <v>352</v>
      </c>
      <c r="E878" s="54" t="s">
        <v>1882</v>
      </c>
      <c r="F878" s="53" t="s">
        <v>1875</v>
      </c>
      <c r="G878" s="390"/>
      <c r="H878" s="391"/>
      <c r="I878" s="391"/>
      <c r="J878" s="392"/>
      <c r="K878" s="53"/>
      <c r="L878" s="51">
        <v>872727.27272727271</v>
      </c>
      <c r="M878" s="51">
        <v>872727.27272727271</v>
      </c>
      <c r="N878" s="51">
        <v>872727.27272727271</v>
      </c>
      <c r="O878" s="51">
        <v>872727.27272727271</v>
      </c>
      <c r="P878" s="51">
        <v>872727.27272727271</v>
      </c>
      <c r="Q878" s="51">
        <v>872727.27272727271</v>
      </c>
      <c r="R878" s="51">
        <v>872727.27272727271</v>
      </c>
      <c r="S878" s="51">
        <v>872727.27272727271</v>
      </c>
      <c r="T878" s="51">
        <v>872727.27272727271</v>
      </c>
    </row>
    <row r="879" spans="1:20" s="10" customFormat="1" ht="65.099999999999994" customHeight="1" x14ac:dyDescent="0.3">
      <c r="A879" s="13">
        <f>IF(D879="","",SUBTOTAL(3,D$7:$D879))</f>
        <v>868</v>
      </c>
      <c r="B879" s="376"/>
      <c r="C879" s="55" t="s">
        <v>1870</v>
      </c>
      <c r="D879" s="61" t="s">
        <v>352</v>
      </c>
      <c r="E879" s="54" t="s">
        <v>1882</v>
      </c>
      <c r="F879" s="53" t="s">
        <v>1874</v>
      </c>
      <c r="G879" s="390"/>
      <c r="H879" s="391"/>
      <c r="I879" s="391"/>
      <c r="J879" s="392"/>
      <c r="K879" s="53"/>
      <c r="L879" s="51">
        <v>2636363.6363636362</v>
      </c>
      <c r="M879" s="51">
        <v>2636363.6363636362</v>
      </c>
      <c r="N879" s="51">
        <v>2636363.6363636362</v>
      </c>
      <c r="O879" s="51">
        <v>2636363.6363636362</v>
      </c>
      <c r="P879" s="51">
        <v>2636363.6363636362</v>
      </c>
      <c r="Q879" s="51">
        <v>2636363.6363636362</v>
      </c>
      <c r="R879" s="51">
        <v>2636363.6363636362</v>
      </c>
      <c r="S879" s="51">
        <v>2636363.6363636362</v>
      </c>
      <c r="T879" s="51">
        <v>2636363.6363636362</v>
      </c>
    </row>
    <row r="880" spans="1:20" s="10" customFormat="1" ht="65.099999999999994" customHeight="1" x14ac:dyDescent="0.3">
      <c r="A880" s="13">
        <f>IF(D880="","",SUBTOTAL(3,D$7:$D880))</f>
        <v>869</v>
      </c>
      <c r="B880" s="376"/>
      <c r="C880" s="55" t="s">
        <v>1871</v>
      </c>
      <c r="D880" s="61" t="s">
        <v>352</v>
      </c>
      <c r="E880" s="54" t="s">
        <v>1882</v>
      </c>
      <c r="F880" s="53" t="s">
        <v>1874</v>
      </c>
      <c r="G880" s="390"/>
      <c r="H880" s="391"/>
      <c r="I880" s="391"/>
      <c r="J880" s="392"/>
      <c r="K880" s="53"/>
      <c r="L880" s="51">
        <v>1789999.9999999998</v>
      </c>
      <c r="M880" s="51">
        <v>1789999.9999999998</v>
      </c>
      <c r="N880" s="51">
        <v>1789999.9999999998</v>
      </c>
      <c r="O880" s="51">
        <v>1789999.9999999998</v>
      </c>
      <c r="P880" s="51">
        <v>1789999.9999999998</v>
      </c>
      <c r="Q880" s="51">
        <v>1789999.9999999998</v>
      </c>
      <c r="R880" s="51">
        <v>1789999.9999999998</v>
      </c>
      <c r="S880" s="51">
        <v>1789999.9999999998</v>
      </c>
      <c r="T880" s="51">
        <v>1789999.9999999998</v>
      </c>
    </row>
    <row r="881" spans="1:20" s="10" customFormat="1" ht="65.099999999999994" customHeight="1" x14ac:dyDescent="0.3">
      <c r="A881" s="13">
        <f>IF(D881="","",SUBTOTAL(3,D$7:$D881))</f>
        <v>870</v>
      </c>
      <c r="B881" s="376"/>
      <c r="C881" s="55" t="s">
        <v>1872</v>
      </c>
      <c r="D881" s="61" t="s">
        <v>352</v>
      </c>
      <c r="E881" s="54" t="s">
        <v>1882</v>
      </c>
      <c r="F881" s="53" t="s">
        <v>1874</v>
      </c>
      <c r="G881" s="390"/>
      <c r="H881" s="391"/>
      <c r="I881" s="391"/>
      <c r="J881" s="392"/>
      <c r="K881" s="53"/>
      <c r="L881" s="51">
        <v>1952727.2727272725</v>
      </c>
      <c r="M881" s="51">
        <v>1952727.2727272725</v>
      </c>
      <c r="N881" s="51">
        <v>1952727.2727272725</v>
      </c>
      <c r="O881" s="51">
        <v>1952727.2727272725</v>
      </c>
      <c r="P881" s="51">
        <v>1952727.2727272725</v>
      </c>
      <c r="Q881" s="51">
        <v>1952727.2727272725</v>
      </c>
      <c r="R881" s="51">
        <v>1952727.2727272725</v>
      </c>
      <c r="S881" s="51">
        <v>1952727.2727272725</v>
      </c>
      <c r="T881" s="51">
        <v>1952727.2727272725</v>
      </c>
    </row>
    <row r="882" spans="1:20" s="10" customFormat="1" ht="65.099999999999994" customHeight="1" x14ac:dyDescent="0.3">
      <c r="A882" s="13">
        <f>IF(D882="","",SUBTOTAL(3,D$7:$D882))</f>
        <v>871</v>
      </c>
      <c r="B882" s="376"/>
      <c r="C882" s="55" t="s">
        <v>2024</v>
      </c>
      <c r="D882" s="61" t="s">
        <v>352</v>
      </c>
      <c r="E882" s="54" t="s">
        <v>1882</v>
      </c>
      <c r="F882" s="53" t="s">
        <v>1874</v>
      </c>
      <c r="G882" s="390"/>
      <c r="H882" s="391"/>
      <c r="I882" s="391"/>
      <c r="J882" s="392"/>
      <c r="K882" s="53"/>
      <c r="L882" s="51">
        <v>3852727.2727272725</v>
      </c>
      <c r="M882" s="51">
        <v>3852727.2727272725</v>
      </c>
      <c r="N882" s="51">
        <v>3852727.2727272725</v>
      </c>
      <c r="O882" s="51">
        <v>3852727.2727272725</v>
      </c>
      <c r="P882" s="51">
        <v>3852727.2727272725</v>
      </c>
      <c r="Q882" s="51">
        <v>3852727.2727272725</v>
      </c>
      <c r="R882" s="51">
        <v>3852727.2727272725</v>
      </c>
      <c r="S882" s="51">
        <v>3852727.2727272725</v>
      </c>
      <c r="T882" s="51">
        <v>3852727.2727272725</v>
      </c>
    </row>
    <row r="883" spans="1:20" s="10" customFormat="1" ht="65.099999999999994" customHeight="1" x14ac:dyDescent="0.3">
      <c r="A883" s="13">
        <f>IF(D883="","",SUBTOTAL(3,D$7:$D883))</f>
        <v>872</v>
      </c>
      <c r="B883" s="376"/>
      <c r="C883" s="55" t="s">
        <v>2023</v>
      </c>
      <c r="D883" s="61" t="s">
        <v>352</v>
      </c>
      <c r="E883" s="54" t="s">
        <v>1882</v>
      </c>
      <c r="F883" s="53" t="s">
        <v>1874</v>
      </c>
      <c r="G883" s="390"/>
      <c r="H883" s="391"/>
      <c r="I883" s="391"/>
      <c r="J883" s="392"/>
      <c r="K883" s="53"/>
      <c r="L883" s="51">
        <v>4145454.5454545449</v>
      </c>
      <c r="M883" s="51">
        <v>4145454.5454545449</v>
      </c>
      <c r="N883" s="51">
        <v>4145454.5454545449</v>
      </c>
      <c r="O883" s="51">
        <v>4145454.5454545449</v>
      </c>
      <c r="P883" s="51">
        <v>4145454.5454545449</v>
      </c>
      <c r="Q883" s="51">
        <v>4145454.5454545449</v>
      </c>
      <c r="R883" s="51">
        <v>4145454.5454545449</v>
      </c>
      <c r="S883" s="51">
        <v>4145454.5454545449</v>
      </c>
      <c r="T883" s="51">
        <v>4145454.5454545449</v>
      </c>
    </row>
    <row r="884" spans="1:20" s="10" customFormat="1" ht="65.099999999999994" customHeight="1" x14ac:dyDescent="0.3">
      <c r="A884" s="13">
        <f>IF(D884="","",SUBTOTAL(3,D$7:$D884))</f>
        <v>873</v>
      </c>
      <c r="B884" s="376"/>
      <c r="C884" s="55" t="s">
        <v>2022</v>
      </c>
      <c r="D884" s="61" t="s">
        <v>352</v>
      </c>
      <c r="E884" s="54" t="s">
        <v>1882</v>
      </c>
      <c r="F884" s="53" t="s">
        <v>1874</v>
      </c>
      <c r="G884" s="390"/>
      <c r="H884" s="391"/>
      <c r="I884" s="391"/>
      <c r="J884" s="392"/>
      <c r="K884" s="53"/>
      <c r="L884" s="51">
        <v>3714545.4545454541</v>
      </c>
      <c r="M884" s="51">
        <v>3714545.4545454541</v>
      </c>
      <c r="N884" s="51">
        <v>3714545.4545454541</v>
      </c>
      <c r="O884" s="51">
        <v>3714545.4545454541</v>
      </c>
      <c r="P884" s="51">
        <v>3714545.4545454541</v>
      </c>
      <c r="Q884" s="51">
        <v>3714545.4545454541</v>
      </c>
      <c r="R884" s="51">
        <v>3714545.4545454541</v>
      </c>
      <c r="S884" s="51">
        <v>3714545.4545454541</v>
      </c>
      <c r="T884" s="51">
        <v>3714545.4545454541</v>
      </c>
    </row>
    <row r="885" spans="1:20" s="10" customFormat="1" ht="65.099999999999994" customHeight="1" x14ac:dyDescent="0.3">
      <c r="A885" s="13">
        <f>IF(D885="","",SUBTOTAL(3,D$7:$D885))</f>
        <v>874</v>
      </c>
      <c r="B885" s="376"/>
      <c r="C885" s="55" t="s">
        <v>2021</v>
      </c>
      <c r="D885" s="61" t="s">
        <v>37</v>
      </c>
      <c r="E885" s="54" t="s">
        <v>1882</v>
      </c>
      <c r="F885" s="53" t="s">
        <v>1876</v>
      </c>
      <c r="G885" s="390"/>
      <c r="H885" s="391"/>
      <c r="I885" s="391"/>
      <c r="J885" s="392"/>
      <c r="K885" s="53"/>
      <c r="L885" s="51">
        <v>4327272.7272727266</v>
      </c>
      <c r="M885" s="51">
        <v>4327272.7272727266</v>
      </c>
      <c r="N885" s="51">
        <v>4327272.7272727266</v>
      </c>
      <c r="O885" s="51">
        <v>4327272.7272727266</v>
      </c>
      <c r="P885" s="51">
        <v>4327272.7272727266</v>
      </c>
      <c r="Q885" s="51">
        <v>4327272.7272727266</v>
      </c>
      <c r="R885" s="51">
        <v>4327272.7272727266</v>
      </c>
      <c r="S885" s="51">
        <v>4327272.7272727266</v>
      </c>
      <c r="T885" s="51">
        <v>4327272.7272727266</v>
      </c>
    </row>
    <row r="886" spans="1:20" s="10" customFormat="1" ht="65.099999999999994" customHeight="1" x14ac:dyDescent="0.3">
      <c r="A886" s="13">
        <f>IF(D886="","",SUBTOTAL(3,D$7:$D886))</f>
        <v>875</v>
      </c>
      <c r="B886" s="376"/>
      <c r="C886" s="55" t="s">
        <v>2020</v>
      </c>
      <c r="D886" s="61" t="s">
        <v>352</v>
      </c>
      <c r="E886" s="54" t="s">
        <v>1882</v>
      </c>
      <c r="F886" s="53" t="s">
        <v>1874</v>
      </c>
      <c r="G886" s="390"/>
      <c r="H886" s="391"/>
      <c r="I886" s="391"/>
      <c r="J886" s="392"/>
      <c r="K886" s="53"/>
      <c r="L886" s="51">
        <v>4536363.6363636358</v>
      </c>
      <c r="M886" s="51">
        <v>4536363.6363636358</v>
      </c>
      <c r="N886" s="51">
        <v>4536363.6363636358</v>
      </c>
      <c r="O886" s="51">
        <v>4536363.6363636358</v>
      </c>
      <c r="P886" s="51">
        <v>4536363.6363636358</v>
      </c>
      <c r="Q886" s="51">
        <v>4536363.6363636358</v>
      </c>
      <c r="R886" s="51">
        <v>4536363.6363636358</v>
      </c>
      <c r="S886" s="51">
        <v>4536363.6363636358</v>
      </c>
      <c r="T886" s="51">
        <v>4536363.6363636358</v>
      </c>
    </row>
    <row r="887" spans="1:20" s="10" customFormat="1" ht="71.25" customHeight="1" x14ac:dyDescent="0.3">
      <c r="A887" s="13">
        <f>IF(D887="","",SUBTOTAL(3,D$7:$D887))</f>
        <v>876</v>
      </c>
      <c r="B887" s="376"/>
      <c r="C887" s="53" t="s">
        <v>2117</v>
      </c>
      <c r="D887" s="61" t="s">
        <v>2099</v>
      </c>
      <c r="E887" s="391" t="s">
        <v>52</v>
      </c>
      <c r="F887" s="53" t="s">
        <v>2100</v>
      </c>
      <c r="G887" s="390" t="s">
        <v>2118</v>
      </c>
      <c r="H887" s="391"/>
      <c r="I887" s="391"/>
      <c r="J887" s="392" t="s">
        <v>396</v>
      </c>
      <c r="K887" s="53"/>
      <c r="L887" s="51">
        <v>131388</v>
      </c>
      <c r="M887" s="51">
        <v>131388</v>
      </c>
      <c r="N887" s="51">
        <v>131388</v>
      </c>
      <c r="O887" s="51">
        <v>131388</v>
      </c>
      <c r="P887" s="51">
        <v>131388</v>
      </c>
      <c r="Q887" s="51">
        <v>131388</v>
      </c>
      <c r="R887" s="51">
        <v>131388</v>
      </c>
      <c r="S887" s="51">
        <v>131388</v>
      </c>
      <c r="T887" s="51">
        <v>131388</v>
      </c>
    </row>
    <row r="888" spans="1:20" s="10" customFormat="1" ht="71.25" customHeight="1" x14ac:dyDescent="0.3">
      <c r="A888" s="13">
        <f>IF(D888="","",SUBTOTAL(3,D$7:$D888))</f>
        <v>877</v>
      </c>
      <c r="B888" s="376"/>
      <c r="C888" s="53" t="s">
        <v>2119</v>
      </c>
      <c r="D888" s="61" t="s">
        <v>2099</v>
      </c>
      <c r="E888" s="391"/>
      <c r="F888" s="53" t="s">
        <v>2100</v>
      </c>
      <c r="G888" s="390"/>
      <c r="H888" s="391"/>
      <c r="I888" s="391"/>
      <c r="J888" s="392"/>
      <c r="K888" s="53"/>
      <c r="L888" s="51">
        <v>153611</v>
      </c>
      <c r="M888" s="51">
        <v>153611</v>
      </c>
      <c r="N888" s="51">
        <v>153611</v>
      </c>
      <c r="O888" s="51">
        <v>153611</v>
      </c>
      <c r="P888" s="51">
        <v>153611</v>
      </c>
      <c r="Q888" s="51">
        <v>153611</v>
      </c>
      <c r="R888" s="51">
        <v>153611</v>
      </c>
      <c r="S888" s="51">
        <v>153611</v>
      </c>
      <c r="T888" s="51">
        <v>153611</v>
      </c>
    </row>
    <row r="889" spans="1:20" s="10" customFormat="1" ht="71.25" customHeight="1" x14ac:dyDescent="0.3">
      <c r="A889" s="13">
        <f>IF(D889="","",SUBTOTAL(3,D$7:$D889))</f>
        <v>878</v>
      </c>
      <c r="B889" s="376"/>
      <c r="C889" s="53" t="s">
        <v>2120</v>
      </c>
      <c r="D889" s="61" t="s">
        <v>2099</v>
      </c>
      <c r="E889" s="391"/>
      <c r="F889" s="53" t="s">
        <v>2100</v>
      </c>
      <c r="G889" s="390"/>
      <c r="H889" s="391"/>
      <c r="I889" s="391"/>
      <c r="J889" s="392"/>
      <c r="K889" s="53"/>
      <c r="L889" s="51">
        <v>49166</v>
      </c>
      <c r="M889" s="51">
        <v>49166</v>
      </c>
      <c r="N889" s="51">
        <v>49166</v>
      </c>
      <c r="O889" s="51">
        <v>49166</v>
      </c>
      <c r="P889" s="51">
        <v>49166</v>
      </c>
      <c r="Q889" s="51">
        <v>49166</v>
      </c>
      <c r="R889" s="51">
        <v>49166</v>
      </c>
      <c r="S889" s="51">
        <v>49166</v>
      </c>
      <c r="T889" s="51">
        <v>49166</v>
      </c>
    </row>
    <row r="890" spans="1:20" s="10" customFormat="1" ht="71.25" customHeight="1" x14ac:dyDescent="0.3">
      <c r="A890" s="13">
        <f>IF(D890="","",SUBTOTAL(3,D$7:$D890))</f>
        <v>879</v>
      </c>
      <c r="B890" s="376"/>
      <c r="C890" s="53" t="s">
        <v>2121</v>
      </c>
      <c r="D890" s="61" t="s">
        <v>2099</v>
      </c>
      <c r="E890" s="391"/>
      <c r="F890" s="53" t="s">
        <v>2100</v>
      </c>
      <c r="G890" s="390"/>
      <c r="H890" s="391"/>
      <c r="I890" s="391"/>
      <c r="J890" s="392"/>
      <c r="K890" s="53"/>
      <c r="L890" s="51">
        <v>119166</v>
      </c>
      <c r="M890" s="51">
        <v>119166</v>
      </c>
      <c r="N890" s="51">
        <v>119166</v>
      </c>
      <c r="O890" s="51">
        <v>119166</v>
      </c>
      <c r="P890" s="51">
        <v>119166</v>
      </c>
      <c r="Q890" s="51">
        <v>119166</v>
      </c>
      <c r="R890" s="51">
        <v>119166</v>
      </c>
      <c r="S890" s="51">
        <v>119166</v>
      </c>
      <c r="T890" s="51">
        <v>119166</v>
      </c>
    </row>
    <row r="891" spans="1:20" s="10" customFormat="1" ht="71.25" customHeight="1" x14ac:dyDescent="0.3">
      <c r="A891" s="13">
        <f>IF(D891="","",SUBTOTAL(3,D$7:$D891))</f>
        <v>880</v>
      </c>
      <c r="B891" s="376"/>
      <c r="C891" s="53" t="s">
        <v>2122</v>
      </c>
      <c r="D891" s="61" t="s">
        <v>2099</v>
      </c>
      <c r="E891" s="391"/>
      <c r="F891" s="53" t="s">
        <v>2100</v>
      </c>
      <c r="G891" s="390"/>
      <c r="H891" s="391"/>
      <c r="I891" s="391"/>
      <c r="J891" s="392"/>
      <c r="K891" s="53"/>
      <c r="L891" s="51">
        <v>118333</v>
      </c>
      <c r="M891" s="51">
        <v>118333</v>
      </c>
      <c r="N891" s="51">
        <v>118333</v>
      </c>
      <c r="O891" s="51">
        <v>118333</v>
      </c>
      <c r="P891" s="51">
        <v>118333</v>
      </c>
      <c r="Q891" s="51">
        <v>118333</v>
      </c>
      <c r="R891" s="51">
        <v>118333</v>
      </c>
      <c r="S891" s="51">
        <v>118333</v>
      </c>
      <c r="T891" s="51">
        <v>118333</v>
      </c>
    </row>
    <row r="892" spans="1:20" s="10" customFormat="1" ht="71.25" customHeight="1" x14ac:dyDescent="0.3">
      <c r="A892" s="13">
        <f>IF(D892="","",SUBTOTAL(3,D$7:$D892))</f>
        <v>881</v>
      </c>
      <c r="B892" s="376"/>
      <c r="C892" s="53" t="s">
        <v>2123</v>
      </c>
      <c r="D892" s="61" t="s">
        <v>2099</v>
      </c>
      <c r="E892" s="391"/>
      <c r="F892" s="53" t="s">
        <v>2100</v>
      </c>
      <c r="G892" s="390"/>
      <c r="H892" s="391"/>
      <c r="I892" s="391"/>
      <c r="J892" s="392"/>
      <c r="K892" s="53"/>
      <c r="L892" s="51">
        <v>133055</v>
      </c>
      <c r="M892" s="51">
        <v>133055</v>
      </c>
      <c r="N892" s="51">
        <v>133055</v>
      </c>
      <c r="O892" s="51">
        <v>133055</v>
      </c>
      <c r="P892" s="51">
        <v>133055</v>
      </c>
      <c r="Q892" s="51">
        <v>133055</v>
      </c>
      <c r="R892" s="51">
        <v>133055</v>
      </c>
      <c r="S892" s="51">
        <v>133055</v>
      </c>
      <c r="T892" s="51">
        <v>133055</v>
      </c>
    </row>
    <row r="893" spans="1:20" s="10" customFormat="1" ht="71.25" customHeight="1" x14ac:dyDescent="0.3">
      <c r="A893" s="13">
        <f>IF(D893="","",SUBTOTAL(3,D$7:$D893))</f>
        <v>882</v>
      </c>
      <c r="B893" s="376"/>
      <c r="C893" s="53" t="s">
        <v>2124</v>
      </c>
      <c r="D893" s="61" t="s">
        <v>2099</v>
      </c>
      <c r="E893" s="391"/>
      <c r="F893" s="53" t="s">
        <v>2100</v>
      </c>
      <c r="G893" s="390"/>
      <c r="H893" s="391"/>
      <c r="I893" s="391"/>
      <c r="J893" s="392"/>
      <c r="K893" s="53"/>
      <c r="L893" s="51">
        <v>185277</v>
      </c>
      <c r="M893" s="51">
        <v>185277</v>
      </c>
      <c r="N893" s="51">
        <v>185277</v>
      </c>
      <c r="O893" s="51">
        <v>185277</v>
      </c>
      <c r="P893" s="51">
        <v>185277</v>
      </c>
      <c r="Q893" s="51">
        <v>185277</v>
      </c>
      <c r="R893" s="51">
        <v>185277</v>
      </c>
      <c r="S893" s="51">
        <v>185277</v>
      </c>
      <c r="T893" s="51">
        <v>185277</v>
      </c>
    </row>
    <row r="894" spans="1:20" s="10" customFormat="1" ht="65.099999999999994" customHeight="1" x14ac:dyDescent="0.3">
      <c r="A894" s="13">
        <f>IF(D894="","",SUBTOTAL(3,D$7:$D894))</f>
        <v>883</v>
      </c>
      <c r="B894" s="376"/>
      <c r="C894" s="53" t="s">
        <v>2125</v>
      </c>
      <c r="D894" s="61" t="s">
        <v>2099</v>
      </c>
      <c r="E894" s="391"/>
      <c r="F894" s="53" t="s">
        <v>2100</v>
      </c>
      <c r="G894" s="390"/>
      <c r="H894" s="391"/>
      <c r="I894" s="391"/>
      <c r="J894" s="392"/>
      <c r="K894" s="53"/>
      <c r="L894" s="51">
        <v>206944</v>
      </c>
      <c r="M894" s="51">
        <v>206944</v>
      </c>
      <c r="N894" s="51">
        <v>206944</v>
      </c>
      <c r="O894" s="51">
        <v>206944</v>
      </c>
      <c r="P894" s="51">
        <v>206944</v>
      </c>
      <c r="Q894" s="51">
        <v>206944</v>
      </c>
      <c r="R894" s="51">
        <v>206944</v>
      </c>
      <c r="S894" s="51">
        <v>206944</v>
      </c>
      <c r="T894" s="51">
        <v>206944</v>
      </c>
    </row>
    <row r="895" spans="1:20" s="10" customFormat="1" ht="65.099999999999994" customHeight="1" x14ac:dyDescent="0.3">
      <c r="A895" s="13">
        <f>IF(D895="","",SUBTOTAL(3,D$7:$D895))</f>
        <v>884</v>
      </c>
      <c r="B895" s="376"/>
      <c r="C895" s="53" t="s">
        <v>2126</v>
      </c>
      <c r="D895" s="61" t="s">
        <v>2099</v>
      </c>
      <c r="E895" s="391"/>
      <c r="F895" s="53" t="s">
        <v>2100</v>
      </c>
      <c r="G895" s="390"/>
      <c r="H895" s="391"/>
      <c r="I895" s="391"/>
      <c r="J895" s="392"/>
      <c r="K895" s="53"/>
      <c r="L895" s="51">
        <v>177666</v>
      </c>
      <c r="M895" s="51">
        <v>177666</v>
      </c>
      <c r="N895" s="51">
        <v>177666</v>
      </c>
      <c r="O895" s="51">
        <v>177666</v>
      </c>
      <c r="P895" s="51">
        <v>177666</v>
      </c>
      <c r="Q895" s="51">
        <v>177666</v>
      </c>
      <c r="R895" s="51">
        <v>177666</v>
      </c>
      <c r="S895" s="51">
        <v>177666</v>
      </c>
      <c r="T895" s="51">
        <v>177666</v>
      </c>
    </row>
    <row r="896" spans="1:20" s="10" customFormat="1" ht="65.099999999999994" customHeight="1" x14ac:dyDescent="0.3">
      <c r="A896" s="13">
        <f>IF(D896="","",SUBTOTAL(3,D$7:$D896))</f>
        <v>885</v>
      </c>
      <c r="B896" s="376"/>
      <c r="C896" s="53" t="s">
        <v>2127</v>
      </c>
      <c r="D896" s="61" t="s">
        <v>2101</v>
      </c>
      <c r="E896" s="54"/>
      <c r="F896" s="53" t="s">
        <v>390</v>
      </c>
      <c r="G896" s="390"/>
      <c r="H896" s="391"/>
      <c r="I896" s="391"/>
      <c r="J896" s="392"/>
      <c r="K896" s="53"/>
      <c r="L896" s="51">
        <v>11700</v>
      </c>
      <c r="M896" s="51">
        <v>11700</v>
      </c>
      <c r="N896" s="51">
        <v>11700</v>
      </c>
      <c r="O896" s="51">
        <v>11700</v>
      </c>
      <c r="P896" s="51">
        <v>11700</v>
      </c>
      <c r="Q896" s="51">
        <v>11700</v>
      </c>
      <c r="R896" s="51">
        <v>11700</v>
      </c>
      <c r="S896" s="51">
        <v>11700</v>
      </c>
      <c r="T896" s="51">
        <v>11700</v>
      </c>
    </row>
    <row r="897" spans="1:20" s="10" customFormat="1" ht="65.099999999999994" customHeight="1" x14ac:dyDescent="0.3">
      <c r="A897" s="13">
        <f>IF(D897="","",SUBTOTAL(3,D$7:$D897))</f>
        <v>886</v>
      </c>
      <c r="B897" s="376"/>
      <c r="C897" s="53" t="s">
        <v>2128</v>
      </c>
      <c r="D897" s="61" t="s">
        <v>2101</v>
      </c>
      <c r="E897" s="54"/>
      <c r="F897" s="53" t="s">
        <v>390</v>
      </c>
      <c r="G897" s="390"/>
      <c r="H897" s="391"/>
      <c r="I897" s="391"/>
      <c r="J897" s="392"/>
      <c r="K897" s="53"/>
      <c r="L897" s="51">
        <v>14625</v>
      </c>
      <c r="M897" s="51">
        <v>14625</v>
      </c>
      <c r="N897" s="51">
        <v>14625</v>
      </c>
      <c r="O897" s="51">
        <v>14625</v>
      </c>
      <c r="P897" s="51">
        <v>14625</v>
      </c>
      <c r="Q897" s="51">
        <v>14625</v>
      </c>
      <c r="R897" s="51">
        <v>14625</v>
      </c>
      <c r="S897" s="51">
        <v>14625</v>
      </c>
      <c r="T897" s="51">
        <v>14625</v>
      </c>
    </row>
    <row r="898" spans="1:20" s="10" customFormat="1" ht="65.099999999999994" customHeight="1" x14ac:dyDescent="0.3">
      <c r="A898" s="13">
        <f>IF(D898="","",SUBTOTAL(3,D$7:$D898))</f>
        <v>887</v>
      </c>
      <c r="B898" s="376"/>
      <c r="C898" s="55" t="s">
        <v>2019</v>
      </c>
      <c r="D898" s="61" t="s">
        <v>321</v>
      </c>
      <c r="E898" s="54" t="s">
        <v>1440</v>
      </c>
      <c r="F898" s="53" t="s">
        <v>323</v>
      </c>
      <c r="G898" s="390" t="s">
        <v>2007</v>
      </c>
      <c r="H898" s="391" t="s">
        <v>17</v>
      </c>
      <c r="I898" s="391"/>
      <c r="J898" s="392" t="s">
        <v>396</v>
      </c>
      <c r="K898" s="53"/>
      <c r="L898" s="51">
        <v>3770455</v>
      </c>
      <c r="M898" s="51">
        <v>3770455</v>
      </c>
      <c r="N898" s="51">
        <v>3770455</v>
      </c>
      <c r="O898" s="51">
        <v>3770455</v>
      </c>
      <c r="P898" s="51">
        <v>3770455</v>
      </c>
      <c r="Q898" s="51">
        <v>3770455</v>
      </c>
      <c r="R898" s="51">
        <v>3770455</v>
      </c>
      <c r="S898" s="51">
        <v>3770455</v>
      </c>
      <c r="T898" s="51">
        <v>3770455</v>
      </c>
    </row>
    <row r="899" spans="1:20" s="10" customFormat="1" ht="65.099999999999994" customHeight="1" x14ac:dyDescent="0.3">
      <c r="A899" s="13">
        <f>IF(D899="","",SUBTOTAL(3,D$7:$D899))</f>
        <v>888</v>
      </c>
      <c r="B899" s="376"/>
      <c r="C899" s="55" t="s">
        <v>2018</v>
      </c>
      <c r="D899" s="61" t="s">
        <v>321</v>
      </c>
      <c r="E899" s="54" t="s">
        <v>1440</v>
      </c>
      <c r="F899" s="53" t="s">
        <v>323</v>
      </c>
      <c r="G899" s="390"/>
      <c r="H899" s="391"/>
      <c r="I899" s="391"/>
      <c r="J899" s="392"/>
      <c r="K899" s="53"/>
      <c r="L899" s="51">
        <v>3284949</v>
      </c>
      <c r="M899" s="51">
        <v>3284949</v>
      </c>
      <c r="N899" s="51">
        <v>3284949</v>
      </c>
      <c r="O899" s="51">
        <v>3284949</v>
      </c>
      <c r="P899" s="51">
        <v>3284949</v>
      </c>
      <c r="Q899" s="51">
        <v>3284949</v>
      </c>
      <c r="R899" s="51">
        <v>3284949</v>
      </c>
      <c r="S899" s="51">
        <v>3284949</v>
      </c>
      <c r="T899" s="51">
        <v>3284949</v>
      </c>
    </row>
    <row r="900" spans="1:20" s="10" customFormat="1" ht="65.099999999999994" customHeight="1" x14ac:dyDescent="0.3">
      <c r="A900" s="13">
        <f>IF(D900="","",SUBTOTAL(3,D$7:$D900))</f>
        <v>889</v>
      </c>
      <c r="B900" s="376"/>
      <c r="C900" s="55" t="s">
        <v>2017</v>
      </c>
      <c r="D900" s="61" t="s">
        <v>321</v>
      </c>
      <c r="E900" s="54" t="s">
        <v>1440</v>
      </c>
      <c r="F900" s="53" t="s">
        <v>323</v>
      </c>
      <c r="G900" s="390"/>
      <c r="H900" s="391"/>
      <c r="I900" s="391"/>
      <c r="J900" s="392"/>
      <c r="K900" s="53"/>
      <c r="L900" s="51">
        <v>935000</v>
      </c>
      <c r="M900" s="51">
        <v>935000</v>
      </c>
      <c r="N900" s="51">
        <v>935000</v>
      </c>
      <c r="O900" s="51">
        <v>935000</v>
      </c>
      <c r="P900" s="51">
        <v>935000</v>
      </c>
      <c r="Q900" s="51">
        <v>935000</v>
      </c>
      <c r="R900" s="51">
        <v>935000</v>
      </c>
      <c r="S900" s="51">
        <v>935000</v>
      </c>
      <c r="T900" s="51">
        <v>935000</v>
      </c>
    </row>
    <row r="901" spans="1:20" s="10" customFormat="1" ht="65.099999999999994" customHeight="1" x14ac:dyDescent="0.3">
      <c r="A901" s="13">
        <f>IF(D901="","",SUBTOTAL(3,D$7:$D901))</f>
        <v>890</v>
      </c>
      <c r="B901" s="376"/>
      <c r="C901" s="55" t="s">
        <v>2016</v>
      </c>
      <c r="D901" s="61" t="s">
        <v>321</v>
      </c>
      <c r="E901" s="54" t="s">
        <v>1440</v>
      </c>
      <c r="F901" s="53" t="s">
        <v>323</v>
      </c>
      <c r="G901" s="390"/>
      <c r="H901" s="391"/>
      <c r="I901" s="391"/>
      <c r="J901" s="392"/>
      <c r="K901" s="53"/>
      <c r="L901" s="51">
        <v>2231818</v>
      </c>
      <c r="M901" s="51">
        <v>2231818</v>
      </c>
      <c r="N901" s="51">
        <v>2231818</v>
      </c>
      <c r="O901" s="51">
        <v>2231818</v>
      </c>
      <c r="P901" s="51">
        <v>2231818</v>
      </c>
      <c r="Q901" s="51">
        <v>2231818</v>
      </c>
      <c r="R901" s="51">
        <v>2231818</v>
      </c>
      <c r="S901" s="51">
        <v>2231818</v>
      </c>
      <c r="T901" s="51">
        <v>2231818</v>
      </c>
    </row>
    <row r="902" spans="1:20" s="10" customFormat="1" ht="89.25" customHeight="1" x14ac:dyDescent="0.3">
      <c r="A902" s="13">
        <f>IF(D902="","",SUBTOTAL(3,D$7:$D902))</f>
        <v>891</v>
      </c>
      <c r="B902" s="376"/>
      <c r="C902" s="55" t="s">
        <v>2015</v>
      </c>
      <c r="D902" s="61" t="s">
        <v>321</v>
      </c>
      <c r="E902" s="54" t="s">
        <v>1440</v>
      </c>
      <c r="F902" s="53" t="s">
        <v>323</v>
      </c>
      <c r="G902" s="390"/>
      <c r="H902" s="391"/>
      <c r="I902" s="391"/>
      <c r="J902" s="392"/>
      <c r="K902" s="53"/>
      <c r="L902" s="51">
        <v>4426036.3636363633</v>
      </c>
      <c r="M902" s="51">
        <v>4426036.3636363633</v>
      </c>
      <c r="N902" s="51">
        <v>4426036.3636363633</v>
      </c>
      <c r="O902" s="51">
        <v>4426036.3636363633</v>
      </c>
      <c r="P902" s="51">
        <v>4426036.3636363633</v>
      </c>
      <c r="Q902" s="51">
        <v>4426036.3636363633</v>
      </c>
      <c r="R902" s="51">
        <v>4426036.3636363633</v>
      </c>
      <c r="S902" s="51">
        <v>4426036.3636363633</v>
      </c>
      <c r="T902" s="51">
        <v>4426036.3636363633</v>
      </c>
    </row>
    <row r="903" spans="1:20" s="10" customFormat="1" ht="65.099999999999994" customHeight="1" x14ac:dyDescent="0.3">
      <c r="A903" s="13">
        <f>IF(D903="","",SUBTOTAL(3,D$7:$D903))</f>
        <v>892</v>
      </c>
      <c r="B903" s="376"/>
      <c r="C903" s="55" t="s">
        <v>2014</v>
      </c>
      <c r="D903" s="61" t="s">
        <v>321</v>
      </c>
      <c r="E903" s="54" t="s">
        <v>1440</v>
      </c>
      <c r="F903" s="53" t="s">
        <v>323</v>
      </c>
      <c r="G903" s="390"/>
      <c r="H903" s="391"/>
      <c r="I903" s="391"/>
      <c r="J903" s="392"/>
      <c r="K903" s="53"/>
      <c r="L903" s="51">
        <v>3594150</v>
      </c>
      <c r="M903" s="51">
        <v>3594150</v>
      </c>
      <c r="N903" s="51">
        <v>3594150</v>
      </c>
      <c r="O903" s="51">
        <v>3594150</v>
      </c>
      <c r="P903" s="51">
        <v>3594150</v>
      </c>
      <c r="Q903" s="51">
        <v>3594150</v>
      </c>
      <c r="R903" s="51">
        <v>3594150</v>
      </c>
      <c r="S903" s="51">
        <v>3594150</v>
      </c>
      <c r="T903" s="51">
        <v>3594150</v>
      </c>
    </row>
    <row r="904" spans="1:20" s="10" customFormat="1" ht="65.099999999999994" customHeight="1" x14ac:dyDescent="0.3">
      <c r="A904" s="13">
        <f>IF(D904="","",SUBTOTAL(3,D$7:$D904))</f>
        <v>893</v>
      </c>
      <c r="B904" s="376"/>
      <c r="C904" s="55" t="s">
        <v>2013</v>
      </c>
      <c r="D904" s="61" t="s">
        <v>321</v>
      </c>
      <c r="E904" s="54" t="s">
        <v>1440</v>
      </c>
      <c r="F904" s="53" t="s">
        <v>323</v>
      </c>
      <c r="G904" s="390"/>
      <c r="H904" s="391"/>
      <c r="I904" s="391"/>
      <c r="J904" s="392"/>
      <c r="K904" s="53"/>
      <c r="L904" s="51">
        <v>2415477</v>
      </c>
      <c r="M904" s="51">
        <v>2415477</v>
      </c>
      <c r="N904" s="51">
        <v>2415477</v>
      </c>
      <c r="O904" s="51">
        <v>2415477</v>
      </c>
      <c r="P904" s="51">
        <v>2415477</v>
      </c>
      <c r="Q904" s="51">
        <v>2415477</v>
      </c>
      <c r="R904" s="51">
        <v>2415477</v>
      </c>
      <c r="S904" s="51">
        <v>2415477</v>
      </c>
      <c r="T904" s="51">
        <v>2415477</v>
      </c>
    </row>
    <row r="905" spans="1:20" s="10" customFormat="1" ht="65.099999999999994" customHeight="1" x14ac:dyDescent="0.3">
      <c r="A905" s="13">
        <f>IF(D905="","",SUBTOTAL(3,D$7:$D905))</f>
        <v>894</v>
      </c>
      <c r="B905" s="376"/>
      <c r="C905" s="55" t="s">
        <v>2012</v>
      </c>
      <c r="D905" s="61" t="s">
        <v>321</v>
      </c>
      <c r="E905" s="54" t="s">
        <v>1440</v>
      </c>
      <c r="F905" s="53" t="s">
        <v>323</v>
      </c>
      <c r="G905" s="390"/>
      <c r="H905" s="391"/>
      <c r="I905" s="391"/>
      <c r="J905" s="392"/>
      <c r="K905" s="53"/>
      <c r="L905" s="51">
        <v>3550909</v>
      </c>
      <c r="M905" s="51">
        <v>3550909</v>
      </c>
      <c r="N905" s="51">
        <v>3550909</v>
      </c>
      <c r="O905" s="51">
        <v>3550909</v>
      </c>
      <c r="P905" s="51">
        <v>3550909</v>
      </c>
      <c r="Q905" s="51">
        <v>3550909</v>
      </c>
      <c r="R905" s="51">
        <v>3550909</v>
      </c>
      <c r="S905" s="51">
        <v>3550909</v>
      </c>
      <c r="T905" s="51">
        <v>3550909</v>
      </c>
    </row>
    <row r="906" spans="1:20" s="10" customFormat="1" ht="65.099999999999994" customHeight="1" x14ac:dyDescent="0.3">
      <c r="A906" s="13">
        <f>IF(D906="","",SUBTOTAL(3,D$7:$D906))</f>
        <v>895</v>
      </c>
      <c r="B906" s="376"/>
      <c r="C906" s="55" t="s">
        <v>2011</v>
      </c>
      <c r="D906" s="61" t="s">
        <v>321</v>
      </c>
      <c r="E906" s="54" t="s">
        <v>1513</v>
      </c>
      <c r="F906" s="53" t="s">
        <v>323</v>
      </c>
      <c r="G906" s="390"/>
      <c r="H906" s="391"/>
      <c r="I906" s="391"/>
      <c r="J906" s="392"/>
      <c r="K906" s="53"/>
      <c r="L906" s="51">
        <v>1827955</v>
      </c>
      <c r="M906" s="51">
        <v>1827955</v>
      </c>
      <c r="N906" s="51">
        <v>1827955</v>
      </c>
      <c r="O906" s="51">
        <v>1827955</v>
      </c>
      <c r="P906" s="51">
        <v>1827955</v>
      </c>
      <c r="Q906" s="51">
        <v>1827955</v>
      </c>
      <c r="R906" s="51">
        <v>1827955</v>
      </c>
      <c r="S906" s="51">
        <v>1827955</v>
      </c>
      <c r="T906" s="51">
        <v>1827955</v>
      </c>
    </row>
    <row r="907" spans="1:20" s="10" customFormat="1" ht="65.099999999999994" customHeight="1" x14ac:dyDescent="0.3">
      <c r="A907" s="13">
        <f>IF(D907="","",SUBTOTAL(3,D$7:$D907))</f>
        <v>896</v>
      </c>
      <c r="B907" s="376"/>
      <c r="C907" s="55" t="s">
        <v>2010</v>
      </c>
      <c r="D907" s="61" t="s">
        <v>321</v>
      </c>
      <c r="E907" s="54" t="s">
        <v>1513</v>
      </c>
      <c r="F907" s="53" t="s">
        <v>323</v>
      </c>
      <c r="G907" s="390"/>
      <c r="H907" s="391"/>
      <c r="I907" s="391"/>
      <c r="J907" s="392"/>
      <c r="K907" s="53"/>
      <c r="L907" s="51">
        <v>2395909.0909090908</v>
      </c>
      <c r="M907" s="51">
        <v>2395909.0909090908</v>
      </c>
      <c r="N907" s="51">
        <v>2395909.0909090908</v>
      </c>
      <c r="O907" s="51">
        <v>2395909.0909090908</v>
      </c>
      <c r="P907" s="51">
        <v>2395909.0909090908</v>
      </c>
      <c r="Q907" s="51">
        <v>2395909.0909090908</v>
      </c>
      <c r="R907" s="51">
        <v>2395909.0909090908</v>
      </c>
      <c r="S907" s="51">
        <v>2395909.0909090908</v>
      </c>
      <c r="T907" s="51">
        <v>2395909.0909090908</v>
      </c>
    </row>
    <row r="908" spans="1:20" s="10" customFormat="1" ht="65.099999999999994" customHeight="1" x14ac:dyDescent="0.3">
      <c r="A908" s="13">
        <f>IF(D908="","",SUBTOTAL(3,D$7:$D908))</f>
        <v>897</v>
      </c>
      <c r="B908" s="376"/>
      <c r="C908" s="55" t="s">
        <v>2009</v>
      </c>
      <c r="D908" s="61" t="s">
        <v>312</v>
      </c>
      <c r="E908" s="54" t="s">
        <v>313</v>
      </c>
      <c r="F908" s="53" t="s">
        <v>1873</v>
      </c>
      <c r="G908" s="390"/>
      <c r="H908" s="391"/>
      <c r="I908" s="391"/>
      <c r="J908" s="392"/>
      <c r="K908" s="53"/>
      <c r="L908" s="51">
        <v>354545</v>
      </c>
      <c r="M908" s="51">
        <v>354545</v>
      </c>
      <c r="N908" s="51">
        <v>354545</v>
      </c>
      <c r="O908" s="51">
        <v>354545</v>
      </c>
      <c r="P908" s="51">
        <v>354545</v>
      </c>
      <c r="Q908" s="51">
        <v>354545</v>
      </c>
      <c r="R908" s="51">
        <v>354545</v>
      </c>
      <c r="S908" s="51">
        <v>354545</v>
      </c>
      <c r="T908" s="51">
        <v>354545</v>
      </c>
    </row>
    <row r="909" spans="1:20" s="10" customFormat="1" ht="65.099999999999994" customHeight="1" x14ac:dyDescent="0.3">
      <c r="A909" s="13">
        <f>IF(D909="","",SUBTOTAL(3,D$7:$D909))</f>
        <v>898</v>
      </c>
      <c r="B909" s="376"/>
      <c r="C909" s="55" t="s">
        <v>2008</v>
      </c>
      <c r="D909" s="61" t="s">
        <v>312</v>
      </c>
      <c r="E909" s="54" t="s">
        <v>313</v>
      </c>
      <c r="F909" s="53" t="s">
        <v>1873</v>
      </c>
      <c r="G909" s="390"/>
      <c r="H909" s="391"/>
      <c r="I909" s="391"/>
      <c r="J909" s="392"/>
      <c r="K909" s="53"/>
      <c r="L909" s="51">
        <v>409091</v>
      </c>
      <c r="M909" s="51">
        <v>409091</v>
      </c>
      <c r="N909" s="51">
        <v>409091</v>
      </c>
      <c r="O909" s="51">
        <v>409091</v>
      </c>
      <c r="P909" s="51">
        <v>409091</v>
      </c>
      <c r="Q909" s="51">
        <v>409091</v>
      </c>
      <c r="R909" s="51">
        <v>409091</v>
      </c>
      <c r="S909" s="51">
        <v>409091</v>
      </c>
      <c r="T909" s="51">
        <v>409091</v>
      </c>
    </row>
    <row r="910" spans="1:20" s="10" customFormat="1" ht="65.099999999999994" customHeight="1" x14ac:dyDescent="0.3">
      <c r="A910" s="13">
        <f>IF(D910="","",SUBTOTAL(3,D$7:$D910))</f>
        <v>899</v>
      </c>
      <c r="B910" s="376"/>
      <c r="C910" s="55" t="s">
        <v>2025</v>
      </c>
      <c r="D910" s="61" t="s">
        <v>1383</v>
      </c>
      <c r="E910" s="391" t="s">
        <v>2026</v>
      </c>
      <c r="F910" s="53" t="s">
        <v>2027</v>
      </c>
      <c r="G910" s="390" t="s">
        <v>2028</v>
      </c>
      <c r="H910" s="391" t="s">
        <v>17</v>
      </c>
      <c r="I910" s="391" t="s">
        <v>2029</v>
      </c>
      <c r="J910" s="392" t="s">
        <v>2030</v>
      </c>
      <c r="K910" s="53"/>
      <c r="L910" s="51">
        <v>765818</v>
      </c>
      <c r="M910" s="51">
        <v>765818</v>
      </c>
      <c r="N910" s="51">
        <v>765818</v>
      </c>
      <c r="O910" s="51">
        <v>765818</v>
      </c>
      <c r="P910" s="51">
        <v>765818</v>
      </c>
      <c r="Q910" s="51">
        <v>765818</v>
      </c>
      <c r="R910" s="51">
        <v>765818</v>
      </c>
      <c r="S910" s="51">
        <v>765818</v>
      </c>
      <c r="T910" s="51">
        <v>765818</v>
      </c>
    </row>
    <row r="911" spans="1:20" s="10" customFormat="1" ht="65.099999999999994" customHeight="1" x14ac:dyDescent="0.3">
      <c r="A911" s="13">
        <f>IF(D911="","",SUBTOTAL(3,D$7:$D911))</f>
        <v>900</v>
      </c>
      <c r="B911" s="376"/>
      <c r="C911" s="55" t="s">
        <v>2031</v>
      </c>
      <c r="D911" s="61" t="s">
        <v>1383</v>
      </c>
      <c r="E911" s="391"/>
      <c r="F911" s="53" t="s">
        <v>2027</v>
      </c>
      <c r="G911" s="390"/>
      <c r="H911" s="391"/>
      <c r="I911" s="391"/>
      <c r="J911" s="392"/>
      <c r="K911" s="53"/>
      <c r="L911" s="51">
        <v>1129091</v>
      </c>
      <c r="M911" s="51">
        <v>1129091</v>
      </c>
      <c r="N911" s="51">
        <v>1129091</v>
      </c>
      <c r="O911" s="51">
        <v>1129091</v>
      </c>
      <c r="P911" s="51">
        <v>1129091</v>
      </c>
      <c r="Q911" s="51">
        <v>1129091</v>
      </c>
      <c r="R911" s="51">
        <v>1129091</v>
      </c>
      <c r="S911" s="51">
        <v>1129091</v>
      </c>
      <c r="T911" s="51">
        <v>1129091</v>
      </c>
    </row>
    <row r="912" spans="1:20" s="10" customFormat="1" ht="65.099999999999994" customHeight="1" x14ac:dyDescent="0.3">
      <c r="A912" s="13">
        <f>IF(D912="","",SUBTOTAL(3,D$7:$D912))</f>
        <v>901</v>
      </c>
      <c r="B912" s="376"/>
      <c r="C912" s="55" t="s">
        <v>2032</v>
      </c>
      <c r="D912" s="61" t="s">
        <v>1383</v>
      </c>
      <c r="E912" s="391"/>
      <c r="F912" s="53" t="s">
        <v>2027</v>
      </c>
      <c r="G912" s="390"/>
      <c r="H912" s="391"/>
      <c r="I912" s="391"/>
      <c r="J912" s="392"/>
      <c r="K912" s="53"/>
      <c r="L912" s="51">
        <v>2415272</v>
      </c>
      <c r="M912" s="51">
        <v>2415272</v>
      </c>
      <c r="N912" s="51">
        <v>2415272</v>
      </c>
      <c r="O912" s="51">
        <v>2415272</v>
      </c>
      <c r="P912" s="51">
        <v>2415272</v>
      </c>
      <c r="Q912" s="51">
        <v>2415272</v>
      </c>
      <c r="R912" s="51">
        <v>2415272</v>
      </c>
      <c r="S912" s="51">
        <v>2415272</v>
      </c>
      <c r="T912" s="51">
        <v>2415272</v>
      </c>
    </row>
    <row r="913" spans="1:20" s="10" customFormat="1" ht="72.75" customHeight="1" x14ac:dyDescent="0.3">
      <c r="A913" s="13">
        <f>IF(D913="","",SUBTOTAL(3,D$7:$D913))</f>
        <v>902</v>
      </c>
      <c r="B913" s="376"/>
      <c r="C913" s="55" t="s">
        <v>2033</v>
      </c>
      <c r="D913" s="61" t="s">
        <v>1383</v>
      </c>
      <c r="E913" s="391"/>
      <c r="F913" s="53" t="s">
        <v>2027</v>
      </c>
      <c r="G913" s="390"/>
      <c r="H913" s="391"/>
      <c r="I913" s="391"/>
      <c r="J913" s="392"/>
      <c r="K913" s="53"/>
      <c r="L913" s="51">
        <v>2209091</v>
      </c>
      <c r="M913" s="51">
        <v>2209091</v>
      </c>
      <c r="N913" s="51">
        <v>2209091</v>
      </c>
      <c r="O913" s="51">
        <v>2209091</v>
      </c>
      <c r="P913" s="51">
        <v>2209091</v>
      </c>
      <c r="Q913" s="51">
        <v>2209091</v>
      </c>
      <c r="R913" s="51">
        <v>2209091</v>
      </c>
      <c r="S913" s="51">
        <v>2209091</v>
      </c>
      <c r="T913" s="51">
        <v>2209091</v>
      </c>
    </row>
    <row r="914" spans="1:20" s="10" customFormat="1" ht="91.5" customHeight="1" x14ac:dyDescent="0.3">
      <c r="A914" s="13">
        <f>IF(D914="","",SUBTOTAL(3,D$7:$D914))</f>
        <v>903</v>
      </c>
      <c r="B914" s="376"/>
      <c r="C914" s="55" t="s">
        <v>2034</v>
      </c>
      <c r="D914" s="61" t="s">
        <v>1383</v>
      </c>
      <c r="E914" s="391"/>
      <c r="F914" s="53" t="s">
        <v>2035</v>
      </c>
      <c r="G914" s="390"/>
      <c r="H914" s="391"/>
      <c r="I914" s="391"/>
      <c r="J914" s="392"/>
      <c r="K914" s="53"/>
      <c r="L914" s="51">
        <v>3105000</v>
      </c>
      <c r="M914" s="51">
        <v>3105000</v>
      </c>
      <c r="N914" s="51">
        <v>3105000</v>
      </c>
      <c r="O914" s="51">
        <v>3105000</v>
      </c>
      <c r="P914" s="51">
        <v>3105000</v>
      </c>
      <c r="Q914" s="51">
        <v>3105000</v>
      </c>
      <c r="R914" s="51">
        <v>3105000</v>
      </c>
      <c r="S914" s="51">
        <v>3105000</v>
      </c>
      <c r="T914" s="51">
        <v>3105000</v>
      </c>
    </row>
    <row r="915" spans="1:20" s="10" customFormat="1" ht="65.099999999999994" customHeight="1" x14ac:dyDescent="0.3">
      <c r="A915" s="13">
        <f>IF(D915="","",SUBTOTAL(3,D$7:$D915))</f>
        <v>904</v>
      </c>
      <c r="B915" s="376"/>
      <c r="C915" s="55" t="s">
        <v>2036</v>
      </c>
      <c r="D915" s="61" t="s">
        <v>1383</v>
      </c>
      <c r="E915" s="391"/>
      <c r="F915" s="53" t="s">
        <v>2035</v>
      </c>
      <c r="G915" s="390"/>
      <c r="H915" s="391"/>
      <c r="I915" s="391"/>
      <c r="J915" s="392"/>
      <c r="K915" s="53"/>
      <c r="L915" s="51">
        <v>3387272</v>
      </c>
      <c r="M915" s="51">
        <v>3387272</v>
      </c>
      <c r="N915" s="51">
        <v>3387272</v>
      </c>
      <c r="O915" s="51">
        <v>3387272</v>
      </c>
      <c r="P915" s="51">
        <v>3387272</v>
      </c>
      <c r="Q915" s="51">
        <v>3387272</v>
      </c>
      <c r="R915" s="51">
        <v>3387272</v>
      </c>
      <c r="S915" s="51">
        <v>3387272</v>
      </c>
      <c r="T915" s="51">
        <v>3387272</v>
      </c>
    </row>
    <row r="916" spans="1:20" s="10" customFormat="1" ht="65.099999999999994" customHeight="1" x14ac:dyDescent="0.3">
      <c r="A916" s="13">
        <f>IF(D916="","",SUBTOTAL(3,D$7:$D916))</f>
        <v>905</v>
      </c>
      <c r="B916" s="376"/>
      <c r="C916" s="55" t="s">
        <v>2037</v>
      </c>
      <c r="D916" s="61" t="s">
        <v>1383</v>
      </c>
      <c r="E916" s="391"/>
      <c r="F916" s="53" t="s">
        <v>2027</v>
      </c>
      <c r="G916" s="390"/>
      <c r="H916" s="391"/>
      <c r="I916" s="391"/>
      <c r="J916" s="392"/>
      <c r="K916" s="53"/>
      <c r="L916" s="51">
        <v>1975910</v>
      </c>
      <c r="M916" s="51">
        <v>1975910</v>
      </c>
      <c r="N916" s="51">
        <v>1975910</v>
      </c>
      <c r="O916" s="51">
        <v>1975910</v>
      </c>
      <c r="P916" s="51">
        <v>1975910</v>
      </c>
      <c r="Q916" s="51">
        <v>1975910</v>
      </c>
      <c r="R916" s="51">
        <v>1975910</v>
      </c>
      <c r="S916" s="51">
        <v>1975910</v>
      </c>
      <c r="T916" s="51">
        <v>1975910</v>
      </c>
    </row>
    <row r="917" spans="1:20" s="10" customFormat="1" ht="65.099999999999994" customHeight="1" x14ac:dyDescent="0.3">
      <c r="A917" s="13">
        <f>IF(D917="","",SUBTOTAL(3,D$7:$D917))</f>
        <v>906</v>
      </c>
      <c r="B917" s="376"/>
      <c r="C917" s="55" t="s">
        <v>2038</v>
      </c>
      <c r="D917" s="61" t="s">
        <v>1383</v>
      </c>
      <c r="E917" s="391"/>
      <c r="F917" s="53" t="s">
        <v>2035</v>
      </c>
      <c r="G917" s="390"/>
      <c r="H917" s="391"/>
      <c r="I917" s="391"/>
      <c r="J917" s="392"/>
      <c r="K917" s="53"/>
      <c r="L917" s="51">
        <v>3217091</v>
      </c>
      <c r="M917" s="51">
        <v>3217091</v>
      </c>
      <c r="N917" s="51">
        <v>3217091</v>
      </c>
      <c r="O917" s="51">
        <v>3217091</v>
      </c>
      <c r="P917" s="51">
        <v>3217091</v>
      </c>
      <c r="Q917" s="51">
        <v>3217091</v>
      </c>
      <c r="R917" s="51">
        <v>3217091</v>
      </c>
      <c r="S917" s="51">
        <v>3217091</v>
      </c>
      <c r="T917" s="51">
        <v>3217091</v>
      </c>
    </row>
    <row r="918" spans="1:20" s="10" customFormat="1" ht="134.25" customHeight="1" x14ac:dyDescent="0.3">
      <c r="A918" s="13">
        <f>IF(D918="","",SUBTOTAL(3,D$7:$D918))</f>
        <v>907</v>
      </c>
      <c r="B918" s="376"/>
      <c r="C918" s="55" t="s">
        <v>2049</v>
      </c>
      <c r="D918" s="61" t="s">
        <v>1383</v>
      </c>
      <c r="E918" s="391"/>
      <c r="F918" s="53" t="s">
        <v>2039</v>
      </c>
      <c r="G918" s="390"/>
      <c r="H918" s="391"/>
      <c r="I918" s="391"/>
      <c r="J918" s="392"/>
      <c r="K918" s="53"/>
      <c r="L918" s="51">
        <v>2307272</v>
      </c>
      <c r="M918" s="51">
        <v>2307272</v>
      </c>
      <c r="N918" s="51">
        <v>2307272</v>
      </c>
      <c r="O918" s="51">
        <v>2307272</v>
      </c>
      <c r="P918" s="51">
        <v>2307272</v>
      </c>
      <c r="Q918" s="51">
        <v>2307272</v>
      </c>
      <c r="R918" s="51">
        <v>2307272</v>
      </c>
      <c r="S918" s="51">
        <v>2307272</v>
      </c>
      <c r="T918" s="51">
        <v>2307272</v>
      </c>
    </row>
    <row r="919" spans="1:20" s="10" customFormat="1" ht="65.099999999999994" customHeight="1" x14ac:dyDescent="0.3">
      <c r="A919" s="13">
        <f>IF(D919="","",SUBTOTAL(3,D$7:$D919))</f>
        <v>908</v>
      </c>
      <c r="B919" s="376"/>
      <c r="C919" s="55" t="s">
        <v>2050</v>
      </c>
      <c r="D919" s="61" t="s">
        <v>1383</v>
      </c>
      <c r="E919" s="391"/>
      <c r="F919" s="53" t="s">
        <v>2039</v>
      </c>
      <c r="G919" s="390"/>
      <c r="H919" s="391"/>
      <c r="I919" s="391"/>
      <c r="J919" s="392"/>
      <c r="K919" s="53"/>
      <c r="L919" s="51">
        <v>2896364</v>
      </c>
      <c r="M919" s="51">
        <v>2896364</v>
      </c>
      <c r="N919" s="51">
        <v>2896364</v>
      </c>
      <c r="O919" s="51">
        <v>2896364</v>
      </c>
      <c r="P919" s="51">
        <v>2896364</v>
      </c>
      <c r="Q919" s="51">
        <v>2896364</v>
      </c>
      <c r="R919" s="51">
        <v>2896364</v>
      </c>
      <c r="S919" s="51">
        <v>2896364</v>
      </c>
      <c r="T919" s="51">
        <v>2896364</v>
      </c>
    </row>
    <row r="920" spans="1:20" s="10" customFormat="1" ht="65.099999999999994" customHeight="1" x14ac:dyDescent="0.3">
      <c r="A920" s="13">
        <f>IF(D920="","",SUBTOTAL(3,D$7:$D920))</f>
        <v>909</v>
      </c>
      <c r="B920" s="376"/>
      <c r="C920" s="55" t="s">
        <v>2040</v>
      </c>
      <c r="D920" s="61" t="s">
        <v>1383</v>
      </c>
      <c r="E920" s="391"/>
      <c r="F920" s="53" t="s">
        <v>2039</v>
      </c>
      <c r="G920" s="390"/>
      <c r="H920" s="391"/>
      <c r="I920" s="391"/>
      <c r="J920" s="392"/>
      <c r="K920" s="53"/>
      <c r="L920" s="51">
        <v>3878182</v>
      </c>
      <c r="M920" s="51">
        <v>3878182</v>
      </c>
      <c r="N920" s="51">
        <v>3878182</v>
      </c>
      <c r="O920" s="51">
        <v>3878182</v>
      </c>
      <c r="P920" s="51">
        <v>3878182</v>
      </c>
      <c r="Q920" s="51">
        <v>3878182</v>
      </c>
      <c r="R920" s="51">
        <v>3878182</v>
      </c>
      <c r="S920" s="51">
        <v>3878182</v>
      </c>
      <c r="T920" s="51">
        <v>3878182</v>
      </c>
    </row>
    <row r="921" spans="1:20" s="10" customFormat="1" ht="65.099999999999994" customHeight="1" x14ac:dyDescent="0.3">
      <c r="A921" s="13">
        <f>IF(D921="","",SUBTOTAL(3,D$7:$D921))</f>
        <v>910</v>
      </c>
      <c r="B921" s="376"/>
      <c r="C921" s="55" t="s">
        <v>2041</v>
      </c>
      <c r="D921" s="61" t="s">
        <v>312</v>
      </c>
      <c r="E921" s="391" t="s">
        <v>2042</v>
      </c>
      <c r="F921" s="53" t="s">
        <v>2043</v>
      </c>
      <c r="G921" s="390"/>
      <c r="H921" s="391"/>
      <c r="I921" s="391"/>
      <c r="J921" s="392"/>
      <c r="K921" s="53"/>
      <c r="L921" s="51">
        <v>427091</v>
      </c>
      <c r="M921" s="51">
        <v>427091</v>
      </c>
      <c r="N921" s="51">
        <v>427091</v>
      </c>
      <c r="O921" s="51">
        <v>427091</v>
      </c>
      <c r="P921" s="51">
        <v>427091</v>
      </c>
      <c r="Q921" s="51">
        <v>427091</v>
      </c>
      <c r="R921" s="51">
        <v>427091</v>
      </c>
      <c r="S921" s="51">
        <v>427091</v>
      </c>
      <c r="T921" s="51">
        <v>427091</v>
      </c>
    </row>
    <row r="922" spans="1:20" s="10" customFormat="1" ht="65.099999999999994" customHeight="1" x14ac:dyDescent="0.3">
      <c r="A922" s="13">
        <f>IF(D922="","",SUBTOTAL(3,D$7:$D922))</f>
        <v>911</v>
      </c>
      <c r="B922" s="376"/>
      <c r="C922" s="55" t="s">
        <v>2044</v>
      </c>
      <c r="D922" s="61" t="s">
        <v>312</v>
      </c>
      <c r="E922" s="391"/>
      <c r="F922" s="53" t="s">
        <v>2043</v>
      </c>
      <c r="G922" s="390"/>
      <c r="H922" s="391"/>
      <c r="I922" s="391"/>
      <c r="J922" s="392"/>
      <c r="K922" s="53"/>
      <c r="L922" s="51">
        <v>525272</v>
      </c>
      <c r="M922" s="51">
        <v>525272</v>
      </c>
      <c r="N922" s="51">
        <v>525272</v>
      </c>
      <c r="O922" s="51">
        <v>525272</v>
      </c>
      <c r="P922" s="51">
        <v>525272</v>
      </c>
      <c r="Q922" s="51">
        <v>525272</v>
      </c>
      <c r="R922" s="51">
        <v>525272</v>
      </c>
      <c r="S922" s="51">
        <v>525272</v>
      </c>
      <c r="T922" s="51">
        <v>525272</v>
      </c>
    </row>
    <row r="923" spans="1:20" s="10" customFormat="1" ht="65.099999999999994" customHeight="1" x14ac:dyDescent="0.3">
      <c r="A923" s="13">
        <f>IF(D923="","",SUBTOTAL(3,D$7:$D923))</f>
        <v>912</v>
      </c>
      <c r="B923" s="376"/>
      <c r="C923" s="55" t="s">
        <v>2045</v>
      </c>
      <c r="D923" s="61" t="s">
        <v>1383</v>
      </c>
      <c r="E923" s="391"/>
      <c r="F923" s="53" t="s">
        <v>2046</v>
      </c>
      <c r="G923" s="390"/>
      <c r="H923" s="391"/>
      <c r="I923" s="391"/>
      <c r="J923" s="392"/>
      <c r="K923" s="53"/>
      <c r="L923" s="51">
        <v>3632728</v>
      </c>
      <c r="M923" s="51">
        <v>3632728</v>
      </c>
      <c r="N923" s="51">
        <v>3632728</v>
      </c>
      <c r="O923" s="51">
        <v>3632728</v>
      </c>
      <c r="P923" s="51">
        <v>3632728</v>
      </c>
      <c r="Q923" s="51">
        <v>3632728</v>
      </c>
      <c r="R923" s="51">
        <v>3632728</v>
      </c>
      <c r="S923" s="51">
        <v>3632728</v>
      </c>
      <c r="T923" s="51">
        <v>3632728</v>
      </c>
    </row>
    <row r="924" spans="1:20" s="10" customFormat="1" ht="72.75" customHeight="1" x14ac:dyDescent="0.3">
      <c r="A924" s="13">
        <f>IF(D924="","",SUBTOTAL(3,D$7:$D924))</f>
        <v>913</v>
      </c>
      <c r="B924" s="376"/>
      <c r="C924" s="55" t="s">
        <v>2047</v>
      </c>
      <c r="D924" s="61" t="s">
        <v>1383</v>
      </c>
      <c r="E924" s="391"/>
      <c r="F924" s="53" t="s">
        <v>2039</v>
      </c>
      <c r="G924" s="390"/>
      <c r="H924" s="391"/>
      <c r="I924" s="391"/>
      <c r="J924" s="392"/>
      <c r="K924" s="53"/>
      <c r="L924" s="51">
        <v>2601818</v>
      </c>
      <c r="M924" s="51">
        <v>2601818</v>
      </c>
      <c r="N924" s="51">
        <v>2601818</v>
      </c>
      <c r="O924" s="51">
        <v>2601818</v>
      </c>
      <c r="P924" s="51">
        <v>2601818</v>
      </c>
      <c r="Q924" s="51">
        <v>2601818</v>
      </c>
      <c r="R924" s="51">
        <v>2601818</v>
      </c>
      <c r="S924" s="51">
        <v>2601818</v>
      </c>
      <c r="T924" s="51">
        <v>2601818</v>
      </c>
    </row>
    <row r="925" spans="1:20" s="10" customFormat="1" ht="71.25" customHeight="1" x14ac:dyDescent="0.3">
      <c r="A925" s="13">
        <f>IF(D925="","",SUBTOTAL(3,D$7:$D925))</f>
        <v>914</v>
      </c>
      <c r="B925" s="376"/>
      <c r="C925" s="55" t="s">
        <v>2048</v>
      </c>
      <c r="D925" s="61" t="s">
        <v>1383</v>
      </c>
      <c r="E925" s="391"/>
      <c r="F925" s="53" t="s">
        <v>2039</v>
      </c>
      <c r="G925" s="390"/>
      <c r="H925" s="391"/>
      <c r="I925" s="391"/>
      <c r="J925" s="392"/>
      <c r="K925" s="53"/>
      <c r="L925" s="51">
        <v>1551272</v>
      </c>
      <c r="M925" s="51">
        <v>1551272</v>
      </c>
      <c r="N925" s="51">
        <v>1551272</v>
      </c>
      <c r="O925" s="51">
        <v>1551272</v>
      </c>
      <c r="P925" s="51">
        <v>1551272</v>
      </c>
      <c r="Q925" s="51">
        <v>1551272</v>
      </c>
      <c r="R925" s="51">
        <v>1551272</v>
      </c>
      <c r="S925" s="51">
        <v>1551272</v>
      </c>
      <c r="T925" s="51">
        <v>1551272</v>
      </c>
    </row>
    <row r="926" spans="1:20" s="10" customFormat="1" ht="71.25" customHeight="1" x14ac:dyDescent="0.3">
      <c r="A926" s="13">
        <f>IF(D926="","",SUBTOTAL(3,D$7:$D926))</f>
        <v>915</v>
      </c>
      <c r="B926" s="376"/>
      <c r="C926" s="55" t="s">
        <v>2190</v>
      </c>
      <c r="D926" s="61" t="s">
        <v>1383</v>
      </c>
      <c r="E926" s="54"/>
      <c r="F926" s="61" t="s">
        <v>1874</v>
      </c>
      <c r="G926" s="390" t="s">
        <v>2192</v>
      </c>
      <c r="H926" s="391" t="s">
        <v>17</v>
      </c>
      <c r="I926" s="391"/>
      <c r="J926" s="392" t="s">
        <v>396</v>
      </c>
      <c r="K926" s="388"/>
      <c r="L926" s="51">
        <v>918000</v>
      </c>
      <c r="M926" s="51">
        <v>918000</v>
      </c>
      <c r="N926" s="51">
        <v>918000</v>
      </c>
      <c r="O926" s="51">
        <v>918000</v>
      </c>
      <c r="P926" s="51">
        <v>918000</v>
      </c>
      <c r="Q926" s="51">
        <v>918000</v>
      </c>
      <c r="R926" s="51">
        <v>918000</v>
      </c>
      <c r="S926" s="51">
        <v>918000</v>
      </c>
      <c r="T926" s="51">
        <v>918000</v>
      </c>
    </row>
    <row r="927" spans="1:20" s="10" customFormat="1" ht="71.25" customHeight="1" x14ac:dyDescent="0.3">
      <c r="A927" s="13">
        <f>IF(D927="","",SUBTOTAL(3,D$7:$D927))</f>
        <v>916</v>
      </c>
      <c r="B927" s="376"/>
      <c r="C927" s="55" t="s">
        <v>2191</v>
      </c>
      <c r="D927" s="61" t="s">
        <v>1383</v>
      </c>
      <c r="E927" s="54"/>
      <c r="F927" s="61" t="s">
        <v>1874</v>
      </c>
      <c r="G927" s="390"/>
      <c r="H927" s="391"/>
      <c r="I927" s="391"/>
      <c r="J927" s="392"/>
      <c r="K927" s="388"/>
      <c r="L927" s="51">
        <v>2250000</v>
      </c>
      <c r="M927" s="51">
        <v>2250000</v>
      </c>
      <c r="N927" s="51">
        <v>2250000</v>
      </c>
      <c r="O927" s="51">
        <v>2250000</v>
      </c>
      <c r="P927" s="51">
        <v>2250000</v>
      </c>
      <c r="Q927" s="51">
        <v>2250000</v>
      </c>
      <c r="R927" s="51">
        <v>2250000</v>
      </c>
      <c r="S927" s="51">
        <v>2250000</v>
      </c>
      <c r="T927" s="51">
        <v>2250000</v>
      </c>
    </row>
    <row r="928" spans="1:20" s="10" customFormat="1" ht="71.25" customHeight="1" x14ac:dyDescent="0.3">
      <c r="A928" s="13">
        <f>IF(D928="","",SUBTOTAL(3,D$7:$D928))</f>
        <v>917</v>
      </c>
      <c r="B928" s="376"/>
      <c r="C928" s="55" t="s">
        <v>2235</v>
      </c>
      <c r="D928" s="61" t="s">
        <v>1383</v>
      </c>
      <c r="E928" s="54"/>
      <c r="F928" s="61" t="s">
        <v>1874</v>
      </c>
      <c r="G928" s="390"/>
      <c r="H928" s="391"/>
      <c r="I928" s="391"/>
      <c r="J928" s="392"/>
      <c r="K928" s="388"/>
      <c r="L928" s="51">
        <v>576000</v>
      </c>
      <c r="M928" s="51">
        <v>576000</v>
      </c>
      <c r="N928" s="51">
        <v>576000</v>
      </c>
      <c r="O928" s="51">
        <v>576000</v>
      </c>
      <c r="P928" s="51">
        <v>576000</v>
      </c>
      <c r="Q928" s="51">
        <v>576000</v>
      </c>
      <c r="R928" s="51">
        <v>576000</v>
      </c>
      <c r="S928" s="51">
        <v>576000</v>
      </c>
      <c r="T928" s="51">
        <v>576000</v>
      </c>
    </row>
    <row r="929" spans="1:20" s="10" customFormat="1" ht="71.25" customHeight="1" x14ac:dyDescent="0.3">
      <c r="A929" s="13">
        <f>IF(D929="","",SUBTOTAL(3,D$7:$D929))</f>
        <v>918</v>
      </c>
      <c r="B929" s="376"/>
      <c r="C929" s="55" t="s">
        <v>2236</v>
      </c>
      <c r="D929" s="61" t="s">
        <v>1383</v>
      </c>
      <c r="E929" s="54"/>
      <c r="F929" s="61" t="s">
        <v>1874</v>
      </c>
      <c r="G929" s="390"/>
      <c r="H929" s="391"/>
      <c r="I929" s="391"/>
      <c r="J929" s="392"/>
      <c r="K929" s="388"/>
      <c r="L929" s="51">
        <v>1476000</v>
      </c>
      <c r="M929" s="51">
        <v>1476000</v>
      </c>
      <c r="N929" s="51">
        <v>1476000</v>
      </c>
      <c r="O929" s="51">
        <v>1476000</v>
      </c>
      <c r="P929" s="51">
        <v>1476000</v>
      </c>
      <c r="Q929" s="51">
        <v>1476000</v>
      </c>
      <c r="R929" s="51">
        <v>1476000</v>
      </c>
      <c r="S929" s="51">
        <v>1476000</v>
      </c>
      <c r="T929" s="51">
        <v>1476000</v>
      </c>
    </row>
    <row r="930" spans="1:20" s="10" customFormat="1" ht="71.25" customHeight="1" x14ac:dyDescent="0.3">
      <c r="A930" s="13">
        <f>IF(D930="","",SUBTOTAL(3,D$7:$D930))</f>
        <v>919</v>
      </c>
      <c r="B930" s="376"/>
      <c r="C930" s="55" t="s">
        <v>2237</v>
      </c>
      <c r="D930" s="61" t="s">
        <v>1383</v>
      </c>
      <c r="E930" s="54"/>
      <c r="F930" s="61" t="s">
        <v>1874</v>
      </c>
      <c r="G930" s="390"/>
      <c r="H930" s="391"/>
      <c r="I930" s="391"/>
      <c r="J930" s="392"/>
      <c r="K930" s="388"/>
      <c r="L930" s="51">
        <v>1098000</v>
      </c>
      <c r="M930" s="51">
        <v>1098000</v>
      </c>
      <c r="N930" s="51">
        <v>1098000</v>
      </c>
      <c r="O930" s="51">
        <v>1098000</v>
      </c>
      <c r="P930" s="51">
        <v>1098000</v>
      </c>
      <c r="Q930" s="51">
        <v>1098000</v>
      </c>
      <c r="R930" s="51">
        <v>1098000</v>
      </c>
      <c r="S930" s="51">
        <v>1098000</v>
      </c>
      <c r="T930" s="51">
        <v>1098000</v>
      </c>
    </row>
    <row r="931" spans="1:20" s="10" customFormat="1" ht="71.25" customHeight="1" x14ac:dyDescent="0.3">
      <c r="A931" s="13">
        <f>IF(D931="","",SUBTOTAL(3,D$7:$D931))</f>
        <v>920</v>
      </c>
      <c r="B931" s="376"/>
      <c r="C931" s="55" t="s">
        <v>2238</v>
      </c>
      <c r="D931" s="61" t="s">
        <v>1383</v>
      </c>
      <c r="E931" s="54"/>
      <c r="F931" s="61" t="s">
        <v>1276</v>
      </c>
      <c r="G931" s="390"/>
      <c r="H931" s="391"/>
      <c r="I931" s="391"/>
      <c r="J931" s="392"/>
      <c r="K931" s="388"/>
      <c r="L931" s="51">
        <v>200000</v>
      </c>
      <c r="M931" s="51">
        <v>200000</v>
      </c>
      <c r="N931" s="51">
        <v>200000</v>
      </c>
      <c r="O931" s="51">
        <v>200000</v>
      </c>
      <c r="P931" s="51">
        <v>200000</v>
      </c>
      <c r="Q931" s="51">
        <v>200000</v>
      </c>
      <c r="R931" s="51">
        <v>200000</v>
      </c>
      <c r="S931" s="51">
        <v>200000</v>
      </c>
      <c r="T931" s="51">
        <v>200000</v>
      </c>
    </row>
    <row r="932" spans="1:20" s="10" customFormat="1" ht="71.25" customHeight="1" x14ac:dyDescent="0.3">
      <c r="A932" s="13">
        <f>IF(D932="","",SUBTOTAL(3,D$7:$D932))</f>
        <v>921</v>
      </c>
      <c r="B932" s="376"/>
      <c r="C932" s="55" t="s">
        <v>2238</v>
      </c>
      <c r="D932" s="61" t="s">
        <v>1383</v>
      </c>
      <c r="E932" s="54"/>
      <c r="F932" s="61" t="s">
        <v>1276</v>
      </c>
      <c r="G932" s="390"/>
      <c r="H932" s="391"/>
      <c r="I932" s="391"/>
      <c r="J932" s="392"/>
      <c r="K932" s="388"/>
      <c r="L932" s="51">
        <v>240000</v>
      </c>
      <c r="M932" s="51">
        <v>240000</v>
      </c>
      <c r="N932" s="51">
        <v>240000</v>
      </c>
      <c r="O932" s="51">
        <v>240000</v>
      </c>
      <c r="P932" s="51">
        <v>240000</v>
      </c>
      <c r="Q932" s="51">
        <v>240000</v>
      </c>
      <c r="R932" s="51">
        <v>240000</v>
      </c>
      <c r="S932" s="51">
        <v>240000</v>
      </c>
      <c r="T932" s="51">
        <v>240000</v>
      </c>
    </row>
    <row r="933" spans="1:20" s="10" customFormat="1" ht="71.25" customHeight="1" x14ac:dyDescent="0.3">
      <c r="A933" s="13">
        <f>IF(D933="","",SUBTOTAL(3,D$7:$D933))</f>
        <v>922</v>
      </c>
      <c r="B933" s="376"/>
      <c r="C933" s="55" t="s">
        <v>2239</v>
      </c>
      <c r="D933" s="61" t="s">
        <v>1383</v>
      </c>
      <c r="E933" s="54"/>
      <c r="F933" s="61" t="s">
        <v>1875</v>
      </c>
      <c r="G933" s="390"/>
      <c r="H933" s="391"/>
      <c r="I933" s="391"/>
      <c r="J933" s="392"/>
      <c r="K933" s="388"/>
      <c r="L933" s="51">
        <v>2364000</v>
      </c>
      <c r="M933" s="51">
        <v>2364000</v>
      </c>
      <c r="N933" s="51">
        <v>2364000</v>
      </c>
      <c r="O933" s="51">
        <v>2364000</v>
      </c>
      <c r="P933" s="51">
        <v>2364000</v>
      </c>
      <c r="Q933" s="51">
        <v>2364000</v>
      </c>
      <c r="R933" s="51">
        <v>2364000</v>
      </c>
      <c r="S933" s="51">
        <v>2364000</v>
      </c>
      <c r="T933" s="51">
        <v>2364000</v>
      </c>
    </row>
    <row r="934" spans="1:20" s="10" customFormat="1" ht="94.5" customHeight="1" x14ac:dyDescent="0.3">
      <c r="A934" s="13">
        <f>IF(D934="","",SUBTOTAL(3,D$7:$D934))</f>
        <v>923</v>
      </c>
      <c r="B934" s="376"/>
      <c r="C934" s="55" t="s">
        <v>2275</v>
      </c>
      <c r="D934" s="61" t="s">
        <v>405</v>
      </c>
      <c r="E934" s="54" t="s">
        <v>2268</v>
      </c>
      <c r="F934" s="61" t="s">
        <v>1276</v>
      </c>
      <c r="G934" s="390" t="s">
        <v>2269</v>
      </c>
      <c r="H934" s="391" t="s">
        <v>17</v>
      </c>
      <c r="I934" s="391"/>
      <c r="J934" s="392" t="s">
        <v>2274</v>
      </c>
      <c r="K934" s="64"/>
      <c r="L934" s="51">
        <v>229999.99999999997</v>
      </c>
      <c r="M934" s="51">
        <v>229999.99999999997</v>
      </c>
      <c r="N934" s="51">
        <v>229999.99999999997</v>
      </c>
      <c r="O934" s="51">
        <v>229999.99999999997</v>
      </c>
      <c r="P934" s="51">
        <v>229999.99999999997</v>
      </c>
      <c r="Q934" s="51">
        <v>229999.99999999997</v>
      </c>
      <c r="R934" s="51">
        <v>229999.99999999997</v>
      </c>
      <c r="S934" s="51">
        <v>229999.99999999997</v>
      </c>
      <c r="T934" s="51">
        <v>229999.99999999997</v>
      </c>
    </row>
    <row r="935" spans="1:20" s="10" customFormat="1" ht="94.5" customHeight="1" x14ac:dyDescent="0.3">
      <c r="A935" s="13">
        <f>IF(D935="","",SUBTOTAL(3,D$7:$D935))</f>
        <v>924</v>
      </c>
      <c r="B935" s="376"/>
      <c r="C935" s="55" t="s">
        <v>2276</v>
      </c>
      <c r="D935" s="61" t="s">
        <v>405</v>
      </c>
      <c r="E935" s="54" t="s">
        <v>2270</v>
      </c>
      <c r="F935" s="61" t="s">
        <v>1276</v>
      </c>
      <c r="G935" s="390"/>
      <c r="H935" s="391"/>
      <c r="I935" s="391"/>
      <c r="J935" s="392"/>
      <c r="K935" s="64"/>
      <c r="L935" s="51">
        <v>280000</v>
      </c>
      <c r="M935" s="51">
        <v>280000</v>
      </c>
      <c r="N935" s="51">
        <v>280000</v>
      </c>
      <c r="O935" s="51">
        <v>280000</v>
      </c>
      <c r="P935" s="51">
        <v>280000</v>
      </c>
      <c r="Q935" s="51">
        <v>280000</v>
      </c>
      <c r="R935" s="51">
        <v>280000</v>
      </c>
      <c r="S935" s="51">
        <v>280000</v>
      </c>
      <c r="T935" s="51">
        <v>280000</v>
      </c>
    </row>
    <row r="936" spans="1:20" s="10" customFormat="1" ht="94.5" customHeight="1" x14ac:dyDescent="0.3">
      <c r="A936" s="13">
        <f>IF(D936="","",SUBTOTAL(3,D$7:$D936))</f>
        <v>925</v>
      </c>
      <c r="B936" s="376"/>
      <c r="C936" s="55" t="s">
        <v>2277</v>
      </c>
      <c r="D936" s="61" t="s">
        <v>1383</v>
      </c>
      <c r="E936" s="54" t="s">
        <v>2272</v>
      </c>
      <c r="F936" s="61" t="s">
        <v>2271</v>
      </c>
      <c r="G936" s="390"/>
      <c r="H936" s="391"/>
      <c r="I936" s="391"/>
      <c r="J936" s="392"/>
      <c r="K936" s="64"/>
      <c r="L936" s="51">
        <v>919999.99999999988</v>
      </c>
      <c r="M936" s="51">
        <v>919999.99999999988</v>
      </c>
      <c r="N936" s="51">
        <v>919999.99999999988</v>
      </c>
      <c r="O936" s="51">
        <v>919999.99999999988</v>
      </c>
      <c r="P936" s="51">
        <v>919999.99999999988</v>
      </c>
      <c r="Q936" s="51">
        <v>919999.99999999988</v>
      </c>
      <c r="R936" s="51">
        <v>919999.99999999988</v>
      </c>
      <c r="S936" s="51">
        <v>919999.99999999988</v>
      </c>
      <c r="T936" s="51">
        <v>919999.99999999988</v>
      </c>
    </row>
    <row r="937" spans="1:20" s="10" customFormat="1" ht="94.5" customHeight="1" x14ac:dyDescent="0.3">
      <c r="A937" s="13">
        <f>IF(D937="","",SUBTOTAL(3,D$7:$D937))</f>
        <v>926</v>
      </c>
      <c r="B937" s="376"/>
      <c r="C937" s="55" t="s">
        <v>2278</v>
      </c>
      <c r="D937" s="61" t="s">
        <v>1383</v>
      </c>
      <c r="E937" s="54" t="s">
        <v>2273</v>
      </c>
      <c r="F937" s="61" t="s">
        <v>2271</v>
      </c>
      <c r="G937" s="390"/>
      <c r="H937" s="391"/>
      <c r="I937" s="391"/>
      <c r="J937" s="392"/>
      <c r="K937" s="64"/>
      <c r="L937" s="51">
        <v>1579999.9999999998</v>
      </c>
      <c r="M937" s="51">
        <v>1579999.9999999998</v>
      </c>
      <c r="N937" s="51">
        <v>1579999.9999999998</v>
      </c>
      <c r="O937" s="51">
        <v>1579999.9999999998</v>
      </c>
      <c r="P937" s="51">
        <v>1579999.9999999998</v>
      </c>
      <c r="Q937" s="51">
        <v>1579999.9999999998</v>
      </c>
      <c r="R937" s="51">
        <v>1579999.9999999998</v>
      </c>
      <c r="S937" s="51">
        <v>1579999.9999999998</v>
      </c>
      <c r="T937" s="51">
        <v>1579999.9999999998</v>
      </c>
    </row>
    <row r="938" spans="1:20" s="10" customFormat="1" ht="94.5" customHeight="1" x14ac:dyDescent="0.3">
      <c r="A938" s="13">
        <f>IF(D938="","",SUBTOTAL(3,D$7:$D938))</f>
        <v>927</v>
      </c>
      <c r="B938" s="376"/>
      <c r="C938" s="55" t="s">
        <v>2279</v>
      </c>
      <c r="D938" s="61" t="s">
        <v>1383</v>
      </c>
      <c r="E938" s="54" t="s">
        <v>52</v>
      </c>
      <c r="F938" s="61" t="s">
        <v>2271</v>
      </c>
      <c r="G938" s="390"/>
      <c r="H938" s="391"/>
      <c r="I938" s="391"/>
      <c r="J938" s="392"/>
      <c r="K938" s="64"/>
      <c r="L938" s="51">
        <v>799999.99999999988</v>
      </c>
      <c r="M938" s="51">
        <v>799999.99999999988</v>
      </c>
      <c r="N938" s="51">
        <v>799999.99999999988</v>
      </c>
      <c r="O938" s="51">
        <v>799999.99999999988</v>
      </c>
      <c r="P938" s="51">
        <v>799999.99999999988</v>
      </c>
      <c r="Q938" s="51">
        <v>799999.99999999988</v>
      </c>
      <c r="R938" s="51">
        <v>799999.99999999988</v>
      </c>
      <c r="S938" s="51">
        <v>799999.99999999988</v>
      </c>
      <c r="T938" s="51">
        <v>799999.99999999988</v>
      </c>
    </row>
    <row r="939" spans="1:20" s="10" customFormat="1" ht="94.5" customHeight="1" x14ac:dyDescent="0.3">
      <c r="A939" s="13">
        <f>IF(D939="","",SUBTOTAL(3,D$7:$D939))</f>
        <v>928</v>
      </c>
      <c r="B939" s="376"/>
      <c r="C939" s="55" t="s">
        <v>2280</v>
      </c>
      <c r="D939" s="61" t="s">
        <v>1383</v>
      </c>
      <c r="E939" s="54" t="s">
        <v>52</v>
      </c>
      <c r="F939" s="61" t="s">
        <v>2271</v>
      </c>
      <c r="G939" s="390"/>
      <c r="H939" s="391"/>
      <c r="I939" s="391"/>
      <c r="J939" s="392"/>
      <c r="K939" s="64"/>
      <c r="L939" s="51">
        <v>1539999.9999999998</v>
      </c>
      <c r="M939" s="51">
        <v>1539999.9999999998</v>
      </c>
      <c r="N939" s="51">
        <v>1539999.9999999998</v>
      </c>
      <c r="O939" s="51">
        <v>1539999.9999999998</v>
      </c>
      <c r="P939" s="51">
        <v>1539999.9999999998</v>
      </c>
      <c r="Q939" s="51">
        <v>1539999.9999999998</v>
      </c>
      <c r="R939" s="51">
        <v>1539999.9999999998</v>
      </c>
      <c r="S939" s="51">
        <v>1539999.9999999998</v>
      </c>
      <c r="T939" s="51">
        <v>1539999.9999999998</v>
      </c>
    </row>
    <row r="940" spans="1:20" s="10" customFormat="1" ht="94.5" customHeight="1" x14ac:dyDescent="0.3">
      <c r="A940" s="13">
        <f>IF(D940="","",SUBTOTAL(3,D$7:$D940))</f>
        <v>929</v>
      </c>
      <c r="B940" s="376"/>
      <c r="C940" s="55" t="s">
        <v>2281</v>
      </c>
      <c r="D940" s="61" t="s">
        <v>1383</v>
      </c>
      <c r="E940" s="54" t="s">
        <v>52</v>
      </c>
      <c r="F940" s="61" t="s">
        <v>2271</v>
      </c>
      <c r="G940" s="390"/>
      <c r="H940" s="391"/>
      <c r="I940" s="391"/>
      <c r="J940" s="392"/>
      <c r="K940" s="64"/>
      <c r="L940" s="51">
        <v>1559999.9999999998</v>
      </c>
      <c r="M940" s="51">
        <v>1559999.9999999998</v>
      </c>
      <c r="N940" s="51">
        <v>1559999.9999999998</v>
      </c>
      <c r="O940" s="51">
        <v>1559999.9999999998</v>
      </c>
      <c r="P940" s="51">
        <v>1559999.9999999998</v>
      </c>
      <c r="Q940" s="51">
        <v>1559999.9999999998</v>
      </c>
      <c r="R940" s="51">
        <v>1559999.9999999998</v>
      </c>
      <c r="S940" s="51">
        <v>1559999.9999999998</v>
      </c>
      <c r="T940" s="51">
        <v>1559999.9999999998</v>
      </c>
    </row>
    <row r="941" spans="1:20" s="10" customFormat="1" ht="94.5" customHeight="1" x14ac:dyDescent="0.3">
      <c r="A941" s="13">
        <f>IF(D941="","",SUBTOTAL(3,D$7:$D941))</f>
        <v>930</v>
      </c>
      <c r="B941" s="376"/>
      <c r="C941" s="55" t="s">
        <v>2282</v>
      </c>
      <c r="D941" s="61" t="s">
        <v>1383</v>
      </c>
      <c r="E941" s="54" t="s">
        <v>52</v>
      </c>
      <c r="F941" s="61" t="s">
        <v>2271</v>
      </c>
      <c r="G941" s="390"/>
      <c r="H941" s="391"/>
      <c r="I941" s="391"/>
      <c r="J941" s="392"/>
      <c r="K941" s="64"/>
      <c r="L941" s="51">
        <v>2320000</v>
      </c>
      <c r="M941" s="51">
        <v>2320000</v>
      </c>
      <c r="N941" s="51">
        <v>2320000</v>
      </c>
      <c r="O941" s="51">
        <v>2320000</v>
      </c>
      <c r="P941" s="51">
        <v>2320000</v>
      </c>
      <c r="Q941" s="51">
        <v>2320000</v>
      </c>
      <c r="R941" s="51">
        <v>2320000</v>
      </c>
      <c r="S941" s="51">
        <v>2320000</v>
      </c>
      <c r="T941" s="51">
        <v>2320000</v>
      </c>
    </row>
    <row r="942" spans="1:20" s="10" customFormat="1" ht="71.25" customHeight="1" x14ac:dyDescent="0.3">
      <c r="A942" s="13">
        <f>IF(D942="","",SUBTOTAL(3,D$7:$D942))</f>
        <v>931</v>
      </c>
      <c r="B942" s="376"/>
      <c r="C942" s="55" t="s">
        <v>2490</v>
      </c>
      <c r="D942" s="61" t="s">
        <v>1383</v>
      </c>
      <c r="E942" s="54" t="s">
        <v>1440</v>
      </c>
      <c r="F942" s="61" t="s">
        <v>1874</v>
      </c>
      <c r="G942" s="390" t="s">
        <v>2491</v>
      </c>
      <c r="H942" s="391" t="s">
        <v>17</v>
      </c>
      <c r="I942" s="391"/>
      <c r="J942" s="392" t="s">
        <v>396</v>
      </c>
      <c r="K942" s="388"/>
      <c r="L942" s="51">
        <v>2499000</v>
      </c>
      <c r="M942" s="51">
        <v>2499000</v>
      </c>
      <c r="N942" s="51">
        <v>2499000</v>
      </c>
      <c r="O942" s="51">
        <v>2499000</v>
      </c>
      <c r="P942" s="51">
        <v>2499000</v>
      </c>
      <c r="Q942" s="51">
        <v>2499000</v>
      </c>
      <c r="R942" s="51">
        <v>2499000</v>
      </c>
      <c r="S942" s="51">
        <v>2499000</v>
      </c>
      <c r="T942" s="51">
        <v>2499000</v>
      </c>
    </row>
    <row r="943" spans="1:20" s="10" customFormat="1" ht="71.25" customHeight="1" x14ac:dyDescent="0.3">
      <c r="A943" s="13">
        <f>IF(D943="","",SUBTOTAL(3,D$7:$D943))</f>
        <v>932</v>
      </c>
      <c r="B943" s="376"/>
      <c r="C943" s="55" t="s">
        <v>2492</v>
      </c>
      <c r="D943" s="61" t="s">
        <v>1383</v>
      </c>
      <c r="E943" s="54" t="s">
        <v>1440</v>
      </c>
      <c r="F943" s="61" t="s">
        <v>1874</v>
      </c>
      <c r="G943" s="390"/>
      <c r="H943" s="391"/>
      <c r="I943" s="391"/>
      <c r="J943" s="392"/>
      <c r="K943" s="388"/>
      <c r="L943" s="51">
        <v>2889000</v>
      </c>
      <c r="M943" s="51">
        <v>2889000</v>
      </c>
      <c r="N943" s="51">
        <v>2889000</v>
      </c>
      <c r="O943" s="51">
        <v>2889000</v>
      </c>
      <c r="P943" s="51">
        <v>2889000</v>
      </c>
      <c r="Q943" s="51">
        <v>2889000</v>
      </c>
      <c r="R943" s="51">
        <v>2889000</v>
      </c>
      <c r="S943" s="51">
        <v>2889000</v>
      </c>
      <c r="T943" s="51">
        <v>2889000</v>
      </c>
    </row>
    <row r="944" spans="1:20" s="10" customFormat="1" ht="71.25" customHeight="1" x14ac:dyDescent="0.3">
      <c r="A944" s="13">
        <f>IF(D944="","",SUBTOTAL(3,D$7:$D944))</f>
        <v>933</v>
      </c>
      <c r="B944" s="376"/>
      <c r="C944" s="55" t="s">
        <v>2493</v>
      </c>
      <c r="D944" s="61" t="s">
        <v>1383</v>
      </c>
      <c r="E944" s="54" t="s">
        <v>1440</v>
      </c>
      <c r="F944" s="61" t="s">
        <v>1874</v>
      </c>
      <c r="G944" s="390"/>
      <c r="H944" s="391"/>
      <c r="I944" s="391"/>
      <c r="J944" s="392"/>
      <c r="K944" s="388"/>
      <c r="L944" s="51">
        <v>1683000</v>
      </c>
      <c r="M944" s="51">
        <v>1683000</v>
      </c>
      <c r="N944" s="51">
        <v>1683000</v>
      </c>
      <c r="O944" s="51">
        <v>1683000</v>
      </c>
      <c r="P944" s="51">
        <v>1683000</v>
      </c>
      <c r="Q944" s="51">
        <v>1683000</v>
      </c>
      <c r="R944" s="51">
        <v>1683000</v>
      </c>
      <c r="S944" s="51">
        <v>1683000</v>
      </c>
      <c r="T944" s="51">
        <v>1683000</v>
      </c>
    </row>
    <row r="945" spans="1:20" s="10" customFormat="1" ht="71.25" customHeight="1" x14ac:dyDescent="0.3">
      <c r="A945" s="13">
        <f>IF(D945="","",SUBTOTAL(3,D$7:$D945))</f>
        <v>934</v>
      </c>
      <c r="B945" s="376"/>
      <c r="C945" s="55" t="s">
        <v>2499</v>
      </c>
      <c r="D945" s="61" t="s">
        <v>1383</v>
      </c>
      <c r="E945" s="54" t="s">
        <v>1440</v>
      </c>
      <c r="F945" s="61" t="s">
        <v>1874</v>
      </c>
      <c r="G945" s="390"/>
      <c r="H945" s="391"/>
      <c r="I945" s="391"/>
      <c r="J945" s="392"/>
      <c r="K945" s="388"/>
      <c r="L945" s="51">
        <v>1426000</v>
      </c>
      <c r="M945" s="51">
        <v>1426000</v>
      </c>
      <c r="N945" s="51">
        <v>1426000</v>
      </c>
      <c r="O945" s="51">
        <v>1426000</v>
      </c>
      <c r="P945" s="51">
        <v>1426000</v>
      </c>
      <c r="Q945" s="51">
        <v>1426000</v>
      </c>
      <c r="R945" s="51">
        <v>1426000</v>
      </c>
      <c r="S945" s="51">
        <v>1426000</v>
      </c>
      <c r="T945" s="51">
        <v>1426000</v>
      </c>
    </row>
    <row r="946" spans="1:20" s="10" customFormat="1" ht="71.25" customHeight="1" x14ac:dyDescent="0.3">
      <c r="A946" s="13">
        <f>IF(D946="","",SUBTOTAL(3,D$7:$D946))</f>
        <v>935</v>
      </c>
      <c r="B946" s="376"/>
      <c r="C946" s="55" t="s">
        <v>2494</v>
      </c>
      <c r="D946" s="61" t="s">
        <v>1383</v>
      </c>
      <c r="E946" s="54" t="s">
        <v>1440</v>
      </c>
      <c r="F946" s="61" t="s">
        <v>1874</v>
      </c>
      <c r="G946" s="390"/>
      <c r="H946" s="391"/>
      <c r="I946" s="391"/>
      <c r="J946" s="392"/>
      <c r="K946" s="388"/>
      <c r="L946" s="51">
        <v>758000</v>
      </c>
      <c r="M946" s="51">
        <v>758000</v>
      </c>
      <c r="N946" s="51">
        <v>758000</v>
      </c>
      <c r="O946" s="51">
        <v>758000</v>
      </c>
      <c r="P946" s="51">
        <v>758000</v>
      </c>
      <c r="Q946" s="51">
        <v>758000</v>
      </c>
      <c r="R946" s="51">
        <v>758000</v>
      </c>
      <c r="S946" s="51">
        <v>758000</v>
      </c>
      <c r="T946" s="51">
        <v>758000</v>
      </c>
    </row>
    <row r="947" spans="1:20" s="10" customFormat="1" ht="71.25" customHeight="1" x14ac:dyDescent="0.3">
      <c r="A947" s="13">
        <f>IF(D947="","",SUBTOTAL(3,D$7:$D947))</f>
        <v>936</v>
      </c>
      <c r="B947" s="376"/>
      <c r="C947" s="55" t="s">
        <v>2495</v>
      </c>
      <c r="D947" s="61" t="s">
        <v>1383</v>
      </c>
      <c r="E947" s="54" t="s">
        <v>1440</v>
      </c>
      <c r="F947" s="61" t="s">
        <v>1874</v>
      </c>
      <c r="G947" s="390"/>
      <c r="H947" s="391"/>
      <c r="I947" s="391"/>
      <c r="J947" s="392"/>
      <c r="K947" s="388"/>
      <c r="L947" s="51">
        <v>4468000</v>
      </c>
      <c r="M947" s="51">
        <v>4468000</v>
      </c>
      <c r="N947" s="51">
        <v>4468000</v>
      </c>
      <c r="O947" s="51">
        <v>4468000</v>
      </c>
      <c r="P947" s="51">
        <v>4468000</v>
      </c>
      <c r="Q947" s="51">
        <v>4468000</v>
      </c>
      <c r="R947" s="51">
        <v>4468000</v>
      </c>
      <c r="S947" s="51">
        <v>4468000</v>
      </c>
      <c r="T947" s="51">
        <v>4468000</v>
      </c>
    </row>
    <row r="948" spans="1:20" s="10" customFormat="1" ht="71.25" customHeight="1" x14ac:dyDescent="0.3">
      <c r="A948" s="13">
        <f>IF(D948="","",SUBTOTAL(3,D$7:$D948))</f>
        <v>937</v>
      </c>
      <c r="B948" s="376"/>
      <c r="C948" s="55" t="s">
        <v>2496</v>
      </c>
      <c r="D948" s="61" t="s">
        <v>1383</v>
      </c>
      <c r="E948" s="54" t="s">
        <v>1440</v>
      </c>
      <c r="F948" s="61" t="s">
        <v>1874</v>
      </c>
      <c r="G948" s="390"/>
      <c r="H948" s="391"/>
      <c r="I948" s="391"/>
      <c r="J948" s="392"/>
      <c r="K948" s="388"/>
      <c r="L948" s="51">
        <v>2099000</v>
      </c>
      <c r="M948" s="51">
        <v>2099000</v>
      </c>
      <c r="N948" s="51">
        <v>2099000</v>
      </c>
      <c r="O948" s="51">
        <v>2099000</v>
      </c>
      <c r="P948" s="51">
        <v>2099000</v>
      </c>
      <c r="Q948" s="51">
        <v>2099000</v>
      </c>
      <c r="R948" s="51">
        <v>2099000</v>
      </c>
      <c r="S948" s="51">
        <v>2099000</v>
      </c>
      <c r="T948" s="51">
        <v>2099000</v>
      </c>
    </row>
    <row r="949" spans="1:20" s="10" customFormat="1" ht="71.25" customHeight="1" x14ac:dyDescent="0.3">
      <c r="A949" s="13">
        <f>IF(D949="","",SUBTOTAL(3,D$7:$D949))</f>
        <v>938</v>
      </c>
      <c r="B949" s="376"/>
      <c r="C949" s="55" t="s">
        <v>2497</v>
      </c>
      <c r="D949" s="61" t="s">
        <v>1383</v>
      </c>
      <c r="E949" s="54" t="s">
        <v>1440</v>
      </c>
      <c r="F949" s="61" t="s">
        <v>1874</v>
      </c>
      <c r="G949" s="390"/>
      <c r="H949" s="391"/>
      <c r="I949" s="391"/>
      <c r="J949" s="392"/>
      <c r="K949" s="388"/>
      <c r="L949" s="51">
        <v>2998000</v>
      </c>
      <c r="M949" s="51">
        <v>2998000</v>
      </c>
      <c r="N949" s="51">
        <v>2998000</v>
      </c>
      <c r="O949" s="51">
        <v>2998000</v>
      </c>
      <c r="P949" s="51">
        <v>2998000</v>
      </c>
      <c r="Q949" s="51">
        <v>2998000</v>
      </c>
      <c r="R949" s="51">
        <v>2998000</v>
      </c>
      <c r="S949" s="51">
        <v>2998000</v>
      </c>
      <c r="T949" s="51">
        <v>2998000</v>
      </c>
    </row>
    <row r="950" spans="1:20" s="10" customFormat="1" ht="71.25" customHeight="1" x14ac:dyDescent="0.3">
      <c r="A950" s="13">
        <f>IF(D950="","",SUBTOTAL(3,D$7:$D950))</f>
        <v>939</v>
      </c>
      <c r="B950" s="376"/>
      <c r="C950" s="55" t="s">
        <v>2498</v>
      </c>
      <c r="D950" s="61" t="s">
        <v>1383</v>
      </c>
      <c r="E950" s="54" t="s">
        <v>1440</v>
      </c>
      <c r="F950" s="61" t="s">
        <v>1874</v>
      </c>
      <c r="G950" s="390"/>
      <c r="H950" s="391"/>
      <c r="I950" s="391"/>
      <c r="J950" s="392"/>
      <c r="K950" s="388"/>
      <c r="L950" s="51">
        <v>3993000</v>
      </c>
      <c r="M950" s="51">
        <v>3993000</v>
      </c>
      <c r="N950" s="51">
        <v>3993000</v>
      </c>
      <c r="O950" s="51">
        <v>3993000</v>
      </c>
      <c r="P950" s="51">
        <v>3993000</v>
      </c>
      <c r="Q950" s="51">
        <v>3993000</v>
      </c>
      <c r="R950" s="51">
        <v>3993000</v>
      </c>
      <c r="S950" s="51">
        <v>3993000</v>
      </c>
      <c r="T950" s="51">
        <v>3993000</v>
      </c>
    </row>
    <row r="951" spans="1:20" s="10" customFormat="1" ht="71.25" customHeight="1" x14ac:dyDescent="0.3">
      <c r="A951" s="13">
        <f>IF(D951="","",SUBTOTAL(3,D$7:$D951))</f>
        <v>940</v>
      </c>
      <c r="B951" s="376"/>
      <c r="C951" s="55" t="s">
        <v>2563</v>
      </c>
      <c r="D951" s="61" t="s">
        <v>321</v>
      </c>
      <c r="E951" s="54"/>
      <c r="F951" s="61" t="s">
        <v>2564</v>
      </c>
      <c r="G951" s="390" t="s">
        <v>2595</v>
      </c>
      <c r="H951" s="54"/>
      <c r="I951" s="54"/>
      <c r="J951" s="61"/>
      <c r="K951" s="53"/>
      <c r="L951" s="51">
        <v>2905455</v>
      </c>
      <c r="M951" s="51">
        <v>2905455</v>
      </c>
      <c r="N951" s="51">
        <v>2905455</v>
      </c>
      <c r="O951" s="51">
        <v>2905455</v>
      </c>
      <c r="P951" s="51">
        <v>2905455</v>
      </c>
      <c r="Q951" s="51">
        <v>2905455</v>
      </c>
      <c r="R951" s="51">
        <v>2905455</v>
      </c>
      <c r="S951" s="51">
        <v>2905455</v>
      </c>
      <c r="T951" s="51">
        <v>2905455</v>
      </c>
    </row>
    <row r="952" spans="1:20" s="10" customFormat="1" ht="71.25" customHeight="1" x14ac:dyDescent="0.3">
      <c r="A952" s="13">
        <f>IF(D952="","",SUBTOTAL(3,D$7:$D952))</f>
        <v>941</v>
      </c>
      <c r="B952" s="376"/>
      <c r="C952" s="55" t="s">
        <v>2565</v>
      </c>
      <c r="D952" s="61" t="s">
        <v>321</v>
      </c>
      <c r="E952" s="54"/>
      <c r="F952" s="61" t="s">
        <v>2566</v>
      </c>
      <c r="G952" s="390"/>
      <c r="H952" s="54"/>
      <c r="I952" s="54"/>
      <c r="J952" s="61"/>
      <c r="K952" s="53"/>
      <c r="L952" s="51">
        <v>2338909</v>
      </c>
      <c r="M952" s="51">
        <v>2338909</v>
      </c>
      <c r="N952" s="51">
        <v>2338909</v>
      </c>
      <c r="O952" s="51">
        <v>2338909</v>
      </c>
      <c r="P952" s="51">
        <v>2338909</v>
      </c>
      <c r="Q952" s="51">
        <v>2338909</v>
      </c>
      <c r="R952" s="51">
        <v>2338909</v>
      </c>
      <c r="S952" s="51">
        <v>2338909</v>
      </c>
      <c r="T952" s="51">
        <v>2338909</v>
      </c>
    </row>
    <row r="953" spans="1:20" s="10" customFormat="1" ht="71.25" customHeight="1" x14ac:dyDescent="0.3">
      <c r="A953" s="13">
        <f>IF(D953="","",SUBTOTAL(3,D$7:$D953))</f>
        <v>942</v>
      </c>
      <c r="B953" s="376"/>
      <c r="C953" s="55" t="s">
        <v>2567</v>
      </c>
      <c r="D953" s="61" t="s">
        <v>321</v>
      </c>
      <c r="E953" s="54"/>
      <c r="F953" s="61" t="s">
        <v>2568</v>
      </c>
      <c r="G953" s="390"/>
      <c r="H953" s="54"/>
      <c r="I953" s="54"/>
      <c r="J953" s="61"/>
      <c r="K953" s="53"/>
      <c r="L953" s="51">
        <v>1664000</v>
      </c>
      <c r="M953" s="51">
        <v>1664000</v>
      </c>
      <c r="N953" s="51">
        <v>1664000</v>
      </c>
      <c r="O953" s="51">
        <v>1664000</v>
      </c>
      <c r="P953" s="51">
        <v>1664000</v>
      </c>
      <c r="Q953" s="51">
        <v>1664000</v>
      </c>
      <c r="R953" s="51">
        <v>1664000</v>
      </c>
      <c r="S953" s="51">
        <v>1664000</v>
      </c>
      <c r="T953" s="51">
        <v>1664000</v>
      </c>
    </row>
    <row r="954" spans="1:20" s="10" customFormat="1" ht="71.25" customHeight="1" x14ac:dyDescent="0.3">
      <c r="A954" s="13">
        <f>IF(D954="","",SUBTOTAL(3,D$7:$D954))</f>
        <v>943</v>
      </c>
      <c r="B954" s="376"/>
      <c r="C954" s="55" t="s">
        <v>2569</v>
      </c>
      <c r="D954" s="61" t="s">
        <v>321</v>
      </c>
      <c r="E954" s="54"/>
      <c r="F954" s="61" t="s">
        <v>338</v>
      </c>
      <c r="G954" s="390"/>
      <c r="H954" s="54"/>
      <c r="I954" s="54"/>
      <c r="J954" s="61"/>
      <c r="K954" s="53"/>
      <c r="L954" s="51">
        <v>2608000</v>
      </c>
      <c r="M954" s="51">
        <v>2608000</v>
      </c>
      <c r="N954" s="51">
        <v>2608000</v>
      </c>
      <c r="O954" s="51">
        <v>2608000</v>
      </c>
      <c r="P954" s="51">
        <v>2608000</v>
      </c>
      <c r="Q954" s="51">
        <v>2608000</v>
      </c>
      <c r="R954" s="51">
        <v>2608000</v>
      </c>
      <c r="S954" s="51">
        <v>2608000</v>
      </c>
      <c r="T954" s="51">
        <v>2608000</v>
      </c>
    </row>
    <row r="955" spans="1:20" s="10" customFormat="1" ht="71.25" customHeight="1" x14ac:dyDescent="0.3">
      <c r="A955" s="13">
        <f>IF(D955="","",SUBTOTAL(3,D$7:$D955))</f>
        <v>944</v>
      </c>
      <c r="B955" s="376"/>
      <c r="C955" s="55" t="s">
        <v>2570</v>
      </c>
      <c r="D955" s="61" t="s">
        <v>321</v>
      </c>
      <c r="E955" s="54"/>
      <c r="F955" s="61" t="s">
        <v>2571</v>
      </c>
      <c r="G955" s="390"/>
      <c r="H955" s="54"/>
      <c r="I955" s="54"/>
      <c r="J955" s="61"/>
      <c r="K955" s="53"/>
      <c r="L955" s="51">
        <v>1749091</v>
      </c>
      <c r="M955" s="51">
        <v>1749091</v>
      </c>
      <c r="N955" s="51">
        <v>1749091</v>
      </c>
      <c r="O955" s="51">
        <v>1749091</v>
      </c>
      <c r="P955" s="51">
        <v>1749091</v>
      </c>
      <c r="Q955" s="51">
        <v>1749091</v>
      </c>
      <c r="R955" s="51">
        <v>1749091</v>
      </c>
      <c r="S955" s="51">
        <v>1749091</v>
      </c>
      <c r="T955" s="51">
        <v>1749091</v>
      </c>
    </row>
    <row r="956" spans="1:20" s="10" customFormat="1" ht="71.25" customHeight="1" x14ac:dyDescent="0.3">
      <c r="A956" s="13">
        <f>IF(D956="","",SUBTOTAL(3,D$7:$D956))</f>
        <v>945</v>
      </c>
      <c r="B956" s="376"/>
      <c r="C956" s="55" t="s">
        <v>2572</v>
      </c>
      <c r="D956" s="61" t="s">
        <v>321</v>
      </c>
      <c r="E956" s="54"/>
      <c r="F956" s="61" t="s">
        <v>2573</v>
      </c>
      <c r="G956" s="390"/>
      <c r="H956" s="54"/>
      <c r="I956" s="54"/>
      <c r="J956" s="61"/>
      <c r="K956" s="53"/>
      <c r="L956" s="51">
        <v>2595636</v>
      </c>
      <c r="M956" s="51">
        <v>2595636</v>
      </c>
      <c r="N956" s="51">
        <v>2595636</v>
      </c>
      <c r="O956" s="51">
        <v>2595636</v>
      </c>
      <c r="P956" s="51">
        <v>2595636</v>
      </c>
      <c r="Q956" s="51">
        <v>2595636</v>
      </c>
      <c r="R956" s="51">
        <v>2595636</v>
      </c>
      <c r="S956" s="51">
        <v>2595636</v>
      </c>
      <c r="T956" s="51">
        <v>2595636</v>
      </c>
    </row>
    <row r="957" spans="1:20" s="10" customFormat="1" ht="71.25" customHeight="1" x14ac:dyDescent="0.3">
      <c r="A957" s="13">
        <f>IF(D957="","",SUBTOTAL(3,D$7:$D957))</f>
        <v>946</v>
      </c>
      <c r="B957" s="376"/>
      <c r="C957" s="55" t="s">
        <v>2574</v>
      </c>
      <c r="D957" s="61" t="s">
        <v>321</v>
      </c>
      <c r="E957" s="54"/>
      <c r="F957" s="61" t="s">
        <v>2575</v>
      </c>
      <c r="G957" s="390"/>
      <c r="H957" s="54"/>
      <c r="I957" s="54"/>
      <c r="J957" s="61"/>
      <c r="K957" s="53"/>
      <c r="L957" s="51">
        <v>2472000</v>
      </c>
      <c r="M957" s="51">
        <v>2472000</v>
      </c>
      <c r="N957" s="51">
        <v>2472000</v>
      </c>
      <c r="O957" s="51">
        <v>2472000</v>
      </c>
      <c r="P957" s="51">
        <v>2472000</v>
      </c>
      <c r="Q957" s="51">
        <v>2472000</v>
      </c>
      <c r="R957" s="51">
        <v>2472000</v>
      </c>
      <c r="S957" s="51">
        <v>2472000</v>
      </c>
      <c r="T957" s="51">
        <v>2472000</v>
      </c>
    </row>
    <row r="958" spans="1:20" s="10" customFormat="1" ht="71.25" customHeight="1" x14ac:dyDescent="0.3">
      <c r="A958" s="13">
        <f>IF(D958="","",SUBTOTAL(3,D$7:$D958))</f>
        <v>947</v>
      </c>
      <c r="B958" s="376"/>
      <c r="C958" s="55" t="s">
        <v>2576</v>
      </c>
      <c r="D958" s="61" t="s">
        <v>321</v>
      </c>
      <c r="E958" s="54"/>
      <c r="F958" s="61" t="s">
        <v>2568</v>
      </c>
      <c r="G958" s="390"/>
      <c r="H958" s="54"/>
      <c r="I958" s="54"/>
      <c r="J958" s="61"/>
      <c r="K958" s="53"/>
      <c r="L958" s="51">
        <v>606545</v>
      </c>
      <c r="M958" s="51">
        <v>606545</v>
      </c>
      <c r="N958" s="51">
        <v>606545</v>
      </c>
      <c r="O958" s="51">
        <v>606545</v>
      </c>
      <c r="P958" s="51">
        <v>606545</v>
      </c>
      <c r="Q958" s="51">
        <v>606545</v>
      </c>
      <c r="R958" s="51">
        <v>606545</v>
      </c>
      <c r="S958" s="51">
        <v>606545</v>
      </c>
      <c r="T958" s="51">
        <v>606545</v>
      </c>
    </row>
    <row r="959" spans="1:20" s="10" customFormat="1" ht="71.25" customHeight="1" x14ac:dyDescent="0.3">
      <c r="A959" s="13">
        <f>IF(D959="","",SUBTOTAL(3,D$7:$D959))</f>
        <v>948</v>
      </c>
      <c r="B959" s="376"/>
      <c r="C959" s="55" t="s">
        <v>2577</v>
      </c>
      <c r="D959" s="61" t="s">
        <v>321</v>
      </c>
      <c r="E959" s="54"/>
      <c r="F959" s="61" t="s">
        <v>2568</v>
      </c>
      <c r="G959" s="390"/>
      <c r="H959" s="54"/>
      <c r="I959" s="54"/>
      <c r="J959" s="61"/>
      <c r="K959" s="53"/>
      <c r="L959" s="51">
        <v>1249455</v>
      </c>
      <c r="M959" s="51">
        <v>1249455</v>
      </c>
      <c r="N959" s="51">
        <v>1249455</v>
      </c>
      <c r="O959" s="51">
        <v>1249455</v>
      </c>
      <c r="P959" s="51">
        <v>1249455</v>
      </c>
      <c r="Q959" s="51">
        <v>1249455</v>
      </c>
      <c r="R959" s="51">
        <v>1249455</v>
      </c>
      <c r="S959" s="51">
        <v>1249455</v>
      </c>
      <c r="T959" s="51">
        <v>1249455</v>
      </c>
    </row>
    <row r="960" spans="1:20" s="10" customFormat="1" ht="71.25" customHeight="1" x14ac:dyDescent="0.3">
      <c r="A960" s="13">
        <f>IF(D960="","",SUBTOTAL(3,D$7:$D960))</f>
        <v>949</v>
      </c>
      <c r="B960" s="376"/>
      <c r="C960" s="55" t="s">
        <v>2578</v>
      </c>
      <c r="D960" s="61" t="s">
        <v>321</v>
      </c>
      <c r="E960" s="54"/>
      <c r="F960" s="61" t="s">
        <v>2568</v>
      </c>
      <c r="G960" s="390"/>
      <c r="H960" s="54"/>
      <c r="I960" s="54"/>
      <c r="J960" s="61"/>
      <c r="K960" s="53"/>
      <c r="L960" s="51">
        <v>1432000</v>
      </c>
      <c r="M960" s="51">
        <v>1432000</v>
      </c>
      <c r="N960" s="51">
        <v>1432000</v>
      </c>
      <c r="O960" s="51">
        <v>1432000</v>
      </c>
      <c r="P960" s="51">
        <v>1432000</v>
      </c>
      <c r="Q960" s="51">
        <v>1432000</v>
      </c>
      <c r="R960" s="51">
        <v>1432000</v>
      </c>
      <c r="S960" s="51">
        <v>1432000</v>
      </c>
      <c r="T960" s="51">
        <v>1432000</v>
      </c>
    </row>
    <row r="961" spans="1:20" s="10" customFormat="1" ht="71.25" customHeight="1" x14ac:dyDescent="0.3">
      <c r="A961" s="13">
        <f>IF(D961="","",SUBTOTAL(3,D$7:$D961))</f>
        <v>950</v>
      </c>
      <c r="B961" s="376"/>
      <c r="C961" s="55" t="s">
        <v>2579</v>
      </c>
      <c r="D961" s="61" t="s">
        <v>321</v>
      </c>
      <c r="E961" s="54"/>
      <c r="F961" s="61" t="s">
        <v>2580</v>
      </c>
      <c r="G961" s="390"/>
      <c r="H961" s="54"/>
      <c r="I961" s="54"/>
      <c r="J961" s="61"/>
      <c r="K961" s="53"/>
      <c r="L961" s="51">
        <v>1796364</v>
      </c>
      <c r="M961" s="51">
        <v>1796364</v>
      </c>
      <c r="N961" s="51">
        <v>1796364</v>
      </c>
      <c r="O961" s="51">
        <v>1796364</v>
      </c>
      <c r="P961" s="51">
        <v>1796364</v>
      </c>
      <c r="Q961" s="51">
        <v>1796364</v>
      </c>
      <c r="R961" s="51">
        <v>1796364</v>
      </c>
      <c r="S961" s="51">
        <v>1796364</v>
      </c>
      <c r="T961" s="51">
        <v>1796364</v>
      </c>
    </row>
    <row r="962" spans="1:20" s="10" customFormat="1" ht="71.25" customHeight="1" x14ac:dyDescent="0.3">
      <c r="A962" s="13">
        <f>IF(D962="","",SUBTOTAL(3,D$7:$D962))</f>
        <v>951</v>
      </c>
      <c r="B962" s="376"/>
      <c r="C962" s="55" t="s">
        <v>2581</v>
      </c>
      <c r="D962" s="61" t="s">
        <v>321</v>
      </c>
      <c r="E962" s="54"/>
      <c r="F962" s="61" t="s">
        <v>2580</v>
      </c>
      <c r="G962" s="390"/>
      <c r="H962" s="54"/>
      <c r="I962" s="54"/>
      <c r="J962" s="61"/>
      <c r="K962" s="53"/>
      <c r="L962" s="51">
        <v>1076364</v>
      </c>
      <c r="M962" s="51">
        <v>1076364</v>
      </c>
      <c r="N962" s="51">
        <v>1076364</v>
      </c>
      <c r="O962" s="51">
        <v>1076364</v>
      </c>
      <c r="P962" s="51">
        <v>1076364</v>
      </c>
      <c r="Q962" s="51">
        <v>1076364</v>
      </c>
      <c r="R962" s="51">
        <v>1076364</v>
      </c>
      <c r="S962" s="51">
        <v>1076364</v>
      </c>
      <c r="T962" s="51">
        <v>1076364</v>
      </c>
    </row>
    <row r="963" spans="1:20" s="10" customFormat="1" ht="71.25" customHeight="1" x14ac:dyDescent="0.3">
      <c r="A963" s="13">
        <f>IF(D963="","",SUBTOTAL(3,D$7:$D963))</f>
        <v>952</v>
      </c>
      <c r="B963" s="376"/>
      <c r="C963" s="55" t="s">
        <v>2582</v>
      </c>
      <c r="D963" s="61" t="s">
        <v>312</v>
      </c>
      <c r="E963" s="54"/>
      <c r="F963" s="61" t="s">
        <v>314</v>
      </c>
      <c r="G963" s="390"/>
      <c r="H963" s="54"/>
      <c r="I963" s="54"/>
      <c r="J963" s="61"/>
      <c r="K963" s="53"/>
      <c r="L963" s="51">
        <v>347636</v>
      </c>
      <c r="M963" s="51">
        <v>347636</v>
      </c>
      <c r="N963" s="51">
        <v>347636</v>
      </c>
      <c r="O963" s="51">
        <v>347636</v>
      </c>
      <c r="P963" s="51">
        <v>347636</v>
      </c>
      <c r="Q963" s="51">
        <v>347636</v>
      </c>
      <c r="R963" s="51">
        <v>347636</v>
      </c>
      <c r="S963" s="51">
        <v>347636</v>
      </c>
      <c r="T963" s="51">
        <v>347636</v>
      </c>
    </row>
    <row r="964" spans="1:20" s="10" customFormat="1" ht="71.25" customHeight="1" x14ac:dyDescent="0.3">
      <c r="A964" s="13">
        <f>IF(D964="","",SUBTOTAL(3,D$7:$D964))</f>
        <v>953</v>
      </c>
      <c r="B964" s="376"/>
      <c r="C964" s="55" t="s">
        <v>2583</v>
      </c>
      <c r="D964" s="61" t="s">
        <v>312</v>
      </c>
      <c r="E964" s="54"/>
      <c r="F964" s="61" t="s">
        <v>314</v>
      </c>
      <c r="G964" s="390"/>
      <c r="H964" s="54"/>
      <c r="I964" s="54"/>
      <c r="J964" s="61"/>
      <c r="K964" s="53"/>
      <c r="L964" s="51">
        <v>411636</v>
      </c>
      <c r="M964" s="51">
        <v>411636</v>
      </c>
      <c r="N964" s="51">
        <v>411636</v>
      </c>
      <c r="O964" s="51">
        <v>411636</v>
      </c>
      <c r="P964" s="51">
        <v>411636</v>
      </c>
      <c r="Q964" s="51">
        <v>411636</v>
      </c>
      <c r="R964" s="51">
        <v>411636</v>
      </c>
      <c r="S964" s="51">
        <v>411636</v>
      </c>
      <c r="T964" s="51">
        <v>411636</v>
      </c>
    </row>
    <row r="965" spans="1:20" s="10" customFormat="1" ht="65.099999999999994" customHeight="1" x14ac:dyDescent="0.3">
      <c r="A965" s="13">
        <f>IF(D965="","",SUBTOTAL(3,D$7:$D965))</f>
        <v>954</v>
      </c>
      <c r="B965" s="376" t="s">
        <v>428</v>
      </c>
      <c r="C965" s="55" t="s">
        <v>406</v>
      </c>
      <c r="D965" s="56" t="s">
        <v>700</v>
      </c>
      <c r="E965" s="55" t="s">
        <v>407</v>
      </c>
      <c r="F965" s="53" t="s">
        <v>1251</v>
      </c>
      <c r="G965" s="376" t="s">
        <v>408</v>
      </c>
      <c r="H965" s="55" t="s">
        <v>17</v>
      </c>
      <c r="I965" s="55"/>
      <c r="J965" s="389" t="s">
        <v>427</v>
      </c>
      <c r="K965" s="388" t="s">
        <v>1250</v>
      </c>
      <c r="L965" s="51"/>
      <c r="M965" s="51"/>
      <c r="N965" s="51">
        <v>248800</v>
      </c>
      <c r="O965" s="5"/>
      <c r="P965" s="5"/>
      <c r="Q965" s="5"/>
      <c r="R965" s="5"/>
      <c r="S965" s="5"/>
      <c r="T965" s="5"/>
    </row>
    <row r="966" spans="1:20" s="10" customFormat="1" ht="65.099999999999994" customHeight="1" x14ac:dyDescent="0.3">
      <c r="A966" s="13">
        <f>IF(D966="","",SUBTOTAL(3,D$7:$D966))</f>
        <v>955</v>
      </c>
      <c r="B966" s="376"/>
      <c r="C966" s="55" t="s">
        <v>409</v>
      </c>
      <c r="D966" s="56" t="s">
        <v>700</v>
      </c>
      <c r="E966" s="55" t="s">
        <v>407</v>
      </c>
      <c r="F966" s="53" t="s">
        <v>1251</v>
      </c>
      <c r="G966" s="376"/>
      <c r="H966" s="54" t="s">
        <v>44</v>
      </c>
      <c r="I966" s="54" t="s">
        <v>44</v>
      </c>
      <c r="J966" s="389"/>
      <c r="K966" s="388"/>
      <c r="L966" s="51"/>
      <c r="M966" s="51"/>
      <c r="N966" s="51">
        <v>267700</v>
      </c>
      <c r="O966" s="5"/>
      <c r="P966" s="5"/>
      <c r="Q966" s="5"/>
      <c r="R966" s="5"/>
      <c r="S966" s="5"/>
      <c r="T966" s="5"/>
    </row>
    <row r="967" spans="1:20" s="10" customFormat="1" ht="65.099999999999994" customHeight="1" x14ac:dyDescent="0.3">
      <c r="A967" s="13">
        <f>IF(D967="","",SUBTOTAL(3,D$7:$D967))</f>
        <v>956</v>
      </c>
      <c r="B967" s="376"/>
      <c r="C967" s="55" t="s">
        <v>410</v>
      </c>
      <c r="D967" s="56" t="s">
        <v>700</v>
      </c>
      <c r="E967" s="55" t="s">
        <v>407</v>
      </c>
      <c r="F967" s="53" t="s">
        <v>1252</v>
      </c>
      <c r="G967" s="376"/>
      <c r="H967" s="54" t="s">
        <v>44</v>
      </c>
      <c r="I967" s="54" t="s">
        <v>44</v>
      </c>
      <c r="J967" s="389"/>
      <c r="K967" s="388"/>
      <c r="L967" s="51"/>
      <c r="M967" s="51"/>
      <c r="N967" s="51">
        <v>379300</v>
      </c>
      <c r="O967" s="5"/>
      <c r="P967" s="5"/>
      <c r="Q967" s="5"/>
      <c r="R967" s="5"/>
      <c r="S967" s="5"/>
      <c r="T967" s="5"/>
    </row>
    <row r="968" spans="1:20" s="10" customFormat="1" ht="65.099999999999994" customHeight="1" x14ac:dyDescent="0.3">
      <c r="A968" s="13">
        <f>IF(D968="","",SUBTOTAL(3,D$7:$D968))</f>
        <v>957</v>
      </c>
      <c r="B968" s="376"/>
      <c r="C968" s="55" t="s">
        <v>411</v>
      </c>
      <c r="D968" s="56" t="s">
        <v>700</v>
      </c>
      <c r="E968" s="55" t="s">
        <v>407</v>
      </c>
      <c r="F968" s="53" t="s">
        <v>1253</v>
      </c>
      <c r="G968" s="376"/>
      <c r="H968" s="54" t="s">
        <v>44</v>
      </c>
      <c r="I968" s="54" t="s">
        <v>44</v>
      </c>
      <c r="J968" s="389"/>
      <c r="K968" s="388"/>
      <c r="L968" s="51"/>
      <c r="M968" s="51"/>
      <c r="N968" s="51">
        <v>684800</v>
      </c>
      <c r="O968" s="5"/>
      <c r="P968" s="5"/>
      <c r="Q968" s="5"/>
      <c r="R968" s="5"/>
      <c r="S968" s="5"/>
      <c r="T968" s="5"/>
    </row>
    <row r="969" spans="1:20" s="10" customFormat="1" ht="65.099999999999994" customHeight="1" x14ac:dyDescent="0.3">
      <c r="A969" s="13">
        <f>IF(D969="","",SUBTOTAL(3,D$7:$D969))</f>
        <v>958</v>
      </c>
      <c r="B969" s="376"/>
      <c r="C969" s="55" t="s">
        <v>412</v>
      </c>
      <c r="D969" s="56" t="s">
        <v>700</v>
      </c>
      <c r="E969" s="55" t="s">
        <v>407</v>
      </c>
      <c r="F969" s="53" t="s">
        <v>1254</v>
      </c>
      <c r="G969" s="376"/>
      <c r="H969" s="54" t="s">
        <v>44</v>
      </c>
      <c r="I969" s="54" t="s">
        <v>44</v>
      </c>
      <c r="J969" s="389"/>
      <c r="K969" s="388"/>
      <c r="L969" s="51"/>
      <c r="M969" s="51"/>
      <c r="N969" s="51">
        <v>911800</v>
      </c>
      <c r="O969" s="5"/>
      <c r="P969" s="5"/>
      <c r="Q969" s="5"/>
      <c r="R969" s="5"/>
      <c r="S969" s="5"/>
      <c r="T969" s="5"/>
    </row>
    <row r="970" spans="1:20" s="10" customFormat="1" ht="65.099999999999994" customHeight="1" x14ac:dyDescent="0.3">
      <c r="A970" s="13">
        <f>IF(D970="","",SUBTOTAL(3,D$7:$D970))</f>
        <v>959</v>
      </c>
      <c r="B970" s="376"/>
      <c r="C970" s="55" t="s">
        <v>413</v>
      </c>
      <c r="D970" s="56" t="s">
        <v>700</v>
      </c>
      <c r="E970" s="55" t="s">
        <v>407</v>
      </c>
      <c r="F970" s="53" t="s">
        <v>1255</v>
      </c>
      <c r="G970" s="376"/>
      <c r="H970" s="54" t="s">
        <v>44</v>
      </c>
      <c r="I970" s="54" t="s">
        <v>44</v>
      </c>
      <c r="J970" s="389"/>
      <c r="K970" s="388"/>
      <c r="L970" s="51"/>
      <c r="M970" s="51"/>
      <c r="N970" s="51">
        <v>1407500</v>
      </c>
      <c r="O970" s="5"/>
      <c r="P970" s="5"/>
      <c r="Q970" s="5"/>
      <c r="R970" s="5"/>
      <c r="S970" s="5"/>
      <c r="T970" s="5"/>
    </row>
    <row r="971" spans="1:20" s="10" customFormat="1" ht="65.099999999999994" customHeight="1" x14ac:dyDescent="0.3">
      <c r="A971" s="13">
        <f>IF(D971="","",SUBTOTAL(3,D$7:$D971))</f>
        <v>960</v>
      </c>
      <c r="B971" s="376"/>
      <c r="C971" s="55" t="s">
        <v>414</v>
      </c>
      <c r="D971" s="56" t="s">
        <v>700</v>
      </c>
      <c r="E971" s="55" t="s">
        <v>407</v>
      </c>
      <c r="F971" s="53" t="s">
        <v>1256</v>
      </c>
      <c r="G971" s="376"/>
      <c r="H971" s="54" t="s">
        <v>44</v>
      </c>
      <c r="I971" s="54" t="s">
        <v>44</v>
      </c>
      <c r="J971" s="389"/>
      <c r="K971" s="388"/>
      <c r="L971" s="51"/>
      <c r="M971" s="51"/>
      <c r="N971" s="51">
        <v>2237800</v>
      </c>
      <c r="O971" s="5"/>
      <c r="P971" s="5"/>
      <c r="Q971" s="5"/>
      <c r="R971" s="5"/>
      <c r="S971" s="5"/>
      <c r="T971" s="5"/>
    </row>
    <row r="972" spans="1:20" s="10" customFormat="1" ht="65.099999999999994" customHeight="1" x14ac:dyDescent="0.3">
      <c r="A972" s="13">
        <f>IF(D972="","",SUBTOTAL(3,D$7:$D972))</f>
        <v>961</v>
      </c>
      <c r="B972" s="376"/>
      <c r="C972" s="55" t="s">
        <v>415</v>
      </c>
      <c r="D972" s="56" t="s">
        <v>700</v>
      </c>
      <c r="E972" s="55" t="s">
        <v>407</v>
      </c>
      <c r="F972" s="53" t="s">
        <v>1257</v>
      </c>
      <c r="G972" s="376"/>
      <c r="H972" s="54" t="s">
        <v>44</v>
      </c>
      <c r="I972" s="54" t="s">
        <v>44</v>
      </c>
      <c r="J972" s="389"/>
      <c r="K972" s="388"/>
      <c r="L972" s="51"/>
      <c r="M972" s="51"/>
      <c r="N972" s="51">
        <v>4316500</v>
      </c>
      <c r="O972" s="5"/>
      <c r="P972" s="5"/>
      <c r="Q972" s="5"/>
      <c r="R972" s="5"/>
      <c r="S972" s="5"/>
      <c r="T972" s="5"/>
    </row>
    <row r="973" spans="1:20" s="10" customFormat="1" ht="65.099999999999994" customHeight="1" x14ac:dyDescent="0.3">
      <c r="A973" s="13">
        <f>IF(D973="","",SUBTOTAL(3,D$7:$D973))</f>
        <v>962</v>
      </c>
      <c r="B973" s="376"/>
      <c r="C973" s="55" t="s">
        <v>416</v>
      </c>
      <c r="D973" s="56" t="s">
        <v>700</v>
      </c>
      <c r="E973" s="55" t="s">
        <v>407</v>
      </c>
      <c r="F973" s="53" t="s">
        <v>1258</v>
      </c>
      <c r="G973" s="376"/>
      <c r="H973" s="54" t="s">
        <v>44</v>
      </c>
      <c r="I973" s="54" t="s">
        <v>44</v>
      </c>
      <c r="J973" s="389"/>
      <c r="K973" s="388"/>
      <c r="L973" s="51"/>
      <c r="M973" s="51"/>
      <c r="N973" s="51">
        <v>5538200</v>
      </c>
      <c r="O973" s="5"/>
      <c r="P973" s="5"/>
      <c r="Q973" s="5"/>
      <c r="R973" s="5"/>
      <c r="S973" s="5"/>
      <c r="T973" s="5"/>
    </row>
    <row r="974" spans="1:20" s="10" customFormat="1" ht="65.099999999999994" customHeight="1" x14ac:dyDescent="0.3">
      <c r="A974" s="13">
        <f>IF(D974="","",SUBTOTAL(3,D$7:$D974))</f>
        <v>963</v>
      </c>
      <c r="B974" s="376"/>
      <c r="C974" s="55" t="s">
        <v>417</v>
      </c>
      <c r="D974" s="56" t="s">
        <v>700</v>
      </c>
      <c r="E974" s="55" t="s">
        <v>407</v>
      </c>
      <c r="F974" s="53" t="s">
        <v>1251</v>
      </c>
      <c r="G974" s="376"/>
      <c r="H974" s="54" t="s">
        <v>44</v>
      </c>
      <c r="I974" s="54" t="s">
        <v>44</v>
      </c>
      <c r="J974" s="389"/>
      <c r="K974" s="388" t="s">
        <v>1259</v>
      </c>
      <c r="L974" s="51"/>
      <c r="M974" s="51"/>
      <c r="N974" s="51">
        <v>269700</v>
      </c>
      <c r="O974" s="5"/>
      <c r="P974" s="5"/>
      <c r="Q974" s="5"/>
      <c r="R974" s="5"/>
      <c r="S974" s="5"/>
      <c r="T974" s="5"/>
    </row>
    <row r="975" spans="1:20" s="10" customFormat="1" ht="65.099999999999994" customHeight="1" x14ac:dyDescent="0.3">
      <c r="A975" s="13">
        <f>IF(D975="","",SUBTOTAL(3,D$7:$D975))</f>
        <v>964</v>
      </c>
      <c r="B975" s="376"/>
      <c r="C975" s="55" t="s">
        <v>418</v>
      </c>
      <c r="D975" s="56" t="s">
        <v>700</v>
      </c>
      <c r="E975" s="55" t="s">
        <v>407</v>
      </c>
      <c r="F975" s="53" t="s">
        <v>1251</v>
      </c>
      <c r="G975" s="376"/>
      <c r="H975" s="54" t="s">
        <v>44</v>
      </c>
      <c r="I975" s="54" t="s">
        <v>44</v>
      </c>
      <c r="J975" s="389"/>
      <c r="K975" s="388"/>
      <c r="L975" s="51"/>
      <c r="M975" s="51"/>
      <c r="N975" s="51">
        <v>298700</v>
      </c>
      <c r="O975" s="5"/>
      <c r="P975" s="5"/>
      <c r="Q975" s="5"/>
      <c r="R975" s="5"/>
      <c r="S975" s="5"/>
      <c r="T975" s="5"/>
    </row>
    <row r="976" spans="1:20" s="10" customFormat="1" ht="65.099999999999994" customHeight="1" x14ac:dyDescent="0.3">
      <c r="A976" s="13">
        <f>IF(D976="","",SUBTOTAL(3,D$7:$D976))</f>
        <v>965</v>
      </c>
      <c r="B976" s="376"/>
      <c r="C976" s="55" t="s">
        <v>419</v>
      </c>
      <c r="D976" s="56" t="s">
        <v>700</v>
      </c>
      <c r="E976" s="55" t="s">
        <v>407</v>
      </c>
      <c r="F976" s="53" t="s">
        <v>1252</v>
      </c>
      <c r="G976" s="376"/>
      <c r="H976" s="54" t="s">
        <v>44</v>
      </c>
      <c r="I976" s="54" t="s">
        <v>44</v>
      </c>
      <c r="J976" s="389"/>
      <c r="K976" s="388"/>
      <c r="L976" s="51"/>
      <c r="M976" s="51"/>
      <c r="N976" s="51">
        <v>448600</v>
      </c>
      <c r="O976" s="5"/>
      <c r="P976" s="5"/>
      <c r="Q976" s="5"/>
      <c r="R976" s="5"/>
      <c r="S976" s="5"/>
      <c r="T976" s="5"/>
    </row>
    <row r="977" spans="1:20" s="10" customFormat="1" ht="65.099999999999994" customHeight="1" x14ac:dyDescent="0.3">
      <c r="A977" s="13">
        <f>IF(D977="","",SUBTOTAL(3,D$7:$D977))</f>
        <v>966</v>
      </c>
      <c r="B977" s="376"/>
      <c r="C977" s="55" t="s">
        <v>420</v>
      </c>
      <c r="D977" s="56" t="s">
        <v>700</v>
      </c>
      <c r="E977" s="55" t="s">
        <v>407</v>
      </c>
      <c r="F977" s="53" t="s">
        <v>1253</v>
      </c>
      <c r="G977" s="376"/>
      <c r="H977" s="54" t="s">
        <v>44</v>
      </c>
      <c r="I977" s="54" t="s">
        <v>44</v>
      </c>
      <c r="J977" s="389"/>
      <c r="K977" s="388"/>
      <c r="L977" s="51"/>
      <c r="M977" s="51"/>
      <c r="N977" s="51">
        <v>761000</v>
      </c>
      <c r="O977" s="5"/>
      <c r="P977" s="5"/>
      <c r="Q977" s="5"/>
      <c r="R977" s="5"/>
      <c r="S977" s="5"/>
      <c r="T977" s="5"/>
    </row>
    <row r="978" spans="1:20" s="10" customFormat="1" ht="65.099999999999994" customHeight="1" x14ac:dyDescent="0.3">
      <c r="A978" s="13">
        <f>IF(D978="","",SUBTOTAL(3,D$7:$D978))</f>
        <v>967</v>
      </c>
      <c r="B978" s="376"/>
      <c r="C978" s="55" t="s">
        <v>421</v>
      </c>
      <c r="D978" s="56" t="s">
        <v>700</v>
      </c>
      <c r="E978" s="55" t="s">
        <v>407</v>
      </c>
      <c r="F978" s="53" t="s">
        <v>1254</v>
      </c>
      <c r="G978" s="376"/>
      <c r="H978" s="54" t="s">
        <v>44</v>
      </c>
      <c r="I978" s="54" t="s">
        <v>44</v>
      </c>
      <c r="J978" s="389"/>
      <c r="K978" s="388"/>
      <c r="L978" s="51"/>
      <c r="M978" s="51"/>
      <c r="N978" s="51">
        <v>1089800</v>
      </c>
      <c r="O978" s="5"/>
      <c r="P978" s="5"/>
      <c r="Q978" s="5"/>
      <c r="R978" s="5"/>
      <c r="S978" s="5"/>
      <c r="T978" s="5"/>
    </row>
    <row r="979" spans="1:20" s="10" customFormat="1" ht="65.099999999999994" customHeight="1" x14ac:dyDescent="0.3">
      <c r="A979" s="13">
        <f>IF(D979="","",SUBTOTAL(3,D$7:$D979))</f>
        <v>968</v>
      </c>
      <c r="B979" s="376"/>
      <c r="C979" s="55" t="s">
        <v>422</v>
      </c>
      <c r="D979" s="56" t="s">
        <v>700</v>
      </c>
      <c r="E979" s="55" t="s">
        <v>407</v>
      </c>
      <c r="F979" s="53" t="s">
        <v>1255</v>
      </c>
      <c r="G979" s="376"/>
      <c r="H979" s="54" t="s">
        <v>44</v>
      </c>
      <c r="I979" s="54" t="s">
        <v>44</v>
      </c>
      <c r="J979" s="389"/>
      <c r="K979" s="388"/>
      <c r="L979" s="51"/>
      <c r="M979" s="51"/>
      <c r="N979" s="51">
        <v>1546700</v>
      </c>
      <c r="O979" s="5"/>
      <c r="P979" s="5"/>
      <c r="Q979" s="5"/>
      <c r="R979" s="5"/>
      <c r="S979" s="5"/>
      <c r="T979" s="5"/>
    </row>
    <row r="980" spans="1:20" s="10" customFormat="1" ht="65.099999999999994" customHeight="1" x14ac:dyDescent="0.3">
      <c r="A980" s="13">
        <f>IF(D980="","",SUBTOTAL(3,D$7:$D980))</f>
        <v>969</v>
      </c>
      <c r="B980" s="376"/>
      <c r="C980" s="55" t="s">
        <v>423</v>
      </c>
      <c r="D980" s="56" t="s">
        <v>700</v>
      </c>
      <c r="E980" s="55" t="s">
        <v>407</v>
      </c>
      <c r="F980" s="53" t="s">
        <v>1256</v>
      </c>
      <c r="G980" s="376"/>
      <c r="H980" s="54" t="s">
        <v>44</v>
      </c>
      <c r="I980" s="54" t="s">
        <v>44</v>
      </c>
      <c r="J980" s="389"/>
      <c r="K980" s="388"/>
      <c r="L980" s="51"/>
      <c r="M980" s="51"/>
      <c r="N980" s="51">
        <v>2361500</v>
      </c>
      <c r="O980" s="5"/>
      <c r="P980" s="5"/>
      <c r="Q980" s="5"/>
      <c r="R980" s="5"/>
      <c r="S980" s="5"/>
      <c r="T980" s="5"/>
    </row>
    <row r="981" spans="1:20" s="10" customFormat="1" ht="65.099999999999994" customHeight="1" x14ac:dyDescent="0.3">
      <c r="A981" s="13">
        <f>IF(D981="","",SUBTOTAL(3,D$7:$D981))</f>
        <v>970</v>
      </c>
      <c r="B981" s="376"/>
      <c r="C981" s="55" t="s">
        <v>424</v>
      </c>
      <c r="D981" s="56" t="s">
        <v>700</v>
      </c>
      <c r="E981" s="55" t="s">
        <v>407</v>
      </c>
      <c r="F981" s="53" t="s">
        <v>1257</v>
      </c>
      <c r="G981" s="376"/>
      <c r="H981" s="54" t="s">
        <v>44</v>
      </c>
      <c r="I981" s="54" t="s">
        <v>44</v>
      </c>
      <c r="J981" s="389"/>
      <c r="K981" s="388"/>
      <c r="L981" s="51"/>
      <c r="M981" s="51"/>
      <c r="N981" s="51">
        <v>4577400</v>
      </c>
      <c r="O981" s="5"/>
      <c r="P981" s="5"/>
      <c r="Q981" s="5"/>
      <c r="R981" s="5"/>
      <c r="S981" s="5"/>
      <c r="T981" s="5"/>
    </row>
    <row r="982" spans="1:20" s="10" customFormat="1" ht="65.099999999999994" customHeight="1" x14ac:dyDescent="0.3">
      <c r="A982" s="13">
        <f>IF(D982="","",SUBTOTAL(3,D$7:$D982))</f>
        <v>971</v>
      </c>
      <c r="B982" s="376"/>
      <c r="C982" s="55" t="s">
        <v>425</v>
      </c>
      <c r="D982" s="56" t="s">
        <v>700</v>
      </c>
      <c r="E982" s="55" t="s">
        <v>407</v>
      </c>
      <c r="F982" s="53" t="s">
        <v>1258</v>
      </c>
      <c r="G982" s="376"/>
      <c r="H982" s="54" t="s">
        <v>44</v>
      </c>
      <c r="I982" s="54" t="s">
        <v>44</v>
      </c>
      <c r="J982" s="389"/>
      <c r="K982" s="388"/>
      <c r="L982" s="51"/>
      <c r="M982" s="51"/>
      <c r="N982" s="51">
        <v>5665800</v>
      </c>
      <c r="O982" s="5"/>
      <c r="P982" s="5"/>
      <c r="Q982" s="5"/>
      <c r="R982" s="5"/>
      <c r="S982" s="5"/>
      <c r="T982" s="5"/>
    </row>
    <row r="983" spans="1:20" s="10" customFormat="1" ht="65.099999999999994" customHeight="1" x14ac:dyDescent="0.3">
      <c r="A983" s="13">
        <f>IF(D983="","",SUBTOTAL(3,D$7:$D983))</f>
        <v>972</v>
      </c>
      <c r="B983" s="376"/>
      <c r="C983" s="55" t="s">
        <v>426</v>
      </c>
      <c r="D983" s="56" t="s">
        <v>972</v>
      </c>
      <c r="E983" s="55"/>
      <c r="F983" s="53"/>
      <c r="G983" s="376"/>
      <c r="H983" s="54" t="s">
        <v>44</v>
      </c>
      <c r="I983" s="54" t="s">
        <v>44</v>
      </c>
      <c r="J983" s="389"/>
      <c r="K983" s="388" t="s">
        <v>1262</v>
      </c>
      <c r="L983" s="51"/>
      <c r="M983" s="51"/>
      <c r="N983" s="51">
        <v>107200</v>
      </c>
      <c r="O983" s="5"/>
      <c r="P983" s="5"/>
      <c r="Q983" s="5"/>
      <c r="R983" s="5"/>
      <c r="S983" s="5"/>
      <c r="T983" s="5"/>
    </row>
    <row r="984" spans="1:20" s="10" customFormat="1" ht="65.099999999999994" customHeight="1" x14ac:dyDescent="0.3">
      <c r="A984" s="13">
        <f>IF(D984="","",SUBTOTAL(3,D$7:$D984))</f>
        <v>973</v>
      </c>
      <c r="B984" s="376"/>
      <c r="C984" s="55" t="s">
        <v>429</v>
      </c>
      <c r="D984" s="56" t="s">
        <v>972</v>
      </c>
      <c r="E984" s="55"/>
      <c r="F984" s="65" t="s">
        <v>44</v>
      </c>
      <c r="G984" s="376"/>
      <c r="H984" s="55"/>
      <c r="I984" s="54" t="s">
        <v>44</v>
      </c>
      <c r="J984" s="389"/>
      <c r="K984" s="388"/>
      <c r="L984" s="5"/>
      <c r="M984" s="5"/>
      <c r="N984" s="51">
        <v>121700</v>
      </c>
      <c r="O984" s="5"/>
      <c r="P984" s="5"/>
      <c r="Q984" s="5"/>
      <c r="R984" s="5"/>
      <c r="S984" s="5"/>
      <c r="T984" s="5"/>
    </row>
    <row r="985" spans="1:20" s="10" customFormat="1" ht="65.099999999999994" customHeight="1" x14ac:dyDescent="0.3">
      <c r="A985" s="13">
        <f>IF(D985="","",SUBTOTAL(3,D$7:$D985))</f>
        <v>974</v>
      </c>
      <c r="B985" s="376"/>
      <c r="C985" s="55" t="s">
        <v>430</v>
      </c>
      <c r="D985" s="56" t="s">
        <v>972</v>
      </c>
      <c r="E985" s="55"/>
      <c r="F985" s="65" t="s">
        <v>44</v>
      </c>
      <c r="G985" s="376"/>
      <c r="H985" s="55"/>
      <c r="I985" s="54" t="s">
        <v>44</v>
      </c>
      <c r="J985" s="389"/>
      <c r="K985" s="388"/>
      <c r="L985" s="5"/>
      <c r="M985" s="5"/>
      <c r="N985" s="51">
        <v>174600</v>
      </c>
      <c r="O985" s="5"/>
      <c r="P985" s="5"/>
      <c r="Q985" s="5"/>
      <c r="R985" s="5"/>
      <c r="S985" s="5"/>
      <c r="T985" s="5"/>
    </row>
    <row r="986" spans="1:20" s="10" customFormat="1" ht="65.099999999999994" customHeight="1" x14ac:dyDescent="0.3">
      <c r="A986" s="13">
        <f>IF(D986="","",SUBTOTAL(3,D$7:$D986))</f>
        <v>975</v>
      </c>
      <c r="B986" s="376"/>
      <c r="C986" s="55" t="s">
        <v>431</v>
      </c>
      <c r="D986" s="56" t="s">
        <v>972</v>
      </c>
      <c r="E986" s="55"/>
      <c r="F986" s="65" t="s">
        <v>44</v>
      </c>
      <c r="G986" s="376"/>
      <c r="H986" s="55"/>
      <c r="I986" s="54" t="s">
        <v>44</v>
      </c>
      <c r="J986" s="389"/>
      <c r="K986" s="388"/>
      <c r="L986" s="5"/>
      <c r="M986" s="5"/>
      <c r="N986" s="51">
        <v>206600</v>
      </c>
      <c r="O986" s="5"/>
      <c r="P986" s="5"/>
      <c r="Q986" s="5"/>
      <c r="R986" s="5"/>
      <c r="S986" s="5"/>
      <c r="T986" s="5"/>
    </row>
    <row r="987" spans="1:20" s="10" customFormat="1" ht="65.099999999999994" customHeight="1" x14ac:dyDescent="0.3">
      <c r="A987" s="13">
        <f>IF(D987="","",SUBTOTAL(3,D$7:$D987))</f>
        <v>976</v>
      </c>
      <c r="B987" s="376"/>
      <c r="C987" s="55" t="s">
        <v>432</v>
      </c>
      <c r="D987" s="56" t="s">
        <v>972</v>
      </c>
      <c r="E987" s="64"/>
      <c r="F987" s="65" t="s">
        <v>44</v>
      </c>
      <c r="G987" s="376"/>
      <c r="H987" s="55"/>
      <c r="I987" s="54" t="s">
        <v>44</v>
      </c>
      <c r="J987" s="389"/>
      <c r="K987" s="388"/>
      <c r="L987" s="5"/>
      <c r="M987" s="5"/>
      <c r="N987" s="51">
        <v>291000</v>
      </c>
      <c r="O987" s="5"/>
      <c r="P987" s="5"/>
      <c r="Q987" s="5"/>
      <c r="R987" s="5"/>
      <c r="S987" s="5"/>
      <c r="T987" s="5"/>
    </row>
    <row r="988" spans="1:20" s="10" customFormat="1" ht="65.099999999999994" customHeight="1" x14ac:dyDescent="0.3">
      <c r="A988" s="13">
        <f>IF(D988="","",SUBTOTAL(3,D$7:$D988))</f>
        <v>977</v>
      </c>
      <c r="B988" s="376"/>
      <c r="C988" s="55" t="s">
        <v>433</v>
      </c>
      <c r="D988" s="56" t="s">
        <v>972</v>
      </c>
      <c r="E988" s="64"/>
      <c r="F988" s="65" t="s">
        <v>44</v>
      </c>
      <c r="G988" s="376"/>
      <c r="H988" s="55"/>
      <c r="I988" s="54" t="s">
        <v>44</v>
      </c>
      <c r="J988" s="389"/>
      <c r="K988" s="388"/>
      <c r="L988" s="5"/>
      <c r="M988" s="5"/>
      <c r="N988" s="51">
        <v>381200</v>
      </c>
      <c r="O988" s="5"/>
      <c r="P988" s="5"/>
      <c r="Q988" s="5"/>
      <c r="R988" s="5"/>
      <c r="S988" s="5"/>
      <c r="T988" s="5"/>
    </row>
    <row r="989" spans="1:20" s="10" customFormat="1" ht="65.099999999999994" customHeight="1" x14ac:dyDescent="0.3">
      <c r="A989" s="13">
        <f>IF(D989="","",SUBTOTAL(3,D$7:$D989))</f>
        <v>978</v>
      </c>
      <c r="B989" s="376"/>
      <c r="C989" s="55" t="s">
        <v>434</v>
      </c>
      <c r="D989" s="56" t="s">
        <v>972</v>
      </c>
      <c r="E989" s="64"/>
      <c r="F989" s="65" t="s">
        <v>44</v>
      </c>
      <c r="G989" s="376"/>
      <c r="H989" s="55"/>
      <c r="I989" s="54" t="s">
        <v>44</v>
      </c>
      <c r="J989" s="389"/>
      <c r="K989" s="388"/>
      <c r="L989" s="5"/>
      <c r="M989" s="5"/>
      <c r="N989" s="51">
        <v>487000</v>
      </c>
      <c r="O989" s="5"/>
      <c r="P989" s="5"/>
      <c r="Q989" s="5"/>
      <c r="R989" s="5"/>
      <c r="S989" s="5"/>
      <c r="T989" s="5"/>
    </row>
    <row r="990" spans="1:20" s="10" customFormat="1" ht="65.099999999999994" customHeight="1" x14ac:dyDescent="0.3">
      <c r="A990" s="13">
        <f>IF(D990="","",SUBTOTAL(3,D$7:$D990))</f>
        <v>979</v>
      </c>
      <c r="B990" s="376"/>
      <c r="C990" s="55" t="s">
        <v>435</v>
      </c>
      <c r="D990" s="56" t="s">
        <v>972</v>
      </c>
      <c r="E990" s="64"/>
      <c r="F990" s="65" t="s">
        <v>44</v>
      </c>
      <c r="G990" s="376"/>
      <c r="H990" s="55"/>
      <c r="I990" s="54" t="s">
        <v>44</v>
      </c>
      <c r="J990" s="389"/>
      <c r="K990" s="388"/>
      <c r="L990" s="5"/>
      <c r="M990" s="5"/>
      <c r="N990" s="51">
        <v>703700</v>
      </c>
      <c r="O990" s="5"/>
      <c r="P990" s="5"/>
      <c r="Q990" s="5"/>
      <c r="R990" s="5"/>
      <c r="S990" s="5"/>
      <c r="T990" s="5"/>
    </row>
    <row r="991" spans="1:20" s="10" customFormat="1" ht="65.099999999999994" customHeight="1" x14ac:dyDescent="0.3">
      <c r="A991" s="13">
        <f>IF(D991="","",SUBTOTAL(3,D$7:$D991))</f>
        <v>980</v>
      </c>
      <c r="B991" s="376"/>
      <c r="C991" s="55" t="s">
        <v>436</v>
      </c>
      <c r="D991" s="56" t="s">
        <v>972</v>
      </c>
      <c r="E991" s="64"/>
      <c r="F991" s="65" t="s">
        <v>44</v>
      </c>
      <c r="G991" s="376"/>
      <c r="H991" s="55"/>
      <c r="I991" s="54" t="s">
        <v>44</v>
      </c>
      <c r="J991" s="389"/>
      <c r="K991" s="388"/>
      <c r="L991" s="5"/>
      <c r="M991" s="5"/>
      <c r="N991" s="51">
        <v>915700</v>
      </c>
      <c r="O991" s="5"/>
      <c r="P991" s="5"/>
      <c r="Q991" s="5"/>
      <c r="R991" s="5"/>
      <c r="S991" s="5"/>
      <c r="T991" s="5"/>
    </row>
    <row r="992" spans="1:20" s="10" customFormat="1" ht="65.099999999999994" customHeight="1" x14ac:dyDescent="0.3">
      <c r="A992" s="13">
        <f>IF(D992="","",SUBTOTAL(3,D$7:$D992))</f>
        <v>981</v>
      </c>
      <c r="B992" s="376"/>
      <c r="C992" s="55" t="s">
        <v>437</v>
      </c>
      <c r="D992" s="56" t="s">
        <v>1180</v>
      </c>
      <c r="E992" s="55" t="s">
        <v>407</v>
      </c>
      <c r="F992" s="53" t="s">
        <v>438</v>
      </c>
      <c r="G992" s="376" t="s">
        <v>462</v>
      </c>
      <c r="H992" s="55" t="s">
        <v>17</v>
      </c>
      <c r="I992" s="55" t="s">
        <v>439</v>
      </c>
      <c r="J992" s="389" t="s">
        <v>1270</v>
      </c>
      <c r="K992" s="388"/>
      <c r="L992" s="5"/>
      <c r="M992" s="5"/>
      <c r="N992" s="5"/>
      <c r="O992" s="5">
        <v>276000</v>
      </c>
      <c r="P992" s="5"/>
      <c r="Q992" s="5"/>
      <c r="R992" s="5"/>
      <c r="S992" s="5"/>
      <c r="T992" s="5"/>
    </row>
    <row r="993" spans="1:20" s="10" customFormat="1" ht="65.099999999999994" customHeight="1" x14ac:dyDescent="0.3">
      <c r="A993" s="13">
        <f>IF(D993="","",SUBTOTAL(3,D$7:$D993))</f>
        <v>982</v>
      </c>
      <c r="B993" s="376"/>
      <c r="C993" s="55" t="s">
        <v>440</v>
      </c>
      <c r="D993" s="56" t="s">
        <v>1180</v>
      </c>
      <c r="E993" s="55" t="s">
        <v>441</v>
      </c>
      <c r="F993" s="53" t="s">
        <v>442</v>
      </c>
      <c r="G993" s="376"/>
      <c r="H993" s="54" t="s">
        <v>44</v>
      </c>
      <c r="I993" s="54" t="s">
        <v>44</v>
      </c>
      <c r="J993" s="389"/>
      <c r="K993" s="388"/>
      <c r="L993" s="5"/>
      <c r="M993" s="5"/>
      <c r="N993" s="5"/>
      <c r="O993" s="5">
        <v>390000</v>
      </c>
      <c r="P993" s="5"/>
      <c r="Q993" s="5"/>
      <c r="R993" s="5"/>
      <c r="S993" s="5"/>
      <c r="T993" s="5"/>
    </row>
    <row r="994" spans="1:20" s="10" customFormat="1" ht="65.099999999999994" customHeight="1" x14ac:dyDescent="0.3">
      <c r="A994" s="13">
        <f>IF(D994="","",SUBTOTAL(3,D$7:$D994))</f>
        <v>983</v>
      </c>
      <c r="B994" s="376"/>
      <c r="C994" s="55" t="s">
        <v>443</v>
      </c>
      <c r="D994" s="56" t="s">
        <v>1180</v>
      </c>
      <c r="E994" s="55" t="s">
        <v>444</v>
      </c>
      <c r="F994" s="53" t="s">
        <v>445</v>
      </c>
      <c r="G994" s="376"/>
      <c r="H994" s="54" t="s">
        <v>44</v>
      </c>
      <c r="I994" s="54" t="s">
        <v>44</v>
      </c>
      <c r="J994" s="389"/>
      <c r="K994" s="388"/>
      <c r="L994" s="5"/>
      <c r="M994" s="5"/>
      <c r="N994" s="5"/>
      <c r="O994" s="5">
        <v>702000</v>
      </c>
      <c r="P994" s="5"/>
      <c r="Q994" s="5"/>
      <c r="R994" s="5"/>
      <c r="S994" s="5"/>
      <c r="T994" s="5"/>
    </row>
    <row r="995" spans="1:20" s="10" customFormat="1" ht="65.099999999999994" customHeight="1" x14ac:dyDescent="0.3">
      <c r="A995" s="13">
        <f>IF(D995="","",SUBTOTAL(3,D$7:$D995))</f>
        <v>984</v>
      </c>
      <c r="B995" s="376"/>
      <c r="C995" s="55" t="s">
        <v>446</v>
      </c>
      <c r="D995" s="56" t="s">
        <v>1180</v>
      </c>
      <c r="E995" s="55" t="s">
        <v>447</v>
      </c>
      <c r="F995" s="53" t="s">
        <v>448</v>
      </c>
      <c r="G995" s="376"/>
      <c r="H995" s="54" t="s">
        <v>44</v>
      </c>
      <c r="I995" s="54" t="s">
        <v>44</v>
      </c>
      <c r="J995" s="389"/>
      <c r="K995" s="388"/>
      <c r="L995" s="5"/>
      <c r="M995" s="5"/>
      <c r="N995" s="5"/>
      <c r="O995" s="5">
        <v>935000</v>
      </c>
      <c r="P995" s="5"/>
      <c r="Q995" s="5"/>
      <c r="R995" s="5"/>
      <c r="S995" s="5"/>
      <c r="T995" s="5"/>
    </row>
    <row r="996" spans="1:20" s="10" customFormat="1" ht="65.099999999999994" customHeight="1" x14ac:dyDescent="0.3">
      <c r="A996" s="13">
        <f>IF(D996="","",SUBTOTAL(3,D$7:$D996))</f>
        <v>985</v>
      </c>
      <c r="B996" s="376"/>
      <c r="C996" s="55" t="s">
        <v>449</v>
      </c>
      <c r="D996" s="56" t="s">
        <v>1180</v>
      </c>
      <c r="E996" s="55" t="s">
        <v>450</v>
      </c>
      <c r="F996" s="53" t="s">
        <v>451</v>
      </c>
      <c r="G996" s="376"/>
      <c r="H996" s="54" t="s">
        <v>44</v>
      </c>
      <c r="I996" s="54" t="s">
        <v>44</v>
      </c>
      <c r="J996" s="389"/>
      <c r="K996" s="388"/>
      <c r="L996" s="5"/>
      <c r="M996" s="5"/>
      <c r="N996" s="5"/>
      <c r="O996" s="5">
        <v>1440000</v>
      </c>
      <c r="P996" s="5"/>
      <c r="Q996" s="5"/>
      <c r="R996" s="5"/>
      <c r="S996" s="5"/>
      <c r="T996" s="5"/>
    </row>
    <row r="997" spans="1:20" s="10" customFormat="1" ht="65.099999999999994" customHeight="1" x14ac:dyDescent="0.3">
      <c r="A997" s="13">
        <f>IF(D997="","",SUBTOTAL(3,D$7:$D997))</f>
        <v>986</v>
      </c>
      <c r="B997" s="376"/>
      <c r="C997" s="55" t="s">
        <v>452</v>
      </c>
      <c r="D997" s="56" t="s">
        <v>1180</v>
      </c>
      <c r="E997" s="55" t="s">
        <v>453</v>
      </c>
      <c r="F997" s="53" t="s">
        <v>438</v>
      </c>
      <c r="G997" s="376"/>
      <c r="H997" s="54" t="s">
        <v>44</v>
      </c>
      <c r="I997" s="54" t="s">
        <v>44</v>
      </c>
      <c r="J997" s="389"/>
      <c r="K997" s="388"/>
      <c r="L997" s="5"/>
      <c r="M997" s="5"/>
      <c r="N997" s="5"/>
      <c r="O997" s="5">
        <v>308000</v>
      </c>
      <c r="P997" s="5"/>
      <c r="Q997" s="5"/>
      <c r="R997" s="5"/>
      <c r="S997" s="5"/>
      <c r="T997" s="5"/>
    </row>
    <row r="998" spans="1:20" s="10" customFormat="1" ht="65.099999999999994" customHeight="1" x14ac:dyDescent="0.3">
      <c r="A998" s="13">
        <f>IF(D998="","",SUBTOTAL(3,D$7:$D998))</f>
        <v>987</v>
      </c>
      <c r="B998" s="376"/>
      <c r="C998" s="55" t="s">
        <v>454</v>
      </c>
      <c r="D998" s="56" t="s">
        <v>1180</v>
      </c>
      <c r="E998" s="55" t="s">
        <v>455</v>
      </c>
      <c r="F998" s="53" t="s">
        <v>442</v>
      </c>
      <c r="G998" s="376"/>
      <c r="H998" s="54" t="s">
        <v>44</v>
      </c>
      <c r="I998" s="54" t="s">
        <v>44</v>
      </c>
      <c r="J998" s="389"/>
      <c r="K998" s="388"/>
      <c r="L998" s="5"/>
      <c r="M998" s="5"/>
      <c r="N998" s="5"/>
      <c r="O998" s="5">
        <v>462500</v>
      </c>
      <c r="P998" s="5"/>
      <c r="Q998" s="5"/>
      <c r="R998" s="5"/>
      <c r="S998" s="5"/>
      <c r="T998" s="5"/>
    </row>
    <row r="999" spans="1:20" s="10" customFormat="1" ht="65.099999999999994" customHeight="1" x14ac:dyDescent="0.3">
      <c r="A999" s="13">
        <f>IF(D999="","",SUBTOTAL(3,D$7:$D999))</f>
        <v>988</v>
      </c>
      <c r="B999" s="376"/>
      <c r="C999" s="55" t="s">
        <v>456</v>
      </c>
      <c r="D999" s="56" t="s">
        <v>1180</v>
      </c>
      <c r="E999" s="55" t="s">
        <v>457</v>
      </c>
      <c r="F999" s="53" t="s">
        <v>445</v>
      </c>
      <c r="G999" s="376"/>
      <c r="H999" s="54" t="s">
        <v>44</v>
      </c>
      <c r="I999" s="54" t="s">
        <v>44</v>
      </c>
      <c r="J999" s="389"/>
      <c r="K999" s="388"/>
      <c r="L999" s="5"/>
      <c r="M999" s="5"/>
      <c r="N999" s="5"/>
      <c r="O999" s="5">
        <v>784500</v>
      </c>
      <c r="P999" s="5"/>
      <c r="Q999" s="5"/>
      <c r="R999" s="5"/>
      <c r="S999" s="5"/>
      <c r="T999" s="5"/>
    </row>
    <row r="1000" spans="1:20" s="10" customFormat="1" ht="65.099999999999994" customHeight="1" x14ac:dyDescent="0.3">
      <c r="A1000" s="13">
        <f>IF(D1000="","",SUBTOTAL(3,D$7:$D1000))</f>
        <v>989</v>
      </c>
      <c r="B1000" s="376"/>
      <c r="C1000" s="55" t="s">
        <v>458</v>
      </c>
      <c r="D1000" s="56" t="s">
        <v>1180</v>
      </c>
      <c r="E1000" s="55" t="s">
        <v>459</v>
      </c>
      <c r="F1000" s="53" t="s">
        <v>448</v>
      </c>
      <c r="G1000" s="376"/>
      <c r="H1000" s="54" t="s">
        <v>44</v>
      </c>
      <c r="I1000" s="54" t="s">
        <v>44</v>
      </c>
      <c r="J1000" s="389"/>
      <c r="K1000" s="388"/>
      <c r="L1000" s="5"/>
      <c r="M1000" s="5"/>
      <c r="N1000" s="5"/>
      <c r="O1000" s="5">
        <v>1123500</v>
      </c>
      <c r="P1000" s="5"/>
      <c r="Q1000" s="5"/>
      <c r="R1000" s="5"/>
      <c r="S1000" s="5"/>
      <c r="T1000" s="5"/>
    </row>
    <row r="1001" spans="1:20" s="10" customFormat="1" ht="65.099999999999994" customHeight="1" x14ac:dyDescent="0.3">
      <c r="A1001" s="13">
        <f>IF(D1001="","",SUBTOTAL(3,D$7:$D1001))</f>
        <v>990</v>
      </c>
      <c r="B1001" s="376"/>
      <c r="C1001" s="55" t="s">
        <v>460</v>
      </c>
      <c r="D1001" s="56" t="s">
        <v>1180</v>
      </c>
      <c r="E1001" s="55" t="s">
        <v>461</v>
      </c>
      <c r="F1001" s="53" t="s">
        <v>451</v>
      </c>
      <c r="G1001" s="376"/>
      <c r="H1001" s="54" t="s">
        <v>44</v>
      </c>
      <c r="I1001" s="54" t="s">
        <v>44</v>
      </c>
      <c r="J1001" s="389"/>
      <c r="K1001" s="388"/>
      <c r="L1001" s="5"/>
      <c r="M1001" s="5"/>
      <c r="N1001" s="5"/>
      <c r="O1001" s="5">
        <v>1594500</v>
      </c>
      <c r="P1001" s="5"/>
      <c r="Q1001" s="5"/>
      <c r="R1001" s="5"/>
      <c r="S1001" s="5"/>
      <c r="T1001" s="5"/>
    </row>
    <row r="1002" spans="1:20" s="10" customFormat="1" ht="65.099999999999994" customHeight="1" x14ac:dyDescent="0.3">
      <c r="A1002" s="13">
        <f>IF(D1002="","",SUBTOTAL(3,D$7:$D1002))</f>
        <v>991</v>
      </c>
      <c r="B1002" s="376"/>
      <c r="C1002" s="55" t="s">
        <v>429</v>
      </c>
      <c r="D1002" s="56" t="s">
        <v>972</v>
      </c>
      <c r="E1002" s="55"/>
      <c r="F1002" s="53"/>
      <c r="G1002" s="376"/>
      <c r="H1002" s="54" t="s">
        <v>44</v>
      </c>
      <c r="I1002" s="54" t="s">
        <v>44</v>
      </c>
      <c r="J1002" s="389"/>
      <c r="K1002" s="388"/>
      <c r="L1002" s="5"/>
      <c r="M1002" s="5"/>
      <c r="N1002" s="5"/>
      <c r="O1002" s="5">
        <v>120000</v>
      </c>
      <c r="P1002" s="5"/>
      <c r="Q1002" s="5"/>
      <c r="R1002" s="5"/>
      <c r="S1002" s="5"/>
      <c r="T1002" s="5"/>
    </row>
    <row r="1003" spans="1:20" s="10" customFormat="1" ht="65.099999999999994" customHeight="1" x14ac:dyDescent="0.3">
      <c r="A1003" s="13">
        <f>IF(D1003="","",SUBTOTAL(3,D$7:$D1003))</f>
        <v>992</v>
      </c>
      <c r="B1003" s="376"/>
      <c r="C1003" s="55" t="s">
        <v>430</v>
      </c>
      <c r="D1003" s="56" t="s">
        <v>972</v>
      </c>
      <c r="E1003" s="55"/>
      <c r="F1003" s="53"/>
      <c r="G1003" s="376"/>
      <c r="H1003" s="54" t="s">
        <v>44</v>
      </c>
      <c r="I1003" s="54" t="s">
        <v>44</v>
      </c>
      <c r="J1003" s="389"/>
      <c r="K1003" s="388"/>
      <c r="L1003" s="5"/>
      <c r="M1003" s="5"/>
      <c r="N1003" s="5"/>
      <c r="O1003" s="5">
        <v>170000</v>
      </c>
      <c r="P1003" s="5"/>
      <c r="Q1003" s="5"/>
      <c r="R1003" s="5"/>
      <c r="S1003" s="5"/>
      <c r="T1003" s="5"/>
    </row>
    <row r="1004" spans="1:20" s="10" customFormat="1" ht="65.099999999999994" customHeight="1" x14ac:dyDescent="0.3">
      <c r="A1004" s="13">
        <f>IF(D1004="","",SUBTOTAL(3,D$7:$D1004))</f>
        <v>993</v>
      </c>
      <c r="B1004" s="376"/>
      <c r="C1004" s="55" t="s">
        <v>431</v>
      </c>
      <c r="D1004" s="56" t="s">
        <v>972</v>
      </c>
      <c r="E1004" s="55"/>
      <c r="F1004" s="53"/>
      <c r="G1004" s="376"/>
      <c r="H1004" s="54" t="s">
        <v>44</v>
      </c>
      <c r="I1004" s="54" t="s">
        <v>44</v>
      </c>
      <c r="J1004" s="389"/>
      <c r="K1004" s="388"/>
      <c r="L1004" s="5"/>
      <c r="M1004" s="5"/>
      <c r="N1004" s="5"/>
      <c r="O1004" s="5">
        <v>210000</v>
      </c>
      <c r="P1004" s="5"/>
      <c r="Q1004" s="5"/>
      <c r="R1004" s="5"/>
      <c r="S1004" s="5"/>
      <c r="T1004" s="5"/>
    </row>
    <row r="1005" spans="1:20" s="10" customFormat="1" ht="65.099999999999994" customHeight="1" x14ac:dyDescent="0.3">
      <c r="A1005" s="13">
        <f>IF(D1005="","",SUBTOTAL(3,D$7:$D1005))</f>
        <v>994</v>
      </c>
      <c r="B1005" s="376"/>
      <c r="C1005" s="55" t="s">
        <v>432</v>
      </c>
      <c r="D1005" s="56" t="s">
        <v>972</v>
      </c>
      <c r="E1005" s="55"/>
      <c r="F1005" s="53"/>
      <c r="G1005" s="376"/>
      <c r="H1005" s="54" t="s">
        <v>44</v>
      </c>
      <c r="I1005" s="54" t="s">
        <v>44</v>
      </c>
      <c r="J1005" s="389"/>
      <c r="K1005" s="388"/>
      <c r="L1005" s="5"/>
      <c r="M1005" s="5"/>
      <c r="N1005" s="5"/>
      <c r="O1005" s="5">
        <v>280000</v>
      </c>
      <c r="P1005" s="5"/>
      <c r="Q1005" s="5"/>
      <c r="R1005" s="5"/>
      <c r="S1005" s="5"/>
      <c r="T1005" s="5"/>
    </row>
    <row r="1006" spans="1:20" s="10" customFormat="1" ht="65.099999999999994" customHeight="1" x14ac:dyDescent="0.3">
      <c r="A1006" s="13">
        <f>IF(D1006="","",SUBTOTAL(3,D$7:$D1006))</f>
        <v>995</v>
      </c>
      <c r="B1006" s="376"/>
      <c r="C1006" s="55" t="s">
        <v>433</v>
      </c>
      <c r="D1006" s="56" t="s">
        <v>972</v>
      </c>
      <c r="E1006" s="55"/>
      <c r="F1006" s="53"/>
      <c r="G1006" s="376"/>
      <c r="H1006" s="54" t="s">
        <v>44</v>
      </c>
      <c r="I1006" s="54" t="s">
        <v>44</v>
      </c>
      <c r="J1006" s="389"/>
      <c r="K1006" s="388"/>
      <c r="L1006" s="5"/>
      <c r="M1006" s="5"/>
      <c r="N1006" s="5"/>
      <c r="O1006" s="5">
        <v>385000</v>
      </c>
      <c r="P1006" s="5"/>
      <c r="Q1006" s="5"/>
      <c r="R1006" s="5"/>
      <c r="S1006" s="5"/>
      <c r="T1006" s="5"/>
    </row>
    <row r="1007" spans="1:20" s="10" customFormat="1" ht="65.099999999999994" customHeight="1" x14ac:dyDescent="0.3">
      <c r="A1007" s="13">
        <f>IF(D1007="","",SUBTOTAL(3,D$7:$D1007))</f>
        <v>996</v>
      </c>
      <c r="B1007" s="376"/>
      <c r="C1007" s="55" t="s">
        <v>406</v>
      </c>
      <c r="D1007" s="56" t="s">
        <v>700</v>
      </c>
      <c r="E1007" s="55" t="s">
        <v>2295</v>
      </c>
      <c r="F1007" s="53" t="s">
        <v>1251</v>
      </c>
      <c r="G1007" s="376" t="s">
        <v>2500</v>
      </c>
      <c r="H1007" s="54"/>
      <c r="I1007" s="54"/>
      <c r="J1007" s="389" t="s">
        <v>2296</v>
      </c>
      <c r="K1007" s="388" t="s">
        <v>2297</v>
      </c>
      <c r="L1007" s="5"/>
      <c r="M1007" s="5"/>
      <c r="N1007" s="5"/>
      <c r="O1007" s="5">
        <v>268000</v>
      </c>
      <c r="P1007" s="5"/>
      <c r="Q1007" s="5"/>
      <c r="R1007" s="5"/>
      <c r="S1007" s="5"/>
      <c r="T1007" s="5"/>
    </row>
    <row r="1008" spans="1:20" s="10" customFormat="1" ht="65.099999999999994" customHeight="1" x14ac:dyDescent="0.3">
      <c r="A1008" s="13">
        <f>IF(D1008="","",SUBTOTAL(3,D$7:$D1008))</f>
        <v>997</v>
      </c>
      <c r="B1008" s="376"/>
      <c r="C1008" s="55" t="s">
        <v>409</v>
      </c>
      <c r="D1008" s="56" t="s">
        <v>700</v>
      </c>
      <c r="E1008" s="55" t="s">
        <v>2295</v>
      </c>
      <c r="F1008" s="53" t="s">
        <v>1251</v>
      </c>
      <c r="G1008" s="376"/>
      <c r="H1008" s="54"/>
      <c r="I1008" s="54"/>
      <c r="J1008" s="389"/>
      <c r="K1008" s="388"/>
      <c r="L1008" s="5"/>
      <c r="M1008" s="5"/>
      <c r="N1008" s="5"/>
      <c r="O1008" s="5">
        <v>276000</v>
      </c>
      <c r="P1008" s="5"/>
      <c r="Q1008" s="5"/>
      <c r="R1008" s="5"/>
      <c r="S1008" s="5"/>
      <c r="T1008" s="5"/>
    </row>
    <row r="1009" spans="1:20" s="10" customFormat="1" ht="65.099999999999994" customHeight="1" x14ac:dyDescent="0.3">
      <c r="A1009" s="13">
        <f>IF(D1009="","",SUBTOTAL(3,D$7:$D1009))</f>
        <v>998</v>
      </c>
      <c r="B1009" s="376"/>
      <c r="C1009" s="55" t="s">
        <v>410</v>
      </c>
      <c r="D1009" s="56" t="s">
        <v>700</v>
      </c>
      <c r="E1009" s="55" t="s">
        <v>2295</v>
      </c>
      <c r="F1009" s="53" t="s">
        <v>1252</v>
      </c>
      <c r="G1009" s="376"/>
      <c r="H1009" s="54"/>
      <c r="I1009" s="54"/>
      <c r="J1009" s="389"/>
      <c r="K1009" s="388"/>
      <c r="L1009" s="5"/>
      <c r="M1009" s="5"/>
      <c r="N1009" s="5"/>
      <c r="O1009" s="5">
        <v>379300</v>
      </c>
      <c r="P1009" s="5"/>
      <c r="Q1009" s="5"/>
      <c r="R1009" s="5"/>
      <c r="S1009" s="5"/>
      <c r="T1009" s="5"/>
    </row>
    <row r="1010" spans="1:20" s="10" customFormat="1" ht="65.099999999999994" customHeight="1" x14ac:dyDescent="0.3">
      <c r="A1010" s="13">
        <f>IF(D1010="","",SUBTOTAL(3,D$7:$D1010))</f>
        <v>999</v>
      </c>
      <c r="B1010" s="376"/>
      <c r="C1010" s="55" t="s">
        <v>411</v>
      </c>
      <c r="D1010" s="56" t="s">
        <v>700</v>
      </c>
      <c r="E1010" s="55" t="s">
        <v>2295</v>
      </c>
      <c r="F1010" s="53" t="s">
        <v>1253</v>
      </c>
      <c r="G1010" s="376"/>
      <c r="H1010" s="54"/>
      <c r="I1010" s="54"/>
      <c r="J1010" s="389"/>
      <c r="K1010" s="388"/>
      <c r="L1010" s="5"/>
      <c r="M1010" s="5"/>
      <c r="N1010" s="5"/>
      <c r="O1010" s="5">
        <v>684800</v>
      </c>
      <c r="P1010" s="5"/>
      <c r="Q1010" s="5"/>
      <c r="R1010" s="5"/>
      <c r="S1010" s="5"/>
      <c r="T1010" s="5"/>
    </row>
    <row r="1011" spans="1:20" s="10" customFormat="1" ht="65.099999999999994" customHeight="1" x14ac:dyDescent="0.3">
      <c r="A1011" s="13">
        <f>IF(D1011="","",SUBTOTAL(3,D$7:$D1011))</f>
        <v>1000</v>
      </c>
      <c r="B1011" s="376"/>
      <c r="C1011" s="55" t="s">
        <v>412</v>
      </c>
      <c r="D1011" s="56" t="s">
        <v>700</v>
      </c>
      <c r="E1011" s="55" t="s">
        <v>2295</v>
      </c>
      <c r="F1011" s="53" t="s">
        <v>1254</v>
      </c>
      <c r="G1011" s="376"/>
      <c r="H1011" s="54"/>
      <c r="I1011" s="54"/>
      <c r="J1011" s="389"/>
      <c r="K1011" s="388"/>
      <c r="L1011" s="5"/>
      <c r="M1011" s="5"/>
      <c r="N1011" s="5"/>
      <c r="O1011" s="5">
        <v>907400</v>
      </c>
      <c r="P1011" s="5"/>
      <c r="Q1011" s="5"/>
      <c r="R1011" s="5"/>
      <c r="S1011" s="5"/>
      <c r="T1011" s="5"/>
    </row>
    <row r="1012" spans="1:20" s="10" customFormat="1" ht="65.099999999999994" customHeight="1" x14ac:dyDescent="0.3">
      <c r="A1012" s="13">
        <f>IF(D1012="","",SUBTOTAL(3,D$7:$D1012))</f>
        <v>1001</v>
      </c>
      <c r="B1012" s="376"/>
      <c r="C1012" s="55" t="s">
        <v>413</v>
      </c>
      <c r="D1012" s="56" t="s">
        <v>700</v>
      </c>
      <c r="E1012" s="55" t="s">
        <v>2295</v>
      </c>
      <c r="F1012" s="53" t="s">
        <v>1255</v>
      </c>
      <c r="G1012" s="376"/>
      <c r="H1012" s="54"/>
      <c r="I1012" s="54"/>
      <c r="J1012" s="389"/>
      <c r="K1012" s="388"/>
      <c r="L1012" s="5"/>
      <c r="M1012" s="5"/>
      <c r="N1012" s="5"/>
      <c r="O1012" s="5">
        <v>1398000</v>
      </c>
      <c r="P1012" s="5"/>
      <c r="Q1012" s="5"/>
      <c r="R1012" s="5"/>
      <c r="S1012" s="5"/>
      <c r="T1012" s="5"/>
    </row>
    <row r="1013" spans="1:20" s="10" customFormat="1" ht="65.099999999999994" customHeight="1" x14ac:dyDescent="0.3">
      <c r="A1013" s="13">
        <f>IF(D1013="","",SUBTOTAL(3,D$7:$D1013))</f>
        <v>1002</v>
      </c>
      <c r="B1013" s="376"/>
      <c r="C1013" s="55" t="s">
        <v>414</v>
      </c>
      <c r="D1013" s="56" t="s">
        <v>700</v>
      </c>
      <c r="E1013" s="55" t="s">
        <v>2295</v>
      </c>
      <c r="F1013" s="53" t="s">
        <v>1256</v>
      </c>
      <c r="G1013" s="376"/>
      <c r="H1013" s="54"/>
      <c r="I1013" s="54"/>
      <c r="J1013" s="389"/>
      <c r="K1013" s="388"/>
      <c r="L1013" s="5"/>
      <c r="M1013" s="5"/>
      <c r="N1013" s="5"/>
      <c r="O1013" s="5">
        <v>2222200</v>
      </c>
      <c r="P1013" s="5"/>
      <c r="Q1013" s="5"/>
      <c r="R1013" s="5"/>
      <c r="S1013" s="5"/>
      <c r="T1013" s="5"/>
    </row>
    <row r="1014" spans="1:20" s="10" customFormat="1" ht="65.099999999999994" customHeight="1" x14ac:dyDescent="0.3">
      <c r="A1014" s="13">
        <f>IF(D1014="","",SUBTOTAL(3,D$7:$D1014))</f>
        <v>1003</v>
      </c>
      <c r="B1014" s="376"/>
      <c r="C1014" s="55" t="s">
        <v>417</v>
      </c>
      <c r="D1014" s="56" t="s">
        <v>700</v>
      </c>
      <c r="E1014" s="55" t="s">
        <v>2295</v>
      </c>
      <c r="F1014" s="53" t="s">
        <v>1251</v>
      </c>
      <c r="G1014" s="376"/>
      <c r="H1014" s="54"/>
      <c r="I1014" s="54"/>
      <c r="J1014" s="389"/>
      <c r="K1014" s="388" t="s">
        <v>2298</v>
      </c>
      <c r="L1014" s="5"/>
      <c r="M1014" s="5"/>
      <c r="N1014" s="5"/>
      <c r="O1014" s="5">
        <v>277700</v>
      </c>
      <c r="P1014" s="5"/>
      <c r="Q1014" s="5"/>
      <c r="R1014" s="5"/>
      <c r="S1014" s="5"/>
      <c r="T1014" s="5"/>
    </row>
    <row r="1015" spans="1:20" s="10" customFormat="1" ht="65.099999999999994" customHeight="1" x14ac:dyDescent="0.3">
      <c r="A1015" s="13">
        <f>IF(D1015="","",SUBTOTAL(3,D$7:$D1015))</f>
        <v>1004</v>
      </c>
      <c r="B1015" s="376"/>
      <c r="C1015" s="55" t="s">
        <v>418</v>
      </c>
      <c r="D1015" s="56" t="s">
        <v>700</v>
      </c>
      <c r="E1015" s="55" t="s">
        <v>2295</v>
      </c>
      <c r="F1015" s="53" t="s">
        <v>1251</v>
      </c>
      <c r="G1015" s="376"/>
      <c r="H1015" s="54"/>
      <c r="I1015" s="54"/>
      <c r="J1015" s="389"/>
      <c r="K1015" s="388"/>
      <c r="L1015" s="5"/>
      <c r="M1015" s="5"/>
      <c r="N1015" s="5"/>
      <c r="O1015" s="5">
        <v>298700</v>
      </c>
      <c r="P1015" s="5"/>
      <c r="Q1015" s="5"/>
      <c r="R1015" s="5"/>
      <c r="S1015" s="5"/>
      <c r="T1015" s="5"/>
    </row>
    <row r="1016" spans="1:20" s="10" customFormat="1" ht="65.099999999999994" customHeight="1" x14ac:dyDescent="0.3">
      <c r="A1016" s="13">
        <f>IF(D1016="","",SUBTOTAL(3,D$7:$D1016))</f>
        <v>1005</v>
      </c>
      <c r="B1016" s="376"/>
      <c r="C1016" s="55" t="s">
        <v>419</v>
      </c>
      <c r="D1016" s="56" t="s">
        <v>700</v>
      </c>
      <c r="E1016" s="55" t="s">
        <v>2295</v>
      </c>
      <c r="F1016" s="53" t="s">
        <v>1252</v>
      </c>
      <c r="G1016" s="376"/>
      <c r="H1016" s="54"/>
      <c r="I1016" s="54"/>
      <c r="J1016" s="389"/>
      <c r="K1016" s="388"/>
      <c r="L1016" s="5"/>
      <c r="M1016" s="5"/>
      <c r="N1016" s="5"/>
      <c r="O1016" s="5">
        <v>448600</v>
      </c>
      <c r="P1016" s="5"/>
      <c r="Q1016" s="5"/>
      <c r="R1016" s="5"/>
      <c r="S1016" s="5"/>
      <c r="T1016" s="5"/>
    </row>
    <row r="1017" spans="1:20" s="10" customFormat="1" ht="65.099999999999994" customHeight="1" x14ac:dyDescent="0.3">
      <c r="A1017" s="13">
        <f>IF(D1017="","",SUBTOTAL(3,D$7:$D1017))</f>
        <v>1006</v>
      </c>
      <c r="B1017" s="376"/>
      <c r="C1017" s="55" t="s">
        <v>420</v>
      </c>
      <c r="D1017" s="56" t="s">
        <v>700</v>
      </c>
      <c r="E1017" s="55" t="s">
        <v>2295</v>
      </c>
      <c r="F1017" s="53" t="s">
        <v>1253</v>
      </c>
      <c r="G1017" s="376"/>
      <c r="H1017" s="54"/>
      <c r="I1017" s="54"/>
      <c r="J1017" s="389"/>
      <c r="K1017" s="388"/>
      <c r="L1017" s="5"/>
      <c r="M1017" s="5"/>
      <c r="N1017" s="5"/>
      <c r="O1017" s="5">
        <v>761000</v>
      </c>
      <c r="P1017" s="5"/>
      <c r="Q1017" s="5"/>
      <c r="R1017" s="5"/>
      <c r="S1017" s="5"/>
      <c r="T1017" s="5"/>
    </row>
    <row r="1018" spans="1:20" s="10" customFormat="1" ht="65.099999999999994" customHeight="1" x14ac:dyDescent="0.3">
      <c r="A1018" s="13">
        <f>IF(D1018="","",SUBTOTAL(3,D$7:$D1018))</f>
        <v>1007</v>
      </c>
      <c r="B1018" s="376"/>
      <c r="C1018" s="55" t="s">
        <v>421</v>
      </c>
      <c r="D1018" s="56" t="s">
        <v>700</v>
      </c>
      <c r="E1018" s="55" t="s">
        <v>2295</v>
      </c>
      <c r="F1018" s="53" t="s">
        <v>1254</v>
      </c>
      <c r="G1018" s="376"/>
      <c r="H1018" s="54"/>
      <c r="I1018" s="54"/>
      <c r="J1018" s="389"/>
      <c r="K1018" s="388"/>
      <c r="L1018" s="5"/>
      <c r="M1018" s="5"/>
      <c r="N1018" s="5"/>
      <c r="O1018" s="5">
        <v>1088000</v>
      </c>
      <c r="P1018" s="5"/>
      <c r="Q1018" s="5"/>
      <c r="R1018" s="5"/>
      <c r="S1018" s="5"/>
      <c r="T1018" s="5"/>
    </row>
    <row r="1019" spans="1:20" s="10" customFormat="1" ht="65.099999999999994" customHeight="1" x14ac:dyDescent="0.3">
      <c r="A1019" s="13">
        <f>IF(D1019="","",SUBTOTAL(3,D$7:$D1019))</f>
        <v>1008</v>
      </c>
      <c r="B1019" s="376"/>
      <c r="C1019" s="55" t="s">
        <v>422</v>
      </c>
      <c r="D1019" s="56" t="s">
        <v>700</v>
      </c>
      <c r="E1019" s="55" t="s">
        <v>2295</v>
      </c>
      <c r="F1019" s="53" t="s">
        <v>1255</v>
      </c>
      <c r="G1019" s="376"/>
      <c r="H1019" s="54"/>
      <c r="I1019" s="54"/>
      <c r="J1019" s="389"/>
      <c r="K1019" s="388"/>
      <c r="L1019" s="5"/>
      <c r="M1019" s="5"/>
      <c r="N1019" s="5"/>
      <c r="O1019" s="5">
        <v>1546700</v>
      </c>
      <c r="P1019" s="5"/>
      <c r="Q1019" s="5"/>
      <c r="R1019" s="5"/>
      <c r="S1019" s="5"/>
      <c r="T1019" s="5"/>
    </row>
    <row r="1020" spans="1:20" s="10" customFormat="1" ht="65.099999999999994" customHeight="1" x14ac:dyDescent="0.3">
      <c r="A1020" s="13">
        <f>IF(D1020="","",SUBTOTAL(3,D$7:$D1020))</f>
        <v>1009</v>
      </c>
      <c r="B1020" s="376"/>
      <c r="C1020" s="55" t="s">
        <v>423</v>
      </c>
      <c r="D1020" s="56" t="s">
        <v>700</v>
      </c>
      <c r="E1020" s="55" t="s">
        <v>2295</v>
      </c>
      <c r="F1020" s="53" t="s">
        <v>1256</v>
      </c>
      <c r="G1020" s="376"/>
      <c r="H1020" s="54"/>
      <c r="I1020" s="54"/>
      <c r="J1020" s="389"/>
      <c r="K1020" s="388"/>
      <c r="L1020" s="5"/>
      <c r="M1020" s="5"/>
      <c r="N1020" s="5"/>
      <c r="O1020" s="5">
        <v>2361500</v>
      </c>
      <c r="P1020" s="5"/>
      <c r="Q1020" s="5"/>
      <c r="R1020" s="5"/>
      <c r="S1020" s="5"/>
      <c r="T1020" s="5"/>
    </row>
    <row r="1021" spans="1:20" s="10" customFormat="1" ht="65.099999999999994" customHeight="1" x14ac:dyDescent="0.3">
      <c r="A1021" s="13">
        <f>IF(D1021="","",SUBTOTAL(3,D$7:$D1021))</f>
        <v>1010</v>
      </c>
      <c r="B1021" s="376"/>
      <c r="C1021" s="55" t="s">
        <v>426</v>
      </c>
      <c r="D1021" s="56" t="s">
        <v>972</v>
      </c>
      <c r="E1021" s="55"/>
      <c r="F1021" s="53"/>
      <c r="G1021" s="376"/>
      <c r="H1021" s="54"/>
      <c r="I1021" s="54"/>
      <c r="J1021" s="389"/>
      <c r="K1021" s="53"/>
      <c r="L1021" s="5"/>
      <c r="M1021" s="5"/>
      <c r="N1021" s="5"/>
      <c r="O1021" s="5">
        <v>105000</v>
      </c>
      <c r="P1021" s="5"/>
      <c r="Q1021" s="5"/>
      <c r="R1021" s="5"/>
      <c r="S1021" s="5"/>
      <c r="T1021" s="5"/>
    </row>
    <row r="1022" spans="1:20" s="10" customFormat="1" ht="65.099999999999994" customHeight="1" x14ac:dyDescent="0.3">
      <c r="A1022" s="13">
        <f>IF(D1022="","",SUBTOTAL(3,D$7:$D1022))</f>
        <v>1011</v>
      </c>
      <c r="B1022" s="376"/>
      <c r="C1022" s="55" t="s">
        <v>429</v>
      </c>
      <c r="D1022" s="56" t="s">
        <v>972</v>
      </c>
      <c r="E1022" s="55"/>
      <c r="F1022" s="53"/>
      <c r="G1022" s="376"/>
      <c r="H1022" s="54"/>
      <c r="I1022" s="54"/>
      <c r="J1022" s="389"/>
      <c r="K1022" s="53"/>
      <c r="L1022" s="5"/>
      <c r="M1022" s="5"/>
      <c r="N1022" s="5"/>
      <c r="O1022" s="5">
        <v>120000</v>
      </c>
      <c r="P1022" s="5"/>
      <c r="Q1022" s="5"/>
      <c r="R1022" s="5"/>
      <c r="S1022" s="5"/>
      <c r="T1022" s="5"/>
    </row>
    <row r="1023" spans="1:20" s="10" customFormat="1" ht="65.099999999999994" customHeight="1" x14ac:dyDescent="0.3">
      <c r="A1023" s="13">
        <f>IF(D1023="","",SUBTOTAL(3,D$7:$D1023))</f>
        <v>1012</v>
      </c>
      <c r="B1023" s="376"/>
      <c r="C1023" s="55" t="s">
        <v>430</v>
      </c>
      <c r="D1023" s="56" t="s">
        <v>972</v>
      </c>
      <c r="E1023" s="55"/>
      <c r="F1023" s="53"/>
      <c r="G1023" s="376"/>
      <c r="H1023" s="54"/>
      <c r="I1023" s="54"/>
      <c r="J1023" s="389"/>
      <c r="K1023" s="53"/>
      <c r="L1023" s="5"/>
      <c r="M1023" s="5"/>
      <c r="N1023" s="5"/>
      <c r="O1023" s="5">
        <v>170000</v>
      </c>
      <c r="P1023" s="5"/>
      <c r="Q1023" s="5"/>
      <c r="R1023" s="5"/>
      <c r="S1023" s="5"/>
      <c r="T1023" s="5"/>
    </row>
    <row r="1024" spans="1:20" s="10" customFormat="1" ht="65.099999999999994" customHeight="1" x14ac:dyDescent="0.3">
      <c r="A1024" s="13">
        <f>IF(D1024="","",SUBTOTAL(3,D$7:$D1024))</f>
        <v>1013</v>
      </c>
      <c r="B1024" s="376"/>
      <c r="C1024" s="55" t="s">
        <v>431</v>
      </c>
      <c r="D1024" s="56" t="s">
        <v>972</v>
      </c>
      <c r="E1024" s="55"/>
      <c r="F1024" s="53"/>
      <c r="G1024" s="376"/>
      <c r="H1024" s="54"/>
      <c r="I1024" s="54"/>
      <c r="J1024" s="389"/>
      <c r="K1024" s="53"/>
      <c r="L1024" s="5"/>
      <c r="M1024" s="5"/>
      <c r="N1024" s="5"/>
      <c r="O1024" s="5">
        <v>210000</v>
      </c>
      <c r="P1024" s="5"/>
      <c r="Q1024" s="5"/>
      <c r="R1024" s="5"/>
      <c r="S1024" s="5"/>
      <c r="T1024" s="5"/>
    </row>
    <row r="1025" spans="1:20" s="10" customFormat="1" ht="65.099999999999994" customHeight="1" x14ac:dyDescent="0.3">
      <c r="A1025" s="13">
        <f>IF(D1025="","",SUBTOTAL(3,D$7:$D1025))</f>
        <v>1014</v>
      </c>
      <c r="B1025" s="376"/>
      <c r="C1025" s="55" t="s">
        <v>432</v>
      </c>
      <c r="D1025" s="56" t="s">
        <v>972</v>
      </c>
      <c r="E1025" s="55"/>
      <c r="F1025" s="53"/>
      <c r="G1025" s="376"/>
      <c r="H1025" s="54"/>
      <c r="I1025" s="54"/>
      <c r="J1025" s="389"/>
      <c r="K1025" s="53"/>
      <c r="L1025" s="5"/>
      <c r="M1025" s="5"/>
      <c r="N1025" s="5"/>
      <c r="O1025" s="5">
        <v>280000</v>
      </c>
      <c r="P1025" s="5"/>
      <c r="Q1025" s="5"/>
      <c r="R1025" s="5"/>
      <c r="S1025" s="5"/>
      <c r="T1025" s="5"/>
    </row>
    <row r="1026" spans="1:20" s="10" customFormat="1" ht="65.099999999999994" customHeight="1" x14ac:dyDescent="0.3">
      <c r="A1026" s="13">
        <f>IF(D1026="","",SUBTOTAL(3,D$7:$D1026))</f>
        <v>1015</v>
      </c>
      <c r="B1026" s="376"/>
      <c r="C1026" s="55" t="s">
        <v>433</v>
      </c>
      <c r="D1026" s="56" t="s">
        <v>972</v>
      </c>
      <c r="E1026" s="55"/>
      <c r="F1026" s="53"/>
      <c r="G1026" s="376"/>
      <c r="H1026" s="54"/>
      <c r="I1026" s="54"/>
      <c r="J1026" s="389"/>
      <c r="K1026" s="53"/>
      <c r="L1026" s="5"/>
      <c r="M1026" s="5"/>
      <c r="N1026" s="5"/>
      <c r="O1026" s="5">
        <v>380000</v>
      </c>
      <c r="P1026" s="5"/>
      <c r="Q1026" s="5"/>
      <c r="R1026" s="5"/>
      <c r="S1026" s="5"/>
      <c r="T1026" s="5"/>
    </row>
    <row r="1027" spans="1:20" s="10" customFormat="1" ht="65.099999999999994" customHeight="1" x14ac:dyDescent="0.3">
      <c r="A1027" s="13">
        <f>IF(D1027="","",SUBTOTAL(3,D$7:$D1027))</f>
        <v>1016</v>
      </c>
      <c r="B1027" s="376"/>
      <c r="C1027" s="55" t="s">
        <v>434</v>
      </c>
      <c r="D1027" s="56" t="s">
        <v>972</v>
      </c>
      <c r="E1027" s="55"/>
      <c r="F1027" s="53"/>
      <c r="G1027" s="376"/>
      <c r="H1027" s="54"/>
      <c r="I1027" s="54"/>
      <c r="J1027" s="389"/>
      <c r="K1027" s="53"/>
      <c r="L1027" s="5"/>
      <c r="M1027" s="5"/>
      <c r="N1027" s="5"/>
      <c r="O1027" s="5">
        <v>485000</v>
      </c>
      <c r="P1027" s="5"/>
      <c r="Q1027" s="5"/>
      <c r="R1027" s="5"/>
      <c r="S1027" s="5"/>
      <c r="T1027" s="5"/>
    </row>
    <row r="1028" spans="1:20" s="10" customFormat="1" ht="65.099999999999994" customHeight="1" x14ac:dyDescent="0.3">
      <c r="A1028" s="13">
        <f>IF(D1028="","",SUBTOTAL(3,D$7:$D1028))</f>
        <v>1017</v>
      </c>
      <c r="B1028" s="376"/>
      <c r="C1028" s="55" t="s">
        <v>426</v>
      </c>
      <c r="D1028" s="56" t="s">
        <v>972</v>
      </c>
      <c r="E1028" s="55" t="s">
        <v>2822</v>
      </c>
      <c r="F1028" s="53"/>
      <c r="G1028" s="376" t="s">
        <v>2783</v>
      </c>
      <c r="H1028" s="54" t="s">
        <v>17</v>
      </c>
      <c r="I1028" s="54"/>
      <c r="J1028" s="389" t="s">
        <v>2825</v>
      </c>
      <c r="K1028" s="53"/>
      <c r="L1028" s="5">
        <v>102000</v>
      </c>
      <c r="M1028" s="5">
        <v>102000</v>
      </c>
      <c r="N1028" s="5">
        <v>102000</v>
      </c>
      <c r="O1028" s="5">
        <v>102000</v>
      </c>
      <c r="P1028" s="5">
        <v>102000</v>
      </c>
      <c r="Q1028" s="5">
        <v>102000</v>
      </c>
      <c r="R1028" s="5">
        <v>102000</v>
      </c>
      <c r="S1028" s="5">
        <v>102000</v>
      </c>
      <c r="T1028" s="5">
        <v>102000</v>
      </c>
    </row>
    <row r="1029" spans="1:20" s="10" customFormat="1" ht="65.099999999999994" customHeight="1" x14ac:dyDescent="0.3">
      <c r="A1029" s="13">
        <f>IF(D1029="","",SUBTOTAL(3,D$7:$D1029))</f>
        <v>1018</v>
      </c>
      <c r="B1029" s="376"/>
      <c r="C1029" s="55" t="s">
        <v>429</v>
      </c>
      <c r="D1029" s="56" t="s">
        <v>972</v>
      </c>
      <c r="E1029" s="55" t="s">
        <v>2822</v>
      </c>
      <c r="F1029" s="53"/>
      <c r="G1029" s="376"/>
      <c r="H1029" s="54" t="s">
        <v>119</v>
      </c>
      <c r="I1029" s="54"/>
      <c r="J1029" s="389"/>
      <c r="K1029" s="53"/>
      <c r="L1029" s="5">
        <v>116000</v>
      </c>
      <c r="M1029" s="5">
        <v>116000</v>
      </c>
      <c r="N1029" s="5">
        <v>116000</v>
      </c>
      <c r="O1029" s="5">
        <v>116000</v>
      </c>
      <c r="P1029" s="5">
        <v>116000</v>
      </c>
      <c r="Q1029" s="5">
        <v>116000</v>
      </c>
      <c r="R1029" s="5">
        <v>116000</v>
      </c>
      <c r="S1029" s="5">
        <v>116000</v>
      </c>
      <c r="T1029" s="5">
        <v>116000</v>
      </c>
    </row>
    <row r="1030" spans="1:20" s="10" customFormat="1" ht="65.099999999999994" customHeight="1" x14ac:dyDescent="0.3">
      <c r="A1030" s="13">
        <f>IF(D1030="","",SUBTOTAL(3,D$7:$D1030))</f>
        <v>1019</v>
      </c>
      <c r="B1030" s="376"/>
      <c r="C1030" s="55" t="s">
        <v>2823</v>
      </c>
      <c r="D1030" s="56" t="s">
        <v>972</v>
      </c>
      <c r="E1030" s="55" t="s">
        <v>2822</v>
      </c>
      <c r="F1030" s="53"/>
      <c r="G1030" s="376"/>
      <c r="H1030" s="54" t="s">
        <v>119</v>
      </c>
      <c r="I1030" s="54"/>
      <c r="J1030" s="389"/>
      <c r="K1030" s="53"/>
      <c r="L1030" s="5">
        <v>143000</v>
      </c>
      <c r="M1030" s="5">
        <v>143000</v>
      </c>
      <c r="N1030" s="5">
        <v>143000</v>
      </c>
      <c r="O1030" s="5">
        <v>143000</v>
      </c>
      <c r="P1030" s="5">
        <v>143000</v>
      </c>
      <c r="Q1030" s="5">
        <v>143000</v>
      </c>
      <c r="R1030" s="5">
        <v>143000</v>
      </c>
      <c r="S1030" s="5">
        <v>143000</v>
      </c>
      <c r="T1030" s="5">
        <v>143000</v>
      </c>
    </row>
    <row r="1031" spans="1:20" s="10" customFormat="1" ht="65.099999999999994" customHeight="1" x14ac:dyDescent="0.3">
      <c r="A1031" s="13">
        <f>IF(D1031="","",SUBTOTAL(3,D$7:$D1031))</f>
        <v>1020</v>
      </c>
      <c r="B1031" s="376"/>
      <c r="C1031" s="55" t="s">
        <v>430</v>
      </c>
      <c r="D1031" s="56" t="s">
        <v>972</v>
      </c>
      <c r="E1031" s="55" t="s">
        <v>2822</v>
      </c>
      <c r="F1031" s="53"/>
      <c r="G1031" s="376"/>
      <c r="H1031" s="54" t="s">
        <v>119</v>
      </c>
      <c r="I1031" s="54"/>
      <c r="J1031" s="389"/>
      <c r="K1031" s="53"/>
      <c r="L1031" s="5">
        <v>162000</v>
      </c>
      <c r="M1031" s="5">
        <v>162000</v>
      </c>
      <c r="N1031" s="5">
        <v>162000</v>
      </c>
      <c r="O1031" s="5">
        <v>162000</v>
      </c>
      <c r="P1031" s="5">
        <v>162000</v>
      </c>
      <c r="Q1031" s="5">
        <v>162000</v>
      </c>
      <c r="R1031" s="5">
        <v>162000</v>
      </c>
      <c r="S1031" s="5">
        <v>162000</v>
      </c>
      <c r="T1031" s="5">
        <v>162000</v>
      </c>
    </row>
    <row r="1032" spans="1:20" s="10" customFormat="1" ht="65.099999999999994" customHeight="1" x14ac:dyDescent="0.3">
      <c r="A1032" s="13">
        <f>IF(D1032="","",SUBTOTAL(3,D$7:$D1032))</f>
        <v>1021</v>
      </c>
      <c r="B1032" s="376"/>
      <c r="C1032" s="55" t="s">
        <v>431</v>
      </c>
      <c r="D1032" s="56" t="s">
        <v>972</v>
      </c>
      <c r="E1032" s="55" t="s">
        <v>2822</v>
      </c>
      <c r="F1032" s="53"/>
      <c r="G1032" s="376"/>
      <c r="H1032" s="54" t="s">
        <v>119</v>
      </c>
      <c r="I1032" s="54"/>
      <c r="J1032" s="389"/>
      <c r="K1032" s="53"/>
      <c r="L1032" s="5">
        <v>200000</v>
      </c>
      <c r="M1032" s="5">
        <v>200000</v>
      </c>
      <c r="N1032" s="5">
        <v>200000</v>
      </c>
      <c r="O1032" s="5">
        <v>200000</v>
      </c>
      <c r="P1032" s="5">
        <v>200000</v>
      </c>
      <c r="Q1032" s="5">
        <v>200000</v>
      </c>
      <c r="R1032" s="5">
        <v>200000</v>
      </c>
      <c r="S1032" s="5">
        <v>200000</v>
      </c>
      <c r="T1032" s="5">
        <v>200000</v>
      </c>
    </row>
    <row r="1033" spans="1:20" s="10" customFormat="1" ht="65.099999999999994" customHeight="1" x14ac:dyDescent="0.3">
      <c r="A1033" s="13">
        <f>IF(D1033="","",SUBTOTAL(3,D$7:$D1033))</f>
        <v>1022</v>
      </c>
      <c r="B1033" s="376"/>
      <c r="C1033" s="55" t="s">
        <v>2824</v>
      </c>
      <c r="D1033" s="56" t="s">
        <v>972</v>
      </c>
      <c r="E1033" s="55" t="s">
        <v>2822</v>
      </c>
      <c r="F1033" s="53"/>
      <c r="G1033" s="376"/>
      <c r="H1033" s="54" t="s">
        <v>119</v>
      </c>
      <c r="I1033" s="54"/>
      <c r="J1033" s="389"/>
      <c r="K1033" s="53"/>
      <c r="L1033" s="5">
        <v>240000</v>
      </c>
      <c r="M1033" s="5">
        <v>240000</v>
      </c>
      <c r="N1033" s="5">
        <v>240000</v>
      </c>
      <c r="O1033" s="5">
        <v>240000</v>
      </c>
      <c r="P1033" s="5">
        <v>240000</v>
      </c>
      <c r="Q1033" s="5">
        <v>240000</v>
      </c>
      <c r="R1033" s="5">
        <v>240000</v>
      </c>
      <c r="S1033" s="5">
        <v>240000</v>
      </c>
      <c r="T1033" s="5">
        <v>240000</v>
      </c>
    </row>
    <row r="1034" spans="1:20" s="10" customFormat="1" ht="65.099999999999994" customHeight="1" x14ac:dyDescent="0.3">
      <c r="A1034" s="13">
        <f>IF(D1034="","",SUBTOTAL(3,D$7:$D1034))</f>
        <v>1023</v>
      </c>
      <c r="B1034" s="376"/>
      <c r="C1034" s="55" t="s">
        <v>432</v>
      </c>
      <c r="D1034" s="56" t="s">
        <v>972</v>
      </c>
      <c r="E1034" s="55" t="s">
        <v>2822</v>
      </c>
      <c r="F1034" s="53"/>
      <c r="G1034" s="376"/>
      <c r="H1034" s="54" t="s">
        <v>119</v>
      </c>
      <c r="I1034" s="54"/>
      <c r="J1034" s="389"/>
      <c r="K1034" s="53"/>
      <c r="L1034" s="5">
        <v>270000</v>
      </c>
      <c r="M1034" s="5">
        <v>270000</v>
      </c>
      <c r="N1034" s="5">
        <v>270000</v>
      </c>
      <c r="O1034" s="5">
        <v>270000</v>
      </c>
      <c r="P1034" s="5">
        <v>270000</v>
      </c>
      <c r="Q1034" s="5">
        <v>270000</v>
      </c>
      <c r="R1034" s="5">
        <v>270000</v>
      </c>
      <c r="S1034" s="5">
        <v>270000</v>
      </c>
      <c r="T1034" s="5">
        <v>270000</v>
      </c>
    </row>
    <row r="1035" spans="1:20" s="10" customFormat="1" ht="65.099999999999994" customHeight="1" x14ac:dyDescent="0.3">
      <c r="A1035" s="13">
        <f>IF(D1035="","",SUBTOTAL(3,D$7:$D1035))</f>
        <v>1024</v>
      </c>
      <c r="B1035" s="376"/>
      <c r="C1035" s="55" t="s">
        <v>433</v>
      </c>
      <c r="D1035" s="56" t="s">
        <v>972</v>
      </c>
      <c r="E1035" s="55" t="s">
        <v>2822</v>
      </c>
      <c r="F1035" s="53"/>
      <c r="G1035" s="376"/>
      <c r="H1035" s="54" t="s">
        <v>119</v>
      </c>
      <c r="I1035" s="54"/>
      <c r="J1035" s="389"/>
      <c r="K1035" s="53"/>
      <c r="L1035" s="5">
        <v>369000</v>
      </c>
      <c r="M1035" s="5">
        <v>369000</v>
      </c>
      <c r="N1035" s="5">
        <v>369000</v>
      </c>
      <c r="O1035" s="5">
        <v>369000</v>
      </c>
      <c r="P1035" s="5">
        <v>369000</v>
      </c>
      <c r="Q1035" s="5">
        <v>369000</v>
      </c>
      <c r="R1035" s="5">
        <v>369000</v>
      </c>
      <c r="S1035" s="5">
        <v>369000</v>
      </c>
      <c r="T1035" s="5">
        <v>369000</v>
      </c>
    </row>
    <row r="1036" spans="1:20" s="10" customFormat="1" ht="65.099999999999994" customHeight="1" x14ac:dyDescent="0.3">
      <c r="A1036" s="13">
        <f>IF(D1036="","",SUBTOTAL(3,D$7:$D1036))</f>
        <v>1025</v>
      </c>
      <c r="B1036" s="376"/>
      <c r="C1036" s="55" t="s">
        <v>434</v>
      </c>
      <c r="D1036" s="56" t="s">
        <v>972</v>
      </c>
      <c r="E1036" s="55" t="s">
        <v>2822</v>
      </c>
      <c r="F1036" s="53"/>
      <c r="G1036" s="376"/>
      <c r="H1036" s="54" t="s">
        <v>119</v>
      </c>
      <c r="I1036" s="54"/>
      <c r="J1036" s="389"/>
      <c r="K1036" s="53"/>
      <c r="L1036" s="5">
        <v>472000</v>
      </c>
      <c r="M1036" s="5">
        <v>472000</v>
      </c>
      <c r="N1036" s="5">
        <v>472000</v>
      </c>
      <c r="O1036" s="5">
        <v>472000</v>
      </c>
      <c r="P1036" s="5">
        <v>472000</v>
      </c>
      <c r="Q1036" s="5">
        <v>472000</v>
      </c>
      <c r="R1036" s="5">
        <v>472000</v>
      </c>
      <c r="S1036" s="5">
        <v>472000</v>
      </c>
      <c r="T1036" s="5">
        <v>472000</v>
      </c>
    </row>
    <row r="1037" spans="1:20" s="10" customFormat="1" ht="65.099999999999994" customHeight="1" x14ac:dyDescent="0.3">
      <c r="A1037" s="13">
        <f>IF(D1037="","",SUBTOTAL(3,D$7:$D1037))</f>
        <v>1026</v>
      </c>
      <c r="B1037" s="376"/>
      <c r="C1037" s="55" t="s">
        <v>435</v>
      </c>
      <c r="D1037" s="56" t="s">
        <v>972</v>
      </c>
      <c r="E1037" s="55" t="s">
        <v>2822</v>
      </c>
      <c r="F1037" s="53"/>
      <c r="G1037" s="376"/>
      <c r="H1037" s="54" t="s">
        <v>119</v>
      </c>
      <c r="I1037" s="54"/>
      <c r="J1037" s="389"/>
      <c r="K1037" s="53"/>
      <c r="L1037" s="5">
        <v>685000</v>
      </c>
      <c r="M1037" s="5">
        <v>685000</v>
      </c>
      <c r="N1037" s="5">
        <v>685000</v>
      </c>
      <c r="O1037" s="5">
        <v>685000</v>
      </c>
      <c r="P1037" s="5">
        <v>685000</v>
      </c>
      <c r="Q1037" s="5">
        <v>685000</v>
      </c>
      <c r="R1037" s="5">
        <v>685000</v>
      </c>
      <c r="S1037" s="5">
        <v>685000</v>
      </c>
      <c r="T1037" s="5">
        <v>685000</v>
      </c>
    </row>
    <row r="1038" spans="1:20" s="10" customFormat="1" ht="65.099999999999994" customHeight="1" x14ac:dyDescent="0.3">
      <c r="A1038" s="13">
        <f>IF(D1038="","",SUBTOTAL(3,D$7:$D1038))</f>
        <v>1027</v>
      </c>
      <c r="B1038" s="376"/>
      <c r="C1038" s="55" t="s">
        <v>436</v>
      </c>
      <c r="D1038" s="56" t="s">
        <v>972</v>
      </c>
      <c r="E1038" s="55" t="s">
        <v>2822</v>
      </c>
      <c r="F1038" s="53"/>
      <c r="G1038" s="376"/>
      <c r="H1038" s="54" t="s">
        <v>119</v>
      </c>
      <c r="I1038" s="54"/>
      <c r="J1038" s="389"/>
      <c r="K1038" s="53"/>
      <c r="L1038" s="5">
        <v>892000</v>
      </c>
      <c r="M1038" s="5">
        <v>892000</v>
      </c>
      <c r="N1038" s="5">
        <v>892000</v>
      </c>
      <c r="O1038" s="5">
        <v>892000</v>
      </c>
      <c r="P1038" s="5">
        <v>892000</v>
      </c>
      <c r="Q1038" s="5">
        <v>892000</v>
      </c>
      <c r="R1038" s="5">
        <v>892000</v>
      </c>
      <c r="S1038" s="5">
        <v>892000</v>
      </c>
      <c r="T1038" s="5">
        <v>892000</v>
      </c>
    </row>
    <row r="1039" spans="1:20" s="10" customFormat="1" ht="65.099999999999994" customHeight="1" x14ac:dyDescent="0.3">
      <c r="A1039" s="13">
        <f>IF(D1039="","",SUBTOTAL(3,D$7:$D1039))</f>
        <v>1028</v>
      </c>
      <c r="B1039" s="376" t="s">
        <v>566</v>
      </c>
      <c r="C1039" s="55" t="s">
        <v>476</v>
      </c>
      <c r="D1039" s="56" t="s">
        <v>568</v>
      </c>
      <c r="E1039" s="425" t="s">
        <v>3076</v>
      </c>
      <c r="F1039" s="425" t="s">
        <v>477</v>
      </c>
      <c r="G1039" s="390" t="s">
        <v>3142</v>
      </c>
      <c r="H1039" s="391" t="s">
        <v>17</v>
      </c>
      <c r="I1039" s="391" t="s">
        <v>478</v>
      </c>
      <c r="J1039" s="392" t="s">
        <v>2529</v>
      </c>
      <c r="K1039" s="425"/>
      <c r="L1039" s="51">
        <v>4600000</v>
      </c>
      <c r="M1039" s="51">
        <v>4600000</v>
      </c>
      <c r="N1039" s="51">
        <v>4600000</v>
      </c>
      <c r="O1039" s="51">
        <v>4600000</v>
      </c>
      <c r="P1039" s="51">
        <v>4600000</v>
      </c>
      <c r="Q1039" s="51">
        <v>4600000</v>
      </c>
      <c r="R1039" s="51">
        <v>4600000</v>
      </c>
      <c r="S1039" s="51">
        <v>4600000</v>
      </c>
      <c r="T1039" s="51">
        <v>4600000</v>
      </c>
    </row>
    <row r="1040" spans="1:20" s="10" customFormat="1" ht="65.099999999999994" customHeight="1" x14ac:dyDescent="0.3">
      <c r="A1040" s="13">
        <f>IF(D1040="","",SUBTOTAL(3,D$7:$D1040))</f>
        <v>1029</v>
      </c>
      <c r="B1040" s="376"/>
      <c r="C1040" s="55" t="s">
        <v>479</v>
      </c>
      <c r="D1040" s="56" t="s">
        <v>568</v>
      </c>
      <c r="E1040" s="425"/>
      <c r="F1040" s="425"/>
      <c r="G1040" s="390"/>
      <c r="H1040" s="391"/>
      <c r="I1040" s="391"/>
      <c r="J1040" s="392"/>
      <c r="K1040" s="425"/>
      <c r="L1040" s="51">
        <v>4800000</v>
      </c>
      <c r="M1040" s="51">
        <v>4800000</v>
      </c>
      <c r="N1040" s="51">
        <v>4800000</v>
      </c>
      <c r="O1040" s="51">
        <v>4800000</v>
      </c>
      <c r="P1040" s="51">
        <v>4800000</v>
      </c>
      <c r="Q1040" s="51">
        <v>4800000</v>
      </c>
      <c r="R1040" s="51">
        <v>4800000</v>
      </c>
      <c r="S1040" s="51">
        <v>4800000</v>
      </c>
      <c r="T1040" s="51">
        <v>4800000</v>
      </c>
    </row>
    <row r="1041" spans="1:20" s="10" customFormat="1" ht="65.099999999999994" customHeight="1" x14ac:dyDescent="0.3">
      <c r="A1041" s="13">
        <f>IF(D1041="","",SUBTOTAL(3,D$7:$D1041))</f>
        <v>1030</v>
      </c>
      <c r="B1041" s="376"/>
      <c r="C1041" s="55" t="s">
        <v>480</v>
      </c>
      <c r="D1041" s="56" t="s">
        <v>568</v>
      </c>
      <c r="E1041" s="425"/>
      <c r="F1041" s="425"/>
      <c r="G1041" s="390"/>
      <c r="H1041" s="391"/>
      <c r="I1041" s="391"/>
      <c r="J1041" s="392"/>
      <c r="K1041" s="425"/>
      <c r="L1041" s="51">
        <v>4909090.9090909082</v>
      </c>
      <c r="M1041" s="51">
        <v>4909090.9090909082</v>
      </c>
      <c r="N1041" s="51">
        <v>4909090.9090909082</v>
      </c>
      <c r="O1041" s="51">
        <v>4909090.9090909082</v>
      </c>
      <c r="P1041" s="51">
        <v>4909090.9090909082</v>
      </c>
      <c r="Q1041" s="51">
        <v>4909090.9090909082</v>
      </c>
      <c r="R1041" s="51">
        <v>4909090.9090909082</v>
      </c>
      <c r="S1041" s="51">
        <v>4909090.9090909082</v>
      </c>
      <c r="T1041" s="51">
        <v>4909090.9090909082</v>
      </c>
    </row>
    <row r="1042" spans="1:20" s="10" customFormat="1" ht="65.099999999999994" customHeight="1" x14ac:dyDescent="0.3">
      <c r="A1042" s="13">
        <f>IF(D1042="","",SUBTOTAL(3,D$7:$D1042))</f>
        <v>1031</v>
      </c>
      <c r="B1042" s="376"/>
      <c r="C1042" s="55" t="s">
        <v>481</v>
      </c>
      <c r="D1042" s="56" t="s">
        <v>568</v>
      </c>
      <c r="E1042" s="425"/>
      <c r="F1042" s="425"/>
      <c r="G1042" s="390"/>
      <c r="H1042" s="391"/>
      <c r="I1042" s="391"/>
      <c r="J1042" s="392"/>
      <c r="K1042" s="425"/>
      <c r="L1042" s="51">
        <v>5600000</v>
      </c>
      <c r="M1042" s="51">
        <v>5600000</v>
      </c>
      <c r="N1042" s="51">
        <v>5600000</v>
      </c>
      <c r="O1042" s="51">
        <v>5600000</v>
      </c>
      <c r="P1042" s="51">
        <v>5600000</v>
      </c>
      <c r="Q1042" s="51">
        <v>5600000</v>
      </c>
      <c r="R1042" s="51">
        <v>5600000</v>
      </c>
      <c r="S1042" s="51">
        <v>5600000</v>
      </c>
      <c r="T1042" s="51">
        <v>5600000</v>
      </c>
    </row>
    <row r="1043" spans="1:20" s="10" customFormat="1" ht="65.099999999999994" customHeight="1" x14ac:dyDescent="0.3">
      <c r="A1043" s="13">
        <f>IF(D1043="","",SUBTOTAL(3,D$7:$D1043))</f>
        <v>1032</v>
      </c>
      <c r="B1043" s="376"/>
      <c r="C1043" s="55" t="s">
        <v>482</v>
      </c>
      <c r="D1043" s="56" t="s">
        <v>568</v>
      </c>
      <c r="E1043" s="425"/>
      <c r="F1043" s="425"/>
      <c r="G1043" s="390"/>
      <c r="H1043" s="391"/>
      <c r="I1043" s="391"/>
      <c r="J1043" s="392"/>
      <c r="K1043" s="425"/>
      <c r="L1043" s="51">
        <v>5909090.9090909082</v>
      </c>
      <c r="M1043" s="51">
        <v>5909090.9090909082</v>
      </c>
      <c r="N1043" s="51">
        <v>5909090.9090909082</v>
      </c>
      <c r="O1043" s="51">
        <v>5909090.9090909082</v>
      </c>
      <c r="P1043" s="51">
        <v>5909090.9090909082</v>
      </c>
      <c r="Q1043" s="51">
        <v>5909090.9090909082</v>
      </c>
      <c r="R1043" s="51">
        <v>5909090.9090909082</v>
      </c>
      <c r="S1043" s="51">
        <v>5909090.9090909082</v>
      </c>
      <c r="T1043" s="51">
        <v>5909090.9090909082</v>
      </c>
    </row>
    <row r="1044" spans="1:20" s="10" customFormat="1" ht="65.099999999999994" customHeight="1" x14ac:dyDescent="0.3">
      <c r="A1044" s="13">
        <f>IF(D1044="","",SUBTOTAL(3,D$7:$D1044))</f>
        <v>1033</v>
      </c>
      <c r="B1044" s="376"/>
      <c r="C1044" s="55" t="s">
        <v>483</v>
      </c>
      <c r="D1044" s="56" t="s">
        <v>568</v>
      </c>
      <c r="E1044" s="425"/>
      <c r="F1044" s="425"/>
      <c r="G1044" s="390"/>
      <c r="H1044" s="391"/>
      <c r="I1044" s="391"/>
      <c r="J1044" s="392"/>
      <c r="K1044" s="425"/>
      <c r="L1044" s="51">
        <v>5999999.9999999991</v>
      </c>
      <c r="M1044" s="51">
        <v>5999999.9999999991</v>
      </c>
      <c r="N1044" s="51">
        <v>5999999.9999999991</v>
      </c>
      <c r="O1044" s="51">
        <v>5999999.9999999991</v>
      </c>
      <c r="P1044" s="51">
        <v>5999999.9999999991</v>
      </c>
      <c r="Q1044" s="51">
        <v>5999999.9999999991</v>
      </c>
      <c r="R1044" s="51">
        <v>5999999.9999999991</v>
      </c>
      <c r="S1044" s="51">
        <v>5999999.9999999991</v>
      </c>
      <c r="T1044" s="51">
        <v>5999999.9999999991</v>
      </c>
    </row>
    <row r="1045" spans="1:20" s="10" customFormat="1" ht="65.099999999999994" customHeight="1" x14ac:dyDescent="0.3">
      <c r="A1045" s="13">
        <f>IF(D1045="","",SUBTOTAL(3,D$7:$D1045))</f>
        <v>1034</v>
      </c>
      <c r="B1045" s="376"/>
      <c r="C1045" s="55" t="s">
        <v>484</v>
      </c>
      <c r="D1045" s="56" t="s">
        <v>568</v>
      </c>
      <c r="E1045" s="425"/>
      <c r="F1045" s="425"/>
      <c r="G1045" s="390"/>
      <c r="H1045" s="391"/>
      <c r="I1045" s="391"/>
      <c r="J1045" s="392"/>
      <c r="K1045" s="425"/>
      <c r="L1045" s="51">
        <v>6199999.9999999991</v>
      </c>
      <c r="M1045" s="51">
        <v>6199999.9999999991</v>
      </c>
      <c r="N1045" s="51">
        <v>6199999.9999999991</v>
      </c>
      <c r="O1045" s="51">
        <v>6199999.9999999991</v>
      </c>
      <c r="P1045" s="51">
        <v>6199999.9999999991</v>
      </c>
      <c r="Q1045" s="51">
        <v>6199999.9999999991</v>
      </c>
      <c r="R1045" s="51">
        <v>6199999.9999999991</v>
      </c>
      <c r="S1045" s="51">
        <v>6199999.9999999991</v>
      </c>
      <c r="T1045" s="51">
        <v>6199999.9999999991</v>
      </c>
    </row>
    <row r="1046" spans="1:20" s="10" customFormat="1" ht="65.099999999999994" customHeight="1" x14ac:dyDescent="0.3">
      <c r="A1046" s="13">
        <f>IF(D1046="","",SUBTOTAL(3,D$7:$D1046))</f>
        <v>1035</v>
      </c>
      <c r="B1046" s="376"/>
      <c r="C1046" s="55" t="s">
        <v>485</v>
      </c>
      <c r="D1046" s="56" t="s">
        <v>568</v>
      </c>
      <c r="E1046" s="425"/>
      <c r="F1046" s="425"/>
      <c r="G1046" s="390"/>
      <c r="H1046" s="391"/>
      <c r="I1046" s="391"/>
      <c r="J1046" s="392"/>
      <c r="K1046" s="425"/>
      <c r="L1046" s="51">
        <v>6299999.9999999991</v>
      </c>
      <c r="M1046" s="51">
        <v>6299999.9999999991</v>
      </c>
      <c r="N1046" s="51">
        <v>6299999.9999999991</v>
      </c>
      <c r="O1046" s="51">
        <v>6299999.9999999991</v>
      </c>
      <c r="P1046" s="51">
        <v>6299999.9999999991</v>
      </c>
      <c r="Q1046" s="51">
        <v>6299999.9999999991</v>
      </c>
      <c r="R1046" s="51">
        <v>6299999.9999999991</v>
      </c>
      <c r="S1046" s="51">
        <v>6299999.9999999991</v>
      </c>
      <c r="T1046" s="51">
        <v>6299999.9999999991</v>
      </c>
    </row>
    <row r="1047" spans="1:20" s="10" customFormat="1" ht="65.099999999999994" customHeight="1" x14ac:dyDescent="0.3">
      <c r="A1047" s="13">
        <f>IF(D1047="","",SUBTOTAL(3,D$7:$D1047))</f>
        <v>1036</v>
      </c>
      <c r="B1047" s="376"/>
      <c r="C1047" s="55" t="s">
        <v>486</v>
      </c>
      <c r="D1047" s="56" t="s">
        <v>568</v>
      </c>
      <c r="E1047" s="425"/>
      <c r="F1047" s="425"/>
      <c r="G1047" s="390"/>
      <c r="H1047" s="391"/>
      <c r="I1047" s="391"/>
      <c r="J1047" s="392"/>
      <c r="K1047" s="425"/>
      <c r="L1047" s="51">
        <v>6999999.9999999991</v>
      </c>
      <c r="M1047" s="51">
        <v>6999999.9999999991</v>
      </c>
      <c r="N1047" s="51">
        <v>6999999.9999999991</v>
      </c>
      <c r="O1047" s="51">
        <v>6999999.9999999991</v>
      </c>
      <c r="P1047" s="51">
        <v>6999999.9999999991</v>
      </c>
      <c r="Q1047" s="51">
        <v>6999999.9999999991</v>
      </c>
      <c r="R1047" s="51">
        <v>6999999.9999999991</v>
      </c>
      <c r="S1047" s="51">
        <v>6999999.9999999991</v>
      </c>
      <c r="T1047" s="51">
        <v>6999999.9999999991</v>
      </c>
    </row>
    <row r="1048" spans="1:20" s="10" customFormat="1" ht="65.099999999999994" customHeight="1" x14ac:dyDescent="0.3">
      <c r="A1048" s="13">
        <f>IF(D1048="","",SUBTOTAL(3,D$7:$D1048))</f>
        <v>1037</v>
      </c>
      <c r="B1048" s="376"/>
      <c r="C1048" s="55" t="s">
        <v>487</v>
      </c>
      <c r="D1048" s="56" t="s">
        <v>568</v>
      </c>
      <c r="E1048" s="425"/>
      <c r="F1048" s="425"/>
      <c r="G1048" s="390"/>
      <c r="H1048" s="391"/>
      <c r="I1048" s="391"/>
      <c r="J1048" s="392"/>
      <c r="K1048" s="425"/>
      <c r="L1048" s="51">
        <v>7499999.9999999991</v>
      </c>
      <c r="M1048" s="51">
        <v>7499999.9999999991</v>
      </c>
      <c r="N1048" s="51">
        <v>7499999.9999999991</v>
      </c>
      <c r="O1048" s="51">
        <v>7499999.9999999991</v>
      </c>
      <c r="P1048" s="51">
        <v>7499999.9999999991</v>
      </c>
      <c r="Q1048" s="51">
        <v>7499999.9999999991</v>
      </c>
      <c r="R1048" s="51">
        <v>7499999.9999999991</v>
      </c>
      <c r="S1048" s="51">
        <v>7499999.9999999991</v>
      </c>
      <c r="T1048" s="51">
        <v>7499999.9999999991</v>
      </c>
    </row>
    <row r="1049" spans="1:20" s="10" customFormat="1" ht="65.099999999999994" customHeight="1" x14ac:dyDescent="0.3">
      <c r="A1049" s="13">
        <f>IF(D1049="","",SUBTOTAL(3,D$7:$D1049))</f>
        <v>1038</v>
      </c>
      <c r="B1049" s="376"/>
      <c r="C1049" s="55" t="s">
        <v>488</v>
      </c>
      <c r="D1049" s="56" t="s">
        <v>568</v>
      </c>
      <c r="E1049" s="425"/>
      <c r="F1049" s="425"/>
      <c r="G1049" s="390"/>
      <c r="H1049" s="391"/>
      <c r="I1049" s="391"/>
      <c r="J1049" s="392"/>
      <c r="K1049" s="425"/>
      <c r="L1049" s="51">
        <v>9000000</v>
      </c>
      <c r="M1049" s="51">
        <v>9000000</v>
      </c>
      <c r="N1049" s="51">
        <v>9000000</v>
      </c>
      <c r="O1049" s="51">
        <v>9000000</v>
      </c>
      <c r="P1049" s="51">
        <v>9000000</v>
      </c>
      <c r="Q1049" s="51">
        <v>9000000</v>
      </c>
      <c r="R1049" s="51">
        <v>9000000</v>
      </c>
      <c r="S1049" s="51">
        <v>9000000</v>
      </c>
      <c r="T1049" s="51">
        <v>9000000</v>
      </c>
    </row>
    <row r="1050" spans="1:20" s="10" customFormat="1" ht="65.099999999999994" customHeight="1" x14ac:dyDescent="0.3">
      <c r="A1050" s="13">
        <f>IF(D1050="","",SUBTOTAL(3,D$7:$D1050))</f>
        <v>1039</v>
      </c>
      <c r="B1050" s="376"/>
      <c r="C1050" s="55" t="s">
        <v>489</v>
      </c>
      <c r="D1050" s="56" t="s">
        <v>568</v>
      </c>
      <c r="E1050" s="425"/>
      <c r="F1050" s="425"/>
      <c r="G1050" s="390"/>
      <c r="H1050" s="391"/>
      <c r="I1050" s="391"/>
      <c r="J1050" s="392"/>
      <c r="K1050" s="425"/>
      <c r="L1050" s="51">
        <v>9090909.0909090899</v>
      </c>
      <c r="M1050" s="51">
        <v>9090909.0909090899</v>
      </c>
      <c r="N1050" s="51">
        <v>9090909.0909090899</v>
      </c>
      <c r="O1050" s="51">
        <v>9090909.0909090899</v>
      </c>
      <c r="P1050" s="51">
        <v>9090909.0909090899</v>
      </c>
      <c r="Q1050" s="51">
        <v>9090909.0909090899</v>
      </c>
      <c r="R1050" s="51">
        <v>9090909.0909090899</v>
      </c>
      <c r="S1050" s="51">
        <v>9090909.0909090899</v>
      </c>
      <c r="T1050" s="51">
        <v>9090909.0909090899</v>
      </c>
    </row>
    <row r="1051" spans="1:20" s="10" customFormat="1" ht="65.099999999999994" customHeight="1" x14ac:dyDescent="0.3">
      <c r="A1051" s="13">
        <f>IF(D1051="","",SUBTOTAL(3,D$7:$D1051))</f>
        <v>1040</v>
      </c>
      <c r="B1051" s="376"/>
      <c r="C1051" s="55" t="s">
        <v>2842</v>
      </c>
      <c r="D1051" s="56" t="s">
        <v>568</v>
      </c>
      <c r="E1051" s="425"/>
      <c r="F1051" s="425"/>
      <c r="G1051" s="390"/>
      <c r="H1051" s="391"/>
      <c r="I1051" s="391"/>
      <c r="J1051" s="392"/>
      <c r="K1051" s="425"/>
      <c r="L1051" s="51">
        <v>10000000</v>
      </c>
      <c r="M1051" s="51">
        <v>10000000</v>
      </c>
      <c r="N1051" s="51">
        <v>10000000</v>
      </c>
      <c r="O1051" s="51">
        <v>10000000</v>
      </c>
      <c r="P1051" s="51">
        <v>10000000</v>
      </c>
      <c r="Q1051" s="51">
        <v>10000000</v>
      </c>
      <c r="R1051" s="51">
        <v>10000000</v>
      </c>
      <c r="S1051" s="51">
        <v>10000000</v>
      </c>
      <c r="T1051" s="51">
        <v>10000000</v>
      </c>
    </row>
    <row r="1052" spans="1:20" s="10" customFormat="1" ht="65.099999999999994" customHeight="1" x14ac:dyDescent="0.3">
      <c r="A1052" s="13">
        <f>IF(D1052="","",SUBTOTAL(3,D$7:$D1052))</f>
        <v>1041</v>
      </c>
      <c r="B1052" s="376"/>
      <c r="C1052" s="55" t="s">
        <v>2843</v>
      </c>
      <c r="D1052" s="56" t="s">
        <v>568</v>
      </c>
      <c r="E1052" s="425"/>
      <c r="F1052" s="425"/>
      <c r="G1052" s="390"/>
      <c r="H1052" s="391"/>
      <c r="I1052" s="391"/>
      <c r="J1052" s="392"/>
      <c r="K1052" s="425"/>
      <c r="L1052" s="51">
        <v>10909000</v>
      </c>
      <c r="M1052" s="51">
        <v>10909000</v>
      </c>
      <c r="N1052" s="51">
        <v>10909000</v>
      </c>
      <c r="O1052" s="51">
        <v>10909000</v>
      </c>
      <c r="P1052" s="51">
        <v>10909000</v>
      </c>
      <c r="Q1052" s="51">
        <v>10909000</v>
      </c>
      <c r="R1052" s="51">
        <v>10909000</v>
      </c>
      <c r="S1052" s="51">
        <v>10909000</v>
      </c>
      <c r="T1052" s="51">
        <v>10909000</v>
      </c>
    </row>
    <row r="1053" spans="1:20" s="10" customFormat="1" ht="65.099999999999994" customHeight="1" x14ac:dyDescent="0.3">
      <c r="A1053" s="13">
        <f>IF(D1053="","",SUBTOTAL(3,D$7:$D1053))</f>
        <v>1042</v>
      </c>
      <c r="B1053" s="376"/>
      <c r="C1053" s="55" t="s">
        <v>490</v>
      </c>
      <c r="D1053" s="56" t="s">
        <v>568</v>
      </c>
      <c r="E1053" s="425" t="s">
        <v>3077</v>
      </c>
      <c r="F1053" s="425" t="s">
        <v>477</v>
      </c>
      <c r="G1053" s="390"/>
      <c r="H1053" s="391"/>
      <c r="I1053" s="391"/>
      <c r="J1053" s="392"/>
      <c r="K1053" s="425"/>
      <c r="L1053" s="51">
        <v>4880000</v>
      </c>
      <c r="M1053" s="51">
        <v>4880000</v>
      </c>
      <c r="N1053" s="51">
        <v>4880000</v>
      </c>
      <c r="O1053" s="51">
        <v>4880000</v>
      </c>
      <c r="P1053" s="51">
        <v>4880000</v>
      </c>
      <c r="Q1053" s="51">
        <v>4880000</v>
      </c>
      <c r="R1053" s="51">
        <v>4880000</v>
      </c>
      <c r="S1053" s="51">
        <v>4880000</v>
      </c>
      <c r="T1053" s="51">
        <v>4880000</v>
      </c>
    </row>
    <row r="1054" spans="1:20" s="10" customFormat="1" ht="65.099999999999994" customHeight="1" x14ac:dyDescent="0.3">
      <c r="A1054" s="13">
        <f>IF(D1054="","",SUBTOTAL(3,D$7:$D1054))</f>
        <v>1043</v>
      </c>
      <c r="B1054" s="376"/>
      <c r="C1054" s="55" t="s">
        <v>491</v>
      </c>
      <c r="D1054" s="56" t="s">
        <v>568</v>
      </c>
      <c r="E1054" s="425"/>
      <c r="F1054" s="425"/>
      <c r="G1054" s="390"/>
      <c r="H1054" s="391"/>
      <c r="I1054" s="391"/>
      <c r="J1054" s="392"/>
      <c r="K1054" s="425"/>
      <c r="L1054" s="51">
        <v>5570000</v>
      </c>
      <c r="M1054" s="51">
        <v>5570000</v>
      </c>
      <c r="N1054" s="51">
        <v>5570000</v>
      </c>
      <c r="O1054" s="51">
        <v>5570000</v>
      </c>
      <c r="P1054" s="51">
        <v>5570000</v>
      </c>
      <c r="Q1054" s="51">
        <v>5570000</v>
      </c>
      <c r="R1054" s="51">
        <v>5570000</v>
      </c>
      <c r="S1054" s="51">
        <v>5570000</v>
      </c>
      <c r="T1054" s="51">
        <v>5570000</v>
      </c>
    </row>
    <row r="1055" spans="1:20" s="10" customFormat="1" ht="65.099999999999994" customHeight="1" x14ac:dyDescent="0.3">
      <c r="A1055" s="13">
        <f>IF(D1055="","",SUBTOTAL(3,D$7:$D1055))</f>
        <v>1044</v>
      </c>
      <c r="B1055" s="376"/>
      <c r="C1055" s="55" t="s">
        <v>492</v>
      </c>
      <c r="D1055" s="56" t="s">
        <v>568</v>
      </c>
      <c r="E1055" s="425"/>
      <c r="F1055" s="425"/>
      <c r="G1055" s="390"/>
      <c r="H1055" s="391"/>
      <c r="I1055" s="391"/>
      <c r="J1055" s="392"/>
      <c r="K1055" s="425"/>
      <c r="L1055" s="51">
        <v>6180000</v>
      </c>
      <c r="M1055" s="51">
        <v>6180000</v>
      </c>
      <c r="N1055" s="51">
        <v>6180000</v>
      </c>
      <c r="O1055" s="51">
        <v>6180000</v>
      </c>
      <c r="P1055" s="51">
        <v>6180000</v>
      </c>
      <c r="Q1055" s="51">
        <v>6180000</v>
      </c>
      <c r="R1055" s="51">
        <v>6180000</v>
      </c>
      <c r="S1055" s="51">
        <v>6180000</v>
      </c>
      <c r="T1055" s="51">
        <v>6180000</v>
      </c>
    </row>
    <row r="1056" spans="1:20" s="10" customFormat="1" ht="65.099999999999994" customHeight="1" x14ac:dyDescent="0.3">
      <c r="A1056" s="13">
        <f>IF(D1056="","",SUBTOTAL(3,D$7:$D1056))</f>
        <v>1045</v>
      </c>
      <c r="B1056" s="376"/>
      <c r="C1056" s="55" t="s">
        <v>493</v>
      </c>
      <c r="D1056" s="56" t="s">
        <v>568</v>
      </c>
      <c r="E1056" s="392" t="s">
        <v>3078</v>
      </c>
      <c r="F1056" s="425"/>
      <c r="G1056" s="390"/>
      <c r="H1056" s="391"/>
      <c r="I1056" s="391"/>
      <c r="J1056" s="392"/>
      <c r="K1056" s="425"/>
      <c r="L1056" s="51">
        <v>6999999.9999999991</v>
      </c>
      <c r="M1056" s="51">
        <v>6999999.9999999991</v>
      </c>
      <c r="N1056" s="51">
        <v>6999999.9999999991</v>
      </c>
      <c r="O1056" s="51">
        <v>6999999.9999999991</v>
      </c>
      <c r="P1056" s="51">
        <v>6999999.9999999991</v>
      </c>
      <c r="Q1056" s="51">
        <v>6999999.9999999991</v>
      </c>
      <c r="R1056" s="51">
        <v>6999999.9999999991</v>
      </c>
      <c r="S1056" s="51">
        <v>6999999.9999999991</v>
      </c>
      <c r="T1056" s="51">
        <v>6999999.9999999991</v>
      </c>
    </row>
    <row r="1057" spans="1:20" s="10" customFormat="1" ht="65.099999999999994" customHeight="1" x14ac:dyDescent="0.3">
      <c r="A1057" s="13">
        <f>IF(D1057="","",SUBTOTAL(3,D$7:$D1057))</f>
        <v>1046</v>
      </c>
      <c r="B1057" s="376"/>
      <c r="C1057" s="55" t="s">
        <v>494</v>
      </c>
      <c r="D1057" s="56" t="s">
        <v>568</v>
      </c>
      <c r="E1057" s="392"/>
      <c r="F1057" s="425"/>
      <c r="G1057" s="390"/>
      <c r="H1057" s="391"/>
      <c r="I1057" s="391"/>
      <c r="J1057" s="392"/>
      <c r="K1057" s="425"/>
      <c r="L1057" s="51">
        <v>7772727.2727272725</v>
      </c>
      <c r="M1057" s="51">
        <v>7772727.2727272725</v>
      </c>
      <c r="N1057" s="51">
        <v>7772727.2727272725</v>
      </c>
      <c r="O1057" s="51">
        <v>7772727.2727272725</v>
      </c>
      <c r="P1057" s="51">
        <v>7772727.2727272725</v>
      </c>
      <c r="Q1057" s="51">
        <v>7772727.2727272725</v>
      </c>
      <c r="R1057" s="51">
        <v>7772727.2727272725</v>
      </c>
      <c r="S1057" s="51">
        <v>7772727.2727272725</v>
      </c>
      <c r="T1057" s="51">
        <v>7772727.2727272725</v>
      </c>
    </row>
    <row r="1058" spans="1:20" s="10" customFormat="1" ht="65.099999999999994" customHeight="1" x14ac:dyDescent="0.3">
      <c r="A1058" s="13">
        <f>IF(D1058="","",SUBTOTAL(3,D$7:$D1058))</f>
        <v>1047</v>
      </c>
      <c r="B1058" s="376"/>
      <c r="C1058" s="55" t="s">
        <v>495</v>
      </c>
      <c r="D1058" s="56" t="s">
        <v>568</v>
      </c>
      <c r="E1058" s="392"/>
      <c r="F1058" s="425"/>
      <c r="G1058" s="390"/>
      <c r="H1058" s="391"/>
      <c r="I1058" s="391"/>
      <c r="J1058" s="392"/>
      <c r="K1058" s="425"/>
      <c r="L1058" s="51">
        <v>7872727.2727272725</v>
      </c>
      <c r="M1058" s="51">
        <v>7872727.2727272725</v>
      </c>
      <c r="N1058" s="51">
        <v>7872727.2727272725</v>
      </c>
      <c r="O1058" s="51">
        <v>7872727.2727272725</v>
      </c>
      <c r="P1058" s="51">
        <v>7872727.2727272725</v>
      </c>
      <c r="Q1058" s="51">
        <v>7872727.2727272725</v>
      </c>
      <c r="R1058" s="51">
        <v>7872727.2727272725</v>
      </c>
      <c r="S1058" s="51">
        <v>7872727.2727272725</v>
      </c>
      <c r="T1058" s="51">
        <v>7872727.2727272725</v>
      </c>
    </row>
    <row r="1059" spans="1:20" s="10" customFormat="1" ht="65.099999999999994" customHeight="1" x14ac:dyDescent="0.3">
      <c r="A1059" s="13">
        <f>IF(D1059="","",SUBTOTAL(3,D$7:$D1059))</f>
        <v>1048</v>
      </c>
      <c r="B1059" s="376"/>
      <c r="C1059" s="55" t="s">
        <v>496</v>
      </c>
      <c r="D1059" s="56" t="s">
        <v>568</v>
      </c>
      <c r="E1059" s="392"/>
      <c r="F1059" s="425"/>
      <c r="G1059" s="390"/>
      <c r="H1059" s="391"/>
      <c r="I1059" s="391"/>
      <c r="J1059" s="392"/>
      <c r="K1059" s="425"/>
      <c r="L1059" s="51">
        <v>8181818.1818181807</v>
      </c>
      <c r="M1059" s="51">
        <v>8181818.1818181807</v>
      </c>
      <c r="N1059" s="51">
        <v>8181818.1818181807</v>
      </c>
      <c r="O1059" s="51">
        <v>8181818.1818181807</v>
      </c>
      <c r="P1059" s="51">
        <v>8181818.1818181807</v>
      </c>
      <c r="Q1059" s="51">
        <v>8181818.1818181807</v>
      </c>
      <c r="R1059" s="51">
        <v>8181818.1818181807</v>
      </c>
      <c r="S1059" s="51">
        <v>8181818.1818181807</v>
      </c>
      <c r="T1059" s="51">
        <v>8181818.1818181807</v>
      </c>
    </row>
    <row r="1060" spans="1:20" s="10" customFormat="1" ht="65.099999999999994" customHeight="1" x14ac:dyDescent="0.3">
      <c r="A1060" s="13">
        <f>IF(D1060="","",SUBTOTAL(3,D$7:$D1060))</f>
        <v>1049</v>
      </c>
      <c r="B1060" s="376"/>
      <c r="C1060" s="55" t="s">
        <v>497</v>
      </c>
      <c r="D1060" s="56" t="s">
        <v>568</v>
      </c>
      <c r="E1060" s="392"/>
      <c r="F1060" s="425"/>
      <c r="G1060" s="390"/>
      <c r="H1060" s="391"/>
      <c r="I1060" s="391"/>
      <c r="J1060" s="392"/>
      <c r="K1060" s="425"/>
      <c r="L1060" s="51">
        <v>8863636.3636363633</v>
      </c>
      <c r="M1060" s="51">
        <v>8863636.3636363633</v>
      </c>
      <c r="N1060" s="51">
        <v>8863636.3636363633</v>
      </c>
      <c r="O1060" s="51">
        <v>8863636.3636363633</v>
      </c>
      <c r="P1060" s="51">
        <v>8863636.3636363633</v>
      </c>
      <c r="Q1060" s="51">
        <v>8863636.3636363633</v>
      </c>
      <c r="R1060" s="51">
        <v>8863636.3636363633</v>
      </c>
      <c r="S1060" s="51">
        <v>8863636.3636363633</v>
      </c>
      <c r="T1060" s="51">
        <v>8863636.3636363633</v>
      </c>
    </row>
    <row r="1061" spans="1:20" s="10" customFormat="1" ht="65.099999999999994" customHeight="1" x14ac:dyDescent="0.3">
      <c r="A1061" s="13">
        <f>IF(D1061="","",SUBTOTAL(3,D$7:$D1061))</f>
        <v>1050</v>
      </c>
      <c r="B1061" s="376"/>
      <c r="C1061" s="55" t="s">
        <v>498</v>
      </c>
      <c r="D1061" s="56" t="s">
        <v>568</v>
      </c>
      <c r="E1061" s="392"/>
      <c r="F1061" s="425"/>
      <c r="G1061" s="390"/>
      <c r="H1061" s="391"/>
      <c r="I1061" s="391"/>
      <c r="J1061" s="392"/>
      <c r="K1061" s="425"/>
      <c r="L1061" s="51">
        <v>9380000</v>
      </c>
      <c r="M1061" s="51">
        <v>9380000</v>
      </c>
      <c r="N1061" s="51">
        <v>9380000</v>
      </c>
      <c r="O1061" s="51">
        <v>9380000</v>
      </c>
      <c r="P1061" s="51">
        <v>9380000</v>
      </c>
      <c r="Q1061" s="51">
        <v>9380000</v>
      </c>
      <c r="R1061" s="51">
        <v>9380000</v>
      </c>
      <c r="S1061" s="51">
        <v>9380000</v>
      </c>
      <c r="T1061" s="51">
        <v>9380000</v>
      </c>
    </row>
    <row r="1062" spans="1:20" s="10" customFormat="1" ht="65.099999999999994" customHeight="1" x14ac:dyDescent="0.3">
      <c r="A1062" s="13">
        <f>IF(D1062="","",SUBTOTAL(3,D$7:$D1062))</f>
        <v>1051</v>
      </c>
      <c r="B1062" s="376"/>
      <c r="C1062" s="55" t="s">
        <v>499</v>
      </c>
      <c r="D1062" s="56" t="s">
        <v>568</v>
      </c>
      <c r="E1062" s="392"/>
      <c r="F1062" s="425"/>
      <c r="G1062" s="390"/>
      <c r="H1062" s="391"/>
      <c r="I1062" s="391"/>
      <c r="J1062" s="392"/>
      <c r="K1062" s="425"/>
      <c r="L1062" s="51">
        <v>9850000</v>
      </c>
      <c r="M1062" s="51">
        <v>9850000</v>
      </c>
      <c r="N1062" s="51">
        <v>9850000</v>
      </c>
      <c r="O1062" s="51">
        <v>9850000</v>
      </c>
      <c r="P1062" s="51">
        <v>9850000</v>
      </c>
      <c r="Q1062" s="51">
        <v>9850000</v>
      </c>
      <c r="R1062" s="51">
        <v>9850000</v>
      </c>
      <c r="S1062" s="51">
        <v>9850000</v>
      </c>
      <c r="T1062" s="51">
        <v>9850000</v>
      </c>
    </row>
    <row r="1063" spans="1:20" s="10" customFormat="1" ht="65.099999999999994" customHeight="1" x14ac:dyDescent="0.3">
      <c r="A1063" s="13">
        <f>IF(D1063="","",SUBTOTAL(3,D$7:$D1063))</f>
        <v>1052</v>
      </c>
      <c r="B1063" s="376"/>
      <c r="C1063" s="55" t="s">
        <v>500</v>
      </c>
      <c r="D1063" s="56" t="s">
        <v>568</v>
      </c>
      <c r="E1063" s="392"/>
      <c r="F1063" s="425"/>
      <c r="G1063" s="390"/>
      <c r="H1063" s="391"/>
      <c r="I1063" s="391"/>
      <c r="J1063" s="392"/>
      <c r="K1063" s="425"/>
      <c r="L1063" s="51">
        <v>10670000</v>
      </c>
      <c r="M1063" s="51">
        <v>10670000</v>
      </c>
      <c r="N1063" s="51">
        <v>10670000</v>
      </c>
      <c r="O1063" s="51">
        <v>10670000</v>
      </c>
      <c r="P1063" s="51">
        <v>10670000</v>
      </c>
      <c r="Q1063" s="51">
        <v>10670000</v>
      </c>
      <c r="R1063" s="51">
        <v>10670000</v>
      </c>
      <c r="S1063" s="51">
        <v>10670000</v>
      </c>
      <c r="T1063" s="51">
        <v>10670000</v>
      </c>
    </row>
    <row r="1064" spans="1:20" s="10" customFormat="1" ht="65.099999999999994" customHeight="1" x14ac:dyDescent="0.3">
      <c r="A1064" s="13">
        <f>IF(D1064="","",SUBTOTAL(3,D$7:$D1064))</f>
        <v>1053</v>
      </c>
      <c r="B1064" s="376"/>
      <c r="C1064" s="55" t="s">
        <v>501</v>
      </c>
      <c r="D1064" s="56" t="s">
        <v>568</v>
      </c>
      <c r="E1064" s="392"/>
      <c r="F1064" s="425"/>
      <c r="G1064" s="390"/>
      <c r="H1064" s="391"/>
      <c r="I1064" s="391"/>
      <c r="J1064" s="392"/>
      <c r="K1064" s="425"/>
      <c r="L1064" s="51">
        <v>11050000</v>
      </c>
      <c r="M1064" s="51">
        <v>11050000</v>
      </c>
      <c r="N1064" s="51">
        <v>11050000</v>
      </c>
      <c r="O1064" s="51">
        <v>11050000</v>
      </c>
      <c r="P1064" s="51">
        <v>11050000</v>
      </c>
      <c r="Q1064" s="51">
        <v>11050000</v>
      </c>
      <c r="R1064" s="51">
        <v>11050000</v>
      </c>
      <c r="S1064" s="51">
        <v>11050000</v>
      </c>
      <c r="T1064" s="51">
        <v>11050000</v>
      </c>
    </row>
    <row r="1065" spans="1:20" s="10" customFormat="1" ht="72.75" customHeight="1" x14ac:dyDescent="0.3">
      <c r="A1065" s="13">
        <f>IF(D1065="","",SUBTOTAL(3,D$7:$D1065))</f>
        <v>1054</v>
      </c>
      <c r="B1065" s="376"/>
      <c r="C1065" s="55" t="s">
        <v>502</v>
      </c>
      <c r="D1065" s="56" t="s">
        <v>568</v>
      </c>
      <c r="E1065" s="392"/>
      <c r="F1065" s="425"/>
      <c r="G1065" s="390"/>
      <c r="H1065" s="391"/>
      <c r="I1065" s="391"/>
      <c r="J1065" s="392"/>
      <c r="K1065" s="425"/>
      <c r="L1065" s="51">
        <v>14600000</v>
      </c>
      <c r="M1065" s="51">
        <v>14600000</v>
      </c>
      <c r="N1065" s="51">
        <v>14600000</v>
      </c>
      <c r="O1065" s="51">
        <v>14600000</v>
      </c>
      <c r="P1065" s="51">
        <v>14600000</v>
      </c>
      <c r="Q1065" s="51">
        <v>14600000</v>
      </c>
      <c r="R1065" s="51">
        <v>14600000</v>
      </c>
      <c r="S1065" s="51">
        <v>14600000</v>
      </c>
      <c r="T1065" s="51">
        <v>14600000</v>
      </c>
    </row>
    <row r="1066" spans="1:20" s="10" customFormat="1" ht="94.5" customHeight="1" x14ac:dyDescent="0.3">
      <c r="A1066" s="13">
        <f>IF(D1066="","",SUBTOTAL(3,D$7:$D1066))</f>
        <v>1055</v>
      </c>
      <c r="B1066" s="376"/>
      <c r="C1066" s="55" t="s">
        <v>503</v>
      </c>
      <c r="D1066" s="56" t="s">
        <v>568</v>
      </c>
      <c r="E1066" s="425" t="s">
        <v>504</v>
      </c>
      <c r="F1066" s="425" t="s">
        <v>477</v>
      </c>
      <c r="G1066" s="390"/>
      <c r="H1066" s="391"/>
      <c r="I1066" s="391" t="s">
        <v>478</v>
      </c>
      <c r="J1066" s="392"/>
      <c r="K1066" s="425"/>
      <c r="L1066" s="51">
        <v>7130000</v>
      </c>
      <c r="M1066" s="51">
        <v>7130000</v>
      </c>
      <c r="N1066" s="51">
        <v>7130000</v>
      </c>
      <c r="O1066" s="51">
        <v>7130000</v>
      </c>
      <c r="P1066" s="51">
        <v>7130000</v>
      </c>
      <c r="Q1066" s="51">
        <v>7130000</v>
      </c>
      <c r="R1066" s="51">
        <v>7130000</v>
      </c>
      <c r="S1066" s="51">
        <v>7130000</v>
      </c>
      <c r="T1066" s="51">
        <v>7130000</v>
      </c>
    </row>
    <row r="1067" spans="1:20" s="10" customFormat="1" ht="94.5" customHeight="1" x14ac:dyDescent="0.3">
      <c r="A1067" s="13">
        <f>IF(D1067="","",SUBTOTAL(3,D$7:$D1067))</f>
        <v>1056</v>
      </c>
      <c r="B1067" s="376"/>
      <c r="C1067" s="55" t="s">
        <v>505</v>
      </c>
      <c r="D1067" s="56" t="s">
        <v>568</v>
      </c>
      <c r="E1067" s="425"/>
      <c r="F1067" s="425"/>
      <c r="G1067" s="390"/>
      <c r="H1067" s="391"/>
      <c r="I1067" s="391"/>
      <c r="J1067" s="392"/>
      <c r="K1067" s="425"/>
      <c r="L1067" s="51">
        <v>7510000</v>
      </c>
      <c r="M1067" s="51">
        <v>7510000</v>
      </c>
      <c r="N1067" s="51">
        <v>7510000</v>
      </c>
      <c r="O1067" s="51">
        <v>7510000</v>
      </c>
      <c r="P1067" s="51">
        <v>7510000</v>
      </c>
      <c r="Q1067" s="51">
        <v>7510000</v>
      </c>
      <c r="R1067" s="51">
        <v>7510000</v>
      </c>
      <c r="S1067" s="51">
        <v>7510000</v>
      </c>
      <c r="T1067" s="51">
        <v>7510000</v>
      </c>
    </row>
    <row r="1068" spans="1:20" s="10" customFormat="1" ht="94.5" customHeight="1" x14ac:dyDescent="0.3">
      <c r="A1068" s="13">
        <f>IF(D1068="","",SUBTOTAL(3,D$7:$D1068))</f>
        <v>1057</v>
      </c>
      <c r="B1068" s="376"/>
      <c r="C1068" s="55" t="s">
        <v>506</v>
      </c>
      <c r="D1068" s="56" t="s">
        <v>568</v>
      </c>
      <c r="E1068" s="425"/>
      <c r="F1068" s="425"/>
      <c r="G1068" s="390"/>
      <c r="H1068" s="391"/>
      <c r="I1068" s="391"/>
      <c r="J1068" s="392"/>
      <c r="K1068" s="425"/>
      <c r="L1068" s="51">
        <v>7630000</v>
      </c>
      <c r="M1068" s="51">
        <v>7630000</v>
      </c>
      <c r="N1068" s="51">
        <v>7630000</v>
      </c>
      <c r="O1068" s="51">
        <v>7630000</v>
      </c>
      <c r="P1068" s="51">
        <v>7630000</v>
      </c>
      <c r="Q1068" s="51">
        <v>7630000</v>
      </c>
      <c r="R1068" s="51">
        <v>7630000</v>
      </c>
      <c r="S1068" s="51">
        <v>7630000</v>
      </c>
      <c r="T1068" s="51">
        <v>7630000</v>
      </c>
    </row>
    <row r="1069" spans="1:20" s="10" customFormat="1" ht="94.5" customHeight="1" x14ac:dyDescent="0.3">
      <c r="A1069" s="13">
        <f>IF(D1069="","",SUBTOTAL(3,D$7:$D1069))</f>
        <v>1058</v>
      </c>
      <c r="B1069" s="376"/>
      <c r="C1069" s="55" t="s">
        <v>507</v>
      </c>
      <c r="D1069" s="56" t="s">
        <v>568</v>
      </c>
      <c r="E1069" s="425"/>
      <c r="F1069" s="425"/>
      <c r="G1069" s="390"/>
      <c r="H1069" s="391"/>
      <c r="I1069" s="391"/>
      <c r="J1069" s="392"/>
      <c r="K1069" s="425"/>
      <c r="L1069" s="51">
        <v>8180000</v>
      </c>
      <c r="M1069" s="51">
        <v>8180000</v>
      </c>
      <c r="N1069" s="51">
        <v>8180000</v>
      </c>
      <c r="O1069" s="51">
        <v>8180000</v>
      </c>
      <c r="P1069" s="51">
        <v>8180000</v>
      </c>
      <c r="Q1069" s="51">
        <v>8180000</v>
      </c>
      <c r="R1069" s="51">
        <v>8180000</v>
      </c>
      <c r="S1069" s="51">
        <v>8180000</v>
      </c>
      <c r="T1069" s="51">
        <v>8180000</v>
      </c>
    </row>
    <row r="1070" spans="1:20" s="10" customFormat="1" ht="94.5" customHeight="1" x14ac:dyDescent="0.3">
      <c r="A1070" s="13">
        <f>IF(D1070="","",SUBTOTAL(3,D$7:$D1070))</f>
        <v>1059</v>
      </c>
      <c r="B1070" s="376"/>
      <c r="C1070" s="55" t="s">
        <v>508</v>
      </c>
      <c r="D1070" s="56" t="s">
        <v>568</v>
      </c>
      <c r="E1070" s="425"/>
      <c r="F1070" s="425"/>
      <c r="G1070" s="390"/>
      <c r="H1070" s="391"/>
      <c r="I1070" s="391"/>
      <c r="J1070" s="392"/>
      <c r="K1070" s="425"/>
      <c r="L1070" s="51">
        <v>8420000</v>
      </c>
      <c r="M1070" s="51">
        <v>8420000</v>
      </c>
      <c r="N1070" s="51">
        <v>8420000</v>
      </c>
      <c r="O1070" s="51">
        <v>8420000</v>
      </c>
      <c r="P1070" s="51">
        <v>8420000</v>
      </c>
      <c r="Q1070" s="51">
        <v>8420000</v>
      </c>
      <c r="R1070" s="51">
        <v>8420000</v>
      </c>
      <c r="S1070" s="51">
        <v>8420000</v>
      </c>
      <c r="T1070" s="51">
        <v>8420000</v>
      </c>
    </row>
    <row r="1071" spans="1:20" s="10" customFormat="1" ht="94.5" customHeight="1" x14ac:dyDescent="0.3">
      <c r="A1071" s="13">
        <f>IF(D1071="","",SUBTOTAL(3,D$7:$D1071))</f>
        <v>1060</v>
      </c>
      <c r="B1071" s="376"/>
      <c r="C1071" s="55" t="s">
        <v>509</v>
      </c>
      <c r="D1071" s="56" t="s">
        <v>568</v>
      </c>
      <c r="E1071" s="425"/>
      <c r="F1071" s="425"/>
      <c r="G1071" s="390"/>
      <c r="H1071" s="391"/>
      <c r="I1071" s="391"/>
      <c r="J1071" s="392"/>
      <c r="K1071" s="425"/>
      <c r="L1071" s="51">
        <v>9500000</v>
      </c>
      <c r="M1071" s="51">
        <v>9500000</v>
      </c>
      <c r="N1071" s="51">
        <v>9500000</v>
      </c>
      <c r="O1071" s="51">
        <v>9500000</v>
      </c>
      <c r="P1071" s="51">
        <v>9500000</v>
      </c>
      <c r="Q1071" s="51">
        <v>9500000</v>
      </c>
      <c r="R1071" s="51">
        <v>9500000</v>
      </c>
      <c r="S1071" s="51">
        <v>9500000</v>
      </c>
      <c r="T1071" s="51">
        <v>9500000</v>
      </c>
    </row>
    <row r="1072" spans="1:20" s="10" customFormat="1" ht="94.5" customHeight="1" x14ac:dyDescent="0.3">
      <c r="A1072" s="13">
        <f>IF(D1072="","",SUBTOTAL(3,D$7:$D1072))</f>
        <v>1061</v>
      </c>
      <c r="B1072" s="376"/>
      <c r="C1072" s="55" t="s">
        <v>510</v>
      </c>
      <c r="D1072" s="56" t="s">
        <v>568</v>
      </c>
      <c r="E1072" s="425"/>
      <c r="F1072" s="425"/>
      <c r="G1072" s="390"/>
      <c r="H1072" s="391"/>
      <c r="I1072" s="391"/>
      <c r="J1072" s="392"/>
      <c r="K1072" s="425"/>
      <c r="L1072" s="51">
        <v>11260000</v>
      </c>
      <c r="M1072" s="51">
        <v>11260000</v>
      </c>
      <c r="N1072" s="51">
        <v>11260000</v>
      </c>
      <c r="O1072" s="51">
        <v>11260000</v>
      </c>
      <c r="P1072" s="51">
        <v>11260000</v>
      </c>
      <c r="Q1072" s="51">
        <v>11260000</v>
      </c>
      <c r="R1072" s="51">
        <v>11260000</v>
      </c>
      <c r="S1072" s="51">
        <v>11260000</v>
      </c>
      <c r="T1072" s="51">
        <v>11260000</v>
      </c>
    </row>
    <row r="1073" spans="1:20" s="10" customFormat="1" ht="94.5" customHeight="1" x14ac:dyDescent="0.3">
      <c r="A1073" s="13">
        <f>IF(D1073="","",SUBTOTAL(3,D$7:$D1073))</f>
        <v>1062</v>
      </c>
      <c r="B1073" s="376"/>
      <c r="C1073" s="55" t="s">
        <v>511</v>
      </c>
      <c r="D1073" s="56" t="s">
        <v>568</v>
      </c>
      <c r="E1073" s="425"/>
      <c r="F1073" s="425"/>
      <c r="G1073" s="390"/>
      <c r="H1073" s="391"/>
      <c r="I1073" s="391"/>
      <c r="J1073" s="392"/>
      <c r="K1073" s="425"/>
      <c r="L1073" s="51">
        <v>11500000</v>
      </c>
      <c r="M1073" s="51">
        <v>11500000</v>
      </c>
      <c r="N1073" s="51">
        <v>11500000</v>
      </c>
      <c r="O1073" s="51">
        <v>11500000</v>
      </c>
      <c r="P1073" s="51">
        <v>11500000</v>
      </c>
      <c r="Q1073" s="51">
        <v>11500000</v>
      </c>
      <c r="R1073" s="51">
        <v>11500000</v>
      </c>
      <c r="S1073" s="51">
        <v>11500000</v>
      </c>
      <c r="T1073" s="51">
        <v>11500000</v>
      </c>
    </row>
    <row r="1074" spans="1:20" s="10" customFormat="1" ht="94.5" customHeight="1" x14ac:dyDescent="0.3">
      <c r="A1074" s="13">
        <f>IF(D1074="","",SUBTOTAL(3,D$7:$D1074))</f>
        <v>1063</v>
      </c>
      <c r="B1074" s="376"/>
      <c r="C1074" s="55" t="s">
        <v>512</v>
      </c>
      <c r="D1074" s="56" t="s">
        <v>568</v>
      </c>
      <c r="E1074" s="425"/>
      <c r="F1074" s="425"/>
      <c r="G1074" s="390"/>
      <c r="H1074" s="391"/>
      <c r="I1074" s="391"/>
      <c r="J1074" s="392"/>
      <c r="K1074" s="425"/>
      <c r="L1074" s="51">
        <v>11900000</v>
      </c>
      <c r="M1074" s="51">
        <v>11900000</v>
      </c>
      <c r="N1074" s="51">
        <v>11900000</v>
      </c>
      <c r="O1074" s="51">
        <v>11900000</v>
      </c>
      <c r="P1074" s="51">
        <v>11900000</v>
      </c>
      <c r="Q1074" s="51">
        <v>11900000</v>
      </c>
      <c r="R1074" s="51">
        <v>11900000</v>
      </c>
      <c r="S1074" s="51">
        <v>11900000</v>
      </c>
      <c r="T1074" s="51">
        <v>11900000</v>
      </c>
    </row>
    <row r="1075" spans="1:20" s="10" customFormat="1" ht="94.5" customHeight="1" x14ac:dyDescent="0.3">
      <c r="A1075" s="13">
        <f>IF(D1075="","",SUBTOTAL(3,D$7:$D1075))</f>
        <v>1064</v>
      </c>
      <c r="B1075" s="376"/>
      <c r="C1075" s="55" t="s">
        <v>2844</v>
      </c>
      <c r="D1075" s="56" t="s">
        <v>568</v>
      </c>
      <c r="E1075" s="425"/>
      <c r="F1075" s="425"/>
      <c r="G1075" s="390"/>
      <c r="H1075" s="391"/>
      <c r="I1075" s="391"/>
      <c r="J1075" s="392"/>
      <c r="K1075" s="425"/>
      <c r="L1075" s="51">
        <v>13500000</v>
      </c>
      <c r="M1075" s="51">
        <v>13500000</v>
      </c>
      <c r="N1075" s="51">
        <v>13500000</v>
      </c>
      <c r="O1075" s="51">
        <v>13500000</v>
      </c>
      <c r="P1075" s="51">
        <v>13500000</v>
      </c>
      <c r="Q1075" s="51">
        <v>13500000</v>
      </c>
      <c r="R1075" s="51">
        <v>13500000</v>
      </c>
      <c r="S1075" s="51">
        <v>13500000</v>
      </c>
      <c r="T1075" s="51">
        <v>13500000</v>
      </c>
    </row>
    <row r="1076" spans="1:20" s="10" customFormat="1" ht="94.5" customHeight="1" x14ac:dyDescent="0.3">
      <c r="A1076" s="13">
        <f>IF(D1076="","",SUBTOTAL(3,D$7:$D1076))</f>
        <v>1065</v>
      </c>
      <c r="B1076" s="376"/>
      <c r="C1076" s="55" t="s">
        <v>2185</v>
      </c>
      <c r="D1076" s="56" t="s">
        <v>568</v>
      </c>
      <c r="E1076" s="425" t="s">
        <v>3079</v>
      </c>
      <c r="F1076" s="388" t="s">
        <v>477</v>
      </c>
      <c r="G1076" s="390"/>
      <c r="H1076" s="391"/>
      <c r="I1076" s="391"/>
      <c r="J1076" s="392"/>
      <c r="K1076" s="425"/>
      <c r="L1076" s="51">
        <v>7199999.9999999991</v>
      </c>
      <c r="M1076" s="51">
        <v>7199999.9999999991</v>
      </c>
      <c r="N1076" s="51">
        <v>7199999.9999999991</v>
      </c>
      <c r="O1076" s="51">
        <v>7199999.9999999991</v>
      </c>
      <c r="P1076" s="51">
        <v>7199999.9999999991</v>
      </c>
      <c r="Q1076" s="51">
        <v>7199999.9999999991</v>
      </c>
      <c r="R1076" s="51">
        <v>7199999.9999999991</v>
      </c>
      <c r="S1076" s="51">
        <v>7199999.9999999991</v>
      </c>
      <c r="T1076" s="51">
        <v>7199999.9999999991</v>
      </c>
    </row>
    <row r="1077" spans="1:20" s="10" customFormat="1" ht="94.5" customHeight="1" x14ac:dyDescent="0.3">
      <c r="A1077" s="13">
        <f>IF(D1077="","",SUBTOTAL(3,D$7:$D1077))</f>
        <v>1066</v>
      </c>
      <c r="B1077" s="376"/>
      <c r="C1077" s="55" t="s">
        <v>2186</v>
      </c>
      <c r="D1077" s="56" t="s">
        <v>568</v>
      </c>
      <c r="E1077" s="425"/>
      <c r="F1077" s="388"/>
      <c r="G1077" s="390"/>
      <c r="H1077" s="391"/>
      <c r="I1077" s="391"/>
      <c r="J1077" s="392"/>
      <c r="K1077" s="425"/>
      <c r="L1077" s="51">
        <v>10200000</v>
      </c>
      <c r="M1077" s="51">
        <v>10200000</v>
      </c>
      <c r="N1077" s="51">
        <v>10200000</v>
      </c>
      <c r="O1077" s="51">
        <v>10200000</v>
      </c>
      <c r="P1077" s="51">
        <v>10200000</v>
      </c>
      <c r="Q1077" s="51">
        <v>10200000</v>
      </c>
      <c r="R1077" s="51">
        <v>10200000</v>
      </c>
      <c r="S1077" s="51">
        <v>10200000</v>
      </c>
      <c r="T1077" s="51">
        <v>10200000</v>
      </c>
    </row>
    <row r="1078" spans="1:20" s="10" customFormat="1" ht="94.5" customHeight="1" x14ac:dyDescent="0.3">
      <c r="A1078" s="13">
        <f>IF(D1078="","",SUBTOTAL(3,D$7:$D1078))</f>
        <v>1067</v>
      </c>
      <c r="B1078" s="376"/>
      <c r="C1078" s="55" t="s">
        <v>2187</v>
      </c>
      <c r="D1078" s="56" t="s">
        <v>568</v>
      </c>
      <c r="E1078" s="425"/>
      <c r="F1078" s="388"/>
      <c r="G1078" s="390"/>
      <c r="H1078" s="391"/>
      <c r="I1078" s="391"/>
      <c r="J1078" s="392"/>
      <c r="K1078" s="425"/>
      <c r="L1078" s="51">
        <v>13800000</v>
      </c>
      <c r="M1078" s="51">
        <v>13800000</v>
      </c>
      <c r="N1078" s="51">
        <v>13800000</v>
      </c>
      <c r="O1078" s="51">
        <v>13800000</v>
      </c>
      <c r="P1078" s="51">
        <v>13800000</v>
      </c>
      <c r="Q1078" s="51">
        <v>13800000</v>
      </c>
      <c r="R1078" s="51">
        <v>13800000</v>
      </c>
      <c r="S1078" s="51">
        <v>13800000</v>
      </c>
      <c r="T1078" s="51">
        <v>13800000</v>
      </c>
    </row>
    <row r="1079" spans="1:20" s="10" customFormat="1" ht="94.5" customHeight="1" x14ac:dyDescent="0.3">
      <c r="A1079" s="13">
        <f>IF(D1079="","",SUBTOTAL(3,D$7:$D1079))</f>
        <v>1068</v>
      </c>
      <c r="B1079" s="376"/>
      <c r="C1079" s="55" t="s">
        <v>2188</v>
      </c>
      <c r="D1079" s="56" t="s">
        <v>568</v>
      </c>
      <c r="E1079" s="425"/>
      <c r="F1079" s="388"/>
      <c r="G1079" s="390"/>
      <c r="H1079" s="391"/>
      <c r="I1079" s="391"/>
      <c r="J1079" s="392"/>
      <c r="K1079" s="425"/>
      <c r="L1079" s="51">
        <v>17800000</v>
      </c>
      <c r="M1079" s="51">
        <v>17800000</v>
      </c>
      <c r="N1079" s="51">
        <v>17800000</v>
      </c>
      <c r="O1079" s="51">
        <v>17800000</v>
      </c>
      <c r="P1079" s="51">
        <v>17800000</v>
      </c>
      <c r="Q1079" s="51">
        <v>17800000</v>
      </c>
      <c r="R1079" s="51">
        <v>17800000</v>
      </c>
      <c r="S1079" s="51">
        <v>17800000</v>
      </c>
      <c r="T1079" s="51">
        <v>17800000</v>
      </c>
    </row>
    <row r="1080" spans="1:20" s="10" customFormat="1" ht="249" customHeight="1" x14ac:dyDescent="0.3">
      <c r="A1080" s="13">
        <f>IF(D1080="","",SUBTOTAL(3,D$7:$D1080))</f>
        <v>1069</v>
      </c>
      <c r="B1080" s="376"/>
      <c r="C1080" s="55" t="s">
        <v>3080</v>
      </c>
      <c r="D1080" s="56" t="s">
        <v>568</v>
      </c>
      <c r="E1080" s="392" t="s">
        <v>3081</v>
      </c>
      <c r="F1080" s="388" t="s">
        <v>477</v>
      </c>
      <c r="G1080" s="390"/>
      <c r="H1080" s="391"/>
      <c r="I1080" s="391"/>
      <c r="J1080" s="392"/>
      <c r="K1080" s="425"/>
      <c r="L1080" s="51">
        <v>11200000</v>
      </c>
      <c r="M1080" s="51">
        <v>11200000</v>
      </c>
      <c r="N1080" s="51">
        <v>11200000</v>
      </c>
      <c r="O1080" s="51">
        <v>11200000</v>
      </c>
      <c r="P1080" s="51">
        <v>11200000</v>
      </c>
      <c r="Q1080" s="51">
        <v>11200000</v>
      </c>
      <c r="R1080" s="51">
        <v>11200000</v>
      </c>
      <c r="S1080" s="51">
        <v>11200000</v>
      </c>
      <c r="T1080" s="51">
        <v>11200000</v>
      </c>
    </row>
    <row r="1081" spans="1:20" s="10" customFormat="1" ht="249" customHeight="1" x14ac:dyDescent="0.3">
      <c r="A1081" s="13">
        <f>IF(D1081="","",SUBTOTAL(3,D$7:$D1081))</f>
        <v>1070</v>
      </c>
      <c r="B1081" s="376"/>
      <c r="C1081" s="55" t="s">
        <v>3082</v>
      </c>
      <c r="D1081" s="56" t="s">
        <v>568</v>
      </c>
      <c r="E1081" s="392"/>
      <c r="F1081" s="388"/>
      <c r="G1081" s="390"/>
      <c r="H1081" s="391"/>
      <c r="I1081" s="391"/>
      <c r="J1081" s="392"/>
      <c r="K1081" s="425"/>
      <c r="L1081" s="51">
        <v>14200000</v>
      </c>
      <c r="M1081" s="51">
        <v>14200000</v>
      </c>
      <c r="N1081" s="51">
        <v>14200000</v>
      </c>
      <c r="O1081" s="51">
        <v>14200000</v>
      </c>
      <c r="P1081" s="51">
        <v>14200000</v>
      </c>
      <c r="Q1081" s="51">
        <v>14200000</v>
      </c>
      <c r="R1081" s="51">
        <v>14200000</v>
      </c>
      <c r="S1081" s="51">
        <v>14200000</v>
      </c>
      <c r="T1081" s="51">
        <v>14200000</v>
      </c>
    </row>
    <row r="1082" spans="1:20" s="10" customFormat="1" ht="249" customHeight="1" x14ac:dyDescent="0.3">
      <c r="A1082" s="13">
        <f>IF(D1082="","",SUBTOTAL(3,D$7:$D1082))</f>
        <v>1071</v>
      </c>
      <c r="B1082" s="376"/>
      <c r="C1082" s="55" t="s">
        <v>3083</v>
      </c>
      <c r="D1082" s="56" t="s">
        <v>568</v>
      </c>
      <c r="E1082" s="392"/>
      <c r="F1082" s="388"/>
      <c r="G1082" s="390"/>
      <c r="H1082" s="391"/>
      <c r="I1082" s="391"/>
      <c r="J1082" s="392"/>
      <c r="K1082" s="425"/>
      <c r="L1082" s="51">
        <v>18600000</v>
      </c>
      <c r="M1082" s="51">
        <v>18600000</v>
      </c>
      <c r="N1082" s="51">
        <v>18600000</v>
      </c>
      <c r="O1082" s="51">
        <v>18600000</v>
      </c>
      <c r="P1082" s="51">
        <v>18600000</v>
      </c>
      <c r="Q1082" s="51">
        <v>18600000</v>
      </c>
      <c r="R1082" s="51">
        <v>18600000</v>
      </c>
      <c r="S1082" s="51">
        <v>18600000</v>
      </c>
      <c r="T1082" s="51">
        <v>18600000</v>
      </c>
    </row>
    <row r="1083" spans="1:20" s="10" customFormat="1" ht="249" customHeight="1" x14ac:dyDescent="0.3">
      <c r="A1083" s="13">
        <f>IF(D1083="","",SUBTOTAL(3,D$7:$D1083))</f>
        <v>1072</v>
      </c>
      <c r="B1083" s="376"/>
      <c r="C1083" s="55" t="s">
        <v>3084</v>
      </c>
      <c r="D1083" s="56" t="s">
        <v>568</v>
      </c>
      <c r="E1083" s="392"/>
      <c r="F1083" s="388"/>
      <c r="G1083" s="390"/>
      <c r="H1083" s="391"/>
      <c r="I1083" s="391"/>
      <c r="J1083" s="392"/>
      <c r="K1083" s="425"/>
      <c r="L1083" s="51">
        <v>20500000</v>
      </c>
      <c r="M1083" s="51">
        <v>20500000</v>
      </c>
      <c r="N1083" s="51">
        <v>20500000</v>
      </c>
      <c r="O1083" s="51">
        <v>20500000</v>
      </c>
      <c r="P1083" s="51">
        <v>20500000</v>
      </c>
      <c r="Q1083" s="51">
        <v>20500000</v>
      </c>
      <c r="R1083" s="51">
        <v>20500000</v>
      </c>
      <c r="S1083" s="51">
        <v>20500000</v>
      </c>
      <c r="T1083" s="51">
        <v>20500000</v>
      </c>
    </row>
    <row r="1084" spans="1:20" s="10" customFormat="1" ht="249" customHeight="1" x14ac:dyDescent="0.3">
      <c r="A1084" s="13">
        <f>IF(D1084="","",SUBTOTAL(3,D$7:$D1084))</f>
        <v>1073</v>
      </c>
      <c r="B1084" s="376"/>
      <c r="C1084" s="55" t="s">
        <v>3085</v>
      </c>
      <c r="D1084" s="56" t="s">
        <v>568</v>
      </c>
      <c r="E1084" s="392"/>
      <c r="F1084" s="388"/>
      <c r="G1084" s="390"/>
      <c r="H1084" s="391"/>
      <c r="I1084" s="391"/>
      <c r="J1084" s="392"/>
      <c r="K1084" s="425"/>
      <c r="L1084" s="51">
        <v>21500000</v>
      </c>
      <c r="M1084" s="51">
        <v>21500000</v>
      </c>
      <c r="N1084" s="51">
        <v>21500000</v>
      </c>
      <c r="O1084" s="51">
        <v>21500000</v>
      </c>
      <c r="P1084" s="51">
        <v>21500000</v>
      </c>
      <c r="Q1084" s="51">
        <v>21500000</v>
      </c>
      <c r="R1084" s="51">
        <v>21500000</v>
      </c>
      <c r="S1084" s="51">
        <v>21500000</v>
      </c>
      <c r="T1084" s="51">
        <v>21500000</v>
      </c>
    </row>
    <row r="1085" spans="1:20" s="10" customFormat="1" ht="249" customHeight="1" x14ac:dyDescent="0.3">
      <c r="A1085" s="13">
        <f>IF(D1085="","",SUBTOTAL(3,D$7:$D1085))</f>
        <v>1074</v>
      </c>
      <c r="B1085" s="376"/>
      <c r="C1085" s="55" t="s">
        <v>3086</v>
      </c>
      <c r="D1085" s="56" t="s">
        <v>568</v>
      </c>
      <c r="E1085" s="392"/>
      <c r="F1085" s="388"/>
      <c r="G1085" s="390"/>
      <c r="H1085" s="391"/>
      <c r="I1085" s="391"/>
      <c r="J1085" s="392"/>
      <c r="K1085" s="425"/>
      <c r="L1085" s="51">
        <v>22500000</v>
      </c>
      <c r="M1085" s="51">
        <v>22500000</v>
      </c>
      <c r="N1085" s="51">
        <v>22500000</v>
      </c>
      <c r="O1085" s="51">
        <v>22500000</v>
      </c>
      <c r="P1085" s="51">
        <v>22500000</v>
      </c>
      <c r="Q1085" s="51">
        <v>22500000</v>
      </c>
      <c r="R1085" s="51">
        <v>22500000</v>
      </c>
      <c r="S1085" s="51">
        <v>22500000</v>
      </c>
      <c r="T1085" s="51">
        <v>22500000</v>
      </c>
    </row>
    <row r="1086" spans="1:20" s="10" customFormat="1" ht="249" customHeight="1" x14ac:dyDescent="0.3">
      <c r="A1086" s="13">
        <f>IF(D1086="","",SUBTOTAL(3,D$7:$D1086))</f>
        <v>1075</v>
      </c>
      <c r="B1086" s="376"/>
      <c r="C1086" s="55" t="s">
        <v>3087</v>
      </c>
      <c r="D1086" s="56" t="s">
        <v>568</v>
      </c>
      <c r="E1086" s="425" t="s">
        <v>3088</v>
      </c>
      <c r="F1086" s="388" t="s">
        <v>477</v>
      </c>
      <c r="G1086" s="390"/>
      <c r="H1086" s="391"/>
      <c r="I1086" s="391"/>
      <c r="J1086" s="392"/>
      <c r="K1086" s="425"/>
      <c r="L1086" s="51">
        <v>19450000</v>
      </c>
      <c r="M1086" s="51">
        <v>19450000</v>
      </c>
      <c r="N1086" s="51">
        <v>19450000</v>
      </c>
      <c r="O1086" s="51">
        <v>19450000</v>
      </c>
      <c r="P1086" s="51">
        <v>19450000</v>
      </c>
      <c r="Q1086" s="51">
        <v>19450000</v>
      </c>
      <c r="R1086" s="51">
        <v>19450000</v>
      </c>
      <c r="S1086" s="51">
        <v>19450000</v>
      </c>
      <c r="T1086" s="51">
        <v>19450000</v>
      </c>
    </row>
    <row r="1087" spans="1:20" s="10" customFormat="1" ht="333" customHeight="1" x14ac:dyDescent="0.3">
      <c r="A1087" s="13">
        <f>IF(D1087="","",SUBTOTAL(3,D$7:$D1087))</f>
        <v>1076</v>
      </c>
      <c r="B1087" s="376"/>
      <c r="C1087" s="55" t="s">
        <v>3089</v>
      </c>
      <c r="D1087" s="56" t="s">
        <v>568</v>
      </c>
      <c r="E1087" s="425"/>
      <c r="F1087" s="388"/>
      <c r="G1087" s="390"/>
      <c r="H1087" s="391"/>
      <c r="I1087" s="391"/>
      <c r="J1087" s="392"/>
      <c r="K1087" s="425"/>
      <c r="L1087" s="51">
        <v>24300000</v>
      </c>
      <c r="M1087" s="51">
        <v>24300000</v>
      </c>
      <c r="N1087" s="51">
        <v>24300000</v>
      </c>
      <c r="O1087" s="51">
        <v>24300000</v>
      </c>
      <c r="P1087" s="51">
        <v>24300000</v>
      </c>
      <c r="Q1087" s="51">
        <v>24300000</v>
      </c>
      <c r="R1087" s="51">
        <v>24300000</v>
      </c>
      <c r="S1087" s="51">
        <v>24300000</v>
      </c>
      <c r="T1087" s="51">
        <v>24300000</v>
      </c>
    </row>
    <row r="1088" spans="1:20" s="10" customFormat="1" ht="333" customHeight="1" x14ac:dyDescent="0.3">
      <c r="A1088" s="13">
        <f>IF(D1088="","",SUBTOTAL(3,D$7:$D1088))</f>
        <v>1077</v>
      </c>
      <c r="B1088" s="376"/>
      <c r="C1088" s="55" t="s">
        <v>3090</v>
      </c>
      <c r="D1088" s="56" t="s">
        <v>568</v>
      </c>
      <c r="E1088" s="425"/>
      <c r="F1088" s="388"/>
      <c r="G1088" s="390"/>
      <c r="H1088" s="391"/>
      <c r="I1088" s="391"/>
      <c r="J1088" s="392"/>
      <c r="K1088" s="425"/>
      <c r="L1088" s="51">
        <v>28700000</v>
      </c>
      <c r="M1088" s="51">
        <v>28700000</v>
      </c>
      <c r="N1088" s="51">
        <v>28700000</v>
      </c>
      <c r="O1088" s="51">
        <v>28700000</v>
      </c>
      <c r="P1088" s="51">
        <v>28700000</v>
      </c>
      <c r="Q1088" s="51">
        <v>28700000</v>
      </c>
      <c r="R1088" s="51">
        <v>28700000</v>
      </c>
      <c r="S1088" s="51">
        <v>28700000</v>
      </c>
      <c r="T1088" s="51">
        <v>28700000</v>
      </c>
    </row>
    <row r="1089" spans="1:20" s="10" customFormat="1" ht="183.75" customHeight="1" x14ac:dyDescent="0.3">
      <c r="A1089" s="13">
        <f>IF(D1089="","",SUBTOTAL(3,D$7:$D1089))</f>
        <v>1078</v>
      </c>
      <c r="B1089" s="376"/>
      <c r="C1089" s="55" t="s">
        <v>3091</v>
      </c>
      <c r="D1089" s="56" t="s">
        <v>568</v>
      </c>
      <c r="E1089" s="425"/>
      <c r="F1089" s="388"/>
      <c r="G1089" s="390"/>
      <c r="H1089" s="391"/>
      <c r="I1089" s="391"/>
      <c r="J1089" s="392"/>
      <c r="K1089" s="425"/>
      <c r="L1089" s="51">
        <v>31000000</v>
      </c>
      <c r="M1089" s="51">
        <v>31000000</v>
      </c>
      <c r="N1089" s="51">
        <v>31000000</v>
      </c>
      <c r="O1089" s="51">
        <v>31000000</v>
      </c>
      <c r="P1089" s="51">
        <v>31000000</v>
      </c>
      <c r="Q1089" s="51">
        <v>31000000</v>
      </c>
      <c r="R1089" s="51">
        <v>31000000</v>
      </c>
      <c r="S1089" s="51">
        <v>31000000</v>
      </c>
      <c r="T1089" s="51">
        <v>31000000</v>
      </c>
    </row>
    <row r="1090" spans="1:20" s="10" customFormat="1" ht="183.75" customHeight="1" x14ac:dyDescent="0.3">
      <c r="A1090" s="13">
        <f>IF(D1090="","",SUBTOTAL(3,D$7:$D1090))</f>
        <v>1079</v>
      </c>
      <c r="B1090" s="376"/>
      <c r="C1090" s="55" t="s">
        <v>3092</v>
      </c>
      <c r="D1090" s="56" t="s">
        <v>568</v>
      </c>
      <c r="E1090" s="425"/>
      <c r="F1090" s="388"/>
      <c r="G1090" s="390"/>
      <c r="H1090" s="391"/>
      <c r="I1090" s="391"/>
      <c r="J1090" s="392"/>
      <c r="K1090" s="425"/>
      <c r="L1090" s="51">
        <v>34900000</v>
      </c>
      <c r="M1090" s="51">
        <v>34900000</v>
      </c>
      <c r="N1090" s="51">
        <v>34900000</v>
      </c>
      <c r="O1090" s="51">
        <v>34900000</v>
      </c>
      <c r="P1090" s="51">
        <v>34900000</v>
      </c>
      <c r="Q1090" s="51">
        <v>34900000</v>
      </c>
      <c r="R1090" s="51">
        <v>34900000</v>
      </c>
      <c r="S1090" s="51">
        <v>34900000</v>
      </c>
      <c r="T1090" s="51">
        <v>34900000</v>
      </c>
    </row>
    <row r="1091" spans="1:20" s="10" customFormat="1" ht="148.5" customHeight="1" x14ac:dyDescent="0.3">
      <c r="A1091" s="13">
        <f>IF(D1091="","",SUBTOTAL(3,D$7:$D1091))</f>
        <v>1080</v>
      </c>
      <c r="B1091" s="376"/>
      <c r="C1091" s="55" t="s">
        <v>3093</v>
      </c>
      <c r="D1091" s="56" t="s">
        <v>568</v>
      </c>
      <c r="E1091" s="425"/>
      <c r="F1091" s="388"/>
      <c r="G1091" s="390"/>
      <c r="H1091" s="391"/>
      <c r="I1091" s="391"/>
      <c r="J1091" s="392"/>
      <c r="K1091" s="425"/>
      <c r="L1091" s="51">
        <v>41800000</v>
      </c>
      <c r="M1091" s="51">
        <v>41800000</v>
      </c>
      <c r="N1091" s="51">
        <v>41800000</v>
      </c>
      <c r="O1091" s="51">
        <v>41800000</v>
      </c>
      <c r="P1091" s="51">
        <v>41800000</v>
      </c>
      <c r="Q1091" s="51">
        <v>41800000</v>
      </c>
      <c r="R1091" s="51">
        <v>41800000</v>
      </c>
      <c r="S1091" s="51">
        <v>41800000</v>
      </c>
      <c r="T1091" s="51">
        <v>41800000</v>
      </c>
    </row>
    <row r="1092" spans="1:20" s="10" customFormat="1" ht="69" customHeight="1" x14ac:dyDescent="0.3">
      <c r="A1092" s="13">
        <f>IF(D1092="","",SUBTOTAL(3,D$7:$D1092))</f>
        <v>1081</v>
      </c>
      <c r="B1092" s="376"/>
      <c r="C1092" s="55" t="s">
        <v>3094</v>
      </c>
      <c r="D1092" s="56" t="s">
        <v>568</v>
      </c>
      <c r="E1092" s="373" t="s">
        <v>3095</v>
      </c>
      <c r="F1092" s="53"/>
      <c r="G1092" s="390"/>
      <c r="H1092" s="391"/>
      <c r="I1092" s="391"/>
      <c r="J1092" s="392"/>
      <c r="K1092" s="425"/>
      <c r="L1092" s="51">
        <v>1480000</v>
      </c>
      <c r="M1092" s="51">
        <v>1480000</v>
      </c>
      <c r="N1092" s="51">
        <v>1480000</v>
      </c>
      <c r="O1092" s="51">
        <v>1480000</v>
      </c>
      <c r="P1092" s="51">
        <v>1480000</v>
      </c>
      <c r="Q1092" s="51">
        <v>1480000</v>
      </c>
      <c r="R1092" s="51">
        <v>1480000</v>
      </c>
      <c r="S1092" s="51">
        <v>1480000</v>
      </c>
      <c r="T1092" s="51">
        <v>1480000</v>
      </c>
    </row>
    <row r="1093" spans="1:20" s="10" customFormat="1" ht="69" customHeight="1" x14ac:dyDescent="0.3">
      <c r="A1093" s="13">
        <f>IF(D1093="","",SUBTOTAL(3,D$7:$D1093))</f>
        <v>1082</v>
      </c>
      <c r="B1093" s="376"/>
      <c r="C1093" s="55" t="s">
        <v>3096</v>
      </c>
      <c r="D1093" s="56" t="s">
        <v>568</v>
      </c>
      <c r="E1093" s="373"/>
      <c r="F1093" s="53"/>
      <c r="G1093" s="390"/>
      <c r="H1093" s="391"/>
      <c r="I1093" s="391"/>
      <c r="J1093" s="392"/>
      <c r="K1093" s="425"/>
      <c r="L1093" s="51">
        <v>1820000</v>
      </c>
      <c r="M1093" s="51">
        <v>1820000</v>
      </c>
      <c r="N1093" s="51">
        <v>1820000</v>
      </c>
      <c r="O1093" s="51">
        <v>1820000</v>
      </c>
      <c r="P1093" s="51">
        <v>1820000</v>
      </c>
      <c r="Q1093" s="51">
        <v>1820000</v>
      </c>
      <c r="R1093" s="51">
        <v>1820000</v>
      </c>
      <c r="S1093" s="51">
        <v>1820000</v>
      </c>
      <c r="T1093" s="51">
        <v>1820000</v>
      </c>
    </row>
    <row r="1094" spans="1:20" s="10" customFormat="1" ht="69" customHeight="1" x14ac:dyDescent="0.3">
      <c r="A1094" s="13">
        <f>IF(D1094="","",SUBTOTAL(3,D$7:$D1094))</f>
        <v>1083</v>
      </c>
      <c r="B1094" s="376"/>
      <c r="C1094" s="55" t="s">
        <v>2845</v>
      </c>
      <c r="D1094" s="55" t="s">
        <v>2846</v>
      </c>
      <c r="E1094" s="392" t="s">
        <v>1674</v>
      </c>
      <c r="F1094" s="425" t="s">
        <v>477</v>
      </c>
      <c r="G1094" s="390"/>
      <c r="H1094" s="391"/>
      <c r="I1094" s="391"/>
      <c r="J1094" s="392"/>
      <c r="K1094" s="425"/>
      <c r="L1094" s="51">
        <v>2700000</v>
      </c>
      <c r="M1094" s="51">
        <v>2700000</v>
      </c>
      <c r="N1094" s="51">
        <v>2700000</v>
      </c>
      <c r="O1094" s="51">
        <v>2700000</v>
      </c>
      <c r="P1094" s="51">
        <v>2700000</v>
      </c>
      <c r="Q1094" s="51">
        <v>2700000</v>
      </c>
      <c r="R1094" s="51">
        <v>2700000</v>
      </c>
      <c r="S1094" s="51">
        <v>2700000</v>
      </c>
      <c r="T1094" s="51">
        <v>2700000</v>
      </c>
    </row>
    <row r="1095" spans="1:20" s="10" customFormat="1" ht="65.099999999999994" customHeight="1" x14ac:dyDescent="0.3">
      <c r="A1095" s="13">
        <f>IF(D1095="","",SUBTOTAL(3,D$7:$D1095))</f>
        <v>1084</v>
      </c>
      <c r="B1095" s="376"/>
      <c r="C1095" s="55" t="s">
        <v>2847</v>
      </c>
      <c r="D1095" s="55" t="s">
        <v>2846</v>
      </c>
      <c r="E1095" s="392"/>
      <c r="F1095" s="425"/>
      <c r="G1095" s="390"/>
      <c r="H1095" s="391"/>
      <c r="I1095" s="391"/>
      <c r="J1095" s="392"/>
      <c r="K1095" s="425"/>
      <c r="L1095" s="51">
        <v>2850000</v>
      </c>
      <c r="M1095" s="51">
        <v>2850000</v>
      </c>
      <c r="N1095" s="51">
        <v>2850000</v>
      </c>
      <c r="O1095" s="51">
        <v>2850000</v>
      </c>
      <c r="P1095" s="51">
        <v>2850000</v>
      </c>
      <c r="Q1095" s="51">
        <v>2850000</v>
      </c>
      <c r="R1095" s="51">
        <v>2850000</v>
      </c>
      <c r="S1095" s="51">
        <v>2850000</v>
      </c>
      <c r="T1095" s="51">
        <v>2850000</v>
      </c>
    </row>
    <row r="1096" spans="1:20" s="10" customFormat="1" ht="65.099999999999994" customHeight="1" x14ac:dyDescent="0.3">
      <c r="A1096" s="13">
        <f>IF(D1096="","",SUBTOTAL(3,D$7:$D1096))</f>
        <v>1085</v>
      </c>
      <c r="B1096" s="376"/>
      <c r="C1096" s="55" t="s">
        <v>2848</v>
      </c>
      <c r="D1096" s="55" t="s">
        <v>2846</v>
      </c>
      <c r="E1096" s="392"/>
      <c r="F1096" s="425"/>
      <c r="G1096" s="390"/>
      <c r="H1096" s="391"/>
      <c r="I1096" s="391"/>
      <c r="J1096" s="392"/>
      <c r="K1096" s="425"/>
      <c r="L1096" s="51">
        <v>2950000</v>
      </c>
      <c r="M1096" s="51">
        <v>2950000</v>
      </c>
      <c r="N1096" s="51">
        <v>2950000</v>
      </c>
      <c r="O1096" s="51">
        <v>2950000</v>
      </c>
      <c r="P1096" s="51">
        <v>2950000</v>
      </c>
      <c r="Q1096" s="51">
        <v>2950000</v>
      </c>
      <c r="R1096" s="51">
        <v>2950000</v>
      </c>
      <c r="S1096" s="51">
        <v>2950000</v>
      </c>
      <c r="T1096" s="51">
        <v>2950000</v>
      </c>
    </row>
    <row r="1097" spans="1:20" s="10" customFormat="1" ht="65.099999999999994" customHeight="1" x14ac:dyDescent="0.3">
      <c r="A1097" s="13">
        <f>IF(D1097="","",SUBTOTAL(3,D$7:$D1097))</f>
        <v>1086</v>
      </c>
      <c r="B1097" s="376"/>
      <c r="C1097" s="55" t="s">
        <v>2849</v>
      </c>
      <c r="D1097" s="55" t="s">
        <v>2846</v>
      </c>
      <c r="E1097" s="392"/>
      <c r="F1097" s="425"/>
      <c r="G1097" s="390"/>
      <c r="H1097" s="391"/>
      <c r="I1097" s="391"/>
      <c r="J1097" s="392"/>
      <c r="K1097" s="425"/>
      <c r="L1097" s="51">
        <v>3200000</v>
      </c>
      <c r="M1097" s="51">
        <v>3200000</v>
      </c>
      <c r="N1097" s="51">
        <v>3200000</v>
      </c>
      <c r="O1097" s="51">
        <v>3200000</v>
      </c>
      <c r="P1097" s="51">
        <v>3200000</v>
      </c>
      <c r="Q1097" s="51">
        <v>3200000</v>
      </c>
      <c r="R1097" s="51">
        <v>3200000</v>
      </c>
      <c r="S1097" s="51">
        <v>3200000</v>
      </c>
      <c r="T1097" s="51">
        <v>3200000</v>
      </c>
    </row>
    <row r="1098" spans="1:20" s="10" customFormat="1" ht="65.099999999999994" customHeight="1" x14ac:dyDescent="0.3">
      <c r="A1098" s="13">
        <f>IF(D1098="","",SUBTOTAL(3,D$7:$D1098))</f>
        <v>1087</v>
      </c>
      <c r="B1098" s="376"/>
      <c r="C1098" s="55" t="s">
        <v>513</v>
      </c>
      <c r="D1098" s="56" t="s">
        <v>568</v>
      </c>
      <c r="E1098" s="392"/>
      <c r="F1098" s="425"/>
      <c r="G1098" s="390"/>
      <c r="H1098" s="391"/>
      <c r="I1098" s="391"/>
      <c r="J1098" s="392"/>
      <c r="K1098" s="425"/>
      <c r="L1098" s="51">
        <v>3727272.7272727271</v>
      </c>
      <c r="M1098" s="51">
        <v>3727272.7272727271</v>
      </c>
      <c r="N1098" s="51">
        <v>3727272.7272727271</v>
      </c>
      <c r="O1098" s="51">
        <v>3727272.7272727271</v>
      </c>
      <c r="P1098" s="51">
        <v>3727272.7272727271</v>
      </c>
      <c r="Q1098" s="51">
        <v>3727272.7272727271</v>
      </c>
      <c r="R1098" s="51">
        <v>3727272.7272727271</v>
      </c>
      <c r="S1098" s="51">
        <v>3727272.7272727271</v>
      </c>
      <c r="T1098" s="51">
        <v>3727272.7272727271</v>
      </c>
    </row>
    <row r="1099" spans="1:20" s="10" customFormat="1" ht="65.099999999999994" customHeight="1" x14ac:dyDescent="0.3">
      <c r="A1099" s="13">
        <f>IF(D1099="","",SUBTOTAL(3,D$7:$D1099))</f>
        <v>1088</v>
      </c>
      <c r="B1099" s="376"/>
      <c r="C1099" s="55" t="s">
        <v>514</v>
      </c>
      <c r="D1099" s="56" t="s">
        <v>568</v>
      </c>
      <c r="E1099" s="392"/>
      <c r="F1099" s="425"/>
      <c r="G1099" s="390"/>
      <c r="H1099" s="391"/>
      <c r="I1099" s="391"/>
      <c r="J1099" s="392"/>
      <c r="K1099" s="425"/>
      <c r="L1099" s="51">
        <v>3818181.8181818179</v>
      </c>
      <c r="M1099" s="51">
        <v>3818181.8181818179</v>
      </c>
      <c r="N1099" s="51">
        <v>3818181.8181818179</v>
      </c>
      <c r="O1099" s="51">
        <v>3818181.8181818179</v>
      </c>
      <c r="P1099" s="51">
        <v>3818181.8181818179</v>
      </c>
      <c r="Q1099" s="51">
        <v>3818181.8181818179</v>
      </c>
      <c r="R1099" s="51">
        <v>3818181.8181818179</v>
      </c>
      <c r="S1099" s="51">
        <v>3818181.8181818179</v>
      </c>
      <c r="T1099" s="51">
        <v>3818181.8181818179</v>
      </c>
    </row>
    <row r="1100" spans="1:20" s="10" customFormat="1" ht="65.099999999999994" customHeight="1" x14ac:dyDescent="0.3">
      <c r="A1100" s="13">
        <f>IF(D1100="","",SUBTOTAL(3,D$7:$D1100))</f>
        <v>1089</v>
      </c>
      <c r="B1100" s="376"/>
      <c r="C1100" s="55" t="s">
        <v>515</v>
      </c>
      <c r="D1100" s="56" t="s">
        <v>568</v>
      </c>
      <c r="E1100" s="392"/>
      <c r="F1100" s="425"/>
      <c r="G1100" s="390"/>
      <c r="H1100" s="391"/>
      <c r="I1100" s="391"/>
      <c r="J1100" s="392"/>
      <c r="K1100" s="425"/>
      <c r="L1100" s="51">
        <v>3999999.9999999995</v>
      </c>
      <c r="M1100" s="51">
        <v>3999999.9999999995</v>
      </c>
      <c r="N1100" s="51">
        <v>3999999.9999999995</v>
      </c>
      <c r="O1100" s="51">
        <v>3999999.9999999995</v>
      </c>
      <c r="P1100" s="51">
        <v>3999999.9999999995</v>
      </c>
      <c r="Q1100" s="51">
        <v>3999999.9999999995</v>
      </c>
      <c r="R1100" s="51">
        <v>3999999.9999999995</v>
      </c>
      <c r="S1100" s="51">
        <v>3999999.9999999995</v>
      </c>
      <c r="T1100" s="51">
        <v>3999999.9999999995</v>
      </c>
    </row>
    <row r="1101" spans="1:20" s="10" customFormat="1" ht="65.099999999999994" customHeight="1" x14ac:dyDescent="0.3">
      <c r="A1101" s="13">
        <f>IF(D1101="","",SUBTOTAL(3,D$7:$D1101))</f>
        <v>1090</v>
      </c>
      <c r="B1101" s="376"/>
      <c r="C1101" s="55" t="s">
        <v>516</v>
      </c>
      <c r="D1101" s="56" t="s">
        <v>568</v>
      </c>
      <c r="E1101" s="392"/>
      <c r="F1101" s="425"/>
      <c r="G1101" s="390"/>
      <c r="H1101" s="391"/>
      <c r="I1101" s="391"/>
      <c r="J1101" s="392"/>
      <c r="K1101" s="425"/>
      <c r="L1101" s="51">
        <v>4181818.1818181816</v>
      </c>
      <c r="M1101" s="51">
        <v>4181818.1818181816</v>
      </c>
      <c r="N1101" s="51">
        <v>4181818.1818181816</v>
      </c>
      <c r="O1101" s="51">
        <v>4181818.1818181816</v>
      </c>
      <c r="P1101" s="51">
        <v>4181818.1818181816</v>
      </c>
      <c r="Q1101" s="51">
        <v>4181818.1818181816</v>
      </c>
      <c r="R1101" s="51">
        <v>4181818.1818181816</v>
      </c>
      <c r="S1101" s="51">
        <v>4181818.1818181816</v>
      </c>
      <c r="T1101" s="51">
        <v>4181818.1818181816</v>
      </c>
    </row>
    <row r="1102" spans="1:20" s="10" customFormat="1" ht="65.099999999999994" customHeight="1" x14ac:dyDescent="0.3">
      <c r="A1102" s="13">
        <f>IF(D1102="","",SUBTOTAL(3,D$7:$D1102))</f>
        <v>1091</v>
      </c>
      <c r="B1102" s="376"/>
      <c r="C1102" s="55" t="s">
        <v>517</v>
      </c>
      <c r="D1102" s="56" t="s">
        <v>568</v>
      </c>
      <c r="E1102" s="392"/>
      <c r="F1102" s="425"/>
      <c r="G1102" s="390"/>
      <c r="H1102" s="391"/>
      <c r="I1102" s="391"/>
      <c r="J1102" s="392"/>
      <c r="K1102" s="425"/>
      <c r="L1102" s="51">
        <v>5000000</v>
      </c>
      <c r="M1102" s="51">
        <v>5000000</v>
      </c>
      <c r="N1102" s="51">
        <v>5000000</v>
      </c>
      <c r="O1102" s="51">
        <v>5000000</v>
      </c>
      <c r="P1102" s="51">
        <v>5000000</v>
      </c>
      <c r="Q1102" s="51">
        <v>5000000</v>
      </c>
      <c r="R1102" s="51">
        <v>5000000</v>
      </c>
      <c r="S1102" s="51">
        <v>5000000</v>
      </c>
      <c r="T1102" s="51">
        <v>5000000</v>
      </c>
    </row>
    <row r="1103" spans="1:20" s="10" customFormat="1" ht="65.099999999999994" customHeight="1" x14ac:dyDescent="0.3">
      <c r="A1103" s="13">
        <f>IF(D1103="","",SUBTOTAL(3,D$7:$D1103))</f>
        <v>1092</v>
      </c>
      <c r="B1103" s="376"/>
      <c r="C1103" s="55" t="s">
        <v>518</v>
      </c>
      <c r="D1103" s="56" t="s">
        <v>568</v>
      </c>
      <c r="E1103" s="392"/>
      <c r="F1103" s="425"/>
      <c r="G1103" s="390"/>
      <c r="H1103" s="391"/>
      <c r="I1103" s="391"/>
      <c r="J1103" s="392"/>
      <c r="K1103" s="425"/>
      <c r="L1103" s="51">
        <v>5181818.1818181816</v>
      </c>
      <c r="M1103" s="51">
        <v>5181818.1818181816</v>
      </c>
      <c r="N1103" s="51">
        <v>5181818.1818181816</v>
      </c>
      <c r="O1103" s="51">
        <v>5181818.1818181816</v>
      </c>
      <c r="P1103" s="51">
        <v>5181818.1818181816</v>
      </c>
      <c r="Q1103" s="51">
        <v>5181818.1818181816</v>
      </c>
      <c r="R1103" s="51">
        <v>5181818.1818181816</v>
      </c>
      <c r="S1103" s="51">
        <v>5181818.1818181816</v>
      </c>
      <c r="T1103" s="51">
        <v>5181818.1818181816</v>
      </c>
    </row>
    <row r="1104" spans="1:20" s="10" customFormat="1" ht="65.099999999999994" customHeight="1" x14ac:dyDescent="0.3">
      <c r="A1104" s="13">
        <f>IF(D1104="","",SUBTOTAL(3,D$7:$D1104))</f>
        <v>1093</v>
      </c>
      <c r="B1104" s="376"/>
      <c r="C1104" s="55" t="s">
        <v>519</v>
      </c>
      <c r="D1104" s="56" t="s">
        <v>568</v>
      </c>
      <c r="E1104" s="392"/>
      <c r="F1104" s="425"/>
      <c r="G1104" s="390"/>
      <c r="H1104" s="391"/>
      <c r="I1104" s="391"/>
      <c r="J1104" s="392"/>
      <c r="K1104" s="425"/>
      <c r="L1104" s="51">
        <v>6090909.0909090908</v>
      </c>
      <c r="M1104" s="51">
        <v>6090909.0909090908</v>
      </c>
      <c r="N1104" s="51">
        <v>6090909.0909090908</v>
      </c>
      <c r="O1104" s="51">
        <v>6090909.0909090908</v>
      </c>
      <c r="P1104" s="51">
        <v>6090909.0909090908</v>
      </c>
      <c r="Q1104" s="51">
        <v>6090909.0909090908</v>
      </c>
      <c r="R1104" s="51">
        <v>6090909.0909090908</v>
      </c>
      <c r="S1104" s="51">
        <v>6090909.0909090908</v>
      </c>
      <c r="T1104" s="51">
        <v>6090909.0909090908</v>
      </c>
    </row>
    <row r="1105" spans="1:20" s="10" customFormat="1" ht="65.099999999999994" customHeight="1" x14ac:dyDescent="0.3">
      <c r="A1105" s="13">
        <f>IF(D1105="","",SUBTOTAL(3,D$7:$D1105))</f>
        <v>1094</v>
      </c>
      <c r="B1105" s="376"/>
      <c r="C1105" s="55" t="s">
        <v>520</v>
      </c>
      <c r="D1105" s="56" t="s">
        <v>568</v>
      </c>
      <c r="E1105" s="392"/>
      <c r="F1105" s="425"/>
      <c r="G1105" s="390"/>
      <c r="H1105" s="391"/>
      <c r="I1105" s="391"/>
      <c r="J1105" s="392"/>
      <c r="K1105" s="425"/>
      <c r="L1105" s="51">
        <v>6363636.3636363633</v>
      </c>
      <c r="M1105" s="51">
        <v>6363636.3636363633</v>
      </c>
      <c r="N1105" s="51">
        <v>6363636.3636363633</v>
      </c>
      <c r="O1105" s="51">
        <v>6363636.3636363633</v>
      </c>
      <c r="P1105" s="51">
        <v>6363636.3636363633</v>
      </c>
      <c r="Q1105" s="51">
        <v>6363636.3636363633</v>
      </c>
      <c r="R1105" s="51">
        <v>6363636.3636363633</v>
      </c>
      <c r="S1105" s="51">
        <v>6363636.3636363633</v>
      </c>
      <c r="T1105" s="51">
        <v>6363636.3636363633</v>
      </c>
    </row>
    <row r="1106" spans="1:20" s="10" customFormat="1" ht="65.099999999999994" customHeight="1" x14ac:dyDescent="0.3">
      <c r="A1106" s="13">
        <f>IF(D1106="","",SUBTOTAL(3,D$7:$D1106))</f>
        <v>1095</v>
      </c>
      <c r="B1106" s="376"/>
      <c r="C1106" s="55" t="s">
        <v>521</v>
      </c>
      <c r="D1106" s="56" t="s">
        <v>568</v>
      </c>
      <c r="E1106" s="392"/>
      <c r="F1106" s="425"/>
      <c r="G1106" s="390"/>
      <c r="H1106" s="391"/>
      <c r="I1106" s="391"/>
      <c r="J1106" s="392"/>
      <c r="K1106" s="425"/>
      <c r="L1106" s="51">
        <v>7727272.7272727266</v>
      </c>
      <c r="M1106" s="51">
        <v>7727272.7272727266</v>
      </c>
      <c r="N1106" s="51">
        <v>7727272.7272727266</v>
      </c>
      <c r="O1106" s="51">
        <v>7727272.7272727266</v>
      </c>
      <c r="P1106" s="51">
        <v>7727272.7272727266</v>
      </c>
      <c r="Q1106" s="51">
        <v>7727272.7272727266</v>
      </c>
      <c r="R1106" s="51">
        <v>7727272.7272727266</v>
      </c>
      <c r="S1106" s="51">
        <v>7727272.7272727266</v>
      </c>
      <c r="T1106" s="51">
        <v>7727272.7272727266</v>
      </c>
    </row>
    <row r="1107" spans="1:20" s="10" customFormat="1" ht="65.099999999999994" customHeight="1" x14ac:dyDescent="0.3">
      <c r="A1107" s="13">
        <f>IF(D1107="","",SUBTOTAL(3,D$7:$D1107))</f>
        <v>1096</v>
      </c>
      <c r="B1107" s="376"/>
      <c r="C1107" s="55" t="s">
        <v>522</v>
      </c>
      <c r="D1107" s="56" t="s">
        <v>568</v>
      </c>
      <c r="E1107" s="392"/>
      <c r="F1107" s="425"/>
      <c r="G1107" s="390"/>
      <c r="H1107" s="391"/>
      <c r="I1107" s="391"/>
      <c r="J1107" s="392"/>
      <c r="K1107" s="425"/>
      <c r="L1107" s="51">
        <v>8181818.1818181807</v>
      </c>
      <c r="M1107" s="51">
        <v>8181818.1818181807</v>
      </c>
      <c r="N1107" s="51">
        <v>8181818.1818181807</v>
      </c>
      <c r="O1107" s="51">
        <v>8181818.1818181807</v>
      </c>
      <c r="P1107" s="51">
        <v>8181818.1818181807</v>
      </c>
      <c r="Q1107" s="51">
        <v>8181818.1818181807</v>
      </c>
      <c r="R1107" s="51">
        <v>8181818.1818181807</v>
      </c>
      <c r="S1107" s="51">
        <v>8181818.1818181807</v>
      </c>
      <c r="T1107" s="51">
        <v>8181818.1818181807</v>
      </c>
    </row>
    <row r="1108" spans="1:20" s="10" customFormat="1" ht="65.099999999999994" customHeight="1" x14ac:dyDescent="0.3">
      <c r="A1108" s="13">
        <f>IF(D1108="","",SUBTOTAL(3,D$7:$D1108))</f>
        <v>1097</v>
      </c>
      <c r="B1108" s="376"/>
      <c r="C1108" s="55" t="s">
        <v>523</v>
      </c>
      <c r="D1108" s="56" t="s">
        <v>568</v>
      </c>
      <c r="E1108" s="392"/>
      <c r="F1108" s="425"/>
      <c r="G1108" s="390"/>
      <c r="H1108" s="391"/>
      <c r="I1108" s="391"/>
      <c r="J1108" s="392"/>
      <c r="K1108" s="425"/>
      <c r="L1108" s="51">
        <v>8818181.8181818184</v>
      </c>
      <c r="M1108" s="51">
        <v>8818181.8181818184</v>
      </c>
      <c r="N1108" s="51">
        <v>8818181.8181818184</v>
      </c>
      <c r="O1108" s="51">
        <v>8818181.8181818184</v>
      </c>
      <c r="P1108" s="51">
        <v>8818181.8181818184</v>
      </c>
      <c r="Q1108" s="51">
        <v>8818181.8181818184</v>
      </c>
      <c r="R1108" s="51">
        <v>8818181.8181818184</v>
      </c>
      <c r="S1108" s="51">
        <v>8818181.8181818184</v>
      </c>
      <c r="T1108" s="51">
        <v>8818181.8181818184</v>
      </c>
    </row>
    <row r="1109" spans="1:20" s="10" customFormat="1" ht="65.099999999999994" customHeight="1" x14ac:dyDescent="0.3">
      <c r="A1109" s="13">
        <f>IF(D1109="","",SUBTOTAL(3,D$7:$D1109))</f>
        <v>1098</v>
      </c>
      <c r="B1109" s="376"/>
      <c r="C1109" s="55" t="s">
        <v>524</v>
      </c>
      <c r="D1109" s="56" t="s">
        <v>568</v>
      </c>
      <c r="E1109" s="392"/>
      <c r="F1109" s="425"/>
      <c r="G1109" s="390"/>
      <c r="H1109" s="391"/>
      <c r="I1109" s="391"/>
      <c r="J1109" s="392"/>
      <c r="K1109" s="425"/>
      <c r="L1109" s="5">
        <v>10000000</v>
      </c>
      <c r="M1109" s="5">
        <v>10000000</v>
      </c>
      <c r="N1109" s="5">
        <v>10000000</v>
      </c>
      <c r="O1109" s="5">
        <v>10000000</v>
      </c>
      <c r="P1109" s="5">
        <v>10000000</v>
      </c>
      <c r="Q1109" s="5">
        <v>10000000</v>
      </c>
      <c r="R1109" s="5">
        <v>10000000</v>
      </c>
      <c r="S1109" s="5">
        <v>10000000</v>
      </c>
      <c r="T1109" s="5">
        <v>10000000</v>
      </c>
    </row>
    <row r="1110" spans="1:20" s="10" customFormat="1" ht="65.099999999999994" customHeight="1" x14ac:dyDescent="0.3">
      <c r="A1110" s="13">
        <f>IF(D1110="","",SUBTOTAL(3,D$7:$D1110))</f>
        <v>1099</v>
      </c>
      <c r="B1110" s="376"/>
      <c r="C1110" s="55" t="s">
        <v>2850</v>
      </c>
      <c r="D1110" s="55" t="s">
        <v>2846</v>
      </c>
      <c r="E1110" s="425" t="s">
        <v>2184</v>
      </c>
      <c r="F1110" s="425" t="s">
        <v>477</v>
      </c>
      <c r="G1110" s="390"/>
      <c r="H1110" s="391"/>
      <c r="I1110" s="54"/>
      <c r="J1110" s="392"/>
      <c r="K1110" s="425"/>
      <c r="L1110" s="5">
        <v>8700000</v>
      </c>
      <c r="M1110" s="5">
        <v>8700000</v>
      </c>
      <c r="N1110" s="5">
        <v>8700000</v>
      </c>
      <c r="O1110" s="5">
        <v>8700000</v>
      </c>
      <c r="P1110" s="5">
        <v>8700000</v>
      </c>
      <c r="Q1110" s="5">
        <v>8700000</v>
      </c>
      <c r="R1110" s="5">
        <v>8700000</v>
      </c>
      <c r="S1110" s="5">
        <v>8700000</v>
      </c>
      <c r="T1110" s="5">
        <v>8700000</v>
      </c>
    </row>
    <row r="1111" spans="1:20" s="10" customFormat="1" ht="89.25" customHeight="1" x14ac:dyDescent="0.3">
      <c r="A1111" s="13">
        <f>IF(D1111="","",SUBTOTAL(3,D$7:$D1111))</f>
        <v>1100</v>
      </c>
      <c r="B1111" s="376"/>
      <c r="C1111" s="55" t="s">
        <v>2851</v>
      </c>
      <c r="D1111" s="55" t="s">
        <v>2846</v>
      </c>
      <c r="E1111" s="425"/>
      <c r="F1111" s="425"/>
      <c r="G1111" s="390"/>
      <c r="H1111" s="391"/>
      <c r="I1111" s="54"/>
      <c r="J1111" s="392"/>
      <c r="K1111" s="425"/>
      <c r="L1111" s="5">
        <v>9250000</v>
      </c>
      <c r="M1111" s="5">
        <v>9250000</v>
      </c>
      <c r="N1111" s="5">
        <v>9250000</v>
      </c>
      <c r="O1111" s="5">
        <v>9250000</v>
      </c>
      <c r="P1111" s="5">
        <v>9250000</v>
      </c>
      <c r="Q1111" s="5">
        <v>9250000</v>
      </c>
      <c r="R1111" s="5">
        <v>9250000</v>
      </c>
      <c r="S1111" s="5">
        <v>9250000</v>
      </c>
      <c r="T1111" s="5">
        <v>9250000</v>
      </c>
    </row>
    <row r="1112" spans="1:20" s="10" customFormat="1" ht="89.25" customHeight="1" x14ac:dyDescent="0.3">
      <c r="A1112" s="13">
        <f>IF(D1112="","",SUBTOTAL(3,D$7:$D1112))</f>
        <v>1101</v>
      </c>
      <c r="B1112" s="376"/>
      <c r="C1112" s="55" t="s">
        <v>2852</v>
      </c>
      <c r="D1112" s="55" t="s">
        <v>2846</v>
      </c>
      <c r="E1112" s="425"/>
      <c r="F1112" s="425"/>
      <c r="G1112" s="390"/>
      <c r="H1112" s="391"/>
      <c r="I1112" s="54"/>
      <c r="J1112" s="392"/>
      <c r="K1112" s="425"/>
      <c r="L1112" s="5">
        <v>9600000</v>
      </c>
      <c r="M1112" s="5">
        <v>9600000</v>
      </c>
      <c r="N1112" s="5">
        <v>9600000</v>
      </c>
      <c r="O1112" s="5">
        <v>9600000</v>
      </c>
      <c r="P1112" s="5">
        <v>9600000</v>
      </c>
      <c r="Q1112" s="5">
        <v>9600000</v>
      </c>
      <c r="R1112" s="5">
        <v>9600000</v>
      </c>
      <c r="S1112" s="5">
        <v>9600000</v>
      </c>
      <c r="T1112" s="5">
        <v>9600000</v>
      </c>
    </row>
    <row r="1113" spans="1:20" s="10" customFormat="1" ht="89.25" customHeight="1" x14ac:dyDescent="0.3">
      <c r="A1113" s="13">
        <f>IF(D1113="","",SUBTOTAL(3,D$7:$D1113))</f>
        <v>1102</v>
      </c>
      <c r="B1113" s="376"/>
      <c r="C1113" s="55" t="s">
        <v>2853</v>
      </c>
      <c r="D1113" s="55" t="s">
        <v>2846</v>
      </c>
      <c r="E1113" s="425"/>
      <c r="F1113" s="425"/>
      <c r="G1113" s="390"/>
      <c r="H1113" s="391"/>
      <c r="I1113" s="54"/>
      <c r="J1113" s="392"/>
      <c r="K1113" s="425"/>
      <c r="L1113" s="5">
        <v>10000000</v>
      </c>
      <c r="M1113" s="5">
        <v>10000000</v>
      </c>
      <c r="N1113" s="5">
        <v>10000000</v>
      </c>
      <c r="O1113" s="5">
        <v>10000000</v>
      </c>
      <c r="P1113" s="5">
        <v>10000000</v>
      </c>
      <c r="Q1113" s="5">
        <v>10000000</v>
      </c>
      <c r="R1113" s="5">
        <v>10000000</v>
      </c>
      <c r="S1113" s="5">
        <v>10000000</v>
      </c>
      <c r="T1113" s="5">
        <v>10000000</v>
      </c>
    </row>
    <row r="1114" spans="1:20" s="10" customFormat="1" ht="89.25" customHeight="1" x14ac:dyDescent="0.3">
      <c r="A1114" s="13">
        <f>IF(D1114="","",SUBTOTAL(3,D$7:$D1114))</f>
        <v>1103</v>
      </c>
      <c r="B1114" s="376"/>
      <c r="C1114" s="55" t="s">
        <v>525</v>
      </c>
      <c r="D1114" s="56" t="s">
        <v>568</v>
      </c>
      <c r="E1114" s="425"/>
      <c r="F1114" s="425"/>
      <c r="G1114" s="390"/>
      <c r="H1114" s="391"/>
      <c r="I1114" s="391" t="s">
        <v>478</v>
      </c>
      <c r="J1114" s="392"/>
      <c r="K1114" s="425"/>
      <c r="L1114" s="51">
        <v>10500000</v>
      </c>
      <c r="M1114" s="51">
        <v>10500000</v>
      </c>
      <c r="N1114" s="51">
        <v>10500000</v>
      </c>
      <c r="O1114" s="51">
        <v>10500000</v>
      </c>
      <c r="P1114" s="51">
        <v>10500000</v>
      </c>
      <c r="Q1114" s="51">
        <v>10500000</v>
      </c>
      <c r="R1114" s="51">
        <v>10500000</v>
      </c>
      <c r="S1114" s="51">
        <v>10500000</v>
      </c>
      <c r="T1114" s="51">
        <v>10500000</v>
      </c>
    </row>
    <row r="1115" spans="1:20" s="10" customFormat="1" ht="89.25" customHeight="1" x14ac:dyDescent="0.3">
      <c r="A1115" s="13">
        <f>IF(D1115="","",SUBTOTAL(3,D$7:$D1115))</f>
        <v>1104</v>
      </c>
      <c r="B1115" s="376"/>
      <c r="C1115" s="55" t="s">
        <v>526</v>
      </c>
      <c r="D1115" s="56" t="s">
        <v>568</v>
      </c>
      <c r="E1115" s="425"/>
      <c r="F1115" s="425"/>
      <c r="G1115" s="390"/>
      <c r="H1115" s="391"/>
      <c r="I1115" s="391"/>
      <c r="J1115" s="392"/>
      <c r="K1115" s="425"/>
      <c r="L1115" s="51">
        <v>12180000</v>
      </c>
      <c r="M1115" s="51">
        <v>12180000</v>
      </c>
      <c r="N1115" s="51">
        <v>12180000</v>
      </c>
      <c r="O1115" s="51">
        <v>12180000</v>
      </c>
      <c r="P1115" s="51">
        <v>12180000</v>
      </c>
      <c r="Q1115" s="51">
        <v>12180000</v>
      </c>
      <c r="R1115" s="51">
        <v>12180000</v>
      </c>
      <c r="S1115" s="51">
        <v>12180000</v>
      </c>
      <c r="T1115" s="51">
        <v>12180000</v>
      </c>
    </row>
    <row r="1116" spans="1:20" s="10" customFormat="1" ht="89.25" customHeight="1" x14ac:dyDescent="0.3">
      <c r="A1116" s="13">
        <f>IF(D1116="","",SUBTOTAL(3,D$7:$D1116))</f>
        <v>1105</v>
      </c>
      <c r="B1116" s="376"/>
      <c r="C1116" s="55" t="s">
        <v>527</v>
      </c>
      <c r="D1116" s="56" t="s">
        <v>568</v>
      </c>
      <c r="E1116" s="425"/>
      <c r="F1116" s="425"/>
      <c r="G1116" s="390"/>
      <c r="H1116" s="391"/>
      <c r="I1116" s="391"/>
      <c r="J1116" s="392"/>
      <c r="K1116" s="425"/>
      <c r="L1116" s="51">
        <v>12700000</v>
      </c>
      <c r="M1116" s="51">
        <v>12700000</v>
      </c>
      <c r="N1116" s="51">
        <v>12700000</v>
      </c>
      <c r="O1116" s="51">
        <v>12700000</v>
      </c>
      <c r="P1116" s="51">
        <v>12700000</v>
      </c>
      <c r="Q1116" s="51">
        <v>12700000</v>
      </c>
      <c r="R1116" s="51">
        <v>12700000</v>
      </c>
      <c r="S1116" s="51">
        <v>12700000</v>
      </c>
      <c r="T1116" s="51">
        <v>12700000</v>
      </c>
    </row>
    <row r="1117" spans="1:20" s="10" customFormat="1" ht="89.25" customHeight="1" x14ac:dyDescent="0.3">
      <c r="A1117" s="13">
        <f>IF(D1117="","",SUBTOTAL(3,D$7:$D1117))</f>
        <v>1106</v>
      </c>
      <c r="B1117" s="376"/>
      <c r="C1117" s="55" t="s">
        <v>528</v>
      </c>
      <c r="D1117" s="56" t="s">
        <v>568</v>
      </c>
      <c r="E1117" s="425"/>
      <c r="F1117" s="425"/>
      <c r="G1117" s="390"/>
      <c r="H1117" s="391"/>
      <c r="I1117" s="391"/>
      <c r="J1117" s="392"/>
      <c r="K1117" s="425"/>
      <c r="L1117" s="51">
        <v>13800000</v>
      </c>
      <c r="M1117" s="51">
        <v>13800000</v>
      </c>
      <c r="N1117" s="51">
        <v>13800000</v>
      </c>
      <c r="O1117" s="51">
        <v>13800000</v>
      </c>
      <c r="P1117" s="51">
        <v>13800000</v>
      </c>
      <c r="Q1117" s="51">
        <v>13800000</v>
      </c>
      <c r="R1117" s="51">
        <v>13800000</v>
      </c>
      <c r="S1117" s="51">
        <v>13800000</v>
      </c>
      <c r="T1117" s="51">
        <v>13800000</v>
      </c>
    </row>
    <row r="1118" spans="1:20" s="10" customFormat="1" ht="89.25" customHeight="1" x14ac:dyDescent="0.3">
      <c r="A1118" s="13">
        <f>IF(D1118="","",SUBTOTAL(3,D$7:$D1118))</f>
        <v>1107</v>
      </c>
      <c r="B1118" s="376"/>
      <c r="C1118" s="55" t="s">
        <v>529</v>
      </c>
      <c r="D1118" s="56" t="s">
        <v>568</v>
      </c>
      <c r="E1118" s="425"/>
      <c r="F1118" s="425"/>
      <c r="G1118" s="390"/>
      <c r="H1118" s="391"/>
      <c r="I1118" s="391"/>
      <c r="J1118" s="392"/>
      <c r="K1118" s="425"/>
      <c r="L1118" s="51">
        <v>23200000</v>
      </c>
      <c r="M1118" s="51">
        <v>23200000</v>
      </c>
      <c r="N1118" s="51">
        <v>23200000</v>
      </c>
      <c r="O1118" s="51">
        <v>23200000</v>
      </c>
      <c r="P1118" s="51">
        <v>23200000</v>
      </c>
      <c r="Q1118" s="51">
        <v>23200000</v>
      </c>
      <c r="R1118" s="51">
        <v>23200000</v>
      </c>
      <c r="S1118" s="51">
        <v>23200000</v>
      </c>
      <c r="T1118" s="51">
        <v>23200000</v>
      </c>
    </row>
    <row r="1119" spans="1:20" s="10" customFormat="1" ht="89.25" customHeight="1" x14ac:dyDescent="0.3">
      <c r="A1119" s="13">
        <f>IF(D1119="","",SUBTOTAL(3,D$7:$D1119))</f>
        <v>1108</v>
      </c>
      <c r="B1119" s="376"/>
      <c r="C1119" s="55" t="s">
        <v>530</v>
      </c>
      <c r="D1119" s="56" t="s">
        <v>568</v>
      </c>
      <c r="E1119" s="425"/>
      <c r="F1119" s="425"/>
      <c r="G1119" s="390"/>
      <c r="H1119" s="391"/>
      <c r="I1119" s="391"/>
      <c r="J1119" s="392"/>
      <c r="K1119" s="425"/>
      <c r="L1119" s="51">
        <v>24800000</v>
      </c>
      <c r="M1119" s="51">
        <v>24800000</v>
      </c>
      <c r="N1119" s="51">
        <v>24800000</v>
      </c>
      <c r="O1119" s="51">
        <v>24800000</v>
      </c>
      <c r="P1119" s="51">
        <v>24800000</v>
      </c>
      <c r="Q1119" s="51">
        <v>24800000</v>
      </c>
      <c r="R1119" s="51">
        <v>24800000</v>
      </c>
      <c r="S1119" s="51">
        <v>24800000</v>
      </c>
      <c r="T1119" s="51">
        <v>24800000</v>
      </c>
    </row>
    <row r="1120" spans="1:20" s="10" customFormat="1" ht="81" customHeight="1" x14ac:dyDescent="0.3">
      <c r="A1120" s="13">
        <f>IF(D1120="","",SUBTOTAL(3,D$7:$D1120))</f>
        <v>1109</v>
      </c>
      <c r="B1120" s="376"/>
      <c r="C1120" s="55" t="s">
        <v>531</v>
      </c>
      <c r="D1120" s="56" t="s">
        <v>568</v>
      </c>
      <c r="E1120" s="425"/>
      <c r="F1120" s="425"/>
      <c r="G1120" s="390"/>
      <c r="H1120" s="391"/>
      <c r="I1120" s="391"/>
      <c r="J1120" s="392"/>
      <c r="K1120" s="425"/>
      <c r="L1120" s="51">
        <v>26200000</v>
      </c>
      <c r="M1120" s="51">
        <v>26200000</v>
      </c>
      <c r="N1120" s="51">
        <v>26200000</v>
      </c>
      <c r="O1120" s="51">
        <v>26200000</v>
      </c>
      <c r="P1120" s="51">
        <v>26200000</v>
      </c>
      <c r="Q1120" s="51">
        <v>26200000</v>
      </c>
      <c r="R1120" s="51">
        <v>26200000</v>
      </c>
      <c r="S1120" s="51">
        <v>26200000</v>
      </c>
      <c r="T1120" s="51">
        <v>26200000</v>
      </c>
    </row>
    <row r="1121" spans="1:20" s="10" customFormat="1" ht="81" customHeight="1" x14ac:dyDescent="0.3">
      <c r="A1121" s="13">
        <f>IF(D1121="","",SUBTOTAL(3,D$7:$D1121))</f>
        <v>1110</v>
      </c>
      <c r="B1121" s="376"/>
      <c r="C1121" s="55" t="s">
        <v>3097</v>
      </c>
      <c r="D1121" s="56" t="s">
        <v>568</v>
      </c>
      <c r="E1121" s="388" t="s">
        <v>3098</v>
      </c>
      <c r="F1121" s="65"/>
      <c r="G1121" s="390"/>
      <c r="H1121" s="391"/>
      <c r="I1121" s="54"/>
      <c r="J1121" s="392"/>
      <c r="K1121" s="425"/>
      <c r="L1121" s="51">
        <v>5700000</v>
      </c>
      <c r="M1121" s="51">
        <v>5700000</v>
      </c>
      <c r="N1121" s="51">
        <v>5700000</v>
      </c>
      <c r="O1121" s="51">
        <v>5700000</v>
      </c>
      <c r="P1121" s="51">
        <v>5700000</v>
      </c>
      <c r="Q1121" s="51">
        <v>5700000</v>
      </c>
      <c r="R1121" s="51">
        <v>5700000</v>
      </c>
      <c r="S1121" s="51">
        <v>5700000</v>
      </c>
      <c r="T1121" s="51">
        <v>5700000</v>
      </c>
    </row>
    <row r="1122" spans="1:20" s="10" customFormat="1" ht="81" customHeight="1" x14ac:dyDescent="0.3">
      <c r="A1122" s="13">
        <f>IF(D1122="","",SUBTOTAL(3,D$7:$D1122))</f>
        <v>1111</v>
      </c>
      <c r="B1122" s="376"/>
      <c r="C1122" s="55" t="s">
        <v>3099</v>
      </c>
      <c r="D1122" s="56" t="s">
        <v>568</v>
      </c>
      <c r="E1122" s="388"/>
      <c r="F1122" s="65"/>
      <c r="G1122" s="390"/>
      <c r="H1122" s="391"/>
      <c r="I1122" s="54"/>
      <c r="J1122" s="392"/>
      <c r="K1122" s="425"/>
      <c r="L1122" s="51">
        <v>5850000</v>
      </c>
      <c r="M1122" s="51">
        <v>5850000</v>
      </c>
      <c r="N1122" s="51">
        <v>5850000</v>
      </c>
      <c r="O1122" s="51">
        <v>5850000</v>
      </c>
      <c r="P1122" s="51">
        <v>5850000</v>
      </c>
      <c r="Q1122" s="51">
        <v>5850000</v>
      </c>
      <c r="R1122" s="51">
        <v>5850000</v>
      </c>
      <c r="S1122" s="51">
        <v>5850000</v>
      </c>
      <c r="T1122" s="51">
        <v>5850000</v>
      </c>
    </row>
    <row r="1123" spans="1:20" s="10" customFormat="1" ht="81" customHeight="1" x14ac:dyDescent="0.3">
      <c r="A1123" s="13">
        <f>IF(D1123="","",SUBTOTAL(3,D$7:$D1123))</f>
        <v>1112</v>
      </c>
      <c r="B1123" s="376"/>
      <c r="C1123" s="55" t="s">
        <v>3100</v>
      </c>
      <c r="D1123" s="56" t="s">
        <v>568</v>
      </c>
      <c r="E1123" s="388"/>
      <c r="F1123" s="65"/>
      <c r="G1123" s="390"/>
      <c r="H1123" s="391"/>
      <c r="I1123" s="54"/>
      <c r="J1123" s="392"/>
      <c r="K1123" s="425"/>
      <c r="L1123" s="51">
        <v>6280000</v>
      </c>
      <c r="M1123" s="51">
        <v>6280000</v>
      </c>
      <c r="N1123" s="51">
        <v>6280000</v>
      </c>
      <c r="O1123" s="51">
        <v>6280000</v>
      </c>
      <c r="P1123" s="51">
        <v>6280000</v>
      </c>
      <c r="Q1123" s="51">
        <v>6280000</v>
      </c>
      <c r="R1123" s="51">
        <v>6280000</v>
      </c>
      <c r="S1123" s="51">
        <v>6280000</v>
      </c>
      <c r="T1123" s="51">
        <v>6280000</v>
      </c>
    </row>
    <row r="1124" spans="1:20" s="10" customFormat="1" ht="81" customHeight="1" x14ac:dyDescent="0.3">
      <c r="A1124" s="13">
        <f>IF(D1124="","",SUBTOTAL(3,D$7:$D1124))</f>
        <v>1113</v>
      </c>
      <c r="B1124" s="376"/>
      <c r="C1124" s="55" t="s">
        <v>3101</v>
      </c>
      <c r="D1124" s="56" t="s">
        <v>568</v>
      </c>
      <c r="E1124" s="388"/>
      <c r="F1124" s="65"/>
      <c r="G1124" s="390"/>
      <c r="H1124" s="391"/>
      <c r="I1124" s="54"/>
      <c r="J1124" s="392"/>
      <c r="K1124" s="425"/>
      <c r="L1124" s="51">
        <v>6380000</v>
      </c>
      <c r="M1124" s="51">
        <v>6380000</v>
      </c>
      <c r="N1124" s="51">
        <v>6380000</v>
      </c>
      <c r="O1124" s="51">
        <v>6380000</v>
      </c>
      <c r="P1124" s="51">
        <v>6380000</v>
      </c>
      <c r="Q1124" s="51">
        <v>6380000</v>
      </c>
      <c r="R1124" s="51">
        <v>6380000</v>
      </c>
      <c r="S1124" s="51">
        <v>6380000</v>
      </c>
      <c r="T1124" s="51">
        <v>6380000</v>
      </c>
    </row>
    <row r="1125" spans="1:20" s="10" customFormat="1" ht="81" customHeight="1" x14ac:dyDescent="0.3">
      <c r="A1125" s="13">
        <f>IF(D1125="","",SUBTOTAL(3,D$7:$D1125))</f>
        <v>1114</v>
      </c>
      <c r="B1125" s="376"/>
      <c r="C1125" s="55" t="s">
        <v>3102</v>
      </c>
      <c r="D1125" s="56" t="s">
        <v>568</v>
      </c>
      <c r="E1125" s="388"/>
      <c r="F1125" s="65"/>
      <c r="G1125" s="390"/>
      <c r="H1125" s="391"/>
      <c r="I1125" s="54"/>
      <c r="J1125" s="392"/>
      <c r="K1125" s="425"/>
      <c r="L1125" s="51">
        <v>6580000</v>
      </c>
      <c r="M1125" s="51">
        <v>6580000</v>
      </c>
      <c r="N1125" s="51">
        <v>6580000</v>
      </c>
      <c r="O1125" s="51">
        <v>6580000</v>
      </c>
      <c r="P1125" s="51">
        <v>6580000</v>
      </c>
      <c r="Q1125" s="51">
        <v>6580000</v>
      </c>
      <c r="R1125" s="51">
        <v>6580000</v>
      </c>
      <c r="S1125" s="51">
        <v>6580000</v>
      </c>
      <c r="T1125" s="51">
        <v>6580000</v>
      </c>
    </row>
    <row r="1126" spans="1:20" s="10" customFormat="1" ht="81" customHeight="1" x14ac:dyDescent="0.3">
      <c r="A1126" s="13">
        <f>IF(D1126="","",SUBTOTAL(3,D$7:$D1126))</f>
        <v>1115</v>
      </c>
      <c r="B1126" s="376"/>
      <c r="C1126" s="55" t="s">
        <v>3103</v>
      </c>
      <c r="D1126" s="56" t="s">
        <v>568</v>
      </c>
      <c r="E1126" s="388"/>
      <c r="F1126" s="65"/>
      <c r="G1126" s="390"/>
      <c r="H1126" s="391"/>
      <c r="I1126" s="54"/>
      <c r="J1126" s="392"/>
      <c r="K1126" s="425"/>
      <c r="L1126" s="51">
        <v>6680000</v>
      </c>
      <c r="M1126" s="51">
        <v>6680000</v>
      </c>
      <c r="N1126" s="51">
        <v>6680000</v>
      </c>
      <c r="O1126" s="51">
        <v>6680000</v>
      </c>
      <c r="P1126" s="51">
        <v>6680000</v>
      </c>
      <c r="Q1126" s="51">
        <v>6680000</v>
      </c>
      <c r="R1126" s="51">
        <v>6680000</v>
      </c>
      <c r="S1126" s="51">
        <v>6680000</v>
      </c>
      <c r="T1126" s="51">
        <v>6680000</v>
      </c>
    </row>
    <row r="1127" spans="1:20" s="10" customFormat="1" ht="81" customHeight="1" x14ac:dyDescent="0.3">
      <c r="A1127" s="13">
        <f>IF(D1127="","",SUBTOTAL(3,D$7:$D1127))</f>
        <v>1116</v>
      </c>
      <c r="B1127" s="376"/>
      <c r="C1127" s="55" t="s">
        <v>3104</v>
      </c>
      <c r="D1127" s="56" t="s">
        <v>568</v>
      </c>
      <c r="E1127" s="388"/>
      <c r="F1127" s="65"/>
      <c r="G1127" s="390"/>
      <c r="H1127" s="391"/>
      <c r="I1127" s="54"/>
      <c r="J1127" s="392"/>
      <c r="K1127" s="425"/>
      <c r="L1127" s="51">
        <v>6800000</v>
      </c>
      <c r="M1127" s="51">
        <v>6800000</v>
      </c>
      <c r="N1127" s="51">
        <v>6800000</v>
      </c>
      <c r="O1127" s="51">
        <v>6800000</v>
      </c>
      <c r="P1127" s="51">
        <v>6800000</v>
      </c>
      <c r="Q1127" s="51">
        <v>6800000</v>
      </c>
      <c r="R1127" s="51">
        <v>6800000</v>
      </c>
      <c r="S1127" s="51">
        <v>6800000</v>
      </c>
      <c r="T1127" s="51">
        <v>6800000</v>
      </c>
    </row>
    <row r="1128" spans="1:20" s="10" customFormat="1" ht="136.5" customHeight="1" x14ac:dyDescent="0.3">
      <c r="A1128" s="13">
        <f>IF(D1128="","",SUBTOTAL(3,D$7:$D1128))</f>
        <v>1117</v>
      </c>
      <c r="B1128" s="376"/>
      <c r="C1128" s="55" t="s">
        <v>3105</v>
      </c>
      <c r="D1128" s="56" t="s">
        <v>568</v>
      </c>
      <c r="E1128" s="388"/>
      <c r="F1128" s="65"/>
      <c r="G1128" s="390"/>
      <c r="H1128" s="391"/>
      <c r="I1128" s="54"/>
      <c r="J1128" s="392"/>
      <c r="K1128" s="425"/>
      <c r="L1128" s="51">
        <v>7380000</v>
      </c>
      <c r="M1128" s="51">
        <v>7380000</v>
      </c>
      <c r="N1128" s="51">
        <v>7380000</v>
      </c>
      <c r="O1128" s="51">
        <v>7380000</v>
      </c>
      <c r="P1128" s="51">
        <v>7380000</v>
      </c>
      <c r="Q1128" s="51">
        <v>7380000</v>
      </c>
      <c r="R1128" s="51">
        <v>7380000</v>
      </c>
      <c r="S1128" s="51">
        <v>7380000</v>
      </c>
      <c r="T1128" s="51">
        <v>7380000</v>
      </c>
    </row>
    <row r="1129" spans="1:20" s="10" customFormat="1" ht="136.5" customHeight="1" x14ac:dyDescent="0.3">
      <c r="A1129" s="13">
        <f>IF(D1129="","",SUBTOTAL(3,D$7:$D1129))</f>
        <v>1118</v>
      </c>
      <c r="B1129" s="376"/>
      <c r="C1129" s="55" t="s">
        <v>3106</v>
      </c>
      <c r="D1129" s="56" t="s">
        <v>568</v>
      </c>
      <c r="E1129" s="388"/>
      <c r="F1129" s="65"/>
      <c r="G1129" s="390"/>
      <c r="H1129" s="391"/>
      <c r="I1129" s="54"/>
      <c r="J1129" s="392"/>
      <c r="K1129" s="425"/>
      <c r="L1129" s="51">
        <v>8000000</v>
      </c>
      <c r="M1129" s="51">
        <v>8000000</v>
      </c>
      <c r="N1129" s="51">
        <v>8000000</v>
      </c>
      <c r="O1129" s="51">
        <v>8000000</v>
      </c>
      <c r="P1129" s="51">
        <v>8000000</v>
      </c>
      <c r="Q1129" s="51">
        <v>8000000</v>
      </c>
      <c r="R1129" s="51">
        <v>8000000</v>
      </c>
      <c r="S1129" s="51">
        <v>8000000</v>
      </c>
      <c r="T1129" s="51">
        <v>8000000</v>
      </c>
    </row>
    <row r="1130" spans="1:20" s="10" customFormat="1" ht="136.5" customHeight="1" x14ac:dyDescent="0.3">
      <c r="A1130" s="13">
        <f>IF(D1130="","",SUBTOTAL(3,D$7:$D1130))</f>
        <v>1119</v>
      </c>
      <c r="B1130" s="376"/>
      <c r="C1130" s="55" t="s">
        <v>2854</v>
      </c>
      <c r="D1130" s="55" t="s">
        <v>2846</v>
      </c>
      <c r="E1130" s="425" t="s">
        <v>3107</v>
      </c>
      <c r="F1130" s="425" t="s">
        <v>477</v>
      </c>
      <c r="G1130" s="390"/>
      <c r="H1130" s="391"/>
      <c r="I1130" s="391" t="s">
        <v>478</v>
      </c>
      <c r="J1130" s="392"/>
      <c r="K1130" s="425"/>
      <c r="L1130" s="51">
        <v>6380000</v>
      </c>
      <c r="M1130" s="51">
        <v>6380000</v>
      </c>
      <c r="N1130" s="51">
        <v>6380000</v>
      </c>
      <c r="O1130" s="51">
        <v>6380000</v>
      </c>
      <c r="P1130" s="51">
        <v>6380000</v>
      </c>
      <c r="Q1130" s="51">
        <v>6380000</v>
      </c>
      <c r="R1130" s="51">
        <v>6380000</v>
      </c>
      <c r="S1130" s="51">
        <v>6380000</v>
      </c>
      <c r="T1130" s="51">
        <v>6380000</v>
      </c>
    </row>
    <row r="1131" spans="1:20" s="10" customFormat="1" ht="136.5" customHeight="1" x14ac:dyDescent="0.3">
      <c r="A1131" s="13">
        <f>IF(D1131="","",SUBTOTAL(3,D$7:$D1131))</f>
        <v>1120</v>
      </c>
      <c r="B1131" s="376"/>
      <c r="C1131" s="55" t="s">
        <v>2855</v>
      </c>
      <c r="D1131" s="55" t="s">
        <v>2846</v>
      </c>
      <c r="E1131" s="425"/>
      <c r="F1131" s="425"/>
      <c r="G1131" s="390"/>
      <c r="H1131" s="391"/>
      <c r="I1131" s="391"/>
      <c r="J1131" s="392"/>
      <c r="K1131" s="425"/>
      <c r="L1131" s="51">
        <v>7200000</v>
      </c>
      <c r="M1131" s="51">
        <v>7200000</v>
      </c>
      <c r="N1131" s="51">
        <v>7200000</v>
      </c>
      <c r="O1131" s="51">
        <v>7200000</v>
      </c>
      <c r="P1131" s="51">
        <v>7200000</v>
      </c>
      <c r="Q1131" s="51">
        <v>7200000</v>
      </c>
      <c r="R1131" s="51">
        <v>7200000</v>
      </c>
      <c r="S1131" s="51">
        <v>7200000</v>
      </c>
      <c r="T1131" s="51">
        <v>7200000</v>
      </c>
    </row>
    <row r="1132" spans="1:20" s="10" customFormat="1" ht="132.75" customHeight="1" x14ac:dyDescent="0.3">
      <c r="A1132" s="13">
        <f>IF(D1132="","",SUBTOTAL(3,D$7:$D1132))</f>
        <v>1121</v>
      </c>
      <c r="B1132" s="376"/>
      <c r="C1132" s="55" t="s">
        <v>532</v>
      </c>
      <c r="D1132" s="56" t="s">
        <v>568</v>
      </c>
      <c r="E1132" s="425"/>
      <c r="F1132" s="425"/>
      <c r="G1132" s="390"/>
      <c r="H1132" s="391"/>
      <c r="I1132" s="391"/>
      <c r="J1132" s="392"/>
      <c r="K1132" s="425"/>
      <c r="L1132" s="51">
        <v>7680000</v>
      </c>
      <c r="M1132" s="51">
        <v>7680000</v>
      </c>
      <c r="N1132" s="51">
        <v>7680000</v>
      </c>
      <c r="O1132" s="51">
        <v>7680000</v>
      </c>
      <c r="P1132" s="51">
        <v>7680000</v>
      </c>
      <c r="Q1132" s="51">
        <v>7680000</v>
      </c>
      <c r="R1132" s="51">
        <v>7680000</v>
      </c>
      <c r="S1132" s="51">
        <v>7680000</v>
      </c>
      <c r="T1132" s="51">
        <v>7680000</v>
      </c>
    </row>
    <row r="1133" spans="1:20" s="10" customFormat="1" ht="132.75" customHeight="1" x14ac:dyDescent="0.3">
      <c r="A1133" s="13">
        <f>IF(D1133="","",SUBTOTAL(3,D$7:$D1133))</f>
        <v>1122</v>
      </c>
      <c r="B1133" s="376"/>
      <c r="C1133" s="55" t="s">
        <v>533</v>
      </c>
      <c r="D1133" s="56" t="s">
        <v>568</v>
      </c>
      <c r="E1133" s="425"/>
      <c r="F1133" s="425"/>
      <c r="G1133" s="390"/>
      <c r="H1133" s="391"/>
      <c r="I1133" s="391"/>
      <c r="J1133" s="392"/>
      <c r="K1133" s="425"/>
      <c r="L1133" s="51">
        <v>8400000</v>
      </c>
      <c r="M1133" s="51">
        <v>8400000</v>
      </c>
      <c r="N1133" s="51">
        <v>8400000</v>
      </c>
      <c r="O1133" s="51">
        <v>8400000</v>
      </c>
      <c r="P1133" s="51">
        <v>8400000</v>
      </c>
      <c r="Q1133" s="51">
        <v>8400000</v>
      </c>
      <c r="R1133" s="51">
        <v>8400000</v>
      </c>
      <c r="S1133" s="51">
        <v>8400000</v>
      </c>
      <c r="T1133" s="51">
        <v>8400000</v>
      </c>
    </row>
    <row r="1134" spans="1:20" s="10" customFormat="1" ht="132.75" customHeight="1" x14ac:dyDescent="0.3">
      <c r="A1134" s="13">
        <f>IF(D1134="","",SUBTOTAL(3,D$7:$D1134))</f>
        <v>1123</v>
      </c>
      <c r="B1134" s="376"/>
      <c r="C1134" s="55" t="s">
        <v>536</v>
      </c>
      <c r="D1134" s="56" t="s">
        <v>568</v>
      </c>
      <c r="E1134" s="425"/>
      <c r="F1134" s="425"/>
      <c r="G1134" s="390"/>
      <c r="H1134" s="391"/>
      <c r="I1134" s="391"/>
      <c r="J1134" s="392"/>
      <c r="K1134" s="425"/>
      <c r="L1134" s="51">
        <v>6860000</v>
      </c>
      <c r="M1134" s="51">
        <v>6860000</v>
      </c>
      <c r="N1134" s="51">
        <v>6860000</v>
      </c>
      <c r="O1134" s="51">
        <v>6860000</v>
      </c>
      <c r="P1134" s="51">
        <v>6860000</v>
      </c>
      <c r="Q1134" s="51">
        <v>6860000</v>
      </c>
      <c r="R1134" s="51">
        <v>6860000</v>
      </c>
      <c r="S1134" s="51">
        <v>6860000</v>
      </c>
      <c r="T1134" s="51">
        <v>6860000</v>
      </c>
    </row>
    <row r="1135" spans="1:20" s="10" customFormat="1" ht="132.75" customHeight="1" x14ac:dyDescent="0.3">
      <c r="A1135" s="13">
        <f>IF(D1135="","",SUBTOTAL(3,D$7:$D1135))</f>
        <v>1124</v>
      </c>
      <c r="B1135" s="376"/>
      <c r="C1135" s="55" t="s">
        <v>537</v>
      </c>
      <c r="D1135" s="56" t="s">
        <v>568</v>
      </c>
      <c r="E1135" s="425"/>
      <c r="F1135" s="425"/>
      <c r="G1135" s="390"/>
      <c r="H1135" s="391"/>
      <c r="I1135" s="391"/>
      <c r="J1135" s="392"/>
      <c r="K1135" s="425"/>
      <c r="L1135" s="51">
        <v>7470000</v>
      </c>
      <c r="M1135" s="51">
        <v>7470000</v>
      </c>
      <c r="N1135" s="51">
        <v>7470000</v>
      </c>
      <c r="O1135" s="51">
        <v>7470000</v>
      </c>
      <c r="P1135" s="51">
        <v>7470000</v>
      </c>
      <c r="Q1135" s="51">
        <v>7470000</v>
      </c>
      <c r="R1135" s="51">
        <v>7470000</v>
      </c>
      <c r="S1135" s="51">
        <v>7470000</v>
      </c>
      <c r="T1135" s="51">
        <v>7470000</v>
      </c>
    </row>
    <row r="1136" spans="1:20" s="10" customFormat="1" ht="135" customHeight="1" x14ac:dyDescent="0.3">
      <c r="A1136" s="13">
        <f>IF(D1136="","",SUBTOTAL(3,D$7:$D1136))</f>
        <v>1125</v>
      </c>
      <c r="B1136" s="376"/>
      <c r="C1136" s="55" t="s">
        <v>538</v>
      </c>
      <c r="D1136" s="56" t="s">
        <v>568</v>
      </c>
      <c r="E1136" s="425"/>
      <c r="F1136" s="425"/>
      <c r="G1136" s="390"/>
      <c r="H1136" s="391"/>
      <c r="I1136" s="391"/>
      <c r="J1136" s="392"/>
      <c r="K1136" s="425"/>
      <c r="L1136" s="51">
        <v>7020000</v>
      </c>
      <c r="M1136" s="51">
        <v>7020000</v>
      </c>
      <c r="N1136" s="51">
        <v>7020000</v>
      </c>
      <c r="O1136" s="51">
        <v>7020000</v>
      </c>
      <c r="P1136" s="51">
        <v>7020000</v>
      </c>
      <c r="Q1136" s="51">
        <v>7020000</v>
      </c>
      <c r="R1136" s="51">
        <v>7020000</v>
      </c>
      <c r="S1136" s="51">
        <v>7020000</v>
      </c>
      <c r="T1136" s="51">
        <v>7020000</v>
      </c>
    </row>
    <row r="1137" spans="1:20" s="10" customFormat="1" ht="149.25" customHeight="1" x14ac:dyDescent="0.3">
      <c r="A1137" s="13">
        <f>IF(D1137="","",SUBTOTAL(3,D$7:$D1137))</f>
        <v>1126</v>
      </c>
      <c r="B1137" s="376"/>
      <c r="C1137" s="55" t="s">
        <v>539</v>
      </c>
      <c r="D1137" s="56" t="s">
        <v>568</v>
      </c>
      <c r="E1137" s="425"/>
      <c r="F1137" s="425"/>
      <c r="G1137" s="390"/>
      <c r="H1137" s="391"/>
      <c r="I1137" s="391"/>
      <c r="J1137" s="392"/>
      <c r="K1137" s="425"/>
      <c r="L1137" s="51">
        <v>7650000</v>
      </c>
      <c r="M1137" s="51">
        <v>7650000</v>
      </c>
      <c r="N1137" s="51">
        <v>7650000</v>
      </c>
      <c r="O1137" s="51">
        <v>7650000</v>
      </c>
      <c r="P1137" s="51">
        <v>7650000</v>
      </c>
      <c r="Q1137" s="51">
        <v>7650000</v>
      </c>
      <c r="R1137" s="51">
        <v>7650000</v>
      </c>
      <c r="S1137" s="51">
        <v>7650000</v>
      </c>
      <c r="T1137" s="51">
        <v>7650000</v>
      </c>
    </row>
    <row r="1138" spans="1:20" s="10" customFormat="1" ht="65.099999999999994" customHeight="1" x14ac:dyDescent="0.3">
      <c r="A1138" s="13">
        <f>IF(D1138="","",SUBTOTAL(3,D$7:$D1138))</f>
        <v>1127</v>
      </c>
      <c r="B1138" s="376"/>
      <c r="C1138" s="55" t="s">
        <v>541</v>
      </c>
      <c r="D1138" s="56" t="s">
        <v>568</v>
      </c>
      <c r="E1138" s="392"/>
      <c r="F1138" s="425" t="s">
        <v>477</v>
      </c>
      <c r="G1138" s="390"/>
      <c r="H1138" s="391"/>
      <c r="I1138" s="391"/>
      <c r="J1138" s="392"/>
      <c r="K1138" s="425"/>
      <c r="L1138" s="51">
        <v>3170000</v>
      </c>
      <c r="M1138" s="51">
        <v>3170000</v>
      </c>
      <c r="N1138" s="51">
        <v>3170000</v>
      </c>
      <c r="O1138" s="51">
        <v>3170000</v>
      </c>
      <c r="P1138" s="51">
        <v>3170000</v>
      </c>
      <c r="Q1138" s="51">
        <v>3170000</v>
      </c>
      <c r="R1138" s="51">
        <v>3170000</v>
      </c>
      <c r="S1138" s="51">
        <v>3170000</v>
      </c>
      <c r="T1138" s="51">
        <v>3170000</v>
      </c>
    </row>
    <row r="1139" spans="1:20" s="10" customFormat="1" ht="65.099999999999994" customHeight="1" x14ac:dyDescent="0.3">
      <c r="A1139" s="13">
        <f>IF(D1139="","",SUBTOTAL(3,D$7:$D1139))</f>
        <v>1128</v>
      </c>
      <c r="B1139" s="376"/>
      <c r="C1139" s="55" t="s">
        <v>542</v>
      </c>
      <c r="D1139" s="56" t="s">
        <v>568</v>
      </c>
      <c r="E1139" s="392"/>
      <c r="F1139" s="425"/>
      <c r="G1139" s="390"/>
      <c r="H1139" s="391"/>
      <c r="I1139" s="391"/>
      <c r="J1139" s="392"/>
      <c r="K1139" s="425"/>
      <c r="L1139" s="51">
        <v>3230000</v>
      </c>
      <c r="M1139" s="51">
        <v>3230000</v>
      </c>
      <c r="N1139" s="51">
        <v>3230000</v>
      </c>
      <c r="O1139" s="51">
        <v>3230000</v>
      </c>
      <c r="P1139" s="51">
        <v>3230000</v>
      </c>
      <c r="Q1139" s="51">
        <v>3230000</v>
      </c>
      <c r="R1139" s="51">
        <v>3230000</v>
      </c>
      <c r="S1139" s="51">
        <v>3230000</v>
      </c>
      <c r="T1139" s="51">
        <v>3230000</v>
      </c>
    </row>
    <row r="1140" spans="1:20" s="10" customFormat="1" ht="65.099999999999994" customHeight="1" x14ac:dyDescent="0.3">
      <c r="A1140" s="13">
        <f>IF(D1140="","",SUBTOTAL(3,D$7:$D1140))</f>
        <v>1129</v>
      </c>
      <c r="B1140" s="376"/>
      <c r="C1140" s="55" t="s">
        <v>544</v>
      </c>
      <c r="D1140" s="56" t="s">
        <v>1230</v>
      </c>
      <c r="E1140" s="426" t="s">
        <v>545</v>
      </c>
      <c r="F1140" s="388" t="s">
        <v>3108</v>
      </c>
      <c r="G1140" s="390"/>
      <c r="H1140" s="391"/>
      <c r="I1140" s="373" t="s">
        <v>478</v>
      </c>
      <c r="J1140" s="392"/>
      <c r="K1140" s="425"/>
      <c r="L1140" s="51">
        <v>66300000</v>
      </c>
      <c r="M1140" s="51">
        <v>66300000</v>
      </c>
      <c r="N1140" s="51">
        <v>66300000</v>
      </c>
      <c r="O1140" s="51">
        <v>66300000</v>
      </c>
      <c r="P1140" s="51">
        <v>66300000</v>
      </c>
      <c r="Q1140" s="51">
        <v>66300000</v>
      </c>
      <c r="R1140" s="51">
        <v>66300000</v>
      </c>
      <c r="S1140" s="51">
        <v>66300000</v>
      </c>
      <c r="T1140" s="51">
        <v>66300000</v>
      </c>
    </row>
    <row r="1141" spans="1:20" s="10" customFormat="1" ht="65.099999999999994" customHeight="1" x14ac:dyDescent="0.3">
      <c r="A1141" s="13">
        <f>IF(D1141="","",SUBTOTAL(3,D$7:$D1141))</f>
        <v>1130</v>
      </c>
      <c r="B1141" s="376"/>
      <c r="C1141" s="55" t="s">
        <v>546</v>
      </c>
      <c r="D1141" s="56" t="s">
        <v>1230</v>
      </c>
      <c r="E1141" s="426"/>
      <c r="F1141" s="388"/>
      <c r="G1141" s="390"/>
      <c r="H1141" s="391"/>
      <c r="I1141" s="373"/>
      <c r="J1141" s="392"/>
      <c r="K1141" s="425"/>
      <c r="L1141" s="51">
        <v>69500000</v>
      </c>
      <c r="M1141" s="51">
        <v>69500000</v>
      </c>
      <c r="N1141" s="51">
        <v>69500000</v>
      </c>
      <c r="O1141" s="51">
        <v>69500000</v>
      </c>
      <c r="P1141" s="51">
        <v>69500000</v>
      </c>
      <c r="Q1141" s="51">
        <v>69500000</v>
      </c>
      <c r="R1141" s="51">
        <v>69500000</v>
      </c>
      <c r="S1141" s="51">
        <v>69500000</v>
      </c>
      <c r="T1141" s="51">
        <v>69500000</v>
      </c>
    </row>
    <row r="1142" spans="1:20" s="10" customFormat="1" ht="87.75" customHeight="1" x14ac:dyDescent="0.3">
      <c r="A1142" s="13">
        <f>IF(D1142="","",SUBTOTAL(3,D$7:$D1142))</f>
        <v>1131</v>
      </c>
      <c r="B1142" s="376"/>
      <c r="C1142" s="55" t="s">
        <v>547</v>
      </c>
      <c r="D1142" s="56" t="s">
        <v>1230</v>
      </c>
      <c r="E1142" s="426"/>
      <c r="F1142" s="388"/>
      <c r="G1142" s="390"/>
      <c r="H1142" s="391"/>
      <c r="I1142" s="373"/>
      <c r="J1142" s="392"/>
      <c r="K1142" s="425"/>
      <c r="L1142" s="51">
        <v>71500000</v>
      </c>
      <c r="M1142" s="51">
        <v>71500000</v>
      </c>
      <c r="N1142" s="51">
        <v>71500000</v>
      </c>
      <c r="O1142" s="51">
        <v>71500000</v>
      </c>
      <c r="P1142" s="51">
        <v>71500000</v>
      </c>
      <c r="Q1142" s="51">
        <v>71500000</v>
      </c>
      <c r="R1142" s="51">
        <v>71500000</v>
      </c>
      <c r="S1142" s="51">
        <v>71500000</v>
      </c>
      <c r="T1142" s="51">
        <v>71500000</v>
      </c>
    </row>
    <row r="1143" spans="1:20" s="10" customFormat="1" ht="231" customHeight="1" x14ac:dyDescent="0.3">
      <c r="A1143" s="13">
        <f>IF(D1143="","",SUBTOTAL(3,D$7:$D1143))</f>
        <v>1132</v>
      </c>
      <c r="B1143" s="376"/>
      <c r="C1143" s="55" t="s">
        <v>548</v>
      </c>
      <c r="D1143" s="56" t="s">
        <v>1230</v>
      </c>
      <c r="E1143" s="426"/>
      <c r="F1143" s="388"/>
      <c r="G1143" s="390"/>
      <c r="H1143" s="391"/>
      <c r="I1143" s="373"/>
      <c r="J1143" s="392"/>
      <c r="K1143" s="425"/>
      <c r="L1143" s="51">
        <v>79200000</v>
      </c>
      <c r="M1143" s="51">
        <v>79200000</v>
      </c>
      <c r="N1143" s="51">
        <v>79200000</v>
      </c>
      <c r="O1143" s="51">
        <v>79200000</v>
      </c>
      <c r="P1143" s="51">
        <v>79200000</v>
      </c>
      <c r="Q1143" s="51">
        <v>79200000</v>
      </c>
      <c r="R1143" s="51">
        <v>79200000</v>
      </c>
      <c r="S1143" s="51">
        <v>79200000</v>
      </c>
      <c r="T1143" s="51">
        <v>79200000</v>
      </c>
    </row>
    <row r="1144" spans="1:20" s="10" customFormat="1" ht="167.25" customHeight="1" x14ac:dyDescent="0.3">
      <c r="A1144" s="13">
        <f>IF(D1144="","",SUBTOTAL(3,D$7:$D1144))</f>
        <v>1133</v>
      </c>
      <c r="B1144" s="376"/>
      <c r="C1144" s="55" t="s">
        <v>549</v>
      </c>
      <c r="D1144" s="56" t="s">
        <v>568</v>
      </c>
      <c r="E1144" s="87" t="s">
        <v>550</v>
      </c>
      <c r="F1144" s="65"/>
      <c r="G1144" s="390"/>
      <c r="H1144" s="391"/>
      <c r="I1144" s="373"/>
      <c r="J1144" s="392"/>
      <c r="K1144" s="425"/>
      <c r="L1144" s="51">
        <v>2440000</v>
      </c>
      <c r="M1144" s="51">
        <v>2440000</v>
      </c>
      <c r="N1144" s="51">
        <v>2440000</v>
      </c>
      <c r="O1144" s="51">
        <v>2440000</v>
      </c>
      <c r="P1144" s="51">
        <v>2440000</v>
      </c>
      <c r="Q1144" s="51">
        <v>2440000</v>
      </c>
      <c r="R1144" s="51">
        <v>2440000</v>
      </c>
      <c r="S1144" s="51">
        <v>2440000</v>
      </c>
      <c r="T1144" s="51">
        <v>2440000</v>
      </c>
    </row>
    <row r="1145" spans="1:20" s="10" customFormat="1" ht="132" customHeight="1" x14ac:dyDescent="0.3">
      <c r="A1145" s="13">
        <f>IF(D1145="","",SUBTOTAL(3,D$7:$D1145))</f>
        <v>1134</v>
      </c>
      <c r="B1145" s="376"/>
      <c r="C1145" s="55" t="s">
        <v>551</v>
      </c>
      <c r="D1145" s="56" t="s">
        <v>568</v>
      </c>
      <c r="E1145" s="87" t="s">
        <v>552</v>
      </c>
      <c r="F1145" s="65"/>
      <c r="G1145" s="390"/>
      <c r="H1145" s="391"/>
      <c r="I1145" s="373"/>
      <c r="J1145" s="392"/>
      <c r="K1145" s="425"/>
      <c r="L1145" s="51">
        <v>41200000</v>
      </c>
      <c r="M1145" s="51">
        <v>41200000</v>
      </c>
      <c r="N1145" s="51">
        <v>41200000</v>
      </c>
      <c r="O1145" s="51">
        <v>41200000</v>
      </c>
      <c r="P1145" s="51">
        <v>41200000</v>
      </c>
      <c r="Q1145" s="51">
        <v>41200000</v>
      </c>
      <c r="R1145" s="51">
        <v>41200000</v>
      </c>
      <c r="S1145" s="51">
        <v>41200000</v>
      </c>
      <c r="T1145" s="51">
        <v>41200000</v>
      </c>
    </row>
    <row r="1146" spans="1:20" s="10" customFormat="1" ht="112.5" customHeight="1" x14ac:dyDescent="0.3">
      <c r="A1146" s="13">
        <f>IF(D1146="","",SUBTOTAL(3,D$7:$D1146))</f>
        <v>1135</v>
      </c>
      <c r="B1146" s="376"/>
      <c r="C1146" s="55" t="s">
        <v>553</v>
      </c>
      <c r="D1146" s="56" t="s">
        <v>568</v>
      </c>
      <c r="E1146" s="54"/>
      <c r="F1146" s="65"/>
      <c r="G1146" s="390"/>
      <c r="H1146" s="391"/>
      <c r="I1146" s="373"/>
      <c r="J1146" s="392"/>
      <c r="K1146" s="425"/>
      <c r="L1146" s="51">
        <v>250000</v>
      </c>
      <c r="M1146" s="51">
        <v>250000</v>
      </c>
      <c r="N1146" s="51">
        <v>250000</v>
      </c>
      <c r="O1146" s="51">
        <v>250000</v>
      </c>
      <c r="P1146" s="51">
        <v>250000</v>
      </c>
      <c r="Q1146" s="51">
        <v>250000</v>
      </c>
      <c r="R1146" s="51">
        <v>250000</v>
      </c>
      <c r="S1146" s="51">
        <v>250000</v>
      </c>
      <c r="T1146" s="51">
        <v>250000</v>
      </c>
    </row>
    <row r="1147" spans="1:20" s="10" customFormat="1" ht="134.25" customHeight="1" x14ac:dyDescent="0.3">
      <c r="A1147" s="13">
        <f>IF(D1147="","",SUBTOTAL(3,D$7:$D1147))</f>
        <v>1136</v>
      </c>
      <c r="B1147" s="376"/>
      <c r="C1147" s="55" t="s">
        <v>557</v>
      </c>
      <c r="D1147" s="56" t="s">
        <v>567</v>
      </c>
      <c r="E1147" s="392" t="s">
        <v>558</v>
      </c>
      <c r="F1147" s="425" t="s">
        <v>3108</v>
      </c>
      <c r="G1147" s="390"/>
      <c r="H1147" s="391"/>
      <c r="I1147" s="373"/>
      <c r="J1147" s="392"/>
      <c r="K1147" s="425"/>
      <c r="L1147" s="51">
        <v>23572727.27272727</v>
      </c>
      <c r="M1147" s="51">
        <v>23572727.27272727</v>
      </c>
      <c r="N1147" s="51">
        <v>23572727.27272727</v>
      </c>
      <c r="O1147" s="51">
        <v>23572727.27272727</v>
      </c>
      <c r="P1147" s="51">
        <v>23572727.27272727</v>
      </c>
      <c r="Q1147" s="51">
        <v>23572727.27272727</v>
      </c>
      <c r="R1147" s="51">
        <v>23572727.27272727</v>
      </c>
      <c r="S1147" s="51">
        <v>23572727.27272727</v>
      </c>
      <c r="T1147" s="51">
        <v>23572727.27272727</v>
      </c>
    </row>
    <row r="1148" spans="1:20" s="10" customFormat="1" ht="134.25" customHeight="1" x14ac:dyDescent="0.3">
      <c r="A1148" s="13">
        <f>IF(D1148="","",SUBTOTAL(3,D$7:$D1148))</f>
        <v>1137</v>
      </c>
      <c r="B1148" s="376"/>
      <c r="C1148" s="55" t="s">
        <v>559</v>
      </c>
      <c r="D1148" s="56" t="s">
        <v>567</v>
      </c>
      <c r="E1148" s="392"/>
      <c r="F1148" s="425"/>
      <c r="G1148" s="390"/>
      <c r="H1148" s="391"/>
      <c r="I1148" s="373"/>
      <c r="J1148" s="392"/>
      <c r="K1148" s="425"/>
      <c r="L1148" s="51">
        <v>27472727.27272727</v>
      </c>
      <c r="M1148" s="51">
        <v>27472727.27272727</v>
      </c>
      <c r="N1148" s="51">
        <v>27472727.27272727</v>
      </c>
      <c r="O1148" s="51">
        <v>27472727.27272727</v>
      </c>
      <c r="P1148" s="51">
        <v>27472727.27272727</v>
      </c>
      <c r="Q1148" s="51">
        <v>27472727.27272727</v>
      </c>
      <c r="R1148" s="51">
        <v>27472727.27272727</v>
      </c>
      <c r="S1148" s="51">
        <v>27472727.27272727</v>
      </c>
      <c r="T1148" s="51">
        <v>27472727.27272727</v>
      </c>
    </row>
    <row r="1149" spans="1:20" s="10" customFormat="1" ht="134.25" customHeight="1" x14ac:dyDescent="0.3">
      <c r="A1149" s="13">
        <f>IF(D1149="","",SUBTOTAL(3,D$7:$D1149))</f>
        <v>1138</v>
      </c>
      <c r="B1149" s="376"/>
      <c r="C1149" s="55" t="s">
        <v>560</v>
      </c>
      <c r="D1149" s="56" t="s">
        <v>567</v>
      </c>
      <c r="E1149" s="392"/>
      <c r="F1149" s="425"/>
      <c r="G1149" s="390"/>
      <c r="H1149" s="391"/>
      <c r="I1149" s="373"/>
      <c r="J1149" s="392"/>
      <c r="K1149" s="425"/>
      <c r="L1149" s="51">
        <v>28818181.818181816</v>
      </c>
      <c r="M1149" s="51">
        <v>28818181.818181816</v>
      </c>
      <c r="N1149" s="51">
        <v>28818181.818181816</v>
      </c>
      <c r="O1149" s="51">
        <v>28818181.818181816</v>
      </c>
      <c r="P1149" s="51">
        <v>28818181.818181816</v>
      </c>
      <c r="Q1149" s="51">
        <v>28818181.818181816</v>
      </c>
      <c r="R1149" s="51">
        <v>28818181.818181816</v>
      </c>
      <c r="S1149" s="51">
        <v>28818181.818181816</v>
      </c>
      <c r="T1149" s="51">
        <v>28818181.818181816</v>
      </c>
    </row>
    <row r="1150" spans="1:20" s="10" customFormat="1" ht="134.25" customHeight="1" x14ac:dyDescent="0.3">
      <c r="A1150" s="13">
        <f>IF(D1150="","",SUBTOTAL(3,D$7:$D1150))</f>
        <v>1139</v>
      </c>
      <c r="B1150" s="376"/>
      <c r="C1150" s="55" t="s">
        <v>561</v>
      </c>
      <c r="D1150" s="56" t="s">
        <v>567</v>
      </c>
      <c r="E1150" s="392"/>
      <c r="F1150" s="425"/>
      <c r="G1150" s="390"/>
      <c r="H1150" s="391"/>
      <c r="I1150" s="373"/>
      <c r="J1150" s="392"/>
      <c r="K1150" s="425"/>
      <c r="L1150" s="51">
        <v>32499999.999999996</v>
      </c>
      <c r="M1150" s="51">
        <v>32499999.999999996</v>
      </c>
      <c r="N1150" s="51">
        <v>32499999.999999996</v>
      </c>
      <c r="O1150" s="51">
        <v>32499999.999999996</v>
      </c>
      <c r="P1150" s="51">
        <v>32499999.999999996</v>
      </c>
      <c r="Q1150" s="51">
        <v>32499999.999999996</v>
      </c>
      <c r="R1150" s="51">
        <v>32499999.999999996</v>
      </c>
      <c r="S1150" s="51">
        <v>32499999.999999996</v>
      </c>
      <c r="T1150" s="51">
        <v>32499999.999999996</v>
      </c>
    </row>
    <row r="1151" spans="1:20" s="10" customFormat="1" ht="134.25" customHeight="1" x14ac:dyDescent="0.3">
      <c r="A1151" s="13">
        <f>IF(D1151="","",SUBTOTAL(3,D$7:$D1151))</f>
        <v>1140</v>
      </c>
      <c r="B1151" s="376"/>
      <c r="C1151" s="55" t="s">
        <v>3109</v>
      </c>
      <c r="D1151" s="56" t="s">
        <v>1231</v>
      </c>
      <c r="E1151" s="373" t="s">
        <v>3110</v>
      </c>
      <c r="F1151" s="65"/>
      <c r="G1151" s="390"/>
      <c r="H1151" s="391"/>
      <c r="I1151" s="373"/>
      <c r="J1151" s="392"/>
      <c r="K1151" s="425"/>
      <c r="L1151" s="51">
        <v>5100000</v>
      </c>
      <c r="M1151" s="51">
        <v>5100000</v>
      </c>
      <c r="N1151" s="51">
        <v>5100000</v>
      </c>
      <c r="O1151" s="51">
        <v>5100000</v>
      </c>
      <c r="P1151" s="51">
        <v>5100000</v>
      </c>
      <c r="Q1151" s="51">
        <v>5100000</v>
      </c>
      <c r="R1151" s="51">
        <v>5100000</v>
      </c>
      <c r="S1151" s="51">
        <v>5100000</v>
      </c>
      <c r="T1151" s="51">
        <v>5100000</v>
      </c>
    </row>
    <row r="1152" spans="1:20" s="10" customFormat="1" ht="134.25" customHeight="1" x14ac:dyDescent="0.3">
      <c r="A1152" s="13">
        <f>IF(D1152="","",SUBTOTAL(3,D$7:$D1152))</f>
        <v>1141</v>
      </c>
      <c r="B1152" s="376"/>
      <c r="C1152" s="55" t="s">
        <v>3111</v>
      </c>
      <c r="D1152" s="56" t="s">
        <v>1231</v>
      </c>
      <c r="E1152" s="373"/>
      <c r="F1152" s="65"/>
      <c r="G1152" s="390"/>
      <c r="H1152" s="391"/>
      <c r="I1152" s="373"/>
      <c r="J1152" s="392"/>
      <c r="K1152" s="425"/>
      <c r="L1152" s="51">
        <v>5400000</v>
      </c>
      <c r="M1152" s="51">
        <v>5400000</v>
      </c>
      <c r="N1152" s="51">
        <v>5400000</v>
      </c>
      <c r="O1152" s="51">
        <v>5400000</v>
      </c>
      <c r="P1152" s="51">
        <v>5400000</v>
      </c>
      <c r="Q1152" s="51">
        <v>5400000</v>
      </c>
      <c r="R1152" s="51">
        <v>5400000</v>
      </c>
      <c r="S1152" s="51">
        <v>5400000</v>
      </c>
      <c r="T1152" s="51">
        <v>5400000</v>
      </c>
    </row>
    <row r="1153" spans="1:20" s="10" customFormat="1" ht="134.25" customHeight="1" x14ac:dyDescent="0.3">
      <c r="A1153" s="13">
        <f>IF(D1153="","",SUBTOTAL(3,D$7:$D1153))</f>
        <v>1142</v>
      </c>
      <c r="B1153" s="376"/>
      <c r="C1153" s="55" t="s">
        <v>3112</v>
      </c>
      <c r="D1153" s="56" t="s">
        <v>1231</v>
      </c>
      <c r="E1153" s="373"/>
      <c r="F1153" s="65"/>
      <c r="G1153" s="390"/>
      <c r="H1153" s="391"/>
      <c r="I1153" s="373"/>
      <c r="J1153" s="392"/>
      <c r="K1153" s="425"/>
      <c r="L1153" s="51">
        <v>8750000</v>
      </c>
      <c r="M1153" s="51">
        <v>8750000</v>
      </c>
      <c r="N1153" s="51">
        <v>8750000</v>
      </c>
      <c r="O1153" s="51">
        <v>8750000</v>
      </c>
      <c r="P1153" s="51">
        <v>8750000</v>
      </c>
      <c r="Q1153" s="51">
        <v>8750000</v>
      </c>
      <c r="R1153" s="51">
        <v>8750000</v>
      </c>
      <c r="S1153" s="51">
        <v>8750000</v>
      </c>
      <c r="T1153" s="51">
        <v>8750000</v>
      </c>
    </row>
    <row r="1154" spans="1:20" s="10" customFormat="1" ht="134.25" customHeight="1" x14ac:dyDescent="0.3">
      <c r="A1154" s="13">
        <f>IF(D1154="","",SUBTOTAL(3,D$7:$D1154))</f>
        <v>1143</v>
      </c>
      <c r="B1154" s="376"/>
      <c r="C1154" s="55" t="s">
        <v>3113</v>
      </c>
      <c r="D1154" s="56" t="s">
        <v>1231</v>
      </c>
      <c r="E1154" s="373"/>
      <c r="F1154" s="65"/>
      <c r="G1154" s="390"/>
      <c r="H1154" s="391"/>
      <c r="I1154" s="373"/>
      <c r="J1154" s="392"/>
      <c r="K1154" s="425"/>
      <c r="L1154" s="51">
        <v>12900000</v>
      </c>
      <c r="M1154" s="51">
        <v>12900000</v>
      </c>
      <c r="N1154" s="51">
        <v>12900000</v>
      </c>
      <c r="O1154" s="51">
        <v>12900000</v>
      </c>
      <c r="P1154" s="51">
        <v>12900000</v>
      </c>
      <c r="Q1154" s="51">
        <v>12900000</v>
      </c>
      <c r="R1154" s="51">
        <v>12900000</v>
      </c>
      <c r="S1154" s="51">
        <v>12900000</v>
      </c>
      <c r="T1154" s="51">
        <v>12900000</v>
      </c>
    </row>
    <row r="1155" spans="1:20" s="10" customFormat="1" ht="134.25" customHeight="1" x14ac:dyDescent="0.3">
      <c r="A1155" s="13">
        <f>IF(D1155="","",SUBTOTAL(3,D$7:$D1155))</f>
        <v>1144</v>
      </c>
      <c r="B1155" s="376"/>
      <c r="C1155" s="55" t="s">
        <v>3114</v>
      </c>
      <c r="D1155" s="56" t="s">
        <v>1231</v>
      </c>
      <c r="E1155" s="373"/>
      <c r="F1155" s="65"/>
      <c r="G1155" s="390"/>
      <c r="H1155" s="391"/>
      <c r="I1155" s="373"/>
      <c r="J1155" s="392"/>
      <c r="K1155" s="425"/>
      <c r="L1155" s="51">
        <v>9750000</v>
      </c>
      <c r="M1155" s="51">
        <v>9750000</v>
      </c>
      <c r="N1155" s="51">
        <v>9750000</v>
      </c>
      <c r="O1155" s="51">
        <v>9750000</v>
      </c>
      <c r="P1155" s="51">
        <v>9750000</v>
      </c>
      <c r="Q1155" s="51">
        <v>9750000</v>
      </c>
      <c r="R1155" s="51">
        <v>9750000</v>
      </c>
      <c r="S1155" s="51">
        <v>9750000</v>
      </c>
      <c r="T1155" s="51">
        <v>9750000</v>
      </c>
    </row>
    <row r="1156" spans="1:20" s="10" customFormat="1" ht="134.25" customHeight="1" x14ac:dyDescent="0.3">
      <c r="A1156" s="13">
        <f>IF(D1156="","",SUBTOTAL(3,D$7:$D1156))</f>
        <v>1145</v>
      </c>
      <c r="B1156" s="376"/>
      <c r="C1156" s="55" t="s">
        <v>3115</v>
      </c>
      <c r="D1156" s="56" t="s">
        <v>1231</v>
      </c>
      <c r="E1156" s="373"/>
      <c r="F1156" s="65"/>
      <c r="G1156" s="390"/>
      <c r="H1156" s="391"/>
      <c r="I1156" s="373"/>
      <c r="J1156" s="392"/>
      <c r="K1156" s="425"/>
      <c r="L1156" s="51">
        <v>9680000</v>
      </c>
      <c r="M1156" s="51">
        <v>9680000</v>
      </c>
      <c r="N1156" s="51">
        <v>9680000</v>
      </c>
      <c r="O1156" s="51">
        <v>9680000</v>
      </c>
      <c r="P1156" s="51">
        <v>9680000</v>
      </c>
      <c r="Q1156" s="51">
        <v>9680000</v>
      </c>
      <c r="R1156" s="51">
        <v>9680000</v>
      </c>
      <c r="S1156" s="51">
        <v>9680000</v>
      </c>
      <c r="T1156" s="51">
        <v>9680000</v>
      </c>
    </row>
    <row r="1157" spans="1:20" s="10" customFormat="1" ht="134.25" customHeight="1" x14ac:dyDescent="0.3">
      <c r="A1157" s="13">
        <f>IF(D1157="","",SUBTOTAL(3,D$7:$D1157))</f>
        <v>1146</v>
      </c>
      <c r="B1157" s="376"/>
      <c r="C1157" s="55" t="s">
        <v>3116</v>
      </c>
      <c r="D1157" s="56" t="s">
        <v>1231</v>
      </c>
      <c r="E1157" s="373"/>
      <c r="F1157" s="65"/>
      <c r="G1157" s="390"/>
      <c r="H1157" s="391"/>
      <c r="I1157" s="373"/>
      <c r="J1157" s="392"/>
      <c r="K1157" s="425"/>
      <c r="L1157" s="51">
        <v>11100000</v>
      </c>
      <c r="M1157" s="51">
        <v>11100000</v>
      </c>
      <c r="N1157" s="51">
        <v>11100000</v>
      </c>
      <c r="O1157" s="51">
        <v>11100000</v>
      </c>
      <c r="P1157" s="51">
        <v>11100000</v>
      </c>
      <c r="Q1157" s="51">
        <v>11100000</v>
      </c>
      <c r="R1157" s="51">
        <v>11100000</v>
      </c>
      <c r="S1157" s="51">
        <v>11100000</v>
      </c>
      <c r="T1157" s="51">
        <v>11100000</v>
      </c>
    </row>
    <row r="1158" spans="1:20" s="10" customFormat="1" ht="134.25" customHeight="1" x14ac:dyDescent="0.3">
      <c r="A1158" s="13">
        <f>IF(D1158="","",SUBTOTAL(3,D$7:$D1158))</f>
        <v>1147</v>
      </c>
      <c r="B1158" s="376"/>
      <c r="C1158" s="55" t="s">
        <v>3117</v>
      </c>
      <c r="D1158" s="56" t="s">
        <v>1231</v>
      </c>
      <c r="E1158" s="373"/>
      <c r="F1158" s="65"/>
      <c r="G1158" s="390"/>
      <c r="H1158" s="391"/>
      <c r="I1158" s="373"/>
      <c r="J1158" s="392"/>
      <c r="K1158" s="425"/>
      <c r="L1158" s="51">
        <v>12500000</v>
      </c>
      <c r="M1158" s="51">
        <v>12500000</v>
      </c>
      <c r="N1158" s="51">
        <v>12500000</v>
      </c>
      <c r="O1158" s="51">
        <v>12500000</v>
      </c>
      <c r="P1158" s="51">
        <v>12500000</v>
      </c>
      <c r="Q1158" s="51">
        <v>12500000</v>
      </c>
      <c r="R1158" s="51">
        <v>12500000</v>
      </c>
      <c r="S1158" s="51">
        <v>12500000</v>
      </c>
      <c r="T1158" s="51">
        <v>12500000</v>
      </c>
    </row>
    <row r="1159" spans="1:20" s="10" customFormat="1" ht="134.25" customHeight="1" x14ac:dyDescent="0.3">
      <c r="A1159" s="13">
        <f>IF(D1159="","",SUBTOTAL(3,D$7:$D1159))</f>
        <v>1148</v>
      </c>
      <c r="B1159" s="376"/>
      <c r="C1159" s="55" t="s">
        <v>562</v>
      </c>
      <c r="D1159" s="11" t="s">
        <v>1231</v>
      </c>
      <c r="E1159" s="12" t="s">
        <v>563</v>
      </c>
      <c r="F1159" s="65"/>
      <c r="G1159" s="390"/>
      <c r="H1159" s="391"/>
      <c r="I1159" s="373"/>
      <c r="J1159" s="392"/>
      <c r="K1159" s="425"/>
      <c r="L1159" s="51">
        <v>3730000</v>
      </c>
      <c r="M1159" s="51">
        <v>3730000</v>
      </c>
      <c r="N1159" s="51">
        <v>3730000</v>
      </c>
      <c r="O1159" s="51">
        <v>3730000</v>
      </c>
      <c r="P1159" s="51">
        <v>3730000</v>
      </c>
      <c r="Q1159" s="51">
        <v>3730000</v>
      </c>
      <c r="R1159" s="51">
        <v>3730000</v>
      </c>
      <c r="S1159" s="51">
        <v>3730000</v>
      </c>
      <c r="T1159" s="51">
        <v>3730000</v>
      </c>
    </row>
    <row r="1160" spans="1:20" s="10" customFormat="1" ht="134.25" customHeight="1" x14ac:dyDescent="0.3">
      <c r="A1160" s="13">
        <f>IF(D1160="","",SUBTOTAL(3,D$7:$D1160))</f>
        <v>1149</v>
      </c>
      <c r="B1160" s="376"/>
      <c r="C1160" s="55" t="s">
        <v>564</v>
      </c>
      <c r="D1160" s="11" t="s">
        <v>1231</v>
      </c>
      <c r="E1160" s="12" t="s">
        <v>565</v>
      </c>
      <c r="F1160" s="65"/>
      <c r="G1160" s="390"/>
      <c r="H1160" s="391"/>
      <c r="I1160" s="373"/>
      <c r="J1160" s="392"/>
      <c r="K1160" s="425"/>
      <c r="L1160" s="51">
        <v>7760000</v>
      </c>
      <c r="M1160" s="51">
        <v>7760000</v>
      </c>
      <c r="N1160" s="51">
        <v>7760000</v>
      </c>
      <c r="O1160" s="51">
        <v>7760000</v>
      </c>
      <c r="P1160" s="51">
        <v>7760000</v>
      </c>
      <c r="Q1160" s="51">
        <v>7760000</v>
      </c>
      <c r="R1160" s="51">
        <v>7760000</v>
      </c>
      <c r="S1160" s="51">
        <v>7760000</v>
      </c>
      <c r="T1160" s="51">
        <v>7760000</v>
      </c>
    </row>
    <row r="1161" spans="1:20" s="10" customFormat="1" ht="134.25" customHeight="1" x14ac:dyDescent="0.3">
      <c r="A1161" s="13">
        <f>IF(D1161="","",SUBTOTAL(3,D$7:$D1161))</f>
        <v>1150</v>
      </c>
      <c r="B1161" s="376"/>
      <c r="C1161" s="55" t="s">
        <v>3118</v>
      </c>
      <c r="D1161" s="11" t="s">
        <v>3119</v>
      </c>
      <c r="E1161" s="12" t="s">
        <v>3120</v>
      </c>
      <c r="F1161" s="65"/>
      <c r="G1161" s="390"/>
      <c r="H1161" s="391"/>
      <c r="I1161" s="373"/>
      <c r="J1161" s="392"/>
      <c r="K1161" s="425"/>
      <c r="L1161" s="51">
        <v>9450000</v>
      </c>
      <c r="M1161" s="51">
        <v>9450000</v>
      </c>
      <c r="N1161" s="51">
        <v>9450000</v>
      </c>
      <c r="O1161" s="51">
        <v>9450000</v>
      </c>
      <c r="P1161" s="51">
        <v>9450000</v>
      </c>
      <c r="Q1161" s="51">
        <v>9450000</v>
      </c>
      <c r="R1161" s="51">
        <v>9450000</v>
      </c>
      <c r="S1161" s="51">
        <v>9450000</v>
      </c>
      <c r="T1161" s="51">
        <v>9450000</v>
      </c>
    </row>
    <row r="1162" spans="1:20" s="10" customFormat="1" ht="134.25" customHeight="1" x14ac:dyDescent="0.3">
      <c r="A1162" s="13">
        <f>IF(D1162="","",SUBTOTAL(3,D$7:$D1162))</f>
        <v>1151</v>
      </c>
      <c r="B1162" s="376"/>
      <c r="C1162" s="55" t="s">
        <v>3121</v>
      </c>
      <c r="D1162" s="11" t="s">
        <v>3119</v>
      </c>
      <c r="E1162" s="12" t="s">
        <v>3122</v>
      </c>
      <c r="F1162" s="65"/>
      <c r="G1162" s="390"/>
      <c r="H1162" s="391"/>
      <c r="I1162" s="373"/>
      <c r="J1162" s="392"/>
      <c r="K1162" s="425"/>
      <c r="L1162" s="51">
        <v>1020000</v>
      </c>
      <c r="M1162" s="51">
        <v>1020000</v>
      </c>
      <c r="N1162" s="51">
        <v>1020000</v>
      </c>
      <c r="O1162" s="51">
        <v>1020000</v>
      </c>
      <c r="P1162" s="51">
        <v>1020000</v>
      </c>
      <c r="Q1162" s="51">
        <v>1020000</v>
      </c>
      <c r="R1162" s="51">
        <v>1020000</v>
      </c>
      <c r="S1162" s="51">
        <v>1020000</v>
      </c>
      <c r="T1162" s="51">
        <v>1020000</v>
      </c>
    </row>
    <row r="1163" spans="1:20" s="10" customFormat="1" ht="134.25" customHeight="1" x14ac:dyDescent="0.3">
      <c r="A1163" s="13">
        <f>IF(D1163="","",SUBTOTAL(3,D$7:$D1163))</f>
        <v>1152</v>
      </c>
      <c r="B1163" s="376"/>
      <c r="C1163" s="55" t="s">
        <v>3123</v>
      </c>
      <c r="D1163" s="11" t="s">
        <v>3119</v>
      </c>
      <c r="E1163" s="12" t="s">
        <v>3124</v>
      </c>
      <c r="F1163" s="65"/>
      <c r="G1163" s="390"/>
      <c r="H1163" s="391"/>
      <c r="I1163" s="373"/>
      <c r="J1163" s="392"/>
      <c r="K1163" s="425"/>
      <c r="L1163" s="51">
        <v>1320000</v>
      </c>
      <c r="M1163" s="51">
        <v>1320000</v>
      </c>
      <c r="N1163" s="51">
        <v>1320000</v>
      </c>
      <c r="O1163" s="51">
        <v>1320000</v>
      </c>
      <c r="P1163" s="51">
        <v>1320000</v>
      </c>
      <c r="Q1163" s="51">
        <v>1320000</v>
      </c>
      <c r="R1163" s="51">
        <v>1320000</v>
      </c>
      <c r="S1163" s="51">
        <v>1320000</v>
      </c>
      <c r="T1163" s="51">
        <v>1320000</v>
      </c>
    </row>
    <row r="1164" spans="1:20" s="10" customFormat="1" ht="134.25" customHeight="1" x14ac:dyDescent="0.3">
      <c r="A1164" s="13">
        <f>IF(D1164="","",SUBTOTAL(3,D$7:$D1164))</f>
        <v>1153</v>
      </c>
      <c r="B1164" s="376"/>
      <c r="C1164" s="55" t="s">
        <v>3125</v>
      </c>
      <c r="D1164" s="11" t="s">
        <v>3119</v>
      </c>
      <c r="E1164" s="12" t="s">
        <v>3126</v>
      </c>
      <c r="F1164" s="65"/>
      <c r="G1164" s="390"/>
      <c r="H1164" s="391"/>
      <c r="I1164" s="373"/>
      <c r="J1164" s="392"/>
      <c r="K1164" s="425"/>
      <c r="L1164" s="51">
        <v>2520000</v>
      </c>
      <c r="M1164" s="51">
        <v>2520000</v>
      </c>
      <c r="N1164" s="51">
        <v>2520000</v>
      </c>
      <c r="O1164" s="51">
        <v>2520000</v>
      </c>
      <c r="P1164" s="51">
        <v>2520000</v>
      </c>
      <c r="Q1164" s="51">
        <v>2520000</v>
      </c>
      <c r="R1164" s="51">
        <v>2520000</v>
      </c>
      <c r="S1164" s="51">
        <v>2520000</v>
      </c>
      <c r="T1164" s="51">
        <v>2520000</v>
      </c>
    </row>
    <row r="1165" spans="1:20" s="10" customFormat="1" ht="134.25" customHeight="1" x14ac:dyDescent="0.3">
      <c r="A1165" s="13">
        <f>IF(D1165="","",SUBTOTAL(3,D$7:$D1165))</f>
        <v>1154</v>
      </c>
      <c r="B1165" s="376"/>
      <c r="C1165" s="55" t="s">
        <v>3127</v>
      </c>
      <c r="D1165" s="11" t="s">
        <v>3119</v>
      </c>
      <c r="E1165" s="12" t="s">
        <v>3128</v>
      </c>
      <c r="F1165" s="65"/>
      <c r="G1165" s="390"/>
      <c r="H1165" s="391"/>
      <c r="I1165" s="373"/>
      <c r="J1165" s="392"/>
      <c r="K1165" s="425"/>
      <c r="L1165" s="51">
        <v>2300000</v>
      </c>
      <c r="M1165" s="51">
        <v>2300000</v>
      </c>
      <c r="N1165" s="51">
        <v>2300000</v>
      </c>
      <c r="O1165" s="51">
        <v>2300000</v>
      </c>
      <c r="P1165" s="51">
        <v>2300000</v>
      </c>
      <c r="Q1165" s="51">
        <v>2300000</v>
      </c>
      <c r="R1165" s="51">
        <v>2300000</v>
      </c>
      <c r="S1165" s="51">
        <v>2300000</v>
      </c>
      <c r="T1165" s="51">
        <v>2300000</v>
      </c>
    </row>
    <row r="1166" spans="1:20" s="10" customFormat="1" ht="134.25" customHeight="1" x14ac:dyDescent="0.3">
      <c r="A1166" s="13">
        <f>IF(D1166="","",SUBTOTAL(3,D$7:$D1166))</f>
        <v>1155</v>
      </c>
      <c r="B1166" s="376"/>
      <c r="C1166" s="55" t="s">
        <v>3129</v>
      </c>
      <c r="D1166" s="11" t="s">
        <v>3130</v>
      </c>
      <c r="E1166" s="12" t="s">
        <v>3131</v>
      </c>
      <c r="F1166" s="65"/>
      <c r="G1166" s="390"/>
      <c r="H1166" s="391"/>
      <c r="I1166" s="373"/>
      <c r="J1166" s="392"/>
      <c r="K1166" s="425"/>
      <c r="L1166" s="51">
        <v>3650000</v>
      </c>
      <c r="M1166" s="51">
        <v>3650000</v>
      </c>
      <c r="N1166" s="51">
        <v>3650000</v>
      </c>
      <c r="O1166" s="51">
        <v>3650000</v>
      </c>
      <c r="P1166" s="51">
        <v>3650000</v>
      </c>
      <c r="Q1166" s="51">
        <v>3650000</v>
      </c>
      <c r="R1166" s="51">
        <v>3650000</v>
      </c>
      <c r="S1166" s="51">
        <v>3650000</v>
      </c>
      <c r="T1166" s="51">
        <v>3650000</v>
      </c>
    </row>
    <row r="1167" spans="1:20" s="10" customFormat="1" ht="134.25" customHeight="1" x14ac:dyDescent="0.3">
      <c r="A1167" s="13">
        <f>IF(D1167="","",SUBTOTAL(3,D$7:$D1167))</f>
        <v>1156</v>
      </c>
      <c r="B1167" s="376"/>
      <c r="C1167" s="55" t="s">
        <v>3132</v>
      </c>
      <c r="D1167" s="11" t="s">
        <v>3130</v>
      </c>
      <c r="E1167" s="12" t="s">
        <v>3133</v>
      </c>
      <c r="F1167" s="65"/>
      <c r="G1167" s="390"/>
      <c r="H1167" s="391"/>
      <c r="I1167" s="373"/>
      <c r="J1167" s="392"/>
      <c r="K1167" s="425"/>
      <c r="L1167" s="51">
        <v>3960000</v>
      </c>
      <c r="M1167" s="51">
        <v>3960000</v>
      </c>
      <c r="N1167" s="51">
        <v>3960000</v>
      </c>
      <c r="O1167" s="51">
        <v>3960000</v>
      </c>
      <c r="P1167" s="51">
        <v>3960000</v>
      </c>
      <c r="Q1167" s="51">
        <v>3960000</v>
      </c>
      <c r="R1167" s="51">
        <v>3960000</v>
      </c>
      <c r="S1167" s="51">
        <v>3960000</v>
      </c>
      <c r="T1167" s="51">
        <v>3960000</v>
      </c>
    </row>
    <row r="1168" spans="1:20" s="10" customFormat="1" ht="134.25" customHeight="1" x14ac:dyDescent="0.3">
      <c r="A1168" s="13">
        <f>IF(D1168="","",SUBTOTAL(3,D$7:$D1168))</f>
        <v>1157</v>
      </c>
      <c r="B1168" s="376"/>
      <c r="C1168" s="55" t="s">
        <v>3134</v>
      </c>
      <c r="D1168" s="11" t="s">
        <v>3130</v>
      </c>
      <c r="E1168" s="12" t="s">
        <v>3135</v>
      </c>
      <c r="F1168" s="65"/>
      <c r="G1168" s="390"/>
      <c r="H1168" s="391"/>
      <c r="I1168" s="373"/>
      <c r="J1168" s="392"/>
      <c r="K1168" s="425"/>
      <c r="L1168" s="51">
        <v>4670000</v>
      </c>
      <c r="M1168" s="51">
        <v>4670000</v>
      </c>
      <c r="N1168" s="51">
        <v>4670000</v>
      </c>
      <c r="O1168" s="51">
        <v>4670000</v>
      </c>
      <c r="P1168" s="51">
        <v>4670000</v>
      </c>
      <c r="Q1168" s="51">
        <v>4670000</v>
      </c>
      <c r="R1168" s="51">
        <v>4670000</v>
      </c>
      <c r="S1168" s="51">
        <v>4670000</v>
      </c>
      <c r="T1168" s="51">
        <v>4670000</v>
      </c>
    </row>
    <row r="1169" spans="1:20" s="10" customFormat="1" ht="134.25" customHeight="1" x14ac:dyDescent="0.3">
      <c r="A1169" s="13">
        <f>IF(D1169="","",SUBTOTAL(3,D$7:$D1169))</f>
        <v>1158</v>
      </c>
      <c r="B1169" s="376"/>
      <c r="C1169" s="55" t="s">
        <v>3136</v>
      </c>
      <c r="D1169" s="11" t="s">
        <v>3130</v>
      </c>
      <c r="E1169" s="12" t="s">
        <v>3137</v>
      </c>
      <c r="F1169" s="65"/>
      <c r="G1169" s="390"/>
      <c r="H1169" s="391"/>
      <c r="I1169" s="373"/>
      <c r="J1169" s="392"/>
      <c r="K1169" s="425"/>
      <c r="L1169" s="51">
        <v>5950000</v>
      </c>
      <c r="M1169" s="51">
        <v>5950000</v>
      </c>
      <c r="N1169" s="51">
        <v>5950000</v>
      </c>
      <c r="O1169" s="51">
        <v>5950000</v>
      </c>
      <c r="P1169" s="51">
        <v>5950000</v>
      </c>
      <c r="Q1169" s="51">
        <v>5950000</v>
      </c>
      <c r="R1169" s="51">
        <v>5950000</v>
      </c>
      <c r="S1169" s="51">
        <v>5950000</v>
      </c>
      <c r="T1169" s="51">
        <v>5950000</v>
      </c>
    </row>
    <row r="1170" spans="1:20" s="10" customFormat="1" ht="134.25" customHeight="1" x14ac:dyDescent="0.3">
      <c r="A1170" s="13">
        <f>IF(D1170="","",SUBTOTAL(3,D$7:$D1170))</f>
        <v>1159</v>
      </c>
      <c r="B1170" s="376"/>
      <c r="C1170" s="55" t="s">
        <v>3138</v>
      </c>
      <c r="D1170" s="11" t="s">
        <v>3130</v>
      </c>
      <c r="E1170" s="12" t="s">
        <v>3139</v>
      </c>
      <c r="F1170" s="65"/>
      <c r="G1170" s="390"/>
      <c r="H1170" s="391"/>
      <c r="I1170" s="373"/>
      <c r="J1170" s="392"/>
      <c r="K1170" s="425"/>
      <c r="L1170" s="51">
        <v>6160000</v>
      </c>
      <c r="M1170" s="51">
        <v>6160000</v>
      </c>
      <c r="N1170" s="51">
        <v>6160000</v>
      </c>
      <c r="O1170" s="51">
        <v>6160000</v>
      </c>
      <c r="P1170" s="51">
        <v>6160000</v>
      </c>
      <c r="Q1170" s="51">
        <v>6160000</v>
      </c>
      <c r="R1170" s="51">
        <v>6160000</v>
      </c>
      <c r="S1170" s="51">
        <v>6160000</v>
      </c>
      <c r="T1170" s="51">
        <v>6160000</v>
      </c>
    </row>
    <row r="1171" spans="1:20" s="10" customFormat="1" ht="134.25" customHeight="1" x14ac:dyDescent="0.3">
      <c r="A1171" s="13">
        <f>IF(D1171="","",SUBTOTAL(3,D$7:$D1171))</f>
        <v>1160</v>
      </c>
      <c r="B1171" s="376"/>
      <c r="C1171" s="55" t="s">
        <v>3140</v>
      </c>
      <c r="D1171" s="11" t="s">
        <v>3130</v>
      </c>
      <c r="E1171" s="12" t="s">
        <v>3141</v>
      </c>
      <c r="F1171" s="65"/>
      <c r="G1171" s="390"/>
      <c r="H1171" s="391"/>
      <c r="I1171" s="373"/>
      <c r="J1171" s="392"/>
      <c r="K1171" s="425"/>
      <c r="L1171" s="51">
        <v>7600000</v>
      </c>
      <c r="M1171" s="51">
        <v>7600000</v>
      </c>
      <c r="N1171" s="51">
        <v>7600000</v>
      </c>
      <c r="O1171" s="51">
        <v>7600000</v>
      </c>
      <c r="P1171" s="51">
        <v>7600000</v>
      </c>
      <c r="Q1171" s="51">
        <v>7600000</v>
      </c>
      <c r="R1171" s="51">
        <v>7600000</v>
      </c>
      <c r="S1171" s="51">
        <v>7600000</v>
      </c>
      <c r="T1171" s="51">
        <v>7600000</v>
      </c>
    </row>
    <row r="1172" spans="1:20" s="10" customFormat="1" ht="146.25" customHeight="1" x14ac:dyDescent="0.3">
      <c r="A1172" s="13">
        <f>IF(D1172="","",SUBTOTAL(3,D$7:$D1172))</f>
        <v>1161</v>
      </c>
      <c r="B1172" s="376"/>
      <c r="C1172" s="55" t="s">
        <v>1310</v>
      </c>
      <c r="D1172" s="56" t="s">
        <v>1311</v>
      </c>
      <c r="E1172" s="373" t="s">
        <v>1312</v>
      </c>
      <c r="F1172" s="388" t="s">
        <v>1313</v>
      </c>
      <c r="G1172" s="376" t="s">
        <v>1314</v>
      </c>
      <c r="H1172" s="391" t="s">
        <v>17</v>
      </c>
      <c r="I1172" s="373"/>
      <c r="J1172" s="392"/>
      <c r="K1172" s="388" t="s">
        <v>1315</v>
      </c>
      <c r="L1172" s="51">
        <v>3070200</v>
      </c>
      <c r="M1172" s="51">
        <v>3070200</v>
      </c>
      <c r="N1172" s="51">
        <v>3070200</v>
      </c>
      <c r="O1172" s="51">
        <v>3070200</v>
      </c>
      <c r="P1172" s="51">
        <v>3070200</v>
      </c>
      <c r="Q1172" s="51">
        <v>3070200</v>
      </c>
      <c r="R1172" s="51">
        <v>3070200</v>
      </c>
      <c r="S1172" s="51">
        <v>3070200</v>
      </c>
      <c r="T1172" s="51">
        <v>3070200</v>
      </c>
    </row>
    <row r="1173" spans="1:20" s="10" customFormat="1" ht="146.25" customHeight="1" x14ac:dyDescent="0.3">
      <c r="A1173" s="13">
        <f>IF(D1173="","",SUBTOTAL(3,D$7:$D1173))</f>
        <v>1162</v>
      </c>
      <c r="B1173" s="376"/>
      <c r="C1173" s="55" t="s">
        <v>1316</v>
      </c>
      <c r="D1173" s="56" t="s">
        <v>1311</v>
      </c>
      <c r="E1173" s="373"/>
      <c r="F1173" s="388"/>
      <c r="G1173" s="376"/>
      <c r="H1173" s="391"/>
      <c r="I1173" s="373"/>
      <c r="J1173" s="392"/>
      <c r="K1173" s="388"/>
      <c r="L1173" s="51">
        <v>3302800</v>
      </c>
      <c r="M1173" s="51">
        <v>3302800</v>
      </c>
      <c r="N1173" s="51">
        <v>3302800</v>
      </c>
      <c r="O1173" s="51">
        <v>3302800</v>
      </c>
      <c r="P1173" s="51">
        <v>3302800</v>
      </c>
      <c r="Q1173" s="51">
        <v>3302800</v>
      </c>
      <c r="R1173" s="51">
        <v>3302800</v>
      </c>
      <c r="S1173" s="51">
        <v>3302800</v>
      </c>
      <c r="T1173" s="51">
        <v>3302800</v>
      </c>
    </row>
    <row r="1174" spans="1:20" s="10" customFormat="1" ht="146.25" customHeight="1" x14ac:dyDescent="0.3">
      <c r="A1174" s="13">
        <f>IF(D1174="","",SUBTOTAL(3,D$7:$D1174))</f>
        <v>1163</v>
      </c>
      <c r="B1174" s="376"/>
      <c r="C1174" s="55" t="s">
        <v>1317</v>
      </c>
      <c r="D1174" s="56" t="s">
        <v>1311</v>
      </c>
      <c r="E1174" s="373"/>
      <c r="F1174" s="388"/>
      <c r="G1174" s="376"/>
      <c r="H1174" s="391"/>
      <c r="I1174" s="373"/>
      <c r="J1174" s="392"/>
      <c r="K1174" s="388"/>
      <c r="L1174" s="51">
        <v>3535400</v>
      </c>
      <c r="M1174" s="51">
        <v>3535400</v>
      </c>
      <c r="N1174" s="51">
        <v>3535400</v>
      </c>
      <c r="O1174" s="51">
        <v>3535400</v>
      </c>
      <c r="P1174" s="51">
        <v>3535400</v>
      </c>
      <c r="Q1174" s="51">
        <v>3535400</v>
      </c>
      <c r="R1174" s="51">
        <v>3535400</v>
      </c>
      <c r="S1174" s="51">
        <v>3535400</v>
      </c>
      <c r="T1174" s="51">
        <v>3535400</v>
      </c>
    </row>
    <row r="1175" spans="1:20" s="10" customFormat="1" ht="146.25" customHeight="1" x14ac:dyDescent="0.3">
      <c r="A1175" s="13">
        <f>IF(D1175="","",SUBTOTAL(3,D$7:$D1175))</f>
        <v>1164</v>
      </c>
      <c r="B1175" s="376"/>
      <c r="C1175" s="55" t="s">
        <v>1318</v>
      </c>
      <c r="D1175" s="56" t="s">
        <v>1311</v>
      </c>
      <c r="E1175" s="373"/>
      <c r="F1175" s="388"/>
      <c r="G1175" s="376"/>
      <c r="H1175" s="391"/>
      <c r="I1175" s="373"/>
      <c r="J1175" s="392"/>
      <c r="K1175" s="388"/>
      <c r="L1175" s="51">
        <v>3999000</v>
      </c>
      <c r="M1175" s="51">
        <v>3999000</v>
      </c>
      <c r="N1175" s="51">
        <v>3999000</v>
      </c>
      <c r="O1175" s="51">
        <v>3999000</v>
      </c>
      <c r="P1175" s="51">
        <v>3999000</v>
      </c>
      <c r="Q1175" s="51">
        <v>3999000</v>
      </c>
      <c r="R1175" s="51">
        <v>3999000</v>
      </c>
      <c r="S1175" s="51">
        <v>3999000</v>
      </c>
      <c r="T1175" s="51">
        <v>3999000</v>
      </c>
    </row>
    <row r="1176" spans="1:20" s="10" customFormat="1" ht="146.25" customHeight="1" x14ac:dyDescent="0.3">
      <c r="A1176" s="13">
        <f>IF(D1176="","",SUBTOTAL(3,D$7:$D1176))</f>
        <v>1165</v>
      </c>
      <c r="B1176" s="376"/>
      <c r="C1176" s="55" t="s">
        <v>1319</v>
      </c>
      <c r="D1176" s="56" t="s">
        <v>1311</v>
      </c>
      <c r="E1176" s="373"/>
      <c r="F1176" s="388"/>
      <c r="G1176" s="376"/>
      <c r="H1176" s="391"/>
      <c r="I1176" s="373"/>
      <c r="J1176" s="392"/>
      <c r="K1176" s="388"/>
      <c r="L1176" s="51">
        <v>4462500</v>
      </c>
      <c r="M1176" s="51">
        <v>4462500</v>
      </c>
      <c r="N1176" s="51">
        <v>4462500</v>
      </c>
      <c r="O1176" s="51">
        <v>4462500</v>
      </c>
      <c r="P1176" s="51">
        <v>4462500</v>
      </c>
      <c r="Q1176" s="51">
        <v>4462500</v>
      </c>
      <c r="R1176" s="51">
        <v>4462500</v>
      </c>
      <c r="S1176" s="51">
        <v>4462500</v>
      </c>
      <c r="T1176" s="51">
        <v>4462500</v>
      </c>
    </row>
    <row r="1177" spans="1:20" s="10" customFormat="1" ht="146.25" customHeight="1" x14ac:dyDescent="0.3">
      <c r="A1177" s="13">
        <f>IF(D1177="","",SUBTOTAL(3,D$7:$D1177))</f>
        <v>1166</v>
      </c>
      <c r="B1177" s="376"/>
      <c r="C1177" s="55" t="s">
        <v>1320</v>
      </c>
      <c r="D1177" s="56" t="s">
        <v>1311</v>
      </c>
      <c r="E1177" s="373"/>
      <c r="F1177" s="388"/>
      <c r="G1177" s="376"/>
      <c r="H1177" s="391"/>
      <c r="I1177" s="373"/>
      <c r="J1177" s="392"/>
      <c r="K1177" s="388"/>
      <c r="L1177" s="51">
        <v>4675500</v>
      </c>
      <c r="M1177" s="51">
        <v>4675500</v>
      </c>
      <c r="N1177" s="51">
        <v>4675500</v>
      </c>
      <c r="O1177" s="51">
        <v>4675500</v>
      </c>
      <c r="P1177" s="51">
        <v>4675500</v>
      </c>
      <c r="Q1177" s="51">
        <v>4675500</v>
      </c>
      <c r="R1177" s="51">
        <v>4675500</v>
      </c>
      <c r="S1177" s="51">
        <v>4675500</v>
      </c>
      <c r="T1177" s="51">
        <v>4675500</v>
      </c>
    </row>
    <row r="1178" spans="1:20" s="10" customFormat="1" ht="146.25" customHeight="1" x14ac:dyDescent="0.3">
      <c r="A1178" s="13">
        <f>IF(D1178="","",SUBTOTAL(3,D$7:$D1178))</f>
        <v>1167</v>
      </c>
      <c r="B1178" s="376"/>
      <c r="C1178" s="55" t="s">
        <v>1321</v>
      </c>
      <c r="D1178" s="56" t="s">
        <v>1311</v>
      </c>
      <c r="E1178" s="373"/>
      <c r="F1178" s="388"/>
      <c r="G1178" s="376"/>
      <c r="H1178" s="391"/>
      <c r="I1178" s="373"/>
      <c r="J1178" s="392"/>
      <c r="K1178" s="388"/>
      <c r="L1178" s="51">
        <v>5407500</v>
      </c>
      <c r="M1178" s="51">
        <v>5407500</v>
      </c>
      <c r="N1178" s="51">
        <v>5407500</v>
      </c>
      <c r="O1178" s="51">
        <v>5407500</v>
      </c>
      <c r="P1178" s="51">
        <v>5407500</v>
      </c>
      <c r="Q1178" s="51">
        <v>5407500</v>
      </c>
      <c r="R1178" s="51">
        <v>5407500</v>
      </c>
      <c r="S1178" s="51">
        <v>5407500</v>
      </c>
      <c r="T1178" s="51">
        <v>5407500</v>
      </c>
    </row>
    <row r="1179" spans="1:20" s="10" customFormat="1" ht="146.25" customHeight="1" x14ac:dyDescent="0.3">
      <c r="A1179" s="13">
        <f>IF(D1179="","",SUBTOTAL(3,D$7:$D1179))</f>
        <v>1168</v>
      </c>
      <c r="B1179" s="376"/>
      <c r="C1179" s="55" t="s">
        <v>1322</v>
      </c>
      <c r="D1179" s="56" t="s">
        <v>1311</v>
      </c>
      <c r="E1179" s="373"/>
      <c r="F1179" s="388"/>
      <c r="G1179" s="376"/>
      <c r="H1179" s="391"/>
      <c r="I1179" s="373"/>
      <c r="J1179" s="392"/>
      <c r="K1179" s="388"/>
      <c r="L1179" s="51">
        <v>5722500</v>
      </c>
      <c r="M1179" s="51">
        <v>5722500</v>
      </c>
      <c r="N1179" s="51">
        <v>5722500</v>
      </c>
      <c r="O1179" s="51">
        <v>5722500</v>
      </c>
      <c r="P1179" s="51">
        <v>5722500</v>
      </c>
      <c r="Q1179" s="51">
        <v>5722500</v>
      </c>
      <c r="R1179" s="51">
        <v>5722500</v>
      </c>
      <c r="S1179" s="51">
        <v>5722500</v>
      </c>
      <c r="T1179" s="51">
        <v>5722500</v>
      </c>
    </row>
    <row r="1180" spans="1:20" s="10" customFormat="1" ht="146.25" customHeight="1" x14ac:dyDescent="0.3">
      <c r="A1180" s="13">
        <f>IF(D1180="","",SUBTOTAL(3,D$7:$D1180))</f>
        <v>1169</v>
      </c>
      <c r="B1180" s="376"/>
      <c r="C1180" s="55" t="s">
        <v>1323</v>
      </c>
      <c r="D1180" s="56" t="s">
        <v>1311</v>
      </c>
      <c r="E1180" s="373"/>
      <c r="F1180" s="388"/>
      <c r="G1180" s="376"/>
      <c r="H1180" s="391"/>
      <c r="I1180" s="373"/>
      <c r="J1180" s="392"/>
      <c r="K1180" s="388"/>
      <c r="L1180" s="51">
        <v>6247500</v>
      </c>
      <c r="M1180" s="51">
        <v>6247500</v>
      </c>
      <c r="N1180" s="51">
        <v>6247500</v>
      </c>
      <c r="O1180" s="51">
        <v>6247500</v>
      </c>
      <c r="P1180" s="51">
        <v>6247500</v>
      </c>
      <c r="Q1180" s="51">
        <v>6247500</v>
      </c>
      <c r="R1180" s="51">
        <v>6247500</v>
      </c>
      <c r="S1180" s="51">
        <v>6247500</v>
      </c>
      <c r="T1180" s="51">
        <v>6247500</v>
      </c>
    </row>
    <row r="1181" spans="1:20" s="10" customFormat="1" ht="146.25" customHeight="1" x14ac:dyDescent="0.3">
      <c r="A1181" s="13">
        <f>IF(D1181="","",SUBTOTAL(3,D$7:$D1181))</f>
        <v>1170</v>
      </c>
      <c r="B1181" s="376"/>
      <c r="C1181" s="55" t="s">
        <v>1324</v>
      </c>
      <c r="D1181" s="56" t="s">
        <v>1311</v>
      </c>
      <c r="E1181" s="373"/>
      <c r="F1181" s="388"/>
      <c r="G1181" s="376"/>
      <c r="H1181" s="391"/>
      <c r="I1181" s="373"/>
      <c r="J1181" s="392"/>
      <c r="K1181" s="388"/>
      <c r="L1181" s="51">
        <v>6804000</v>
      </c>
      <c r="M1181" s="51">
        <v>6804000</v>
      </c>
      <c r="N1181" s="51">
        <v>6804000</v>
      </c>
      <c r="O1181" s="51">
        <v>6804000</v>
      </c>
      <c r="P1181" s="51">
        <v>6804000</v>
      </c>
      <c r="Q1181" s="51">
        <v>6804000</v>
      </c>
      <c r="R1181" s="51">
        <v>6804000</v>
      </c>
      <c r="S1181" s="51">
        <v>6804000</v>
      </c>
      <c r="T1181" s="51">
        <v>6804000</v>
      </c>
    </row>
    <row r="1182" spans="1:20" s="10" customFormat="1" ht="146.25" customHeight="1" x14ac:dyDescent="0.3">
      <c r="A1182" s="13">
        <f>IF(D1182="","",SUBTOTAL(3,D$7:$D1182))</f>
        <v>1171</v>
      </c>
      <c r="B1182" s="376"/>
      <c r="C1182" s="55" t="s">
        <v>1325</v>
      </c>
      <c r="D1182" s="56" t="s">
        <v>1326</v>
      </c>
      <c r="E1182" s="373" t="s">
        <v>1327</v>
      </c>
      <c r="F1182" s="388" t="s">
        <v>1352</v>
      </c>
      <c r="G1182" s="376"/>
      <c r="H1182" s="391"/>
      <c r="I1182" s="373"/>
      <c r="J1182" s="392"/>
      <c r="K1182" s="53"/>
      <c r="L1182" s="51">
        <v>8375000</v>
      </c>
      <c r="M1182" s="51">
        <v>8375000</v>
      </c>
      <c r="N1182" s="51">
        <v>8375000</v>
      </c>
      <c r="O1182" s="51">
        <v>8375000</v>
      </c>
      <c r="P1182" s="51">
        <v>8375000</v>
      </c>
      <c r="Q1182" s="51">
        <v>8375000</v>
      </c>
      <c r="R1182" s="51">
        <v>8375000</v>
      </c>
      <c r="S1182" s="51">
        <v>8375000</v>
      </c>
      <c r="T1182" s="51">
        <v>8375000</v>
      </c>
    </row>
    <row r="1183" spans="1:20" s="10" customFormat="1" ht="146.25" customHeight="1" x14ac:dyDescent="0.3">
      <c r="A1183" s="13">
        <f>IF(D1183="","",SUBTOTAL(3,D$7:$D1183))</f>
        <v>1172</v>
      </c>
      <c r="B1183" s="376"/>
      <c r="C1183" s="55" t="s">
        <v>1328</v>
      </c>
      <c r="D1183" s="56" t="s">
        <v>1326</v>
      </c>
      <c r="E1183" s="373"/>
      <c r="F1183" s="388"/>
      <c r="G1183" s="376"/>
      <c r="H1183" s="391"/>
      <c r="I1183" s="373"/>
      <c r="J1183" s="392"/>
      <c r="K1183" s="53"/>
      <c r="L1183" s="51">
        <v>8505000</v>
      </c>
      <c r="M1183" s="51">
        <v>8505000</v>
      </c>
      <c r="N1183" s="51">
        <v>8505000</v>
      </c>
      <c r="O1183" s="51">
        <v>8505000</v>
      </c>
      <c r="P1183" s="51">
        <v>8505000</v>
      </c>
      <c r="Q1183" s="51">
        <v>8505000</v>
      </c>
      <c r="R1183" s="51">
        <v>8505000</v>
      </c>
      <c r="S1183" s="51">
        <v>8505000</v>
      </c>
      <c r="T1183" s="51">
        <v>8505000</v>
      </c>
    </row>
    <row r="1184" spans="1:20" s="10" customFormat="1" ht="146.25" customHeight="1" x14ac:dyDescent="0.3">
      <c r="A1184" s="13">
        <f>IF(D1184="","",SUBTOTAL(3,D$7:$D1184))</f>
        <v>1173</v>
      </c>
      <c r="B1184" s="376"/>
      <c r="C1184" s="55" t="s">
        <v>1329</v>
      </c>
      <c r="D1184" s="56" t="s">
        <v>1326</v>
      </c>
      <c r="E1184" s="373"/>
      <c r="F1184" s="388"/>
      <c r="G1184" s="376"/>
      <c r="H1184" s="391"/>
      <c r="I1184" s="373"/>
      <c r="J1184" s="392"/>
      <c r="K1184" s="53"/>
      <c r="L1184" s="51">
        <v>8662500</v>
      </c>
      <c r="M1184" s="51">
        <v>8662500</v>
      </c>
      <c r="N1184" s="51">
        <v>8662500</v>
      </c>
      <c r="O1184" s="51">
        <v>8662500</v>
      </c>
      <c r="P1184" s="51">
        <v>8662500</v>
      </c>
      <c r="Q1184" s="51">
        <v>8662500</v>
      </c>
      <c r="R1184" s="51">
        <v>8662500</v>
      </c>
      <c r="S1184" s="51">
        <v>8662500</v>
      </c>
      <c r="T1184" s="51">
        <v>8662500</v>
      </c>
    </row>
    <row r="1185" spans="1:20" s="10" customFormat="1" ht="146.25" customHeight="1" x14ac:dyDescent="0.3">
      <c r="A1185" s="13">
        <f>IF(D1185="","",SUBTOTAL(3,D$7:$D1185))</f>
        <v>1174</v>
      </c>
      <c r="B1185" s="376"/>
      <c r="C1185" s="55" t="s">
        <v>1330</v>
      </c>
      <c r="D1185" s="56" t="s">
        <v>1326</v>
      </c>
      <c r="E1185" s="373"/>
      <c r="F1185" s="388"/>
      <c r="G1185" s="376"/>
      <c r="H1185" s="391"/>
      <c r="I1185" s="373"/>
      <c r="J1185" s="392"/>
      <c r="K1185" s="53"/>
      <c r="L1185" s="51">
        <v>8767500</v>
      </c>
      <c r="M1185" s="51">
        <v>8767500</v>
      </c>
      <c r="N1185" s="51">
        <v>8767500</v>
      </c>
      <c r="O1185" s="51">
        <v>8767500</v>
      </c>
      <c r="P1185" s="51">
        <v>8767500</v>
      </c>
      <c r="Q1185" s="51">
        <v>8767500</v>
      </c>
      <c r="R1185" s="51">
        <v>8767500</v>
      </c>
      <c r="S1185" s="51">
        <v>8767500</v>
      </c>
      <c r="T1185" s="51">
        <v>8767500</v>
      </c>
    </row>
    <row r="1186" spans="1:20" s="10" customFormat="1" ht="146.25" customHeight="1" x14ac:dyDescent="0.3">
      <c r="A1186" s="13">
        <f>IF(D1186="","",SUBTOTAL(3,D$7:$D1186))</f>
        <v>1175</v>
      </c>
      <c r="B1186" s="376"/>
      <c r="C1186" s="55" t="s">
        <v>1331</v>
      </c>
      <c r="D1186" s="56" t="s">
        <v>1326</v>
      </c>
      <c r="E1186" s="373"/>
      <c r="F1186" s="388"/>
      <c r="G1186" s="376"/>
      <c r="H1186" s="391"/>
      <c r="I1186" s="373"/>
      <c r="J1186" s="392"/>
      <c r="K1186" s="53"/>
      <c r="L1186" s="51">
        <v>9397500</v>
      </c>
      <c r="M1186" s="51">
        <v>9397500</v>
      </c>
      <c r="N1186" s="51">
        <v>9397500</v>
      </c>
      <c r="O1186" s="51">
        <v>9397500</v>
      </c>
      <c r="P1186" s="51">
        <v>9397500</v>
      </c>
      <c r="Q1186" s="51">
        <v>9397500</v>
      </c>
      <c r="R1186" s="51">
        <v>9397500</v>
      </c>
      <c r="S1186" s="51">
        <v>9397500</v>
      </c>
      <c r="T1186" s="51">
        <v>9397500</v>
      </c>
    </row>
    <row r="1187" spans="1:20" s="10" customFormat="1" ht="146.25" customHeight="1" x14ac:dyDescent="0.3">
      <c r="A1187" s="13">
        <f>IF(D1187="","",SUBTOTAL(3,D$7:$D1187))</f>
        <v>1176</v>
      </c>
      <c r="B1187" s="376"/>
      <c r="C1187" s="55" t="s">
        <v>1332</v>
      </c>
      <c r="D1187" s="56" t="s">
        <v>1326</v>
      </c>
      <c r="E1187" s="373"/>
      <c r="F1187" s="388"/>
      <c r="G1187" s="376"/>
      <c r="H1187" s="391"/>
      <c r="I1187" s="373"/>
      <c r="J1187" s="392"/>
      <c r="K1187" s="53"/>
      <c r="L1187" s="51">
        <v>10290000</v>
      </c>
      <c r="M1187" s="51">
        <v>10290000</v>
      </c>
      <c r="N1187" s="51">
        <v>10290000</v>
      </c>
      <c r="O1187" s="51">
        <v>10290000</v>
      </c>
      <c r="P1187" s="51">
        <v>10290000</v>
      </c>
      <c r="Q1187" s="51">
        <v>10290000</v>
      </c>
      <c r="R1187" s="51">
        <v>10290000</v>
      </c>
      <c r="S1187" s="51">
        <v>10290000</v>
      </c>
      <c r="T1187" s="51">
        <v>10290000</v>
      </c>
    </row>
    <row r="1188" spans="1:20" s="10" customFormat="1" ht="146.25" customHeight="1" x14ac:dyDescent="0.3">
      <c r="A1188" s="13">
        <f>IF(D1188="","",SUBTOTAL(3,D$7:$D1188))</f>
        <v>1177</v>
      </c>
      <c r="B1188" s="376"/>
      <c r="C1188" s="55" t="s">
        <v>1333</v>
      </c>
      <c r="D1188" s="56" t="s">
        <v>1326</v>
      </c>
      <c r="E1188" s="373" t="s">
        <v>1327</v>
      </c>
      <c r="F1188" s="388" t="s">
        <v>1353</v>
      </c>
      <c r="G1188" s="376"/>
      <c r="H1188" s="391"/>
      <c r="I1188" s="373"/>
      <c r="J1188" s="392"/>
      <c r="K1188" s="53"/>
      <c r="L1188" s="51">
        <v>6153000</v>
      </c>
      <c r="M1188" s="51">
        <v>6153000</v>
      </c>
      <c r="N1188" s="51">
        <v>6153000</v>
      </c>
      <c r="O1188" s="51">
        <v>6153000</v>
      </c>
      <c r="P1188" s="51">
        <v>6153000</v>
      </c>
      <c r="Q1188" s="51">
        <v>6153000</v>
      </c>
      <c r="R1188" s="51">
        <v>6153000</v>
      </c>
      <c r="S1188" s="51">
        <v>6153000</v>
      </c>
      <c r="T1188" s="51">
        <v>6153000</v>
      </c>
    </row>
    <row r="1189" spans="1:20" s="10" customFormat="1" ht="146.25" customHeight="1" x14ac:dyDescent="0.3">
      <c r="A1189" s="13">
        <f>IF(D1189="","",SUBTOTAL(3,D$7:$D1189))</f>
        <v>1178</v>
      </c>
      <c r="B1189" s="376"/>
      <c r="C1189" s="55" t="s">
        <v>1334</v>
      </c>
      <c r="D1189" s="56" t="s">
        <v>1326</v>
      </c>
      <c r="E1189" s="373"/>
      <c r="F1189" s="388"/>
      <c r="G1189" s="376"/>
      <c r="H1189" s="391"/>
      <c r="I1189" s="373"/>
      <c r="J1189" s="392"/>
      <c r="K1189" s="53"/>
      <c r="L1189" s="51">
        <v>6352500</v>
      </c>
      <c r="M1189" s="51">
        <v>6352500</v>
      </c>
      <c r="N1189" s="51">
        <v>6352500</v>
      </c>
      <c r="O1189" s="51">
        <v>6352500</v>
      </c>
      <c r="P1189" s="51">
        <v>6352500</v>
      </c>
      <c r="Q1189" s="51">
        <v>6352500</v>
      </c>
      <c r="R1189" s="51">
        <v>6352500</v>
      </c>
      <c r="S1189" s="51">
        <v>6352500</v>
      </c>
      <c r="T1189" s="51">
        <v>6352500</v>
      </c>
    </row>
    <row r="1190" spans="1:20" s="10" customFormat="1" ht="146.25" customHeight="1" x14ac:dyDescent="0.3">
      <c r="A1190" s="13">
        <f>IF(D1190="","",SUBTOTAL(3,D$7:$D1190))</f>
        <v>1179</v>
      </c>
      <c r="B1190" s="376"/>
      <c r="C1190" s="55" t="s">
        <v>1335</v>
      </c>
      <c r="D1190" s="56" t="s">
        <v>1326</v>
      </c>
      <c r="E1190" s="373"/>
      <c r="F1190" s="388"/>
      <c r="G1190" s="376"/>
      <c r="H1190" s="391"/>
      <c r="I1190" s="373"/>
      <c r="J1190" s="392"/>
      <c r="K1190" s="53"/>
      <c r="L1190" s="51">
        <v>6562500</v>
      </c>
      <c r="M1190" s="51">
        <v>6562500</v>
      </c>
      <c r="N1190" s="51">
        <v>6562500</v>
      </c>
      <c r="O1190" s="51">
        <v>6562500</v>
      </c>
      <c r="P1190" s="51">
        <v>6562500</v>
      </c>
      <c r="Q1190" s="51">
        <v>6562500</v>
      </c>
      <c r="R1190" s="51">
        <v>6562500</v>
      </c>
      <c r="S1190" s="51">
        <v>6562500</v>
      </c>
      <c r="T1190" s="51">
        <v>6562500</v>
      </c>
    </row>
    <row r="1191" spans="1:20" s="10" customFormat="1" ht="146.25" customHeight="1" x14ac:dyDescent="0.3">
      <c r="A1191" s="13">
        <f>IF(D1191="","",SUBTOTAL(3,D$7:$D1191))</f>
        <v>1180</v>
      </c>
      <c r="B1191" s="376"/>
      <c r="C1191" s="55" t="s">
        <v>1336</v>
      </c>
      <c r="D1191" s="56" t="s">
        <v>1326</v>
      </c>
      <c r="E1191" s="373"/>
      <c r="F1191" s="388"/>
      <c r="G1191" s="376"/>
      <c r="H1191" s="391"/>
      <c r="I1191" s="373"/>
      <c r="J1191" s="392"/>
      <c r="K1191" s="53"/>
      <c r="L1191" s="51">
        <v>6772500</v>
      </c>
      <c r="M1191" s="51">
        <v>6772500</v>
      </c>
      <c r="N1191" s="51">
        <v>6772500</v>
      </c>
      <c r="O1191" s="51">
        <v>6772500</v>
      </c>
      <c r="P1191" s="51">
        <v>6772500</v>
      </c>
      <c r="Q1191" s="51">
        <v>6772500</v>
      </c>
      <c r="R1191" s="51">
        <v>6772500</v>
      </c>
      <c r="S1191" s="51">
        <v>6772500</v>
      </c>
      <c r="T1191" s="51">
        <v>6772500</v>
      </c>
    </row>
    <row r="1192" spans="1:20" s="10" customFormat="1" ht="146.25" customHeight="1" x14ac:dyDescent="0.3">
      <c r="A1192" s="13">
        <f>IF(D1192="","",SUBTOTAL(3,D$7:$D1192))</f>
        <v>1181</v>
      </c>
      <c r="B1192" s="376"/>
      <c r="C1192" s="55" t="s">
        <v>1337</v>
      </c>
      <c r="D1192" s="56" t="s">
        <v>1326</v>
      </c>
      <c r="E1192" s="373"/>
      <c r="F1192" s="388"/>
      <c r="G1192" s="376"/>
      <c r="H1192" s="391"/>
      <c r="I1192" s="373"/>
      <c r="J1192" s="392"/>
      <c r="K1192" s="53"/>
      <c r="L1192" s="51">
        <v>6982500</v>
      </c>
      <c r="M1192" s="51">
        <v>6982500</v>
      </c>
      <c r="N1192" s="51">
        <v>6982500</v>
      </c>
      <c r="O1192" s="51">
        <v>6982500</v>
      </c>
      <c r="P1192" s="51">
        <v>6982500</v>
      </c>
      <c r="Q1192" s="51">
        <v>6982500</v>
      </c>
      <c r="R1192" s="51">
        <v>6982500</v>
      </c>
      <c r="S1192" s="51">
        <v>6982500</v>
      </c>
      <c r="T1192" s="51">
        <v>6982500</v>
      </c>
    </row>
    <row r="1193" spans="1:20" s="10" customFormat="1" ht="146.25" customHeight="1" x14ac:dyDescent="0.3">
      <c r="A1193" s="13">
        <f>IF(D1193="","",SUBTOTAL(3,D$7:$D1193))</f>
        <v>1182</v>
      </c>
      <c r="B1193" s="376"/>
      <c r="C1193" s="55" t="s">
        <v>1338</v>
      </c>
      <c r="D1193" s="56" t="s">
        <v>1326</v>
      </c>
      <c r="E1193" s="373"/>
      <c r="F1193" s="388"/>
      <c r="G1193" s="376"/>
      <c r="H1193" s="391"/>
      <c r="I1193" s="373"/>
      <c r="J1193" s="392"/>
      <c r="K1193" s="53"/>
      <c r="L1193" s="51">
        <v>7297500</v>
      </c>
      <c r="M1193" s="51">
        <v>7297500</v>
      </c>
      <c r="N1193" s="51">
        <v>7297500</v>
      </c>
      <c r="O1193" s="51">
        <v>7297500</v>
      </c>
      <c r="P1193" s="51">
        <v>7297500</v>
      </c>
      <c r="Q1193" s="51">
        <v>7297500</v>
      </c>
      <c r="R1193" s="51">
        <v>7297500</v>
      </c>
      <c r="S1193" s="51">
        <v>7297500</v>
      </c>
      <c r="T1193" s="51">
        <v>7297500</v>
      </c>
    </row>
    <row r="1194" spans="1:20" s="10" customFormat="1" ht="146.25" customHeight="1" x14ac:dyDescent="0.3">
      <c r="A1194" s="13">
        <f>IF(D1194="","",SUBTOTAL(3,D$7:$D1194))</f>
        <v>1183</v>
      </c>
      <c r="B1194" s="376"/>
      <c r="C1194" s="55" t="s">
        <v>1339</v>
      </c>
      <c r="D1194" s="56" t="s">
        <v>1326</v>
      </c>
      <c r="E1194" s="373"/>
      <c r="F1194" s="388"/>
      <c r="G1194" s="376"/>
      <c r="H1194" s="391"/>
      <c r="I1194" s="373"/>
      <c r="J1194" s="392"/>
      <c r="K1194" s="53"/>
      <c r="L1194" s="51">
        <v>7875000</v>
      </c>
      <c r="M1194" s="51">
        <v>7875000</v>
      </c>
      <c r="N1194" s="51">
        <v>7875000</v>
      </c>
      <c r="O1194" s="51">
        <v>7875000</v>
      </c>
      <c r="P1194" s="51">
        <v>7875000</v>
      </c>
      <c r="Q1194" s="51">
        <v>7875000</v>
      </c>
      <c r="R1194" s="51">
        <v>7875000</v>
      </c>
      <c r="S1194" s="51">
        <v>7875000</v>
      </c>
      <c r="T1194" s="51">
        <v>7875000</v>
      </c>
    </row>
    <row r="1195" spans="1:20" s="10" customFormat="1" ht="146.25" customHeight="1" x14ac:dyDescent="0.3">
      <c r="A1195" s="13">
        <f>IF(D1195="","",SUBTOTAL(3,D$7:$D1195))</f>
        <v>1184</v>
      </c>
      <c r="B1195" s="376"/>
      <c r="C1195" s="55" t="s">
        <v>1340</v>
      </c>
      <c r="D1195" s="56" t="s">
        <v>1326</v>
      </c>
      <c r="E1195" s="373"/>
      <c r="F1195" s="388"/>
      <c r="G1195" s="376"/>
      <c r="H1195" s="391"/>
      <c r="I1195" s="373"/>
      <c r="J1195" s="392"/>
      <c r="K1195" s="53"/>
      <c r="L1195" s="51">
        <v>8767500</v>
      </c>
      <c r="M1195" s="51">
        <v>8767500</v>
      </c>
      <c r="N1195" s="51">
        <v>8767500</v>
      </c>
      <c r="O1195" s="51">
        <v>8767500</v>
      </c>
      <c r="P1195" s="51">
        <v>8767500</v>
      </c>
      <c r="Q1195" s="51">
        <v>8767500</v>
      </c>
      <c r="R1195" s="51">
        <v>8767500</v>
      </c>
      <c r="S1195" s="51">
        <v>8767500</v>
      </c>
      <c r="T1195" s="51">
        <v>8767500</v>
      </c>
    </row>
    <row r="1196" spans="1:20" s="10" customFormat="1" ht="146.25" customHeight="1" x14ac:dyDescent="0.3">
      <c r="A1196" s="13">
        <f>IF(D1196="","",SUBTOTAL(3,D$7:$D1196))</f>
        <v>1185</v>
      </c>
      <c r="B1196" s="376"/>
      <c r="C1196" s="55" t="s">
        <v>1341</v>
      </c>
      <c r="D1196" s="56" t="s">
        <v>568</v>
      </c>
      <c r="E1196" s="373" t="s">
        <v>1342</v>
      </c>
      <c r="F1196" s="425" t="s">
        <v>1348</v>
      </c>
      <c r="G1196" s="376" t="s">
        <v>1349</v>
      </c>
      <c r="H1196" s="391"/>
      <c r="I1196" s="373"/>
      <c r="J1196" s="389" t="s">
        <v>2530</v>
      </c>
      <c r="K1196" s="388"/>
      <c r="L1196" s="51">
        <v>7260000</v>
      </c>
      <c r="M1196" s="51">
        <v>7260000</v>
      </c>
      <c r="N1196" s="51">
        <v>7260000</v>
      </c>
      <c r="O1196" s="51">
        <v>7260000</v>
      </c>
      <c r="P1196" s="51">
        <v>7260000</v>
      </c>
      <c r="Q1196" s="51">
        <v>7260000</v>
      </c>
      <c r="R1196" s="51">
        <v>7260000</v>
      </c>
      <c r="S1196" s="51">
        <v>7260000</v>
      </c>
      <c r="T1196" s="51">
        <v>7260000</v>
      </c>
    </row>
    <row r="1197" spans="1:20" s="10" customFormat="1" ht="146.25" customHeight="1" x14ac:dyDescent="0.3">
      <c r="A1197" s="13">
        <f>IF(D1197="","",SUBTOTAL(3,D$7:$D1197))</f>
        <v>1186</v>
      </c>
      <c r="B1197" s="376"/>
      <c r="C1197" s="55" t="s">
        <v>1343</v>
      </c>
      <c r="D1197" s="56" t="s">
        <v>568</v>
      </c>
      <c r="E1197" s="373"/>
      <c r="F1197" s="388"/>
      <c r="G1197" s="376"/>
      <c r="H1197" s="391"/>
      <c r="I1197" s="373"/>
      <c r="J1197" s="389"/>
      <c r="K1197" s="388"/>
      <c r="L1197" s="51">
        <v>8850000</v>
      </c>
      <c r="M1197" s="51">
        <v>8850000</v>
      </c>
      <c r="N1197" s="51">
        <v>8850000</v>
      </c>
      <c r="O1197" s="51">
        <v>8850000</v>
      </c>
      <c r="P1197" s="51">
        <v>8850000</v>
      </c>
      <c r="Q1197" s="51">
        <v>8850000</v>
      </c>
      <c r="R1197" s="51">
        <v>8850000</v>
      </c>
      <c r="S1197" s="51">
        <v>8850000</v>
      </c>
      <c r="T1197" s="51">
        <v>8850000</v>
      </c>
    </row>
    <row r="1198" spans="1:20" s="10" customFormat="1" ht="171" customHeight="1" x14ac:dyDescent="0.3">
      <c r="A1198" s="13">
        <f>IF(D1198="","",SUBTOTAL(3,D$7:$D1198))</f>
        <v>1187</v>
      </c>
      <c r="B1198" s="376"/>
      <c r="C1198" s="55" t="s">
        <v>1344</v>
      </c>
      <c r="D1198" s="56" t="s">
        <v>568</v>
      </c>
      <c r="E1198" s="373"/>
      <c r="F1198" s="388"/>
      <c r="G1198" s="376"/>
      <c r="H1198" s="391"/>
      <c r="I1198" s="373"/>
      <c r="J1198" s="389"/>
      <c r="K1198" s="388"/>
      <c r="L1198" s="51">
        <v>8910000</v>
      </c>
      <c r="M1198" s="51">
        <v>8910000</v>
      </c>
      <c r="N1198" s="51">
        <v>8910000</v>
      </c>
      <c r="O1198" s="51">
        <v>8910000</v>
      </c>
      <c r="P1198" s="51">
        <v>8910000</v>
      </c>
      <c r="Q1198" s="51">
        <v>8910000</v>
      </c>
      <c r="R1198" s="51">
        <v>8910000</v>
      </c>
      <c r="S1198" s="51">
        <v>8910000</v>
      </c>
      <c r="T1198" s="51">
        <v>8910000</v>
      </c>
    </row>
    <row r="1199" spans="1:20" s="10" customFormat="1" ht="171" customHeight="1" x14ac:dyDescent="0.3">
      <c r="A1199" s="13">
        <f>IF(D1199="","",SUBTOTAL(3,D$7:$D1199))</f>
        <v>1188</v>
      </c>
      <c r="B1199" s="376"/>
      <c r="C1199" s="55" t="s">
        <v>1345</v>
      </c>
      <c r="D1199" s="56" t="s">
        <v>568</v>
      </c>
      <c r="E1199" s="373"/>
      <c r="F1199" s="388"/>
      <c r="G1199" s="376"/>
      <c r="H1199" s="391"/>
      <c r="I1199" s="373"/>
      <c r="J1199" s="389"/>
      <c r="K1199" s="388"/>
      <c r="L1199" s="51">
        <v>9150000</v>
      </c>
      <c r="M1199" s="51">
        <v>9150000</v>
      </c>
      <c r="N1199" s="51">
        <v>9150000</v>
      </c>
      <c r="O1199" s="51">
        <v>9150000</v>
      </c>
      <c r="P1199" s="51">
        <v>9150000</v>
      </c>
      <c r="Q1199" s="51">
        <v>9150000</v>
      </c>
      <c r="R1199" s="51">
        <v>9150000</v>
      </c>
      <c r="S1199" s="51">
        <v>9150000</v>
      </c>
      <c r="T1199" s="51">
        <v>9150000</v>
      </c>
    </row>
    <row r="1200" spans="1:20" s="10" customFormat="1" ht="171" customHeight="1" x14ac:dyDescent="0.3">
      <c r="A1200" s="13">
        <f>IF(D1200="","",SUBTOTAL(3,D$7:$D1200))</f>
        <v>1189</v>
      </c>
      <c r="B1200" s="376"/>
      <c r="C1200" s="55" t="s">
        <v>1346</v>
      </c>
      <c r="D1200" s="56" t="s">
        <v>568</v>
      </c>
      <c r="E1200" s="373"/>
      <c r="F1200" s="388"/>
      <c r="G1200" s="376"/>
      <c r="H1200" s="391"/>
      <c r="I1200" s="373"/>
      <c r="J1200" s="389"/>
      <c r="K1200" s="388"/>
      <c r="L1200" s="51">
        <v>9590000</v>
      </c>
      <c r="M1200" s="51">
        <v>9590000</v>
      </c>
      <c r="N1200" s="51">
        <v>9590000</v>
      </c>
      <c r="O1200" s="51">
        <v>9590000</v>
      </c>
      <c r="P1200" s="51">
        <v>9590000</v>
      </c>
      <c r="Q1200" s="51">
        <v>9590000</v>
      </c>
      <c r="R1200" s="51">
        <v>9590000</v>
      </c>
      <c r="S1200" s="51">
        <v>9590000</v>
      </c>
      <c r="T1200" s="51">
        <v>9590000</v>
      </c>
    </row>
    <row r="1201" spans="1:20" s="10" customFormat="1" ht="171" customHeight="1" x14ac:dyDescent="0.3">
      <c r="A1201" s="13">
        <f>IF(D1201="","",SUBTOTAL(3,D$7:$D1201))</f>
        <v>1190</v>
      </c>
      <c r="B1201" s="376"/>
      <c r="C1201" s="55" t="s">
        <v>1347</v>
      </c>
      <c r="D1201" s="56" t="s">
        <v>568</v>
      </c>
      <c r="E1201" s="373"/>
      <c r="F1201" s="388"/>
      <c r="G1201" s="376"/>
      <c r="H1201" s="391"/>
      <c r="I1201" s="373"/>
      <c r="J1201" s="389"/>
      <c r="K1201" s="388"/>
      <c r="L1201" s="51">
        <v>9700000</v>
      </c>
      <c r="M1201" s="51">
        <v>9700000</v>
      </c>
      <c r="N1201" s="51">
        <v>9700000</v>
      </c>
      <c r="O1201" s="51">
        <v>9700000</v>
      </c>
      <c r="P1201" s="51">
        <v>9700000</v>
      </c>
      <c r="Q1201" s="51">
        <v>9700000</v>
      </c>
      <c r="R1201" s="51">
        <v>9700000</v>
      </c>
      <c r="S1201" s="51">
        <v>9700000</v>
      </c>
      <c r="T1201" s="51">
        <v>9700000</v>
      </c>
    </row>
    <row r="1202" spans="1:20" s="10" customFormat="1" ht="98.25" customHeight="1" x14ac:dyDescent="0.3">
      <c r="A1202" s="13">
        <f>IF(D1202="","",SUBTOTAL(3,D$7:$D1202))</f>
        <v>1191</v>
      </c>
      <c r="B1202" s="376"/>
      <c r="C1202" s="55" t="s">
        <v>2975</v>
      </c>
      <c r="D1202" s="56" t="s">
        <v>568</v>
      </c>
      <c r="E1202" s="373" t="s">
        <v>1553</v>
      </c>
      <c r="F1202" s="53" t="s">
        <v>1554</v>
      </c>
      <c r="G1202" s="376" t="s">
        <v>1555</v>
      </c>
      <c r="H1202" s="391" t="s">
        <v>17</v>
      </c>
      <c r="I1202" s="373" t="s">
        <v>823</v>
      </c>
      <c r="J1202" s="427" t="s">
        <v>2984</v>
      </c>
      <c r="K1202" s="388"/>
      <c r="L1202" s="51">
        <v>5740000</v>
      </c>
      <c r="M1202" s="51">
        <v>5740000</v>
      </c>
      <c r="N1202" s="51">
        <v>5740000</v>
      </c>
      <c r="O1202" s="51">
        <v>5740000</v>
      </c>
      <c r="P1202" s="51">
        <v>5740000</v>
      </c>
      <c r="Q1202" s="51">
        <v>5740000</v>
      </c>
      <c r="R1202" s="51">
        <v>5740000</v>
      </c>
      <c r="S1202" s="51">
        <v>5740000</v>
      </c>
      <c r="T1202" s="51">
        <v>5740000</v>
      </c>
    </row>
    <row r="1203" spans="1:20" s="10" customFormat="1" ht="98.25" customHeight="1" x14ac:dyDescent="0.3">
      <c r="A1203" s="13">
        <f>IF(D1203="","",SUBTOTAL(3,D$7:$D1203))</f>
        <v>1192</v>
      </c>
      <c r="B1203" s="376"/>
      <c r="C1203" s="55" t="s">
        <v>2976</v>
      </c>
      <c r="D1203" s="56" t="s">
        <v>568</v>
      </c>
      <c r="E1203" s="373"/>
      <c r="F1203" s="53" t="s">
        <v>1554</v>
      </c>
      <c r="G1203" s="376"/>
      <c r="H1203" s="391"/>
      <c r="I1203" s="373"/>
      <c r="J1203" s="427"/>
      <c r="K1203" s="388"/>
      <c r="L1203" s="51">
        <v>6820000</v>
      </c>
      <c r="M1203" s="51">
        <v>6820000</v>
      </c>
      <c r="N1203" s="51">
        <v>6820000</v>
      </c>
      <c r="O1203" s="51">
        <v>6820000</v>
      </c>
      <c r="P1203" s="51">
        <v>6820000</v>
      </c>
      <c r="Q1203" s="51">
        <v>6820000</v>
      </c>
      <c r="R1203" s="51">
        <v>6820000</v>
      </c>
      <c r="S1203" s="51">
        <v>6820000</v>
      </c>
      <c r="T1203" s="51">
        <v>6820000</v>
      </c>
    </row>
    <row r="1204" spans="1:20" s="10" customFormat="1" ht="98.25" customHeight="1" x14ac:dyDescent="0.3">
      <c r="A1204" s="13">
        <f>IF(D1204="","",SUBTOTAL(3,D$7:$D1204))</f>
        <v>1193</v>
      </c>
      <c r="B1204" s="376"/>
      <c r="C1204" s="55" t="s">
        <v>2977</v>
      </c>
      <c r="D1204" s="56" t="s">
        <v>568</v>
      </c>
      <c r="E1204" s="373"/>
      <c r="F1204" s="53" t="s">
        <v>1554</v>
      </c>
      <c r="G1204" s="376"/>
      <c r="H1204" s="391"/>
      <c r="I1204" s="373"/>
      <c r="J1204" s="427"/>
      <c r="K1204" s="388"/>
      <c r="L1204" s="51">
        <v>7350000</v>
      </c>
      <c r="M1204" s="51">
        <v>7350000</v>
      </c>
      <c r="N1204" s="51">
        <v>7350000</v>
      </c>
      <c r="O1204" s="51">
        <v>7350000</v>
      </c>
      <c r="P1204" s="51">
        <v>7350000</v>
      </c>
      <c r="Q1204" s="51">
        <v>7350000</v>
      </c>
      <c r="R1204" s="51">
        <v>7350000</v>
      </c>
      <c r="S1204" s="51">
        <v>7350000</v>
      </c>
      <c r="T1204" s="51">
        <v>7350000</v>
      </c>
    </row>
    <row r="1205" spans="1:20" s="10" customFormat="1" ht="98.25" customHeight="1" x14ac:dyDescent="0.3">
      <c r="A1205" s="13">
        <f>IF(D1205="","",SUBTOTAL(3,D$7:$D1205))</f>
        <v>1194</v>
      </c>
      <c r="B1205" s="376"/>
      <c r="C1205" s="55" t="s">
        <v>2978</v>
      </c>
      <c r="D1205" s="56" t="s">
        <v>568</v>
      </c>
      <c r="E1205" s="373"/>
      <c r="F1205" s="53" t="s">
        <v>1556</v>
      </c>
      <c r="G1205" s="376"/>
      <c r="H1205" s="391"/>
      <c r="I1205" s="373"/>
      <c r="J1205" s="427"/>
      <c r="K1205" s="388"/>
      <c r="L1205" s="51">
        <v>7950000</v>
      </c>
      <c r="M1205" s="51">
        <v>7950000</v>
      </c>
      <c r="N1205" s="51">
        <v>7950000</v>
      </c>
      <c r="O1205" s="51">
        <v>7950000</v>
      </c>
      <c r="P1205" s="51">
        <v>7950000</v>
      </c>
      <c r="Q1205" s="51">
        <v>7950000</v>
      </c>
      <c r="R1205" s="51">
        <v>7950000</v>
      </c>
      <c r="S1205" s="51">
        <v>7950000</v>
      </c>
      <c r="T1205" s="51">
        <v>7950000</v>
      </c>
    </row>
    <row r="1206" spans="1:20" s="10" customFormat="1" ht="98.25" customHeight="1" x14ac:dyDescent="0.3">
      <c r="A1206" s="13">
        <f>IF(D1206="","",SUBTOTAL(3,D$7:$D1206))</f>
        <v>1195</v>
      </c>
      <c r="B1206" s="376"/>
      <c r="C1206" s="55" t="s">
        <v>2979</v>
      </c>
      <c r="D1206" s="56" t="s">
        <v>568</v>
      </c>
      <c r="E1206" s="373"/>
      <c r="F1206" s="53" t="s">
        <v>1556</v>
      </c>
      <c r="G1206" s="376"/>
      <c r="H1206" s="391"/>
      <c r="I1206" s="373"/>
      <c r="J1206" s="427"/>
      <c r="K1206" s="388"/>
      <c r="L1206" s="51">
        <v>8340000</v>
      </c>
      <c r="M1206" s="51">
        <v>8340000</v>
      </c>
      <c r="N1206" s="51">
        <v>8340000</v>
      </c>
      <c r="O1206" s="51">
        <v>8340000</v>
      </c>
      <c r="P1206" s="51">
        <v>8340000</v>
      </c>
      <c r="Q1206" s="51">
        <v>8340000</v>
      </c>
      <c r="R1206" s="51">
        <v>8340000</v>
      </c>
      <c r="S1206" s="51">
        <v>8340000</v>
      </c>
      <c r="T1206" s="51">
        <v>8340000</v>
      </c>
    </row>
    <row r="1207" spans="1:20" s="10" customFormat="1" ht="98.25" customHeight="1" x14ac:dyDescent="0.3">
      <c r="A1207" s="13">
        <f>IF(D1207="","",SUBTOTAL(3,D$7:$D1207))</f>
        <v>1196</v>
      </c>
      <c r="B1207" s="376"/>
      <c r="C1207" s="55" t="s">
        <v>2980</v>
      </c>
      <c r="D1207" s="56" t="s">
        <v>568</v>
      </c>
      <c r="E1207" s="373"/>
      <c r="F1207" s="53" t="s">
        <v>1556</v>
      </c>
      <c r="G1207" s="376"/>
      <c r="H1207" s="391"/>
      <c r="I1207" s="373"/>
      <c r="J1207" s="427"/>
      <c r="K1207" s="388"/>
      <c r="L1207" s="51">
        <v>8850000</v>
      </c>
      <c r="M1207" s="51">
        <v>8850000</v>
      </c>
      <c r="N1207" s="51">
        <v>8850000</v>
      </c>
      <c r="O1207" s="51">
        <v>8850000</v>
      </c>
      <c r="P1207" s="51">
        <v>8850000</v>
      </c>
      <c r="Q1207" s="51">
        <v>8850000</v>
      </c>
      <c r="R1207" s="51">
        <v>8850000</v>
      </c>
      <c r="S1207" s="51">
        <v>8850000</v>
      </c>
      <c r="T1207" s="51">
        <v>8850000</v>
      </c>
    </row>
    <row r="1208" spans="1:20" s="10" customFormat="1" ht="98.25" customHeight="1" x14ac:dyDescent="0.3">
      <c r="A1208" s="13">
        <f>IF(D1208="","",SUBTOTAL(3,D$7:$D1208))</f>
        <v>1197</v>
      </c>
      <c r="B1208" s="376"/>
      <c r="C1208" s="55" t="s">
        <v>2981</v>
      </c>
      <c r="D1208" s="56" t="s">
        <v>568</v>
      </c>
      <c r="E1208" s="373"/>
      <c r="F1208" s="53" t="s">
        <v>1556</v>
      </c>
      <c r="G1208" s="376"/>
      <c r="H1208" s="391"/>
      <c r="I1208" s="373"/>
      <c r="J1208" s="427"/>
      <c r="K1208" s="388"/>
      <c r="L1208" s="51">
        <v>9050000</v>
      </c>
      <c r="M1208" s="51">
        <v>9050000</v>
      </c>
      <c r="N1208" s="51">
        <v>9050000</v>
      </c>
      <c r="O1208" s="51">
        <v>9050000</v>
      </c>
      <c r="P1208" s="51">
        <v>9050000</v>
      </c>
      <c r="Q1208" s="51">
        <v>9050000</v>
      </c>
      <c r="R1208" s="51">
        <v>9050000</v>
      </c>
      <c r="S1208" s="51">
        <v>9050000</v>
      </c>
      <c r="T1208" s="51">
        <v>9050000</v>
      </c>
    </row>
    <row r="1209" spans="1:20" s="10" customFormat="1" ht="98.25" customHeight="1" x14ac:dyDescent="0.3">
      <c r="A1209" s="13">
        <f>IF(D1209="","",SUBTOTAL(3,D$7:$D1209))</f>
        <v>1198</v>
      </c>
      <c r="B1209" s="376"/>
      <c r="C1209" s="55" t="s">
        <v>1557</v>
      </c>
      <c r="D1209" s="56" t="s">
        <v>568</v>
      </c>
      <c r="E1209" s="373"/>
      <c r="F1209" s="53" t="s">
        <v>2982</v>
      </c>
      <c r="G1209" s="376"/>
      <c r="H1209" s="391"/>
      <c r="I1209" s="373"/>
      <c r="J1209" s="427"/>
      <c r="K1209" s="388"/>
      <c r="L1209" s="51">
        <v>5250000</v>
      </c>
      <c r="M1209" s="51">
        <v>5250000</v>
      </c>
      <c r="N1209" s="51">
        <v>5250000</v>
      </c>
      <c r="O1209" s="51">
        <v>5250000</v>
      </c>
      <c r="P1209" s="51">
        <v>5250000</v>
      </c>
      <c r="Q1209" s="51">
        <v>5250000</v>
      </c>
      <c r="R1209" s="51">
        <v>5250000</v>
      </c>
      <c r="S1209" s="51">
        <v>5250000</v>
      </c>
      <c r="T1209" s="51">
        <v>5250000</v>
      </c>
    </row>
    <row r="1210" spans="1:20" s="10" customFormat="1" ht="98.25" customHeight="1" x14ac:dyDescent="0.3">
      <c r="A1210" s="13">
        <f>IF(D1210="","",SUBTOTAL(3,D$7:$D1210))</f>
        <v>1199</v>
      </c>
      <c r="B1210" s="376"/>
      <c r="C1210" s="55" t="s">
        <v>1558</v>
      </c>
      <c r="D1210" s="56" t="s">
        <v>568</v>
      </c>
      <c r="E1210" s="373"/>
      <c r="F1210" s="53" t="s">
        <v>2982</v>
      </c>
      <c r="G1210" s="376"/>
      <c r="H1210" s="391"/>
      <c r="I1210" s="373"/>
      <c r="J1210" s="427"/>
      <c r="K1210" s="388"/>
      <c r="L1210" s="51">
        <v>6500000</v>
      </c>
      <c r="M1210" s="51">
        <v>6500000</v>
      </c>
      <c r="N1210" s="51">
        <v>6500000</v>
      </c>
      <c r="O1210" s="51">
        <v>6500000</v>
      </c>
      <c r="P1210" s="51">
        <v>6500000</v>
      </c>
      <c r="Q1210" s="51">
        <v>6500000</v>
      </c>
      <c r="R1210" s="51">
        <v>6500000</v>
      </c>
      <c r="S1210" s="51">
        <v>6500000</v>
      </c>
      <c r="T1210" s="51">
        <v>6500000</v>
      </c>
    </row>
    <row r="1211" spans="1:20" s="10" customFormat="1" ht="98.25" customHeight="1" x14ac:dyDescent="0.3">
      <c r="A1211" s="13">
        <f>IF(D1211="","",SUBTOTAL(3,D$7:$D1211))</f>
        <v>1200</v>
      </c>
      <c r="B1211" s="376"/>
      <c r="C1211" s="55" t="s">
        <v>1559</v>
      </c>
      <c r="D1211" s="56" t="s">
        <v>568</v>
      </c>
      <c r="E1211" s="373"/>
      <c r="F1211" s="53" t="s">
        <v>2982</v>
      </c>
      <c r="G1211" s="376"/>
      <c r="H1211" s="391"/>
      <c r="I1211" s="373"/>
      <c r="J1211" s="427"/>
      <c r="K1211" s="388"/>
      <c r="L1211" s="51">
        <v>7150000</v>
      </c>
      <c r="M1211" s="51">
        <v>7150000</v>
      </c>
      <c r="N1211" s="51">
        <v>7150000</v>
      </c>
      <c r="O1211" s="51">
        <v>7150000</v>
      </c>
      <c r="P1211" s="51">
        <v>7150000</v>
      </c>
      <c r="Q1211" s="51">
        <v>7150000</v>
      </c>
      <c r="R1211" s="51">
        <v>7150000</v>
      </c>
      <c r="S1211" s="51">
        <v>7150000</v>
      </c>
      <c r="T1211" s="51">
        <v>7150000</v>
      </c>
    </row>
    <row r="1212" spans="1:20" s="10" customFormat="1" ht="98.25" customHeight="1" x14ac:dyDescent="0.3">
      <c r="A1212" s="13">
        <f>IF(D1212="","",SUBTOTAL(3,D$7:$D1212))</f>
        <v>1201</v>
      </c>
      <c r="B1212" s="376"/>
      <c r="C1212" s="55" t="s">
        <v>1560</v>
      </c>
      <c r="D1212" s="56" t="s">
        <v>568</v>
      </c>
      <c r="E1212" s="373"/>
      <c r="F1212" s="53" t="s">
        <v>2982</v>
      </c>
      <c r="G1212" s="376"/>
      <c r="H1212" s="391"/>
      <c r="I1212" s="373"/>
      <c r="J1212" s="427"/>
      <c r="K1212" s="388"/>
      <c r="L1212" s="51">
        <v>7653000</v>
      </c>
      <c r="M1212" s="51">
        <v>7653000</v>
      </c>
      <c r="N1212" s="51">
        <v>7653000</v>
      </c>
      <c r="O1212" s="51">
        <v>7653000</v>
      </c>
      <c r="P1212" s="51">
        <v>7653000</v>
      </c>
      <c r="Q1212" s="51">
        <v>7653000</v>
      </c>
      <c r="R1212" s="51">
        <v>7653000</v>
      </c>
      <c r="S1212" s="51">
        <v>7653000</v>
      </c>
      <c r="T1212" s="51">
        <v>7653000</v>
      </c>
    </row>
    <row r="1213" spans="1:20" s="10" customFormat="1" ht="98.25" customHeight="1" x14ac:dyDescent="0.3">
      <c r="A1213" s="13">
        <f>IF(D1213="","",SUBTOTAL(3,D$7:$D1213))</f>
        <v>1202</v>
      </c>
      <c r="B1213" s="376"/>
      <c r="C1213" s="55" t="s">
        <v>1561</v>
      </c>
      <c r="D1213" s="56" t="s">
        <v>568</v>
      </c>
      <c r="E1213" s="373"/>
      <c r="F1213" s="53" t="s">
        <v>2982</v>
      </c>
      <c r="G1213" s="376"/>
      <c r="H1213" s="391"/>
      <c r="I1213" s="373"/>
      <c r="J1213" s="427"/>
      <c r="K1213" s="388"/>
      <c r="L1213" s="51">
        <v>8150000</v>
      </c>
      <c r="M1213" s="51">
        <v>8150000</v>
      </c>
      <c r="N1213" s="51">
        <v>8150000</v>
      </c>
      <c r="O1213" s="51">
        <v>8150000</v>
      </c>
      <c r="P1213" s="51">
        <v>8150000</v>
      </c>
      <c r="Q1213" s="51">
        <v>8150000</v>
      </c>
      <c r="R1213" s="51">
        <v>8150000</v>
      </c>
      <c r="S1213" s="51">
        <v>8150000</v>
      </c>
      <c r="T1213" s="51">
        <v>8150000</v>
      </c>
    </row>
    <row r="1214" spans="1:20" s="10" customFormat="1" ht="98.25" customHeight="1" x14ac:dyDescent="0.3">
      <c r="A1214" s="13">
        <f>IF(D1214="","",SUBTOTAL(3,D$7:$D1214))</f>
        <v>1203</v>
      </c>
      <c r="B1214" s="376"/>
      <c r="C1214" s="55" t="s">
        <v>1562</v>
      </c>
      <c r="D1214" s="56" t="s">
        <v>568</v>
      </c>
      <c r="E1214" s="373"/>
      <c r="F1214" s="53" t="s">
        <v>2982</v>
      </c>
      <c r="G1214" s="376"/>
      <c r="H1214" s="391"/>
      <c r="I1214" s="373"/>
      <c r="J1214" s="427"/>
      <c r="K1214" s="388"/>
      <c r="L1214" s="51">
        <v>8600000</v>
      </c>
      <c r="M1214" s="51">
        <v>8600000</v>
      </c>
      <c r="N1214" s="51">
        <v>8600000</v>
      </c>
      <c r="O1214" s="51">
        <v>8600000</v>
      </c>
      <c r="P1214" s="51">
        <v>8600000</v>
      </c>
      <c r="Q1214" s="51">
        <v>8600000</v>
      </c>
      <c r="R1214" s="51">
        <v>8600000</v>
      </c>
      <c r="S1214" s="51">
        <v>8600000</v>
      </c>
      <c r="T1214" s="51">
        <v>8600000</v>
      </c>
    </row>
    <row r="1215" spans="1:20" s="10" customFormat="1" ht="98.25" customHeight="1" x14ac:dyDescent="0.3">
      <c r="A1215" s="13">
        <f>IF(D1215="","",SUBTOTAL(3,D$7:$D1215))</f>
        <v>1204</v>
      </c>
      <c r="B1215" s="376"/>
      <c r="C1215" s="55" t="s">
        <v>1563</v>
      </c>
      <c r="D1215" s="56" t="s">
        <v>568</v>
      </c>
      <c r="E1215" s="373"/>
      <c r="F1215" s="53" t="s">
        <v>2982</v>
      </c>
      <c r="G1215" s="376"/>
      <c r="H1215" s="391"/>
      <c r="I1215" s="373"/>
      <c r="J1215" s="427"/>
      <c r="K1215" s="388"/>
      <c r="L1215" s="51">
        <v>8800000</v>
      </c>
      <c r="M1215" s="51">
        <v>8800000</v>
      </c>
      <c r="N1215" s="51">
        <v>8800000</v>
      </c>
      <c r="O1215" s="51">
        <v>8800000</v>
      </c>
      <c r="P1215" s="51">
        <v>8800000</v>
      </c>
      <c r="Q1215" s="51">
        <v>8800000</v>
      </c>
      <c r="R1215" s="51">
        <v>8800000</v>
      </c>
      <c r="S1215" s="51">
        <v>8800000</v>
      </c>
      <c r="T1215" s="51">
        <v>8800000</v>
      </c>
    </row>
    <row r="1216" spans="1:20" s="10" customFormat="1" ht="98.25" customHeight="1" x14ac:dyDescent="0.3">
      <c r="A1216" s="13">
        <f>IF(D1216="","",SUBTOTAL(3,D$7:$D1216))</f>
        <v>1205</v>
      </c>
      <c r="B1216" s="376"/>
      <c r="C1216" s="55" t="s">
        <v>1564</v>
      </c>
      <c r="D1216" s="56" t="s">
        <v>568</v>
      </c>
      <c r="E1216" s="373"/>
      <c r="F1216" s="53" t="s">
        <v>2983</v>
      </c>
      <c r="G1216" s="376"/>
      <c r="H1216" s="391"/>
      <c r="I1216" s="373"/>
      <c r="J1216" s="427"/>
      <c r="K1216" s="388"/>
      <c r="L1216" s="51">
        <v>5050000</v>
      </c>
      <c r="M1216" s="51">
        <v>5050000</v>
      </c>
      <c r="N1216" s="51">
        <v>5050000</v>
      </c>
      <c r="O1216" s="51">
        <v>5050000</v>
      </c>
      <c r="P1216" s="51">
        <v>5050000</v>
      </c>
      <c r="Q1216" s="51">
        <v>5050000</v>
      </c>
      <c r="R1216" s="51">
        <v>5050000</v>
      </c>
      <c r="S1216" s="51">
        <v>5050000</v>
      </c>
      <c r="T1216" s="51">
        <v>5050000</v>
      </c>
    </row>
    <row r="1217" spans="1:20" s="10" customFormat="1" ht="98.25" customHeight="1" x14ac:dyDescent="0.3">
      <c r="A1217" s="13">
        <f>IF(D1217="","",SUBTOTAL(3,D$7:$D1217))</f>
        <v>1206</v>
      </c>
      <c r="B1217" s="376"/>
      <c r="C1217" s="55" t="s">
        <v>1565</v>
      </c>
      <c r="D1217" s="56" t="s">
        <v>568</v>
      </c>
      <c r="E1217" s="373"/>
      <c r="F1217" s="53" t="s">
        <v>2983</v>
      </c>
      <c r="G1217" s="376"/>
      <c r="H1217" s="391"/>
      <c r="I1217" s="373"/>
      <c r="J1217" s="427"/>
      <c r="K1217" s="388"/>
      <c r="L1217" s="51">
        <v>6350000</v>
      </c>
      <c r="M1217" s="51">
        <v>6350000</v>
      </c>
      <c r="N1217" s="51">
        <v>6350000</v>
      </c>
      <c r="O1217" s="51">
        <v>6350000</v>
      </c>
      <c r="P1217" s="51">
        <v>6350000</v>
      </c>
      <c r="Q1217" s="51">
        <v>6350000</v>
      </c>
      <c r="R1217" s="51">
        <v>6350000</v>
      </c>
      <c r="S1217" s="51">
        <v>6350000</v>
      </c>
      <c r="T1217" s="51">
        <v>6350000</v>
      </c>
    </row>
    <row r="1218" spans="1:20" s="10" customFormat="1" ht="98.25" customHeight="1" x14ac:dyDescent="0.3">
      <c r="A1218" s="13">
        <f>IF(D1218="","",SUBTOTAL(3,D$7:$D1218))</f>
        <v>1207</v>
      </c>
      <c r="B1218" s="376"/>
      <c r="C1218" s="55" t="s">
        <v>1566</v>
      </c>
      <c r="D1218" s="56" t="s">
        <v>568</v>
      </c>
      <c r="E1218" s="373"/>
      <c r="F1218" s="53" t="s">
        <v>2983</v>
      </c>
      <c r="G1218" s="376"/>
      <c r="H1218" s="391"/>
      <c r="I1218" s="373"/>
      <c r="J1218" s="427"/>
      <c r="K1218" s="388"/>
      <c r="L1218" s="51">
        <v>6850000</v>
      </c>
      <c r="M1218" s="51">
        <v>6850000</v>
      </c>
      <c r="N1218" s="51">
        <v>6850000</v>
      </c>
      <c r="O1218" s="51">
        <v>6850000</v>
      </c>
      <c r="P1218" s="51">
        <v>6850000</v>
      </c>
      <c r="Q1218" s="51">
        <v>6850000</v>
      </c>
      <c r="R1218" s="51">
        <v>6850000</v>
      </c>
      <c r="S1218" s="51">
        <v>6850000</v>
      </c>
      <c r="T1218" s="51">
        <v>6850000</v>
      </c>
    </row>
    <row r="1219" spans="1:20" s="10" customFormat="1" ht="98.25" customHeight="1" x14ac:dyDescent="0.3">
      <c r="A1219" s="13">
        <f>IF(D1219="","",SUBTOTAL(3,D$7:$D1219))</f>
        <v>1208</v>
      </c>
      <c r="B1219" s="376"/>
      <c r="C1219" s="55" t="s">
        <v>1567</v>
      </c>
      <c r="D1219" s="56" t="s">
        <v>568</v>
      </c>
      <c r="E1219" s="373"/>
      <c r="F1219" s="53" t="s">
        <v>2983</v>
      </c>
      <c r="G1219" s="376"/>
      <c r="H1219" s="391"/>
      <c r="I1219" s="373"/>
      <c r="J1219" s="427"/>
      <c r="K1219" s="388"/>
      <c r="L1219" s="51">
        <v>7350000</v>
      </c>
      <c r="M1219" s="51">
        <v>7350000</v>
      </c>
      <c r="N1219" s="51">
        <v>7350000</v>
      </c>
      <c r="O1219" s="51">
        <v>7350000</v>
      </c>
      <c r="P1219" s="51">
        <v>7350000</v>
      </c>
      <c r="Q1219" s="51">
        <v>7350000</v>
      </c>
      <c r="R1219" s="51">
        <v>7350000</v>
      </c>
      <c r="S1219" s="51">
        <v>7350000</v>
      </c>
      <c r="T1219" s="51">
        <v>7350000</v>
      </c>
    </row>
    <row r="1220" spans="1:20" s="10" customFormat="1" ht="98.25" customHeight="1" x14ac:dyDescent="0.3">
      <c r="A1220" s="13">
        <f>IF(D1220="","",SUBTOTAL(3,D$7:$D1220))</f>
        <v>1209</v>
      </c>
      <c r="B1220" s="376"/>
      <c r="C1220" s="55" t="s">
        <v>1568</v>
      </c>
      <c r="D1220" s="56" t="s">
        <v>568</v>
      </c>
      <c r="E1220" s="373"/>
      <c r="F1220" s="53" t="s">
        <v>2983</v>
      </c>
      <c r="G1220" s="376"/>
      <c r="H1220" s="391"/>
      <c r="I1220" s="373"/>
      <c r="J1220" s="427"/>
      <c r="K1220" s="388"/>
      <c r="L1220" s="51">
        <v>7890000</v>
      </c>
      <c r="M1220" s="51">
        <v>7890000</v>
      </c>
      <c r="N1220" s="51">
        <v>7890000</v>
      </c>
      <c r="O1220" s="51">
        <v>7890000</v>
      </c>
      <c r="P1220" s="51">
        <v>7890000</v>
      </c>
      <c r="Q1220" s="51">
        <v>7890000</v>
      </c>
      <c r="R1220" s="51">
        <v>7890000</v>
      </c>
      <c r="S1220" s="51">
        <v>7890000</v>
      </c>
      <c r="T1220" s="51">
        <v>7890000</v>
      </c>
    </row>
    <row r="1221" spans="1:20" s="10" customFormat="1" ht="98.25" customHeight="1" x14ac:dyDescent="0.3">
      <c r="A1221" s="13">
        <f>IF(D1221="","",SUBTOTAL(3,D$7:$D1221))</f>
        <v>1210</v>
      </c>
      <c r="B1221" s="376"/>
      <c r="C1221" s="55" t="s">
        <v>1569</v>
      </c>
      <c r="D1221" s="56" t="s">
        <v>568</v>
      </c>
      <c r="E1221" s="373"/>
      <c r="F1221" s="53" t="s">
        <v>2983</v>
      </c>
      <c r="G1221" s="376"/>
      <c r="H1221" s="391"/>
      <c r="I1221" s="373"/>
      <c r="J1221" s="427"/>
      <c r="K1221" s="388"/>
      <c r="L1221" s="51">
        <v>8350000</v>
      </c>
      <c r="M1221" s="51">
        <v>8350000</v>
      </c>
      <c r="N1221" s="51">
        <v>8350000</v>
      </c>
      <c r="O1221" s="51">
        <v>8350000</v>
      </c>
      <c r="P1221" s="51">
        <v>8350000</v>
      </c>
      <c r="Q1221" s="51">
        <v>8350000</v>
      </c>
      <c r="R1221" s="51">
        <v>8350000</v>
      </c>
      <c r="S1221" s="51">
        <v>8350000</v>
      </c>
      <c r="T1221" s="51">
        <v>8350000</v>
      </c>
    </row>
    <row r="1222" spans="1:20" s="10" customFormat="1" ht="98.25" customHeight="1" x14ac:dyDescent="0.3">
      <c r="A1222" s="13">
        <f>IF(D1222="","",SUBTOTAL(3,D$7:$D1222))</f>
        <v>1211</v>
      </c>
      <c r="B1222" s="376"/>
      <c r="C1222" s="55" t="s">
        <v>1570</v>
      </c>
      <c r="D1222" s="56" t="s">
        <v>568</v>
      </c>
      <c r="E1222" s="373"/>
      <c r="F1222" s="53" t="s">
        <v>2983</v>
      </c>
      <c r="G1222" s="376"/>
      <c r="H1222" s="391"/>
      <c r="I1222" s="373"/>
      <c r="J1222" s="427"/>
      <c r="K1222" s="388"/>
      <c r="L1222" s="51">
        <v>8600000</v>
      </c>
      <c r="M1222" s="51">
        <v>8600000</v>
      </c>
      <c r="N1222" s="51">
        <v>8600000</v>
      </c>
      <c r="O1222" s="51">
        <v>8600000</v>
      </c>
      <c r="P1222" s="51">
        <v>8600000</v>
      </c>
      <c r="Q1222" s="51">
        <v>8600000</v>
      </c>
      <c r="R1222" s="51">
        <v>8600000</v>
      </c>
      <c r="S1222" s="51">
        <v>8600000</v>
      </c>
      <c r="T1222" s="51">
        <v>8600000</v>
      </c>
    </row>
    <row r="1223" spans="1:20" s="10" customFormat="1" ht="98.25" customHeight="1" x14ac:dyDescent="0.3">
      <c r="A1223" s="13">
        <f>IF(D1223="","",SUBTOTAL(3,D$7:$D1223))</f>
        <v>1212</v>
      </c>
      <c r="B1223" s="376"/>
      <c r="C1223" s="55" t="s">
        <v>1571</v>
      </c>
      <c r="D1223" s="56" t="s">
        <v>568</v>
      </c>
      <c r="E1223" s="373"/>
      <c r="F1223" s="53" t="s">
        <v>1572</v>
      </c>
      <c r="G1223" s="376"/>
      <c r="H1223" s="391"/>
      <c r="I1223" s="373"/>
      <c r="J1223" s="427"/>
      <c r="K1223" s="388"/>
      <c r="L1223" s="51">
        <v>6220000</v>
      </c>
      <c r="M1223" s="51">
        <v>6220000</v>
      </c>
      <c r="N1223" s="51">
        <v>6220000</v>
      </c>
      <c r="O1223" s="51">
        <v>6220000</v>
      </c>
      <c r="P1223" s="51">
        <v>6220000</v>
      </c>
      <c r="Q1223" s="51">
        <v>6220000</v>
      </c>
      <c r="R1223" s="51">
        <v>6220000</v>
      </c>
      <c r="S1223" s="51">
        <v>6220000</v>
      </c>
      <c r="T1223" s="51">
        <v>6220000</v>
      </c>
    </row>
    <row r="1224" spans="1:20" s="10" customFormat="1" ht="98.25" customHeight="1" x14ac:dyDescent="0.3">
      <c r="A1224" s="13">
        <f>IF(D1224="","",SUBTOTAL(3,D$7:$D1224))</f>
        <v>1213</v>
      </c>
      <c r="B1224" s="376"/>
      <c r="C1224" s="55" t="s">
        <v>1573</v>
      </c>
      <c r="D1224" s="56" t="s">
        <v>568</v>
      </c>
      <c r="E1224" s="373"/>
      <c r="F1224" s="53" t="s">
        <v>1574</v>
      </c>
      <c r="G1224" s="376"/>
      <c r="H1224" s="391"/>
      <c r="I1224" s="373"/>
      <c r="J1224" s="427"/>
      <c r="K1224" s="388"/>
      <c r="L1224" s="51">
        <v>7298000</v>
      </c>
      <c r="M1224" s="51">
        <v>7298000</v>
      </c>
      <c r="N1224" s="51">
        <v>7298000</v>
      </c>
      <c r="O1224" s="51">
        <v>7298000</v>
      </c>
      <c r="P1224" s="51">
        <v>7298000</v>
      </c>
      <c r="Q1224" s="51">
        <v>7298000</v>
      </c>
      <c r="R1224" s="51">
        <v>7298000</v>
      </c>
      <c r="S1224" s="51">
        <v>7298000</v>
      </c>
      <c r="T1224" s="51">
        <v>7298000</v>
      </c>
    </row>
    <row r="1225" spans="1:20" s="10" customFormat="1" ht="98.25" customHeight="1" x14ac:dyDescent="0.3">
      <c r="A1225" s="13">
        <f>IF(D1225="","",SUBTOTAL(3,D$7:$D1225))</f>
        <v>1214</v>
      </c>
      <c r="B1225" s="376"/>
      <c r="C1225" s="55" t="s">
        <v>1575</v>
      </c>
      <c r="D1225" s="56" t="s">
        <v>568</v>
      </c>
      <c r="E1225" s="373"/>
      <c r="F1225" s="53" t="s">
        <v>1576</v>
      </c>
      <c r="G1225" s="376"/>
      <c r="H1225" s="391"/>
      <c r="I1225" s="373"/>
      <c r="J1225" s="427"/>
      <c r="K1225" s="388"/>
      <c r="L1225" s="51">
        <v>7600000</v>
      </c>
      <c r="M1225" s="51">
        <v>7600000</v>
      </c>
      <c r="N1225" s="51">
        <v>7600000</v>
      </c>
      <c r="O1225" s="51">
        <v>7600000</v>
      </c>
      <c r="P1225" s="51">
        <v>7600000</v>
      </c>
      <c r="Q1225" s="51">
        <v>7600000</v>
      </c>
      <c r="R1225" s="51">
        <v>7600000</v>
      </c>
      <c r="S1225" s="51">
        <v>7600000</v>
      </c>
      <c r="T1225" s="51">
        <v>7600000</v>
      </c>
    </row>
    <row r="1226" spans="1:20" s="10" customFormat="1" ht="98.25" customHeight="1" x14ac:dyDescent="0.3">
      <c r="A1226" s="13">
        <f>IF(D1226="","",SUBTOTAL(3,D$7:$D1226))</f>
        <v>1215</v>
      </c>
      <c r="B1226" s="376"/>
      <c r="C1226" s="55" t="s">
        <v>1577</v>
      </c>
      <c r="D1226" s="56" t="s">
        <v>568</v>
      </c>
      <c r="E1226" s="373"/>
      <c r="F1226" s="53" t="s">
        <v>1578</v>
      </c>
      <c r="G1226" s="376"/>
      <c r="H1226" s="391"/>
      <c r="I1226" s="373"/>
      <c r="J1226" s="427"/>
      <c r="K1226" s="388"/>
      <c r="L1226" s="51">
        <v>10250000</v>
      </c>
      <c r="M1226" s="51">
        <v>10250000</v>
      </c>
      <c r="N1226" s="51">
        <v>10250000</v>
      </c>
      <c r="O1226" s="51">
        <v>10250000</v>
      </c>
      <c r="P1226" s="51">
        <v>10250000</v>
      </c>
      <c r="Q1226" s="51">
        <v>10250000</v>
      </c>
      <c r="R1226" s="51">
        <v>10250000</v>
      </c>
      <c r="S1226" s="51">
        <v>10250000</v>
      </c>
      <c r="T1226" s="51">
        <v>10250000</v>
      </c>
    </row>
    <row r="1227" spans="1:20" s="10" customFormat="1" ht="98.25" customHeight="1" x14ac:dyDescent="0.3">
      <c r="A1227" s="13">
        <f>IF(D1227="","",SUBTOTAL(3,D$7:$D1227))</f>
        <v>1216</v>
      </c>
      <c r="B1227" s="376"/>
      <c r="C1227" s="55" t="s">
        <v>1579</v>
      </c>
      <c r="D1227" s="56" t="s">
        <v>568</v>
      </c>
      <c r="E1227" s="373"/>
      <c r="F1227" s="53" t="s">
        <v>1580</v>
      </c>
      <c r="G1227" s="376"/>
      <c r="H1227" s="391"/>
      <c r="I1227" s="373"/>
      <c r="J1227" s="427"/>
      <c r="K1227" s="388"/>
      <c r="L1227" s="51">
        <v>12150000</v>
      </c>
      <c r="M1227" s="51">
        <v>12150000</v>
      </c>
      <c r="N1227" s="51">
        <v>12150000</v>
      </c>
      <c r="O1227" s="51">
        <v>12150000</v>
      </c>
      <c r="P1227" s="51">
        <v>12150000</v>
      </c>
      <c r="Q1227" s="51">
        <v>12150000</v>
      </c>
      <c r="R1227" s="51">
        <v>12150000</v>
      </c>
      <c r="S1227" s="51">
        <v>12150000</v>
      </c>
      <c r="T1227" s="51">
        <v>12150000</v>
      </c>
    </row>
    <row r="1228" spans="1:20" s="10" customFormat="1" ht="98.25" customHeight="1" x14ac:dyDescent="0.3">
      <c r="A1228" s="13">
        <f>IF(D1228="","",SUBTOTAL(3,D$7:$D1228))</f>
        <v>1217</v>
      </c>
      <c r="B1228" s="376"/>
      <c r="C1228" s="55" t="s">
        <v>1581</v>
      </c>
      <c r="D1228" s="56" t="s">
        <v>568</v>
      </c>
      <c r="E1228" s="373"/>
      <c r="F1228" s="53" t="s">
        <v>1582</v>
      </c>
      <c r="G1228" s="376"/>
      <c r="H1228" s="391"/>
      <c r="I1228" s="373"/>
      <c r="J1228" s="427"/>
      <c r="K1228" s="388"/>
      <c r="L1228" s="51">
        <v>13500000</v>
      </c>
      <c r="M1228" s="51">
        <v>13500000</v>
      </c>
      <c r="N1228" s="51">
        <v>13500000</v>
      </c>
      <c r="O1228" s="51">
        <v>13500000</v>
      </c>
      <c r="P1228" s="51">
        <v>13500000</v>
      </c>
      <c r="Q1228" s="51">
        <v>13500000</v>
      </c>
      <c r="R1228" s="51">
        <v>13500000</v>
      </c>
      <c r="S1228" s="51">
        <v>13500000</v>
      </c>
      <c r="T1228" s="51">
        <v>13500000</v>
      </c>
    </row>
    <row r="1229" spans="1:20" s="10" customFormat="1" ht="98.25" customHeight="1" x14ac:dyDescent="0.3">
      <c r="A1229" s="13">
        <f>IF(D1229="","",SUBTOTAL(3,D$7:$D1229))</f>
        <v>1218</v>
      </c>
      <c r="B1229" s="376"/>
      <c r="C1229" s="55" t="s">
        <v>1583</v>
      </c>
      <c r="D1229" s="56" t="s">
        <v>568</v>
      </c>
      <c r="E1229" s="373"/>
      <c r="F1229" s="53" t="s">
        <v>1582</v>
      </c>
      <c r="G1229" s="376"/>
      <c r="H1229" s="391"/>
      <c r="I1229" s="373"/>
      <c r="J1229" s="427"/>
      <c r="K1229" s="388"/>
      <c r="L1229" s="51">
        <v>14120000</v>
      </c>
      <c r="M1229" s="51">
        <v>14120000</v>
      </c>
      <c r="N1229" s="51">
        <v>14120000</v>
      </c>
      <c r="O1229" s="51">
        <v>14120000</v>
      </c>
      <c r="P1229" s="51">
        <v>14120000</v>
      </c>
      <c r="Q1229" s="51">
        <v>14120000</v>
      </c>
      <c r="R1229" s="51">
        <v>14120000</v>
      </c>
      <c r="S1229" s="51">
        <v>14120000</v>
      </c>
      <c r="T1229" s="51">
        <v>14120000</v>
      </c>
    </row>
    <row r="1230" spans="1:20" s="10" customFormat="1" ht="98.25" customHeight="1" x14ac:dyDescent="0.3">
      <c r="A1230" s="13">
        <f>IF(D1230="","",SUBTOTAL(3,D$7:$D1230))</f>
        <v>1219</v>
      </c>
      <c r="B1230" s="376"/>
      <c r="C1230" s="55" t="s">
        <v>1584</v>
      </c>
      <c r="D1230" s="56" t="s">
        <v>1230</v>
      </c>
      <c r="E1230" s="373" t="s">
        <v>1585</v>
      </c>
      <c r="F1230" s="53" t="s">
        <v>1586</v>
      </c>
      <c r="G1230" s="376"/>
      <c r="H1230" s="391"/>
      <c r="I1230" s="373"/>
      <c r="J1230" s="427"/>
      <c r="K1230" s="388"/>
      <c r="L1230" s="51">
        <v>16280000</v>
      </c>
      <c r="M1230" s="51">
        <v>16280000</v>
      </c>
      <c r="N1230" s="51">
        <v>16280000</v>
      </c>
      <c r="O1230" s="51">
        <v>16280000</v>
      </c>
      <c r="P1230" s="51">
        <v>16280000</v>
      </c>
      <c r="Q1230" s="51">
        <v>16280000</v>
      </c>
      <c r="R1230" s="51">
        <v>16280000</v>
      </c>
      <c r="S1230" s="51">
        <v>16280000</v>
      </c>
      <c r="T1230" s="51">
        <v>16280000</v>
      </c>
    </row>
    <row r="1231" spans="1:20" s="10" customFormat="1" ht="98.25" customHeight="1" x14ac:dyDescent="0.3">
      <c r="A1231" s="13">
        <f>IF(D1231="","",SUBTOTAL(3,D$7:$D1231))</f>
        <v>1220</v>
      </c>
      <c r="B1231" s="376"/>
      <c r="C1231" s="55" t="s">
        <v>1587</v>
      </c>
      <c r="D1231" s="56" t="s">
        <v>1230</v>
      </c>
      <c r="E1231" s="373"/>
      <c r="F1231" s="53" t="s">
        <v>1588</v>
      </c>
      <c r="G1231" s="376"/>
      <c r="H1231" s="391"/>
      <c r="I1231" s="373"/>
      <c r="J1231" s="427"/>
      <c r="K1231" s="388"/>
      <c r="L1231" s="51">
        <v>15310000</v>
      </c>
      <c r="M1231" s="51">
        <v>15310000</v>
      </c>
      <c r="N1231" s="51">
        <v>15310000</v>
      </c>
      <c r="O1231" s="51">
        <v>15310000</v>
      </c>
      <c r="P1231" s="51">
        <v>15310000</v>
      </c>
      <c r="Q1231" s="51">
        <v>15310000</v>
      </c>
      <c r="R1231" s="51">
        <v>15310000</v>
      </c>
      <c r="S1231" s="51">
        <v>15310000</v>
      </c>
      <c r="T1231" s="51">
        <v>15310000</v>
      </c>
    </row>
    <row r="1232" spans="1:20" s="10" customFormat="1" ht="98.25" customHeight="1" x14ac:dyDescent="0.3">
      <c r="A1232" s="13" t="str">
        <f>IF(D1232="","",SUBTOTAL(3,D$7:$D1232))</f>
        <v/>
      </c>
      <c r="B1232" s="376"/>
      <c r="C1232" s="55" t="s">
        <v>1589</v>
      </c>
      <c r="D1232" s="56"/>
      <c r="E1232" s="373"/>
      <c r="F1232" s="53" t="s">
        <v>1590</v>
      </c>
      <c r="G1232" s="376"/>
      <c r="H1232" s="391"/>
      <c r="I1232" s="373"/>
      <c r="J1232" s="427"/>
      <c r="K1232" s="388"/>
      <c r="L1232" s="51">
        <v>3090100</v>
      </c>
      <c r="M1232" s="51">
        <v>3090100</v>
      </c>
      <c r="N1232" s="51">
        <v>3090100</v>
      </c>
      <c r="O1232" s="51">
        <v>3090100</v>
      </c>
      <c r="P1232" s="51">
        <v>3090100</v>
      </c>
      <c r="Q1232" s="51">
        <v>3090100</v>
      </c>
      <c r="R1232" s="51">
        <v>3090100</v>
      </c>
      <c r="S1232" s="51">
        <v>3090100</v>
      </c>
      <c r="T1232" s="51">
        <v>3090100</v>
      </c>
    </row>
    <row r="1233" spans="1:20" s="10" customFormat="1" ht="98.25" customHeight="1" x14ac:dyDescent="0.3">
      <c r="A1233" s="13" t="str">
        <f>IF(D1233="","",SUBTOTAL(3,D$7:$D1233))</f>
        <v/>
      </c>
      <c r="B1233" s="376"/>
      <c r="C1233" s="55" t="s">
        <v>1591</v>
      </c>
      <c r="D1233" s="56"/>
      <c r="E1233" s="373"/>
      <c r="F1233" s="53" t="s">
        <v>1592</v>
      </c>
      <c r="G1233" s="376"/>
      <c r="H1233" s="391"/>
      <c r="I1233" s="373"/>
      <c r="J1233" s="427"/>
      <c r="K1233" s="388"/>
      <c r="L1233" s="51">
        <v>3540000</v>
      </c>
      <c r="M1233" s="51">
        <v>3540000</v>
      </c>
      <c r="N1233" s="51">
        <v>3540000</v>
      </c>
      <c r="O1233" s="51">
        <v>3540000</v>
      </c>
      <c r="P1233" s="51">
        <v>3540000</v>
      </c>
      <c r="Q1233" s="51">
        <v>3540000</v>
      </c>
      <c r="R1233" s="51">
        <v>3540000</v>
      </c>
      <c r="S1233" s="51">
        <v>3540000</v>
      </c>
      <c r="T1233" s="51">
        <v>3540000</v>
      </c>
    </row>
    <row r="1234" spans="1:20" s="10" customFormat="1" ht="98.25" customHeight="1" x14ac:dyDescent="0.3">
      <c r="A1234" s="13" t="str">
        <f>IF(D1234="","",SUBTOTAL(3,D$7:$D1234))</f>
        <v/>
      </c>
      <c r="B1234" s="376"/>
      <c r="C1234" s="55" t="s">
        <v>1593</v>
      </c>
      <c r="D1234" s="56"/>
      <c r="E1234" s="373"/>
      <c r="F1234" s="53" t="s">
        <v>1594</v>
      </c>
      <c r="G1234" s="376"/>
      <c r="H1234" s="391"/>
      <c r="I1234" s="373"/>
      <c r="J1234" s="427"/>
      <c r="K1234" s="388"/>
      <c r="L1234" s="51">
        <v>4470200</v>
      </c>
      <c r="M1234" s="51">
        <v>4470200</v>
      </c>
      <c r="N1234" s="51">
        <v>4470200</v>
      </c>
      <c r="O1234" s="51">
        <v>4470200</v>
      </c>
      <c r="P1234" s="51">
        <v>4470200</v>
      </c>
      <c r="Q1234" s="51">
        <v>4470200</v>
      </c>
      <c r="R1234" s="51">
        <v>4470200</v>
      </c>
      <c r="S1234" s="51">
        <v>4470200</v>
      </c>
      <c r="T1234" s="51">
        <v>4470200</v>
      </c>
    </row>
    <row r="1235" spans="1:20" s="10" customFormat="1" ht="98.25" customHeight="1" x14ac:dyDescent="0.3">
      <c r="A1235" s="13" t="str">
        <f>IF(D1235="","",SUBTOTAL(3,D$7:$D1235))</f>
        <v/>
      </c>
      <c r="B1235" s="376"/>
      <c r="C1235" s="55" t="s">
        <v>1595</v>
      </c>
      <c r="D1235" s="56"/>
      <c r="E1235" s="373"/>
      <c r="F1235" s="53" t="s">
        <v>1596</v>
      </c>
      <c r="G1235" s="376"/>
      <c r="H1235" s="391"/>
      <c r="I1235" s="373"/>
      <c r="J1235" s="427"/>
      <c r="K1235" s="388"/>
      <c r="L1235" s="51">
        <v>5432000</v>
      </c>
      <c r="M1235" s="51">
        <v>5432000</v>
      </c>
      <c r="N1235" s="51">
        <v>5432000</v>
      </c>
      <c r="O1235" s="51">
        <v>5432000</v>
      </c>
      <c r="P1235" s="51">
        <v>5432000</v>
      </c>
      <c r="Q1235" s="51">
        <v>5432000</v>
      </c>
      <c r="R1235" s="51">
        <v>5432000</v>
      </c>
      <c r="S1235" s="51">
        <v>5432000</v>
      </c>
      <c r="T1235" s="51">
        <v>5432000</v>
      </c>
    </row>
    <row r="1236" spans="1:20" s="10" customFormat="1" ht="98.25" customHeight="1" x14ac:dyDescent="0.3">
      <c r="A1236" s="13" t="str">
        <f>IF(D1236="","",SUBTOTAL(3,D$7:$D1236))</f>
        <v/>
      </c>
      <c r="B1236" s="376"/>
      <c r="C1236" s="55" t="s">
        <v>1597</v>
      </c>
      <c r="D1236" s="56"/>
      <c r="E1236" s="373"/>
      <c r="F1236" s="53" t="s">
        <v>1598</v>
      </c>
      <c r="G1236" s="376"/>
      <c r="H1236" s="391"/>
      <c r="I1236" s="373"/>
      <c r="J1236" s="427"/>
      <c r="K1236" s="388"/>
      <c r="L1236" s="51">
        <v>5753200</v>
      </c>
      <c r="M1236" s="51">
        <v>5753200</v>
      </c>
      <c r="N1236" s="51">
        <v>5753200</v>
      </c>
      <c r="O1236" s="51">
        <v>5753200</v>
      </c>
      <c r="P1236" s="51">
        <v>5753200</v>
      </c>
      <c r="Q1236" s="51">
        <v>5753200</v>
      </c>
      <c r="R1236" s="51">
        <v>5753200</v>
      </c>
      <c r="S1236" s="51">
        <v>5753200</v>
      </c>
      <c r="T1236" s="51">
        <v>5753200</v>
      </c>
    </row>
    <row r="1237" spans="1:20" s="10" customFormat="1" ht="98.25" customHeight="1" x14ac:dyDescent="0.3">
      <c r="A1237" s="13" t="str">
        <f>IF(D1237="","",SUBTOTAL(3,D$7:$D1237))</f>
        <v/>
      </c>
      <c r="B1237" s="376"/>
      <c r="C1237" s="55" t="s">
        <v>1599</v>
      </c>
      <c r="D1237" s="56"/>
      <c r="E1237" s="373"/>
      <c r="F1237" s="53" t="s">
        <v>1600</v>
      </c>
      <c r="G1237" s="376"/>
      <c r="H1237" s="391"/>
      <c r="I1237" s="373"/>
      <c r="J1237" s="427"/>
      <c r="K1237" s="388"/>
      <c r="L1237" s="51">
        <v>6063200</v>
      </c>
      <c r="M1237" s="51">
        <v>6063200</v>
      </c>
      <c r="N1237" s="51">
        <v>6063200</v>
      </c>
      <c r="O1237" s="51">
        <v>6063200</v>
      </c>
      <c r="P1237" s="51">
        <v>6063200</v>
      </c>
      <c r="Q1237" s="51">
        <v>6063200</v>
      </c>
      <c r="R1237" s="51">
        <v>6063200</v>
      </c>
      <c r="S1237" s="51">
        <v>6063200</v>
      </c>
      <c r="T1237" s="51">
        <v>6063200</v>
      </c>
    </row>
    <row r="1238" spans="1:20" s="10" customFormat="1" ht="98.25" customHeight="1" x14ac:dyDescent="0.3">
      <c r="A1238" s="13" t="str">
        <f>IF(D1238="","",SUBTOTAL(3,D$7:$D1238))</f>
        <v/>
      </c>
      <c r="B1238" s="376"/>
      <c r="C1238" s="55" t="s">
        <v>1601</v>
      </c>
      <c r="D1238" s="56"/>
      <c r="E1238" s="373"/>
      <c r="F1238" s="53" t="s">
        <v>1602</v>
      </c>
      <c r="G1238" s="376"/>
      <c r="H1238" s="391"/>
      <c r="I1238" s="373"/>
      <c r="J1238" s="427"/>
      <c r="K1238" s="388"/>
      <c r="L1238" s="51">
        <v>6282000</v>
      </c>
      <c r="M1238" s="51">
        <v>6282000</v>
      </c>
      <c r="N1238" s="51">
        <v>6282000</v>
      </c>
      <c r="O1238" s="51">
        <v>6282000</v>
      </c>
      <c r="P1238" s="51">
        <v>6282000</v>
      </c>
      <c r="Q1238" s="51">
        <v>6282000</v>
      </c>
      <c r="R1238" s="51">
        <v>6282000</v>
      </c>
      <c r="S1238" s="51">
        <v>6282000</v>
      </c>
      <c r="T1238" s="51">
        <v>6282000</v>
      </c>
    </row>
    <row r="1239" spans="1:20" s="10" customFormat="1" ht="98.25" customHeight="1" x14ac:dyDescent="0.3">
      <c r="A1239" s="13" t="str">
        <f>IF(D1239="","",SUBTOTAL(3,D$7:$D1239))</f>
        <v/>
      </c>
      <c r="B1239" s="376"/>
      <c r="C1239" s="55" t="s">
        <v>1603</v>
      </c>
      <c r="D1239" s="56"/>
      <c r="E1239" s="373"/>
      <c r="F1239" s="53" t="s">
        <v>1604</v>
      </c>
      <c r="G1239" s="376"/>
      <c r="H1239" s="391"/>
      <c r="I1239" s="373"/>
      <c r="J1239" s="427"/>
      <c r="K1239" s="388"/>
      <c r="L1239" s="51">
        <v>3380632</v>
      </c>
      <c r="M1239" s="51">
        <v>3380632</v>
      </c>
      <c r="N1239" s="51">
        <v>3380632</v>
      </c>
      <c r="O1239" s="51">
        <v>3380632</v>
      </c>
      <c r="P1239" s="51">
        <v>3380632</v>
      </c>
      <c r="Q1239" s="51">
        <v>3380632</v>
      </c>
      <c r="R1239" s="51">
        <v>3380632</v>
      </c>
      <c r="S1239" s="51">
        <v>3380632</v>
      </c>
      <c r="T1239" s="51">
        <v>3380632</v>
      </c>
    </row>
    <row r="1240" spans="1:20" s="10" customFormat="1" ht="98.25" customHeight="1" x14ac:dyDescent="0.3">
      <c r="A1240" s="13" t="str">
        <f>IF(D1240="","",SUBTOTAL(3,D$7:$D1240))</f>
        <v/>
      </c>
      <c r="B1240" s="376"/>
      <c r="C1240" s="55" t="s">
        <v>1605</v>
      </c>
      <c r="D1240" s="56"/>
      <c r="E1240" s="373"/>
      <c r="F1240" s="53" t="s">
        <v>1606</v>
      </c>
      <c r="G1240" s="376"/>
      <c r="H1240" s="391"/>
      <c r="I1240" s="373"/>
      <c r="J1240" s="427"/>
      <c r="K1240" s="388"/>
      <c r="L1240" s="51">
        <v>3870967</v>
      </c>
      <c r="M1240" s="51">
        <v>3870967</v>
      </c>
      <c r="N1240" s="51">
        <v>3870967</v>
      </c>
      <c r="O1240" s="51">
        <v>3870967</v>
      </c>
      <c r="P1240" s="51">
        <v>3870967</v>
      </c>
      <c r="Q1240" s="51">
        <v>3870967</v>
      </c>
      <c r="R1240" s="51">
        <v>3870967</v>
      </c>
      <c r="S1240" s="51">
        <v>3870967</v>
      </c>
      <c r="T1240" s="51">
        <v>3870967</v>
      </c>
    </row>
    <row r="1241" spans="1:20" s="10" customFormat="1" ht="98.25" customHeight="1" x14ac:dyDescent="0.3">
      <c r="A1241" s="13" t="str">
        <f>IF(D1241="","",SUBTOTAL(3,D$7:$D1241))</f>
        <v/>
      </c>
      <c r="B1241" s="376"/>
      <c r="C1241" s="55" t="s">
        <v>1607</v>
      </c>
      <c r="D1241" s="56"/>
      <c r="E1241" s="373"/>
      <c r="F1241" s="53" t="s">
        <v>1608</v>
      </c>
      <c r="G1241" s="376"/>
      <c r="H1241" s="391"/>
      <c r="I1241" s="373"/>
      <c r="J1241" s="427"/>
      <c r="K1241" s="388"/>
      <c r="L1241" s="51">
        <v>4271000</v>
      </c>
      <c r="M1241" s="51">
        <v>4271000</v>
      </c>
      <c r="N1241" s="51">
        <v>4271000</v>
      </c>
      <c r="O1241" s="51">
        <v>4271000</v>
      </c>
      <c r="P1241" s="51">
        <v>4271000</v>
      </c>
      <c r="Q1241" s="51">
        <v>4271000</v>
      </c>
      <c r="R1241" s="51">
        <v>4271000</v>
      </c>
      <c r="S1241" s="51">
        <v>4271000</v>
      </c>
      <c r="T1241" s="51">
        <v>4271000</v>
      </c>
    </row>
    <row r="1242" spans="1:20" s="10" customFormat="1" ht="98.25" customHeight="1" x14ac:dyDescent="0.3">
      <c r="A1242" s="13" t="str">
        <f>IF(D1242="","",SUBTOTAL(3,D$7:$D1242))</f>
        <v/>
      </c>
      <c r="B1242" s="376"/>
      <c r="C1242" s="55" t="s">
        <v>1609</v>
      </c>
      <c r="D1242" s="56"/>
      <c r="E1242" s="373"/>
      <c r="F1242" s="53" t="s">
        <v>1610</v>
      </c>
      <c r="G1242" s="376"/>
      <c r="H1242" s="391"/>
      <c r="I1242" s="373"/>
      <c r="J1242" s="427"/>
      <c r="K1242" s="388"/>
      <c r="L1242" s="51">
        <v>4797419</v>
      </c>
      <c r="M1242" s="51">
        <v>4797419</v>
      </c>
      <c r="N1242" s="51">
        <v>4797419</v>
      </c>
      <c r="O1242" s="51">
        <v>4797419</v>
      </c>
      <c r="P1242" s="51">
        <v>4797419</v>
      </c>
      <c r="Q1242" s="51">
        <v>4797419</v>
      </c>
      <c r="R1242" s="51">
        <v>4797419</v>
      </c>
      <c r="S1242" s="51">
        <v>4797419</v>
      </c>
      <c r="T1242" s="51">
        <v>4797419</v>
      </c>
    </row>
    <row r="1243" spans="1:20" s="10" customFormat="1" ht="98.25" customHeight="1" x14ac:dyDescent="0.3">
      <c r="A1243" s="13" t="str">
        <f>IF(D1243="","",SUBTOTAL(3,D$7:$D1243))</f>
        <v/>
      </c>
      <c r="B1243" s="376"/>
      <c r="C1243" s="55" t="s">
        <v>1611</v>
      </c>
      <c r="D1243" s="56"/>
      <c r="E1243" s="373"/>
      <c r="F1243" s="53" t="s">
        <v>1612</v>
      </c>
      <c r="G1243" s="376"/>
      <c r="H1243" s="391"/>
      <c r="I1243" s="373"/>
      <c r="J1243" s="427"/>
      <c r="K1243" s="388"/>
      <c r="L1243" s="51">
        <v>5438710</v>
      </c>
      <c r="M1243" s="51">
        <v>5438710</v>
      </c>
      <c r="N1243" s="51">
        <v>5438710</v>
      </c>
      <c r="O1243" s="51">
        <v>5438710</v>
      </c>
      <c r="P1243" s="51">
        <v>5438710</v>
      </c>
      <c r="Q1243" s="51">
        <v>5438710</v>
      </c>
      <c r="R1243" s="51">
        <v>5438710</v>
      </c>
      <c r="S1243" s="51">
        <v>5438710</v>
      </c>
      <c r="T1243" s="51">
        <v>5438710</v>
      </c>
    </row>
    <row r="1244" spans="1:20" s="10" customFormat="1" ht="98.25" customHeight="1" x14ac:dyDescent="0.3">
      <c r="A1244" s="13" t="str">
        <f>IF(D1244="","",SUBTOTAL(3,D$7:$D1244))</f>
        <v/>
      </c>
      <c r="B1244" s="376"/>
      <c r="C1244" s="55" t="s">
        <v>1613</v>
      </c>
      <c r="D1244" s="56"/>
      <c r="E1244" s="373"/>
      <c r="F1244" s="53" t="s">
        <v>1614</v>
      </c>
      <c r="G1244" s="376"/>
      <c r="H1244" s="391"/>
      <c r="I1244" s="373"/>
      <c r="J1244" s="427"/>
      <c r="K1244" s="388"/>
      <c r="L1244" s="51">
        <v>6606451</v>
      </c>
      <c r="M1244" s="51">
        <v>6606451</v>
      </c>
      <c r="N1244" s="51">
        <v>6606451</v>
      </c>
      <c r="O1244" s="51">
        <v>6606451</v>
      </c>
      <c r="P1244" s="51">
        <v>6606451</v>
      </c>
      <c r="Q1244" s="51">
        <v>6606451</v>
      </c>
      <c r="R1244" s="51">
        <v>6606451</v>
      </c>
      <c r="S1244" s="51">
        <v>6606451</v>
      </c>
      <c r="T1244" s="51">
        <v>6606451</v>
      </c>
    </row>
    <row r="1245" spans="1:20" s="10" customFormat="1" ht="98.25" customHeight="1" x14ac:dyDescent="0.3">
      <c r="A1245" s="13" t="str">
        <f>IF(D1245="","",SUBTOTAL(3,D$7:$D1245))</f>
        <v/>
      </c>
      <c r="B1245" s="376"/>
      <c r="C1245" s="55" t="s">
        <v>1615</v>
      </c>
      <c r="D1245" s="56"/>
      <c r="E1245" s="373"/>
      <c r="F1245" s="53" t="s">
        <v>1616</v>
      </c>
      <c r="G1245" s="376"/>
      <c r="H1245" s="391"/>
      <c r="I1245" s="373"/>
      <c r="J1245" s="427"/>
      <c r="K1245" s="388"/>
      <c r="L1245" s="51">
        <v>7422580</v>
      </c>
      <c r="M1245" s="51">
        <v>7422580</v>
      </c>
      <c r="N1245" s="51">
        <v>7422580</v>
      </c>
      <c r="O1245" s="51">
        <v>7422580</v>
      </c>
      <c r="P1245" s="51">
        <v>7422580</v>
      </c>
      <c r="Q1245" s="51">
        <v>7422580</v>
      </c>
      <c r="R1245" s="51">
        <v>7422580</v>
      </c>
      <c r="S1245" s="51">
        <v>7422580</v>
      </c>
      <c r="T1245" s="51">
        <v>7422580</v>
      </c>
    </row>
    <row r="1246" spans="1:20" s="10" customFormat="1" ht="98.25" customHeight="1" x14ac:dyDescent="0.3">
      <c r="A1246" s="13" t="str">
        <f>IF(D1246="","",SUBTOTAL(3,D$7:$D1246))</f>
        <v/>
      </c>
      <c r="B1246" s="376"/>
      <c r="C1246" s="55" t="s">
        <v>1617</v>
      </c>
      <c r="D1246" s="56"/>
      <c r="E1246" s="373"/>
      <c r="F1246" s="53" t="s">
        <v>1618</v>
      </c>
      <c r="G1246" s="376"/>
      <c r="H1246" s="391"/>
      <c r="I1246" s="373"/>
      <c r="J1246" s="427"/>
      <c r="K1246" s="388"/>
      <c r="L1246" s="51">
        <v>1280000</v>
      </c>
      <c r="M1246" s="51">
        <v>1280000</v>
      </c>
      <c r="N1246" s="51">
        <v>1280000</v>
      </c>
      <c r="O1246" s="51">
        <v>1280000</v>
      </c>
      <c r="P1246" s="51">
        <v>1280000</v>
      </c>
      <c r="Q1246" s="51">
        <v>1280000</v>
      </c>
      <c r="R1246" s="51">
        <v>1280000</v>
      </c>
      <c r="S1246" s="51">
        <v>1280000</v>
      </c>
      <c r="T1246" s="51">
        <v>1280000</v>
      </c>
    </row>
    <row r="1247" spans="1:20" s="10" customFormat="1" ht="98.25" customHeight="1" x14ac:dyDescent="0.3">
      <c r="A1247" s="13" t="str">
        <f>IF(D1247="","",SUBTOTAL(3,D$7:$D1247))</f>
        <v/>
      </c>
      <c r="B1247" s="376"/>
      <c r="C1247" s="55" t="s">
        <v>1619</v>
      </c>
      <c r="D1247" s="56"/>
      <c r="E1247" s="373"/>
      <c r="F1247" s="53" t="s">
        <v>1618</v>
      </c>
      <c r="G1247" s="376"/>
      <c r="H1247" s="391"/>
      <c r="I1247" s="373"/>
      <c r="J1247" s="427"/>
      <c r="K1247" s="388"/>
      <c r="L1247" s="51">
        <v>1536000</v>
      </c>
      <c r="M1247" s="51">
        <v>1536000</v>
      </c>
      <c r="N1247" s="51">
        <v>1536000</v>
      </c>
      <c r="O1247" s="51">
        <v>1536000</v>
      </c>
      <c r="P1247" s="51">
        <v>1536000</v>
      </c>
      <c r="Q1247" s="51">
        <v>1536000</v>
      </c>
      <c r="R1247" s="51">
        <v>1536000</v>
      </c>
      <c r="S1247" s="51">
        <v>1536000</v>
      </c>
      <c r="T1247" s="51">
        <v>1536000</v>
      </c>
    </row>
    <row r="1248" spans="1:20" s="10" customFormat="1" ht="98.25" customHeight="1" x14ac:dyDescent="0.3">
      <c r="A1248" s="13" t="str">
        <f>IF(D1248="","",SUBTOTAL(3,D$7:$D1248))</f>
        <v/>
      </c>
      <c r="B1248" s="376"/>
      <c r="C1248" s="55" t="s">
        <v>1620</v>
      </c>
      <c r="D1248" s="56"/>
      <c r="E1248" s="373"/>
      <c r="F1248" s="53"/>
      <c r="G1248" s="376"/>
      <c r="H1248" s="391"/>
      <c r="I1248" s="373"/>
      <c r="J1248" s="427"/>
      <c r="K1248" s="388"/>
      <c r="L1248" s="51">
        <v>3850000</v>
      </c>
      <c r="M1248" s="51">
        <v>3850000</v>
      </c>
      <c r="N1248" s="51">
        <v>3850000</v>
      </c>
      <c r="O1248" s="51">
        <v>3850000</v>
      </c>
      <c r="P1248" s="51">
        <v>3850000</v>
      </c>
      <c r="Q1248" s="51">
        <v>3850000</v>
      </c>
      <c r="R1248" s="51">
        <v>3850000</v>
      </c>
      <c r="S1248" s="51">
        <v>3850000</v>
      </c>
      <c r="T1248" s="51">
        <v>3850000</v>
      </c>
    </row>
    <row r="1249" spans="1:20" s="10" customFormat="1" ht="98.25" customHeight="1" x14ac:dyDescent="0.3">
      <c r="A1249" s="13" t="str">
        <f>IF(D1249="","",SUBTOTAL(3,D$7:$D1249))</f>
        <v/>
      </c>
      <c r="B1249" s="376"/>
      <c r="C1249" s="55" t="s">
        <v>1621</v>
      </c>
      <c r="D1249" s="56"/>
      <c r="E1249" s="373"/>
      <c r="F1249" s="53" t="s">
        <v>1618</v>
      </c>
      <c r="G1249" s="376"/>
      <c r="H1249" s="391"/>
      <c r="I1249" s="373"/>
      <c r="J1249" s="427"/>
      <c r="K1249" s="388"/>
      <c r="L1249" s="51">
        <v>1820400</v>
      </c>
      <c r="M1249" s="51">
        <v>1820400</v>
      </c>
      <c r="N1249" s="51">
        <v>1820400</v>
      </c>
      <c r="O1249" s="51">
        <v>1820400</v>
      </c>
      <c r="P1249" s="51">
        <v>1820400</v>
      </c>
      <c r="Q1249" s="51">
        <v>1820400</v>
      </c>
      <c r="R1249" s="51">
        <v>1820400</v>
      </c>
      <c r="S1249" s="51">
        <v>1820400</v>
      </c>
      <c r="T1249" s="51">
        <v>1820400</v>
      </c>
    </row>
    <row r="1250" spans="1:20" s="10" customFormat="1" ht="98.25" customHeight="1" x14ac:dyDescent="0.3">
      <c r="A1250" s="13" t="str">
        <f>IF(D1250="","",SUBTOTAL(3,D$7:$D1250))</f>
        <v/>
      </c>
      <c r="B1250" s="376"/>
      <c r="C1250" s="55" t="s">
        <v>1622</v>
      </c>
      <c r="D1250" s="56"/>
      <c r="E1250" s="373"/>
      <c r="F1250" s="53" t="s">
        <v>1618</v>
      </c>
      <c r="G1250" s="376"/>
      <c r="H1250" s="391"/>
      <c r="I1250" s="373"/>
      <c r="J1250" s="427"/>
      <c r="K1250" s="388"/>
      <c r="L1250" s="51">
        <v>1914000</v>
      </c>
      <c r="M1250" s="51">
        <v>1914000</v>
      </c>
      <c r="N1250" s="51">
        <v>1914000</v>
      </c>
      <c r="O1250" s="51">
        <v>1914000</v>
      </c>
      <c r="P1250" s="51">
        <v>1914000</v>
      </c>
      <c r="Q1250" s="51">
        <v>1914000</v>
      </c>
      <c r="R1250" s="51">
        <v>1914000</v>
      </c>
      <c r="S1250" s="51">
        <v>1914000</v>
      </c>
      <c r="T1250" s="51">
        <v>1914000</v>
      </c>
    </row>
    <row r="1251" spans="1:20" s="10" customFormat="1" ht="114.75" customHeight="1" x14ac:dyDescent="0.3">
      <c r="A1251" s="13">
        <f>IF(D1251="","",SUBTOTAL(3,D$7:$D1251))</f>
        <v>1221</v>
      </c>
      <c r="B1251" s="376"/>
      <c r="C1251" s="14" t="s">
        <v>569</v>
      </c>
      <c r="D1251" s="15" t="s">
        <v>700</v>
      </c>
      <c r="E1251" s="55" t="s">
        <v>571</v>
      </c>
      <c r="F1251" s="16" t="s">
        <v>572</v>
      </c>
      <c r="G1251" s="376" t="s">
        <v>2562</v>
      </c>
      <c r="H1251" s="373" t="s">
        <v>573</v>
      </c>
      <c r="I1251" s="373" t="s">
        <v>574</v>
      </c>
      <c r="J1251" s="389" t="s">
        <v>575</v>
      </c>
      <c r="K1251" s="53"/>
      <c r="L1251" s="51">
        <v>3982</v>
      </c>
      <c r="M1251" s="51">
        <v>3982</v>
      </c>
      <c r="N1251" s="51">
        <v>3982</v>
      </c>
      <c r="O1251" s="51">
        <v>3982</v>
      </c>
      <c r="P1251" s="51">
        <v>3982</v>
      </c>
      <c r="Q1251" s="51">
        <v>3982</v>
      </c>
      <c r="R1251" s="51">
        <v>3982</v>
      </c>
      <c r="S1251" s="51">
        <v>3982</v>
      </c>
      <c r="T1251" s="51">
        <v>3982</v>
      </c>
    </row>
    <row r="1252" spans="1:20" s="10" customFormat="1" ht="65.099999999999994" customHeight="1" x14ac:dyDescent="0.3">
      <c r="A1252" s="13">
        <f>IF(D1252="","",SUBTOTAL(3,D$7:$D1252))</f>
        <v>1222</v>
      </c>
      <c r="B1252" s="376"/>
      <c r="C1252" s="17" t="s">
        <v>44</v>
      </c>
      <c r="D1252" s="15" t="s">
        <v>700</v>
      </c>
      <c r="E1252" s="55" t="s">
        <v>571</v>
      </c>
      <c r="F1252" s="18" t="s">
        <v>576</v>
      </c>
      <c r="G1252" s="376"/>
      <c r="H1252" s="373"/>
      <c r="I1252" s="373"/>
      <c r="J1252" s="389"/>
      <c r="K1252" s="53"/>
      <c r="L1252" s="51">
        <v>5482</v>
      </c>
      <c r="M1252" s="51">
        <v>5482</v>
      </c>
      <c r="N1252" s="51">
        <v>5947.772727272727</v>
      </c>
      <c r="O1252" s="51">
        <v>5947.772727272727</v>
      </c>
      <c r="P1252" s="51">
        <v>5947.772727272727</v>
      </c>
      <c r="Q1252" s="51">
        <v>5947.772727272727</v>
      </c>
      <c r="R1252" s="51">
        <v>5947.772727272727</v>
      </c>
      <c r="S1252" s="51">
        <v>5947.772727272727</v>
      </c>
      <c r="T1252" s="51">
        <v>5947.772727272727</v>
      </c>
    </row>
    <row r="1253" spans="1:20" s="10" customFormat="1" ht="65.099999999999994" customHeight="1" x14ac:dyDescent="0.3">
      <c r="A1253" s="13">
        <f>IF(D1253="","",SUBTOTAL(3,D$7:$D1253))</f>
        <v>1223</v>
      </c>
      <c r="B1253" s="376"/>
      <c r="C1253" s="17" t="s">
        <v>44</v>
      </c>
      <c r="D1253" s="15" t="s">
        <v>700</v>
      </c>
      <c r="E1253" s="55" t="s">
        <v>571</v>
      </c>
      <c r="F1253" s="16" t="s">
        <v>577</v>
      </c>
      <c r="G1253" s="376"/>
      <c r="H1253" s="373"/>
      <c r="I1253" s="373"/>
      <c r="J1253" s="389"/>
      <c r="K1253" s="53"/>
      <c r="L1253" s="51">
        <v>8945</v>
      </c>
      <c r="M1253" s="51">
        <v>8945</v>
      </c>
      <c r="N1253" s="51">
        <v>9705.8181818181802</v>
      </c>
      <c r="O1253" s="51">
        <v>9705.8181818181802</v>
      </c>
      <c r="P1253" s="51">
        <v>9705.8181818181802</v>
      </c>
      <c r="Q1253" s="51">
        <v>9705.8181818181802</v>
      </c>
      <c r="R1253" s="51">
        <v>9705.8181818181802</v>
      </c>
      <c r="S1253" s="51">
        <v>9705.8181818181802</v>
      </c>
      <c r="T1253" s="51">
        <v>9705.8181818181802</v>
      </c>
    </row>
    <row r="1254" spans="1:20" s="10" customFormat="1" ht="65.099999999999994" customHeight="1" x14ac:dyDescent="0.3">
      <c r="A1254" s="13">
        <f>IF(D1254="","",SUBTOTAL(3,D$7:$D1254))</f>
        <v>1224</v>
      </c>
      <c r="B1254" s="376"/>
      <c r="C1254" s="17" t="s">
        <v>44</v>
      </c>
      <c r="D1254" s="15" t="s">
        <v>700</v>
      </c>
      <c r="E1254" s="55" t="s">
        <v>571</v>
      </c>
      <c r="F1254" s="18" t="s">
        <v>578</v>
      </c>
      <c r="G1254" s="376"/>
      <c r="H1254" s="373"/>
      <c r="I1254" s="373"/>
      <c r="J1254" s="389"/>
      <c r="K1254" s="53"/>
      <c r="L1254" s="51">
        <v>13545</v>
      </c>
      <c r="M1254" s="51">
        <v>13545</v>
      </c>
      <c r="N1254" s="51">
        <v>14696.81818181818</v>
      </c>
      <c r="O1254" s="51">
        <v>14696.81818181818</v>
      </c>
      <c r="P1254" s="51">
        <v>14696.81818181818</v>
      </c>
      <c r="Q1254" s="51">
        <v>14696.81818181818</v>
      </c>
      <c r="R1254" s="51">
        <v>14696.81818181818</v>
      </c>
      <c r="S1254" s="51">
        <v>14696.81818181818</v>
      </c>
      <c r="T1254" s="51">
        <v>14696.81818181818</v>
      </c>
    </row>
    <row r="1255" spans="1:20" s="10" customFormat="1" ht="65.099999999999994" customHeight="1" x14ac:dyDescent="0.3">
      <c r="A1255" s="13">
        <f>IF(D1255="","",SUBTOTAL(3,D$7:$D1255))</f>
        <v>1225</v>
      </c>
      <c r="B1255" s="376"/>
      <c r="C1255" s="17" t="s">
        <v>44</v>
      </c>
      <c r="D1255" s="15" t="s">
        <v>700</v>
      </c>
      <c r="E1255" s="55" t="s">
        <v>571</v>
      </c>
      <c r="F1255" s="16" t="s">
        <v>579</v>
      </c>
      <c r="G1255" s="376"/>
      <c r="H1255" s="373"/>
      <c r="I1255" s="373"/>
      <c r="J1255" s="389"/>
      <c r="K1255" s="53"/>
      <c r="L1255" s="51">
        <v>19882</v>
      </c>
      <c r="M1255" s="51">
        <v>19882</v>
      </c>
      <c r="N1255" s="51">
        <v>21571.772727272728</v>
      </c>
      <c r="O1255" s="51">
        <v>21571.772727272728</v>
      </c>
      <c r="P1255" s="51">
        <v>21571.772727272728</v>
      </c>
      <c r="Q1255" s="51">
        <v>21571.772727272728</v>
      </c>
      <c r="R1255" s="51">
        <v>21571.772727272728</v>
      </c>
      <c r="S1255" s="51">
        <v>21571.772727272728</v>
      </c>
      <c r="T1255" s="51">
        <v>21571.772727272728</v>
      </c>
    </row>
    <row r="1256" spans="1:20" s="10" customFormat="1" ht="65.099999999999994" customHeight="1" x14ac:dyDescent="0.3">
      <c r="A1256" s="13">
        <f>IF(D1256="","",SUBTOTAL(3,D$7:$D1256))</f>
        <v>1226</v>
      </c>
      <c r="B1256" s="376"/>
      <c r="C1256" s="17" t="s">
        <v>44</v>
      </c>
      <c r="D1256" s="15" t="s">
        <v>700</v>
      </c>
      <c r="E1256" s="55" t="s">
        <v>571</v>
      </c>
      <c r="F1256" s="16" t="s">
        <v>580</v>
      </c>
      <c r="G1256" s="376"/>
      <c r="H1256" s="373"/>
      <c r="I1256" s="373"/>
      <c r="J1256" s="389"/>
      <c r="K1256" s="53"/>
      <c r="L1256" s="51">
        <v>32936</v>
      </c>
      <c r="M1256" s="51">
        <v>32936</v>
      </c>
      <c r="N1256" s="51">
        <v>35735.954545454537</v>
      </c>
      <c r="O1256" s="51">
        <v>35735.954545454537</v>
      </c>
      <c r="P1256" s="51">
        <v>35735.954545454537</v>
      </c>
      <c r="Q1256" s="51">
        <v>35735.954545454537</v>
      </c>
      <c r="R1256" s="51">
        <v>35735.954545454537</v>
      </c>
      <c r="S1256" s="51">
        <v>35735.954545454537</v>
      </c>
      <c r="T1256" s="51">
        <v>35735.954545454537</v>
      </c>
    </row>
    <row r="1257" spans="1:20" s="10" customFormat="1" ht="65.099999999999994" customHeight="1" x14ac:dyDescent="0.3">
      <c r="A1257" s="13">
        <f>IF(D1257="","",SUBTOTAL(3,D$7:$D1257))</f>
        <v>1227</v>
      </c>
      <c r="B1257" s="376"/>
      <c r="C1257" s="17" t="s">
        <v>44</v>
      </c>
      <c r="D1257" s="15" t="s">
        <v>700</v>
      </c>
      <c r="E1257" s="55" t="s">
        <v>571</v>
      </c>
      <c r="F1257" s="16" t="s">
        <v>581</v>
      </c>
      <c r="G1257" s="376"/>
      <c r="H1257" s="373"/>
      <c r="I1257" s="373"/>
      <c r="J1257" s="389"/>
      <c r="K1257" s="53"/>
      <c r="L1257" s="51">
        <v>50155</v>
      </c>
      <c r="M1257" s="51">
        <v>50155</v>
      </c>
      <c r="N1257" s="51">
        <v>54417.681818181809</v>
      </c>
      <c r="O1257" s="51">
        <v>54417.681818181809</v>
      </c>
      <c r="P1257" s="51">
        <v>54417.681818181809</v>
      </c>
      <c r="Q1257" s="51">
        <v>54417.681818181809</v>
      </c>
      <c r="R1257" s="51">
        <v>54417.681818181809</v>
      </c>
      <c r="S1257" s="51">
        <v>54417.681818181809</v>
      </c>
      <c r="T1257" s="51">
        <v>54417.681818181809</v>
      </c>
    </row>
    <row r="1258" spans="1:20" s="10" customFormat="1" ht="65.099999999999994" customHeight="1" x14ac:dyDescent="0.3">
      <c r="A1258" s="13">
        <f>IF(D1258="","",SUBTOTAL(3,D$7:$D1258))</f>
        <v>1228</v>
      </c>
      <c r="B1258" s="376"/>
      <c r="C1258" s="17" t="s">
        <v>44</v>
      </c>
      <c r="D1258" s="15" t="s">
        <v>700</v>
      </c>
      <c r="E1258" s="55" t="s">
        <v>571</v>
      </c>
      <c r="F1258" s="16" t="s">
        <v>582</v>
      </c>
      <c r="G1258" s="376"/>
      <c r="H1258" s="373"/>
      <c r="I1258" s="373"/>
      <c r="J1258" s="389"/>
      <c r="K1258" s="53"/>
      <c r="L1258" s="51">
        <v>79100</v>
      </c>
      <c r="M1258" s="51">
        <v>79100</v>
      </c>
      <c r="N1258" s="51">
        <v>85823.499999999985</v>
      </c>
      <c r="O1258" s="51">
        <v>85823.499999999985</v>
      </c>
      <c r="P1258" s="51">
        <v>85823.499999999985</v>
      </c>
      <c r="Q1258" s="51">
        <v>85823.499999999985</v>
      </c>
      <c r="R1258" s="51">
        <v>85823.499999999985</v>
      </c>
      <c r="S1258" s="51">
        <v>85823.499999999985</v>
      </c>
      <c r="T1258" s="51">
        <v>85823.499999999985</v>
      </c>
    </row>
    <row r="1259" spans="1:20" s="10" customFormat="1" ht="65.099999999999994" customHeight="1" x14ac:dyDescent="0.3">
      <c r="A1259" s="13">
        <f>IF(D1259="","",SUBTOTAL(3,D$7:$D1259))</f>
        <v>1229</v>
      </c>
      <c r="B1259" s="376"/>
      <c r="C1259" s="17" t="s">
        <v>44</v>
      </c>
      <c r="D1259" s="15" t="s">
        <v>700</v>
      </c>
      <c r="E1259" s="55" t="s">
        <v>571</v>
      </c>
      <c r="F1259" s="16" t="s">
        <v>583</v>
      </c>
      <c r="G1259" s="376"/>
      <c r="H1259" s="373"/>
      <c r="I1259" s="373"/>
      <c r="J1259" s="389"/>
      <c r="K1259" s="53"/>
      <c r="L1259" s="51">
        <v>109455</v>
      </c>
      <c r="M1259" s="51">
        <v>109455</v>
      </c>
      <c r="N1259" s="51">
        <v>118758.18181818181</v>
      </c>
      <c r="O1259" s="51">
        <v>118758.18181818181</v>
      </c>
      <c r="P1259" s="51">
        <v>118758.18181818181</v>
      </c>
      <c r="Q1259" s="51">
        <v>118758.18181818181</v>
      </c>
      <c r="R1259" s="51">
        <v>118758.18181818181</v>
      </c>
      <c r="S1259" s="51">
        <v>118758.18181818181</v>
      </c>
      <c r="T1259" s="51">
        <v>118758.18181818181</v>
      </c>
    </row>
    <row r="1260" spans="1:20" s="10" customFormat="1" ht="65.099999999999994" customHeight="1" x14ac:dyDescent="0.3">
      <c r="A1260" s="13">
        <f>IF(D1260="","",SUBTOTAL(3,D$7:$D1260))</f>
        <v>1230</v>
      </c>
      <c r="B1260" s="376"/>
      <c r="C1260" s="17" t="s">
        <v>44</v>
      </c>
      <c r="D1260" s="15" t="s">
        <v>700</v>
      </c>
      <c r="E1260" s="55" t="s">
        <v>571</v>
      </c>
      <c r="F1260" s="16" t="s">
        <v>584</v>
      </c>
      <c r="G1260" s="376"/>
      <c r="H1260" s="373"/>
      <c r="I1260" s="373"/>
      <c r="J1260" s="389"/>
      <c r="K1260" s="53"/>
      <c r="L1260" s="51">
        <v>149745</v>
      </c>
      <c r="M1260" s="51">
        <v>149745</v>
      </c>
      <c r="N1260" s="51">
        <v>162473.81818181815</v>
      </c>
      <c r="O1260" s="51">
        <v>162473.81818181815</v>
      </c>
      <c r="P1260" s="51">
        <v>162473.81818181815</v>
      </c>
      <c r="Q1260" s="51">
        <v>162473.81818181815</v>
      </c>
      <c r="R1260" s="51">
        <v>162473.81818181815</v>
      </c>
      <c r="S1260" s="51">
        <v>162473.81818181815</v>
      </c>
      <c r="T1260" s="51">
        <v>162473.81818181815</v>
      </c>
    </row>
    <row r="1261" spans="1:20" s="10" customFormat="1" ht="65.099999999999994" customHeight="1" x14ac:dyDescent="0.3">
      <c r="A1261" s="13">
        <f>IF(D1261="","",SUBTOTAL(3,D$7:$D1261))</f>
        <v>1231</v>
      </c>
      <c r="B1261" s="376"/>
      <c r="C1261" s="17" t="s">
        <v>44</v>
      </c>
      <c r="D1261" s="15" t="s">
        <v>700</v>
      </c>
      <c r="E1261" s="55" t="s">
        <v>571</v>
      </c>
      <c r="F1261" s="16" t="s">
        <v>585</v>
      </c>
      <c r="G1261" s="376"/>
      <c r="H1261" s="373"/>
      <c r="I1261" s="373"/>
      <c r="J1261" s="389"/>
      <c r="K1261" s="53"/>
      <c r="L1261" s="51">
        <v>213627</v>
      </c>
      <c r="M1261" s="51">
        <v>213627</v>
      </c>
      <c r="N1261" s="51">
        <v>231785.59090909088</v>
      </c>
      <c r="O1261" s="51">
        <v>231785.59090909088</v>
      </c>
      <c r="P1261" s="51">
        <v>231785.59090909088</v>
      </c>
      <c r="Q1261" s="51">
        <v>231785.59090909088</v>
      </c>
      <c r="R1261" s="51">
        <v>231785.59090909088</v>
      </c>
      <c r="S1261" s="51">
        <v>231785.59090909088</v>
      </c>
      <c r="T1261" s="51">
        <v>231785.59090909088</v>
      </c>
    </row>
    <row r="1262" spans="1:20" s="10" customFormat="1" ht="65.099999999999994" customHeight="1" x14ac:dyDescent="0.3">
      <c r="A1262" s="13">
        <f>IF(D1262="","",SUBTOTAL(3,D$7:$D1262))</f>
        <v>1232</v>
      </c>
      <c r="B1262" s="376"/>
      <c r="C1262" s="17" t="s">
        <v>44</v>
      </c>
      <c r="D1262" s="15" t="s">
        <v>700</v>
      </c>
      <c r="E1262" s="55" t="s">
        <v>571</v>
      </c>
      <c r="F1262" s="16" t="s">
        <v>586</v>
      </c>
      <c r="G1262" s="376"/>
      <c r="H1262" s="373"/>
      <c r="I1262" s="373"/>
      <c r="J1262" s="389"/>
      <c r="K1262" s="53"/>
      <c r="L1262" s="51">
        <v>295418</v>
      </c>
      <c r="M1262" s="51">
        <v>295418</v>
      </c>
      <c r="N1262" s="51">
        <v>320528.72727272724</v>
      </c>
      <c r="O1262" s="51">
        <v>320528.72727272724</v>
      </c>
      <c r="P1262" s="51">
        <v>320528.72727272724</v>
      </c>
      <c r="Q1262" s="51">
        <v>320528.72727272724</v>
      </c>
      <c r="R1262" s="51">
        <v>320528.72727272724</v>
      </c>
      <c r="S1262" s="51">
        <v>320528.72727272724</v>
      </c>
      <c r="T1262" s="51">
        <v>320528.72727272724</v>
      </c>
    </row>
    <row r="1263" spans="1:20" s="10" customFormat="1" ht="65.099999999999994" customHeight="1" x14ac:dyDescent="0.3">
      <c r="A1263" s="13">
        <f>IF(D1263="","",SUBTOTAL(3,D$7:$D1263))</f>
        <v>1233</v>
      </c>
      <c r="B1263" s="376"/>
      <c r="C1263" s="17" t="s">
        <v>44</v>
      </c>
      <c r="D1263" s="15" t="s">
        <v>700</v>
      </c>
      <c r="E1263" s="55" t="s">
        <v>571</v>
      </c>
      <c r="F1263" s="16" t="s">
        <v>587</v>
      </c>
      <c r="G1263" s="376"/>
      <c r="H1263" s="373"/>
      <c r="I1263" s="373"/>
      <c r="J1263" s="389"/>
      <c r="K1263" s="53"/>
      <c r="L1263" s="51">
        <v>384764</v>
      </c>
      <c r="M1263" s="51">
        <v>384764</v>
      </c>
      <c r="N1263" s="51">
        <v>417468.54545454541</v>
      </c>
      <c r="O1263" s="51">
        <v>417468.54545454541</v>
      </c>
      <c r="P1263" s="51">
        <v>417468.54545454541</v>
      </c>
      <c r="Q1263" s="51">
        <v>417468.54545454541</v>
      </c>
      <c r="R1263" s="51">
        <v>417468.54545454541</v>
      </c>
      <c r="S1263" s="51">
        <v>417468.54545454541</v>
      </c>
      <c r="T1263" s="51">
        <v>417468.54545454541</v>
      </c>
    </row>
    <row r="1264" spans="1:20" s="10" customFormat="1" ht="65.099999999999994" customHeight="1" x14ac:dyDescent="0.3">
      <c r="A1264" s="13">
        <f>IF(D1264="","",SUBTOTAL(3,D$7:$D1264))</f>
        <v>1234</v>
      </c>
      <c r="B1264" s="376"/>
      <c r="C1264" s="17" t="s">
        <v>44</v>
      </c>
      <c r="D1264" s="15" t="s">
        <v>700</v>
      </c>
      <c r="E1264" s="55" t="s">
        <v>571</v>
      </c>
      <c r="F1264" s="16" t="s">
        <v>588</v>
      </c>
      <c r="G1264" s="376"/>
      <c r="H1264" s="373"/>
      <c r="I1264" s="373"/>
      <c r="J1264" s="389"/>
      <c r="K1264" s="53"/>
      <c r="L1264" s="51">
        <v>459891</v>
      </c>
      <c r="M1264" s="51">
        <v>459891</v>
      </c>
      <c r="N1264" s="51">
        <v>498981.63636363624</v>
      </c>
      <c r="O1264" s="51">
        <v>498981.63636363624</v>
      </c>
      <c r="P1264" s="51">
        <v>498981.63636363624</v>
      </c>
      <c r="Q1264" s="51">
        <v>498981.63636363624</v>
      </c>
      <c r="R1264" s="51">
        <v>498981.63636363624</v>
      </c>
      <c r="S1264" s="51">
        <v>498981.63636363624</v>
      </c>
      <c r="T1264" s="51">
        <v>498981.63636363624</v>
      </c>
    </row>
    <row r="1265" spans="1:20" s="10" customFormat="1" ht="65.099999999999994" customHeight="1" x14ac:dyDescent="0.3">
      <c r="A1265" s="13">
        <f>IF(D1265="","",SUBTOTAL(3,D$7:$D1265))</f>
        <v>1235</v>
      </c>
      <c r="B1265" s="376"/>
      <c r="C1265" s="17" t="s">
        <v>44</v>
      </c>
      <c r="D1265" s="15" t="s">
        <v>700</v>
      </c>
      <c r="E1265" s="55" t="s">
        <v>571</v>
      </c>
      <c r="F1265" s="16" t="s">
        <v>589</v>
      </c>
      <c r="G1265" s="376"/>
      <c r="H1265" s="373"/>
      <c r="I1265" s="373"/>
      <c r="J1265" s="389"/>
      <c r="K1265" s="53"/>
      <c r="L1265" s="51">
        <v>574218</v>
      </c>
      <c r="M1265" s="51">
        <v>574218</v>
      </c>
      <c r="N1265" s="51">
        <v>623026.72727272729</v>
      </c>
      <c r="O1265" s="51">
        <v>623026.72727272729</v>
      </c>
      <c r="P1265" s="51">
        <v>623026.72727272729</v>
      </c>
      <c r="Q1265" s="51">
        <v>623026.72727272729</v>
      </c>
      <c r="R1265" s="51">
        <v>623026.72727272729</v>
      </c>
      <c r="S1265" s="51">
        <v>623026.72727272729</v>
      </c>
      <c r="T1265" s="51">
        <v>623026.72727272729</v>
      </c>
    </row>
    <row r="1266" spans="1:20" s="10" customFormat="1" ht="65.099999999999994" customHeight="1" x14ac:dyDescent="0.3">
      <c r="A1266" s="13">
        <f>IF(D1266="","",SUBTOTAL(3,D$7:$D1266))</f>
        <v>1236</v>
      </c>
      <c r="B1266" s="376"/>
      <c r="C1266" s="17" t="s">
        <v>44</v>
      </c>
      <c r="D1266" s="15" t="s">
        <v>700</v>
      </c>
      <c r="E1266" s="55" t="s">
        <v>571</v>
      </c>
      <c r="F1266" s="16" t="s">
        <v>590</v>
      </c>
      <c r="G1266" s="376"/>
      <c r="H1266" s="373"/>
      <c r="I1266" s="373"/>
      <c r="J1266" s="389"/>
      <c r="K1266" s="53"/>
      <c r="L1266" s="51">
        <v>752418</v>
      </c>
      <c r="M1266" s="51">
        <v>752418</v>
      </c>
      <c r="N1266" s="51">
        <v>816373.72727272718</v>
      </c>
      <c r="O1266" s="51">
        <v>816373.72727272718</v>
      </c>
      <c r="P1266" s="51">
        <v>816373.72727272718</v>
      </c>
      <c r="Q1266" s="51">
        <v>816373.72727272718</v>
      </c>
      <c r="R1266" s="51">
        <v>816373.72727272718</v>
      </c>
      <c r="S1266" s="51">
        <v>816373.72727272718</v>
      </c>
      <c r="T1266" s="51">
        <v>816373.72727272718</v>
      </c>
    </row>
    <row r="1267" spans="1:20" s="10" customFormat="1" ht="65.099999999999994" customHeight="1" x14ac:dyDescent="0.3">
      <c r="A1267" s="13">
        <f>IF(D1267="","",SUBTOTAL(3,D$7:$D1267))</f>
        <v>1237</v>
      </c>
      <c r="B1267" s="376"/>
      <c r="C1267" s="17" t="s">
        <v>44</v>
      </c>
      <c r="D1267" s="15" t="s">
        <v>700</v>
      </c>
      <c r="E1267" s="55" t="s">
        <v>571</v>
      </c>
      <c r="F1267" s="16" t="s">
        <v>591</v>
      </c>
      <c r="G1267" s="376"/>
      <c r="H1267" s="373"/>
      <c r="I1267" s="373"/>
      <c r="J1267" s="389"/>
      <c r="K1267" s="53"/>
      <c r="L1267" s="51">
        <v>943755</v>
      </c>
      <c r="M1267" s="51">
        <v>943755</v>
      </c>
      <c r="N1267" s="51">
        <v>1023973.6818181818</v>
      </c>
      <c r="O1267" s="51">
        <v>1023973.6818181818</v>
      </c>
      <c r="P1267" s="51">
        <v>1023973.6818181818</v>
      </c>
      <c r="Q1267" s="51">
        <v>1023973.6818181818</v>
      </c>
      <c r="R1267" s="51">
        <v>1023973.6818181818</v>
      </c>
      <c r="S1267" s="51">
        <v>1023973.6818181818</v>
      </c>
      <c r="T1267" s="51">
        <v>1023973.6818181818</v>
      </c>
    </row>
    <row r="1268" spans="1:20" s="10" customFormat="1" ht="65.099999999999994" customHeight="1" x14ac:dyDescent="0.3">
      <c r="A1268" s="13">
        <f>IF(D1268="","",SUBTOTAL(3,D$7:$D1268))</f>
        <v>1238</v>
      </c>
      <c r="B1268" s="376"/>
      <c r="C1268" s="17" t="s">
        <v>44</v>
      </c>
      <c r="D1268" s="15" t="s">
        <v>700</v>
      </c>
      <c r="E1268" s="55" t="s">
        <v>571</v>
      </c>
      <c r="F1268" s="16" t="s">
        <v>592</v>
      </c>
      <c r="G1268" s="376"/>
      <c r="H1268" s="373"/>
      <c r="I1268" s="373"/>
      <c r="J1268" s="389"/>
      <c r="K1268" s="53"/>
      <c r="L1268" s="51">
        <v>1203755</v>
      </c>
      <c r="M1268" s="51">
        <v>1203755</v>
      </c>
      <c r="N1268" s="51">
        <v>1306073.6818181816</v>
      </c>
      <c r="O1268" s="51">
        <v>1306073.6818181816</v>
      </c>
      <c r="P1268" s="51">
        <v>1306073.6818181816</v>
      </c>
      <c r="Q1268" s="51">
        <v>1306073.6818181816</v>
      </c>
      <c r="R1268" s="51">
        <v>1306073.6818181816</v>
      </c>
      <c r="S1268" s="51">
        <v>1306073.6818181816</v>
      </c>
      <c r="T1268" s="51">
        <v>1306073.6818181816</v>
      </c>
    </row>
    <row r="1269" spans="1:20" s="10" customFormat="1" ht="124.5" customHeight="1" x14ac:dyDescent="0.3">
      <c r="A1269" s="13">
        <f>IF(D1269="","",SUBTOTAL(3,D$7:$D1269))</f>
        <v>1239</v>
      </c>
      <c r="B1269" s="376"/>
      <c r="C1269" s="14" t="s">
        <v>593</v>
      </c>
      <c r="D1269" s="15" t="s">
        <v>700</v>
      </c>
      <c r="E1269" s="55" t="s">
        <v>594</v>
      </c>
      <c r="F1269" s="16" t="s">
        <v>595</v>
      </c>
      <c r="G1269" s="376"/>
      <c r="H1269" s="373"/>
      <c r="I1269" s="373"/>
      <c r="J1269" s="389"/>
      <c r="K1269" s="53"/>
      <c r="L1269" s="5">
        <v>17718</v>
      </c>
      <c r="M1269" s="5">
        <v>17718</v>
      </c>
      <c r="N1269" s="51">
        <v>19224.227272727268</v>
      </c>
      <c r="O1269" s="51">
        <v>19224.227272727268</v>
      </c>
      <c r="P1269" s="51">
        <v>19224.227272727268</v>
      </c>
      <c r="Q1269" s="51">
        <v>19224.227272727268</v>
      </c>
      <c r="R1269" s="51">
        <v>19224.227272727268</v>
      </c>
      <c r="S1269" s="51">
        <v>19224.227272727268</v>
      </c>
      <c r="T1269" s="51">
        <v>19224.227272727268</v>
      </c>
    </row>
    <row r="1270" spans="1:20" s="10" customFormat="1" ht="65.099999999999994" customHeight="1" x14ac:dyDescent="0.3">
      <c r="A1270" s="13">
        <f>IF(D1270="","",SUBTOTAL(3,D$7:$D1270))</f>
        <v>1240</v>
      </c>
      <c r="B1270" s="376"/>
      <c r="C1270" s="17" t="s">
        <v>44</v>
      </c>
      <c r="D1270" s="15" t="s">
        <v>700</v>
      </c>
      <c r="E1270" s="55" t="s">
        <v>594</v>
      </c>
      <c r="F1270" s="19" t="s">
        <v>596</v>
      </c>
      <c r="G1270" s="376"/>
      <c r="H1270" s="373"/>
      <c r="I1270" s="373"/>
      <c r="J1270" s="389"/>
      <c r="K1270" s="53"/>
      <c r="L1270" s="5">
        <v>25973</v>
      </c>
      <c r="M1270" s="5">
        <v>25973</v>
      </c>
      <c r="N1270" s="51">
        <v>28180.409090909088</v>
      </c>
      <c r="O1270" s="51">
        <v>28180.409090909088</v>
      </c>
      <c r="P1270" s="51">
        <v>28180.409090909088</v>
      </c>
      <c r="Q1270" s="51">
        <v>28180.409090909088</v>
      </c>
      <c r="R1270" s="51">
        <v>28180.409090909088</v>
      </c>
      <c r="S1270" s="51">
        <v>28180.409090909088</v>
      </c>
      <c r="T1270" s="51">
        <v>28180.409090909088</v>
      </c>
    </row>
    <row r="1271" spans="1:20" s="10" customFormat="1" ht="65.099999999999994" customHeight="1" x14ac:dyDescent="0.3">
      <c r="A1271" s="13">
        <f>IF(D1271="","",SUBTOTAL(3,D$7:$D1271))</f>
        <v>1241</v>
      </c>
      <c r="B1271" s="376"/>
      <c r="C1271" s="17" t="s">
        <v>44</v>
      </c>
      <c r="D1271" s="15" t="s">
        <v>700</v>
      </c>
      <c r="E1271" s="55" t="s">
        <v>594</v>
      </c>
      <c r="F1271" s="16" t="s">
        <v>597</v>
      </c>
      <c r="G1271" s="376"/>
      <c r="H1271" s="373"/>
      <c r="I1271" s="373"/>
      <c r="J1271" s="389"/>
      <c r="K1271" s="53"/>
      <c r="L1271" s="5">
        <v>37609</v>
      </c>
      <c r="M1271" s="5">
        <v>37609</v>
      </c>
      <c r="N1271" s="51">
        <v>40805.863636363632</v>
      </c>
      <c r="O1271" s="51">
        <v>40805.863636363632</v>
      </c>
      <c r="P1271" s="51">
        <v>40805.863636363632</v>
      </c>
      <c r="Q1271" s="51">
        <v>40805.863636363632</v>
      </c>
      <c r="R1271" s="51">
        <v>40805.863636363632</v>
      </c>
      <c r="S1271" s="51">
        <v>40805.863636363632</v>
      </c>
      <c r="T1271" s="51">
        <v>40805.863636363632</v>
      </c>
    </row>
    <row r="1272" spans="1:20" s="10" customFormat="1" ht="65.099999999999994" customHeight="1" x14ac:dyDescent="0.3">
      <c r="A1272" s="13">
        <f>IF(D1272="","",SUBTOTAL(3,D$7:$D1272))</f>
        <v>1242</v>
      </c>
      <c r="B1272" s="376"/>
      <c r="C1272" s="17" t="s">
        <v>44</v>
      </c>
      <c r="D1272" s="15" t="s">
        <v>700</v>
      </c>
      <c r="E1272" s="55" t="s">
        <v>594</v>
      </c>
      <c r="F1272" s="16" t="s">
        <v>598</v>
      </c>
      <c r="G1272" s="376"/>
      <c r="H1272" s="373"/>
      <c r="I1272" s="373"/>
      <c r="J1272" s="389"/>
      <c r="K1272" s="53"/>
      <c r="L1272" s="5">
        <v>51936</v>
      </c>
      <c r="M1272" s="5">
        <v>51936</v>
      </c>
      <c r="N1272" s="51">
        <v>56350.954545454537</v>
      </c>
      <c r="O1272" s="51">
        <v>56350.954545454537</v>
      </c>
      <c r="P1272" s="51">
        <v>56350.954545454537</v>
      </c>
      <c r="Q1272" s="51">
        <v>56350.954545454537</v>
      </c>
      <c r="R1272" s="51">
        <v>56350.954545454537</v>
      </c>
      <c r="S1272" s="51">
        <v>56350.954545454537</v>
      </c>
      <c r="T1272" s="51">
        <v>56350.954545454537</v>
      </c>
    </row>
    <row r="1273" spans="1:20" s="10" customFormat="1" ht="132.75" customHeight="1" x14ac:dyDescent="0.3">
      <c r="A1273" s="13">
        <f>IF(D1273="","",SUBTOTAL(3,D$7:$D1273))</f>
        <v>1243</v>
      </c>
      <c r="B1273" s="376"/>
      <c r="C1273" s="14" t="s">
        <v>599</v>
      </c>
      <c r="D1273" s="15" t="s">
        <v>700</v>
      </c>
      <c r="E1273" s="55" t="s">
        <v>594</v>
      </c>
      <c r="F1273" s="16" t="s">
        <v>600</v>
      </c>
      <c r="G1273" s="376"/>
      <c r="H1273" s="373"/>
      <c r="I1273" s="373"/>
      <c r="J1273" s="389"/>
      <c r="K1273" s="53"/>
      <c r="L1273" s="5">
        <v>23382</v>
      </c>
      <c r="M1273" s="5">
        <v>23382</v>
      </c>
      <c r="N1273" s="51">
        <v>25369.272727272724</v>
      </c>
      <c r="O1273" s="51">
        <v>25369.272727272724</v>
      </c>
      <c r="P1273" s="51">
        <v>25369.272727272724</v>
      </c>
      <c r="Q1273" s="51">
        <v>25369.272727272724</v>
      </c>
      <c r="R1273" s="51">
        <v>25369.272727272724</v>
      </c>
      <c r="S1273" s="51">
        <v>25369.272727272724</v>
      </c>
      <c r="T1273" s="51">
        <v>25369.272727272724</v>
      </c>
    </row>
    <row r="1274" spans="1:20" s="10" customFormat="1" ht="65.099999999999994" customHeight="1" x14ac:dyDescent="0.3">
      <c r="A1274" s="13">
        <f>IF(D1274="","",SUBTOTAL(3,D$7:$D1274))</f>
        <v>1244</v>
      </c>
      <c r="B1274" s="376"/>
      <c r="C1274" s="17" t="s">
        <v>44</v>
      </c>
      <c r="D1274" s="15" t="s">
        <v>700</v>
      </c>
      <c r="E1274" s="55" t="s">
        <v>594</v>
      </c>
      <c r="F1274" s="19" t="s">
        <v>601</v>
      </c>
      <c r="G1274" s="376"/>
      <c r="H1274" s="373"/>
      <c r="I1274" s="373"/>
      <c r="J1274" s="389"/>
      <c r="K1274" s="53"/>
      <c r="L1274" s="5">
        <v>34627</v>
      </c>
      <c r="M1274" s="5">
        <v>34627</v>
      </c>
      <c r="N1274" s="51">
        <v>37570.590909090904</v>
      </c>
      <c r="O1274" s="51">
        <v>37570.590909090904</v>
      </c>
      <c r="P1274" s="51">
        <v>37570.590909090904</v>
      </c>
      <c r="Q1274" s="51">
        <v>37570.590909090904</v>
      </c>
      <c r="R1274" s="51">
        <v>37570.590909090904</v>
      </c>
      <c r="S1274" s="51">
        <v>37570.590909090904</v>
      </c>
      <c r="T1274" s="51">
        <v>37570.590909090904</v>
      </c>
    </row>
    <row r="1275" spans="1:20" s="10" customFormat="1" ht="65.099999999999994" customHeight="1" x14ac:dyDescent="0.3">
      <c r="A1275" s="13">
        <f>IF(D1275="","",SUBTOTAL(3,D$7:$D1275))</f>
        <v>1245</v>
      </c>
      <c r="B1275" s="376"/>
      <c r="C1275" s="17" t="s">
        <v>44</v>
      </c>
      <c r="D1275" s="15" t="s">
        <v>700</v>
      </c>
      <c r="E1275" s="55" t="s">
        <v>594</v>
      </c>
      <c r="F1275" s="16" t="s">
        <v>602</v>
      </c>
      <c r="G1275" s="376"/>
      <c r="H1275" s="373"/>
      <c r="I1275" s="373"/>
      <c r="J1275" s="389"/>
      <c r="K1275" s="53"/>
      <c r="L1275" s="5">
        <v>50745</v>
      </c>
      <c r="M1275" s="5">
        <v>50745</v>
      </c>
      <c r="N1275" s="51">
        <v>55058.818181818177</v>
      </c>
      <c r="O1275" s="51">
        <v>55058.818181818177</v>
      </c>
      <c r="P1275" s="51">
        <v>55058.818181818177</v>
      </c>
      <c r="Q1275" s="51">
        <v>55058.818181818177</v>
      </c>
      <c r="R1275" s="51">
        <v>55058.818181818177</v>
      </c>
      <c r="S1275" s="51">
        <v>55058.818181818177</v>
      </c>
      <c r="T1275" s="51">
        <v>55058.818181818177</v>
      </c>
    </row>
    <row r="1276" spans="1:20" s="10" customFormat="1" ht="65.099999999999994" customHeight="1" x14ac:dyDescent="0.3">
      <c r="A1276" s="13">
        <f>IF(D1276="","",SUBTOTAL(3,D$7:$D1276))</f>
        <v>1246</v>
      </c>
      <c r="B1276" s="376"/>
      <c r="C1276" s="17" t="s">
        <v>44</v>
      </c>
      <c r="D1276" s="15" t="s">
        <v>700</v>
      </c>
      <c r="E1276" s="55" t="s">
        <v>594</v>
      </c>
      <c r="F1276" s="16" t="s">
        <v>603</v>
      </c>
      <c r="G1276" s="376"/>
      <c r="H1276" s="373"/>
      <c r="I1276" s="373"/>
      <c r="J1276" s="389"/>
      <c r="K1276" s="53"/>
      <c r="L1276" s="5">
        <v>72236</v>
      </c>
      <c r="M1276" s="5">
        <v>72236</v>
      </c>
      <c r="N1276" s="51">
        <v>78376.45454545453</v>
      </c>
      <c r="O1276" s="51">
        <v>78376.45454545453</v>
      </c>
      <c r="P1276" s="51">
        <v>78376.45454545453</v>
      </c>
      <c r="Q1276" s="51">
        <v>78376.45454545453</v>
      </c>
      <c r="R1276" s="51">
        <v>78376.45454545453</v>
      </c>
      <c r="S1276" s="51">
        <v>78376.45454545453</v>
      </c>
      <c r="T1276" s="51">
        <v>78376.45454545453</v>
      </c>
    </row>
    <row r="1277" spans="1:20" s="10" customFormat="1" ht="207" customHeight="1" x14ac:dyDescent="0.3">
      <c r="A1277" s="13">
        <f>IF(D1277="","",SUBTOTAL(3,D$7:$D1277))</f>
        <v>1247</v>
      </c>
      <c r="B1277" s="376"/>
      <c r="C1277" s="20" t="s">
        <v>604</v>
      </c>
      <c r="D1277" s="15" t="s">
        <v>700</v>
      </c>
      <c r="E1277" s="55" t="s">
        <v>605</v>
      </c>
      <c r="F1277" s="16" t="s">
        <v>606</v>
      </c>
      <c r="G1277" s="376"/>
      <c r="H1277" s="373"/>
      <c r="I1277" s="373"/>
      <c r="J1277" s="389"/>
      <c r="K1277" s="53"/>
      <c r="L1277" s="51">
        <v>57809</v>
      </c>
      <c r="M1277" s="51">
        <v>57809</v>
      </c>
      <c r="N1277" s="51">
        <v>62722.863636363625</v>
      </c>
      <c r="O1277" s="51">
        <v>62722.863636363625</v>
      </c>
      <c r="P1277" s="51">
        <v>62722.863636363625</v>
      </c>
      <c r="Q1277" s="51">
        <v>62722.863636363625</v>
      </c>
      <c r="R1277" s="51">
        <v>62722.863636363625</v>
      </c>
      <c r="S1277" s="51">
        <v>62722.863636363625</v>
      </c>
      <c r="T1277" s="51">
        <v>62722.863636363625</v>
      </c>
    </row>
    <row r="1278" spans="1:20" s="10" customFormat="1" ht="65.099999999999994" customHeight="1" x14ac:dyDescent="0.3">
      <c r="A1278" s="13">
        <f>IF(D1278="","",SUBTOTAL(3,D$7:$D1278))</f>
        <v>1248</v>
      </c>
      <c r="B1278" s="376"/>
      <c r="C1278" s="21" t="s">
        <v>44</v>
      </c>
      <c r="D1278" s="15" t="s">
        <v>700</v>
      </c>
      <c r="E1278" s="55" t="s">
        <v>605</v>
      </c>
      <c r="F1278" s="16" t="s">
        <v>607</v>
      </c>
      <c r="G1278" s="376"/>
      <c r="H1278" s="373"/>
      <c r="I1278" s="373"/>
      <c r="J1278" s="389"/>
      <c r="K1278" s="53"/>
      <c r="L1278" s="51">
        <v>74527</v>
      </c>
      <c r="M1278" s="51">
        <v>74527</v>
      </c>
      <c r="N1278" s="51">
        <v>80862.090909090912</v>
      </c>
      <c r="O1278" s="51">
        <v>80862.090909090912</v>
      </c>
      <c r="P1278" s="51">
        <v>80862.090909090912</v>
      </c>
      <c r="Q1278" s="51">
        <v>80862.090909090912</v>
      </c>
      <c r="R1278" s="51">
        <v>80862.090909090912</v>
      </c>
      <c r="S1278" s="51">
        <v>80862.090909090912</v>
      </c>
      <c r="T1278" s="51">
        <v>80862.090909090912</v>
      </c>
    </row>
    <row r="1279" spans="1:20" s="10" customFormat="1" ht="65.099999999999994" customHeight="1" x14ac:dyDescent="0.3">
      <c r="A1279" s="13">
        <f>IF(D1279="","",SUBTOTAL(3,D$7:$D1279))</f>
        <v>1249</v>
      </c>
      <c r="B1279" s="376"/>
      <c r="C1279" s="21" t="s">
        <v>44</v>
      </c>
      <c r="D1279" s="15" t="s">
        <v>700</v>
      </c>
      <c r="E1279" s="55" t="s">
        <v>605</v>
      </c>
      <c r="F1279" s="16" t="s">
        <v>608</v>
      </c>
      <c r="G1279" s="376"/>
      <c r="H1279" s="373"/>
      <c r="I1279" s="373"/>
      <c r="J1279" s="389"/>
      <c r="K1279" s="53"/>
      <c r="L1279" s="51">
        <v>102582</v>
      </c>
      <c r="M1279" s="51">
        <v>102582</v>
      </c>
      <c r="N1279" s="51">
        <v>111301.27272727271</v>
      </c>
      <c r="O1279" s="51">
        <v>111301.27272727271</v>
      </c>
      <c r="P1279" s="51">
        <v>111301.27272727271</v>
      </c>
      <c r="Q1279" s="51">
        <v>111301.27272727271</v>
      </c>
      <c r="R1279" s="51">
        <v>111301.27272727271</v>
      </c>
      <c r="S1279" s="51">
        <v>111301.27272727271</v>
      </c>
      <c r="T1279" s="51">
        <v>111301.27272727271</v>
      </c>
    </row>
    <row r="1280" spans="1:20" s="10" customFormat="1" ht="65.099999999999994" customHeight="1" x14ac:dyDescent="0.3">
      <c r="A1280" s="13">
        <f>IF(D1280="","",SUBTOTAL(3,D$7:$D1280))</f>
        <v>1250</v>
      </c>
      <c r="B1280" s="376"/>
      <c r="C1280" s="21" t="s">
        <v>44</v>
      </c>
      <c r="D1280" s="15" t="s">
        <v>700</v>
      </c>
      <c r="E1280" s="55" t="s">
        <v>605</v>
      </c>
      <c r="F1280" s="19" t="s">
        <v>609</v>
      </c>
      <c r="G1280" s="376"/>
      <c r="H1280" s="373"/>
      <c r="I1280" s="373"/>
      <c r="J1280" s="389"/>
      <c r="K1280" s="53"/>
      <c r="L1280" s="51">
        <v>144973</v>
      </c>
      <c r="M1280" s="51">
        <v>144973</v>
      </c>
      <c r="N1280" s="51">
        <v>157295.40909090906</v>
      </c>
      <c r="O1280" s="51">
        <v>157295.40909090906</v>
      </c>
      <c r="P1280" s="51">
        <v>157295.40909090906</v>
      </c>
      <c r="Q1280" s="51">
        <v>157295.40909090906</v>
      </c>
      <c r="R1280" s="51">
        <v>157295.40909090906</v>
      </c>
      <c r="S1280" s="51">
        <v>157295.40909090906</v>
      </c>
      <c r="T1280" s="51">
        <v>157295.40909090906</v>
      </c>
    </row>
    <row r="1281" spans="1:20" s="10" customFormat="1" ht="65.099999999999994" customHeight="1" x14ac:dyDescent="0.3">
      <c r="A1281" s="13">
        <f>IF(D1281="","",SUBTOTAL(3,D$7:$D1281))</f>
        <v>1251</v>
      </c>
      <c r="B1281" s="376"/>
      <c r="C1281" s="21" t="s">
        <v>44</v>
      </c>
      <c r="D1281" s="15" t="s">
        <v>700</v>
      </c>
      <c r="E1281" s="55" t="s">
        <v>605</v>
      </c>
      <c r="F1281" s="16" t="s">
        <v>610</v>
      </c>
      <c r="G1281" s="376"/>
      <c r="H1281" s="373"/>
      <c r="I1281" s="373"/>
      <c r="J1281" s="389"/>
      <c r="K1281" s="53"/>
      <c r="L1281" s="51">
        <v>212236</v>
      </c>
      <c r="M1281" s="51">
        <v>212236</v>
      </c>
      <c r="N1281" s="51">
        <v>230276.45454545453</v>
      </c>
      <c r="O1281" s="51">
        <v>230276.45454545453</v>
      </c>
      <c r="P1281" s="51">
        <v>230276.45454545453</v>
      </c>
      <c r="Q1281" s="51">
        <v>230276.45454545453</v>
      </c>
      <c r="R1281" s="51">
        <v>230276.45454545453</v>
      </c>
      <c r="S1281" s="51">
        <v>230276.45454545453</v>
      </c>
      <c r="T1281" s="51">
        <v>230276.45454545453</v>
      </c>
    </row>
    <row r="1282" spans="1:20" s="10" customFormat="1" ht="65.099999999999994" customHeight="1" x14ac:dyDescent="0.3">
      <c r="A1282" s="13">
        <f>IF(D1282="","",SUBTOTAL(3,D$7:$D1282))</f>
        <v>1252</v>
      </c>
      <c r="B1282" s="376"/>
      <c r="C1282" s="21" t="s">
        <v>44</v>
      </c>
      <c r="D1282" s="15" t="s">
        <v>700</v>
      </c>
      <c r="E1282" s="55" t="s">
        <v>605</v>
      </c>
      <c r="F1282" s="16" t="s">
        <v>611</v>
      </c>
      <c r="G1282" s="376"/>
      <c r="H1282" s="373"/>
      <c r="I1282" s="373"/>
      <c r="J1282" s="389"/>
      <c r="K1282" s="53"/>
      <c r="L1282" s="51">
        <v>279591</v>
      </c>
      <c r="M1282" s="51">
        <v>279591</v>
      </c>
      <c r="N1282" s="51">
        <v>303356.13636363635</v>
      </c>
      <c r="O1282" s="51">
        <v>303356.13636363635</v>
      </c>
      <c r="P1282" s="51">
        <v>303356.13636363635</v>
      </c>
      <c r="Q1282" s="51">
        <v>303356.13636363635</v>
      </c>
      <c r="R1282" s="51">
        <v>303356.13636363635</v>
      </c>
      <c r="S1282" s="51">
        <v>303356.13636363635</v>
      </c>
      <c r="T1282" s="51">
        <v>303356.13636363635</v>
      </c>
    </row>
    <row r="1283" spans="1:20" s="10" customFormat="1" ht="65.099999999999994" customHeight="1" x14ac:dyDescent="0.3">
      <c r="A1283" s="13">
        <f>IF(D1283="","",SUBTOTAL(3,D$7:$D1283))</f>
        <v>1253</v>
      </c>
      <c r="B1283" s="376"/>
      <c r="C1283" s="21" t="s">
        <v>44</v>
      </c>
      <c r="D1283" s="15" t="s">
        <v>700</v>
      </c>
      <c r="E1283" s="55" t="s">
        <v>605</v>
      </c>
      <c r="F1283" s="16" t="s">
        <v>612</v>
      </c>
      <c r="G1283" s="376"/>
      <c r="H1283" s="373"/>
      <c r="I1283" s="373"/>
      <c r="J1283" s="389"/>
      <c r="K1283" s="53"/>
      <c r="L1283" s="51">
        <v>364473</v>
      </c>
      <c r="M1283" s="51">
        <v>364473</v>
      </c>
      <c r="N1283" s="51">
        <v>395452.90909090906</v>
      </c>
      <c r="O1283" s="51">
        <v>395452.90909090906</v>
      </c>
      <c r="P1283" s="51">
        <v>395452.90909090906</v>
      </c>
      <c r="Q1283" s="51">
        <v>395452.90909090906</v>
      </c>
      <c r="R1283" s="51">
        <v>395452.90909090906</v>
      </c>
      <c r="S1283" s="51">
        <v>395452.90909090906</v>
      </c>
      <c r="T1283" s="51">
        <v>395452.90909090906</v>
      </c>
    </row>
    <row r="1284" spans="1:20" s="10" customFormat="1" ht="65.099999999999994" customHeight="1" x14ac:dyDescent="0.3">
      <c r="A1284" s="13">
        <f>IF(D1284="","",SUBTOTAL(3,D$7:$D1284))</f>
        <v>1254</v>
      </c>
      <c r="B1284" s="376"/>
      <c r="C1284" s="21" t="s">
        <v>44</v>
      </c>
      <c r="D1284" s="15" t="s">
        <v>700</v>
      </c>
      <c r="E1284" s="55" t="s">
        <v>605</v>
      </c>
      <c r="F1284" s="16" t="s">
        <v>613</v>
      </c>
      <c r="G1284" s="376"/>
      <c r="H1284" s="373"/>
      <c r="I1284" s="373"/>
      <c r="J1284" s="389"/>
      <c r="K1284" s="53"/>
      <c r="L1284" s="51">
        <v>503864</v>
      </c>
      <c r="M1284" s="51">
        <v>503864</v>
      </c>
      <c r="N1284" s="51">
        <v>546692.04545454541</v>
      </c>
      <c r="O1284" s="51">
        <v>546692.04545454541</v>
      </c>
      <c r="P1284" s="51">
        <v>546692.04545454541</v>
      </c>
      <c r="Q1284" s="51">
        <v>546692.04545454541</v>
      </c>
      <c r="R1284" s="51">
        <v>546692.04545454541</v>
      </c>
      <c r="S1284" s="51">
        <v>546692.04545454541</v>
      </c>
      <c r="T1284" s="51">
        <v>546692.04545454541</v>
      </c>
    </row>
    <row r="1285" spans="1:20" s="10" customFormat="1" ht="65.099999999999994" customHeight="1" x14ac:dyDescent="0.3">
      <c r="A1285" s="13">
        <f>IF(D1285="","",SUBTOTAL(3,D$7:$D1285))</f>
        <v>1255</v>
      </c>
      <c r="B1285" s="376"/>
      <c r="C1285" s="21" t="s">
        <v>44</v>
      </c>
      <c r="D1285" s="15" t="s">
        <v>700</v>
      </c>
      <c r="E1285" s="55" t="s">
        <v>605</v>
      </c>
      <c r="F1285" s="16" t="s">
        <v>614</v>
      </c>
      <c r="G1285" s="376"/>
      <c r="H1285" s="373"/>
      <c r="I1285" s="373"/>
      <c r="J1285" s="389"/>
      <c r="K1285" s="53"/>
      <c r="L1285" s="51">
        <v>682373</v>
      </c>
      <c r="M1285" s="51">
        <v>682373</v>
      </c>
      <c r="N1285" s="51">
        <v>740374.40909090906</v>
      </c>
      <c r="O1285" s="51">
        <v>740374.40909090906</v>
      </c>
      <c r="P1285" s="51">
        <v>740374.40909090906</v>
      </c>
      <c r="Q1285" s="51">
        <v>740374.40909090906</v>
      </c>
      <c r="R1285" s="51">
        <v>740374.40909090906</v>
      </c>
      <c r="S1285" s="51">
        <v>740374.40909090906</v>
      </c>
      <c r="T1285" s="51">
        <v>740374.40909090906</v>
      </c>
    </row>
    <row r="1286" spans="1:20" s="10" customFormat="1" ht="65.099999999999994" customHeight="1" x14ac:dyDescent="0.3">
      <c r="A1286" s="13">
        <f>IF(D1286="","",SUBTOTAL(3,D$7:$D1286))</f>
        <v>1256</v>
      </c>
      <c r="B1286" s="376"/>
      <c r="C1286" s="21" t="s">
        <v>44</v>
      </c>
      <c r="D1286" s="15" t="s">
        <v>700</v>
      </c>
      <c r="E1286" s="55" t="s">
        <v>605</v>
      </c>
      <c r="F1286" s="16" t="s">
        <v>615</v>
      </c>
      <c r="G1286" s="376"/>
      <c r="H1286" s="373"/>
      <c r="I1286" s="373"/>
      <c r="J1286" s="389"/>
      <c r="K1286" s="53"/>
      <c r="L1286" s="51">
        <v>910918</v>
      </c>
      <c r="M1286" s="51">
        <v>910918</v>
      </c>
      <c r="N1286" s="51">
        <v>988346.22727272706</v>
      </c>
      <c r="O1286" s="51">
        <v>988346.22727272706</v>
      </c>
      <c r="P1286" s="51">
        <v>988346.22727272706</v>
      </c>
      <c r="Q1286" s="51">
        <v>988346.22727272706</v>
      </c>
      <c r="R1286" s="51">
        <v>988346.22727272706</v>
      </c>
      <c r="S1286" s="51">
        <v>988346.22727272706</v>
      </c>
      <c r="T1286" s="51">
        <v>988346.22727272706</v>
      </c>
    </row>
    <row r="1287" spans="1:20" s="10" customFormat="1" ht="65.099999999999994" customHeight="1" x14ac:dyDescent="0.3">
      <c r="A1287" s="13">
        <f>IF(D1287="","",SUBTOTAL(3,D$7:$D1287))</f>
        <v>1257</v>
      </c>
      <c r="B1287" s="376"/>
      <c r="C1287" s="21" t="s">
        <v>44</v>
      </c>
      <c r="D1287" s="15" t="s">
        <v>700</v>
      </c>
      <c r="E1287" s="55" t="s">
        <v>605</v>
      </c>
      <c r="F1287" s="16" t="s">
        <v>616</v>
      </c>
      <c r="G1287" s="376"/>
      <c r="H1287" s="373"/>
      <c r="I1287" s="373"/>
      <c r="J1287" s="389"/>
      <c r="K1287" s="53"/>
      <c r="L1287" s="51">
        <v>1077782</v>
      </c>
      <c r="M1287" s="51">
        <v>1077782</v>
      </c>
      <c r="N1287" s="51">
        <v>1169393.2727272725</v>
      </c>
      <c r="O1287" s="51">
        <v>1169393.2727272725</v>
      </c>
      <c r="P1287" s="51">
        <v>1169393.2727272725</v>
      </c>
      <c r="Q1287" s="51">
        <v>1169393.2727272725</v>
      </c>
      <c r="R1287" s="51">
        <v>1169393.2727272725</v>
      </c>
      <c r="S1287" s="51">
        <v>1169393.2727272725</v>
      </c>
      <c r="T1287" s="51">
        <v>1169393.2727272725</v>
      </c>
    </row>
    <row r="1288" spans="1:20" s="10" customFormat="1" ht="65.099999999999994" customHeight="1" x14ac:dyDescent="0.3">
      <c r="A1288" s="13">
        <f>IF(D1288="","",SUBTOTAL(3,D$7:$D1288))</f>
        <v>1258</v>
      </c>
      <c r="B1288" s="376"/>
      <c r="C1288" s="21" t="s">
        <v>44</v>
      </c>
      <c r="D1288" s="15" t="s">
        <v>700</v>
      </c>
      <c r="E1288" s="55" t="s">
        <v>605</v>
      </c>
      <c r="F1288" s="16" t="s">
        <v>617</v>
      </c>
      <c r="G1288" s="376"/>
      <c r="H1288" s="373"/>
      <c r="I1288" s="373"/>
      <c r="J1288" s="389"/>
      <c r="K1288" s="53"/>
      <c r="L1288" s="51">
        <v>1332400</v>
      </c>
      <c r="M1288" s="51">
        <v>1332400</v>
      </c>
      <c r="N1288" s="51">
        <v>1445653.9999999998</v>
      </c>
      <c r="O1288" s="51">
        <v>1445653.9999999998</v>
      </c>
      <c r="P1288" s="51">
        <v>1445653.9999999998</v>
      </c>
      <c r="Q1288" s="51">
        <v>1445653.9999999998</v>
      </c>
      <c r="R1288" s="51">
        <v>1445653.9999999998</v>
      </c>
      <c r="S1288" s="51">
        <v>1445653.9999999998</v>
      </c>
      <c r="T1288" s="51">
        <v>1445653.9999999998</v>
      </c>
    </row>
    <row r="1289" spans="1:20" s="10" customFormat="1" ht="65.099999999999994" customHeight="1" x14ac:dyDescent="0.3">
      <c r="A1289" s="13">
        <f>IF(D1289="","",SUBTOTAL(3,D$7:$D1289))</f>
        <v>1259</v>
      </c>
      <c r="B1289" s="376"/>
      <c r="C1289" s="21" t="s">
        <v>44</v>
      </c>
      <c r="D1289" s="15" t="s">
        <v>700</v>
      </c>
      <c r="E1289" s="55" t="s">
        <v>605</v>
      </c>
      <c r="F1289" s="16" t="s">
        <v>618</v>
      </c>
      <c r="G1289" s="376"/>
      <c r="H1289" s="373"/>
      <c r="I1289" s="373"/>
      <c r="J1289" s="389"/>
      <c r="K1289" s="53"/>
      <c r="L1289" s="51">
        <v>1722845</v>
      </c>
      <c r="M1289" s="51">
        <v>1722845</v>
      </c>
      <c r="N1289" s="51">
        <v>1869287.3181818181</v>
      </c>
      <c r="O1289" s="51">
        <v>1869287.3181818181</v>
      </c>
      <c r="P1289" s="51">
        <v>1869287.3181818181</v>
      </c>
      <c r="Q1289" s="51">
        <v>1869287.3181818181</v>
      </c>
      <c r="R1289" s="51">
        <v>1869287.3181818181</v>
      </c>
      <c r="S1289" s="51">
        <v>1869287.3181818181</v>
      </c>
      <c r="T1289" s="51">
        <v>1869287.3181818181</v>
      </c>
    </row>
    <row r="1290" spans="1:20" s="10" customFormat="1" ht="201.75" customHeight="1" x14ac:dyDescent="0.3">
      <c r="A1290" s="13">
        <f>IF(D1290="","",SUBTOTAL(3,D$7:$D1290))</f>
        <v>1260</v>
      </c>
      <c r="B1290" s="376"/>
      <c r="C1290" s="20" t="s">
        <v>619</v>
      </c>
      <c r="D1290" s="15" t="s">
        <v>700</v>
      </c>
      <c r="E1290" s="55" t="s">
        <v>605</v>
      </c>
      <c r="F1290" s="16" t="s">
        <v>620</v>
      </c>
      <c r="G1290" s="376"/>
      <c r="H1290" s="373"/>
      <c r="I1290" s="373"/>
      <c r="J1290" s="389"/>
      <c r="K1290" s="53"/>
      <c r="L1290" s="51">
        <v>89745</v>
      </c>
      <c r="M1290" s="51">
        <v>89745</v>
      </c>
      <c r="N1290" s="51">
        <v>97373.818181818177</v>
      </c>
      <c r="O1290" s="51">
        <v>97373.818181818177</v>
      </c>
      <c r="P1290" s="51">
        <v>97373.818181818177</v>
      </c>
      <c r="Q1290" s="51">
        <v>97373.818181818177</v>
      </c>
      <c r="R1290" s="51">
        <v>97373.818181818177</v>
      </c>
      <c r="S1290" s="51">
        <v>97373.818181818177</v>
      </c>
      <c r="T1290" s="51">
        <v>97373.818181818177</v>
      </c>
    </row>
    <row r="1291" spans="1:20" s="10" customFormat="1" ht="65.099999999999994" customHeight="1" x14ac:dyDescent="0.3">
      <c r="A1291" s="13">
        <f>IF(D1291="","",SUBTOTAL(3,D$7:$D1291))</f>
        <v>1261</v>
      </c>
      <c r="B1291" s="376"/>
      <c r="C1291" s="21" t="s">
        <v>44</v>
      </c>
      <c r="D1291" s="15" t="s">
        <v>700</v>
      </c>
      <c r="E1291" s="55" t="s">
        <v>605</v>
      </c>
      <c r="F1291" s="16" t="s">
        <v>621</v>
      </c>
      <c r="G1291" s="376"/>
      <c r="H1291" s="373"/>
      <c r="I1291" s="373"/>
      <c r="J1291" s="389"/>
      <c r="K1291" s="53"/>
      <c r="L1291" s="51">
        <v>115218</v>
      </c>
      <c r="M1291" s="51">
        <v>115218</v>
      </c>
      <c r="N1291" s="51">
        <v>125011.72727272725</v>
      </c>
      <c r="O1291" s="51">
        <v>125011.72727272725</v>
      </c>
      <c r="P1291" s="51">
        <v>125011.72727272725</v>
      </c>
      <c r="Q1291" s="51">
        <v>125011.72727272725</v>
      </c>
      <c r="R1291" s="51">
        <v>125011.72727272725</v>
      </c>
      <c r="S1291" s="51">
        <v>125011.72727272725</v>
      </c>
      <c r="T1291" s="51">
        <v>125011.72727272725</v>
      </c>
    </row>
    <row r="1292" spans="1:20" s="10" customFormat="1" ht="65.099999999999994" customHeight="1" x14ac:dyDescent="0.3">
      <c r="A1292" s="13">
        <f>IF(D1292="","",SUBTOTAL(3,D$7:$D1292))</f>
        <v>1262</v>
      </c>
      <c r="B1292" s="376"/>
      <c r="C1292" s="21" t="s">
        <v>44</v>
      </c>
      <c r="D1292" s="15" t="s">
        <v>700</v>
      </c>
      <c r="E1292" s="55" t="s">
        <v>605</v>
      </c>
      <c r="F1292" s="16" t="s">
        <v>622</v>
      </c>
      <c r="G1292" s="376"/>
      <c r="H1292" s="373"/>
      <c r="I1292" s="373"/>
      <c r="J1292" s="389"/>
      <c r="K1292" s="53"/>
      <c r="L1292" s="51">
        <v>173927</v>
      </c>
      <c r="M1292" s="51">
        <v>173927</v>
      </c>
      <c r="N1292" s="51">
        <v>188711.09090909088</v>
      </c>
      <c r="O1292" s="51">
        <v>188711.09090909088</v>
      </c>
      <c r="P1292" s="51">
        <v>188711.09090909088</v>
      </c>
      <c r="Q1292" s="51">
        <v>188711.09090909088</v>
      </c>
      <c r="R1292" s="51">
        <v>188711.09090909088</v>
      </c>
      <c r="S1292" s="51">
        <v>188711.09090909088</v>
      </c>
      <c r="T1292" s="51">
        <v>188711.09090909088</v>
      </c>
    </row>
    <row r="1293" spans="1:20" s="10" customFormat="1" ht="65.099999999999994" customHeight="1" x14ac:dyDescent="0.3">
      <c r="A1293" s="13">
        <f>IF(D1293="","",SUBTOTAL(3,D$7:$D1293))</f>
        <v>1263</v>
      </c>
      <c r="B1293" s="376"/>
      <c r="C1293" s="21" t="s">
        <v>44</v>
      </c>
      <c r="D1293" s="15" t="s">
        <v>700</v>
      </c>
      <c r="E1293" s="55" t="s">
        <v>605</v>
      </c>
      <c r="F1293" s="19" t="s">
        <v>623</v>
      </c>
      <c r="G1293" s="376"/>
      <c r="H1293" s="373"/>
      <c r="I1293" s="373"/>
      <c r="J1293" s="389"/>
      <c r="K1293" s="53"/>
      <c r="L1293" s="51">
        <v>252827</v>
      </c>
      <c r="M1293" s="51">
        <v>252827</v>
      </c>
      <c r="N1293" s="51">
        <v>274317.59090909088</v>
      </c>
      <c r="O1293" s="51">
        <v>274317.59090909088</v>
      </c>
      <c r="P1293" s="51">
        <v>274317.59090909088</v>
      </c>
      <c r="Q1293" s="51">
        <v>274317.59090909088</v>
      </c>
      <c r="R1293" s="51">
        <v>274317.59090909088</v>
      </c>
      <c r="S1293" s="51">
        <v>274317.59090909088</v>
      </c>
      <c r="T1293" s="51">
        <v>274317.59090909088</v>
      </c>
    </row>
    <row r="1294" spans="1:20" s="10" customFormat="1" ht="65.099999999999994" customHeight="1" x14ac:dyDescent="0.3">
      <c r="A1294" s="13">
        <f>IF(D1294="","",SUBTOTAL(3,D$7:$D1294))</f>
        <v>1264</v>
      </c>
      <c r="B1294" s="376"/>
      <c r="C1294" s="21" t="s">
        <v>44</v>
      </c>
      <c r="D1294" s="15" t="s">
        <v>700</v>
      </c>
      <c r="E1294" s="55" t="s">
        <v>605</v>
      </c>
      <c r="F1294" s="16" t="s">
        <v>624</v>
      </c>
      <c r="G1294" s="376"/>
      <c r="H1294" s="373"/>
      <c r="I1294" s="373"/>
      <c r="J1294" s="389"/>
      <c r="K1294" s="53"/>
      <c r="L1294" s="51">
        <v>376709</v>
      </c>
      <c r="M1294" s="51">
        <v>376709</v>
      </c>
      <c r="N1294" s="51">
        <v>408729.36363636359</v>
      </c>
      <c r="O1294" s="51">
        <v>408729.36363636359</v>
      </c>
      <c r="P1294" s="51">
        <v>408729.36363636359</v>
      </c>
      <c r="Q1294" s="51">
        <v>408729.36363636359</v>
      </c>
      <c r="R1294" s="51">
        <v>408729.36363636359</v>
      </c>
      <c r="S1294" s="51">
        <v>408729.36363636359</v>
      </c>
      <c r="T1294" s="51">
        <v>408729.36363636359</v>
      </c>
    </row>
    <row r="1295" spans="1:20" s="10" customFormat="1" ht="65.099999999999994" customHeight="1" x14ac:dyDescent="0.3">
      <c r="A1295" s="13">
        <f>IF(D1295="","",SUBTOTAL(3,D$7:$D1295))</f>
        <v>1265</v>
      </c>
      <c r="B1295" s="376"/>
      <c r="C1295" s="21" t="s">
        <v>44</v>
      </c>
      <c r="D1295" s="15" t="s">
        <v>700</v>
      </c>
      <c r="E1295" s="55" t="s">
        <v>605</v>
      </c>
      <c r="F1295" s="16" t="s">
        <v>625</v>
      </c>
      <c r="G1295" s="376"/>
      <c r="H1295" s="373"/>
      <c r="I1295" s="373"/>
      <c r="J1295" s="389"/>
      <c r="K1295" s="53"/>
      <c r="L1295" s="51">
        <v>505564</v>
      </c>
      <c r="M1295" s="51">
        <v>505564</v>
      </c>
      <c r="N1295" s="51">
        <v>548536.54545454541</v>
      </c>
      <c r="O1295" s="51">
        <v>548536.54545454541</v>
      </c>
      <c r="P1295" s="51">
        <v>548536.54545454541</v>
      </c>
      <c r="Q1295" s="51">
        <v>548536.54545454541</v>
      </c>
      <c r="R1295" s="51">
        <v>548536.54545454541</v>
      </c>
      <c r="S1295" s="51">
        <v>548536.54545454541</v>
      </c>
      <c r="T1295" s="51">
        <v>548536.54545454541</v>
      </c>
    </row>
    <row r="1296" spans="1:20" s="10" customFormat="1" ht="65.099999999999994" customHeight="1" x14ac:dyDescent="0.3">
      <c r="A1296" s="13">
        <f>IF(D1296="","",SUBTOTAL(3,D$7:$D1296))</f>
        <v>1266</v>
      </c>
      <c r="B1296" s="376"/>
      <c r="C1296" s="21" t="s">
        <v>44</v>
      </c>
      <c r="D1296" s="15" t="s">
        <v>700</v>
      </c>
      <c r="E1296" s="55" t="s">
        <v>605</v>
      </c>
      <c r="F1296" s="16" t="s">
        <v>626</v>
      </c>
      <c r="G1296" s="376"/>
      <c r="H1296" s="373"/>
      <c r="I1296" s="373"/>
      <c r="J1296" s="389"/>
      <c r="K1296" s="53"/>
      <c r="L1296" s="51">
        <v>680482</v>
      </c>
      <c r="M1296" s="51">
        <v>680482</v>
      </c>
      <c r="N1296" s="51">
        <v>738322.77272727259</v>
      </c>
      <c r="O1296" s="51">
        <v>738322.77272727259</v>
      </c>
      <c r="P1296" s="51">
        <v>738322.77272727259</v>
      </c>
      <c r="Q1296" s="51">
        <v>738322.77272727259</v>
      </c>
      <c r="R1296" s="51">
        <v>738322.77272727259</v>
      </c>
      <c r="S1296" s="51">
        <v>738322.77272727259</v>
      </c>
      <c r="T1296" s="51">
        <v>738322.77272727259</v>
      </c>
    </row>
    <row r="1297" spans="1:20" s="10" customFormat="1" ht="65.099999999999994" customHeight="1" x14ac:dyDescent="0.3">
      <c r="A1297" s="13">
        <f>IF(D1297="","",SUBTOTAL(3,D$7:$D1297))</f>
        <v>1267</v>
      </c>
      <c r="B1297" s="376"/>
      <c r="C1297" s="21" t="s">
        <v>44</v>
      </c>
      <c r="D1297" s="15" t="s">
        <v>700</v>
      </c>
      <c r="E1297" s="55" t="s">
        <v>605</v>
      </c>
      <c r="F1297" s="16" t="s">
        <v>627</v>
      </c>
      <c r="G1297" s="376"/>
      <c r="H1297" s="373"/>
      <c r="I1297" s="373"/>
      <c r="J1297" s="389"/>
      <c r="K1297" s="53"/>
      <c r="L1297" s="51">
        <v>953709</v>
      </c>
      <c r="M1297" s="51">
        <v>953709</v>
      </c>
      <c r="N1297" s="51">
        <v>1034774.3636363636</v>
      </c>
      <c r="O1297" s="51">
        <v>1034774.3636363636</v>
      </c>
      <c r="P1297" s="51">
        <v>1034774.3636363636</v>
      </c>
      <c r="Q1297" s="51">
        <v>1034774.3636363636</v>
      </c>
      <c r="R1297" s="51">
        <v>1034774.3636363636</v>
      </c>
      <c r="S1297" s="51">
        <v>1034774.3636363636</v>
      </c>
      <c r="T1297" s="51">
        <v>1034774.3636363636</v>
      </c>
    </row>
    <row r="1298" spans="1:20" s="10" customFormat="1" ht="65.099999999999994" customHeight="1" x14ac:dyDescent="0.3">
      <c r="A1298" s="13">
        <f>IF(D1298="","",SUBTOTAL(3,D$7:$D1298))</f>
        <v>1268</v>
      </c>
      <c r="B1298" s="376"/>
      <c r="C1298" s="21" t="s">
        <v>44</v>
      </c>
      <c r="D1298" s="15" t="s">
        <v>700</v>
      </c>
      <c r="E1298" s="55" t="s">
        <v>605</v>
      </c>
      <c r="F1298" s="16" t="s">
        <v>628</v>
      </c>
      <c r="G1298" s="376"/>
      <c r="H1298" s="373"/>
      <c r="I1298" s="373"/>
      <c r="J1298" s="389"/>
      <c r="K1298" s="53"/>
      <c r="L1298" s="51">
        <v>1334291</v>
      </c>
      <c r="M1298" s="51">
        <v>1334291</v>
      </c>
      <c r="N1298" s="51">
        <v>1447705.6363636362</v>
      </c>
      <c r="O1298" s="51">
        <v>1447705.6363636362</v>
      </c>
      <c r="P1298" s="51">
        <v>1447705.6363636362</v>
      </c>
      <c r="Q1298" s="51">
        <v>1447705.6363636362</v>
      </c>
      <c r="R1298" s="51">
        <v>1447705.6363636362</v>
      </c>
      <c r="S1298" s="51">
        <v>1447705.6363636362</v>
      </c>
      <c r="T1298" s="51">
        <v>1447705.6363636362</v>
      </c>
    </row>
    <row r="1299" spans="1:20" s="10" customFormat="1" ht="65.099999999999994" customHeight="1" x14ac:dyDescent="0.3">
      <c r="A1299" s="13">
        <f>IF(D1299="","",SUBTOTAL(3,D$7:$D1299))</f>
        <v>1269</v>
      </c>
      <c r="B1299" s="376"/>
      <c r="C1299" s="21" t="s">
        <v>44</v>
      </c>
      <c r="D1299" s="15" t="s">
        <v>700</v>
      </c>
      <c r="E1299" s="55" t="s">
        <v>605</v>
      </c>
      <c r="F1299" s="16" t="s">
        <v>629</v>
      </c>
      <c r="G1299" s="376"/>
      <c r="H1299" s="373"/>
      <c r="I1299" s="373"/>
      <c r="J1299" s="389"/>
      <c r="K1299" s="53"/>
      <c r="L1299" s="51">
        <v>1729109</v>
      </c>
      <c r="M1299" s="51">
        <v>1729109</v>
      </c>
      <c r="N1299" s="51">
        <v>1876083.3636363635</v>
      </c>
      <c r="O1299" s="51">
        <v>1876083.3636363635</v>
      </c>
      <c r="P1299" s="51">
        <v>1876083.3636363635</v>
      </c>
      <c r="Q1299" s="51">
        <v>1876083.3636363635</v>
      </c>
      <c r="R1299" s="51">
        <v>1876083.3636363635</v>
      </c>
      <c r="S1299" s="51">
        <v>1876083.3636363635</v>
      </c>
      <c r="T1299" s="51">
        <v>1876083.3636363635</v>
      </c>
    </row>
    <row r="1300" spans="1:20" s="10" customFormat="1" ht="65.099999999999994" customHeight="1" x14ac:dyDescent="0.3">
      <c r="A1300" s="13">
        <f>IF(D1300="","",SUBTOTAL(3,D$7:$D1300))</f>
        <v>1270</v>
      </c>
      <c r="B1300" s="376"/>
      <c r="C1300" s="21" t="s">
        <v>44</v>
      </c>
      <c r="D1300" s="15" t="s">
        <v>700</v>
      </c>
      <c r="E1300" s="55" t="s">
        <v>605</v>
      </c>
      <c r="F1300" s="16" t="s">
        <v>630</v>
      </c>
      <c r="G1300" s="376"/>
      <c r="H1300" s="373"/>
      <c r="I1300" s="373"/>
      <c r="J1300" s="389"/>
      <c r="K1300" s="53"/>
      <c r="L1300" s="51">
        <v>2058455</v>
      </c>
      <c r="M1300" s="51">
        <v>2058455</v>
      </c>
      <c r="N1300" s="51">
        <v>2233423.1818181816</v>
      </c>
      <c r="O1300" s="51">
        <v>2233423.1818181816</v>
      </c>
      <c r="P1300" s="51">
        <v>2233423.1818181816</v>
      </c>
      <c r="Q1300" s="51">
        <v>2233423.1818181816</v>
      </c>
      <c r="R1300" s="51">
        <v>2233423.1818181816</v>
      </c>
      <c r="S1300" s="51">
        <v>2233423.1818181816</v>
      </c>
      <c r="T1300" s="51">
        <v>2233423.1818181816</v>
      </c>
    </row>
    <row r="1301" spans="1:20" s="10" customFormat="1" ht="65.099999999999994" customHeight="1" x14ac:dyDescent="0.3">
      <c r="A1301" s="13">
        <f>IF(D1301="","",SUBTOTAL(3,D$7:$D1301))</f>
        <v>1271</v>
      </c>
      <c r="B1301" s="376"/>
      <c r="C1301" s="21" t="s">
        <v>44</v>
      </c>
      <c r="D1301" s="15" t="s">
        <v>700</v>
      </c>
      <c r="E1301" s="55" t="s">
        <v>605</v>
      </c>
      <c r="F1301" s="16" t="s">
        <v>631</v>
      </c>
      <c r="G1301" s="376"/>
      <c r="H1301" s="373"/>
      <c r="I1301" s="373"/>
      <c r="J1301" s="389"/>
      <c r="K1301" s="53"/>
      <c r="L1301" s="51">
        <v>2550082</v>
      </c>
      <c r="M1301" s="51">
        <v>2550082</v>
      </c>
      <c r="N1301" s="51">
        <v>2766838.7727272725</v>
      </c>
      <c r="O1301" s="51">
        <v>2766838.7727272725</v>
      </c>
      <c r="P1301" s="51">
        <v>2766838.7727272725</v>
      </c>
      <c r="Q1301" s="51">
        <v>2766838.7727272725</v>
      </c>
      <c r="R1301" s="51">
        <v>2766838.7727272725</v>
      </c>
      <c r="S1301" s="51">
        <v>2766838.7727272725</v>
      </c>
      <c r="T1301" s="51">
        <v>2766838.7727272725</v>
      </c>
    </row>
    <row r="1302" spans="1:20" s="10" customFormat="1" ht="65.099999999999994" customHeight="1" x14ac:dyDescent="0.3">
      <c r="A1302" s="13">
        <f>IF(D1302="","",SUBTOTAL(3,D$7:$D1302))</f>
        <v>1272</v>
      </c>
      <c r="B1302" s="376"/>
      <c r="C1302" s="21" t="s">
        <v>44</v>
      </c>
      <c r="D1302" s="15" t="s">
        <v>700</v>
      </c>
      <c r="E1302" s="55" t="s">
        <v>605</v>
      </c>
      <c r="F1302" s="16" t="s">
        <v>632</v>
      </c>
      <c r="G1302" s="376"/>
      <c r="H1302" s="373"/>
      <c r="I1302" s="373"/>
      <c r="J1302" s="389"/>
      <c r="K1302" s="53"/>
      <c r="L1302" s="51">
        <v>3324100</v>
      </c>
      <c r="M1302" s="51">
        <v>3324100</v>
      </c>
      <c r="N1302" s="51">
        <v>3606648.5</v>
      </c>
      <c r="O1302" s="51">
        <v>3606648.5</v>
      </c>
      <c r="P1302" s="51">
        <v>3606648.5</v>
      </c>
      <c r="Q1302" s="51">
        <v>3606648.5</v>
      </c>
      <c r="R1302" s="51">
        <v>3606648.5</v>
      </c>
      <c r="S1302" s="51">
        <v>3606648.5</v>
      </c>
      <c r="T1302" s="51">
        <v>3606648.5</v>
      </c>
    </row>
    <row r="1303" spans="1:20" s="10" customFormat="1" ht="222.75" customHeight="1" x14ac:dyDescent="0.3">
      <c r="A1303" s="13">
        <f>IF(D1303="","",SUBTOTAL(3,D$7:$D1303))</f>
        <v>1273</v>
      </c>
      <c r="B1303" s="376"/>
      <c r="C1303" s="20" t="s">
        <v>633</v>
      </c>
      <c r="D1303" s="15" t="s">
        <v>700</v>
      </c>
      <c r="E1303" s="55" t="s">
        <v>605</v>
      </c>
      <c r="F1303" s="16" t="s">
        <v>634</v>
      </c>
      <c r="G1303" s="376"/>
      <c r="H1303" s="373"/>
      <c r="I1303" s="373"/>
      <c r="J1303" s="389"/>
      <c r="K1303" s="53"/>
      <c r="L1303" s="51">
        <v>84473</v>
      </c>
      <c r="M1303" s="51">
        <v>84473</v>
      </c>
      <c r="N1303" s="51">
        <v>91652.909090909074</v>
      </c>
      <c r="O1303" s="51">
        <v>91652.909090909074</v>
      </c>
      <c r="P1303" s="51">
        <v>91652.909090909074</v>
      </c>
      <c r="Q1303" s="51">
        <v>91652.909090909074</v>
      </c>
      <c r="R1303" s="51">
        <v>91652.909090909074</v>
      </c>
      <c r="S1303" s="51">
        <v>91652.909090909074</v>
      </c>
      <c r="T1303" s="51">
        <v>91652.909090909074</v>
      </c>
    </row>
    <row r="1304" spans="1:20" s="10" customFormat="1" ht="65.099999999999994" customHeight="1" x14ac:dyDescent="0.3">
      <c r="A1304" s="13">
        <f>IF(D1304="","",SUBTOTAL(3,D$7:$D1304))</f>
        <v>1274</v>
      </c>
      <c r="B1304" s="376"/>
      <c r="C1304" s="21" t="s">
        <v>44</v>
      </c>
      <c r="D1304" s="15" t="s">
        <v>700</v>
      </c>
      <c r="E1304" s="55" t="s">
        <v>605</v>
      </c>
      <c r="F1304" s="19" t="s">
        <v>635</v>
      </c>
      <c r="G1304" s="376"/>
      <c r="H1304" s="373"/>
      <c r="I1304" s="373"/>
      <c r="J1304" s="389"/>
      <c r="K1304" s="53"/>
      <c r="L1304" s="51">
        <v>108355</v>
      </c>
      <c r="M1304" s="51">
        <v>108355</v>
      </c>
      <c r="N1304" s="51">
        <v>117564.68181818181</v>
      </c>
      <c r="O1304" s="51">
        <v>117564.68181818181</v>
      </c>
      <c r="P1304" s="51">
        <v>117564.68181818181</v>
      </c>
      <c r="Q1304" s="51">
        <v>117564.68181818181</v>
      </c>
      <c r="R1304" s="51">
        <v>117564.68181818181</v>
      </c>
      <c r="S1304" s="51">
        <v>117564.68181818181</v>
      </c>
      <c r="T1304" s="51">
        <v>117564.68181818181</v>
      </c>
    </row>
    <row r="1305" spans="1:20" s="10" customFormat="1" ht="65.099999999999994" customHeight="1" x14ac:dyDescent="0.3">
      <c r="A1305" s="13">
        <f>IF(D1305="","",SUBTOTAL(3,D$7:$D1305))</f>
        <v>1275</v>
      </c>
      <c r="B1305" s="376"/>
      <c r="C1305" s="21" t="s">
        <v>44</v>
      </c>
      <c r="D1305" s="15" t="s">
        <v>700</v>
      </c>
      <c r="E1305" s="55" t="s">
        <v>605</v>
      </c>
      <c r="F1305" s="16" t="s">
        <v>636</v>
      </c>
      <c r="G1305" s="376"/>
      <c r="H1305" s="373"/>
      <c r="I1305" s="373"/>
      <c r="J1305" s="389"/>
      <c r="K1305" s="53"/>
      <c r="L1305" s="51">
        <v>159600</v>
      </c>
      <c r="M1305" s="51">
        <v>159600</v>
      </c>
      <c r="N1305" s="51">
        <v>173166</v>
      </c>
      <c r="O1305" s="51">
        <v>173166</v>
      </c>
      <c r="P1305" s="51">
        <v>173166</v>
      </c>
      <c r="Q1305" s="51">
        <v>173166</v>
      </c>
      <c r="R1305" s="51">
        <v>173166</v>
      </c>
      <c r="S1305" s="51">
        <v>173166</v>
      </c>
      <c r="T1305" s="51">
        <v>173166</v>
      </c>
    </row>
    <row r="1306" spans="1:20" s="10" customFormat="1" ht="65.099999999999994" customHeight="1" x14ac:dyDescent="0.3">
      <c r="A1306" s="13">
        <f>IF(D1306="","",SUBTOTAL(3,D$7:$D1306))</f>
        <v>1276</v>
      </c>
      <c r="B1306" s="376"/>
      <c r="C1306" s="21" t="s">
        <v>44</v>
      </c>
      <c r="D1306" s="15" t="s">
        <v>700</v>
      </c>
      <c r="E1306" s="55" t="s">
        <v>605</v>
      </c>
      <c r="F1306" s="16" t="s">
        <v>637</v>
      </c>
      <c r="G1306" s="376"/>
      <c r="H1306" s="373"/>
      <c r="I1306" s="373"/>
      <c r="J1306" s="389"/>
      <c r="K1306" s="53"/>
      <c r="L1306" s="51">
        <v>238500</v>
      </c>
      <c r="M1306" s="51">
        <v>238500</v>
      </c>
      <c r="N1306" s="51">
        <v>258772.49999999997</v>
      </c>
      <c r="O1306" s="51">
        <v>258772.49999999997</v>
      </c>
      <c r="P1306" s="51">
        <v>258772.49999999997</v>
      </c>
      <c r="Q1306" s="51">
        <v>258772.49999999997</v>
      </c>
      <c r="R1306" s="51">
        <v>258772.49999999997</v>
      </c>
      <c r="S1306" s="51">
        <v>258772.49999999997</v>
      </c>
      <c r="T1306" s="51">
        <v>258772.49999999997</v>
      </c>
    </row>
    <row r="1307" spans="1:20" s="10" customFormat="1" ht="65.099999999999994" customHeight="1" x14ac:dyDescent="0.3">
      <c r="A1307" s="13">
        <f>IF(D1307="","",SUBTOTAL(3,D$7:$D1307))</f>
        <v>1277</v>
      </c>
      <c r="B1307" s="376"/>
      <c r="C1307" s="21" t="s">
        <v>44</v>
      </c>
      <c r="D1307" s="15" t="s">
        <v>700</v>
      </c>
      <c r="E1307" s="55" t="s">
        <v>605</v>
      </c>
      <c r="F1307" s="16" t="s">
        <v>638</v>
      </c>
      <c r="G1307" s="376"/>
      <c r="H1307" s="373"/>
      <c r="I1307" s="373"/>
      <c r="J1307" s="389"/>
      <c r="K1307" s="53"/>
      <c r="L1307" s="51">
        <v>345264</v>
      </c>
      <c r="M1307" s="51">
        <v>345264</v>
      </c>
      <c r="N1307" s="51">
        <v>374611.04545454541</v>
      </c>
      <c r="O1307" s="51">
        <v>374611.04545454541</v>
      </c>
      <c r="P1307" s="51">
        <v>374611.04545454541</v>
      </c>
      <c r="Q1307" s="51">
        <v>374611.04545454541</v>
      </c>
      <c r="R1307" s="51">
        <v>374611.04545454541</v>
      </c>
      <c r="S1307" s="51">
        <v>374611.04545454541</v>
      </c>
      <c r="T1307" s="51">
        <v>374611.04545454541</v>
      </c>
    </row>
    <row r="1308" spans="1:20" s="10" customFormat="1" ht="65.099999999999994" customHeight="1" x14ac:dyDescent="0.3">
      <c r="A1308" s="13">
        <f>IF(D1308="","",SUBTOTAL(3,D$7:$D1308))</f>
        <v>1278</v>
      </c>
      <c r="B1308" s="376"/>
      <c r="C1308" s="21" t="s">
        <v>44</v>
      </c>
      <c r="D1308" s="15" t="s">
        <v>700</v>
      </c>
      <c r="E1308" s="55" t="s">
        <v>605</v>
      </c>
      <c r="F1308" s="16" t="s">
        <v>639</v>
      </c>
      <c r="G1308" s="376"/>
      <c r="H1308" s="373"/>
      <c r="I1308" s="373"/>
      <c r="J1308" s="389"/>
      <c r="K1308" s="53"/>
      <c r="L1308" s="51">
        <v>442082</v>
      </c>
      <c r="M1308" s="51">
        <v>442082</v>
      </c>
      <c r="N1308" s="51">
        <v>479658.77272727271</v>
      </c>
      <c r="O1308" s="51">
        <v>479658.77272727271</v>
      </c>
      <c r="P1308" s="51">
        <v>479658.77272727271</v>
      </c>
      <c r="Q1308" s="51">
        <v>479658.77272727271</v>
      </c>
      <c r="R1308" s="51">
        <v>479658.77272727271</v>
      </c>
      <c r="S1308" s="51">
        <v>479658.77272727271</v>
      </c>
      <c r="T1308" s="51">
        <v>479658.77272727271</v>
      </c>
    </row>
    <row r="1309" spans="1:20" s="10" customFormat="1" ht="65.099999999999994" customHeight="1" x14ac:dyDescent="0.3">
      <c r="A1309" s="13">
        <f>IF(D1309="","",SUBTOTAL(3,D$7:$D1309))</f>
        <v>1279</v>
      </c>
      <c r="B1309" s="376"/>
      <c r="C1309" s="21" t="s">
        <v>44</v>
      </c>
      <c r="D1309" s="15" t="s">
        <v>700</v>
      </c>
      <c r="E1309" s="55" t="s">
        <v>605</v>
      </c>
      <c r="F1309" s="16" t="s">
        <v>640</v>
      </c>
      <c r="G1309" s="376"/>
      <c r="H1309" s="373"/>
      <c r="I1309" s="373"/>
      <c r="J1309" s="389"/>
      <c r="K1309" s="53"/>
      <c r="L1309" s="51">
        <v>473118</v>
      </c>
      <c r="M1309" s="51">
        <v>473118</v>
      </c>
      <c r="N1309" s="51">
        <v>513333.22727272718</v>
      </c>
      <c r="O1309" s="51">
        <v>513333.22727272718</v>
      </c>
      <c r="P1309" s="51">
        <v>513333.22727272718</v>
      </c>
      <c r="Q1309" s="51">
        <v>513333.22727272718</v>
      </c>
      <c r="R1309" s="51">
        <v>513333.22727272718</v>
      </c>
      <c r="S1309" s="51">
        <v>513333.22727272718</v>
      </c>
      <c r="T1309" s="51">
        <v>513333.22727272718</v>
      </c>
    </row>
    <row r="1310" spans="1:20" s="10" customFormat="1" ht="65.099999999999994" customHeight="1" x14ac:dyDescent="0.3">
      <c r="A1310" s="13">
        <f>IF(D1310="","",SUBTOTAL(3,D$7:$D1310))</f>
        <v>1280</v>
      </c>
      <c r="B1310" s="376"/>
      <c r="C1310" s="21" t="s">
        <v>44</v>
      </c>
      <c r="D1310" s="15" t="s">
        <v>700</v>
      </c>
      <c r="E1310" s="55" t="s">
        <v>605</v>
      </c>
      <c r="F1310" s="16" t="s">
        <v>641</v>
      </c>
      <c r="G1310" s="376"/>
      <c r="H1310" s="373"/>
      <c r="I1310" s="373"/>
      <c r="J1310" s="389"/>
      <c r="K1310" s="53"/>
      <c r="L1310" s="51">
        <v>605955</v>
      </c>
      <c r="M1310" s="51">
        <v>605955</v>
      </c>
      <c r="N1310" s="51">
        <v>657460.68181818177</v>
      </c>
      <c r="O1310" s="51">
        <v>657460.68181818177</v>
      </c>
      <c r="P1310" s="51">
        <v>657460.68181818177</v>
      </c>
      <c r="Q1310" s="51">
        <v>657460.68181818177</v>
      </c>
      <c r="R1310" s="51">
        <v>657460.68181818177</v>
      </c>
      <c r="S1310" s="51">
        <v>657460.68181818177</v>
      </c>
      <c r="T1310" s="51">
        <v>657460.68181818177</v>
      </c>
    </row>
    <row r="1311" spans="1:20" s="10" customFormat="1" ht="65.099999999999994" customHeight="1" x14ac:dyDescent="0.3">
      <c r="A1311" s="13">
        <f>IF(D1311="","",SUBTOTAL(3,D$7:$D1311))</f>
        <v>1281</v>
      </c>
      <c r="B1311" s="376"/>
      <c r="C1311" s="21" t="s">
        <v>44</v>
      </c>
      <c r="D1311" s="15" t="s">
        <v>700</v>
      </c>
      <c r="E1311" s="55" t="s">
        <v>605</v>
      </c>
      <c r="F1311" s="16" t="s">
        <v>642</v>
      </c>
      <c r="G1311" s="376"/>
      <c r="H1311" s="373"/>
      <c r="I1311" s="373"/>
      <c r="J1311" s="389"/>
      <c r="K1311" s="53"/>
      <c r="L1311" s="51">
        <v>638491</v>
      </c>
      <c r="M1311" s="51">
        <v>638491</v>
      </c>
      <c r="N1311" s="51">
        <v>692762.63636363635</v>
      </c>
      <c r="O1311" s="51">
        <v>692762.63636363635</v>
      </c>
      <c r="P1311" s="51">
        <v>692762.63636363635</v>
      </c>
      <c r="Q1311" s="51">
        <v>692762.63636363635</v>
      </c>
      <c r="R1311" s="51">
        <v>692762.63636363635</v>
      </c>
      <c r="S1311" s="51">
        <v>692762.63636363635</v>
      </c>
      <c r="T1311" s="51">
        <v>692762.63636363635</v>
      </c>
    </row>
    <row r="1312" spans="1:20" s="10" customFormat="1" ht="65.099999999999994" customHeight="1" x14ac:dyDescent="0.3">
      <c r="A1312" s="13">
        <f>IF(D1312="","",SUBTOTAL(3,D$7:$D1312))</f>
        <v>1282</v>
      </c>
      <c r="B1312" s="376"/>
      <c r="C1312" s="21" t="s">
        <v>44</v>
      </c>
      <c r="D1312" s="15" t="s">
        <v>700</v>
      </c>
      <c r="E1312" s="55" t="s">
        <v>605</v>
      </c>
      <c r="F1312" s="16" t="s">
        <v>643</v>
      </c>
      <c r="G1312" s="376"/>
      <c r="H1312" s="373"/>
      <c r="I1312" s="373"/>
      <c r="J1312" s="389"/>
      <c r="K1312" s="53"/>
      <c r="L1312" s="51">
        <v>843864</v>
      </c>
      <c r="M1312" s="51">
        <v>843864</v>
      </c>
      <c r="N1312" s="51">
        <v>915592.04545454541</v>
      </c>
      <c r="O1312" s="51">
        <v>915592.04545454541</v>
      </c>
      <c r="P1312" s="51">
        <v>915592.04545454541</v>
      </c>
      <c r="Q1312" s="51">
        <v>915592.04545454541</v>
      </c>
      <c r="R1312" s="51">
        <v>915592.04545454541</v>
      </c>
      <c r="S1312" s="51">
        <v>915592.04545454541</v>
      </c>
      <c r="T1312" s="51">
        <v>915592.04545454541</v>
      </c>
    </row>
    <row r="1313" spans="1:20" s="10" customFormat="1" ht="65.099999999999994" customHeight="1" x14ac:dyDescent="0.3">
      <c r="A1313" s="13">
        <f>IF(D1313="","",SUBTOTAL(3,D$7:$D1313))</f>
        <v>1283</v>
      </c>
      <c r="B1313" s="376"/>
      <c r="C1313" s="21" t="s">
        <v>44</v>
      </c>
      <c r="D1313" s="15" t="s">
        <v>700</v>
      </c>
      <c r="E1313" s="55" t="s">
        <v>605</v>
      </c>
      <c r="F1313" s="16" t="s">
        <v>644</v>
      </c>
      <c r="G1313" s="376"/>
      <c r="H1313" s="373"/>
      <c r="I1313" s="373"/>
      <c r="J1313" s="389"/>
      <c r="K1313" s="53"/>
      <c r="L1313" s="51">
        <v>884455</v>
      </c>
      <c r="M1313" s="51">
        <v>884455</v>
      </c>
      <c r="N1313" s="51">
        <v>959633.18181818177</v>
      </c>
      <c r="O1313" s="51">
        <v>959633.18181818177</v>
      </c>
      <c r="P1313" s="51">
        <v>959633.18181818177</v>
      </c>
      <c r="Q1313" s="51">
        <v>959633.18181818177</v>
      </c>
      <c r="R1313" s="51">
        <v>959633.18181818177</v>
      </c>
      <c r="S1313" s="51">
        <v>959633.18181818177</v>
      </c>
      <c r="T1313" s="51">
        <v>959633.18181818177</v>
      </c>
    </row>
    <row r="1314" spans="1:20" s="10" customFormat="1" ht="65.099999999999994" customHeight="1" x14ac:dyDescent="0.3">
      <c r="A1314" s="13">
        <f>IF(D1314="","",SUBTOTAL(3,D$7:$D1314))</f>
        <v>1284</v>
      </c>
      <c r="B1314" s="376"/>
      <c r="C1314" s="21" t="s">
        <v>44</v>
      </c>
      <c r="D1314" s="15" t="s">
        <v>700</v>
      </c>
      <c r="E1314" s="55" t="s">
        <v>605</v>
      </c>
      <c r="F1314" s="16" t="s">
        <v>645</v>
      </c>
      <c r="G1314" s="376"/>
      <c r="H1314" s="373"/>
      <c r="I1314" s="373"/>
      <c r="J1314" s="389"/>
      <c r="K1314" s="53"/>
      <c r="L1314" s="51">
        <v>1176982</v>
      </c>
      <c r="M1314" s="51">
        <v>1176982</v>
      </c>
      <c r="N1314" s="51">
        <v>1277025.2727272727</v>
      </c>
      <c r="O1314" s="51">
        <v>1277025.2727272727</v>
      </c>
      <c r="P1314" s="51">
        <v>1277025.2727272727</v>
      </c>
      <c r="Q1314" s="51">
        <v>1277025.2727272727</v>
      </c>
      <c r="R1314" s="51">
        <v>1277025.2727272727</v>
      </c>
      <c r="S1314" s="51">
        <v>1277025.2727272727</v>
      </c>
      <c r="T1314" s="51">
        <v>1277025.2727272727</v>
      </c>
    </row>
    <row r="1315" spans="1:20" s="10" customFormat="1" ht="65.099999999999994" customHeight="1" x14ac:dyDescent="0.3">
      <c r="A1315" s="13">
        <f>IF(D1315="","",SUBTOTAL(3,D$7:$D1315))</f>
        <v>1285</v>
      </c>
      <c r="B1315" s="376"/>
      <c r="C1315" s="21" t="s">
        <v>44</v>
      </c>
      <c r="D1315" s="15" t="s">
        <v>700</v>
      </c>
      <c r="E1315" s="55" t="s">
        <v>605</v>
      </c>
      <c r="F1315" s="16" t="s">
        <v>646</v>
      </c>
      <c r="G1315" s="376"/>
      <c r="H1315" s="373"/>
      <c r="I1315" s="373"/>
      <c r="J1315" s="389"/>
      <c r="K1315" s="53"/>
      <c r="L1315" s="51">
        <v>1246836</v>
      </c>
      <c r="M1315" s="51">
        <v>1246836</v>
      </c>
      <c r="N1315" s="51">
        <v>1352817.4545454544</v>
      </c>
      <c r="O1315" s="51">
        <v>1352817.4545454544</v>
      </c>
      <c r="P1315" s="51">
        <v>1352817.4545454544</v>
      </c>
      <c r="Q1315" s="51">
        <v>1352817.4545454544</v>
      </c>
      <c r="R1315" s="51">
        <v>1352817.4545454544</v>
      </c>
      <c r="S1315" s="51">
        <v>1352817.4545454544</v>
      </c>
      <c r="T1315" s="51">
        <v>1352817.4545454544</v>
      </c>
    </row>
    <row r="1316" spans="1:20" s="10" customFormat="1" ht="65.099999999999994" customHeight="1" x14ac:dyDescent="0.3">
      <c r="A1316" s="13">
        <f>IF(D1316="","",SUBTOTAL(3,D$7:$D1316))</f>
        <v>1286</v>
      </c>
      <c r="B1316" s="376"/>
      <c r="C1316" s="21" t="s">
        <v>44</v>
      </c>
      <c r="D1316" s="15" t="s">
        <v>700</v>
      </c>
      <c r="E1316" s="55" t="s">
        <v>605</v>
      </c>
      <c r="F1316" s="16" t="s">
        <v>647</v>
      </c>
      <c r="G1316" s="376"/>
      <c r="H1316" s="373"/>
      <c r="I1316" s="373"/>
      <c r="J1316" s="389"/>
      <c r="K1316" s="53"/>
      <c r="L1316" s="51">
        <v>1547027</v>
      </c>
      <c r="M1316" s="51">
        <v>1547027</v>
      </c>
      <c r="N1316" s="51">
        <v>1678524.5909090908</v>
      </c>
      <c r="O1316" s="51">
        <v>1678524.5909090908</v>
      </c>
      <c r="P1316" s="51">
        <v>1678524.5909090908</v>
      </c>
      <c r="Q1316" s="51">
        <v>1678524.5909090908</v>
      </c>
      <c r="R1316" s="51">
        <v>1678524.5909090908</v>
      </c>
      <c r="S1316" s="51">
        <v>1678524.5909090908</v>
      </c>
      <c r="T1316" s="51">
        <v>1678524.5909090908</v>
      </c>
    </row>
    <row r="1317" spans="1:20" s="10" customFormat="1" ht="65.099999999999994" customHeight="1" x14ac:dyDescent="0.3">
      <c r="A1317" s="13">
        <f>IF(D1317="","",SUBTOTAL(3,D$7:$D1317))</f>
        <v>1287</v>
      </c>
      <c r="B1317" s="376"/>
      <c r="C1317" s="21" t="s">
        <v>44</v>
      </c>
      <c r="D1317" s="15" t="s">
        <v>700</v>
      </c>
      <c r="E1317" s="55" t="s">
        <v>605</v>
      </c>
      <c r="F1317" s="16" t="s">
        <v>648</v>
      </c>
      <c r="G1317" s="376"/>
      <c r="H1317" s="373"/>
      <c r="I1317" s="373"/>
      <c r="J1317" s="389"/>
      <c r="K1317" s="53"/>
      <c r="L1317" s="51">
        <v>1634582</v>
      </c>
      <c r="M1317" s="51">
        <v>1634582</v>
      </c>
      <c r="N1317" s="51">
        <v>1773521.2727272725</v>
      </c>
      <c r="O1317" s="51">
        <v>1773521.2727272725</v>
      </c>
      <c r="P1317" s="51">
        <v>1773521.2727272725</v>
      </c>
      <c r="Q1317" s="51">
        <v>1773521.2727272725</v>
      </c>
      <c r="R1317" s="51">
        <v>1773521.2727272725</v>
      </c>
      <c r="S1317" s="51">
        <v>1773521.2727272725</v>
      </c>
      <c r="T1317" s="51">
        <v>1773521.2727272725</v>
      </c>
    </row>
    <row r="1318" spans="1:20" s="10" customFormat="1" ht="65.099999999999994" customHeight="1" x14ac:dyDescent="0.3">
      <c r="A1318" s="13">
        <f>IF(D1318="","",SUBTOTAL(3,D$7:$D1318))</f>
        <v>1288</v>
      </c>
      <c r="B1318" s="376"/>
      <c r="C1318" s="21" t="s">
        <v>44</v>
      </c>
      <c r="D1318" s="15" t="s">
        <v>700</v>
      </c>
      <c r="E1318" s="55" t="s">
        <v>605</v>
      </c>
      <c r="F1318" s="16" t="s">
        <v>649</v>
      </c>
      <c r="G1318" s="376"/>
      <c r="H1318" s="373"/>
      <c r="I1318" s="373"/>
      <c r="J1318" s="389"/>
      <c r="K1318" s="53"/>
      <c r="L1318" s="51">
        <v>1844627</v>
      </c>
      <c r="M1318" s="51">
        <v>1844627</v>
      </c>
      <c r="N1318" s="51">
        <v>2001420.5909090906</v>
      </c>
      <c r="O1318" s="51">
        <v>2001420.5909090906</v>
      </c>
      <c r="P1318" s="51">
        <v>2001420.5909090906</v>
      </c>
      <c r="Q1318" s="51">
        <v>2001420.5909090906</v>
      </c>
      <c r="R1318" s="51">
        <v>2001420.5909090906</v>
      </c>
      <c r="S1318" s="51">
        <v>2001420.5909090906</v>
      </c>
      <c r="T1318" s="51">
        <v>2001420.5909090906</v>
      </c>
    </row>
    <row r="1319" spans="1:20" s="10" customFormat="1" ht="65.099999999999994" customHeight="1" x14ac:dyDescent="0.3">
      <c r="A1319" s="13">
        <f>IF(D1319="","",SUBTOTAL(3,D$7:$D1319))</f>
        <v>1289</v>
      </c>
      <c r="B1319" s="376"/>
      <c r="C1319" s="21" t="s">
        <v>44</v>
      </c>
      <c r="D1319" s="15" t="s">
        <v>700</v>
      </c>
      <c r="E1319" s="55" t="s">
        <v>605</v>
      </c>
      <c r="F1319" s="16" t="s">
        <v>650</v>
      </c>
      <c r="G1319" s="376"/>
      <c r="H1319" s="373"/>
      <c r="I1319" s="373"/>
      <c r="J1319" s="389"/>
      <c r="K1319" s="53"/>
      <c r="L1319" s="51">
        <v>1932491</v>
      </c>
      <c r="M1319" s="51">
        <v>1932491</v>
      </c>
      <c r="N1319" s="51">
        <v>2096752.636363636</v>
      </c>
      <c r="O1319" s="51">
        <v>2096752.636363636</v>
      </c>
      <c r="P1319" s="51">
        <v>2096752.636363636</v>
      </c>
      <c r="Q1319" s="51">
        <v>2096752.636363636</v>
      </c>
      <c r="R1319" s="51">
        <v>2096752.636363636</v>
      </c>
      <c r="S1319" s="51">
        <v>2096752.636363636</v>
      </c>
      <c r="T1319" s="51">
        <v>2096752.636363636</v>
      </c>
    </row>
    <row r="1320" spans="1:20" s="10" customFormat="1" ht="65.099999999999994" customHeight="1" x14ac:dyDescent="0.3">
      <c r="A1320" s="13">
        <f>IF(D1320="","",SUBTOTAL(3,D$7:$D1320))</f>
        <v>1290</v>
      </c>
      <c r="B1320" s="376"/>
      <c r="C1320" s="21" t="s">
        <v>44</v>
      </c>
      <c r="D1320" s="15" t="s">
        <v>700</v>
      </c>
      <c r="E1320" s="55" t="s">
        <v>605</v>
      </c>
      <c r="F1320" s="16" t="s">
        <v>651</v>
      </c>
      <c r="G1320" s="376"/>
      <c r="H1320" s="373"/>
      <c r="I1320" s="373"/>
      <c r="J1320" s="389"/>
      <c r="K1320" s="53"/>
      <c r="L1320" s="51">
        <v>2250973</v>
      </c>
      <c r="M1320" s="51">
        <v>2250973</v>
      </c>
      <c r="N1320" s="51">
        <v>2442305.4090909087</v>
      </c>
      <c r="O1320" s="51">
        <v>2442305.4090909087</v>
      </c>
      <c r="P1320" s="51">
        <v>2442305.4090909087</v>
      </c>
      <c r="Q1320" s="51">
        <v>2442305.4090909087</v>
      </c>
      <c r="R1320" s="51">
        <v>2442305.4090909087</v>
      </c>
      <c r="S1320" s="51">
        <v>2442305.4090909087</v>
      </c>
      <c r="T1320" s="51">
        <v>2442305.4090909087</v>
      </c>
    </row>
    <row r="1321" spans="1:20" s="10" customFormat="1" ht="65.099999999999994" customHeight="1" x14ac:dyDescent="0.3">
      <c r="A1321" s="13">
        <f>IF(D1321="","",SUBTOTAL(3,D$7:$D1321))</f>
        <v>1291</v>
      </c>
      <c r="B1321" s="376"/>
      <c r="C1321" s="21" t="s">
        <v>44</v>
      </c>
      <c r="D1321" s="15" t="s">
        <v>700</v>
      </c>
      <c r="E1321" s="55" t="s">
        <v>605</v>
      </c>
      <c r="F1321" s="16" t="s">
        <v>652</v>
      </c>
      <c r="G1321" s="376"/>
      <c r="H1321" s="373"/>
      <c r="I1321" s="373"/>
      <c r="J1321" s="389"/>
      <c r="K1321" s="53"/>
      <c r="L1321" s="51">
        <v>2404618</v>
      </c>
      <c r="M1321" s="51">
        <v>2404618</v>
      </c>
      <c r="N1321" s="51">
        <v>2609010.7272727271</v>
      </c>
      <c r="O1321" s="51">
        <v>2609010.7272727271</v>
      </c>
      <c r="P1321" s="51">
        <v>2609010.7272727271</v>
      </c>
      <c r="Q1321" s="51">
        <v>2609010.7272727271</v>
      </c>
      <c r="R1321" s="51">
        <v>2609010.7272727271</v>
      </c>
      <c r="S1321" s="51">
        <v>2609010.7272727271</v>
      </c>
      <c r="T1321" s="51">
        <v>2609010.7272727271</v>
      </c>
    </row>
    <row r="1322" spans="1:20" s="10" customFormat="1" ht="65.099999999999994" customHeight="1" x14ac:dyDescent="0.3">
      <c r="A1322" s="13">
        <f>IF(D1322="","",SUBTOTAL(3,D$7:$D1322))</f>
        <v>1292</v>
      </c>
      <c r="B1322" s="376"/>
      <c r="C1322" s="21" t="s">
        <v>44</v>
      </c>
      <c r="D1322" s="15" t="s">
        <v>700</v>
      </c>
      <c r="E1322" s="55" t="s">
        <v>605</v>
      </c>
      <c r="F1322" s="16" t="s">
        <v>653</v>
      </c>
      <c r="G1322" s="376"/>
      <c r="H1322" s="373"/>
      <c r="I1322" s="373"/>
      <c r="J1322" s="389"/>
      <c r="K1322" s="53"/>
      <c r="L1322" s="51">
        <v>3011564</v>
      </c>
      <c r="M1322" s="51">
        <v>3011564</v>
      </c>
      <c r="N1322" s="51">
        <v>3267546.5454545449</v>
      </c>
      <c r="O1322" s="51">
        <v>3267546.5454545449</v>
      </c>
      <c r="P1322" s="51">
        <v>3267546.5454545449</v>
      </c>
      <c r="Q1322" s="51">
        <v>3267546.5454545449</v>
      </c>
      <c r="R1322" s="51">
        <v>3267546.5454545449</v>
      </c>
      <c r="S1322" s="51">
        <v>3267546.5454545449</v>
      </c>
      <c r="T1322" s="51">
        <v>3267546.5454545449</v>
      </c>
    </row>
    <row r="1323" spans="1:20" s="10" customFormat="1" ht="65.099999999999994" customHeight="1" x14ac:dyDescent="0.3">
      <c r="A1323" s="13">
        <f>IF(D1323="","",SUBTOTAL(3,D$7:$D1323))</f>
        <v>1293</v>
      </c>
      <c r="B1323" s="376"/>
      <c r="C1323" s="21" t="s">
        <v>44</v>
      </c>
      <c r="D1323" s="15" t="s">
        <v>700</v>
      </c>
      <c r="E1323" s="55" t="s">
        <v>605</v>
      </c>
      <c r="F1323" s="16" t="s">
        <v>654</v>
      </c>
      <c r="G1323" s="376"/>
      <c r="H1323" s="373"/>
      <c r="I1323" s="373"/>
      <c r="J1323" s="389"/>
      <c r="K1323" s="53"/>
      <c r="L1323" s="51">
        <v>3104700</v>
      </c>
      <c r="M1323" s="51">
        <v>3104700</v>
      </c>
      <c r="N1323" s="51">
        <v>3368599.4999999995</v>
      </c>
      <c r="O1323" s="51">
        <v>3368599.4999999995</v>
      </c>
      <c r="P1323" s="51">
        <v>3368599.4999999995</v>
      </c>
      <c r="Q1323" s="51">
        <v>3368599.4999999995</v>
      </c>
      <c r="R1323" s="51">
        <v>3368599.4999999995</v>
      </c>
      <c r="S1323" s="51">
        <v>3368599.4999999995</v>
      </c>
      <c r="T1323" s="51">
        <v>3368599.4999999995</v>
      </c>
    </row>
    <row r="1324" spans="1:20" s="10" customFormat="1" ht="65.099999999999994" customHeight="1" x14ac:dyDescent="0.3">
      <c r="A1324" s="13">
        <f>IF(D1324="","",SUBTOTAL(3,D$7:$D1324))</f>
        <v>1294</v>
      </c>
      <c r="B1324" s="376"/>
      <c r="C1324" s="21" t="s">
        <v>44</v>
      </c>
      <c r="D1324" s="15" t="s">
        <v>700</v>
      </c>
      <c r="E1324" s="55" t="s">
        <v>605</v>
      </c>
      <c r="F1324" s="16" t="s">
        <v>655</v>
      </c>
      <c r="G1324" s="376"/>
      <c r="H1324" s="373"/>
      <c r="I1324" s="373"/>
      <c r="J1324" s="389"/>
      <c r="K1324" s="53"/>
      <c r="L1324" s="51">
        <v>3230664</v>
      </c>
      <c r="M1324" s="51">
        <v>3230664</v>
      </c>
      <c r="N1324" s="51">
        <v>3505270.0454545449</v>
      </c>
      <c r="O1324" s="51">
        <v>3505270.0454545449</v>
      </c>
      <c r="P1324" s="51">
        <v>3505270.0454545449</v>
      </c>
      <c r="Q1324" s="51">
        <v>3505270.0454545449</v>
      </c>
      <c r="R1324" s="51">
        <v>3505270.0454545449</v>
      </c>
      <c r="S1324" s="51">
        <v>3505270.0454545449</v>
      </c>
      <c r="T1324" s="51">
        <v>3505270.0454545449</v>
      </c>
    </row>
    <row r="1325" spans="1:20" s="10" customFormat="1" ht="65.099999999999994" customHeight="1" x14ac:dyDescent="0.3">
      <c r="A1325" s="13">
        <f>IF(D1325="","",SUBTOTAL(3,D$7:$D1325))</f>
        <v>1295</v>
      </c>
      <c r="B1325" s="376"/>
      <c r="C1325" s="20" t="s">
        <v>656</v>
      </c>
      <c r="D1325" s="15" t="s">
        <v>700</v>
      </c>
      <c r="E1325" s="55" t="s">
        <v>657</v>
      </c>
      <c r="F1325" s="16" t="s">
        <v>658</v>
      </c>
      <c r="G1325" s="376"/>
      <c r="H1325" s="373"/>
      <c r="I1325" s="373"/>
      <c r="J1325" s="389"/>
      <c r="K1325" s="53"/>
      <c r="L1325" s="51">
        <v>30836</v>
      </c>
      <c r="M1325" s="51">
        <v>30836</v>
      </c>
      <c r="N1325" s="51">
        <v>30836</v>
      </c>
      <c r="O1325" s="51">
        <v>30836</v>
      </c>
      <c r="P1325" s="51">
        <v>30836</v>
      </c>
      <c r="Q1325" s="51">
        <v>30836</v>
      </c>
      <c r="R1325" s="51">
        <v>30836</v>
      </c>
      <c r="S1325" s="51">
        <v>30836</v>
      </c>
      <c r="T1325" s="51">
        <v>30836</v>
      </c>
    </row>
    <row r="1326" spans="1:20" s="10" customFormat="1" ht="65.099999999999994" customHeight="1" x14ac:dyDescent="0.3">
      <c r="A1326" s="13">
        <f>IF(D1326="","",SUBTOTAL(3,D$7:$D1326))</f>
        <v>1296</v>
      </c>
      <c r="B1326" s="376"/>
      <c r="C1326" s="21" t="s">
        <v>44</v>
      </c>
      <c r="D1326" s="15" t="s">
        <v>700</v>
      </c>
      <c r="E1326" s="55" t="s">
        <v>657</v>
      </c>
      <c r="F1326" s="16" t="s">
        <v>659</v>
      </c>
      <c r="G1326" s="376"/>
      <c r="H1326" s="373"/>
      <c r="I1326" s="373"/>
      <c r="J1326" s="389"/>
      <c r="K1326" s="53"/>
      <c r="L1326" s="51">
        <v>48564</v>
      </c>
      <c r="M1326" s="51">
        <v>48564</v>
      </c>
      <c r="N1326" s="51">
        <v>48564</v>
      </c>
      <c r="O1326" s="51">
        <v>48564</v>
      </c>
      <c r="P1326" s="51">
        <v>48564</v>
      </c>
      <c r="Q1326" s="51">
        <v>48564</v>
      </c>
      <c r="R1326" s="51">
        <v>48564</v>
      </c>
      <c r="S1326" s="51">
        <v>48564</v>
      </c>
      <c r="T1326" s="51">
        <v>48564</v>
      </c>
    </row>
    <row r="1327" spans="1:20" s="10" customFormat="1" ht="65.099999999999994" customHeight="1" x14ac:dyDescent="0.3">
      <c r="A1327" s="13">
        <f>IF(D1327="","",SUBTOTAL(3,D$7:$D1327))</f>
        <v>1297</v>
      </c>
      <c r="B1327" s="376"/>
      <c r="C1327" s="21" t="s">
        <v>44</v>
      </c>
      <c r="D1327" s="15" t="s">
        <v>700</v>
      </c>
      <c r="E1327" s="55" t="s">
        <v>657</v>
      </c>
      <c r="F1327" s="16" t="s">
        <v>660</v>
      </c>
      <c r="G1327" s="376"/>
      <c r="H1327" s="373"/>
      <c r="I1327" s="373"/>
      <c r="J1327" s="389"/>
      <c r="K1327" s="53"/>
      <c r="L1327" s="51">
        <v>75882</v>
      </c>
      <c r="M1327" s="51">
        <v>75882</v>
      </c>
      <c r="N1327" s="51">
        <v>75882</v>
      </c>
      <c r="O1327" s="51">
        <v>75882</v>
      </c>
      <c r="P1327" s="51">
        <v>75882</v>
      </c>
      <c r="Q1327" s="51">
        <v>75882</v>
      </c>
      <c r="R1327" s="51">
        <v>75882</v>
      </c>
      <c r="S1327" s="51">
        <v>75882</v>
      </c>
      <c r="T1327" s="51">
        <v>75882</v>
      </c>
    </row>
    <row r="1328" spans="1:20" s="10" customFormat="1" ht="65.099999999999994" customHeight="1" x14ac:dyDescent="0.3">
      <c r="A1328" s="13">
        <f>IF(D1328="","",SUBTOTAL(3,D$7:$D1328))</f>
        <v>1298</v>
      </c>
      <c r="B1328" s="376"/>
      <c r="C1328" s="21" t="s">
        <v>44</v>
      </c>
      <c r="D1328" s="15" t="s">
        <v>700</v>
      </c>
      <c r="E1328" s="55" t="s">
        <v>657</v>
      </c>
      <c r="F1328" s="16" t="s">
        <v>661</v>
      </c>
      <c r="G1328" s="376"/>
      <c r="H1328" s="373"/>
      <c r="I1328" s="373"/>
      <c r="J1328" s="389"/>
      <c r="K1328" s="53"/>
      <c r="L1328" s="51">
        <v>106482</v>
      </c>
      <c r="M1328" s="51">
        <v>106482</v>
      </c>
      <c r="N1328" s="51">
        <v>106482</v>
      </c>
      <c r="O1328" s="51">
        <v>106482</v>
      </c>
      <c r="P1328" s="51">
        <v>106482</v>
      </c>
      <c r="Q1328" s="51">
        <v>106482</v>
      </c>
      <c r="R1328" s="51">
        <v>106482</v>
      </c>
      <c r="S1328" s="51">
        <v>106482</v>
      </c>
      <c r="T1328" s="51">
        <v>106482</v>
      </c>
    </row>
    <row r="1329" spans="1:20" s="10" customFormat="1" ht="65.099999999999994" customHeight="1" x14ac:dyDescent="0.3">
      <c r="A1329" s="13">
        <f>IF(D1329="","",SUBTOTAL(3,D$7:$D1329))</f>
        <v>1299</v>
      </c>
      <c r="B1329" s="376"/>
      <c r="C1329" s="21" t="s">
        <v>44</v>
      </c>
      <c r="D1329" s="15" t="s">
        <v>700</v>
      </c>
      <c r="E1329" s="55" t="s">
        <v>657</v>
      </c>
      <c r="F1329" s="16" t="s">
        <v>662</v>
      </c>
      <c r="G1329" s="376"/>
      <c r="H1329" s="373"/>
      <c r="I1329" s="373"/>
      <c r="J1329" s="389"/>
      <c r="K1329" s="53"/>
      <c r="L1329" s="51">
        <v>153745</v>
      </c>
      <c r="M1329" s="51">
        <v>153745</v>
      </c>
      <c r="N1329" s="51">
        <v>153745</v>
      </c>
      <c r="O1329" s="51">
        <v>153745</v>
      </c>
      <c r="P1329" s="51">
        <v>153745</v>
      </c>
      <c r="Q1329" s="51">
        <v>153745</v>
      </c>
      <c r="R1329" s="51">
        <v>153745</v>
      </c>
      <c r="S1329" s="51">
        <v>153745</v>
      </c>
      <c r="T1329" s="51">
        <v>153745</v>
      </c>
    </row>
    <row r="1330" spans="1:20" s="10" customFormat="1" ht="65.099999999999994" customHeight="1" x14ac:dyDescent="0.3">
      <c r="A1330" s="13">
        <f>IF(D1330="","",SUBTOTAL(3,D$7:$D1330))</f>
        <v>1300</v>
      </c>
      <c r="B1330" s="376"/>
      <c r="C1330" s="21" t="s">
        <v>44</v>
      </c>
      <c r="D1330" s="15" t="s">
        <v>700</v>
      </c>
      <c r="E1330" s="55" t="s">
        <v>657</v>
      </c>
      <c r="F1330" s="16" t="s">
        <v>663</v>
      </c>
      <c r="G1330" s="376"/>
      <c r="H1330" s="373"/>
      <c r="I1330" s="373"/>
      <c r="J1330" s="389"/>
      <c r="K1330" s="53"/>
      <c r="L1330" s="51">
        <v>212691</v>
      </c>
      <c r="M1330" s="51">
        <v>212691</v>
      </c>
      <c r="N1330" s="51">
        <v>212691</v>
      </c>
      <c r="O1330" s="51">
        <v>212691</v>
      </c>
      <c r="P1330" s="51">
        <v>212691</v>
      </c>
      <c r="Q1330" s="51">
        <v>212691</v>
      </c>
      <c r="R1330" s="51">
        <v>212691</v>
      </c>
      <c r="S1330" s="51">
        <v>212691</v>
      </c>
      <c r="T1330" s="51">
        <v>212691</v>
      </c>
    </row>
    <row r="1331" spans="1:20" s="10" customFormat="1" ht="65.099999999999994" customHeight="1" x14ac:dyDescent="0.3">
      <c r="A1331" s="13">
        <f>IF(D1331="","",SUBTOTAL(3,D$7:$D1331))</f>
        <v>1301</v>
      </c>
      <c r="B1331" s="376"/>
      <c r="C1331" s="21" t="s">
        <v>44</v>
      </c>
      <c r="D1331" s="15" t="s">
        <v>700</v>
      </c>
      <c r="E1331" s="55" t="s">
        <v>657</v>
      </c>
      <c r="F1331" s="16" t="s">
        <v>664</v>
      </c>
      <c r="G1331" s="376"/>
      <c r="H1331" s="373"/>
      <c r="I1331" s="373"/>
      <c r="J1331" s="389"/>
      <c r="K1331" s="53"/>
      <c r="L1331" s="51">
        <v>289236</v>
      </c>
      <c r="M1331" s="51">
        <v>289236</v>
      </c>
      <c r="N1331" s="51">
        <v>289236</v>
      </c>
      <c r="O1331" s="51">
        <v>289236</v>
      </c>
      <c r="P1331" s="51">
        <v>289236</v>
      </c>
      <c r="Q1331" s="51">
        <v>289236</v>
      </c>
      <c r="R1331" s="51">
        <v>289236</v>
      </c>
      <c r="S1331" s="51">
        <v>289236</v>
      </c>
      <c r="T1331" s="51">
        <v>289236</v>
      </c>
    </row>
    <row r="1332" spans="1:20" s="10" customFormat="1" ht="65.099999999999994" customHeight="1" x14ac:dyDescent="0.3">
      <c r="A1332" s="13">
        <f>IF(D1332="","",SUBTOTAL(3,D$7:$D1332))</f>
        <v>1302</v>
      </c>
      <c r="B1332" s="376"/>
      <c r="C1332" s="21" t="s">
        <v>44</v>
      </c>
      <c r="D1332" s="15" t="s">
        <v>700</v>
      </c>
      <c r="E1332" s="55" t="s">
        <v>657</v>
      </c>
      <c r="F1332" s="16" t="s">
        <v>665</v>
      </c>
      <c r="G1332" s="376"/>
      <c r="H1332" s="373"/>
      <c r="I1332" s="373"/>
      <c r="J1332" s="389"/>
      <c r="K1332" s="53"/>
      <c r="L1332" s="51">
        <v>371391</v>
      </c>
      <c r="M1332" s="51">
        <v>371391</v>
      </c>
      <c r="N1332" s="51">
        <v>371391</v>
      </c>
      <c r="O1332" s="51">
        <v>371391</v>
      </c>
      <c r="P1332" s="51">
        <v>371391</v>
      </c>
      <c r="Q1332" s="51">
        <v>371391</v>
      </c>
      <c r="R1332" s="51">
        <v>371391</v>
      </c>
      <c r="S1332" s="51">
        <v>371391</v>
      </c>
      <c r="T1332" s="51">
        <v>371391</v>
      </c>
    </row>
    <row r="1333" spans="1:20" s="10" customFormat="1" ht="123" customHeight="1" x14ac:dyDescent="0.3">
      <c r="A1333" s="13">
        <f>IF(D1333="","",SUBTOTAL(3,D$7:$D1333))</f>
        <v>1303</v>
      </c>
      <c r="B1333" s="376"/>
      <c r="C1333" s="14" t="s">
        <v>1298</v>
      </c>
      <c r="D1333" s="15" t="s">
        <v>700</v>
      </c>
      <c r="E1333" s="55" t="s">
        <v>571</v>
      </c>
      <c r="F1333" s="16" t="s">
        <v>666</v>
      </c>
      <c r="G1333" s="376"/>
      <c r="H1333" s="373"/>
      <c r="I1333" s="373"/>
      <c r="J1333" s="389"/>
      <c r="K1333" s="53"/>
      <c r="L1333" s="51">
        <v>6864</v>
      </c>
      <c r="M1333" s="51">
        <v>6864</v>
      </c>
      <c r="N1333" s="51">
        <v>6864</v>
      </c>
      <c r="O1333" s="51">
        <v>6864</v>
      </c>
      <c r="P1333" s="51">
        <v>6864</v>
      </c>
      <c r="Q1333" s="51">
        <v>6864</v>
      </c>
      <c r="R1333" s="51">
        <v>6864</v>
      </c>
      <c r="S1333" s="51">
        <v>6864</v>
      </c>
      <c r="T1333" s="51">
        <v>6864</v>
      </c>
    </row>
    <row r="1334" spans="1:20" s="10" customFormat="1" ht="65.099999999999994" customHeight="1" x14ac:dyDescent="0.3">
      <c r="A1334" s="13">
        <f>IF(D1334="","",SUBTOTAL(3,D$7:$D1334))</f>
        <v>1304</v>
      </c>
      <c r="B1334" s="376"/>
      <c r="C1334" s="17" t="s">
        <v>44</v>
      </c>
      <c r="D1334" s="15" t="s">
        <v>700</v>
      </c>
      <c r="E1334" s="55" t="s">
        <v>571</v>
      </c>
      <c r="F1334" s="16" t="s">
        <v>667</v>
      </c>
      <c r="G1334" s="376"/>
      <c r="H1334" s="373"/>
      <c r="I1334" s="373"/>
      <c r="J1334" s="389"/>
      <c r="K1334" s="53"/>
      <c r="L1334" s="51">
        <v>9664</v>
      </c>
      <c r="M1334" s="51">
        <v>9664</v>
      </c>
      <c r="N1334" s="51">
        <v>9664</v>
      </c>
      <c r="O1334" s="51">
        <v>9664</v>
      </c>
      <c r="P1334" s="51">
        <v>9664</v>
      </c>
      <c r="Q1334" s="51">
        <v>9664</v>
      </c>
      <c r="R1334" s="51">
        <v>9664</v>
      </c>
      <c r="S1334" s="51">
        <v>9664</v>
      </c>
      <c r="T1334" s="51">
        <v>9664</v>
      </c>
    </row>
    <row r="1335" spans="1:20" s="10" customFormat="1" ht="65.099999999999994" customHeight="1" x14ac:dyDescent="0.3">
      <c r="A1335" s="13">
        <f>IF(D1335="","",SUBTOTAL(3,D$7:$D1335))</f>
        <v>1305</v>
      </c>
      <c r="B1335" s="376"/>
      <c r="C1335" s="17" t="s">
        <v>44</v>
      </c>
      <c r="D1335" s="15" t="s">
        <v>700</v>
      </c>
      <c r="E1335" s="55" t="s">
        <v>571</v>
      </c>
      <c r="F1335" s="16" t="s">
        <v>668</v>
      </c>
      <c r="G1335" s="376"/>
      <c r="H1335" s="373"/>
      <c r="I1335" s="373"/>
      <c r="J1335" s="389"/>
      <c r="K1335" s="53"/>
      <c r="L1335" s="51">
        <v>12600</v>
      </c>
      <c r="M1335" s="51">
        <v>12600</v>
      </c>
      <c r="N1335" s="51">
        <v>12600</v>
      </c>
      <c r="O1335" s="51">
        <v>12600</v>
      </c>
      <c r="P1335" s="51">
        <v>12600</v>
      </c>
      <c r="Q1335" s="51">
        <v>12600</v>
      </c>
      <c r="R1335" s="51">
        <v>12600</v>
      </c>
      <c r="S1335" s="51">
        <v>12600</v>
      </c>
      <c r="T1335" s="51">
        <v>12600</v>
      </c>
    </row>
    <row r="1336" spans="1:20" s="10" customFormat="1" ht="65.099999999999994" customHeight="1" x14ac:dyDescent="0.3">
      <c r="A1336" s="13">
        <f>IF(D1336="","",SUBTOTAL(3,D$7:$D1336))</f>
        <v>1306</v>
      </c>
      <c r="B1336" s="376"/>
      <c r="C1336" s="17" t="s">
        <v>44</v>
      </c>
      <c r="D1336" s="15" t="s">
        <v>700</v>
      </c>
      <c r="E1336" s="55" t="s">
        <v>571</v>
      </c>
      <c r="F1336" s="16" t="s">
        <v>669</v>
      </c>
      <c r="G1336" s="376"/>
      <c r="H1336" s="373"/>
      <c r="I1336" s="373"/>
      <c r="J1336" s="389"/>
      <c r="K1336" s="53"/>
      <c r="L1336" s="51">
        <v>17618</v>
      </c>
      <c r="M1336" s="51">
        <v>17618</v>
      </c>
      <c r="N1336" s="51">
        <v>17618</v>
      </c>
      <c r="O1336" s="51">
        <v>17618</v>
      </c>
      <c r="P1336" s="51">
        <v>17618</v>
      </c>
      <c r="Q1336" s="51">
        <v>17618</v>
      </c>
      <c r="R1336" s="51">
        <v>17618</v>
      </c>
      <c r="S1336" s="51">
        <v>17618</v>
      </c>
      <c r="T1336" s="51">
        <v>17618</v>
      </c>
    </row>
    <row r="1337" spans="1:20" s="10" customFormat="1" ht="65.099999999999994" customHeight="1" x14ac:dyDescent="0.3">
      <c r="A1337" s="13">
        <f>IF(D1337="","",SUBTOTAL(3,D$7:$D1337))</f>
        <v>1307</v>
      </c>
      <c r="B1337" s="376"/>
      <c r="C1337" s="17" t="s">
        <v>44</v>
      </c>
      <c r="D1337" s="15" t="s">
        <v>700</v>
      </c>
      <c r="E1337" s="55" t="s">
        <v>571</v>
      </c>
      <c r="F1337" s="16" t="s">
        <v>670</v>
      </c>
      <c r="G1337" s="376"/>
      <c r="H1337" s="373"/>
      <c r="I1337" s="373"/>
      <c r="J1337" s="389"/>
      <c r="K1337" s="53"/>
      <c r="L1337" s="51">
        <v>23782</v>
      </c>
      <c r="M1337" s="51">
        <v>23782</v>
      </c>
      <c r="N1337" s="51">
        <v>23782</v>
      </c>
      <c r="O1337" s="51">
        <v>23782</v>
      </c>
      <c r="P1337" s="51">
        <v>23782</v>
      </c>
      <c r="Q1337" s="51">
        <v>23782</v>
      </c>
      <c r="R1337" s="51">
        <v>23782</v>
      </c>
      <c r="S1337" s="51">
        <v>23782</v>
      </c>
      <c r="T1337" s="51">
        <v>23782</v>
      </c>
    </row>
    <row r="1338" spans="1:20" s="10" customFormat="1" ht="65.099999999999994" customHeight="1" x14ac:dyDescent="0.3">
      <c r="A1338" s="13">
        <f>IF(D1338="","",SUBTOTAL(3,D$7:$D1338))</f>
        <v>1308</v>
      </c>
      <c r="B1338" s="376"/>
      <c r="C1338" s="17" t="s">
        <v>44</v>
      </c>
      <c r="D1338" s="15" t="s">
        <v>700</v>
      </c>
      <c r="E1338" s="55" t="s">
        <v>571</v>
      </c>
      <c r="F1338" s="16" t="s">
        <v>671</v>
      </c>
      <c r="G1338" s="376"/>
      <c r="H1338" s="373"/>
      <c r="I1338" s="373"/>
      <c r="J1338" s="389"/>
      <c r="K1338" s="53"/>
      <c r="L1338" s="51">
        <v>32336</v>
      </c>
      <c r="M1338" s="51">
        <v>32336</v>
      </c>
      <c r="N1338" s="51">
        <v>32336</v>
      </c>
      <c r="O1338" s="51">
        <v>32336</v>
      </c>
      <c r="P1338" s="51">
        <v>32336</v>
      </c>
      <c r="Q1338" s="51">
        <v>32336</v>
      </c>
      <c r="R1338" s="51">
        <v>32336</v>
      </c>
      <c r="S1338" s="51">
        <v>32336</v>
      </c>
      <c r="T1338" s="51">
        <v>32336</v>
      </c>
    </row>
    <row r="1339" spans="1:20" s="10" customFormat="1" ht="65.099999999999994" customHeight="1" x14ac:dyDescent="0.3">
      <c r="A1339" s="13">
        <f>IF(D1339="","",SUBTOTAL(3,D$7:$D1339))</f>
        <v>1309</v>
      </c>
      <c r="B1339" s="376"/>
      <c r="C1339" s="17" t="s">
        <v>44</v>
      </c>
      <c r="D1339" s="15" t="s">
        <v>700</v>
      </c>
      <c r="E1339" s="55" t="s">
        <v>571</v>
      </c>
      <c r="F1339" s="16" t="s">
        <v>672</v>
      </c>
      <c r="G1339" s="376"/>
      <c r="H1339" s="373"/>
      <c r="I1339" s="373"/>
      <c r="J1339" s="389"/>
      <c r="K1339" s="53"/>
      <c r="L1339" s="51">
        <v>39300</v>
      </c>
      <c r="M1339" s="51">
        <v>39300</v>
      </c>
      <c r="N1339" s="51">
        <v>39300</v>
      </c>
      <c r="O1339" s="51">
        <v>39300</v>
      </c>
      <c r="P1339" s="51">
        <v>39300</v>
      </c>
      <c r="Q1339" s="51">
        <v>39300</v>
      </c>
      <c r="R1339" s="51">
        <v>39300</v>
      </c>
      <c r="S1339" s="51">
        <v>39300</v>
      </c>
      <c r="T1339" s="51">
        <v>39300</v>
      </c>
    </row>
    <row r="1340" spans="1:20" s="10" customFormat="1" ht="65.099999999999994" customHeight="1" x14ac:dyDescent="0.3">
      <c r="A1340" s="13">
        <f>IF(D1340="","",SUBTOTAL(3,D$7:$D1340))</f>
        <v>1310</v>
      </c>
      <c r="B1340" s="376"/>
      <c r="C1340" s="17" t="s">
        <v>44</v>
      </c>
      <c r="D1340" s="15" t="s">
        <v>700</v>
      </c>
      <c r="E1340" s="55" t="s">
        <v>571</v>
      </c>
      <c r="F1340" s="16" t="s">
        <v>673</v>
      </c>
      <c r="G1340" s="376"/>
      <c r="H1340" s="373"/>
      <c r="I1340" s="373"/>
      <c r="J1340" s="389"/>
      <c r="K1340" s="53"/>
      <c r="L1340" s="51">
        <v>50545</v>
      </c>
      <c r="M1340" s="51">
        <v>50545</v>
      </c>
      <c r="N1340" s="51">
        <v>50545</v>
      </c>
      <c r="O1340" s="51">
        <v>50545</v>
      </c>
      <c r="P1340" s="51">
        <v>50545</v>
      </c>
      <c r="Q1340" s="51">
        <v>50545</v>
      </c>
      <c r="R1340" s="51">
        <v>50545</v>
      </c>
      <c r="S1340" s="51">
        <v>50545</v>
      </c>
      <c r="T1340" s="51">
        <v>50545</v>
      </c>
    </row>
    <row r="1341" spans="1:20" s="10" customFormat="1" ht="65.099999999999994" customHeight="1" x14ac:dyDescent="0.3">
      <c r="A1341" s="13">
        <f>IF(D1341="","",SUBTOTAL(3,D$7:$D1341))</f>
        <v>1311</v>
      </c>
      <c r="B1341" s="376"/>
      <c r="C1341" s="17" t="s">
        <v>44</v>
      </c>
      <c r="D1341" s="15" t="s">
        <v>700</v>
      </c>
      <c r="E1341" s="55" t="s">
        <v>571</v>
      </c>
      <c r="F1341" s="16" t="s">
        <v>674</v>
      </c>
      <c r="G1341" s="376"/>
      <c r="H1341" s="373"/>
      <c r="I1341" s="373"/>
      <c r="J1341" s="389"/>
      <c r="K1341" s="53"/>
      <c r="L1341" s="51">
        <v>61891</v>
      </c>
      <c r="M1341" s="51">
        <v>61891</v>
      </c>
      <c r="N1341" s="51">
        <v>61891</v>
      </c>
      <c r="O1341" s="51">
        <v>61891</v>
      </c>
      <c r="P1341" s="51">
        <v>61891</v>
      </c>
      <c r="Q1341" s="51">
        <v>61891</v>
      </c>
      <c r="R1341" s="51">
        <v>61891</v>
      </c>
      <c r="S1341" s="51">
        <v>61891</v>
      </c>
      <c r="T1341" s="51">
        <v>61891</v>
      </c>
    </row>
    <row r="1342" spans="1:20" s="10" customFormat="1" ht="65.099999999999994" customHeight="1" x14ac:dyDescent="0.3">
      <c r="A1342" s="13">
        <f>IF(D1342="","",SUBTOTAL(3,D$7:$D1342))</f>
        <v>1312</v>
      </c>
      <c r="B1342" s="376"/>
      <c r="C1342" s="17" t="s">
        <v>44</v>
      </c>
      <c r="D1342" s="15" t="s">
        <v>700</v>
      </c>
      <c r="E1342" s="55" t="s">
        <v>571</v>
      </c>
      <c r="F1342" s="16" t="s">
        <v>675</v>
      </c>
      <c r="G1342" s="376"/>
      <c r="H1342" s="373"/>
      <c r="I1342" s="373"/>
      <c r="J1342" s="389"/>
      <c r="K1342" s="53"/>
      <c r="L1342" s="51">
        <v>78309</v>
      </c>
      <c r="M1342" s="51">
        <v>78309</v>
      </c>
      <c r="N1342" s="51">
        <v>78309</v>
      </c>
      <c r="O1342" s="51">
        <v>78309</v>
      </c>
      <c r="P1342" s="51">
        <v>78309</v>
      </c>
      <c r="Q1342" s="51">
        <v>78309</v>
      </c>
      <c r="R1342" s="51">
        <v>78309</v>
      </c>
      <c r="S1342" s="51">
        <v>78309</v>
      </c>
      <c r="T1342" s="51">
        <v>78309</v>
      </c>
    </row>
    <row r="1343" spans="1:20" s="10" customFormat="1" ht="65.099999999999994" customHeight="1" x14ac:dyDescent="0.3">
      <c r="A1343" s="13">
        <f>IF(D1343="","",SUBTOTAL(3,D$7:$D1343))</f>
        <v>1313</v>
      </c>
      <c r="B1343" s="376"/>
      <c r="C1343" s="17" t="s">
        <v>44</v>
      </c>
      <c r="D1343" s="15" t="s">
        <v>700</v>
      </c>
      <c r="E1343" s="55" t="s">
        <v>571</v>
      </c>
      <c r="F1343" s="16" t="s">
        <v>676</v>
      </c>
      <c r="G1343" s="376"/>
      <c r="H1343" s="373"/>
      <c r="I1343" s="373"/>
      <c r="J1343" s="389"/>
      <c r="K1343" s="53"/>
      <c r="L1343" s="51">
        <v>98009</v>
      </c>
      <c r="M1343" s="51">
        <v>98009</v>
      </c>
      <c r="N1343" s="51">
        <v>98009</v>
      </c>
      <c r="O1343" s="51">
        <v>98009</v>
      </c>
      <c r="P1343" s="51">
        <v>98009</v>
      </c>
      <c r="Q1343" s="51">
        <v>98009</v>
      </c>
      <c r="R1343" s="51">
        <v>98009</v>
      </c>
      <c r="S1343" s="51">
        <v>98009</v>
      </c>
      <c r="T1343" s="51">
        <v>98009</v>
      </c>
    </row>
    <row r="1344" spans="1:20" s="10" customFormat="1" ht="65.099999999999994" customHeight="1" x14ac:dyDescent="0.3">
      <c r="A1344" s="13">
        <f>IF(D1344="","",SUBTOTAL(3,D$7:$D1344))</f>
        <v>1314</v>
      </c>
      <c r="B1344" s="376"/>
      <c r="C1344" s="17" t="s">
        <v>44</v>
      </c>
      <c r="D1344" s="15" t="s">
        <v>700</v>
      </c>
      <c r="E1344" s="55" t="s">
        <v>571</v>
      </c>
      <c r="F1344" s="16" t="s">
        <v>677</v>
      </c>
      <c r="G1344" s="376"/>
      <c r="H1344" s="373"/>
      <c r="I1344" s="373"/>
      <c r="J1344" s="389"/>
      <c r="K1344" s="53"/>
      <c r="L1344" s="51">
        <v>123973</v>
      </c>
      <c r="M1344" s="51">
        <v>123973</v>
      </c>
      <c r="N1344" s="51">
        <v>123973</v>
      </c>
      <c r="O1344" s="51">
        <v>123973</v>
      </c>
      <c r="P1344" s="51">
        <v>123973</v>
      </c>
      <c r="Q1344" s="51">
        <v>123973</v>
      </c>
      <c r="R1344" s="51">
        <v>123973</v>
      </c>
      <c r="S1344" s="51">
        <v>123973</v>
      </c>
      <c r="T1344" s="51">
        <v>123973</v>
      </c>
    </row>
    <row r="1345" spans="1:20" s="10" customFormat="1" ht="124.5" customHeight="1" x14ac:dyDescent="0.3">
      <c r="A1345" s="13">
        <f>IF(D1345="","",SUBTOTAL(3,D$7:$D1345))</f>
        <v>1315</v>
      </c>
      <c r="B1345" s="376"/>
      <c r="C1345" s="14" t="s">
        <v>678</v>
      </c>
      <c r="D1345" s="15" t="s">
        <v>700</v>
      </c>
      <c r="E1345" s="55" t="s">
        <v>679</v>
      </c>
      <c r="F1345" s="16" t="s">
        <v>680</v>
      </c>
      <c r="G1345" s="376"/>
      <c r="H1345" s="373"/>
      <c r="I1345" s="373"/>
      <c r="J1345" s="389"/>
      <c r="K1345" s="53"/>
      <c r="L1345" s="51">
        <v>10973</v>
      </c>
      <c r="M1345" s="51">
        <v>10973</v>
      </c>
      <c r="N1345" s="51">
        <v>10973</v>
      </c>
      <c r="O1345" s="51">
        <v>10973</v>
      </c>
      <c r="P1345" s="51">
        <v>10973</v>
      </c>
      <c r="Q1345" s="51">
        <v>10973</v>
      </c>
      <c r="R1345" s="51">
        <v>10973</v>
      </c>
      <c r="S1345" s="51">
        <v>10973</v>
      </c>
      <c r="T1345" s="51">
        <v>10973</v>
      </c>
    </row>
    <row r="1346" spans="1:20" s="10" customFormat="1" ht="65.099999999999994" customHeight="1" x14ac:dyDescent="0.3">
      <c r="A1346" s="13">
        <f>IF(D1346="","",SUBTOTAL(3,D$7:$D1346))</f>
        <v>1316</v>
      </c>
      <c r="B1346" s="376"/>
      <c r="C1346" s="17" t="s">
        <v>44</v>
      </c>
      <c r="D1346" s="15" t="s">
        <v>700</v>
      </c>
      <c r="E1346" s="55" t="s">
        <v>679</v>
      </c>
      <c r="F1346" s="16" t="s">
        <v>681</v>
      </c>
      <c r="G1346" s="376"/>
      <c r="H1346" s="373"/>
      <c r="I1346" s="373"/>
      <c r="J1346" s="389"/>
      <c r="K1346" s="53"/>
      <c r="L1346" s="51">
        <v>11936</v>
      </c>
      <c r="M1346" s="51">
        <v>11936</v>
      </c>
      <c r="N1346" s="51">
        <v>11936</v>
      </c>
      <c r="O1346" s="51">
        <v>11936</v>
      </c>
      <c r="P1346" s="51">
        <v>11936</v>
      </c>
      <c r="Q1346" s="51">
        <v>11936</v>
      </c>
      <c r="R1346" s="51">
        <v>11936</v>
      </c>
      <c r="S1346" s="51">
        <v>11936</v>
      </c>
      <c r="T1346" s="51">
        <v>11936</v>
      </c>
    </row>
    <row r="1347" spans="1:20" s="10" customFormat="1" ht="65.099999999999994" customHeight="1" x14ac:dyDescent="0.3">
      <c r="A1347" s="13">
        <f>IF(D1347="","",SUBTOTAL(3,D$7:$D1347))</f>
        <v>1317</v>
      </c>
      <c r="B1347" s="376"/>
      <c r="C1347" s="17" t="s">
        <v>44</v>
      </c>
      <c r="D1347" s="15" t="s">
        <v>700</v>
      </c>
      <c r="E1347" s="55" t="s">
        <v>679</v>
      </c>
      <c r="F1347" s="16" t="s">
        <v>682</v>
      </c>
      <c r="G1347" s="376"/>
      <c r="H1347" s="373"/>
      <c r="I1347" s="373"/>
      <c r="J1347" s="389"/>
      <c r="K1347" s="53"/>
      <c r="L1347" s="51">
        <v>15618</v>
      </c>
      <c r="M1347" s="51">
        <v>15618</v>
      </c>
      <c r="N1347" s="51">
        <v>15618</v>
      </c>
      <c r="O1347" s="51">
        <v>15618</v>
      </c>
      <c r="P1347" s="51">
        <v>15618</v>
      </c>
      <c r="Q1347" s="51">
        <v>15618</v>
      </c>
      <c r="R1347" s="51">
        <v>15618</v>
      </c>
      <c r="S1347" s="51">
        <v>15618</v>
      </c>
      <c r="T1347" s="51">
        <v>15618</v>
      </c>
    </row>
    <row r="1348" spans="1:20" s="10" customFormat="1" ht="65.099999999999994" customHeight="1" x14ac:dyDescent="0.3">
      <c r="A1348" s="13">
        <f>IF(D1348="","",SUBTOTAL(3,D$7:$D1348))</f>
        <v>1318</v>
      </c>
      <c r="B1348" s="376"/>
      <c r="C1348" s="17" t="s">
        <v>44</v>
      </c>
      <c r="D1348" s="15" t="s">
        <v>700</v>
      </c>
      <c r="E1348" s="55" t="s">
        <v>679</v>
      </c>
      <c r="F1348" s="16" t="s">
        <v>683</v>
      </c>
      <c r="G1348" s="376"/>
      <c r="H1348" s="373"/>
      <c r="I1348" s="373"/>
      <c r="J1348" s="389"/>
      <c r="K1348" s="53"/>
      <c r="L1348" s="51">
        <v>20600</v>
      </c>
      <c r="M1348" s="51">
        <v>20600</v>
      </c>
      <c r="N1348" s="51">
        <v>20600</v>
      </c>
      <c r="O1348" s="51">
        <v>20600</v>
      </c>
      <c r="P1348" s="51">
        <v>20600</v>
      </c>
      <c r="Q1348" s="51">
        <v>20600</v>
      </c>
      <c r="R1348" s="51">
        <v>20600</v>
      </c>
      <c r="S1348" s="51">
        <v>20600</v>
      </c>
      <c r="T1348" s="51">
        <v>20600</v>
      </c>
    </row>
    <row r="1349" spans="1:20" s="10" customFormat="1" ht="65.099999999999994" customHeight="1" x14ac:dyDescent="0.3">
      <c r="A1349" s="13">
        <f>IF(D1349="","",SUBTOTAL(3,D$7:$D1349))</f>
        <v>1319</v>
      </c>
      <c r="B1349" s="376"/>
      <c r="C1349" s="17" t="s">
        <v>44</v>
      </c>
      <c r="D1349" s="15" t="s">
        <v>700</v>
      </c>
      <c r="E1349" s="55" t="s">
        <v>679</v>
      </c>
      <c r="F1349" s="16" t="s">
        <v>684</v>
      </c>
      <c r="G1349" s="376"/>
      <c r="H1349" s="373"/>
      <c r="I1349" s="373"/>
      <c r="J1349" s="389"/>
      <c r="K1349" s="53"/>
      <c r="L1349" s="51">
        <v>26309</v>
      </c>
      <c r="M1349" s="51">
        <v>26309</v>
      </c>
      <c r="N1349" s="51">
        <v>26309</v>
      </c>
      <c r="O1349" s="51">
        <v>26309</v>
      </c>
      <c r="P1349" s="51">
        <v>26309</v>
      </c>
      <c r="Q1349" s="51">
        <v>26309</v>
      </c>
      <c r="R1349" s="51">
        <v>26309</v>
      </c>
      <c r="S1349" s="51">
        <v>26309</v>
      </c>
      <c r="T1349" s="51">
        <v>26309</v>
      </c>
    </row>
    <row r="1350" spans="1:20" s="10" customFormat="1" ht="65.099999999999994" customHeight="1" x14ac:dyDescent="0.3">
      <c r="A1350" s="13">
        <f>IF(D1350="","",SUBTOTAL(3,D$7:$D1350))</f>
        <v>1320</v>
      </c>
      <c r="B1350" s="376"/>
      <c r="C1350" s="17" t="s">
        <v>44</v>
      </c>
      <c r="D1350" s="15" t="s">
        <v>700</v>
      </c>
      <c r="E1350" s="55" t="s">
        <v>679</v>
      </c>
      <c r="F1350" s="16" t="s">
        <v>685</v>
      </c>
      <c r="G1350" s="376"/>
      <c r="H1350" s="373"/>
      <c r="I1350" s="373"/>
      <c r="J1350" s="389"/>
      <c r="K1350" s="53"/>
      <c r="L1350" s="51">
        <v>38409</v>
      </c>
      <c r="M1350" s="51">
        <v>38409</v>
      </c>
      <c r="N1350" s="51">
        <v>38409</v>
      </c>
      <c r="O1350" s="51">
        <v>38409</v>
      </c>
      <c r="P1350" s="51">
        <v>38409</v>
      </c>
      <c r="Q1350" s="51">
        <v>38409</v>
      </c>
      <c r="R1350" s="51">
        <v>38409</v>
      </c>
      <c r="S1350" s="51">
        <v>38409</v>
      </c>
      <c r="T1350" s="51">
        <v>38409</v>
      </c>
    </row>
    <row r="1351" spans="1:20" s="10" customFormat="1" ht="65.099999999999994" customHeight="1" x14ac:dyDescent="0.3">
      <c r="A1351" s="13">
        <f>IF(D1351="","",SUBTOTAL(3,D$7:$D1351))</f>
        <v>1321</v>
      </c>
      <c r="B1351" s="376"/>
      <c r="C1351" s="17" t="s">
        <v>44</v>
      </c>
      <c r="D1351" s="15" t="s">
        <v>700</v>
      </c>
      <c r="E1351" s="55" t="s">
        <v>679</v>
      </c>
      <c r="F1351" s="16" t="s">
        <v>686</v>
      </c>
      <c r="G1351" s="376"/>
      <c r="H1351" s="373"/>
      <c r="I1351" s="373"/>
      <c r="J1351" s="389"/>
      <c r="K1351" s="53"/>
      <c r="L1351" s="51">
        <v>49555</v>
      </c>
      <c r="M1351" s="51">
        <v>49555</v>
      </c>
      <c r="N1351" s="51">
        <v>49555</v>
      </c>
      <c r="O1351" s="51">
        <v>49555</v>
      </c>
      <c r="P1351" s="51">
        <v>49555</v>
      </c>
      <c r="Q1351" s="51">
        <v>49555</v>
      </c>
      <c r="R1351" s="51">
        <v>49555</v>
      </c>
      <c r="S1351" s="51">
        <v>49555</v>
      </c>
      <c r="T1351" s="51">
        <v>49555</v>
      </c>
    </row>
    <row r="1352" spans="1:20" s="10" customFormat="1" ht="65.099999999999994" customHeight="1" x14ac:dyDescent="0.3">
      <c r="A1352" s="13">
        <f>IF(D1352="","",SUBTOTAL(3,D$7:$D1352))</f>
        <v>1322</v>
      </c>
      <c r="B1352" s="376"/>
      <c r="C1352" s="17" t="s">
        <v>44</v>
      </c>
      <c r="D1352" s="15" t="s">
        <v>700</v>
      </c>
      <c r="E1352" s="55" t="s">
        <v>679</v>
      </c>
      <c r="F1352" s="16" t="s">
        <v>687</v>
      </c>
      <c r="G1352" s="376"/>
      <c r="H1352" s="373"/>
      <c r="I1352" s="373"/>
      <c r="J1352" s="389"/>
      <c r="K1352" s="53"/>
      <c r="L1352" s="51">
        <v>63864</v>
      </c>
      <c r="M1352" s="51">
        <v>63864</v>
      </c>
      <c r="N1352" s="51">
        <v>63864</v>
      </c>
      <c r="O1352" s="51">
        <v>63864</v>
      </c>
      <c r="P1352" s="51">
        <v>63864</v>
      </c>
      <c r="Q1352" s="51">
        <v>63864</v>
      </c>
      <c r="R1352" s="51">
        <v>63864</v>
      </c>
      <c r="S1352" s="51">
        <v>63864</v>
      </c>
      <c r="T1352" s="51">
        <v>63864</v>
      </c>
    </row>
    <row r="1353" spans="1:20" s="10" customFormat="1" ht="65.099999999999994" customHeight="1" x14ac:dyDescent="0.3">
      <c r="A1353" s="13">
        <f>IF(D1353="","",SUBTOTAL(3,D$7:$D1353))</f>
        <v>1323</v>
      </c>
      <c r="B1353" s="376"/>
      <c r="C1353" s="17" t="s">
        <v>44</v>
      </c>
      <c r="D1353" s="15" t="s">
        <v>700</v>
      </c>
      <c r="E1353" s="55" t="s">
        <v>679</v>
      </c>
      <c r="F1353" s="16" t="s">
        <v>688</v>
      </c>
      <c r="G1353" s="376"/>
      <c r="H1353" s="373"/>
      <c r="I1353" s="373"/>
      <c r="J1353" s="389"/>
      <c r="K1353" s="53"/>
      <c r="L1353" s="51">
        <v>80591</v>
      </c>
      <c r="M1353" s="51">
        <v>80591</v>
      </c>
      <c r="N1353" s="51">
        <v>80591</v>
      </c>
      <c r="O1353" s="51">
        <v>80591</v>
      </c>
      <c r="P1353" s="51">
        <v>80591</v>
      </c>
      <c r="Q1353" s="51">
        <v>80591</v>
      </c>
      <c r="R1353" s="51">
        <v>80591</v>
      </c>
      <c r="S1353" s="51">
        <v>80591</v>
      </c>
      <c r="T1353" s="51">
        <v>80591</v>
      </c>
    </row>
    <row r="1354" spans="1:20" s="10" customFormat="1" ht="65.099999999999994" customHeight="1" x14ac:dyDescent="0.3">
      <c r="A1354" s="13">
        <f>IF(D1354="","",SUBTOTAL(3,D$7:$D1354))</f>
        <v>1324</v>
      </c>
      <c r="B1354" s="376"/>
      <c r="C1354" s="17" t="s">
        <v>44</v>
      </c>
      <c r="D1354" s="15" t="s">
        <v>700</v>
      </c>
      <c r="E1354" s="55" t="s">
        <v>679</v>
      </c>
      <c r="F1354" s="16" t="s">
        <v>689</v>
      </c>
      <c r="G1354" s="376"/>
      <c r="H1354" s="373"/>
      <c r="I1354" s="373"/>
      <c r="J1354" s="389"/>
      <c r="K1354" s="53"/>
      <c r="L1354" s="51">
        <v>97182</v>
      </c>
      <c r="M1354" s="51">
        <v>97182</v>
      </c>
      <c r="N1354" s="51">
        <v>97182</v>
      </c>
      <c r="O1354" s="51">
        <v>97182</v>
      </c>
      <c r="P1354" s="51">
        <v>97182</v>
      </c>
      <c r="Q1354" s="51">
        <v>97182</v>
      </c>
      <c r="R1354" s="51">
        <v>97182</v>
      </c>
      <c r="S1354" s="51">
        <v>97182</v>
      </c>
      <c r="T1354" s="51">
        <v>97182</v>
      </c>
    </row>
    <row r="1355" spans="1:20" s="10" customFormat="1" ht="113.25" customHeight="1" x14ac:dyDescent="0.3">
      <c r="A1355" s="13">
        <f>IF(D1355="","",SUBTOTAL(3,D$7:$D1355))</f>
        <v>1325</v>
      </c>
      <c r="B1355" s="376"/>
      <c r="C1355" s="14" t="s">
        <v>690</v>
      </c>
      <c r="D1355" s="15" t="s">
        <v>700</v>
      </c>
      <c r="E1355" s="55" t="s">
        <v>679</v>
      </c>
      <c r="F1355" s="16" t="s">
        <v>691</v>
      </c>
      <c r="G1355" s="376"/>
      <c r="H1355" s="373"/>
      <c r="I1355" s="373"/>
      <c r="J1355" s="389"/>
      <c r="K1355" s="53"/>
      <c r="L1355" s="51">
        <v>29555</v>
      </c>
      <c r="M1355" s="51">
        <v>29555</v>
      </c>
      <c r="N1355" s="51">
        <v>29555</v>
      </c>
      <c r="O1355" s="51">
        <v>29555</v>
      </c>
      <c r="P1355" s="51">
        <v>29555</v>
      </c>
      <c r="Q1355" s="51">
        <v>29555</v>
      </c>
      <c r="R1355" s="51">
        <v>29555</v>
      </c>
      <c r="S1355" s="51">
        <v>29555</v>
      </c>
      <c r="T1355" s="51">
        <v>29555</v>
      </c>
    </row>
    <row r="1356" spans="1:20" s="10" customFormat="1" ht="65.099999999999994" customHeight="1" x14ac:dyDescent="0.3">
      <c r="A1356" s="13">
        <f>IF(D1356="","",SUBTOTAL(3,D$7:$D1356))</f>
        <v>1326</v>
      </c>
      <c r="B1356" s="376"/>
      <c r="C1356" s="17" t="s">
        <v>44</v>
      </c>
      <c r="D1356" s="15" t="s">
        <v>700</v>
      </c>
      <c r="E1356" s="55" t="s">
        <v>679</v>
      </c>
      <c r="F1356" s="16" t="s">
        <v>692</v>
      </c>
      <c r="G1356" s="376"/>
      <c r="H1356" s="373"/>
      <c r="I1356" s="373"/>
      <c r="J1356" s="389"/>
      <c r="K1356" s="53"/>
      <c r="L1356" s="51">
        <v>39600</v>
      </c>
      <c r="M1356" s="51">
        <v>39600</v>
      </c>
      <c r="N1356" s="51">
        <v>39600</v>
      </c>
      <c r="O1356" s="51">
        <v>39600</v>
      </c>
      <c r="P1356" s="51">
        <v>39600</v>
      </c>
      <c r="Q1356" s="51">
        <v>39600</v>
      </c>
      <c r="R1356" s="51">
        <v>39600</v>
      </c>
      <c r="S1356" s="51">
        <v>39600</v>
      </c>
      <c r="T1356" s="51">
        <v>39600</v>
      </c>
    </row>
    <row r="1357" spans="1:20" s="10" customFormat="1" ht="65.099999999999994" customHeight="1" x14ac:dyDescent="0.3">
      <c r="A1357" s="13">
        <f>IF(D1357="","",SUBTOTAL(3,D$7:$D1357))</f>
        <v>1327</v>
      </c>
      <c r="B1357" s="376"/>
      <c r="C1357" s="17" t="s">
        <v>44</v>
      </c>
      <c r="D1357" s="15" t="s">
        <v>700</v>
      </c>
      <c r="E1357" s="55" t="s">
        <v>679</v>
      </c>
      <c r="F1357" s="16" t="s">
        <v>693</v>
      </c>
      <c r="G1357" s="376"/>
      <c r="H1357" s="373"/>
      <c r="I1357" s="373"/>
      <c r="J1357" s="389"/>
      <c r="K1357" s="53"/>
      <c r="L1357" s="51">
        <v>50745</v>
      </c>
      <c r="M1357" s="51">
        <v>50745</v>
      </c>
      <c r="N1357" s="51">
        <v>50745</v>
      </c>
      <c r="O1357" s="51">
        <v>50745</v>
      </c>
      <c r="P1357" s="51">
        <v>50745</v>
      </c>
      <c r="Q1357" s="51">
        <v>50745</v>
      </c>
      <c r="R1357" s="51">
        <v>50745</v>
      </c>
      <c r="S1357" s="51">
        <v>50745</v>
      </c>
      <c r="T1357" s="51">
        <v>50745</v>
      </c>
    </row>
    <row r="1358" spans="1:20" s="10" customFormat="1" ht="65.099999999999994" customHeight="1" x14ac:dyDescent="0.3">
      <c r="A1358" s="13">
        <f>IF(D1358="","",SUBTOTAL(3,D$7:$D1358))</f>
        <v>1328</v>
      </c>
      <c r="B1358" s="376"/>
      <c r="C1358" s="17" t="s">
        <v>44</v>
      </c>
      <c r="D1358" s="15" t="s">
        <v>700</v>
      </c>
      <c r="E1358" s="55" t="s">
        <v>679</v>
      </c>
      <c r="F1358" s="16" t="s">
        <v>694</v>
      </c>
      <c r="G1358" s="376"/>
      <c r="H1358" s="373"/>
      <c r="I1358" s="373"/>
      <c r="J1358" s="389"/>
      <c r="K1358" s="53"/>
      <c r="L1358" s="51">
        <v>68855</v>
      </c>
      <c r="M1358" s="51">
        <v>68855</v>
      </c>
      <c r="N1358" s="51">
        <v>68855</v>
      </c>
      <c r="O1358" s="51">
        <v>68855</v>
      </c>
      <c r="P1358" s="51">
        <v>68855</v>
      </c>
      <c r="Q1358" s="51">
        <v>68855</v>
      </c>
      <c r="R1358" s="51">
        <v>68855</v>
      </c>
      <c r="S1358" s="51">
        <v>68855</v>
      </c>
      <c r="T1358" s="51">
        <v>68855</v>
      </c>
    </row>
    <row r="1359" spans="1:20" s="10" customFormat="1" ht="65.099999999999994" customHeight="1" x14ac:dyDescent="0.3">
      <c r="A1359" s="13">
        <f>IF(D1359="","",SUBTOTAL(3,D$7:$D1359))</f>
        <v>1329</v>
      </c>
      <c r="B1359" s="376"/>
      <c r="C1359" s="17" t="s">
        <v>44</v>
      </c>
      <c r="D1359" s="15" t="s">
        <v>700</v>
      </c>
      <c r="E1359" s="55" t="s">
        <v>679</v>
      </c>
      <c r="F1359" s="16" t="s">
        <v>695</v>
      </c>
      <c r="G1359" s="376"/>
      <c r="H1359" s="373"/>
      <c r="I1359" s="373"/>
      <c r="J1359" s="389"/>
      <c r="K1359" s="53"/>
      <c r="L1359" s="51">
        <v>94327</v>
      </c>
      <c r="M1359" s="51">
        <v>94327</v>
      </c>
      <c r="N1359" s="51">
        <v>94327</v>
      </c>
      <c r="O1359" s="51">
        <v>94327</v>
      </c>
      <c r="P1359" s="51">
        <v>94327</v>
      </c>
      <c r="Q1359" s="51">
        <v>94327</v>
      </c>
      <c r="R1359" s="51">
        <v>94327</v>
      </c>
      <c r="S1359" s="51">
        <v>94327</v>
      </c>
      <c r="T1359" s="51">
        <v>94327</v>
      </c>
    </row>
    <row r="1360" spans="1:20" s="10" customFormat="1" ht="65.099999999999994" customHeight="1" x14ac:dyDescent="0.3">
      <c r="A1360" s="13">
        <f>IF(D1360="","",SUBTOTAL(3,D$7:$D1360))</f>
        <v>1330</v>
      </c>
      <c r="B1360" s="376"/>
      <c r="C1360" s="17" t="s">
        <v>44</v>
      </c>
      <c r="D1360" s="15" t="s">
        <v>700</v>
      </c>
      <c r="E1360" s="55" t="s">
        <v>679</v>
      </c>
      <c r="F1360" s="16" t="s">
        <v>696</v>
      </c>
      <c r="G1360" s="376"/>
      <c r="H1360" s="373"/>
      <c r="I1360" s="373"/>
      <c r="J1360" s="389"/>
      <c r="K1360" s="53"/>
      <c r="L1360" s="51">
        <v>124473</v>
      </c>
      <c r="M1360" s="51">
        <v>124473</v>
      </c>
      <c r="N1360" s="51">
        <v>124473</v>
      </c>
      <c r="O1360" s="51">
        <v>124473</v>
      </c>
      <c r="P1360" s="51">
        <v>124473</v>
      </c>
      <c r="Q1360" s="51">
        <v>124473</v>
      </c>
      <c r="R1360" s="51">
        <v>124473</v>
      </c>
      <c r="S1360" s="51">
        <v>124473</v>
      </c>
      <c r="T1360" s="51">
        <v>124473</v>
      </c>
    </row>
    <row r="1361" spans="1:21" s="10" customFormat="1" ht="65.099999999999994" customHeight="1" x14ac:dyDescent="0.3">
      <c r="A1361" s="13">
        <f>IF(D1361="","",SUBTOTAL(3,D$7:$D1361))</f>
        <v>1331</v>
      </c>
      <c r="B1361" s="376"/>
      <c r="C1361" s="17" t="s">
        <v>44</v>
      </c>
      <c r="D1361" s="15" t="s">
        <v>700</v>
      </c>
      <c r="E1361" s="55" t="s">
        <v>679</v>
      </c>
      <c r="F1361" s="16" t="s">
        <v>697</v>
      </c>
      <c r="G1361" s="376"/>
      <c r="H1361" s="373"/>
      <c r="I1361" s="373"/>
      <c r="J1361" s="389"/>
      <c r="K1361" s="53"/>
      <c r="L1361" s="51">
        <v>157609</v>
      </c>
      <c r="M1361" s="51">
        <v>157609</v>
      </c>
      <c r="N1361" s="51">
        <v>157609</v>
      </c>
      <c r="O1361" s="51">
        <v>157609</v>
      </c>
      <c r="P1361" s="51">
        <v>157609</v>
      </c>
      <c r="Q1361" s="51">
        <v>157609</v>
      </c>
      <c r="R1361" s="51">
        <v>157609</v>
      </c>
      <c r="S1361" s="51">
        <v>157609</v>
      </c>
      <c r="T1361" s="51">
        <v>157609</v>
      </c>
    </row>
    <row r="1362" spans="1:21" s="10" customFormat="1" ht="65.099999999999994" customHeight="1" x14ac:dyDescent="0.3">
      <c r="A1362" s="13">
        <f>IF(D1362="","",SUBTOTAL(3,D$7:$D1362))</f>
        <v>1332</v>
      </c>
      <c r="B1362" s="376"/>
      <c r="C1362" s="17" t="s">
        <v>44</v>
      </c>
      <c r="D1362" s="15" t="s">
        <v>700</v>
      </c>
      <c r="E1362" s="55" t="s">
        <v>679</v>
      </c>
      <c r="F1362" s="16" t="s">
        <v>698</v>
      </c>
      <c r="G1362" s="376"/>
      <c r="H1362" s="373"/>
      <c r="I1362" s="373"/>
      <c r="J1362" s="389"/>
      <c r="K1362" s="53"/>
      <c r="L1362" s="51">
        <v>190145</v>
      </c>
      <c r="M1362" s="51">
        <v>190145</v>
      </c>
      <c r="N1362" s="51">
        <v>190145</v>
      </c>
      <c r="O1362" s="51">
        <v>190145</v>
      </c>
      <c r="P1362" s="51">
        <v>190145</v>
      </c>
      <c r="Q1362" s="51">
        <v>190145</v>
      </c>
      <c r="R1362" s="51">
        <v>190145</v>
      </c>
      <c r="S1362" s="51">
        <v>190145</v>
      </c>
      <c r="T1362" s="51">
        <v>190145</v>
      </c>
    </row>
    <row r="1363" spans="1:21" s="102" customFormat="1" ht="117" customHeight="1" x14ac:dyDescent="0.3">
      <c r="A1363" s="98">
        <f>IF(D1363="","",SUBTOTAL(3,D$7:$D1363))</f>
        <v>1333</v>
      </c>
      <c r="B1363" s="376"/>
      <c r="C1363" s="99" t="s">
        <v>716</v>
      </c>
      <c r="D1363" s="82" t="s">
        <v>700</v>
      </c>
      <c r="E1363" s="99" t="s">
        <v>571</v>
      </c>
      <c r="F1363" s="100" t="s">
        <v>720</v>
      </c>
      <c r="G1363" s="401" t="s">
        <v>3143</v>
      </c>
      <c r="H1363" s="99" t="s">
        <v>44</v>
      </c>
      <c r="I1363" s="99"/>
      <c r="J1363" s="404" t="s">
        <v>2525</v>
      </c>
      <c r="K1363" s="398"/>
      <c r="L1363" s="101">
        <v>227150</v>
      </c>
      <c r="M1363" s="101">
        <v>227150</v>
      </c>
      <c r="N1363" s="101">
        <v>227150</v>
      </c>
      <c r="O1363" s="101">
        <v>227150</v>
      </c>
      <c r="P1363" s="101">
        <v>227150</v>
      </c>
      <c r="Q1363" s="101">
        <v>227150</v>
      </c>
      <c r="R1363" s="101">
        <v>227150</v>
      </c>
      <c r="S1363" s="101">
        <v>227150</v>
      </c>
      <c r="T1363" s="101">
        <v>227150</v>
      </c>
      <c r="U1363" s="102">
        <v>155020</v>
      </c>
    </row>
    <row r="1364" spans="1:21" s="102" customFormat="1" ht="65.099999999999994" customHeight="1" x14ac:dyDescent="0.3">
      <c r="A1364" s="98">
        <f>IF(D1364="","",SUBTOTAL(3,D$7:$D1364))</f>
        <v>1334</v>
      </c>
      <c r="B1364" s="376"/>
      <c r="C1364" s="99" t="s">
        <v>44</v>
      </c>
      <c r="D1364" s="82" t="s">
        <v>700</v>
      </c>
      <c r="E1364" s="99" t="s">
        <v>44</v>
      </c>
      <c r="F1364" s="100" t="s">
        <v>721</v>
      </c>
      <c r="G1364" s="401"/>
      <c r="H1364" s="99" t="s">
        <v>44</v>
      </c>
      <c r="I1364" s="99"/>
      <c r="J1364" s="404"/>
      <c r="K1364" s="398"/>
      <c r="L1364" s="101">
        <v>1141300</v>
      </c>
      <c r="M1364" s="101">
        <v>1141300</v>
      </c>
      <c r="N1364" s="101">
        <v>1141300</v>
      </c>
      <c r="O1364" s="101">
        <v>1141300</v>
      </c>
      <c r="P1364" s="101">
        <v>1141300</v>
      </c>
      <c r="Q1364" s="101">
        <v>1141300</v>
      </c>
      <c r="R1364" s="101">
        <v>1141300</v>
      </c>
      <c r="S1364" s="101">
        <v>1141300</v>
      </c>
      <c r="T1364" s="101">
        <v>1141300</v>
      </c>
      <c r="U1364" s="102">
        <v>778890</v>
      </c>
    </row>
    <row r="1365" spans="1:21" s="102" customFormat="1" ht="65.099999999999994" customHeight="1" x14ac:dyDescent="0.3">
      <c r="A1365" s="98">
        <f>IF(D1365="","",SUBTOTAL(3,D$7:$D1365))</f>
        <v>1335</v>
      </c>
      <c r="B1365" s="376"/>
      <c r="C1365" s="99" t="s">
        <v>44</v>
      </c>
      <c r="D1365" s="82" t="s">
        <v>700</v>
      </c>
      <c r="E1365" s="99" t="s">
        <v>44</v>
      </c>
      <c r="F1365" s="100" t="s">
        <v>722</v>
      </c>
      <c r="G1365" s="401"/>
      <c r="H1365" s="99" t="s">
        <v>44</v>
      </c>
      <c r="I1365" s="99"/>
      <c r="J1365" s="404"/>
      <c r="K1365" s="398"/>
      <c r="L1365" s="101">
        <v>1431540</v>
      </c>
      <c r="M1365" s="101">
        <v>1431540</v>
      </c>
      <c r="N1365" s="101">
        <v>1431540</v>
      </c>
      <c r="O1365" s="101">
        <v>1431540</v>
      </c>
      <c r="P1365" s="101">
        <v>1431540</v>
      </c>
      <c r="Q1365" s="101">
        <v>1431540</v>
      </c>
      <c r="R1365" s="101">
        <v>1431540</v>
      </c>
      <c r="S1365" s="101">
        <v>1431540</v>
      </c>
      <c r="T1365" s="101">
        <v>1431540</v>
      </c>
      <c r="U1365" s="102">
        <v>976960</v>
      </c>
    </row>
    <row r="1366" spans="1:21" s="102" customFormat="1" ht="102.75" customHeight="1" x14ac:dyDescent="0.3">
      <c r="A1366" s="98">
        <f>IF(D1366="","",SUBTOTAL(3,D$7:$D1366))</f>
        <v>1336</v>
      </c>
      <c r="B1366" s="376"/>
      <c r="C1366" s="99" t="s">
        <v>723</v>
      </c>
      <c r="D1366" s="82" t="s">
        <v>700</v>
      </c>
      <c r="E1366" s="81" t="s">
        <v>724</v>
      </c>
      <c r="F1366" s="100" t="s">
        <v>725</v>
      </c>
      <c r="G1366" s="401"/>
      <c r="H1366" s="99" t="s">
        <v>44</v>
      </c>
      <c r="I1366" s="99"/>
      <c r="J1366" s="404"/>
      <c r="K1366" s="398"/>
      <c r="L1366" s="101">
        <v>9090</v>
      </c>
      <c r="M1366" s="101">
        <v>9090</v>
      </c>
      <c r="N1366" s="101">
        <v>9090</v>
      </c>
      <c r="O1366" s="101">
        <v>9090</v>
      </c>
      <c r="P1366" s="101">
        <v>9090</v>
      </c>
      <c r="Q1366" s="101">
        <v>9090</v>
      </c>
      <c r="R1366" s="101">
        <v>9090</v>
      </c>
      <c r="S1366" s="101">
        <v>9090</v>
      </c>
      <c r="T1366" s="101">
        <v>9090</v>
      </c>
      <c r="U1366" s="102">
        <v>6400</v>
      </c>
    </row>
    <row r="1367" spans="1:21" s="102" customFormat="1" ht="65.099999999999994" customHeight="1" x14ac:dyDescent="0.3">
      <c r="A1367" s="98">
        <f>IF(D1367="","",SUBTOTAL(3,D$7:$D1367))</f>
        <v>1337</v>
      </c>
      <c r="B1367" s="376"/>
      <c r="C1367" s="99" t="s">
        <v>44</v>
      </c>
      <c r="D1367" s="82" t="s">
        <v>700</v>
      </c>
      <c r="E1367" s="99" t="s">
        <v>44</v>
      </c>
      <c r="F1367" s="100" t="s">
        <v>726</v>
      </c>
      <c r="G1367" s="401"/>
      <c r="H1367" s="99" t="s">
        <v>44</v>
      </c>
      <c r="I1367" s="99"/>
      <c r="J1367" s="404"/>
      <c r="K1367" s="398"/>
      <c r="L1367" s="101">
        <v>11670</v>
      </c>
      <c r="M1367" s="101">
        <v>11670</v>
      </c>
      <c r="N1367" s="101">
        <v>11670</v>
      </c>
      <c r="O1367" s="101">
        <v>11670</v>
      </c>
      <c r="P1367" s="101">
        <v>11670</v>
      </c>
      <c r="Q1367" s="101">
        <v>11670</v>
      </c>
      <c r="R1367" s="101">
        <v>11670</v>
      </c>
      <c r="S1367" s="101">
        <v>11670</v>
      </c>
      <c r="T1367" s="101">
        <v>11670</v>
      </c>
      <c r="U1367" s="102">
        <v>8210</v>
      </c>
    </row>
    <row r="1368" spans="1:21" s="102" customFormat="1" ht="65.099999999999994" customHeight="1" x14ac:dyDescent="0.3">
      <c r="A1368" s="98">
        <f>IF(D1368="","",SUBTOTAL(3,D$7:$D1368))</f>
        <v>1338</v>
      </c>
      <c r="B1368" s="376"/>
      <c r="C1368" s="99" t="s">
        <v>44</v>
      </c>
      <c r="D1368" s="82" t="s">
        <v>700</v>
      </c>
      <c r="E1368" s="99" t="s">
        <v>44</v>
      </c>
      <c r="F1368" s="100" t="s">
        <v>727</v>
      </c>
      <c r="G1368" s="401"/>
      <c r="H1368" s="99" t="s">
        <v>44</v>
      </c>
      <c r="I1368" s="99"/>
      <c r="J1368" s="404"/>
      <c r="K1368" s="398"/>
      <c r="L1368" s="101">
        <v>34580</v>
      </c>
      <c r="M1368" s="101">
        <v>34580</v>
      </c>
      <c r="N1368" s="101">
        <v>34580</v>
      </c>
      <c r="O1368" s="101">
        <v>34580</v>
      </c>
      <c r="P1368" s="101">
        <v>34580</v>
      </c>
      <c r="Q1368" s="101">
        <v>34580</v>
      </c>
      <c r="R1368" s="101">
        <v>34580</v>
      </c>
      <c r="S1368" s="101">
        <v>34580</v>
      </c>
      <c r="T1368" s="101">
        <v>34580</v>
      </c>
      <c r="U1368" s="102">
        <v>24310</v>
      </c>
    </row>
    <row r="1369" spans="1:21" s="102" customFormat="1" ht="65.099999999999994" customHeight="1" x14ac:dyDescent="0.3">
      <c r="A1369" s="98">
        <f>IF(D1369="","",SUBTOTAL(3,D$7:$D1369))</f>
        <v>1339</v>
      </c>
      <c r="B1369" s="376"/>
      <c r="C1369" s="99" t="s">
        <v>44</v>
      </c>
      <c r="D1369" s="82" t="s">
        <v>700</v>
      </c>
      <c r="E1369" s="99" t="s">
        <v>44</v>
      </c>
      <c r="F1369" s="100" t="s">
        <v>728</v>
      </c>
      <c r="G1369" s="401"/>
      <c r="H1369" s="99" t="s">
        <v>44</v>
      </c>
      <c r="I1369" s="99"/>
      <c r="J1369" s="404"/>
      <c r="K1369" s="398"/>
      <c r="L1369" s="101">
        <v>124260</v>
      </c>
      <c r="M1369" s="101">
        <v>124260</v>
      </c>
      <c r="N1369" s="101">
        <v>124260</v>
      </c>
      <c r="O1369" s="101">
        <v>124260</v>
      </c>
      <c r="P1369" s="101">
        <v>124260</v>
      </c>
      <c r="Q1369" s="101">
        <v>124260</v>
      </c>
      <c r="R1369" s="101">
        <v>124260</v>
      </c>
      <c r="S1369" s="101">
        <v>124260</v>
      </c>
      <c r="T1369" s="101">
        <v>124260</v>
      </c>
      <c r="U1369" s="102">
        <v>87340</v>
      </c>
    </row>
    <row r="1370" spans="1:21" s="102" customFormat="1" ht="65.099999999999994" customHeight="1" x14ac:dyDescent="0.3">
      <c r="A1370" s="98">
        <f>IF(D1370="","",SUBTOTAL(3,D$7:$D1370))</f>
        <v>1340</v>
      </c>
      <c r="B1370" s="376"/>
      <c r="C1370" s="99" t="s">
        <v>44</v>
      </c>
      <c r="D1370" s="82" t="s">
        <v>700</v>
      </c>
      <c r="E1370" s="99" t="s">
        <v>44</v>
      </c>
      <c r="F1370" s="100" t="s">
        <v>729</v>
      </c>
      <c r="G1370" s="401"/>
      <c r="H1370" s="99" t="s">
        <v>44</v>
      </c>
      <c r="I1370" s="99"/>
      <c r="J1370" s="404"/>
      <c r="K1370" s="398"/>
      <c r="L1370" s="101">
        <v>230190</v>
      </c>
      <c r="M1370" s="101">
        <v>230190</v>
      </c>
      <c r="N1370" s="101">
        <v>230190</v>
      </c>
      <c r="O1370" s="101">
        <v>230190</v>
      </c>
      <c r="P1370" s="101">
        <v>230190</v>
      </c>
      <c r="Q1370" s="101">
        <v>230190</v>
      </c>
      <c r="R1370" s="101">
        <v>230190</v>
      </c>
      <c r="S1370" s="101">
        <v>230190</v>
      </c>
      <c r="T1370" s="101">
        <v>230190</v>
      </c>
      <c r="U1370" s="102">
        <v>161810</v>
      </c>
    </row>
    <row r="1371" spans="1:21" s="102" customFormat="1" ht="65.099999999999994" customHeight="1" x14ac:dyDescent="0.3">
      <c r="A1371" s="98">
        <f>IF(D1371="","",SUBTOTAL(3,D$7:$D1371))</f>
        <v>1341</v>
      </c>
      <c r="B1371" s="376"/>
      <c r="C1371" s="99" t="s">
        <v>44</v>
      </c>
      <c r="D1371" s="82" t="s">
        <v>700</v>
      </c>
      <c r="E1371" s="99" t="s">
        <v>44</v>
      </c>
      <c r="F1371" s="100" t="s">
        <v>730</v>
      </c>
      <c r="G1371" s="401"/>
      <c r="H1371" s="99" t="s">
        <v>44</v>
      </c>
      <c r="I1371" s="99"/>
      <c r="J1371" s="404"/>
      <c r="K1371" s="398"/>
      <c r="L1371" s="101">
        <v>454050</v>
      </c>
      <c r="M1371" s="101">
        <v>454050</v>
      </c>
      <c r="N1371" s="101">
        <v>454050</v>
      </c>
      <c r="O1371" s="101">
        <v>454050</v>
      </c>
      <c r="P1371" s="101">
        <v>454050</v>
      </c>
      <c r="Q1371" s="101">
        <v>454050</v>
      </c>
      <c r="R1371" s="101">
        <v>454050</v>
      </c>
      <c r="S1371" s="101">
        <v>454050</v>
      </c>
      <c r="T1371" s="101">
        <v>454050</v>
      </c>
      <c r="U1371" s="102">
        <v>316000</v>
      </c>
    </row>
    <row r="1372" spans="1:21" s="102" customFormat="1" ht="65.099999999999994" customHeight="1" x14ac:dyDescent="0.3">
      <c r="A1372" s="98">
        <f>IF(D1372="","",SUBTOTAL(3,D$7:$D1372))</f>
        <v>1342</v>
      </c>
      <c r="B1372" s="376"/>
      <c r="C1372" s="99" t="s">
        <v>44</v>
      </c>
      <c r="D1372" s="82" t="s">
        <v>700</v>
      </c>
      <c r="E1372" s="99" t="s">
        <v>44</v>
      </c>
      <c r="F1372" s="100" t="s">
        <v>731</v>
      </c>
      <c r="G1372" s="401"/>
      <c r="H1372" s="99" t="s">
        <v>44</v>
      </c>
      <c r="I1372" s="99"/>
      <c r="J1372" s="404"/>
      <c r="K1372" s="398"/>
      <c r="L1372" s="101">
        <v>589460</v>
      </c>
      <c r="M1372" s="101">
        <v>589460</v>
      </c>
      <c r="N1372" s="101">
        <v>589460</v>
      </c>
      <c r="O1372" s="101">
        <v>589460</v>
      </c>
      <c r="P1372" s="101">
        <v>589460</v>
      </c>
      <c r="Q1372" s="101">
        <v>589460</v>
      </c>
      <c r="R1372" s="101">
        <v>589460</v>
      </c>
      <c r="S1372" s="101">
        <v>589460</v>
      </c>
      <c r="T1372" s="101">
        <v>589460</v>
      </c>
      <c r="U1372" s="102">
        <v>488840</v>
      </c>
    </row>
    <row r="1373" spans="1:21" s="102" customFormat="1" ht="105.75" customHeight="1" x14ac:dyDescent="0.3">
      <c r="A1373" s="98">
        <f>IF(D1373="","",SUBTOTAL(3,D$7:$D1373))</f>
        <v>1343</v>
      </c>
      <c r="B1373" s="376"/>
      <c r="C1373" s="99" t="s">
        <v>732</v>
      </c>
      <c r="D1373" s="82" t="s">
        <v>700</v>
      </c>
      <c r="E1373" s="81" t="s">
        <v>594</v>
      </c>
      <c r="F1373" s="100" t="s">
        <v>733</v>
      </c>
      <c r="G1373" s="401"/>
      <c r="H1373" s="99" t="s">
        <v>44</v>
      </c>
      <c r="I1373" s="99"/>
      <c r="J1373" s="404"/>
      <c r="K1373" s="398"/>
      <c r="L1373" s="101">
        <v>26100</v>
      </c>
      <c r="M1373" s="101">
        <v>26100</v>
      </c>
      <c r="N1373" s="101">
        <v>26100</v>
      </c>
      <c r="O1373" s="101">
        <v>26100</v>
      </c>
      <c r="P1373" s="101">
        <v>26100</v>
      </c>
      <c r="Q1373" s="101">
        <v>26100</v>
      </c>
      <c r="R1373" s="101">
        <v>26100</v>
      </c>
      <c r="S1373" s="101">
        <v>26100</v>
      </c>
      <c r="T1373" s="101">
        <v>26100</v>
      </c>
      <c r="U1373" s="102">
        <v>18340</v>
      </c>
    </row>
    <row r="1374" spans="1:21" s="102" customFormat="1" ht="65.099999999999994" customHeight="1" x14ac:dyDescent="0.3">
      <c r="A1374" s="98">
        <f>IF(D1374="","",SUBTOTAL(3,D$7:$D1374))</f>
        <v>1344</v>
      </c>
      <c r="B1374" s="376"/>
      <c r="C1374" s="99" t="s">
        <v>44</v>
      </c>
      <c r="D1374" s="82" t="s">
        <v>700</v>
      </c>
      <c r="E1374" s="99" t="s">
        <v>44</v>
      </c>
      <c r="F1374" s="100" t="s">
        <v>734</v>
      </c>
      <c r="G1374" s="401"/>
      <c r="H1374" s="99" t="s">
        <v>44</v>
      </c>
      <c r="I1374" s="99"/>
      <c r="J1374" s="404"/>
      <c r="K1374" s="398"/>
      <c r="L1374" s="101">
        <v>56520</v>
      </c>
      <c r="M1374" s="101">
        <v>56520</v>
      </c>
      <c r="N1374" s="101">
        <v>56520</v>
      </c>
      <c r="O1374" s="101">
        <v>56520</v>
      </c>
      <c r="P1374" s="101">
        <v>56520</v>
      </c>
      <c r="Q1374" s="101">
        <v>56520</v>
      </c>
      <c r="R1374" s="101">
        <v>56520</v>
      </c>
      <c r="S1374" s="101">
        <v>56520</v>
      </c>
      <c r="T1374" s="101">
        <v>56520</v>
      </c>
      <c r="U1374" s="102">
        <v>38930</v>
      </c>
    </row>
    <row r="1375" spans="1:21" s="102" customFormat="1" ht="65.099999999999994" customHeight="1" x14ac:dyDescent="0.3">
      <c r="A1375" s="98">
        <f>IF(D1375="","",SUBTOTAL(3,D$7:$D1375))</f>
        <v>1345</v>
      </c>
      <c r="B1375" s="376"/>
      <c r="C1375" s="99" t="s">
        <v>44</v>
      </c>
      <c r="D1375" s="82" t="s">
        <v>700</v>
      </c>
      <c r="E1375" s="99" t="s">
        <v>44</v>
      </c>
      <c r="F1375" s="100" t="s">
        <v>735</v>
      </c>
      <c r="G1375" s="401"/>
      <c r="H1375" s="99" t="s">
        <v>44</v>
      </c>
      <c r="I1375" s="99"/>
      <c r="J1375" s="404"/>
      <c r="K1375" s="398"/>
      <c r="L1375" s="101">
        <v>126060</v>
      </c>
      <c r="M1375" s="101">
        <v>126060</v>
      </c>
      <c r="N1375" s="101">
        <v>126060</v>
      </c>
      <c r="O1375" s="101">
        <v>126060</v>
      </c>
      <c r="P1375" s="101">
        <v>126060</v>
      </c>
      <c r="Q1375" s="101">
        <v>126060</v>
      </c>
      <c r="R1375" s="101">
        <v>126060</v>
      </c>
      <c r="S1375" s="101">
        <v>126060</v>
      </c>
      <c r="T1375" s="101">
        <v>126060</v>
      </c>
      <c r="U1375" s="102">
        <v>86830</v>
      </c>
    </row>
    <row r="1376" spans="1:21" s="102" customFormat="1" ht="102.75" customHeight="1" x14ac:dyDescent="0.3">
      <c r="A1376" s="98">
        <f>IF(D1376="","",SUBTOTAL(3,D$7:$D1376))</f>
        <v>1346</v>
      </c>
      <c r="B1376" s="376"/>
      <c r="C1376" s="99" t="s">
        <v>736</v>
      </c>
      <c r="D1376" s="82" t="s">
        <v>700</v>
      </c>
      <c r="E1376" s="81" t="s">
        <v>594</v>
      </c>
      <c r="F1376" s="100" t="s">
        <v>737</v>
      </c>
      <c r="G1376" s="401"/>
      <c r="H1376" s="99" t="s">
        <v>44</v>
      </c>
      <c r="I1376" s="99"/>
      <c r="J1376" s="404"/>
      <c r="K1376" s="398"/>
      <c r="L1376" s="101">
        <v>34430</v>
      </c>
      <c r="M1376" s="101">
        <v>34430</v>
      </c>
      <c r="N1376" s="101">
        <v>34430</v>
      </c>
      <c r="O1376" s="101">
        <v>34430</v>
      </c>
      <c r="P1376" s="101">
        <v>34430</v>
      </c>
      <c r="Q1376" s="101">
        <v>34430</v>
      </c>
      <c r="R1376" s="101">
        <v>34430</v>
      </c>
      <c r="S1376" s="101">
        <v>34430</v>
      </c>
      <c r="T1376" s="101">
        <v>34430</v>
      </c>
      <c r="U1376" s="102">
        <v>24210</v>
      </c>
    </row>
    <row r="1377" spans="1:21" s="102" customFormat="1" ht="65.099999999999994" customHeight="1" x14ac:dyDescent="0.3">
      <c r="A1377" s="98">
        <f>IF(D1377="","",SUBTOTAL(3,D$7:$D1377))</f>
        <v>1347</v>
      </c>
      <c r="B1377" s="376"/>
      <c r="C1377" s="99" t="s">
        <v>44</v>
      </c>
      <c r="D1377" s="82" t="s">
        <v>700</v>
      </c>
      <c r="E1377" s="99" t="s">
        <v>44</v>
      </c>
      <c r="F1377" s="100" t="s">
        <v>738</v>
      </c>
      <c r="G1377" s="401"/>
      <c r="H1377" s="99" t="s">
        <v>44</v>
      </c>
      <c r="I1377" s="99"/>
      <c r="J1377" s="404"/>
      <c r="K1377" s="398"/>
      <c r="L1377" s="101">
        <v>52030</v>
      </c>
      <c r="M1377" s="101">
        <v>52030</v>
      </c>
      <c r="N1377" s="101">
        <v>52030</v>
      </c>
      <c r="O1377" s="101">
        <v>52030</v>
      </c>
      <c r="P1377" s="101">
        <v>52030</v>
      </c>
      <c r="Q1377" s="101">
        <v>52030</v>
      </c>
      <c r="R1377" s="101">
        <v>52030</v>
      </c>
      <c r="S1377" s="101">
        <v>52030</v>
      </c>
      <c r="T1377" s="101">
        <v>52030</v>
      </c>
      <c r="U1377" s="102">
        <v>35840</v>
      </c>
    </row>
    <row r="1378" spans="1:21" s="102" customFormat="1" ht="65.099999999999994" customHeight="1" x14ac:dyDescent="0.3">
      <c r="A1378" s="98">
        <f>IF(D1378="","",SUBTOTAL(3,D$7:$D1378))</f>
        <v>1348</v>
      </c>
      <c r="B1378" s="376"/>
      <c r="C1378" s="99" t="s">
        <v>44</v>
      </c>
      <c r="D1378" s="82" t="s">
        <v>700</v>
      </c>
      <c r="E1378" s="99" t="s">
        <v>44</v>
      </c>
      <c r="F1378" s="100" t="s">
        <v>739</v>
      </c>
      <c r="G1378" s="401"/>
      <c r="H1378" s="99" t="s">
        <v>44</v>
      </c>
      <c r="I1378" s="99"/>
      <c r="J1378" s="404"/>
      <c r="K1378" s="398"/>
      <c r="L1378" s="101">
        <v>106380</v>
      </c>
      <c r="M1378" s="101">
        <v>106380</v>
      </c>
      <c r="N1378" s="101">
        <v>106380</v>
      </c>
      <c r="O1378" s="101">
        <v>106380</v>
      </c>
      <c r="P1378" s="101">
        <v>106380</v>
      </c>
      <c r="Q1378" s="101">
        <v>106380</v>
      </c>
      <c r="R1378" s="101">
        <v>106380</v>
      </c>
      <c r="S1378" s="101">
        <v>106380</v>
      </c>
      <c r="T1378" s="101">
        <v>106380</v>
      </c>
      <c r="U1378" s="102">
        <v>74780</v>
      </c>
    </row>
    <row r="1379" spans="1:21" s="102" customFormat="1" ht="96" customHeight="1" x14ac:dyDescent="0.3">
      <c r="A1379" s="98">
        <f>IF(D1379="","",SUBTOTAL(3,D$7:$D1379))</f>
        <v>1349</v>
      </c>
      <c r="B1379" s="376"/>
      <c r="C1379" s="99" t="s">
        <v>740</v>
      </c>
      <c r="D1379" s="82" t="s">
        <v>700</v>
      </c>
      <c r="E1379" s="81" t="s">
        <v>594</v>
      </c>
      <c r="F1379" s="100" t="s">
        <v>741</v>
      </c>
      <c r="G1379" s="401"/>
      <c r="H1379" s="99" t="s">
        <v>44</v>
      </c>
      <c r="I1379" s="99"/>
      <c r="J1379" s="404"/>
      <c r="K1379" s="398"/>
      <c r="L1379" s="101">
        <v>43820</v>
      </c>
      <c r="M1379" s="101">
        <v>43820</v>
      </c>
      <c r="N1379" s="101">
        <v>43820</v>
      </c>
      <c r="O1379" s="101">
        <v>43820</v>
      </c>
      <c r="P1379" s="101">
        <v>43820</v>
      </c>
      <c r="Q1379" s="101">
        <v>43820</v>
      </c>
      <c r="R1379" s="101">
        <v>43820</v>
      </c>
      <c r="S1379" s="101">
        <v>43820</v>
      </c>
      <c r="T1379" s="101">
        <v>43820</v>
      </c>
      <c r="U1379" s="102">
        <v>30800</v>
      </c>
    </row>
    <row r="1380" spans="1:21" s="102" customFormat="1" ht="65.099999999999994" customHeight="1" x14ac:dyDescent="0.3">
      <c r="A1380" s="98">
        <f>IF(D1380="","",SUBTOTAL(3,D$7:$D1380))</f>
        <v>1350</v>
      </c>
      <c r="B1380" s="376"/>
      <c r="C1380" s="99" t="s">
        <v>44</v>
      </c>
      <c r="D1380" s="82" t="s">
        <v>700</v>
      </c>
      <c r="E1380" s="99" t="s">
        <v>44</v>
      </c>
      <c r="F1380" s="100" t="s">
        <v>742</v>
      </c>
      <c r="G1380" s="401"/>
      <c r="H1380" s="99" t="s">
        <v>44</v>
      </c>
      <c r="I1380" s="99"/>
      <c r="J1380" s="404"/>
      <c r="K1380" s="398"/>
      <c r="L1380" s="101">
        <v>66240</v>
      </c>
      <c r="M1380" s="101">
        <v>66240</v>
      </c>
      <c r="N1380" s="101">
        <v>66240</v>
      </c>
      <c r="O1380" s="101">
        <v>66240</v>
      </c>
      <c r="P1380" s="101">
        <v>66240</v>
      </c>
      <c r="Q1380" s="101">
        <v>66240</v>
      </c>
      <c r="R1380" s="101">
        <v>66240</v>
      </c>
      <c r="S1380" s="101">
        <v>66240</v>
      </c>
      <c r="T1380" s="101">
        <v>66240</v>
      </c>
      <c r="U1380" s="102">
        <v>45630</v>
      </c>
    </row>
    <row r="1381" spans="1:21" s="102" customFormat="1" ht="93" customHeight="1" x14ac:dyDescent="0.3">
      <c r="A1381" s="98">
        <f>IF(D1381="","",SUBTOTAL(3,D$7:$D1381))</f>
        <v>1351</v>
      </c>
      <c r="B1381" s="376"/>
      <c r="C1381" s="99" t="s">
        <v>743</v>
      </c>
      <c r="D1381" s="82" t="s">
        <v>700</v>
      </c>
      <c r="E1381" s="81" t="s">
        <v>744</v>
      </c>
      <c r="F1381" s="100" t="s">
        <v>745</v>
      </c>
      <c r="G1381" s="401"/>
      <c r="H1381" s="99" t="s">
        <v>44</v>
      </c>
      <c r="I1381" s="99"/>
      <c r="J1381" s="404"/>
      <c r="K1381" s="398"/>
      <c r="L1381" s="101">
        <v>191510</v>
      </c>
      <c r="M1381" s="101">
        <v>191510</v>
      </c>
      <c r="N1381" s="101">
        <v>191510</v>
      </c>
      <c r="O1381" s="101">
        <v>191510</v>
      </c>
      <c r="P1381" s="101">
        <v>191510</v>
      </c>
      <c r="Q1381" s="101">
        <v>191510</v>
      </c>
      <c r="R1381" s="101">
        <v>191510</v>
      </c>
      <c r="S1381" s="101">
        <v>191510</v>
      </c>
      <c r="T1381" s="101">
        <v>191510</v>
      </c>
      <c r="U1381" s="102">
        <v>134620</v>
      </c>
    </row>
    <row r="1382" spans="1:21" s="102" customFormat="1" ht="65.099999999999994" customHeight="1" x14ac:dyDescent="0.3">
      <c r="A1382" s="98">
        <f>IF(D1382="","",SUBTOTAL(3,D$7:$D1382))</f>
        <v>1352</v>
      </c>
      <c r="B1382" s="376"/>
      <c r="C1382" s="99" t="s">
        <v>44</v>
      </c>
      <c r="D1382" s="82" t="s">
        <v>700</v>
      </c>
      <c r="E1382" s="99" t="s">
        <v>44</v>
      </c>
      <c r="F1382" s="100" t="s">
        <v>746</v>
      </c>
      <c r="G1382" s="401"/>
      <c r="H1382" s="99" t="s">
        <v>44</v>
      </c>
      <c r="I1382" s="99"/>
      <c r="J1382" s="404"/>
      <c r="K1382" s="398"/>
      <c r="L1382" s="101">
        <v>277670</v>
      </c>
      <c r="M1382" s="101">
        <v>277670</v>
      </c>
      <c r="N1382" s="101">
        <v>277670</v>
      </c>
      <c r="O1382" s="101">
        <v>277670</v>
      </c>
      <c r="P1382" s="101">
        <v>277670</v>
      </c>
      <c r="Q1382" s="101">
        <v>277670</v>
      </c>
      <c r="R1382" s="101">
        <v>277670</v>
      </c>
      <c r="S1382" s="101">
        <v>277670</v>
      </c>
      <c r="T1382" s="101">
        <v>277670</v>
      </c>
      <c r="U1382" s="102">
        <v>195190</v>
      </c>
    </row>
    <row r="1383" spans="1:21" s="102" customFormat="1" ht="65.099999999999994" customHeight="1" x14ac:dyDescent="0.3">
      <c r="A1383" s="98">
        <f>IF(D1383="","",SUBTOTAL(3,D$7:$D1383))</f>
        <v>1353</v>
      </c>
      <c r="B1383" s="376"/>
      <c r="C1383" s="99" t="s">
        <v>44</v>
      </c>
      <c r="D1383" s="82" t="s">
        <v>700</v>
      </c>
      <c r="E1383" s="99" t="s">
        <v>44</v>
      </c>
      <c r="F1383" s="100" t="s">
        <v>747</v>
      </c>
      <c r="G1383" s="401"/>
      <c r="H1383" s="99" t="s">
        <v>44</v>
      </c>
      <c r="I1383" s="99"/>
      <c r="J1383" s="404"/>
      <c r="K1383" s="398"/>
      <c r="L1383" s="101">
        <v>1453580</v>
      </c>
      <c r="M1383" s="101">
        <v>1453580</v>
      </c>
      <c r="N1383" s="101">
        <v>1453580</v>
      </c>
      <c r="O1383" s="101">
        <v>1453580</v>
      </c>
      <c r="P1383" s="101">
        <v>1453580</v>
      </c>
      <c r="Q1383" s="101">
        <v>1453580</v>
      </c>
      <c r="R1383" s="101">
        <v>1453580</v>
      </c>
      <c r="S1383" s="101">
        <v>1453580</v>
      </c>
      <c r="T1383" s="101">
        <v>1453580</v>
      </c>
      <c r="U1383" s="102">
        <v>1021760</v>
      </c>
    </row>
    <row r="1384" spans="1:21" s="102" customFormat="1" ht="65.099999999999994" customHeight="1" x14ac:dyDescent="0.3">
      <c r="A1384" s="98">
        <f>IF(D1384="","",SUBTOTAL(3,D$7:$D1384))</f>
        <v>1354</v>
      </c>
      <c r="B1384" s="376"/>
      <c r="C1384" s="99" t="s">
        <v>44</v>
      </c>
      <c r="D1384" s="82" t="s">
        <v>700</v>
      </c>
      <c r="E1384" s="99" t="s">
        <v>44</v>
      </c>
      <c r="F1384" s="100" t="s">
        <v>748</v>
      </c>
      <c r="G1384" s="401"/>
      <c r="H1384" s="99" t="s">
        <v>44</v>
      </c>
      <c r="I1384" s="99"/>
      <c r="J1384" s="404"/>
      <c r="K1384" s="398"/>
      <c r="L1384" s="101">
        <v>1809360</v>
      </c>
      <c r="M1384" s="101">
        <v>1809360</v>
      </c>
      <c r="N1384" s="101">
        <v>1809360</v>
      </c>
      <c r="O1384" s="101">
        <v>1809360</v>
      </c>
      <c r="P1384" s="101">
        <v>1809360</v>
      </c>
      <c r="Q1384" s="101">
        <v>1809360</v>
      </c>
      <c r="R1384" s="101">
        <v>1809360</v>
      </c>
      <c r="S1384" s="101">
        <v>1809360</v>
      </c>
      <c r="T1384" s="101">
        <v>1809360</v>
      </c>
      <c r="U1384" s="102">
        <v>1271840</v>
      </c>
    </row>
    <row r="1385" spans="1:21" s="102" customFormat="1" ht="111" customHeight="1" x14ac:dyDescent="0.3">
      <c r="A1385" s="98">
        <f>IF(D1385="","",SUBTOTAL(3,D$7:$D1385))</f>
        <v>1355</v>
      </c>
      <c r="B1385" s="376"/>
      <c r="C1385" s="99" t="s">
        <v>749</v>
      </c>
      <c r="D1385" s="82" t="s">
        <v>700</v>
      </c>
      <c r="E1385" s="81" t="s">
        <v>744</v>
      </c>
      <c r="F1385" s="100" t="s">
        <v>750</v>
      </c>
      <c r="G1385" s="401"/>
      <c r="H1385" s="99" t="s">
        <v>44</v>
      </c>
      <c r="I1385" s="99"/>
      <c r="J1385" s="404"/>
      <c r="K1385" s="398"/>
      <c r="L1385" s="101">
        <v>270520</v>
      </c>
      <c r="M1385" s="101">
        <v>270520</v>
      </c>
      <c r="N1385" s="101">
        <v>270520</v>
      </c>
      <c r="O1385" s="101">
        <v>270520</v>
      </c>
      <c r="P1385" s="101">
        <v>270520</v>
      </c>
      <c r="Q1385" s="101">
        <v>270520</v>
      </c>
      <c r="R1385" s="101">
        <v>270520</v>
      </c>
      <c r="S1385" s="101">
        <v>270520</v>
      </c>
      <c r="T1385" s="101">
        <v>270520</v>
      </c>
      <c r="U1385" s="102">
        <v>186330</v>
      </c>
    </row>
    <row r="1386" spans="1:21" s="102" customFormat="1" ht="65.099999999999994" customHeight="1" x14ac:dyDescent="0.3">
      <c r="A1386" s="98">
        <f>IF(D1386="","",SUBTOTAL(3,D$7:$D1386))</f>
        <v>1356</v>
      </c>
      <c r="B1386" s="376"/>
      <c r="C1386" s="99" t="s">
        <v>44</v>
      </c>
      <c r="D1386" s="82" t="s">
        <v>700</v>
      </c>
      <c r="E1386" s="99" t="s">
        <v>44</v>
      </c>
      <c r="F1386" s="100" t="s">
        <v>751</v>
      </c>
      <c r="G1386" s="401"/>
      <c r="H1386" s="99" t="s">
        <v>44</v>
      </c>
      <c r="I1386" s="99"/>
      <c r="J1386" s="404"/>
      <c r="K1386" s="398"/>
      <c r="L1386" s="101">
        <v>714180</v>
      </c>
      <c r="M1386" s="101">
        <v>714180</v>
      </c>
      <c r="N1386" s="101">
        <v>714180</v>
      </c>
      <c r="O1386" s="101">
        <v>714180</v>
      </c>
      <c r="P1386" s="101">
        <v>714180</v>
      </c>
      <c r="Q1386" s="101">
        <v>714180</v>
      </c>
      <c r="R1386" s="101">
        <v>714180</v>
      </c>
      <c r="S1386" s="101">
        <v>714180</v>
      </c>
      <c r="T1386" s="101">
        <v>714180</v>
      </c>
      <c r="U1386" s="102">
        <v>502020</v>
      </c>
    </row>
    <row r="1387" spans="1:21" s="102" customFormat="1" ht="65.099999999999994" customHeight="1" x14ac:dyDescent="0.3">
      <c r="A1387" s="98">
        <f>IF(D1387="","",SUBTOTAL(3,D$7:$D1387))</f>
        <v>1357</v>
      </c>
      <c r="B1387" s="376"/>
      <c r="C1387" s="99" t="s">
        <v>44</v>
      </c>
      <c r="D1387" s="82" t="s">
        <v>700</v>
      </c>
      <c r="E1387" s="99" t="s">
        <v>44</v>
      </c>
      <c r="F1387" s="100" t="s">
        <v>752</v>
      </c>
      <c r="G1387" s="401"/>
      <c r="H1387" s="99" t="s">
        <v>44</v>
      </c>
      <c r="I1387" s="99"/>
      <c r="J1387" s="404"/>
      <c r="K1387" s="398"/>
      <c r="L1387" s="101">
        <v>1388080</v>
      </c>
      <c r="M1387" s="101">
        <v>1388080</v>
      </c>
      <c r="N1387" s="101">
        <v>1388080</v>
      </c>
      <c r="O1387" s="101">
        <v>1388080</v>
      </c>
      <c r="P1387" s="101">
        <v>1388080</v>
      </c>
      <c r="Q1387" s="101">
        <v>1388080</v>
      </c>
      <c r="R1387" s="101">
        <v>1388080</v>
      </c>
      <c r="S1387" s="101">
        <v>1388080</v>
      </c>
      <c r="T1387" s="101">
        <v>1388080</v>
      </c>
      <c r="U1387" s="102">
        <v>975720</v>
      </c>
    </row>
    <row r="1388" spans="1:21" s="102" customFormat="1" ht="65.099999999999994" customHeight="1" x14ac:dyDescent="0.3">
      <c r="A1388" s="98">
        <f>IF(D1388="","",SUBTOTAL(3,D$7:$D1388))</f>
        <v>1358</v>
      </c>
      <c r="B1388" s="376"/>
      <c r="C1388" s="99" t="s">
        <v>44</v>
      </c>
      <c r="D1388" s="82" t="s">
        <v>700</v>
      </c>
      <c r="E1388" s="99" t="s">
        <v>44</v>
      </c>
      <c r="F1388" s="100" t="s">
        <v>753</v>
      </c>
      <c r="G1388" s="401"/>
      <c r="H1388" s="99" t="s">
        <v>44</v>
      </c>
      <c r="I1388" s="99"/>
      <c r="J1388" s="404"/>
      <c r="K1388" s="398"/>
      <c r="L1388" s="101">
        <v>1796900</v>
      </c>
      <c r="M1388" s="101">
        <v>1796900</v>
      </c>
      <c r="N1388" s="101">
        <v>1796900</v>
      </c>
      <c r="O1388" s="101">
        <v>1796900</v>
      </c>
      <c r="P1388" s="101">
        <v>1796900</v>
      </c>
      <c r="Q1388" s="101">
        <v>1796900</v>
      </c>
      <c r="R1388" s="101">
        <v>1796900</v>
      </c>
      <c r="S1388" s="101">
        <v>1796900</v>
      </c>
      <c r="T1388" s="101">
        <v>1796900</v>
      </c>
      <c r="U1388" s="102">
        <v>1263090</v>
      </c>
    </row>
    <row r="1389" spans="1:21" s="102" customFormat="1" ht="120.75" customHeight="1" x14ac:dyDescent="0.3">
      <c r="A1389" s="98">
        <f>IF(D1389="","",SUBTOTAL(3,D$7:$D1389))</f>
        <v>1359</v>
      </c>
      <c r="B1389" s="376"/>
      <c r="C1389" s="99" t="s">
        <v>754</v>
      </c>
      <c r="D1389" s="82" t="s">
        <v>700</v>
      </c>
      <c r="E1389" s="81" t="s">
        <v>724</v>
      </c>
      <c r="F1389" s="100" t="s">
        <v>755</v>
      </c>
      <c r="G1389" s="401"/>
      <c r="H1389" s="99" t="s">
        <v>44</v>
      </c>
      <c r="I1389" s="99"/>
      <c r="J1389" s="404"/>
      <c r="K1389" s="398"/>
      <c r="L1389" s="101">
        <v>347220</v>
      </c>
      <c r="M1389" s="101">
        <v>347220</v>
      </c>
      <c r="N1389" s="101">
        <v>347220</v>
      </c>
      <c r="O1389" s="101">
        <v>347220</v>
      </c>
      <c r="P1389" s="101">
        <v>347220</v>
      </c>
      <c r="Q1389" s="101">
        <v>347220</v>
      </c>
      <c r="R1389" s="101">
        <v>347220</v>
      </c>
      <c r="S1389" s="101">
        <v>347220</v>
      </c>
      <c r="T1389" s="101">
        <v>347220</v>
      </c>
      <c r="U1389" s="102">
        <v>239170</v>
      </c>
    </row>
    <row r="1390" spans="1:21" s="102" customFormat="1" ht="65.099999999999994" customHeight="1" x14ac:dyDescent="0.3">
      <c r="A1390" s="98">
        <f>IF(D1390="","",SUBTOTAL(3,D$7:$D1390))</f>
        <v>1360</v>
      </c>
      <c r="B1390" s="376"/>
      <c r="C1390" s="99" t="s">
        <v>44</v>
      </c>
      <c r="D1390" s="82" t="s">
        <v>700</v>
      </c>
      <c r="E1390" s="99" t="s">
        <v>44</v>
      </c>
      <c r="F1390" s="100" t="s">
        <v>756</v>
      </c>
      <c r="G1390" s="401"/>
      <c r="H1390" s="99" t="s">
        <v>44</v>
      </c>
      <c r="I1390" s="99"/>
      <c r="J1390" s="404"/>
      <c r="K1390" s="398"/>
      <c r="L1390" s="101">
        <v>514760</v>
      </c>
      <c r="M1390" s="101">
        <v>514760</v>
      </c>
      <c r="N1390" s="101">
        <v>514760</v>
      </c>
      <c r="O1390" s="101">
        <v>514760</v>
      </c>
      <c r="P1390" s="101">
        <v>514760</v>
      </c>
      <c r="Q1390" s="101">
        <v>514760</v>
      </c>
      <c r="R1390" s="101">
        <v>514760</v>
      </c>
      <c r="S1390" s="101">
        <v>514760</v>
      </c>
      <c r="T1390" s="101">
        <v>514760</v>
      </c>
      <c r="U1390" s="102">
        <v>361840</v>
      </c>
    </row>
    <row r="1391" spans="1:21" s="102" customFormat="1" ht="65.099999999999994" customHeight="1" x14ac:dyDescent="0.3">
      <c r="A1391" s="98">
        <f>IF(D1391="","",SUBTOTAL(3,D$7:$D1391))</f>
        <v>1361</v>
      </c>
      <c r="B1391" s="376"/>
      <c r="C1391" s="99" t="s">
        <v>44</v>
      </c>
      <c r="D1391" s="82" t="s">
        <v>700</v>
      </c>
      <c r="E1391" s="99" t="s">
        <v>44</v>
      </c>
      <c r="F1391" s="100" t="s">
        <v>757</v>
      </c>
      <c r="G1391" s="401"/>
      <c r="H1391" s="99" t="s">
        <v>44</v>
      </c>
      <c r="I1391" s="99"/>
      <c r="J1391" s="404"/>
      <c r="K1391" s="398"/>
      <c r="L1391" s="101">
        <v>960330</v>
      </c>
      <c r="M1391" s="101">
        <v>960330</v>
      </c>
      <c r="N1391" s="101">
        <v>960330</v>
      </c>
      <c r="O1391" s="101">
        <v>960330</v>
      </c>
      <c r="P1391" s="101">
        <v>960330</v>
      </c>
      <c r="Q1391" s="101">
        <v>960330</v>
      </c>
      <c r="R1391" s="101">
        <v>960330</v>
      </c>
      <c r="S1391" s="101">
        <v>960330</v>
      </c>
      <c r="T1391" s="101">
        <v>960330</v>
      </c>
      <c r="U1391" s="102">
        <v>661470</v>
      </c>
    </row>
    <row r="1392" spans="1:21" s="102" customFormat="1" ht="65.099999999999994" customHeight="1" x14ac:dyDescent="0.3">
      <c r="A1392" s="98">
        <f>IF(D1392="","",SUBTOTAL(3,D$7:$D1392))</f>
        <v>1362</v>
      </c>
      <c r="B1392" s="376"/>
      <c r="C1392" s="99" t="s">
        <v>44</v>
      </c>
      <c r="D1392" s="82" t="s">
        <v>700</v>
      </c>
      <c r="E1392" s="99" t="s">
        <v>44</v>
      </c>
      <c r="F1392" s="100" t="s">
        <v>758</v>
      </c>
      <c r="G1392" s="401"/>
      <c r="H1392" s="99" t="s">
        <v>44</v>
      </c>
      <c r="I1392" s="81"/>
      <c r="J1392" s="404"/>
      <c r="K1392" s="398"/>
      <c r="L1392" s="101">
        <v>2380680</v>
      </c>
      <c r="M1392" s="101">
        <v>2380680</v>
      </c>
      <c r="N1392" s="101">
        <v>2380680</v>
      </c>
      <c r="O1392" s="101">
        <v>2380680</v>
      </c>
      <c r="P1392" s="101">
        <v>2380680</v>
      </c>
      <c r="Q1392" s="101">
        <v>2380680</v>
      </c>
      <c r="R1392" s="101">
        <v>2380680</v>
      </c>
      <c r="S1392" s="101">
        <v>2380680</v>
      </c>
      <c r="T1392" s="101">
        <v>2380680</v>
      </c>
      <c r="U1392" s="102">
        <v>1673440</v>
      </c>
    </row>
    <row r="1393" spans="1:21" s="102" customFormat="1" ht="65.099999999999994" customHeight="1" x14ac:dyDescent="0.3">
      <c r="A1393" s="98">
        <f>IF(D1393="","",SUBTOTAL(3,D$7:$D1393))</f>
        <v>1363</v>
      </c>
      <c r="B1393" s="376"/>
      <c r="C1393" s="99" t="s">
        <v>44</v>
      </c>
      <c r="D1393" s="82" t="s">
        <v>700</v>
      </c>
      <c r="E1393" s="99" t="s">
        <v>44</v>
      </c>
      <c r="F1393" s="100" t="s">
        <v>759</v>
      </c>
      <c r="G1393" s="401"/>
      <c r="H1393" s="99" t="s">
        <v>44</v>
      </c>
      <c r="I1393" s="81"/>
      <c r="J1393" s="404"/>
      <c r="K1393" s="398"/>
      <c r="L1393" s="101">
        <v>3538120</v>
      </c>
      <c r="M1393" s="101">
        <v>3538120</v>
      </c>
      <c r="N1393" s="101">
        <v>3538120</v>
      </c>
      <c r="O1393" s="101">
        <v>3538120</v>
      </c>
      <c r="P1393" s="101">
        <v>3538120</v>
      </c>
      <c r="Q1393" s="101">
        <v>3538120</v>
      </c>
      <c r="R1393" s="101">
        <v>3538120</v>
      </c>
      <c r="S1393" s="101">
        <v>3538120</v>
      </c>
      <c r="T1393" s="101">
        <v>3538120</v>
      </c>
      <c r="U1393" s="102">
        <v>2487040</v>
      </c>
    </row>
    <row r="1394" spans="1:21" s="102" customFormat="1" ht="121.5" customHeight="1" x14ac:dyDescent="0.3">
      <c r="A1394" s="98">
        <f>IF(D1394="","",SUBTOTAL(3,D$7:$D1394))</f>
        <v>1364</v>
      </c>
      <c r="B1394" s="376"/>
      <c r="C1394" s="81" t="s">
        <v>760</v>
      </c>
      <c r="D1394" s="82" t="s">
        <v>700</v>
      </c>
      <c r="E1394" s="81" t="s">
        <v>744</v>
      </c>
      <c r="F1394" s="100" t="s">
        <v>761</v>
      </c>
      <c r="G1394" s="401"/>
      <c r="H1394" s="99" t="s">
        <v>44</v>
      </c>
      <c r="I1394" s="81"/>
      <c r="J1394" s="404"/>
      <c r="K1394" s="398"/>
      <c r="L1394" s="101">
        <v>326440</v>
      </c>
      <c r="M1394" s="101">
        <v>326440</v>
      </c>
      <c r="N1394" s="101">
        <v>326440</v>
      </c>
      <c r="O1394" s="101">
        <v>326440</v>
      </c>
      <c r="P1394" s="101">
        <v>326440</v>
      </c>
      <c r="Q1394" s="101">
        <v>326440</v>
      </c>
      <c r="R1394" s="101">
        <v>326440</v>
      </c>
      <c r="S1394" s="101">
        <v>326440</v>
      </c>
      <c r="T1394" s="101">
        <v>326440</v>
      </c>
      <c r="U1394" s="102">
        <v>224850</v>
      </c>
    </row>
    <row r="1395" spans="1:21" s="102" customFormat="1" ht="65.099999999999994" customHeight="1" x14ac:dyDescent="0.3">
      <c r="A1395" s="98">
        <f>IF(D1395="","",SUBTOTAL(3,D$7:$D1395))</f>
        <v>1365</v>
      </c>
      <c r="B1395" s="376"/>
      <c r="C1395" s="99" t="s">
        <v>44</v>
      </c>
      <c r="D1395" s="82" t="s">
        <v>700</v>
      </c>
      <c r="E1395" s="99" t="s">
        <v>44</v>
      </c>
      <c r="F1395" s="100" t="s">
        <v>762</v>
      </c>
      <c r="G1395" s="401"/>
      <c r="H1395" s="99" t="s">
        <v>44</v>
      </c>
      <c r="I1395" s="81"/>
      <c r="J1395" s="404"/>
      <c r="K1395" s="398"/>
      <c r="L1395" s="101">
        <v>471100</v>
      </c>
      <c r="M1395" s="101">
        <v>471100</v>
      </c>
      <c r="N1395" s="101">
        <v>471100</v>
      </c>
      <c r="O1395" s="101">
        <v>471100</v>
      </c>
      <c r="P1395" s="101">
        <v>471100</v>
      </c>
      <c r="Q1395" s="101">
        <v>471100</v>
      </c>
      <c r="R1395" s="101">
        <v>471100</v>
      </c>
      <c r="S1395" s="101">
        <v>471100</v>
      </c>
      <c r="T1395" s="101">
        <v>471100</v>
      </c>
      <c r="U1395" s="102">
        <v>331150</v>
      </c>
    </row>
    <row r="1396" spans="1:21" s="102" customFormat="1" ht="65.099999999999994" customHeight="1" x14ac:dyDescent="0.3">
      <c r="A1396" s="98">
        <f>IF(D1396="","",SUBTOTAL(3,D$7:$D1396))</f>
        <v>1366</v>
      </c>
      <c r="B1396" s="376"/>
      <c r="C1396" s="99" t="s">
        <v>44</v>
      </c>
      <c r="D1396" s="82" t="s">
        <v>700</v>
      </c>
      <c r="E1396" s="99" t="s">
        <v>44</v>
      </c>
      <c r="F1396" s="100" t="s">
        <v>763</v>
      </c>
      <c r="G1396" s="401"/>
      <c r="H1396" s="99" t="s">
        <v>44</v>
      </c>
      <c r="I1396" s="81"/>
      <c r="J1396" s="404"/>
      <c r="K1396" s="398"/>
      <c r="L1396" s="101">
        <v>837420</v>
      </c>
      <c r="M1396" s="101">
        <v>837420</v>
      </c>
      <c r="N1396" s="101">
        <v>837420</v>
      </c>
      <c r="O1396" s="101">
        <v>837420</v>
      </c>
      <c r="P1396" s="101">
        <v>837420</v>
      </c>
      <c r="Q1396" s="101">
        <v>837420</v>
      </c>
      <c r="R1396" s="101">
        <v>837420</v>
      </c>
      <c r="S1396" s="101">
        <v>837420</v>
      </c>
      <c r="T1396" s="101">
        <v>837420</v>
      </c>
      <c r="U1396" s="102">
        <v>588650</v>
      </c>
    </row>
    <row r="1397" spans="1:21" s="102" customFormat="1" ht="65.099999999999994" customHeight="1" x14ac:dyDescent="0.3">
      <c r="A1397" s="98">
        <f>IF(D1397="","",SUBTOTAL(3,D$7:$D1397))</f>
        <v>1367</v>
      </c>
      <c r="B1397" s="376"/>
      <c r="C1397" s="99" t="s">
        <v>44</v>
      </c>
      <c r="D1397" s="82" t="s">
        <v>700</v>
      </c>
      <c r="E1397" s="99" t="s">
        <v>44</v>
      </c>
      <c r="F1397" s="100" t="s">
        <v>764</v>
      </c>
      <c r="G1397" s="401"/>
      <c r="H1397" s="99" t="s">
        <v>44</v>
      </c>
      <c r="I1397" s="81"/>
      <c r="J1397" s="404"/>
      <c r="K1397" s="398"/>
      <c r="L1397" s="101">
        <v>1615350</v>
      </c>
      <c r="M1397" s="101">
        <v>1615350</v>
      </c>
      <c r="N1397" s="101">
        <v>1615350</v>
      </c>
      <c r="O1397" s="101">
        <v>1615350</v>
      </c>
      <c r="P1397" s="101">
        <v>1615350</v>
      </c>
      <c r="Q1397" s="101">
        <v>1615350</v>
      </c>
      <c r="R1397" s="101">
        <v>1615350</v>
      </c>
      <c r="S1397" s="101">
        <v>1615350</v>
      </c>
      <c r="T1397" s="101">
        <v>1615350</v>
      </c>
      <c r="U1397" s="102">
        <v>1135470</v>
      </c>
    </row>
    <row r="1398" spans="1:21" s="102" customFormat="1" ht="65.099999999999994" customHeight="1" x14ac:dyDescent="0.3">
      <c r="A1398" s="98">
        <f>IF(D1398="","",SUBTOTAL(3,D$7:$D1398))</f>
        <v>1368</v>
      </c>
      <c r="B1398" s="376"/>
      <c r="C1398" s="99" t="s">
        <v>44</v>
      </c>
      <c r="D1398" s="82" t="s">
        <v>700</v>
      </c>
      <c r="E1398" s="99" t="s">
        <v>44</v>
      </c>
      <c r="F1398" s="100" t="s">
        <v>765</v>
      </c>
      <c r="G1398" s="401"/>
      <c r="H1398" s="99" t="s">
        <v>44</v>
      </c>
      <c r="I1398" s="81"/>
      <c r="J1398" s="404"/>
      <c r="K1398" s="398"/>
      <c r="L1398" s="101">
        <v>2130550</v>
      </c>
      <c r="M1398" s="101">
        <v>2130550</v>
      </c>
      <c r="N1398" s="101">
        <v>2130550</v>
      </c>
      <c r="O1398" s="101">
        <v>2130550</v>
      </c>
      <c r="P1398" s="101">
        <v>2130550</v>
      </c>
      <c r="Q1398" s="101">
        <v>2130550</v>
      </c>
      <c r="R1398" s="101">
        <v>2130550</v>
      </c>
      <c r="S1398" s="101">
        <v>2130550</v>
      </c>
      <c r="T1398" s="101">
        <v>2130550</v>
      </c>
      <c r="U1398" s="102">
        <v>1497620</v>
      </c>
    </row>
    <row r="1399" spans="1:21" s="102" customFormat="1" ht="151.5" customHeight="1" x14ac:dyDescent="0.3">
      <c r="A1399" s="98">
        <f>IF(D1399="","",SUBTOTAL(3,D$7:$D1399))</f>
        <v>1369</v>
      </c>
      <c r="B1399" s="376"/>
      <c r="C1399" s="81" t="s">
        <v>766</v>
      </c>
      <c r="D1399" s="82" t="s">
        <v>700</v>
      </c>
      <c r="E1399" s="81" t="s">
        <v>744</v>
      </c>
      <c r="F1399" s="100" t="s">
        <v>767</v>
      </c>
      <c r="G1399" s="401"/>
      <c r="H1399" s="99" t="s">
        <v>44</v>
      </c>
      <c r="I1399" s="81"/>
      <c r="J1399" s="404"/>
      <c r="K1399" s="398"/>
      <c r="L1399" s="101">
        <v>167000</v>
      </c>
      <c r="M1399" s="101">
        <v>167000</v>
      </c>
      <c r="N1399" s="101">
        <v>167000</v>
      </c>
      <c r="O1399" s="101">
        <v>167000</v>
      </c>
      <c r="P1399" s="101">
        <v>167000</v>
      </c>
      <c r="Q1399" s="101">
        <v>167000</v>
      </c>
      <c r="R1399" s="101">
        <v>167000</v>
      </c>
      <c r="S1399" s="101">
        <v>167000</v>
      </c>
      <c r="T1399" s="101">
        <v>167000</v>
      </c>
      <c r="U1399" s="102">
        <v>119790</v>
      </c>
    </row>
    <row r="1400" spans="1:21" s="102" customFormat="1" ht="65.099999999999994" customHeight="1" x14ac:dyDescent="0.3">
      <c r="A1400" s="98">
        <f>IF(D1400="","",SUBTOTAL(3,D$7:$D1400))</f>
        <v>1370</v>
      </c>
      <c r="B1400" s="376"/>
      <c r="C1400" s="99" t="s">
        <v>44</v>
      </c>
      <c r="D1400" s="82" t="s">
        <v>700</v>
      </c>
      <c r="E1400" s="99" t="s">
        <v>44</v>
      </c>
      <c r="F1400" s="100" t="s">
        <v>768</v>
      </c>
      <c r="G1400" s="401"/>
      <c r="H1400" s="99" t="s">
        <v>44</v>
      </c>
      <c r="I1400" s="81"/>
      <c r="J1400" s="404"/>
      <c r="K1400" s="398"/>
      <c r="L1400" s="101">
        <v>279870</v>
      </c>
      <c r="M1400" s="101">
        <v>279870</v>
      </c>
      <c r="N1400" s="101">
        <v>279870</v>
      </c>
      <c r="O1400" s="101">
        <v>279870</v>
      </c>
      <c r="P1400" s="101">
        <v>279870</v>
      </c>
      <c r="Q1400" s="101">
        <v>279870</v>
      </c>
      <c r="R1400" s="101">
        <v>279870</v>
      </c>
      <c r="S1400" s="101">
        <v>279870</v>
      </c>
      <c r="T1400" s="101">
        <v>279870</v>
      </c>
      <c r="U1400" s="102">
        <v>200750</v>
      </c>
    </row>
    <row r="1401" spans="1:21" s="102" customFormat="1" ht="65.099999999999994" customHeight="1" x14ac:dyDescent="0.3">
      <c r="A1401" s="98">
        <f>IF(D1401="","",SUBTOTAL(3,D$7:$D1401))</f>
        <v>1371</v>
      </c>
      <c r="B1401" s="376"/>
      <c r="C1401" s="99" t="s">
        <v>44</v>
      </c>
      <c r="D1401" s="82" t="s">
        <v>700</v>
      </c>
      <c r="E1401" s="99" t="s">
        <v>44</v>
      </c>
      <c r="F1401" s="100" t="s">
        <v>769</v>
      </c>
      <c r="G1401" s="401"/>
      <c r="H1401" s="99" t="s">
        <v>44</v>
      </c>
      <c r="I1401" s="81"/>
      <c r="J1401" s="404"/>
      <c r="K1401" s="398"/>
      <c r="L1401" s="101">
        <v>500590</v>
      </c>
      <c r="M1401" s="101">
        <v>500590</v>
      </c>
      <c r="N1401" s="101">
        <v>500590</v>
      </c>
      <c r="O1401" s="101">
        <v>500590</v>
      </c>
      <c r="P1401" s="101">
        <v>500590</v>
      </c>
      <c r="Q1401" s="101">
        <v>500590</v>
      </c>
      <c r="R1401" s="101">
        <v>500590</v>
      </c>
      <c r="S1401" s="101">
        <v>500590</v>
      </c>
      <c r="T1401" s="101">
        <v>500590</v>
      </c>
      <c r="U1401" s="102">
        <v>359060</v>
      </c>
    </row>
    <row r="1402" spans="1:21" s="102" customFormat="1" ht="65.099999999999994" customHeight="1" x14ac:dyDescent="0.3">
      <c r="A1402" s="98">
        <f>IF(D1402="","",SUBTOTAL(3,D$7:$D1402))</f>
        <v>1372</v>
      </c>
      <c r="B1402" s="376"/>
      <c r="C1402" s="99" t="s">
        <v>44</v>
      </c>
      <c r="D1402" s="82" t="s">
        <v>700</v>
      </c>
      <c r="E1402" s="99" t="s">
        <v>44</v>
      </c>
      <c r="F1402" s="100" t="s">
        <v>770</v>
      </c>
      <c r="G1402" s="401"/>
      <c r="H1402" s="99" t="s">
        <v>44</v>
      </c>
      <c r="I1402" s="81"/>
      <c r="J1402" s="404"/>
      <c r="K1402" s="398"/>
      <c r="L1402" s="101">
        <v>1198340</v>
      </c>
      <c r="M1402" s="101">
        <v>1198340</v>
      </c>
      <c r="N1402" s="101">
        <v>1198340</v>
      </c>
      <c r="O1402" s="101">
        <v>1198340</v>
      </c>
      <c r="P1402" s="101">
        <v>1198340</v>
      </c>
      <c r="Q1402" s="101">
        <v>1198340</v>
      </c>
      <c r="R1402" s="101">
        <v>1198340</v>
      </c>
      <c r="S1402" s="101">
        <v>1198340</v>
      </c>
      <c r="T1402" s="101">
        <v>1198340</v>
      </c>
      <c r="U1402" s="102">
        <v>859540</v>
      </c>
    </row>
    <row r="1403" spans="1:21" s="102" customFormat="1" ht="65.099999999999994" customHeight="1" x14ac:dyDescent="0.3">
      <c r="A1403" s="98">
        <f>IF(D1403="","",SUBTOTAL(3,D$7:$D1403))</f>
        <v>1373</v>
      </c>
      <c r="B1403" s="376"/>
      <c r="C1403" s="403" t="s">
        <v>771</v>
      </c>
      <c r="D1403" s="82" t="s">
        <v>700</v>
      </c>
      <c r="E1403" s="81" t="s">
        <v>744</v>
      </c>
      <c r="F1403" s="100" t="s">
        <v>772</v>
      </c>
      <c r="G1403" s="401"/>
      <c r="H1403" s="99" t="s">
        <v>44</v>
      </c>
      <c r="I1403" s="81"/>
      <c r="J1403" s="404"/>
      <c r="K1403" s="398"/>
      <c r="L1403" s="101">
        <v>86010</v>
      </c>
      <c r="M1403" s="101">
        <v>86010</v>
      </c>
      <c r="N1403" s="101">
        <v>86010</v>
      </c>
      <c r="O1403" s="101">
        <v>86010</v>
      </c>
      <c r="P1403" s="101">
        <v>86010</v>
      </c>
      <c r="Q1403" s="101">
        <v>86010</v>
      </c>
      <c r="R1403" s="101">
        <v>86010</v>
      </c>
      <c r="S1403" s="101">
        <v>86010</v>
      </c>
      <c r="T1403" s="101">
        <v>86010</v>
      </c>
      <c r="U1403" s="102">
        <v>61700</v>
      </c>
    </row>
    <row r="1404" spans="1:21" s="102" customFormat="1" ht="65.099999999999994" customHeight="1" x14ac:dyDescent="0.3">
      <c r="A1404" s="98">
        <f>IF(D1404="","",SUBTOTAL(3,D$7:$D1404))</f>
        <v>1374</v>
      </c>
      <c r="B1404" s="376"/>
      <c r="C1404" s="403"/>
      <c r="D1404" s="82" t="s">
        <v>700</v>
      </c>
      <c r="E1404" s="99" t="s">
        <v>44</v>
      </c>
      <c r="F1404" s="100" t="s">
        <v>773</v>
      </c>
      <c r="G1404" s="401"/>
      <c r="H1404" s="99" t="s">
        <v>44</v>
      </c>
      <c r="I1404" s="81"/>
      <c r="J1404" s="404"/>
      <c r="K1404" s="398"/>
      <c r="L1404" s="101">
        <v>150630</v>
      </c>
      <c r="M1404" s="101">
        <v>150630</v>
      </c>
      <c r="N1404" s="101">
        <v>150630</v>
      </c>
      <c r="O1404" s="101">
        <v>150630</v>
      </c>
      <c r="P1404" s="101">
        <v>150630</v>
      </c>
      <c r="Q1404" s="101">
        <v>150630</v>
      </c>
      <c r="R1404" s="101">
        <v>150630</v>
      </c>
      <c r="S1404" s="101">
        <v>150630</v>
      </c>
      <c r="T1404" s="101">
        <v>150630</v>
      </c>
      <c r="U1404" s="102">
        <v>108050</v>
      </c>
    </row>
    <row r="1405" spans="1:21" s="102" customFormat="1" ht="65.099999999999994" customHeight="1" x14ac:dyDescent="0.3">
      <c r="A1405" s="98">
        <f>IF(D1405="","",SUBTOTAL(3,D$7:$D1405))</f>
        <v>1375</v>
      </c>
      <c r="B1405" s="376"/>
      <c r="C1405" s="403"/>
      <c r="D1405" s="82" t="s">
        <v>700</v>
      </c>
      <c r="E1405" s="99" t="s">
        <v>44</v>
      </c>
      <c r="F1405" s="100" t="s">
        <v>774</v>
      </c>
      <c r="G1405" s="401"/>
      <c r="H1405" s="99" t="s">
        <v>44</v>
      </c>
      <c r="I1405" s="81"/>
      <c r="J1405" s="404"/>
      <c r="K1405" s="398"/>
      <c r="L1405" s="101">
        <v>522840.00000000006</v>
      </c>
      <c r="M1405" s="101">
        <v>522840.00000000006</v>
      </c>
      <c r="N1405" s="101">
        <v>522840.00000000006</v>
      </c>
      <c r="O1405" s="101">
        <v>522840.00000000006</v>
      </c>
      <c r="P1405" s="101">
        <v>522840.00000000006</v>
      </c>
      <c r="Q1405" s="101">
        <v>522840.00000000006</v>
      </c>
      <c r="R1405" s="101">
        <v>522840.00000000006</v>
      </c>
      <c r="S1405" s="101">
        <v>522840.00000000006</v>
      </c>
      <c r="T1405" s="101">
        <v>522840.00000000006</v>
      </c>
      <c r="U1405" s="102">
        <v>375020</v>
      </c>
    </row>
    <row r="1406" spans="1:21" s="102" customFormat="1" ht="65.099999999999994" customHeight="1" x14ac:dyDescent="0.3">
      <c r="A1406" s="98">
        <f>IF(D1406="","",SUBTOTAL(3,D$7:$D1406))</f>
        <v>1376</v>
      </c>
      <c r="B1406" s="376"/>
      <c r="C1406" s="403"/>
      <c r="D1406" s="82" t="s">
        <v>700</v>
      </c>
      <c r="E1406" s="99" t="s">
        <v>44</v>
      </c>
      <c r="F1406" s="100" t="s">
        <v>775</v>
      </c>
      <c r="G1406" s="401"/>
      <c r="H1406" s="99" t="s">
        <v>44</v>
      </c>
      <c r="I1406" s="81"/>
      <c r="J1406" s="404"/>
      <c r="K1406" s="398"/>
      <c r="L1406" s="101">
        <v>1541690</v>
      </c>
      <c r="M1406" s="101">
        <v>1541690</v>
      </c>
      <c r="N1406" s="101">
        <v>1541690</v>
      </c>
      <c r="O1406" s="101">
        <v>1541690</v>
      </c>
      <c r="P1406" s="101">
        <v>1541690</v>
      </c>
      <c r="Q1406" s="101">
        <v>1541690</v>
      </c>
      <c r="R1406" s="101">
        <v>1541690</v>
      </c>
      <c r="S1406" s="101">
        <v>1541690</v>
      </c>
      <c r="T1406" s="101">
        <v>1541690</v>
      </c>
      <c r="U1406" s="102">
        <v>1105810</v>
      </c>
    </row>
    <row r="1407" spans="1:21" s="102" customFormat="1" ht="65.099999999999994" customHeight="1" x14ac:dyDescent="0.3">
      <c r="A1407" s="98">
        <f>IF(D1407="","",SUBTOTAL(3,D$7:$D1407))</f>
        <v>1377</v>
      </c>
      <c r="B1407" s="376"/>
      <c r="C1407" s="403" t="s">
        <v>776</v>
      </c>
      <c r="D1407" s="82" t="s">
        <v>700</v>
      </c>
      <c r="E1407" s="81" t="s">
        <v>744</v>
      </c>
      <c r="F1407" s="100" t="s">
        <v>777</v>
      </c>
      <c r="G1407" s="401"/>
      <c r="H1407" s="99" t="s">
        <v>44</v>
      </c>
      <c r="I1407" s="81"/>
      <c r="J1407" s="404"/>
      <c r="K1407" s="398"/>
      <c r="L1407" s="101">
        <v>141300</v>
      </c>
      <c r="M1407" s="101">
        <v>141300</v>
      </c>
      <c r="N1407" s="101">
        <v>141300</v>
      </c>
      <c r="O1407" s="101">
        <v>141300</v>
      </c>
      <c r="P1407" s="101">
        <v>141300</v>
      </c>
      <c r="Q1407" s="101">
        <v>141300</v>
      </c>
      <c r="R1407" s="101">
        <v>141300</v>
      </c>
      <c r="S1407" s="101">
        <v>141300</v>
      </c>
      <c r="T1407" s="101">
        <v>141300</v>
      </c>
      <c r="U1407" s="102">
        <v>101350</v>
      </c>
    </row>
    <row r="1408" spans="1:21" s="102" customFormat="1" ht="65.099999999999994" customHeight="1" x14ac:dyDescent="0.3">
      <c r="A1408" s="98">
        <f>IF(D1408="","",SUBTOTAL(3,D$7:$D1408))</f>
        <v>1378</v>
      </c>
      <c r="B1408" s="376"/>
      <c r="C1408" s="403"/>
      <c r="D1408" s="82" t="s">
        <v>700</v>
      </c>
      <c r="E1408" s="99" t="s">
        <v>44</v>
      </c>
      <c r="F1408" s="100" t="s">
        <v>778</v>
      </c>
      <c r="G1408" s="401"/>
      <c r="H1408" s="99" t="s">
        <v>44</v>
      </c>
      <c r="I1408" s="81"/>
      <c r="J1408" s="404"/>
      <c r="K1408" s="398"/>
      <c r="L1408" s="101">
        <v>290360</v>
      </c>
      <c r="M1408" s="101">
        <v>290360</v>
      </c>
      <c r="N1408" s="101">
        <v>290360</v>
      </c>
      <c r="O1408" s="101">
        <v>290360</v>
      </c>
      <c r="P1408" s="101">
        <v>290360</v>
      </c>
      <c r="Q1408" s="101">
        <v>290360</v>
      </c>
      <c r="R1408" s="101">
        <v>290360</v>
      </c>
      <c r="S1408" s="101">
        <v>290360</v>
      </c>
      <c r="T1408" s="101">
        <v>290360</v>
      </c>
      <c r="U1408" s="102">
        <v>208270</v>
      </c>
    </row>
    <row r="1409" spans="1:21" s="102" customFormat="1" ht="65.099999999999994" customHeight="1" x14ac:dyDescent="0.3">
      <c r="A1409" s="98">
        <f>IF(D1409="","",SUBTOTAL(3,D$7:$D1409))</f>
        <v>1379</v>
      </c>
      <c r="B1409" s="376"/>
      <c r="C1409" s="403"/>
      <c r="D1409" s="82" t="s">
        <v>700</v>
      </c>
      <c r="E1409" s="99" t="s">
        <v>44</v>
      </c>
      <c r="F1409" s="100" t="s">
        <v>779</v>
      </c>
      <c r="G1409" s="401"/>
      <c r="H1409" s="99" t="s">
        <v>44</v>
      </c>
      <c r="I1409" s="81"/>
      <c r="J1409" s="404"/>
      <c r="K1409" s="398"/>
      <c r="L1409" s="101">
        <v>744850</v>
      </c>
      <c r="M1409" s="101">
        <v>744850</v>
      </c>
      <c r="N1409" s="101">
        <v>744850</v>
      </c>
      <c r="O1409" s="101">
        <v>744850</v>
      </c>
      <c r="P1409" s="101">
        <v>744850</v>
      </c>
      <c r="Q1409" s="101">
        <v>744850</v>
      </c>
      <c r="R1409" s="101">
        <v>744850</v>
      </c>
      <c r="S1409" s="101">
        <v>744850</v>
      </c>
      <c r="T1409" s="101">
        <v>744850</v>
      </c>
      <c r="U1409" s="102">
        <v>534260</v>
      </c>
    </row>
    <row r="1410" spans="1:21" s="102" customFormat="1" ht="65.099999999999994" customHeight="1" x14ac:dyDescent="0.3">
      <c r="A1410" s="98">
        <f>IF(D1410="","",SUBTOTAL(3,D$7:$D1410))</f>
        <v>1380</v>
      </c>
      <c r="B1410" s="376"/>
      <c r="C1410" s="403"/>
      <c r="D1410" s="82" t="s">
        <v>700</v>
      </c>
      <c r="E1410" s="99" t="s">
        <v>44</v>
      </c>
      <c r="F1410" s="100" t="s">
        <v>780</v>
      </c>
      <c r="G1410" s="401"/>
      <c r="H1410" s="99" t="s">
        <v>44</v>
      </c>
      <c r="I1410" s="81"/>
      <c r="J1410" s="404"/>
      <c r="K1410" s="398"/>
      <c r="L1410" s="101">
        <v>2760990</v>
      </c>
      <c r="M1410" s="101">
        <v>2760990</v>
      </c>
      <c r="N1410" s="101">
        <v>2760990</v>
      </c>
      <c r="O1410" s="101">
        <v>2760990</v>
      </c>
      <c r="P1410" s="101">
        <v>2760990</v>
      </c>
      <c r="Q1410" s="101">
        <v>2760990</v>
      </c>
      <c r="R1410" s="101">
        <v>2760990</v>
      </c>
      <c r="S1410" s="101">
        <v>2760990</v>
      </c>
      <c r="T1410" s="101">
        <v>2760990</v>
      </c>
      <c r="U1410" s="102">
        <v>1980380</v>
      </c>
    </row>
    <row r="1411" spans="1:21" s="102" customFormat="1" ht="65.099999999999994" customHeight="1" x14ac:dyDescent="0.3">
      <c r="A1411" s="98">
        <f>IF(D1411="","",SUBTOTAL(3,D$7:$D1411))</f>
        <v>1381</v>
      </c>
      <c r="B1411" s="376"/>
      <c r="C1411" s="403" t="s">
        <v>781</v>
      </c>
      <c r="D1411" s="82" t="s">
        <v>700</v>
      </c>
      <c r="E1411" s="81" t="s">
        <v>724</v>
      </c>
      <c r="F1411" s="100" t="s">
        <v>782</v>
      </c>
      <c r="G1411" s="401"/>
      <c r="H1411" s="99" t="s">
        <v>44</v>
      </c>
      <c r="I1411" s="81"/>
      <c r="J1411" s="404"/>
      <c r="K1411" s="398"/>
      <c r="L1411" s="101">
        <v>124930</v>
      </c>
      <c r="M1411" s="101">
        <v>124930</v>
      </c>
      <c r="N1411" s="101">
        <v>124930</v>
      </c>
      <c r="O1411" s="101">
        <v>124930</v>
      </c>
      <c r="P1411" s="101">
        <v>124930</v>
      </c>
      <c r="Q1411" s="101">
        <v>124930</v>
      </c>
      <c r="R1411" s="101">
        <v>124930</v>
      </c>
      <c r="S1411" s="101">
        <v>124930</v>
      </c>
      <c r="T1411" s="101">
        <v>124930</v>
      </c>
      <c r="U1411" s="102">
        <v>89610</v>
      </c>
    </row>
    <row r="1412" spans="1:21" s="102" customFormat="1" ht="65.099999999999994" customHeight="1" x14ac:dyDescent="0.3">
      <c r="A1412" s="98">
        <f>IF(D1412="","",SUBTOTAL(3,D$7:$D1412))</f>
        <v>1382</v>
      </c>
      <c r="B1412" s="376"/>
      <c r="C1412" s="403"/>
      <c r="D1412" s="82" t="s">
        <v>700</v>
      </c>
      <c r="E1412" s="99" t="s">
        <v>44</v>
      </c>
      <c r="F1412" s="100" t="s">
        <v>783</v>
      </c>
      <c r="G1412" s="401"/>
      <c r="H1412" s="99" t="s">
        <v>44</v>
      </c>
      <c r="I1412" s="81"/>
      <c r="J1412" s="404"/>
      <c r="K1412" s="398"/>
      <c r="L1412" s="101">
        <v>349370</v>
      </c>
      <c r="M1412" s="101">
        <v>349370</v>
      </c>
      <c r="N1412" s="101">
        <v>349370</v>
      </c>
      <c r="O1412" s="101">
        <v>349370</v>
      </c>
      <c r="P1412" s="101">
        <v>349370</v>
      </c>
      <c r="Q1412" s="101">
        <v>349370</v>
      </c>
      <c r="R1412" s="101">
        <v>349370</v>
      </c>
      <c r="S1412" s="101">
        <v>349370</v>
      </c>
      <c r="T1412" s="101">
        <v>349370</v>
      </c>
      <c r="U1412" s="102">
        <v>250600</v>
      </c>
    </row>
    <row r="1413" spans="1:21" s="102" customFormat="1" ht="65.099999999999994" customHeight="1" x14ac:dyDescent="0.3">
      <c r="A1413" s="98">
        <f>IF(D1413="","",SUBTOTAL(3,D$7:$D1413))</f>
        <v>1383</v>
      </c>
      <c r="B1413" s="376"/>
      <c r="C1413" s="403"/>
      <c r="D1413" s="82" t="s">
        <v>700</v>
      </c>
      <c r="E1413" s="99" t="s">
        <v>44</v>
      </c>
      <c r="F1413" s="100" t="s">
        <v>784</v>
      </c>
      <c r="G1413" s="401"/>
      <c r="H1413" s="99" t="s">
        <v>44</v>
      </c>
      <c r="I1413" s="81"/>
      <c r="J1413" s="404"/>
      <c r="K1413" s="398"/>
      <c r="L1413" s="101">
        <v>876240</v>
      </c>
      <c r="M1413" s="101">
        <v>876240</v>
      </c>
      <c r="N1413" s="101">
        <v>876240</v>
      </c>
      <c r="O1413" s="101">
        <v>876240</v>
      </c>
      <c r="P1413" s="101">
        <v>876240</v>
      </c>
      <c r="Q1413" s="101">
        <v>876240</v>
      </c>
      <c r="R1413" s="101">
        <v>876240</v>
      </c>
      <c r="S1413" s="101">
        <v>876240</v>
      </c>
      <c r="T1413" s="101">
        <v>876240</v>
      </c>
      <c r="U1413" s="102">
        <v>628510</v>
      </c>
    </row>
    <row r="1414" spans="1:21" s="102" customFormat="1" ht="65.099999999999994" customHeight="1" x14ac:dyDescent="0.3">
      <c r="A1414" s="98">
        <f>IF(D1414="","",SUBTOTAL(3,D$7:$D1414))</f>
        <v>1384</v>
      </c>
      <c r="B1414" s="376"/>
      <c r="C1414" s="403"/>
      <c r="D1414" s="82" t="s">
        <v>700</v>
      </c>
      <c r="E1414" s="99" t="s">
        <v>44</v>
      </c>
      <c r="F1414" s="100" t="s">
        <v>785</v>
      </c>
      <c r="G1414" s="401"/>
      <c r="H1414" s="99" t="s">
        <v>44</v>
      </c>
      <c r="I1414" s="81"/>
      <c r="J1414" s="404"/>
      <c r="K1414" s="398"/>
      <c r="L1414" s="101">
        <v>4332400</v>
      </c>
      <c r="M1414" s="101">
        <v>4332400</v>
      </c>
      <c r="N1414" s="101">
        <v>4332400</v>
      </c>
      <c r="O1414" s="101">
        <v>4332400</v>
      </c>
      <c r="P1414" s="101">
        <v>4332400</v>
      </c>
      <c r="Q1414" s="101">
        <v>4332400</v>
      </c>
      <c r="R1414" s="101">
        <v>4332400</v>
      </c>
      <c r="S1414" s="101">
        <v>4332400</v>
      </c>
      <c r="T1414" s="101">
        <v>4332400</v>
      </c>
      <c r="U1414" s="102">
        <v>3107510</v>
      </c>
    </row>
    <row r="1415" spans="1:21" s="102" customFormat="1" ht="65.099999999999994" customHeight="1" x14ac:dyDescent="0.3">
      <c r="A1415" s="98">
        <f>IF(D1415="","",SUBTOTAL(3,D$7:$D1415))</f>
        <v>1385</v>
      </c>
      <c r="B1415" s="376"/>
      <c r="C1415" s="81" t="s">
        <v>786</v>
      </c>
      <c r="D1415" s="82" t="s">
        <v>700</v>
      </c>
      <c r="E1415" s="81" t="s">
        <v>787</v>
      </c>
      <c r="F1415" s="100" t="s">
        <v>788</v>
      </c>
      <c r="G1415" s="401"/>
      <c r="H1415" s="99" t="s">
        <v>44</v>
      </c>
      <c r="I1415" s="81"/>
      <c r="J1415" s="404"/>
      <c r="K1415" s="398"/>
      <c r="L1415" s="101">
        <v>47230</v>
      </c>
      <c r="M1415" s="101">
        <v>47230</v>
      </c>
      <c r="N1415" s="101">
        <v>47230</v>
      </c>
      <c r="O1415" s="101">
        <v>47230</v>
      </c>
      <c r="P1415" s="101">
        <v>47230</v>
      </c>
      <c r="Q1415" s="101">
        <v>47230</v>
      </c>
      <c r="R1415" s="101">
        <v>47230</v>
      </c>
      <c r="S1415" s="101">
        <v>47230</v>
      </c>
      <c r="T1415" s="101">
        <v>47230</v>
      </c>
      <c r="U1415" s="102">
        <v>31920</v>
      </c>
    </row>
    <row r="1416" spans="1:21" s="102" customFormat="1" ht="65.099999999999994" customHeight="1" x14ac:dyDescent="0.3">
      <c r="A1416" s="98">
        <f>IF(D1416="","",SUBTOTAL(3,D$7:$D1416))</f>
        <v>1386</v>
      </c>
      <c r="B1416" s="376"/>
      <c r="C1416" s="99" t="s">
        <v>44</v>
      </c>
      <c r="D1416" s="82" t="s">
        <v>700</v>
      </c>
      <c r="E1416" s="99" t="s">
        <v>44</v>
      </c>
      <c r="F1416" s="100" t="s">
        <v>789</v>
      </c>
      <c r="G1416" s="401"/>
      <c r="H1416" s="99" t="s">
        <v>44</v>
      </c>
      <c r="I1416" s="81"/>
      <c r="J1416" s="404"/>
      <c r="K1416" s="398"/>
      <c r="L1416" s="101">
        <v>235480</v>
      </c>
      <c r="M1416" s="101">
        <v>235480</v>
      </c>
      <c r="N1416" s="101">
        <v>235480</v>
      </c>
      <c r="O1416" s="101">
        <v>235480</v>
      </c>
      <c r="P1416" s="101">
        <v>235480</v>
      </c>
      <c r="Q1416" s="101">
        <v>235480</v>
      </c>
      <c r="R1416" s="101">
        <v>235480</v>
      </c>
      <c r="S1416" s="101">
        <v>235480</v>
      </c>
      <c r="T1416" s="101">
        <v>235480</v>
      </c>
      <c r="U1416" s="102">
        <v>159160</v>
      </c>
    </row>
    <row r="1417" spans="1:21" s="102" customFormat="1" ht="65.099999999999994" customHeight="1" x14ac:dyDescent="0.3">
      <c r="A1417" s="98">
        <f>IF(D1417="","",SUBTOTAL(3,D$7:$D1417))</f>
        <v>1387</v>
      </c>
      <c r="B1417" s="376"/>
      <c r="C1417" s="403" t="s">
        <v>790</v>
      </c>
      <c r="D1417" s="82" t="s">
        <v>700</v>
      </c>
      <c r="E1417" s="81" t="s">
        <v>744</v>
      </c>
      <c r="F1417" s="100" t="s">
        <v>791</v>
      </c>
      <c r="G1417" s="401"/>
      <c r="H1417" s="99" t="s">
        <v>44</v>
      </c>
      <c r="I1417" s="81"/>
      <c r="J1417" s="404"/>
      <c r="K1417" s="398"/>
      <c r="L1417" s="101">
        <v>74580</v>
      </c>
      <c r="M1417" s="101">
        <v>74580</v>
      </c>
      <c r="N1417" s="101">
        <v>74580</v>
      </c>
      <c r="O1417" s="101">
        <v>74580</v>
      </c>
      <c r="P1417" s="101">
        <v>74580</v>
      </c>
      <c r="Q1417" s="101">
        <v>74580</v>
      </c>
      <c r="R1417" s="101">
        <v>74580</v>
      </c>
      <c r="S1417" s="101">
        <v>74580</v>
      </c>
      <c r="T1417" s="101">
        <v>74580</v>
      </c>
      <c r="U1417" s="102">
        <v>52430</v>
      </c>
    </row>
    <row r="1418" spans="1:21" s="102" customFormat="1" ht="65.099999999999994" customHeight="1" x14ac:dyDescent="0.3">
      <c r="A1418" s="98">
        <f>IF(D1418="","",SUBTOTAL(3,D$7:$D1418))</f>
        <v>1388</v>
      </c>
      <c r="B1418" s="376"/>
      <c r="C1418" s="403"/>
      <c r="D1418" s="82" t="s">
        <v>700</v>
      </c>
      <c r="E1418" s="99" t="s">
        <v>44</v>
      </c>
      <c r="F1418" s="100" t="s">
        <v>792</v>
      </c>
      <c r="G1418" s="401"/>
      <c r="H1418" s="99" t="s">
        <v>44</v>
      </c>
      <c r="I1418" s="81"/>
      <c r="J1418" s="404"/>
      <c r="K1418" s="398"/>
      <c r="L1418" s="101">
        <v>149890</v>
      </c>
      <c r="M1418" s="101">
        <v>149890</v>
      </c>
      <c r="N1418" s="101">
        <v>149890</v>
      </c>
      <c r="O1418" s="101">
        <v>149890</v>
      </c>
      <c r="P1418" s="101">
        <v>149890</v>
      </c>
      <c r="Q1418" s="101">
        <v>149890</v>
      </c>
      <c r="R1418" s="101">
        <v>149890</v>
      </c>
      <c r="S1418" s="101">
        <v>149890</v>
      </c>
      <c r="T1418" s="101">
        <v>149890</v>
      </c>
      <c r="U1418" s="102">
        <v>105370</v>
      </c>
    </row>
    <row r="1419" spans="1:21" s="102" customFormat="1" ht="65.099999999999994" customHeight="1" x14ac:dyDescent="0.3">
      <c r="A1419" s="98">
        <f>IF(D1419="","",SUBTOTAL(3,D$7:$D1419))</f>
        <v>1389</v>
      </c>
      <c r="B1419" s="376"/>
      <c r="C1419" s="403"/>
      <c r="D1419" s="82" t="s">
        <v>700</v>
      </c>
      <c r="E1419" s="99" t="s">
        <v>44</v>
      </c>
      <c r="F1419" s="100" t="s">
        <v>793</v>
      </c>
      <c r="G1419" s="401"/>
      <c r="H1419" s="99" t="s">
        <v>44</v>
      </c>
      <c r="I1419" s="81"/>
      <c r="J1419" s="404"/>
      <c r="K1419" s="398"/>
      <c r="L1419" s="101">
        <v>403390</v>
      </c>
      <c r="M1419" s="101">
        <v>403390</v>
      </c>
      <c r="N1419" s="101">
        <v>403390</v>
      </c>
      <c r="O1419" s="101">
        <v>403390</v>
      </c>
      <c r="P1419" s="101">
        <v>403390</v>
      </c>
      <c r="Q1419" s="101">
        <v>403390</v>
      </c>
      <c r="R1419" s="101">
        <v>403390</v>
      </c>
      <c r="S1419" s="101">
        <v>403390</v>
      </c>
      <c r="T1419" s="101">
        <v>403390</v>
      </c>
      <c r="U1419" s="102">
        <v>283560</v>
      </c>
    </row>
    <row r="1420" spans="1:21" s="102" customFormat="1" ht="65.099999999999994" customHeight="1" x14ac:dyDescent="0.3">
      <c r="A1420" s="98">
        <f>IF(D1420="","",SUBTOTAL(3,D$7:$D1420))</f>
        <v>1390</v>
      </c>
      <c r="B1420" s="376"/>
      <c r="C1420" s="403" t="s">
        <v>1275</v>
      </c>
      <c r="D1420" s="82" t="s">
        <v>700</v>
      </c>
      <c r="E1420" s="81" t="s">
        <v>744</v>
      </c>
      <c r="F1420" s="100" t="s">
        <v>794</v>
      </c>
      <c r="G1420" s="401"/>
      <c r="H1420" s="99" t="s">
        <v>44</v>
      </c>
      <c r="I1420" s="81"/>
      <c r="J1420" s="404"/>
      <c r="K1420" s="398"/>
      <c r="L1420" s="101">
        <v>27560</v>
      </c>
      <c r="M1420" s="101">
        <v>27560</v>
      </c>
      <c r="N1420" s="101">
        <v>27560</v>
      </c>
      <c r="O1420" s="101">
        <v>27560</v>
      </c>
      <c r="P1420" s="101">
        <v>27560</v>
      </c>
      <c r="Q1420" s="101">
        <v>27560</v>
      </c>
      <c r="R1420" s="101">
        <v>27560</v>
      </c>
      <c r="S1420" s="101">
        <v>27560</v>
      </c>
      <c r="T1420" s="101">
        <v>27560</v>
      </c>
      <c r="U1420" s="102">
        <v>19370</v>
      </c>
    </row>
    <row r="1421" spans="1:21" s="102" customFormat="1" ht="65.099999999999994" customHeight="1" x14ac:dyDescent="0.3">
      <c r="A1421" s="98">
        <f>IF(D1421="","",SUBTOTAL(3,D$7:$D1421))</f>
        <v>1391</v>
      </c>
      <c r="B1421" s="376"/>
      <c r="C1421" s="403"/>
      <c r="D1421" s="82" t="s">
        <v>700</v>
      </c>
      <c r="E1421" s="99" t="s">
        <v>44</v>
      </c>
      <c r="F1421" s="100" t="s">
        <v>795</v>
      </c>
      <c r="G1421" s="401"/>
      <c r="H1421" s="99" t="s">
        <v>44</v>
      </c>
      <c r="I1421" s="81"/>
      <c r="J1421" s="404"/>
      <c r="K1421" s="398"/>
      <c r="L1421" s="101">
        <v>149030</v>
      </c>
      <c r="M1421" s="101">
        <v>149030</v>
      </c>
      <c r="N1421" s="101">
        <v>149030</v>
      </c>
      <c r="O1421" s="101">
        <v>149030</v>
      </c>
      <c r="P1421" s="101">
        <v>149030</v>
      </c>
      <c r="Q1421" s="101">
        <v>149030</v>
      </c>
      <c r="R1421" s="101">
        <v>149030</v>
      </c>
      <c r="S1421" s="101">
        <v>149030</v>
      </c>
      <c r="T1421" s="101">
        <v>149030</v>
      </c>
      <c r="U1421" s="102">
        <v>104750</v>
      </c>
    </row>
    <row r="1422" spans="1:21" s="102" customFormat="1" ht="65.099999999999994" customHeight="1" x14ac:dyDescent="0.3">
      <c r="A1422" s="98">
        <f>IF(D1422="","",SUBTOTAL(3,D$7:$D1422))</f>
        <v>1392</v>
      </c>
      <c r="B1422" s="376"/>
      <c r="C1422" s="403"/>
      <c r="D1422" s="82" t="s">
        <v>700</v>
      </c>
      <c r="E1422" s="99" t="s">
        <v>44</v>
      </c>
      <c r="F1422" s="100" t="s">
        <v>796</v>
      </c>
      <c r="G1422" s="401"/>
      <c r="H1422" s="99" t="s">
        <v>44</v>
      </c>
      <c r="I1422" s="81"/>
      <c r="J1422" s="404"/>
      <c r="K1422" s="398"/>
      <c r="L1422" s="101">
        <v>426700</v>
      </c>
      <c r="M1422" s="101">
        <v>426700</v>
      </c>
      <c r="N1422" s="101">
        <v>426700</v>
      </c>
      <c r="O1422" s="101">
        <v>426700</v>
      </c>
      <c r="P1422" s="101">
        <v>426700</v>
      </c>
      <c r="Q1422" s="101">
        <v>426700</v>
      </c>
      <c r="R1422" s="101">
        <v>426700</v>
      </c>
      <c r="S1422" s="101">
        <v>426700</v>
      </c>
      <c r="T1422" s="101">
        <v>426700</v>
      </c>
      <c r="U1422" s="102">
        <v>299940</v>
      </c>
    </row>
    <row r="1423" spans="1:21" s="102" customFormat="1" ht="65.099999999999994" customHeight="1" x14ac:dyDescent="0.3">
      <c r="A1423" s="98">
        <f>IF(D1423="","",SUBTOTAL(3,D$7:$D1423))</f>
        <v>1393</v>
      </c>
      <c r="B1423" s="376"/>
      <c r="C1423" s="403"/>
      <c r="D1423" s="82" t="s">
        <v>700</v>
      </c>
      <c r="E1423" s="99" t="s">
        <v>44</v>
      </c>
      <c r="F1423" s="100" t="s">
        <v>797</v>
      </c>
      <c r="G1423" s="401"/>
      <c r="H1423" s="99" t="s">
        <v>44</v>
      </c>
      <c r="I1423" s="81"/>
      <c r="J1423" s="404"/>
      <c r="K1423" s="398"/>
      <c r="L1423" s="101">
        <v>524290</v>
      </c>
      <c r="M1423" s="101">
        <v>524290</v>
      </c>
      <c r="N1423" s="101">
        <v>524290</v>
      </c>
      <c r="O1423" s="101">
        <v>524290</v>
      </c>
      <c r="P1423" s="101">
        <v>524290</v>
      </c>
      <c r="Q1423" s="101">
        <v>524290</v>
      </c>
      <c r="R1423" s="101">
        <v>524290</v>
      </c>
      <c r="S1423" s="101">
        <v>524290</v>
      </c>
      <c r="T1423" s="101">
        <v>524290</v>
      </c>
      <c r="U1423" s="102">
        <v>368530</v>
      </c>
    </row>
    <row r="1424" spans="1:21" s="102" customFormat="1" ht="65.099999999999994" customHeight="1" x14ac:dyDescent="0.3">
      <c r="A1424" s="98">
        <f>IF(D1424="","",SUBTOTAL(3,D$7:$D1424))</f>
        <v>1394</v>
      </c>
      <c r="B1424" s="376"/>
      <c r="C1424" s="403" t="s">
        <v>1274</v>
      </c>
      <c r="D1424" s="82" t="s">
        <v>700</v>
      </c>
      <c r="E1424" s="81" t="s">
        <v>744</v>
      </c>
      <c r="F1424" s="100" t="s">
        <v>798</v>
      </c>
      <c r="G1424" s="401"/>
      <c r="H1424" s="99" t="s">
        <v>44</v>
      </c>
      <c r="I1424" s="81"/>
      <c r="J1424" s="404"/>
      <c r="K1424" s="398"/>
      <c r="L1424" s="101">
        <v>52160</v>
      </c>
      <c r="M1424" s="101">
        <v>52160</v>
      </c>
      <c r="N1424" s="101">
        <v>52160</v>
      </c>
      <c r="O1424" s="101">
        <v>52160</v>
      </c>
      <c r="P1424" s="101">
        <v>52160</v>
      </c>
      <c r="Q1424" s="101">
        <v>52160</v>
      </c>
      <c r="R1424" s="101">
        <v>52160</v>
      </c>
      <c r="S1424" s="101">
        <v>52160</v>
      </c>
      <c r="T1424" s="101">
        <v>52160</v>
      </c>
      <c r="U1424" s="102">
        <v>36670</v>
      </c>
    </row>
    <row r="1425" spans="1:21" s="102" customFormat="1" ht="65.099999999999994" customHeight="1" x14ac:dyDescent="0.3">
      <c r="A1425" s="98">
        <f>IF(D1425="","",SUBTOTAL(3,D$7:$D1425))</f>
        <v>1395</v>
      </c>
      <c r="B1425" s="376"/>
      <c r="C1425" s="403"/>
      <c r="D1425" s="82" t="s">
        <v>700</v>
      </c>
      <c r="E1425" s="99" t="s">
        <v>44</v>
      </c>
      <c r="F1425" s="100" t="s">
        <v>799</v>
      </c>
      <c r="G1425" s="401"/>
      <c r="H1425" s="99" t="s">
        <v>44</v>
      </c>
      <c r="I1425" s="81"/>
      <c r="J1425" s="404"/>
      <c r="K1425" s="398"/>
      <c r="L1425" s="101">
        <v>146240</v>
      </c>
      <c r="M1425" s="101">
        <v>146240</v>
      </c>
      <c r="N1425" s="101">
        <v>146240</v>
      </c>
      <c r="O1425" s="101">
        <v>146240</v>
      </c>
      <c r="P1425" s="101">
        <v>146240</v>
      </c>
      <c r="Q1425" s="101">
        <v>146240</v>
      </c>
      <c r="R1425" s="101">
        <v>146240</v>
      </c>
      <c r="S1425" s="101">
        <v>146240</v>
      </c>
      <c r="T1425" s="101">
        <v>146240</v>
      </c>
      <c r="U1425" s="102">
        <v>102790</v>
      </c>
    </row>
    <row r="1426" spans="1:21" s="102" customFormat="1" ht="65.099999999999994" customHeight="1" x14ac:dyDescent="0.3">
      <c r="A1426" s="98">
        <f>IF(D1426="","",SUBTOTAL(3,D$7:$D1426))</f>
        <v>1396</v>
      </c>
      <c r="B1426" s="376"/>
      <c r="C1426" s="403"/>
      <c r="D1426" s="82" t="s">
        <v>700</v>
      </c>
      <c r="E1426" s="99" t="s">
        <v>44</v>
      </c>
      <c r="F1426" s="100" t="s">
        <v>800</v>
      </c>
      <c r="G1426" s="401"/>
      <c r="H1426" s="99" t="s">
        <v>44</v>
      </c>
      <c r="I1426" s="81"/>
      <c r="J1426" s="404"/>
      <c r="K1426" s="398"/>
      <c r="L1426" s="101">
        <v>462740</v>
      </c>
      <c r="M1426" s="101">
        <v>462740</v>
      </c>
      <c r="N1426" s="101">
        <v>462740</v>
      </c>
      <c r="O1426" s="101">
        <v>462740</v>
      </c>
      <c r="P1426" s="101">
        <v>462740</v>
      </c>
      <c r="Q1426" s="101">
        <v>462740</v>
      </c>
      <c r="R1426" s="101">
        <v>462740</v>
      </c>
      <c r="S1426" s="101">
        <v>462740</v>
      </c>
      <c r="T1426" s="101">
        <v>462740</v>
      </c>
      <c r="U1426" s="102">
        <v>325270</v>
      </c>
    </row>
    <row r="1427" spans="1:21" s="102" customFormat="1" ht="65.099999999999994" customHeight="1" x14ac:dyDescent="0.3">
      <c r="A1427" s="98">
        <f>IF(D1427="","",SUBTOTAL(3,D$7:$D1427))</f>
        <v>1397</v>
      </c>
      <c r="B1427" s="376"/>
      <c r="C1427" s="403" t="s">
        <v>801</v>
      </c>
      <c r="D1427" s="82" t="s">
        <v>700</v>
      </c>
      <c r="E1427" s="81" t="s">
        <v>802</v>
      </c>
      <c r="F1427" s="100" t="s">
        <v>803</v>
      </c>
      <c r="G1427" s="401"/>
      <c r="H1427" s="99" t="s">
        <v>44</v>
      </c>
      <c r="I1427" s="81"/>
      <c r="J1427" s="404"/>
      <c r="K1427" s="398"/>
      <c r="L1427" s="101">
        <v>521640</v>
      </c>
      <c r="M1427" s="101">
        <v>521640</v>
      </c>
      <c r="N1427" s="101">
        <v>521640</v>
      </c>
      <c r="O1427" s="101">
        <v>521640</v>
      </c>
      <c r="P1427" s="101">
        <v>521640</v>
      </c>
      <c r="Q1427" s="101">
        <v>521640</v>
      </c>
      <c r="R1427" s="101">
        <v>521640</v>
      </c>
      <c r="S1427" s="101">
        <v>521640</v>
      </c>
      <c r="T1427" s="101">
        <v>521640</v>
      </c>
      <c r="U1427" s="102">
        <v>376980</v>
      </c>
    </row>
    <row r="1428" spans="1:21" s="102" customFormat="1" ht="96" customHeight="1" x14ac:dyDescent="0.3">
      <c r="A1428" s="98">
        <f>IF(D1428="","",SUBTOTAL(3,D$7:$D1428))</f>
        <v>1398</v>
      </c>
      <c r="B1428" s="376"/>
      <c r="C1428" s="403"/>
      <c r="D1428" s="82" t="s">
        <v>700</v>
      </c>
      <c r="E1428" s="99" t="s">
        <v>44</v>
      </c>
      <c r="F1428" s="100" t="s">
        <v>804</v>
      </c>
      <c r="G1428" s="401"/>
      <c r="H1428" s="99" t="s">
        <v>44</v>
      </c>
      <c r="I1428" s="81"/>
      <c r="J1428" s="404"/>
      <c r="K1428" s="398"/>
      <c r="L1428" s="101">
        <v>1227300</v>
      </c>
      <c r="M1428" s="101">
        <v>1227300</v>
      </c>
      <c r="N1428" s="101">
        <v>1227300</v>
      </c>
      <c r="O1428" s="101">
        <v>1227300</v>
      </c>
      <c r="P1428" s="101">
        <v>1227300</v>
      </c>
      <c r="Q1428" s="101">
        <v>1227300</v>
      </c>
      <c r="R1428" s="101">
        <v>1227300</v>
      </c>
      <c r="S1428" s="101">
        <v>1227300</v>
      </c>
      <c r="T1428" s="101">
        <v>1227300</v>
      </c>
      <c r="U1428" s="102">
        <v>886930</v>
      </c>
    </row>
    <row r="1429" spans="1:21" s="102" customFormat="1" ht="205.5" customHeight="1" x14ac:dyDescent="0.3">
      <c r="A1429" s="98">
        <f>IF(D1429="","",SUBTOTAL(3,D$7:$D1429))</f>
        <v>1399</v>
      </c>
      <c r="B1429" s="376"/>
      <c r="C1429" s="81" t="s">
        <v>805</v>
      </c>
      <c r="D1429" s="82" t="s">
        <v>700</v>
      </c>
      <c r="E1429" s="81" t="s">
        <v>806</v>
      </c>
      <c r="F1429" s="100" t="s">
        <v>807</v>
      </c>
      <c r="G1429" s="401"/>
      <c r="H1429" s="99" t="s">
        <v>44</v>
      </c>
      <c r="I1429" s="81"/>
      <c r="J1429" s="404"/>
      <c r="K1429" s="398"/>
      <c r="L1429" s="101">
        <v>1303120</v>
      </c>
      <c r="M1429" s="101">
        <v>1303120</v>
      </c>
      <c r="N1429" s="101">
        <v>1303120</v>
      </c>
      <c r="O1429" s="101">
        <v>1303120</v>
      </c>
      <c r="P1429" s="101">
        <v>1303120</v>
      </c>
      <c r="Q1429" s="101">
        <v>1303120</v>
      </c>
      <c r="R1429" s="101">
        <v>1303120</v>
      </c>
      <c r="S1429" s="101">
        <v>1303120</v>
      </c>
      <c r="T1429" s="101">
        <v>1303120</v>
      </c>
      <c r="U1429" s="102">
        <v>941730</v>
      </c>
    </row>
    <row r="1430" spans="1:21" s="102" customFormat="1" ht="65.099999999999994" customHeight="1" x14ac:dyDescent="0.3">
      <c r="A1430" s="98">
        <f>IF(D1430="","",SUBTOTAL(3,D$7:$D1430))</f>
        <v>1400</v>
      </c>
      <c r="B1430" s="376"/>
      <c r="C1430" s="403" t="s">
        <v>808</v>
      </c>
      <c r="D1430" s="82" t="s">
        <v>700</v>
      </c>
      <c r="E1430" s="81" t="s">
        <v>809</v>
      </c>
      <c r="F1430" s="100" t="s">
        <v>810</v>
      </c>
      <c r="G1430" s="401"/>
      <c r="H1430" s="99" t="s">
        <v>44</v>
      </c>
      <c r="I1430" s="81"/>
      <c r="J1430" s="404"/>
      <c r="K1430" s="398"/>
      <c r="L1430" s="101">
        <v>10640</v>
      </c>
      <c r="M1430" s="101">
        <v>10640</v>
      </c>
      <c r="N1430" s="101">
        <v>10640</v>
      </c>
      <c r="O1430" s="101">
        <v>10640</v>
      </c>
      <c r="P1430" s="101">
        <v>10640</v>
      </c>
      <c r="Q1430" s="101">
        <v>10640</v>
      </c>
      <c r="R1430" s="101">
        <v>10640</v>
      </c>
      <c r="S1430" s="101">
        <v>10640</v>
      </c>
      <c r="T1430" s="101">
        <v>10640</v>
      </c>
      <c r="U1430" s="102">
        <v>7310</v>
      </c>
    </row>
    <row r="1431" spans="1:21" s="102" customFormat="1" ht="65.099999999999994" customHeight="1" x14ac:dyDescent="0.3">
      <c r="A1431" s="98">
        <f>IF(D1431="","",SUBTOTAL(3,D$7:$D1431))</f>
        <v>1401</v>
      </c>
      <c r="B1431" s="376"/>
      <c r="C1431" s="403"/>
      <c r="D1431" s="82" t="s">
        <v>700</v>
      </c>
      <c r="E1431" s="99" t="s">
        <v>44</v>
      </c>
      <c r="F1431" s="100" t="s">
        <v>811</v>
      </c>
      <c r="G1431" s="401"/>
      <c r="H1431" s="99" t="s">
        <v>44</v>
      </c>
      <c r="I1431" s="81"/>
      <c r="J1431" s="404"/>
      <c r="K1431" s="398"/>
      <c r="L1431" s="101">
        <v>19520</v>
      </c>
      <c r="M1431" s="101">
        <v>19520</v>
      </c>
      <c r="N1431" s="101">
        <v>19520</v>
      </c>
      <c r="O1431" s="101">
        <v>19520</v>
      </c>
      <c r="P1431" s="101">
        <v>19520</v>
      </c>
      <c r="Q1431" s="101">
        <v>19520</v>
      </c>
      <c r="R1431" s="101">
        <v>19520</v>
      </c>
      <c r="S1431" s="101">
        <v>19520</v>
      </c>
      <c r="T1431" s="101">
        <v>19520</v>
      </c>
      <c r="U1431" s="102">
        <v>13420</v>
      </c>
    </row>
    <row r="1432" spans="1:21" s="102" customFormat="1" ht="65.099999999999994" customHeight="1" x14ac:dyDescent="0.3">
      <c r="A1432" s="98">
        <f>IF(D1432="","",SUBTOTAL(3,D$7:$D1432))</f>
        <v>1402</v>
      </c>
      <c r="B1432" s="376"/>
      <c r="C1432" s="403"/>
      <c r="D1432" s="82" t="s">
        <v>700</v>
      </c>
      <c r="E1432" s="99" t="s">
        <v>44</v>
      </c>
      <c r="F1432" s="100" t="s">
        <v>812</v>
      </c>
      <c r="G1432" s="401"/>
      <c r="H1432" s="99" t="s">
        <v>44</v>
      </c>
      <c r="I1432" s="81"/>
      <c r="J1432" s="404"/>
      <c r="K1432" s="398"/>
      <c r="L1432" s="101">
        <v>60890</v>
      </c>
      <c r="M1432" s="101">
        <v>60890</v>
      </c>
      <c r="N1432" s="101">
        <v>60890</v>
      </c>
      <c r="O1432" s="101">
        <v>60890</v>
      </c>
      <c r="P1432" s="101">
        <v>60890</v>
      </c>
      <c r="Q1432" s="101">
        <v>60890</v>
      </c>
      <c r="R1432" s="101">
        <v>60890</v>
      </c>
      <c r="S1432" s="101">
        <v>60890</v>
      </c>
      <c r="T1432" s="101">
        <v>60890</v>
      </c>
      <c r="U1432" s="102">
        <v>41870</v>
      </c>
    </row>
    <row r="1433" spans="1:21" s="102" customFormat="1" ht="65.099999999999994" customHeight="1" x14ac:dyDescent="0.3">
      <c r="A1433" s="98">
        <f>IF(D1433="","",SUBTOTAL(3,D$7:$D1433))</f>
        <v>1403</v>
      </c>
      <c r="B1433" s="376"/>
      <c r="C1433" s="403"/>
      <c r="D1433" s="82" t="s">
        <v>700</v>
      </c>
      <c r="E1433" s="99" t="s">
        <v>44</v>
      </c>
      <c r="F1433" s="100" t="s">
        <v>813</v>
      </c>
      <c r="G1433" s="401"/>
      <c r="H1433" s="99" t="s">
        <v>44</v>
      </c>
      <c r="I1433" s="81"/>
      <c r="J1433" s="404"/>
      <c r="K1433" s="398"/>
      <c r="L1433" s="101">
        <v>242010</v>
      </c>
      <c r="M1433" s="101">
        <v>242010</v>
      </c>
      <c r="N1433" s="101">
        <v>242010</v>
      </c>
      <c r="O1433" s="101">
        <v>242010</v>
      </c>
      <c r="P1433" s="101">
        <v>242010</v>
      </c>
      <c r="Q1433" s="101">
        <v>242010</v>
      </c>
      <c r="R1433" s="101">
        <v>242010</v>
      </c>
      <c r="S1433" s="101">
        <v>242010</v>
      </c>
      <c r="T1433" s="101">
        <v>242010</v>
      </c>
      <c r="U1433" s="102">
        <v>166420</v>
      </c>
    </row>
    <row r="1434" spans="1:21" s="102" customFormat="1" ht="65.099999999999994" customHeight="1" x14ac:dyDescent="0.3">
      <c r="A1434" s="98">
        <f>IF(D1434="","",SUBTOTAL(3,D$7:$D1434))</f>
        <v>1404</v>
      </c>
      <c r="B1434" s="376"/>
      <c r="C1434" s="81" t="s">
        <v>814</v>
      </c>
      <c r="D1434" s="82" t="s">
        <v>700</v>
      </c>
      <c r="E1434" s="81" t="s">
        <v>657</v>
      </c>
      <c r="F1434" s="100" t="s">
        <v>815</v>
      </c>
      <c r="G1434" s="401"/>
      <c r="H1434" s="99" t="s">
        <v>44</v>
      </c>
      <c r="I1434" s="81"/>
      <c r="J1434" s="404"/>
      <c r="K1434" s="398"/>
      <c r="L1434" s="101">
        <v>24480</v>
      </c>
      <c r="M1434" s="101">
        <v>24480</v>
      </c>
      <c r="N1434" s="101">
        <v>24480</v>
      </c>
      <c r="O1434" s="101">
        <v>24480</v>
      </c>
      <c r="P1434" s="101">
        <v>24480</v>
      </c>
      <c r="Q1434" s="101">
        <v>24480</v>
      </c>
      <c r="R1434" s="101">
        <v>24480</v>
      </c>
      <c r="S1434" s="101">
        <v>24480</v>
      </c>
      <c r="T1434" s="101">
        <v>24480</v>
      </c>
      <c r="U1434" s="102">
        <v>17600</v>
      </c>
    </row>
    <row r="1435" spans="1:21" s="102" customFormat="1" ht="65.099999999999994" customHeight="1" x14ac:dyDescent="0.3">
      <c r="A1435" s="98">
        <f>IF(D1435="","",SUBTOTAL(3,D$7:$D1435))</f>
        <v>1405</v>
      </c>
      <c r="B1435" s="376"/>
      <c r="C1435" s="99" t="s">
        <v>44</v>
      </c>
      <c r="D1435" s="82" t="s">
        <v>700</v>
      </c>
      <c r="E1435" s="99" t="s">
        <v>44</v>
      </c>
      <c r="F1435" s="100" t="s">
        <v>816</v>
      </c>
      <c r="G1435" s="401"/>
      <c r="H1435" s="99" t="s">
        <v>44</v>
      </c>
      <c r="I1435" s="81"/>
      <c r="J1435" s="404"/>
      <c r="K1435" s="398"/>
      <c r="L1435" s="101">
        <v>47440</v>
      </c>
      <c r="M1435" s="101">
        <v>47440</v>
      </c>
      <c r="N1435" s="101">
        <v>47440</v>
      </c>
      <c r="O1435" s="101">
        <v>47440</v>
      </c>
      <c r="P1435" s="101">
        <v>47440</v>
      </c>
      <c r="Q1435" s="101">
        <v>47440</v>
      </c>
      <c r="R1435" s="101">
        <v>47440</v>
      </c>
      <c r="S1435" s="101">
        <v>47440</v>
      </c>
      <c r="T1435" s="101">
        <v>47440</v>
      </c>
      <c r="U1435" s="102">
        <v>34090</v>
      </c>
    </row>
    <row r="1436" spans="1:21" s="102" customFormat="1" ht="65.099999999999994" customHeight="1" x14ac:dyDescent="0.3">
      <c r="A1436" s="98">
        <f>IF(D1436="","",SUBTOTAL(3,D$7:$D1436))</f>
        <v>1406</v>
      </c>
      <c r="B1436" s="376"/>
      <c r="C1436" s="99" t="s">
        <v>44</v>
      </c>
      <c r="D1436" s="82" t="s">
        <v>700</v>
      </c>
      <c r="E1436" s="99" t="s">
        <v>44</v>
      </c>
      <c r="F1436" s="100" t="s">
        <v>817</v>
      </c>
      <c r="G1436" s="401"/>
      <c r="H1436" s="99" t="s">
        <v>44</v>
      </c>
      <c r="I1436" s="81"/>
      <c r="J1436" s="404"/>
      <c r="K1436" s="398"/>
      <c r="L1436" s="101">
        <v>118110</v>
      </c>
      <c r="M1436" s="101">
        <v>118110</v>
      </c>
      <c r="N1436" s="101">
        <v>118110</v>
      </c>
      <c r="O1436" s="101">
        <v>118110</v>
      </c>
      <c r="P1436" s="101">
        <v>118110</v>
      </c>
      <c r="Q1436" s="101">
        <v>118110</v>
      </c>
      <c r="R1436" s="101">
        <v>118110</v>
      </c>
      <c r="S1436" s="101">
        <v>118110</v>
      </c>
      <c r="T1436" s="101">
        <v>118110</v>
      </c>
      <c r="U1436" s="102">
        <v>84870</v>
      </c>
    </row>
    <row r="1437" spans="1:21" s="102" customFormat="1" ht="124.5" customHeight="1" x14ac:dyDescent="0.3">
      <c r="A1437" s="98">
        <f>IF(D1437="","",SUBTOTAL(3,D$7:$D1437))</f>
        <v>1407</v>
      </c>
      <c r="B1437" s="376"/>
      <c r="C1437" s="81" t="s">
        <v>818</v>
      </c>
      <c r="D1437" s="82" t="s">
        <v>700</v>
      </c>
      <c r="E1437" s="81" t="s">
        <v>679</v>
      </c>
      <c r="F1437" s="100" t="s">
        <v>819</v>
      </c>
      <c r="G1437" s="401"/>
      <c r="H1437" s="99" t="s">
        <v>44</v>
      </c>
      <c r="I1437" s="81"/>
      <c r="J1437" s="404"/>
      <c r="K1437" s="398"/>
      <c r="L1437" s="101">
        <v>54730</v>
      </c>
      <c r="M1437" s="101">
        <v>54730</v>
      </c>
      <c r="N1437" s="101">
        <v>54730</v>
      </c>
      <c r="O1437" s="101">
        <v>54730</v>
      </c>
      <c r="P1437" s="101">
        <v>54730</v>
      </c>
      <c r="Q1437" s="101">
        <v>54730</v>
      </c>
      <c r="R1437" s="101">
        <v>54730</v>
      </c>
      <c r="S1437" s="101">
        <v>54730</v>
      </c>
      <c r="T1437" s="101">
        <v>54730</v>
      </c>
      <c r="U1437" s="102">
        <v>40920</v>
      </c>
    </row>
    <row r="1438" spans="1:21" s="26" customFormat="1" ht="81.75" customHeight="1" x14ac:dyDescent="0.3">
      <c r="A1438" s="13">
        <f>IF(D1438="","",SUBTOTAL(3,D$7:$D1438))</f>
        <v>1408</v>
      </c>
      <c r="B1438" s="376"/>
      <c r="C1438" s="60" t="s">
        <v>2695</v>
      </c>
      <c r="D1438" s="60" t="s">
        <v>570</v>
      </c>
      <c r="E1438" s="377" t="s">
        <v>2696</v>
      </c>
      <c r="F1438" s="60"/>
      <c r="G1438" s="429" t="s">
        <v>2709</v>
      </c>
      <c r="H1438" s="430" t="s">
        <v>17</v>
      </c>
      <c r="I1438" s="60"/>
      <c r="J1438" s="430" t="s">
        <v>2525</v>
      </c>
      <c r="K1438" s="60"/>
      <c r="L1438" s="28">
        <v>7945</v>
      </c>
      <c r="M1438" s="51">
        <v>7945</v>
      </c>
      <c r="N1438" s="51">
        <v>7945</v>
      </c>
      <c r="O1438" s="51">
        <v>7945</v>
      </c>
      <c r="P1438" s="51">
        <v>7945</v>
      </c>
      <c r="Q1438" s="51">
        <v>7945</v>
      </c>
      <c r="R1438" s="51">
        <v>7945</v>
      </c>
      <c r="S1438" s="51">
        <v>7945</v>
      </c>
      <c r="T1438" s="51">
        <v>7945</v>
      </c>
    </row>
    <row r="1439" spans="1:21" s="26" customFormat="1" ht="81.75" customHeight="1" x14ac:dyDescent="0.3">
      <c r="A1439" s="13">
        <f>IF(D1439="","",SUBTOTAL(3,D$7:$D1439))</f>
        <v>1409</v>
      </c>
      <c r="B1439" s="376"/>
      <c r="C1439" s="60" t="s">
        <v>2697</v>
      </c>
      <c r="D1439" s="60" t="s">
        <v>570</v>
      </c>
      <c r="E1439" s="377"/>
      <c r="F1439" s="60"/>
      <c r="G1439" s="429"/>
      <c r="H1439" s="430"/>
      <c r="I1439" s="60"/>
      <c r="J1439" s="430"/>
      <c r="K1439" s="60"/>
      <c r="L1439" s="28">
        <v>10822</v>
      </c>
      <c r="M1439" s="51">
        <v>10822</v>
      </c>
      <c r="N1439" s="51">
        <v>10822</v>
      </c>
      <c r="O1439" s="51">
        <v>10822</v>
      </c>
      <c r="P1439" s="51">
        <v>10822</v>
      </c>
      <c r="Q1439" s="51">
        <v>10822</v>
      </c>
      <c r="R1439" s="51">
        <v>10822</v>
      </c>
      <c r="S1439" s="51">
        <v>10822</v>
      </c>
      <c r="T1439" s="51">
        <v>10822</v>
      </c>
    </row>
    <row r="1440" spans="1:21" s="26" customFormat="1" ht="81.75" customHeight="1" x14ac:dyDescent="0.3">
      <c r="A1440" s="13">
        <f>IF(D1440="","",SUBTOTAL(3,D$7:$D1440))</f>
        <v>1410</v>
      </c>
      <c r="B1440" s="376"/>
      <c r="C1440" s="60" t="s">
        <v>2698</v>
      </c>
      <c r="D1440" s="60" t="s">
        <v>570</v>
      </c>
      <c r="E1440" s="377"/>
      <c r="F1440" s="60"/>
      <c r="G1440" s="429"/>
      <c r="H1440" s="430"/>
      <c r="I1440" s="60"/>
      <c r="J1440" s="430"/>
      <c r="K1440" s="60"/>
      <c r="L1440" s="28">
        <v>15753</v>
      </c>
      <c r="M1440" s="51">
        <v>15753</v>
      </c>
      <c r="N1440" s="51">
        <v>15753</v>
      </c>
      <c r="O1440" s="51">
        <v>15753</v>
      </c>
      <c r="P1440" s="51">
        <v>15753</v>
      </c>
      <c r="Q1440" s="51">
        <v>15753</v>
      </c>
      <c r="R1440" s="51">
        <v>15753</v>
      </c>
      <c r="S1440" s="51">
        <v>15753</v>
      </c>
      <c r="T1440" s="51">
        <v>15753</v>
      </c>
    </row>
    <row r="1441" spans="1:20" s="26" customFormat="1" ht="81.75" customHeight="1" x14ac:dyDescent="0.3">
      <c r="A1441" s="13">
        <f>IF(D1441="","",SUBTOTAL(3,D$7:$D1441))</f>
        <v>1411</v>
      </c>
      <c r="B1441" s="376"/>
      <c r="C1441" s="60" t="s">
        <v>2699</v>
      </c>
      <c r="D1441" s="60" t="s">
        <v>570</v>
      </c>
      <c r="E1441" s="377"/>
      <c r="F1441" s="60"/>
      <c r="G1441" s="429"/>
      <c r="H1441" s="430"/>
      <c r="I1441" s="60"/>
      <c r="J1441" s="430"/>
      <c r="K1441" s="60"/>
      <c r="L1441" s="28">
        <v>26712</v>
      </c>
      <c r="M1441" s="51">
        <v>26712</v>
      </c>
      <c r="N1441" s="51">
        <v>26712</v>
      </c>
      <c r="O1441" s="51">
        <v>26712</v>
      </c>
      <c r="P1441" s="51">
        <v>26712</v>
      </c>
      <c r="Q1441" s="51">
        <v>26712</v>
      </c>
      <c r="R1441" s="51">
        <v>26712</v>
      </c>
      <c r="S1441" s="51">
        <v>26712</v>
      </c>
      <c r="T1441" s="51">
        <v>26712</v>
      </c>
    </row>
    <row r="1442" spans="1:20" s="26" customFormat="1" ht="81.75" customHeight="1" x14ac:dyDescent="0.3">
      <c r="A1442" s="13">
        <f>IF(D1442="","",SUBTOTAL(3,D$7:$D1442))</f>
        <v>1412</v>
      </c>
      <c r="B1442" s="376"/>
      <c r="C1442" s="60" t="s">
        <v>2700</v>
      </c>
      <c r="D1442" s="60" t="s">
        <v>570</v>
      </c>
      <c r="E1442" s="377"/>
      <c r="F1442" s="60"/>
      <c r="G1442" s="429"/>
      <c r="H1442" s="430"/>
      <c r="I1442" s="60"/>
      <c r="J1442" s="430"/>
      <c r="K1442" s="60"/>
      <c r="L1442" s="28">
        <v>47945</v>
      </c>
      <c r="M1442" s="51">
        <v>47945</v>
      </c>
      <c r="N1442" s="51">
        <v>47945</v>
      </c>
      <c r="O1442" s="51">
        <v>47945</v>
      </c>
      <c r="P1442" s="51">
        <v>47945</v>
      </c>
      <c r="Q1442" s="51">
        <v>47945</v>
      </c>
      <c r="R1442" s="51">
        <v>47945</v>
      </c>
      <c r="S1442" s="51">
        <v>47945</v>
      </c>
      <c r="T1442" s="51">
        <v>47945</v>
      </c>
    </row>
    <row r="1443" spans="1:20" s="26" customFormat="1" ht="81.75" customHeight="1" x14ac:dyDescent="0.3">
      <c r="A1443" s="13">
        <f>IF(D1443="","",SUBTOTAL(3,D$7:$D1443))</f>
        <v>1413</v>
      </c>
      <c r="B1443" s="376"/>
      <c r="C1443" s="60" t="s">
        <v>2701</v>
      </c>
      <c r="D1443" s="60" t="s">
        <v>570</v>
      </c>
      <c r="E1443" s="377"/>
      <c r="F1443" s="60"/>
      <c r="G1443" s="429"/>
      <c r="H1443" s="430"/>
      <c r="I1443" s="60"/>
      <c r="J1443" s="430"/>
      <c r="K1443" s="60"/>
      <c r="L1443" s="28">
        <v>61644</v>
      </c>
      <c r="M1443" s="51">
        <v>61644</v>
      </c>
      <c r="N1443" s="51">
        <v>61644</v>
      </c>
      <c r="O1443" s="51">
        <v>61644</v>
      </c>
      <c r="P1443" s="51">
        <v>61644</v>
      </c>
      <c r="Q1443" s="51">
        <v>61644</v>
      </c>
      <c r="R1443" s="51">
        <v>61644</v>
      </c>
      <c r="S1443" s="51">
        <v>61644</v>
      </c>
      <c r="T1443" s="51">
        <v>61644</v>
      </c>
    </row>
    <row r="1444" spans="1:20" s="26" customFormat="1" ht="68.25" customHeight="1" x14ac:dyDescent="0.3">
      <c r="A1444" s="13">
        <f>IF(D1444="","",SUBTOTAL(3,D$7:$D1444))</f>
        <v>1414</v>
      </c>
      <c r="B1444" s="376"/>
      <c r="C1444" s="60" t="s">
        <v>2702</v>
      </c>
      <c r="D1444" s="60" t="s">
        <v>570</v>
      </c>
      <c r="E1444" s="377"/>
      <c r="F1444" s="60"/>
      <c r="G1444" s="429"/>
      <c r="H1444" s="430"/>
      <c r="I1444" s="60"/>
      <c r="J1444" s="430"/>
      <c r="K1444" s="60"/>
      <c r="L1444" s="28">
        <v>5200</v>
      </c>
      <c r="M1444" s="51">
        <v>5200</v>
      </c>
      <c r="N1444" s="51">
        <v>5200</v>
      </c>
      <c r="O1444" s="51">
        <v>5200</v>
      </c>
      <c r="P1444" s="51">
        <v>5200</v>
      </c>
      <c r="Q1444" s="51">
        <v>5200</v>
      </c>
      <c r="R1444" s="51">
        <v>5200</v>
      </c>
      <c r="S1444" s="51">
        <v>5200</v>
      </c>
      <c r="T1444" s="51">
        <v>5200</v>
      </c>
    </row>
    <row r="1445" spans="1:20" s="26" customFormat="1" ht="68.25" customHeight="1" x14ac:dyDescent="0.3">
      <c r="A1445" s="13">
        <f>IF(D1445="","",SUBTOTAL(3,D$7:$D1445))</f>
        <v>1415</v>
      </c>
      <c r="B1445" s="376"/>
      <c r="C1445" s="60" t="s">
        <v>2703</v>
      </c>
      <c r="D1445" s="60" t="s">
        <v>570</v>
      </c>
      <c r="E1445" s="377"/>
      <c r="F1445" s="60"/>
      <c r="G1445" s="429"/>
      <c r="H1445" s="430"/>
      <c r="I1445" s="60"/>
      <c r="J1445" s="430"/>
      <c r="K1445" s="60"/>
      <c r="L1445" s="28">
        <v>7500</v>
      </c>
      <c r="M1445" s="51">
        <v>7500</v>
      </c>
      <c r="N1445" s="51">
        <v>7500</v>
      </c>
      <c r="O1445" s="51">
        <v>7500</v>
      </c>
      <c r="P1445" s="51">
        <v>7500</v>
      </c>
      <c r="Q1445" s="51">
        <v>7500</v>
      </c>
      <c r="R1445" s="51">
        <v>7500</v>
      </c>
      <c r="S1445" s="51">
        <v>7500</v>
      </c>
      <c r="T1445" s="51">
        <v>7500</v>
      </c>
    </row>
    <row r="1446" spans="1:20" s="26" customFormat="1" ht="68.25" customHeight="1" x14ac:dyDescent="0.3">
      <c r="A1446" s="13">
        <f>IF(D1446="","",SUBTOTAL(3,D$7:$D1446))</f>
        <v>1416</v>
      </c>
      <c r="B1446" s="376"/>
      <c r="C1446" s="60" t="s">
        <v>2704</v>
      </c>
      <c r="D1446" s="60" t="s">
        <v>570</v>
      </c>
      <c r="E1446" s="377"/>
      <c r="F1446" s="60"/>
      <c r="G1446" s="429"/>
      <c r="H1446" s="430"/>
      <c r="I1446" s="60"/>
      <c r="J1446" s="430"/>
      <c r="K1446" s="60"/>
      <c r="L1446" s="28">
        <v>14400</v>
      </c>
      <c r="M1446" s="51">
        <v>14400</v>
      </c>
      <c r="N1446" s="51">
        <v>14400</v>
      </c>
      <c r="O1446" s="51">
        <v>14400</v>
      </c>
      <c r="P1446" s="51">
        <v>14400</v>
      </c>
      <c r="Q1446" s="51">
        <v>14400</v>
      </c>
      <c r="R1446" s="51">
        <v>14400</v>
      </c>
      <c r="S1446" s="51">
        <v>14400</v>
      </c>
      <c r="T1446" s="51">
        <v>14400</v>
      </c>
    </row>
    <row r="1447" spans="1:20" s="26" customFormat="1" ht="68.25" customHeight="1" x14ac:dyDescent="0.3">
      <c r="A1447" s="13">
        <f>IF(D1447="","",SUBTOTAL(3,D$7:$D1447))</f>
        <v>1417</v>
      </c>
      <c r="B1447" s="376"/>
      <c r="C1447" s="60" t="s">
        <v>2705</v>
      </c>
      <c r="D1447" s="60" t="s">
        <v>567</v>
      </c>
      <c r="E1447" s="60" t="s">
        <v>2706</v>
      </c>
      <c r="F1447" s="60"/>
      <c r="G1447" s="429"/>
      <c r="H1447" s="430"/>
      <c r="I1447" s="60"/>
      <c r="J1447" s="430"/>
      <c r="K1447" s="60"/>
      <c r="L1447" s="28">
        <v>27000</v>
      </c>
      <c r="M1447" s="51">
        <v>27000</v>
      </c>
      <c r="N1447" s="51">
        <v>27000</v>
      </c>
      <c r="O1447" s="51">
        <v>27000</v>
      </c>
      <c r="P1447" s="51">
        <v>27000</v>
      </c>
      <c r="Q1447" s="51">
        <v>27000</v>
      </c>
      <c r="R1447" s="51">
        <v>27000</v>
      </c>
      <c r="S1447" s="51">
        <v>27000</v>
      </c>
      <c r="T1447" s="51">
        <v>27000</v>
      </c>
    </row>
    <row r="1448" spans="1:20" s="26" customFormat="1" ht="68.25" customHeight="1" x14ac:dyDescent="0.3">
      <c r="A1448" s="13">
        <f>IF(D1448="","",SUBTOTAL(3,D$7:$D1448))</f>
        <v>1418</v>
      </c>
      <c r="B1448" s="376"/>
      <c r="C1448" s="60" t="s">
        <v>2707</v>
      </c>
      <c r="D1448" s="60" t="s">
        <v>567</v>
      </c>
      <c r="E1448" s="60" t="s">
        <v>2706</v>
      </c>
      <c r="F1448" s="60"/>
      <c r="G1448" s="429"/>
      <c r="H1448" s="430"/>
      <c r="I1448" s="60"/>
      <c r="J1448" s="430"/>
      <c r="K1448" s="60"/>
      <c r="L1448" s="28">
        <v>45000</v>
      </c>
      <c r="M1448" s="51">
        <v>45000</v>
      </c>
      <c r="N1448" s="51">
        <v>45000</v>
      </c>
      <c r="O1448" s="51">
        <v>45000</v>
      </c>
      <c r="P1448" s="51">
        <v>45000</v>
      </c>
      <c r="Q1448" s="51">
        <v>45000</v>
      </c>
      <c r="R1448" s="51">
        <v>45000</v>
      </c>
      <c r="S1448" s="51">
        <v>45000</v>
      </c>
      <c r="T1448" s="51">
        <v>45000</v>
      </c>
    </row>
    <row r="1449" spans="1:20" s="26" customFormat="1" ht="68.25" customHeight="1" x14ac:dyDescent="0.3">
      <c r="A1449" s="13">
        <f>IF(D1449="","",SUBTOTAL(3,D$7:$D1449))</f>
        <v>1419</v>
      </c>
      <c r="B1449" s="376"/>
      <c r="C1449" s="60" t="s">
        <v>2708</v>
      </c>
      <c r="D1449" s="60" t="s">
        <v>567</v>
      </c>
      <c r="E1449" s="60" t="s">
        <v>2706</v>
      </c>
      <c r="F1449" s="60"/>
      <c r="G1449" s="429"/>
      <c r="H1449" s="430"/>
      <c r="I1449" s="60"/>
      <c r="J1449" s="430"/>
      <c r="K1449" s="60"/>
      <c r="L1449" s="28">
        <v>80000</v>
      </c>
      <c r="M1449" s="51">
        <v>80000</v>
      </c>
      <c r="N1449" s="51">
        <v>80000</v>
      </c>
      <c r="O1449" s="51">
        <v>80000</v>
      </c>
      <c r="P1449" s="51">
        <v>80000</v>
      </c>
      <c r="Q1449" s="51">
        <v>80000</v>
      </c>
      <c r="R1449" s="51">
        <v>80000</v>
      </c>
      <c r="S1449" s="51">
        <v>80000</v>
      </c>
      <c r="T1449" s="51">
        <v>80000</v>
      </c>
    </row>
    <row r="1450" spans="1:20" s="26" customFormat="1" ht="68.25" customHeight="1" x14ac:dyDescent="0.3">
      <c r="A1450" s="13">
        <f>IF(D1450="","",SUBTOTAL(3,D$7:$D1450))</f>
        <v>1420</v>
      </c>
      <c r="B1450" s="376"/>
      <c r="C1450" s="60" t="s">
        <v>2773</v>
      </c>
      <c r="D1450" s="60" t="s">
        <v>567</v>
      </c>
      <c r="E1450" s="60" t="s">
        <v>2706</v>
      </c>
      <c r="F1450" s="60"/>
      <c r="G1450" s="429"/>
      <c r="H1450" s="430"/>
      <c r="I1450" s="60"/>
      <c r="J1450" s="430"/>
      <c r="K1450" s="60"/>
      <c r="L1450" s="28">
        <v>6676</v>
      </c>
      <c r="M1450" s="51"/>
      <c r="N1450" s="51">
        <v>6676</v>
      </c>
      <c r="O1450" s="51">
        <v>6676</v>
      </c>
      <c r="P1450" s="51">
        <v>6676</v>
      </c>
      <c r="Q1450" s="51">
        <v>6676</v>
      </c>
      <c r="R1450" s="51">
        <v>6676</v>
      </c>
      <c r="S1450" s="51">
        <v>6676</v>
      </c>
      <c r="T1450" s="51">
        <v>6676</v>
      </c>
    </row>
    <row r="1451" spans="1:20" s="26" customFormat="1" ht="68.25" customHeight="1" x14ac:dyDescent="0.3">
      <c r="A1451" s="13">
        <f>IF(D1451="","",SUBTOTAL(3,D$7:$D1451))</f>
        <v>1421</v>
      </c>
      <c r="B1451" s="376"/>
      <c r="C1451" s="60" t="s">
        <v>2774</v>
      </c>
      <c r="D1451" s="60" t="s">
        <v>567</v>
      </c>
      <c r="E1451" s="60" t="s">
        <v>2706</v>
      </c>
      <c r="F1451" s="60"/>
      <c r="G1451" s="429"/>
      <c r="H1451" s="430"/>
      <c r="I1451" s="60"/>
      <c r="J1451" s="430"/>
      <c r="K1451" s="60"/>
      <c r="L1451" s="28">
        <v>8200</v>
      </c>
      <c r="M1451" s="51"/>
      <c r="N1451" s="51">
        <v>8200</v>
      </c>
      <c r="O1451" s="51">
        <v>8200</v>
      </c>
      <c r="P1451" s="51">
        <v>8200</v>
      </c>
      <c r="Q1451" s="51">
        <v>8200</v>
      </c>
      <c r="R1451" s="51">
        <v>8200</v>
      </c>
      <c r="S1451" s="51">
        <v>8200</v>
      </c>
      <c r="T1451" s="51">
        <v>8200</v>
      </c>
    </row>
    <row r="1452" spans="1:20" s="26" customFormat="1" ht="111.75" customHeight="1" x14ac:dyDescent="0.3">
      <c r="A1452" s="13">
        <f>IF(D1452="","",SUBTOTAL(3,D$7:$D1452))</f>
        <v>1422</v>
      </c>
      <c r="B1452" s="376"/>
      <c r="C1452" s="60" t="s">
        <v>2775</v>
      </c>
      <c r="D1452" s="60" t="s">
        <v>567</v>
      </c>
      <c r="E1452" s="60" t="s">
        <v>2706</v>
      </c>
      <c r="F1452" s="60"/>
      <c r="G1452" s="429"/>
      <c r="H1452" s="430"/>
      <c r="I1452" s="60"/>
      <c r="J1452" s="430"/>
      <c r="K1452" s="60"/>
      <c r="L1452" s="28">
        <v>9000</v>
      </c>
      <c r="M1452" s="51"/>
      <c r="N1452" s="51">
        <v>9000</v>
      </c>
      <c r="O1452" s="51">
        <v>9000</v>
      </c>
      <c r="P1452" s="51">
        <v>9000</v>
      </c>
      <c r="Q1452" s="51">
        <v>9000</v>
      </c>
      <c r="R1452" s="51">
        <v>9000</v>
      </c>
      <c r="S1452" s="51">
        <v>9000</v>
      </c>
      <c r="T1452" s="51">
        <v>9000</v>
      </c>
    </row>
    <row r="1453" spans="1:20" s="26" customFormat="1" ht="111.75" customHeight="1" x14ac:dyDescent="0.3">
      <c r="A1453" s="13">
        <f>IF(D1453="","",SUBTOTAL(3,D$7:$D1453))</f>
        <v>1423</v>
      </c>
      <c r="B1453" s="376"/>
      <c r="C1453" s="60" t="s">
        <v>2776</v>
      </c>
      <c r="D1453" s="60" t="s">
        <v>567</v>
      </c>
      <c r="E1453" s="60" t="s">
        <v>2706</v>
      </c>
      <c r="F1453" s="60"/>
      <c r="G1453" s="429"/>
      <c r="H1453" s="430"/>
      <c r="I1453" s="60"/>
      <c r="J1453" s="430"/>
      <c r="K1453" s="60"/>
      <c r="L1453" s="28">
        <v>14850</v>
      </c>
      <c r="M1453" s="51"/>
      <c r="N1453" s="51">
        <v>14850</v>
      </c>
      <c r="O1453" s="51">
        <v>14850</v>
      </c>
      <c r="P1453" s="51">
        <v>14850</v>
      </c>
      <c r="Q1453" s="51">
        <v>14850</v>
      </c>
      <c r="R1453" s="51">
        <v>14850</v>
      </c>
      <c r="S1453" s="51">
        <v>14850</v>
      </c>
      <c r="T1453" s="51">
        <v>14850</v>
      </c>
    </row>
    <row r="1454" spans="1:20" s="26" customFormat="1" ht="68.25" customHeight="1" x14ac:dyDescent="0.3">
      <c r="A1454" s="13">
        <f>IF(D1454="","",SUBTOTAL(3,D$7:$D1454))</f>
        <v>1424</v>
      </c>
      <c r="B1454" s="376"/>
      <c r="C1454" s="60" t="s">
        <v>2777</v>
      </c>
      <c r="D1454" s="60" t="s">
        <v>567</v>
      </c>
      <c r="E1454" s="60" t="s">
        <v>2706</v>
      </c>
      <c r="F1454" s="60"/>
      <c r="G1454" s="429"/>
      <c r="H1454" s="430"/>
      <c r="I1454" s="60"/>
      <c r="J1454" s="430"/>
      <c r="K1454" s="60"/>
      <c r="L1454" s="28">
        <v>22500</v>
      </c>
      <c r="M1454" s="51"/>
      <c r="N1454" s="51">
        <v>22500</v>
      </c>
      <c r="O1454" s="51">
        <v>22500</v>
      </c>
      <c r="P1454" s="51">
        <v>22500</v>
      </c>
      <c r="Q1454" s="51">
        <v>22500</v>
      </c>
      <c r="R1454" s="51">
        <v>22500</v>
      </c>
      <c r="S1454" s="51">
        <v>22500</v>
      </c>
      <c r="T1454" s="51">
        <v>22500</v>
      </c>
    </row>
    <row r="1455" spans="1:20" s="26" customFormat="1" ht="68.25" customHeight="1" x14ac:dyDescent="0.3">
      <c r="A1455" s="13">
        <f>IF(D1455="","",SUBTOTAL(3,D$7:$D1455))</f>
        <v>1425</v>
      </c>
      <c r="B1455" s="376"/>
      <c r="C1455" s="60" t="s">
        <v>2778</v>
      </c>
      <c r="D1455" s="60" t="s">
        <v>567</v>
      </c>
      <c r="E1455" s="60" t="s">
        <v>2706</v>
      </c>
      <c r="F1455" s="60"/>
      <c r="G1455" s="429"/>
      <c r="H1455" s="430"/>
      <c r="I1455" s="60"/>
      <c r="J1455" s="430"/>
      <c r="K1455" s="60"/>
      <c r="L1455" s="28">
        <v>9750</v>
      </c>
      <c r="M1455" s="51"/>
      <c r="N1455" s="51">
        <v>9750</v>
      </c>
      <c r="O1455" s="51">
        <v>9750</v>
      </c>
      <c r="P1455" s="51">
        <v>9750</v>
      </c>
      <c r="Q1455" s="51">
        <v>9750</v>
      </c>
      <c r="R1455" s="51">
        <v>9750</v>
      </c>
      <c r="S1455" s="51">
        <v>9750</v>
      </c>
      <c r="T1455" s="51">
        <v>9750</v>
      </c>
    </row>
    <row r="1456" spans="1:20" s="26" customFormat="1" ht="68.25" customHeight="1" x14ac:dyDescent="0.3">
      <c r="A1456" s="13">
        <f>IF(D1456="","",SUBTOTAL(3,D$7:$D1456))</f>
        <v>1426</v>
      </c>
      <c r="B1456" s="376"/>
      <c r="C1456" s="60" t="s">
        <v>2779</v>
      </c>
      <c r="D1456" s="60" t="s">
        <v>567</v>
      </c>
      <c r="E1456" s="60" t="s">
        <v>2706</v>
      </c>
      <c r="F1456" s="60"/>
      <c r="G1456" s="429"/>
      <c r="H1456" s="430"/>
      <c r="I1456" s="60"/>
      <c r="J1456" s="430"/>
      <c r="K1456" s="60"/>
      <c r="L1456" s="28">
        <v>5506</v>
      </c>
      <c r="M1456" s="51"/>
      <c r="N1456" s="51">
        <v>5506</v>
      </c>
      <c r="O1456" s="51">
        <v>5506</v>
      </c>
      <c r="P1456" s="51">
        <v>5506</v>
      </c>
      <c r="Q1456" s="51">
        <v>5506</v>
      </c>
      <c r="R1456" s="51">
        <v>5506</v>
      </c>
      <c r="S1456" s="51">
        <v>5506</v>
      </c>
      <c r="T1456" s="51">
        <v>5506</v>
      </c>
    </row>
    <row r="1457" spans="1:20" s="26" customFormat="1" ht="68.25" customHeight="1" x14ac:dyDescent="0.3">
      <c r="A1457" s="13">
        <f>IF(D1457="","",SUBTOTAL(3,D$7:$D1457))</f>
        <v>1427</v>
      </c>
      <c r="B1457" s="376"/>
      <c r="C1457" s="60" t="s">
        <v>2780</v>
      </c>
      <c r="D1457" s="60" t="s">
        <v>567</v>
      </c>
      <c r="E1457" s="60" t="s">
        <v>2706</v>
      </c>
      <c r="F1457" s="60"/>
      <c r="G1457" s="429"/>
      <c r="H1457" s="430"/>
      <c r="I1457" s="60"/>
      <c r="J1457" s="430"/>
      <c r="K1457" s="60"/>
      <c r="L1457" s="28">
        <v>5506</v>
      </c>
      <c r="M1457" s="51"/>
      <c r="N1457" s="51">
        <v>5506</v>
      </c>
      <c r="O1457" s="51">
        <v>5506</v>
      </c>
      <c r="P1457" s="51">
        <v>5506</v>
      </c>
      <c r="Q1457" s="51">
        <v>5506</v>
      </c>
      <c r="R1457" s="51">
        <v>5506</v>
      </c>
      <c r="S1457" s="51">
        <v>5506</v>
      </c>
      <c r="T1457" s="51">
        <v>5506</v>
      </c>
    </row>
    <row r="1458" spans="1:20" s="10" customFormat="1" ht="65.099999999999994" customHeight="1" x14ac:dyDescent="0.3">
      <c r="A1458" s="13">
        <f>IF(D1458="","",SUBTOTAL(3,D$7:$D1458))</f>
        <v>1428</v>
      </c>
      <c r="B1458" s="376"/>
      <c r="C1458" s="22" t="s">
        <v>820</v>
      </c>
      <c r="D1458" s="56" t="s">
        <v>700</v>
      </c>
      <c r="E1458" s="55" t="s">
        <v>821</v>
      </c>
      <c r="F1458" s="53" t="s">
        <v>822</v>
      </c>
      <c r="G1458" s="376" t="s">
        <v>1271</v>
      </c>
      <c r="H1458" s="373" t="s">
        <v>17</v>
      </c>
      <c r="I1458" s="373" t="s">
        <v>823</v>
      </c>
      <c r="J1458" s="389" t="s">
        <v>396</v>
      </c>
      <c r="K1458" s="53"/>
      <c r="L1458" s="51">
        <v>2030</v>
      </c>
      <c r="M1458" s="51">
        <v>2030</v>
      </c>
      <c r="N1458" s="51">
        <v>2030</v>
      </c>
      <c r="O1458" s="51">
        <v>2030</v>
      </c>
      <c r="P1458" s="51">
        <v>2030</v>
      </c>
      <c r="Q1458" s="51">
        <v>2030</v>
      </c>
      <c r="R1458" s="5">
        <v>2030</v>
      </c>
      <c r="S1458" s="51">
        <v>2030</v>
      </c>
      <c r="T1458" s="51">
        <v>2030</v>
      </c>
    </row>
    <row r="1459" spans="1:20" s="10" customFormat="1" ht="65.099999999999994" customHeight="1" x14ac:dyDescent="0.3">
      <c r="A1459" s="13">
        <f>IF(D1459="","",SUBTOTAL(3,D$7:$D1459))</f>
        <v>1429</v>
      </c>
      <c r="B1459" s="376"/>
      <c r="C1459" s="22" t="s">
        <v>824</v>
      </c>
      <c r="D1459" s="56" t="s">
        <v>700</v>
      </c>
      <c r="E1459" s="55" t="s">
        <v>825</v>
      </c>
      <c r="F1459" s="53" t="s">
        <v>822</v>
      </c>
      <c r="G1459" s="376"/>
      <c r="H1459" s="373"/>
      <c r="I1459" s="373"/>
      <c r="J1459" s="389"/>
      <c r="K1459" s="53"/>
      <c r="L1459" s="51">
        <v>5700</v>
      </c>
      <c r="M1459" s="51">
        <v>5700</v>
      </c>
      <c r="N1459" s="51">
        <v>5700</v>
      </c>
      <c r="O1459" s="51">
        <v>5700</v>
      </c>
      <c r="P1459" s="51">
        <v>5700</v>
      </c>
      <c r="Q1459" s="51">
        <v>5700</v>
      </c>
      <c r="R1459" s="5">
        <v>5700</v>
      </c>
      <c r="S1459" s="51">
        <v>5700</v>
      </c>
      <c r="T1459" s="51">
        <v>5700</v>
      </c>
    </row>
    <row r="1460" spans="1:20" s="10" customFormat="1" ht="65.099999999999994" customHeight="1" x14ac:dyDescent="0.3">
      <c r="A1460" s="13">
        <f>IF(D1460="","",SUBTOTAL(3,D$7:$D1460))</f>
        <v>1430</v>
      </c>
      <c r="B1460" s="376"/>
      <c r="C1460" s="22" t="s">
        <v>826</v>
      </c>
      <c r="D1460" s="56" t="s">
        <v>700</v>
      </c>
      <c r="E1460" s="373" t="s">
        <v>827</v>
      </c>
      <c r="F1460" s="53" t="s">
        <v>822</v>
      </c>
      <c r="G1460" s="376"/>
      <c r="H1460" s="373"/>
      <c r="I1460" s="373"/>
      <c r="J1460" s="389"/>
      <c r="K1460" s="53"/>
      <c r="L1460" s="51">
        <v>11800</v>
      </c>
      <c r="M1460" s="51">
        <v>11800</v>
      </c>
      <c r="N1460" s="51">
        <v>11800</v>
      </c>
      <c r="O1460" s="51">
        <v>11800</v>
      </c>
      <c r="P1460" s="51">
        <v>11800</v>
      </c>
      <c r="Q1460" s="51">
        <v>11800</v>
      </c>
      <c r="R1460" s="5">
        <v>11800</v>
      </c>
      <c r="S1460" s="51">
        <v>11800</v>
      </c>
      <c r="T1460" s="51">
        <v>11800</v>
      </c>
    </row>
    <row r="1461" spans="1:20" s="10" customFormat="1" ht="65.099999999999994" customHeight="1" x14ac:dyDescent="0.3">
      <c r="A1461" s="13">
        <f>IF(D1461="","",SUBTOTAL(3,D$7:$D1461))</f>
        <v>1431</v>
      </c>
      <c r="B1461" s="376"/>
      <c r="C1461" s="22" t="s">
        <v>828</v>
      </c>
      <c r="D1461" s="56" t="s">
        <v>700</v>
      </c>
      <c r="E1461" s="373"/>
      <c r="F1461" s="53" t="s">
        <v>822</v>
      </c>
      <c r="G1461" s="376"/>
      <c r="H1461" s="373"/>
      <c r="I1461" s="373"/>
      <c r="J1461" s="389"/>
      <c r="K1461" s="53"/>
      <c r="L1461" s="51">
        <v>19000</v>
      </c>
      <c r="M1461" s="51">
        <v>19000</v>
      </c>
      <c r="N1461" s="51">
        <v>19000</v>
      </c>
      <c r="O1461" s="51">
        <v>19000</v>
      </c>
      <c r="P1461" s="51">
        <v>19000</v>
      </c>
      <c r="Q1461" s="51">
        <v>19000</v>
      </c>
      <c r="R1461" s="5">
        <v>19000</v>
      </c>
      <c r="S1461" s="51">
        <v>19000</v>
      </c>
      <c r="T1461" s="51">
        <v>19000</v>
      </c>
    </row>
    <row r="1462" spans="1:20" s="10" customFormat="1" ht="65.099999999999994" customHeight="1" x14ac:dyDescent="0.3">
      <c r="A1462" s="13">
        <f>IF(D1462="","",SUBTOTAL(3,D$7:$D1462))</f>
        <v>1432</v>
      </c>
      <c r="B1462" s="376"/>
      <c r="C1462" s="22" t="s">
        <v>829</v>
      </c>
      <c r="D1462" s="56" t="s">
        <v>700</v>
      </c>
      <c r="E1462" s="373" t="s">
        <v>830</v>
      </c>
      <c r="F1462" s="53" t="s">
        <v>822</v>
      </c>
      <c r="G1462" s="376"/>
      <c r="H1462" s="373"/>
      <c r="I1462" s="373"/>
      <c r="J1462" s="389"/>
      <c r="K1462" s="53"/>
      <c r="L1462" s="51">
        <v>5400</v>
      </c>
      <c r="M1462" s="51">
        <v>5400</v>
      </c>
      <c r="N1462" s="51">
        <v>5400</v>
      </c>
      <c r="O1462" s="51">
        <v>5400</v>
      </c>
      <c r="P1462" s="51">
        <v>5400</v>
      </c>
      <c r="Q1462" s="51">
        <v>5400</v>
      </c>
      <c r="R1462" s="5">
        <v>5400</v>
      </c>
      <c r="S1462" s="51">
        <v>5400</v>
      </c>
      <c r="T1462" s="51">
        <v>5400</v>
      </c>
    </row>
    <row r="1463" spans="1:20" s="10" customFormat="1" ht="65.099999999999994" customHeight="1" x14ac:dyDescent="0.3">
      <c r="A1463" s="13">
        <f>IF(D1463="","",SUBTOTAL(3,D$7:$D1463))</f>
        <v>1433</v>
      </c>
      <c r="B1463" s="376"/>
      <c r="C1463" s="22" t="s">
        <v>831</v>
      </c>
      <c r="D1463" s="56" t="s">
        <v>700</v>
      </c>
      <c r="E1463" s="373"/>
      <c r="F1463" s="53" t="s">
        <v>822</v>
      </c>
      <c r="G1463" s="376"/>
      <c r="H1463" s="373"/>
      <c r="I1463" s="373"/>
      <c r="J1463" s="389"/>
      <c r="K1463" s="53"/>
      <c r="L1463" s="51">
        <v>8800</v>
      </c>
      <c r="M1463" s="51">
        <v>8800</v>
      </c>
      <c r="N1463" s="51">
        <v>8800</v>
      </c>
      <c r="O1463" s="51">
        <v>8800</v>
      </c>
      <c r="P1463" s="51">
        <v>8800</v>
      </c>
      <c r="Q1463" s="51">
        <v>8800</v>
      </c>
      <c r="R1463" s="5">
        <v>8800</v>
      </c>
      <c r="S1463" s="51">
        <v>8800</v>
      </c>
      <c r="T1463" s="51">
        <v>8800</v>
      </c>
    </row>
    <row r="1464" spans="1:20" s="10" customFormat="1" ht="65.099999999999994" customHeight="1" x14ac:dyDescent="0.3">
      <c r="A1464" s="13">
        <f>IF(D1464="","",SUBTOTAL(3,D$7:$D1464))</f>
        <v>1434</v>
      </c>
      <c r="B1464" s="376"/>
      <c r="C1464" s="22" t="s">
        <v>832</v>
      </c>
      <c r="D1464" s="56" t="s">
        <v>700</v>
      </c>
      <c r="E1464" s="373"/>
      <c r="F1464" s="53" t="s">
        <v>822</v>
      </c>
      <c r="G1464" s="376"/>
      <c r="H1464" s="373"/>
      <c r="I1464" s="373"/>
      <c r="J1464" s="389"/>
      <c r="K1464" s="53"/>
      <c r="L1464" s="51">
        <v>13400</v>
      </c>
      <c r="M1464" s="51">
        <v>13400</v>
      </c>
      <c r="N1464" s="51">
        <v>13400</v>
      </c>
      <c r="O1464" s="51">
        <v>13400</v>
      </c>
      <c r="P1464" s="51">
        <v>13400</v>
      </c>
      <c r="Q1464" s="51">
        <v>13400</v>
      </c>
      <c r="R1464" s="5">
        <v>13400</v>
      </c>
      <c r="S1464" s="51">
        <v>13400</v>
      </c>
      <c r="T1464" s="51">
        <v>13400</v>
      </c>
    </row>
    <row r="1465" spans="1:20" s="10" customFormat="1" ht="65.099999999999994" customHeight="1" x14ac:dyDescent="0.3">
      <c r="A1465" s="13">
        <f>IF(D1465="","",SUBTOTAL(3,D$7:$D1465))</f>
        <v>1435</v>
      </c>
      <c r="B1465" s="376"/>
      <c r="C1465" s="22" t="s">
        <v>833</v>
      </c>
      <c r="D1465" s="56" t="s">
        <v>700</v>
      </c>
      <c r="E1465" s="373"/>
      <c r="F1465" s="53" t="s">
        <v>822</v>
      </c>
      <c r="G1465" s="376"/>
      <c r="H1465" s="373"/>
      <c r="I1465" s="373"/>
      <c r="J1465" s="389"/>
      <c r="K1465" s="53"/>
      <c r="L1465" s="51">
        <v>19600</v>
      </c>
      <c r="M1465" s="51">
        <v>19600</v>
      </c>
      <c r="N1465" s="51">
        <v>19600</v>
      </c>
      <c r="O1465" s="51">
        <v>19600</v>
      </c>
      <c r="P1465" s="51">
        <v>19600</v>
      </c>
      <c r="Q1465" s="51">
        <v>19600</v>
      </c>
      <c r="R1465" s="5">
        <v>19600</v>
      </c>
      <c r="S1465" s="51">
        <v>19600</v>
      </c>
      <c r="T1465" s="51">
        <v>19600</v>
      </c>
    </row>
    <row r="1466" spans="1:20" s="10" customFormat="1" ht="65.099999999999994" customHeight="1" x14ac:dyDescent="0.3">
      <c r="A1466" s="13">
        <f>IF(D1466="","",SUBTOTAL(3,D$7:$D1466))</f>
        <v>1436</v>
      </c>
      <c r="B1466" s="376"/>
      <c r="C1466" s="22" t="s">
        <v>834</v>
      </c>
      <c r="D1466" s="56" t="s">
        <v>700</v>
      </c>
      <c r="E1466" s="373"/>
      <c r="F1466" s="388" t="s">
        <v>1272</v>
      </c>
      <c r="G1466" s="376"/>
      <c r="H1466" s="373"/>
      <c r="I1466" s="373"/>
      <c r="J1466" s="389"/>
      <c r="K1466" s="53"/>
      <c r="L1466" s="51">
        <v>49400</v>
      </c>
      <c r="M1466" s="51">
        <v>49400</v>
      </c>
      <c r="N1466" s="51">
        <v>49400</v>
      </c>
      <c r="O1466" s="51">
        <v>49400</v>
      </c>
      <c r="P1466" s="51">
        <v>49400</v>
      </c>
      <c r="Q1466" s="51">
        <v>49400</v>
      </c>
      <c r="R1466" s="5">
        <v>49400</v>
      </c>
      <c r="S1466" s="51">
        <v>49400</v>
      </c>
      <c r="T1466" s="51">
        <v>49400</v>
      </c>
    </row>
    <row r="1467" spans="1:20" s="10" customFormat="1" ht="65.099999999999994" customHeight="1" x14ac:dyDescent="0.3">
      <c r="A1467" s="13">
        <f>IF(D1467="","",SUBTOTAL(3,D$7:$D1467))</f>
        <v>1437</v>
      </c>
      <c r="B1467" s="376"/>
      <c r="C1467" s="22" t="s">
        <v>836</v>
      </c>
      <c r="D1467" s="56" t="s">
        <v>700</v>
      </c>
      <c r="E1467" s="373" t="s">
        <v>835</v>
      </c>
      <c r="F1467" s="388"/>
      <c r="G1467" s="376"/>
      <c r="H1467" s="373"/>
      <c r="I1467" s="373"/>
      <c r="J1467" s="389"/>
      <c r="K1467" s="53"/>
      <c r="L1467" s="51">
        <v>25400</v>
      </c>
      <c r="M1467" s="51">
        <v>25400</v>
      </c>
      <c r="N1467" s="51">
        <v>25400</v>
      </c>
      <c r="O1467" s="51">
        <v>25400</v>
      </c>
      <c r="P1467" s="51">
        <v>25400</v>
      </c>
      <c r="Q1467" s="51">
        <v>25400</v>
      </c>
      <c r="R1467" s="5">
        <v>25400</v>
      </c>
      <c r="S1467" s="51">
        <v>25400</v>
      </c>
      <c r="T1467" s="51">
        <v>25400</v>
      </c>
    </row>
    <row r="1468" spans="1:20" s="10" customFormat="1" ht="65.099999999999994" customHeight="1" x14ac:dyDescent="0.3">
      <c r="A1468" s="13">
        <f>IF(D1468="","",SUBTOTAL(3,D$7:$D1468))</f>
        <v>1438</v>
      </c>
      <c r="B1468" s="376"/>
      <c r="C1468" s="22" t="s">
        <v>837</v>
      </c>
      <c r="D1468" s="56" t="s">
        <v>700</v>
      </c>
      <c r="E1468" s="373"/>
      <c r="F1468" s="388"/>
      <c r="G1468" s="376"/>
      <c r="H1468" s="373"/>
      <c r="I1468" s="373"/>
      <c r="J1468" s="389"/>
      <c r="K1468" s="53"/>
      <c r="L1468" s="51">
        <v>36900</v>
      </c>
      <c r="M1468" s="51">
        <v>36900</v>
      </c>
      <c r="N1468" s="51">
        <v>36900</v>
      </c>
      <c r="O1468" s="51">
        <v>36900</v>
      </c>
      <c r="P1468" s="51">
        <v>36900</v>
      </c>
      <c r="Q1468" s="51">
        <v>36900</v>
      </c>
      <c r="R1468" s="5">
        <v>36900</v>
      </c>
      <c r="S1468" s="51">
        <v>36900</v>
      </c>
      <c r="T1468" s="51">
        <v>36900</v>
      </c>
    </row>
    <row r="1469" spans="1:20" s="10" customFormat="1" ht="65.099999999999994" customHeight="1" x14ac:dyDescent="0.3">
      <c r="A1469" s="13">
        <f>IF(D1469="","",SUBTOTAL(3,D$7:$D1469))</f>
        <v>1439</v>
      </c>
      <c r="B1469" s="376"/>
      <c r="C1469" s="22" t="s">
        <v>838</v>
      </c>
      <c r="D1469" s="56" t="s">
        <v>700</v>
      </c>
      <c r="E1469" s="373"/>
      <c r="F1469" s="388"/>
      <c r="G1469" s="376"/>
      <c r="H1469" s="373"/>
      <c r="I1469" s="373"/>
      <c r="J1469" s="389"/>
      <c r="K1469" s="53"/>
      <c r="L1469" s="51">
        <v>50900</v>
      </c>
      <c r="M1469" s="51">
        <v>50900</v>
      </c>
      <c r="N1469" s="51">
        <v>50900</v>
      </c>
      <c r="O1469" s="51">
        <v>50900</v>
      </c>
      <c r="P1469" s="51">
        <v>50900</v>
      </c>
      <c r="Q1469" s="51">
        <v>50900</v>
      </c>
      <c r="R1469" s="5">
        <v>50900</v>
      </c>
      <c r="S1469" s="51">
        <v>50900</v>
      </c>
      <c r="T1469" s="51">
        <v>50900</v>
      </c>
    </row>
    <row r="1470" spans="1:20" s="10" customFormat="1" ht="65.099999999999994" customHeight="1" x14ac:dyDescent="0.3">
      <c r="A1470" s="13">
        <f>IF(D1470="","",SUBTOTAL(3,D$7:$D1470))</f>
        <v>1440</v>
      </c>
      <c r="B1470" s="376"/>
      <c r="C1470" s="22" t="s">
        <v>839</v>
      </c>
      <c r="D1470" s="56" t="s">
        <v>700</v>
      </c>
      <c r="E1470" s="373"/>
      <c r="F1470" s="388"/>
      <c r="G1470" s="376"/>
      <c r="H1470" s="373"/>
      <c r="I1470" s="373"/>
      <c r="J1470" s="389"/>
      <c r="K1470" s="53"/>
      <c r="L1470" s="51">
        <v>64900</v>
      </c>
      <c r="M1470" s="51">
        <v>64900</v>
      </c>
      <c r="N1470" s="51">
        <v>64900</v>
      </c>
      <c r="O1470" s="51">
        <v>64900</v>
      </c>
      <c r="P1470" s="51">
        <v>64900</v>
      </c>
      <c r="Q1470" s="51">
        <v>64900</v>
      </c>
      <c r="R1470" s="5">
        <v>64900</v>
      </c>
      <c r="S1470" s="51">
        <v>64900</v>
      </c>
      <c r="T1470" s="51">
        <v>64900</v>
      </c>
    </row>
    <row r="1471" spans="1:20" s="10" customFormat="1" ht="65.099999999999994" customHeight="1" x14ac:dyDescent="0.3">
      <c r="A1471" s="13">
        <f>IF(D1471="","",SUBTOTAL(3,D$7:$D1471))</f>
        <v>1441</v>
      </c>
      <c r="B1471" s="376"/>
      <c r="C1471" s="22" t="s">
        <v>840</v>
      </c>
      <c r="D1471" s="56" t="s">
        <v>700</v>
      </c>
      <c r="E1471" s="373"/>
      <c r="F1471" s="388"/>
      <c r="G1471" s="376"/>
      <c r="H1471" s="373"/>
      <c r="I1471" s="373"/>
      <c r="J1471" s="389"/>
      <c r="K1471" s="53"/>
      <c r="L1471" s="51">
        <v>93000</v>
      </c>
      <c r="M1471" s="51">
        <v>93000</v>
      </c>
      <c r="N1471" s="51">
        <v>93000</v>
      </c>
      <c r="O1471" s="51">
        <v>93000</v>
      </c>
      <c r="P1471" s="51">
        <v>93000</v>
      </c>
      <c r="Q1471" s="51">
        <v>93000</v>
      </c>
      <c r="R1471" s="5">
        <v>93000</v>
      </c>
      <c r="S1471" s="51">
        <v>93000</v>
      </c>
      <c r="T1471" s="51">
        <v>93000</v>
      </c>
    </row>
    <row r="1472" spans="1:20" s="10" customFormat="1" ht="65.099999999999994" customHeight="1" x14ac:dyDescent="0.3">
      <c r="A1472" s="13">
        <f>IF(D1472="","",SUBTOTAL(3,D$7:$D1472))</f>
        <v>1442</v>
      </c>
      <c r="B1472" s="376"/>
      <c r="C1472" s="22" t="s">
        <v>841</v>
      </c>
      <c r="D1472" s="56" t="s">
        <v>700</v>
      </c>
      <c r="E1472" s="373"/>
      <c r="F1472" s="388"/>
      <c r="G1472" s="376"/>
      <c r="H1472" s="373"/>
      <c r="I1472" s="373"/>
      <c r="J1472" s="389"/>
      <c r="K1472" s="53"/>
      <c r="L1472" s="51">
        <v>148800</v>
      </c>
      <c r="M1472" s="51">
        <v>148800</v>
      </c>
      <c r="N1472" s="51">
        <v>148800</v>
      </c>
      <c r="O1472" s="51">
        <v>148800</v>
      </c>
      <c r="P1472" s="51">
        <v>148800</v>
      </c>
      <c r="Q1472" s="51">
        <v>148800</v>
      </c>
      <c r="R1472" s="5">
        <v>148800</v>
      </c>
      <c r="S1472" s="51">
        <v>148800</v>
      </c>
      <c r="T1472" s="51">
        <v>148800</v>
      </c>
    </row>
    <row r="1473" spans="1:20" s="10" customFormat="1" ht="65.099999999999994" customHeight="1" x14ac:dyDescent="0.3">
      <c r="A1473" s="13">
        <f>IF(D1473="","",SUBTOTAL(3,D$7:$D1473))</f>
        <v>1443</v>
      </c>
      <c r="B1473" s="376"/>
      <c r="C1473" s="22" t="s">
        <v>843</v>
      </c>
      <c r="D1473" s="56" t="s">
        <v>700</v>
      </c>
      <c r="E1473" s="373" t="s">
        <v>842</v>
      </c>
      <c r="F1473" s="388"/>
      <c r="G1473" s="376"/>
      <c r="H1473" s="373"/>
      <c r="I1473" s="373"/>
      <c r="J1473" s="389"/>
      <c r="K1473" s="53"/>
      <c r="L1473" s="51">
        <v>212800</v>
      </c>
      <c r="M1473" s="51">
        <v>212800</v>
      </c>
      <c r="N1473" s="51">
        <v>212800</v>
      </c>
      <c r="O1473" s="51">
        <v>212800</v>
      </c>
      <c r="P1473" s="51">
        <v>212800</v>
      </c>
      <c r="Q1473" s="51">
        <v>212800</v>
      </c>
      <c r="R1473" s="5">
        <v>212800</v>
      </c>
      <c r="S1473" s="51">
        <v>212800</v>
      </c>
      <c r="T1473" s="51">
        <v>212800</v>
      </c>
    </row>
    <row r="1474" spans="1:20" s="10" customFormat="1" ht="65.099999999999994" customHeight="1" x14ac:dyDescent="0.3">
      <c r="A1474" s="13">
        <f>IF(D1474="","",SUBTOTAL(3,D$7:$D1474))</f>
        <v>1444</v>
      </c>
      <c r="B1474" s="376"/>
      <c r="C1474" s="22" t="s">
        <v>844</v>
      </c>
      <c r="D1474" s="56" t="s">
        <v>700</v>
      </c>
      <c r="E1474" s="373"/>
      <c r="F1474" s="388"/>
      <c r="G1474" s="376"/>
      <c r="H1474" s="373"/>
      <c r="I1474" s="373"/>
      <c r="J1474" s="389"/>
      <c r="K1474" s="53"/>
      <c r="L1474" s="51">
        <v>313500</v>
      </c>
      <c r="M1474" s="51">
        <v>313500</v>
      </c>
      <c r="N1474" s="51">
        <v>313500</v>
      </c>
      <c r="O1474" s="51">
        <v>313500</v>
      </c>
      <c r="P1474" s="51">
        <v>313500</v>
      </c>
      <c r="Q1474" s="51">
        <v>313500</v>
      </c>
      <c r="R1474" s="5">
        <v>313500</v>
      </c>
      <c r="S1474" s="51">
        <v>313500</v>
      </c>
      <c r="T1474" s="51">
        <v>313500</v>
      </c>
    </row>
    <row r="1475" spans="1:20" s="10" customFormat="1" ht="65.099999999999994" customHeight="1" x14ac:dyDescent="0.3">
      <c r="A1475" s="13">
        <f>IF(D1475="","",SUBTOTAL(3,D$7:$D1475))</f>
        <v>1445</v>
      </c>
      <c r="B1475" s="376"/>
      <c r="C1475" s="22" t="s">
        <v>845</v>
      </c>
      <c r="D1475" s="56" t="s">
        <v>700</v>
      </c>
      <c r="E1475" s="373"/>
      <c r="F1475" s="388"/>
      <c r="G1475" s="376"/>
      <c r="H1475" s="373"/>
      <c r="I1475" s="373"/>
      <c r="J1475" s="389"/>
      <c r="K1475" s="53"/>
      <c r="L1475" s="51">
        <v>557200</v>
      </c>
      <c r="M1475" s="51">
        <v>557200</v>
      </c>
      <c r="N1475" s="51">
        <v>557200</v>
      </c>
      <c r="O1475" s="51">
        <v>557200</v>
      </c>
      <c r="P1475" s="51">
        <v>557200</v>
      </c>
      <c r="Q1475" s="51">
        <v>557200</v>
      </c>
      <c r="R1475" s="5">
        <v>557200</v>
      </c>
      <c r="S1475" s="51">
        <v>557200</v>
      </c>
      <c r="T1475" s="51">
        <v>557200</v>
      </c>
    </row>
    <row r="1476" spans="1:20" s="10" customFormat="1" ht="65.099999999999994" customHeight="1" x14ac:dyDescent="0.3">
      <c r="A1476" s="13">
        <f>IF(D1476="","",SUBTOTAL(3,D$7:$D1476))</f>
        <v>1446</v>
      </c>
      <c r="B1476" s="376"/>
      <c r="C1476" s="22" t="s">
        <v>846</v>
      </c>
      <c r="D1476" s="56" t="s">
        <v>700</v>
      </c>
      <c r="E1476" s="373"/>
      <c r="F1476" s="388"/>
      <c r="G1476" s="376"/>
      <c r="H1476" s="373"/>
      <c r="I1476" s="373"/>
      <c r="J1476" s="389"/>
      <c r="K1476" s="53"/>
      <c r="L1476" s="51">
        <v>820100</v>
      </c>
      <c r="M1476" s="51">
        <v>820100</v>
      </c>
      <c r="N1476" s="51">
        <v>820100</v>
      </c>
      <c r="O1476" s="51">
        <v>820100</v>
      </c>
      <c r="P1476" s="51">
        <v>820100</v>
      </c>
      <c r="Q1476" s="51">
        <v>820100</v>
      </c>
      <c r="R1476" s="5">
        <v>820100</v>
      </c>
      <c r="S1476" s="51">
        <v>820100</v>
      </c>
      <c r="T1476" s="51">
        <v>820100</v>
      </c>
    </row>
    <row r="1477" spans="1:20" s="10" customFormat="1" ht="65.099999999999994" customHeight="1" x14ac:dyDescent="0.3">
      <c r="A1477" s="13">
        <f>IF(D1477="","",SUBTOTAL(3,D$7:$D1477))</f>
        <v>1447</v>
      </c>
      <c r="B1477" s="376"/>
      <c r="C1477" s="22" t="s">
        <v>847</v>
      </c>
      <c r="D1477" s="56" t="s">
        <v>700</v>
      </c>
      <c r="E1477" s="373"/>
      <c r="F1477" s="388"/>
      <c r="G1477" s="376"/>
      <c r="H1477" s="373"/>
      <c r="I1477" s="373"/>
      <c r="J1477" s="389"/>
      <c r="K1477" s="53"/>
      <c r="L1477" s="51">
        <v>237200</v>
      </c>
      <c r="M1477" s="51">
        <v>237200</v>
      </c>
      <c r="N1477" s="51">
        <v>237200</v>
      </c>
      <c r="O1477" s="51">
        <v>237200</v>
      </c>
      <c r="P1477" s="51">
        <v>237200</v>
      </c>
      <c r="Q1477" s="51">
        <v>237200</v>
      </c>
      <c r="R1477" s="5">
        <v>237200</v>
      </c>
      <c r="S1477" s="51">
        <v>237200</v>
      </c>
      <c r="T1477" s="51">
        <v>237200</v>
      </c>
    </row>
    <row r="1478" spans="1:20" s="10" customFormat="1" ht="65.099999999999994" customHeight="1" x14ac:dyDescent="0.3">
      <c r="A1478" s="13">
        <f>IF(D1478="","",SUBTOTAL(3,D$7:$D1478))</f>
        <v>1448</v>
      </c>
      <c r="B1478" s="376"/>
      <c r="C1478" s="22" t="s">
        <v>848</v>
      </c>
      <c r="D1478" s="56" t="s">
        <v>700</v>
      </c>
      <c r="E1478" s="373"/>
      <c r="F1478" s="388"/>
      <c r="G1478" s="376"/>
      <c r="H1478" s="373"/>
      <c r="I1478" s="373"/>
      <c r="J1478" s="389"/>
      <c r="K1478" s="53"/>
      <c r="L1478" s="51">
        <v>339600</v>
      </c>
      <c r="M1478" s="51">
        <v>339600</v>
      </c>
      <c r="N1478" s="51">
        <v>339600</v>
      </c>
      <c r="O1478" s="51">
        <v>339600</v>
      </c>
      <c r="P1478" s="51">
        <v>339600</v>
      </c>
      <c r="Q1478" s="51">
        <v>339600</v>
      </c>
      <c r="R1478" s="5">
        <v>339600</v>
      </c>
      <c r="S1478" s="51">
        <v>339600</v>
      </c>
      <c r="T1478" s="51">
        <v>339600</v>
      </c>
    </row>
    <row r="1479" spans="1:20" s="10" customFormat="1" ht="65.099999999999994" customHeight="1" x14ac:dyDescent="0.3">
      <c r="A1479" s="13">
        <f>IF(D1479="","",SUBTOTAL(3,D$7:$D1479))</f>
        <v>1449</v>
      </c>
      <c r="B1479" s="376"/>
      <c r="C1479" s="22" t="s">
        <v>849</v>
      </c>
      <c r="D1479" s="56" t="s">
        <v>700</v>
      </c>
      <c r="E1479" s="373"/>
      <c r="F1479" s="388"/>
      <c r="G1479" s="376"/>
      <c r="H1479" s="373"/>
      <c r="I1479" s="373"/>
      <c r="J1479" s="389"/>
      <c r="K1479" s="53"/>
      <c r="L1479" s="51">
        <v>549900</v>
      </c>
      <c r="M1479" s="51">
        <v>549900</v>
      </c>
      <c r="N1479" s="51">
        <v>549900</v>
      </c>
      <c r="O1479" s="51">
        <v>549900</v>
      </c>
      <c r="P1479" s="51">
        <v>549900</v>
      </c>
      <c r="Q1479" s="51">
        <v>549900</v>
      </c>
      <c r="R1479" s="5">
        <v>549900</v>
      </c>
      <c r="S1479" s="51">
        <v>549900</v>
      </c>
      <c r="T1479" s="51">
        <v>549900</v>
      </c>
    </row>
    <row r="1480" spans="1:20" s="10" customFormat="1" ht="65.099999999999994" customHeight="1" x14ac:dyDescent="0.3">
      <c r="A1480" s="13">
        <f>IF(D1480="","",SUBTOTAL(3,D$7:$D1480))</f>
        <v>1450</v>
      </c>
      <c r="B1480" s="376"/>
      <c r="C1480" s="22" t="s">
        <v>850</v>
      </c>
      <c r="D1480" s="56" t="s">
        <v>700</v>
      </c>
      <c r="E1480" s="373" t="s">
        <v>842</v>
      </c>
      <c r="F1480" s="388"/>
      <c r="G1480" s="376"/>
      <c r="H1480" s="373"/>
      <c r="I1480" s="373"/>
      <c r="J1480" s="389"/>
      <c r="K1480" s="53"/>
      <c r="L1480" s="51">
        <v>39500</v>
      </c>
      <c r="M1480" s="51">
        <v>39500</v>
      </c>
      <c r="N1480" s="51">
        <v>39500</v>
      </c>
      <c r="O1480" s="51">
        <v>39500</v>
      </c>
      <c r="P1480" s="51">
        <v>39500</v>
      </c>
      <c r="Q1480" s="51">
        <v>39500</v>
      </c>
      <c r="R1480" s="5">
        <v>39500</v>
      </c>
      <c r="S1480" s="51">
        <v>39500</v>
      </c>
      <c r="T1480" s="51">
        <v>39500</v>
      </c>
    </row>
    <row r="1481" spans="1:20" s="10" customFormat="1" ht="65.099999999999994" customHeight="1" x14ac:dyDescent="0.3">
      <c r="A1481" s="13">
        <f>IF(D1481="","",SUBTOTAL(3,D$7:$D1481))</f>
        <v>1451</v>
      </c>
      <c r="B1481" s="376"/>
      <c r="C1481" s="22" t="s">
        <v>851</v>
      </c>
      <c r="D1481" s="56" t="s">
        <v>700</v>
      </c>
      <c r="E1481" s="373"/>
      <c r="F1481" s="388"/>
      <c r="G1481" s="376"/>
      <c r="H1481" s="373"/>
      <c r="I1481" s="373"/>
      <c r="J1481" s="389"/>
      <c r="K1481" s="53"/>
      <c r="L1481" s="51">
        <v>53700</v>
      </c>
      <c r="M1481" s="51">
        <v>53700</v>
      </c>
      <c r="N1481" s="51">
        <v>53700</v>
      </c>
      <c r="O1481" s="51">
        <v>53700</v>
      </c>
      <c r="P1481" s="51">
        <v>53700</v>
      </c>
      <c r="Q1481" s="51">
        <v>53700</v>
      </c>
      <c r="R1481" s="5">
        <v>53700</v>
      </c>
      <c r="S1481" s="51">
        <v>53700</v>
      </c>
      <c r="T1481" s="51">
        <v>53700</v>
      </c>
    </row>
    <row r="1482" spans="1:20" s="10" customFormat="1" ht="65.099999999999994" customHeight="1" x14ac:dyDescent="0.3">
      <c r="A1482" s="13">
        <f>IF(D1482="","",SUBTOTAL(3,D$7:$D1482))</f>
        <v>1452</v>
      </c>
      <c r="B1482" s="376"/>
      <c r="C1482" s="22" t="s">
        <v>852</v>
      </c>
      <c r="D1482" s="56" t="s">
        <v>700</v>
      </c>
      <c r="E1482" s="373"/>
      <c r="F1482" s="388"/>
      <c r="G1482" s="376"/>
      <c r="H1482" s="373"/>
      <c r="I1482" s="373"/>
      <c r="J1482" s="389"/>
      <c r="K1482" s="53"/>
      <c r="L1482" s="51">
        <v>82400</v>
      </c>
      <c r="M1482" s="51">
        <v>82400</v>
      </c>
      <c r="N1482" s="51">
        <v>82400</v>
      </c>
      <c r="O1482" s="51">
        <v>82400</v>
      </c>
      <c r="P1482" s="51">
        <v>82400</v>
      </c>
      <c r="Q1482" s="51">
        <v>82400</v>
      </c>
      <c r="R1482" s="5">
        <v>82400</v>
      </c>
      <c r="S1482" s="51">
        <v>82400</v>
      </c>
      <c r="T1482" s="51">
        <v>82400</v>
      </c>
    </row>
    <row r="1483" spans="1:20" s="10" customFormat="1" ht="65.099999999999994" customHeight="1" x14ac:dyDescent="0.3">
      <c r="A1483" s="13">
        <f>IF(D1483="","",SUBTOTAL(3,D$7:$D1483))</f>
        <v>1453</v>
      </c>
      <c r="B1483" s="376"/>
      <c r="C1483" s="22" t="s">
        <v>853</v>
      </c>
      <c r="D1483" s="56" t="s">
        <v>700</v>
      </c>
      <c r="E1483" s="373"/>
      <c r="F1483" s="388"/>
      <c r="G1483" s="376"/>
      <c r="H1483" s="373"/>
      <c r="I1483" s="373"/>
      <c r="J1483" s="389"/>
      <c r="K1483" s="53"/>
      <c r="L1483" s="51">
        <v>149700</v>
      </c>
      <c r="M1483" s="51">
        <v>149700</v>
      </c>
      <c r="N1483" s="51">
        <v>149700</v>
      </c>
      <c r="O1483" s="51">
        <v>149700</v>
      </c>
      <c r="P1483" s="51">
        <v>149700</v>
      </c>
      <c r="Q1483" s="51">
        <v>149700</v>
      </c>
      <c r="R1483" s="5">
        <v>149700</v>
      </c>
      <c r="S1483" s="51">
        <v>149700</v>
      </c>
      <c r="T1483" s="51">
        <v>149700</v>
      </c>
    </row>
    <row r="1484" spans="1:20" s="10" customFormat="1" ht="65.099999999999994" customHeight="1" x14ac:dyDescent="0.3">
      <c r="A1484" s="13">
        <f>IF(D1484="","",SUBTOTAL(3,D$7:$D1484))</f>
        <v>1454</v>
      </c>
      <c r="B1484" s="376"/>
      <c r="C1484" s="22" t="s">
        <v>854</v>
      </c>
      <c r="D1484" s="56" t="s">
        <v>700</v>
      </c>
      <c r="E1484" s="373"/>
      <c r="F1484" s="388"/>
      <c r="G1484" s="376"/>
      <c r="H1484" s="373"/>
      <c r="I1484" s="373"/>
      <c r="J1484" s="389"/>
      <c r="K1484" s="53"/>
      <c r="L1484" s="51">
        <v>225400</v>
      </c>
      <c r="M1484" s="51">
        <v>225400</v>
      </c>
      <c r="N1484" s="51">
        <v>225400</v>
      </c>
      <c r="O1484" s="51">
        <v>225400</v>
      </c>
      <c r="P1484" s="51">
        <v>225400</v>
      </c>
      <c r="Q1484" s="51">
        <v>225400</v>
      </c>
      <c r="R1484" s="5">
        <v>225400</v>
      </c>
      <c r="S1484" s="51">
        <v>225400</v>
      </c>
      <c r="T1484" s="51">
        <v>225400</v>
      </c>
    </row>
    <row r="1485" spans="1:20" s="10" customFormat="1" ht="65.099999999999994" customHeight="1" x14ac:dyDescent="0.3">
      <c r="A1485" s="13">
        <f>IF(D1485="","",SUBTOTAL(3,D$7:$D1485))</f>
        <v>1455</v>
      </c>
      <c r="B1485" s="376"/>
      <c r="C1485" s="22" t="s">
        <v>855</v>
      </c>
      <c r="D1485" s="56" t="s">
        <v>700</v>
      </c>
      <c r="E1485" s="373"/>
      <c r="F1485" s="388"/>
      <c r="G1485" s="376"/>
      <c r="H1485" s="373"/>
      <c r="I1485" s="373"/>
      <c r="J1485" s="389"/>
      <c r="K1485" s="53"/>
      <c r="L1485" s="51">
        <v>352700</v>
      </c>
      <c r="M1485" s="51">
        <v>352700</v>
      </c>
      <c r="N1485" s="51">
        <v>352700</v>
      </c>
      <c r="O1485" s="51">
        <v>352700</v>
      </c>
      <c r="P1485" s="51">
        <v>352700</v>
      </c>
      <c r="Q1485" s="51">
        <v>352700</v>
      </c>
      <c r="R1485" s="5">
        <v>352700</v>
      </c>
      <c r="S1485" s="51">
        <v>352700</v>
      </c>
      <c r="T1485" s="51">
        <v>352700</v>
      </c>
    </row>
    <row r="1486" spans="1:20" s="10" customFormat="1" ht="65.099999999999994" customHeight="1" x14ac:dyDescent="0.3">
      <c r="A1486" s="13">
        <f>IF(D1486="","",SUBTOTAL(3,D$7:$D1486))</f>
        <v>1456</v>
      </c>
      <c r="B1486" s="376"/>
      <c r="C1486" s="22" t="s">
        <v>856</v>
      </c>
      <c r="D1486" s="56" t="s">
        <v>700</v>
      </c>
      <c r="E1486" s="373"/>
      <c r="F1486" s="388"/>
      <c r="G1486" s="376"/>
      <c r="H1486" s="373"/>
      <c r="I1486" s="373"/>
      <c r="J1486" s="389"/>
      <c r="K1486" s="53"/>
      <c r="L1486" s="51">
        <v>630900</v>
      </c>
      <c r="M1486" s="51">
        <v>630900</v>
      </c>
      <c r="N1486" s="51">
        <v>630900</v>
      </c>
      <c r="O1486" s="51">
        <v>630900</v>
      </c>
      <c r="P1486" s="51">
        <v>630900</v>
      </c>
      <c r="Q1486" s="51">
        <v>630900</v>
      </c>
      <c r="R1486" s="5">
        <v>630900</v>
      </c>
      <c r="S1486" s="51">
        <v>630900</v>
      </c>
      <c r="T1486" s="51">
        <v>630900</v>
      </c>
    </row>
    <row r="1487" spans="1:20" s="10" customFormat="1" ht="65.099999999999994" customHeight="1" x14ac:dyDescent="0.3">
      <c r="A1487" s="13">
        <f>IF(D1487="","",SUBTOTAL(3,D$7:$D1487))</f>
        <v>1457</v>
      </c>
      <c r="B1487" s="376"/>
      <c r="C1487" s="22" t="s">
        <v>857</v>
      </c>
      <c r="D1487" s="56" t="s">
        <v>700</v>
      </c>
      <c r="E1487" s="373"/>
      <c r="F1487" s="388"/>
      <c r="G1487" s="376"/>
      <c r="H1487" s="373"/>
      <c r="I1487" s="373"/>
      <c r="J1487" s="389"/>
      <c r="K1487" s="53"/>
      <c r="L1487" s="51">
        <v>916000</v>
      </c>
      <c r="M1487" s="51">
        <v>916000</v>
      </c>
      <c r="N1487" s="51">
        <v>916000</v>
      </c>
      <c r="O1487" s="51">
        <v>916000</v>
      </c>
      <c r="P1487" s="51">
        <v>916000</v>
      </c>
      <c r="Q1487" s="51">
        <v>916000</v>
      </c>
      <c r="R1487" s="5">
        <v>916000</v>
      </c>
      <c r="S1487" s="51">
        <v>916000</v>
      </c>
      <c r="T1487" s="51">
        <v>916000</v>
      </c>
    </row>
    <row r="1488" spans="1:20" s="10" customFormat="1" ht="65.099999999999994" customHeight="1" x14ac:dyDescent="0.3">
      <c r="A1488" s="13">
        <f>IF(D1488="","",SUBTOTAL(3,D$7:$D1488))</f>
        <v>1458</v>
      </c>
      <c r="B1488" s="376"/>
      <c r="C1488" s="22" t="s">
        <v>858</v>
      </c>
      <c r="D1488" s="56" t="s">
        <v>700</v>
      </c>
      <c r="E1488" s="373"/>
      <c r="F1488" s="388"/>
      <c r="G1488" s="376"/>
      <c r="H1488" s="373"/>
      <c r="I1488" s="373"/>
      <c r="J1488" s="389"/>
      <c r="K1488" s="53"/>
      <c r="L1488" s="51">
        <v>88800</v>
      </c>
      <c r="M1488" s="51">
        <v>88800</v>
      </c>
      <c r="N1488" s="51">
        <v>88800</v>
      </c>
      <c r="O1488" s="51">
        <v>88800</v>
      </c>
      <c r="P1488" s="51">
        <v>88800</v>
      </c>
      <c r="Q1488" s="51">
        <v>88800</v>
      </c>
      <c r="R1488" s="5">
        <v>88800</v>
      </c>
      <c r="S1488" s="51">
        <v>88800</v>
      </c>
      <c r="T1488" s="51">
        <v>88800</v>
      </c>
    </row>
    <row r="1489" spans="1:20" s="10" customFormat="1" ht="65.099999999999994" customHeight="1" x14ac:dyDescent="0.3">
      <c r="A1489" s="13">
        <f>IF(D1489="","",SUBTOTAL(3,D$7:$D1489))</f>
        <v>1459</v>
      </c>
      <c r="B1489" s="376"/>
      <c r="C1489" s="22" t="s">
        <v>859</v>
      </c>
      <c r="D1489" s="56" t="s">
        <v>700</v>
      </c>
      <c r="E1489" s="373"/>
      <c r="F1489" s="388"/>
      <c r="G1489" s="376"/>
      <c r="H1489" s="373"/>
      <c r="I1489" s="373"/>
      <c r="J1489" s="389"/>
      <c r="K1489" s="53"/>
      <c r="L1489" s="51">
        <v>211200</v>
      </c>
      <c r="M1489" s="51">
        <v>211200</v>
      </c>
      <c r="N1489" s="51">
        <v>211200</v>
      </c>
      <c r="O1489" s="51">
        <v>211200</v>
      </c>
      <c r="P1489" s="51">
        <v>211200</v>
      </c>
      <c r="Q1489" s="51">
        <v>211200</v>
      </c>
      <c r="R1489" s="5">
        <v>211200</v>
      </c>
      <c r="S1489" s="51">
        <v>211200</v>
      </c>
      <c r="T1489" s="51">
        <v>211200</v>
      </c>
    </row>
    <row r="1490" spans="1:20" s="10" customFormat="1" ht="65.099999999999994" customHeight="1" x14ac:dyDescent="0.3">
      <c r="A1490" s="13">
        <f>IF(D1490="","",SUBTOTAL(3,D$7:$D1490))</f>
        <v>1460</v>
      </c>
      <c r="B1490" s="376"/>
      <c r="C1490" s="22" t="s">
        <v>860</v>
      </c>
      <c r="D1490" s="56" t="s">
        <v>700</v>
      </c>
      <c r="E1490" s="373"/>
      <c r="F1490" s="388"/>
      <c r="G1490" s="376"/>
      <c r="H1490" s="373"/>
      <c r="I1490" s="373"/>
      <c r="J1490" s="389"/>
      <c r="K1490" s="53"/>
      <c r="L1490" s="51">
        <v>314400</v>
      </c>
      <c r="M1490" s="51">
        <v>314400</v>
      </c>
      <c r="N1490" s="51">
        <v>314400</v>
      </c>
      <c r="O1490" s="51">
        <v>314400</v>
      </c>
      <c r="P1490" s="51">
        <v>314400</v>
      </c>
      <c r="Q1490" s="51">
        <v>314400</v>
      </c>
      <c r="R1490" s="5">
        <v>314400</v>
      </c>
      <c r="S1490" s="51">
        <v>314400</v>
      </c>
      <c r="T1490" s="51">
        <v>314400</v>
      </c>
    </row>
    <row r="1491" spans="1:20" s="10" customFormat="1" ht="65.099999999999994" customHeight="1" x14ac:dyDescent="0.3">
      <c r="A1491" s="13">
        <f>IF(D1491="","",SUBTOTAL(3,D$7:$D1491))</f>
        <v>1461</v>
      </c>
      <c r="B1491" s="376"/>
      <c r="C1491" s="22" t="s">
        <v>861</v>
      </c>
      <c r="D1491" s="56" t="s">
        <v>700</v>
      </c>
      <c r="E1491" s="373"/>
      <c r="F1491" s="388"/>
      <c r="G1491" s="376"/>
      <c r="H1491" s="373"/>
      <c r="I1491" s="373"/>
      <c r="J1491" s="389"/>
      <c r="K1491" s="53"/>
      <c r="L1491" s="51">
        <v>406200</v>
      </c>
      <c r="M1491" s="51">
        <v>406200</v>
      </c>
      <c r="N1491" s="51">
        <v>406200</v>
      </c>
      <c r="O1491" s="51">
        <v>406200</v>
      </c>
      <c r="P1491" s="51">
        <v>406200</v>
      </c>
      <c r="Q1491" s="51">
        <v>406200</v>
      </c>
      <c r="R1491" s="5">
        <v>406200</v>
      </c>
      <c r="S1491" s="51">
        <v>406200</v>
      </c>
      <c r="T1491" s="51">
        <v>406200</v>
      </c>
    </row>
    <row r="1492" spans="1:20" s="10" customFormat="1" ht="65.099999999999994" customHeight="1" x14ac:dyDescent="0.3">
      <c r="A1492" s="13">
        <f>IF(D1492="","",SUBTOTAL(3,D$7:$D1492))</f>
        <v>1462</v>
      </c>
      <c r="B1492" s="376"/>
      <c r="C1492" s="22" t="s">
        <v>862</v>
      </c>
      <c r="D1492" s="56" t="s">
        <v>700</v>
      </c>
      <c r="E1492" s="373"/>
      <c r="F1492" s="388"/>
      <c r="G1492" s="376"/>
      <c r="H1492" s="373"/>
      <c r="I1492" s="373"/>
      <c r="J1492" s="389"/>
      <c r="K1492" s="53"/>
      <c r="L1492" s="51">
        <v>561200</v>
      </c>
      <c r="M1492" s="51">
        <v>561200</v>
      </c>
      <c r="N1492" s="51">
        <v>561200</v>
      </c>
      <c r="O1492" s="51">
        <v>561200</v>
      </c>
      <c r="P1492" s="51">
        <v>561200</v>
      </c>
      <c r="Q1492" s="51">
        <v>561200</v>
      </c>
      <c r="R1492" s="5">
        <v>561200</v>
      </c>
      <c r="S1492" s="51">
        <v>561200</v>
      </c>
      <c r="T1492" s="51">
        <v>561200</v>
      </c>
    </row>
    <row r="1493" spans="1:20" s="10" customFormat="1" ht="65.099999999999994" customHeight="1" x14ac:dyDescent="0.3">
      <c r="A1493" s="13">
        <f>IF(D1493="","",SUBTOTAL(3,D$7:$D1493))</f>
        <v>1463</v>
      </c>
      <c r="B1493" s="376"/>
      <c r="C1493" s="22" t="s">
        <v>863</v>
      </c>
      <c r="D1493" s="56" t="s">
        <v>700</v>
      </c>
      <c r="E1493" s="373"/>
      <c r="F1493" s="388"/>
      <c r="G1493" s="376"/>
      <c r="H1493" s="373"/>
      <c r="I1493" s="373"/>
      <c r="J1493" s="389"/>
      <c r="K1493" s="53"/>
      <c r="L1493" s="51">
        <v>827500</v>
      </c>
      <c r="M1493" s="51">
        <v>827500</v>
      </c>
      <c r="N1493" s="51">
        <v>827500</v>
      </c>
      <c r="O1493" s="51">
        <v>827500</v>
      </c>
      <c r="P1493" s="51">
        <v>827500</v>
      </c>
      <c r="Q1493" s="51">
        <v>827500</v>
      </c>
      <c r="R1493" s="5">
        <v>827500</v>
      </c>
      <c r="S1493" s="51">
        <v>827500</v>
      </c>
      <c r="T1493" s="51">
        <v>827500</v>
      </c>
    </row>
    <row r="1494" spans="1:20" s="10" customFormat="1" ht="65.099999999999994" customHeight="1" x14ac:dyDescent="0.3">
      <c r="A1494" s="13">
        <f>IF(D1494="","",SUBTOTAL(3,D$7:$D1494))</f>
        <v>1464</v>
      </c>
      <c r="B1494" s="376"/>
      <c r="C1494" s="22" t="s">
        <v>864</v>
      </c>
      <c r="D1494" s="56" t="s">
        <v>700</v>
      </c>
      <c r="E1494" s="373"/>
      <c r="F1494" s="388"/>
      <c r="G1494" s="376"/>
      <c r="H1494" s="373"/>
      <c r="I1494" s="373"/>
      <c r="J1494" s="389"/>
      <c r="K1494" s="53"/>
      <c r="L1494" s="51">
        <v>1146200</v>
      </c>
      <c r="M1494" s="51">
        <v>1146200</v>
      </c>
      <c r="N1494" s="51">
        <v>1146200</v>
      </c>
      <c r="O1494" s="51">
        <v>1146200</v>
      </c>
      <c r="P1494" s="51">
        <v>1146200</v>
      </c>
      <c r="Q1494" s="51">
        <v>1146200</v>
      </c>
      <c r="R1494" s="5">
        <v>1146200</v>
      </c>
      <c r="S1494" s="51">
        <v>1146200</v>
      </c>
      <c r="T1494" s="51">
        <v>1146200</v>
      </c>
    </row>
    <row r="1495" spans="1:20" s="10" customFormat="1" ht="65.099999999999994" customHeight="1" x14ac:dyDescent="0.3">
      <c r="A1495" s="13">
        <f>IF(D1495="","",SUBTOTAL(3,D$7:$D1495))</f>
        <v>1465</v>
      </c>
      <c r="B1495" s="376"/>
      <c r="C1495" s="22" t="s">
        <v>865</v>
      </c>
      <c r="D1495" s="56" t="s">
        <v>700</v>
      </c>
      <c r="E1495" s="373"/>
      <c r="F1495" s="388"/>
      <c r="G1495" s="376"/>
      <c r="H1495" s="373"/>
      <c r="I1495" s="373"/>
      <c r="J1495" s="389"/>
      <c r="K1495" s="53"/>
      <c r="L1495" s="51">
        <v>170400</v>
      </c>
      <c r="M1495" s="51">
        <v>170400</v>
      </c>
      <c r="N1495" s="51">
        <v>170400</v>
      </c>
      <c r="O1495" s="51">
        <v>170400</v>
      </c>
      <c r="P1495" s="51">
        <v>170400</v>
      </c>
      <c r="Q1495" s="51">
        <v>170400</v>
      </c>
      <c r="R1495" s="5">
        <v>170400</v>
      </c>
      <c r="S1495" s="51">
        <v>170400</v>
      </c>
      <c r="T1495" s="51">
        <v>170400</v>
      </c>
    </row>
    <row r="1496" spans="1:20" s="10" customFormat="1" ht="65.099999999999994" customHeight="1" x14ac:dyDescent="0.3">
      <c r="A1496" s="13">
        <f>IF(D1496="","",SUBTOTAL(3,D$7:$D1496))</f>
        <v>1466</v>
      </c>
      <c r="B1496" s="376"/>
      <c r="C1496" s="22" t="s">
        <v>866</v>
      </c>
      <c r="D1496" s="56" t="s">
        <v>700</v>
      </c>
      <c r="E1496" s="373"/>
      <c r="F1496" s="388"/>
      <c r="G1496" s="376"/>
      <c r="H1496" s="373"/>
      <c r="I1496" s="373"/>
      <c r="J1496" s="389"/>
      <c r="K1496" s="53"/>
      <c r="L1496" s="51">
        <v>247700</v>
      </c>
      <c r="M1496" s="51">
        <v>247700</v>
      </c>
      <c r="N1496" s="51">
        <v>247700</v>
      </c>
      <c r="O1496" s="51">
        <v>247700</v>
      </c>
      <c r="P1496" s="51">
        <v>247700</v>
      </c>
      <c r="Q1496" s="51">
        <v>247700</v>
      </c>
      <c r="R1496" s="5">
        <v>247700</v>
      </c>
      <c r="S1496" s="51">
        <v>247700</v>
      </c>
      <c r="T1496" s="51">
        <v>247700</v>
      </c>
    </row>
    <row r="1497" spans="1:20" s="10" customFormat="1" ht="65.099999999999994" customHeight="1" x14ac:dyDescent="0.3">
      <c r="A1497" s="13">
        <f>IF(D1497="","",SUBTOTAL(3,D$7:$D1497))</f>
        <v>1467</v>
      </c>
      <c r="B1497" s="376"/>
      <c r="C1497" s="22" t="s">
        <v>867</v>
      </c>
      <c r="D1497" s="56" t="s">
        <v>700</v>
      </c>
      <c r="E1497" s="373"/>
      <c r="F1497" s="388"/>
      <c r="G1497" s="376"/>
      <c r="H1497" s="373"/>
      <c r="I1497" s="373"/>
      <c r="J1497" s="389"/>
      <c r="K1497" s="53"/>
      <c r="L1497" s="51">
        <v>666800</v>
      </c>
      <c r="M1497" s="51">
        <v>666800</v>
      </c>
      <c r="N1497" s="51">
        <v>666800</v>
      </c>
      <c r="O1497" s="51">
        <v>666800</v>
      </c>
      <c r="P1497" s="51">
        <v>666800</v>
      </c>
      <c r="Q1497" s="51">
        <v>666800</v>
      </c>
      <c r="R1497" s="5">
        <v>666800</v>
      </c>
      <c r="S1497" s="51">
        <v>666800</v>
      </c>
      <c r="T1497" s="51">
        <v>666800</v>
      </c>
    </row>
    <row r="1498" spans="1:20" s="10" customFormat="1" ht="65.099999999999994" customHeight="1" x14ac:dyDescent="0.3">
      <c r="A1498" s="13">
        <f>IF(D1498="","",SUBTOTAL(3,D$7:$D1498))</f>
        <v>1468</v>
      </c>
      <c r="B1498" s="376"/>
      <c r="C1498" s="22" t="s">
        <v>868</v>
      </c>
      <c r="D1498" s="56" t="s">
        <v>700</v>
      </c>
      <c r="E1498" s="373"/>
      <c r="F1498" s="388"/>
      <c r="G1498" s="376"/>
      <c r="H1498" s="373"/>
      <c r="I1498" s="373"/>
      <c r="J1498" s="389"/>
      <c r="K1498" s="53"/>
      <c r="L1498" s="51">
        <v>934500</v>
      </c>
      <c r="M1498" s="51">
        <v>934500</v>
      </c>
      <c r="N1498" s="51">
        <v>934500</v>
      </c>
      <c r="O1498" s="51">
        <v>934500</v>
      </c>
      <c r="P1498" s="51">
        <v>934500</v>
      </c>
      <c r="Q1498" s="51">
        <v>934500</v>
      </c>
      <c r="R1498" s="5">
        <v>934500</v>
      </c>
      <c r="S1498" s="51">
        <v>934500</v>
      </c>
      <c r="T1498" s="51">
        <v>934500</v>
      </c>
    </row>
    <row r="1499" spans="1:20" s="10" customFormat="1" ht="65.099999999999994" customHeight="1" x14ac:dyDescent="0.3">
      <c r="A1499" s="13">
        <f>IF(D1499="","",SUBTOTAL(3,D$7:$D1499))</f>
        <v>1469</v>
      </c>
      <c r="B1499" s="376"/>
      <c r="C1499" s="22" t="s">
        <v>869</v>
      </c>
      <c r="D1499" s="56" t="s">
        <v>700</v>
      </c>
      <c r="E1499" s="373"/>
      <c r="F1499" s="388"/>
      <c r="G1499" s="376"/>
      <c r="H1499" s="373"/>
      <c r="I1499" s="373"/>
      <c r="J1499" s="389"/>
      <c r="K1499" s="53"/>
      <c r="L1499" s="51">
        <v>233700</v>
      </c>
      <c r="M1499" s="51">
        <v>233700</v>
      </c>
      <c r="N1499" s="51">
        <v>233700</v>
      </c>
      <c r="O1499" s="51">
        <v>233700</v>
      </c>
      <c r="P1499" s="51">
        <v>233700</v>
      </c>
      <c r="Q1499" s="51">
        <v>233700</v>
      </c>
      <c r="R1499" s="5">
        <v>233700</v>
      </c>
      <c r="S1499" s="51">
        <v>233700</v>
      </c>
      <c r="T1499" s="51">
        <v>233700</v>
      </c>
    </row>
    <row r="1500" spans="1:20" s="10" customFormat="1" ht="65.099999999999994" customHeight="1" x14ac:dyDescent="0.3">
      <c r="A1500" s="13">
        <f>IF(D1500="","",SUBTOTAL(3,D$7:$D1500))</f>
        <v>1470</v>
      </c>
      <c r="B1500" s="376"/>
      <c r="C1500" s="22" t="s">
        <v>870</v>
      </c>
      <c r="D1500" s="56" t="s">
        <v>700</v>
      </c>
      <c r="E1500" s="373"/>
      <c r="F1500" s="388"/>
      <c r="G1500" s="376"/>
      <c r="H1500" s="373"/>
      <c r="I1500" s="373"/>
      <c r="J1500" s="389"/>
      <c r="K1500" s="53"/>
      <c r="L1500" s="51">
        <v>593800</v>
      </c>
      <c r="M1500" s="51">
        <v>593800</v>
      </c>
      <c r="N1500" s="51">
        <v>593800</v>
      </c>
      <c r="O1500" s="51">
        <v>593800</v>
      </c>
      <c r="P1500" s="51">
        <v>593800</v>
      </c>
      <c r="Q1500" s="51">
        <v>593800</v>
      </c>
      <c r="R1500" s="5">
        <v>593800</v>
      </c>
      <c r="S1500" s="51">
        <v>593800</v>
      </c>
      <c r="T1500" s="51">
        <v>593800</v>
      </c>
    </row>
    <row r="1501" spans="1:20" s="10" customFormat="1" ht="65.099999999999994" customHeight="1" x14ac:dyDescent="0.3">
      <c r="A1501" s="13">
        <f>IF(D1501="","",SUBTOTAL(3,D$7:$D1501))</f>
        <v>1471</v>
      </c>
      <c r="B1501" s="376"/>
      <c r="C1501" s="22" t="s">
        <v>871</v>
      </c>
      <c r="D1501" s="56" t="s">
        <v>700</v>
      </c>
      <c r="E1501" s="373"/>
      <c r="F1501" s="388"/>
      <c r="G1501" s="376"/>
      <c r="H1501" s="373"/>
      <c r="I1501" s="373"/>
      <c r="J1501" s="389"/>
      <c r="K1501" s="53"/>
      <c r="L1501" s="51">
        <v>866700</v>
      </c>
      <c r="M1501" s="51">
        <v>866700</v>
      </c>
      <c r="N1501" s="51">
        <v>866700</v>
      </c>
      <c r="O1501" s="51">
        <v>866700</v>
      </c>
      <c r="P1501" s="51">
        <v>866700</v>
      </c>
      <c r="Q1501" s="51">
        <v>866700</v>
      </c>
      <c r="R1501" s="5">
        <v>866700</v>
      </c>
      <c r="S1501" s="51">
        <v>866700</v>
      </c>
      <c r="T1501" s="51">
        <v>866700</v>
      </c>
    </row>
    <row r="1502" spans="1:20" s="10" customFormat="1" ht="65.099999999999994" customHeight="1" x14ac:dyDescent="0.3">
      <c r="A1502" s="13">
        <f>IF(D1502="","",SUBTOTAL(3,D$7:$D1502))</f>
        <v>1472</v>
      </c>
      <c r="B1502" s="376"/>
      <c r="C1502" s="22" t="s">
        <v>872</v>
      </c>
      <c r="D1502" s="56" t="s">
        <v>700</v>
      </c>
      <c r="E1502" s="373"/>
      <c r="F1502" s="388"/>
      <c r="G1502" s="376"/>
      <c r="H1502" s="373"/>
      <c r="I1502" s="373"/>
      <c r="J1502" s="389"/>
      <c r="K1502" s="53"/>
      <c r="L1502" s="51">
        <v>1221800</v>
      </c>
      <c r="M1502" s="51">
        <v>1221800</v>
      </c>
      <c r="N1502" s="51">
        <v>1221800</v>
      </c>
      <c r="O1502" s="51">
        <v>1221800</v>
      </c>
      <c r="P1502" s="51">
        <v>1221800</v>
      </c>
      <c r="Q1502" s="51">
        <v>1221800</v>
      </c>
      <c r="R1502" s="5">
        <v>1221800</v>
      </c>
      <c r="S1502" s="51">
        <v>1221800</v>
      </c>
      <c r="T1502" s="51">
        <v>1221800</v>
      </c>
    </row>
    <row r="1503" spans="1:20" s="10" customFormat="1" ht="65.099999999999994" customHeight="1" x14ac:dyDescent="0.3">
      <c r="A1503" s="13">
        <f>IF(D1503="","",SUBTOTAL(3,D$7:$D1503))</f>
        <v>1473</v>
      </c>
      <c r="B1503" s="376"/>
      <c r="C1503" s="22" t="s">
        <v>873</v>
      </c>
      <c r="D1503" s="56" t="s">
        <v>700</v>
      </c>
      <c r="E1503" s="373"/>
      <c r="F1503" s="388"/>
      <c r="G1503" s="376"/>
      <c r="H1503" s="373"/>
      <c r="I1503" s="373"/>
      <c r="J1503" s="389"/>
      <c r="K1503" s="53"/>
      <c r="L1503" s="51">
        <v>1893600</v>
      </c>
      <c r="M1503" s="51">
        <v>1893600</v>
      </c>
      <c r="N1503" s="51">
        <v>1893600</v>
      </c>
      <c r="O1503" s="51">
        <v>1893600</v>
      </c>
      <c r="P1503" s="51">
        <v>1893600</v>
      </c>
      <c r="Q1503" s="51">
        <v>1893600</v>
      </c>
      <c r="R1503" s="5">
        <v>1893600</v>
      </c>
      <c r="S1503" s="51">
        <v>1893600</v>
      </c>
      <c r="T1503" s="51">
        <v>1893600</v>
      </c>
    </row>
    <row r="1504" spans="1:20" s="10" customFormat="1" ht="65.099999999999994" customHeight="1" x14ac:dyDescent="0.3">
      <c r="A1504" s="13">
        <f>IF(D1504="","",SUBTOTAL(3,D$7:$D1504))</f>
        <v>1474</v>
      </c>
      <c r="B1504" s="376"/>
      <c r="C1504" s="22" t="s">
        <v>874</v>
      </c>
      <c r="D1504" s="56" t="s">
        <v>700</v>
      </c>
      <c r="E1504" s="373"/>
      <c r="F1504" s="388"/>
      <c r="G1504" s="376"/>
      <c r="H1504" s="373"/>
      <c r="I1504" s="373"/>
      <c r="J1504" s="389"/>
      <c r="K1504" s="53"/>
      <c r="L1504" s="51">
        <v>2204600</v>
      </c>
      <c r="M1504" s="51">
        <v>2204600</v>
      </c>
      <c r="N1504" s="51">
        <v>2204600</v>
      </c>
      <c r="O1504" s="51">
        <v>2204600</v>
      </c>
      <c r="P1504" s="51">
        <v>2204600</v>
      </c>
      <c r="Q1504" s="51">
        <v>2204600</v>
      </c>
      <c r="R1504" s="5">
        <v>2204600</v>
      </c>
      <c r="S1504" s="51">
        <v>2204600</v>
      </c>
      <c r="T1504" s="51">
        <v>2204600</v>
      </c>
    </row>
    <row r="1505" spans="1:20" s="10" customFormat="1" ht="65.099999999999994" customHeight="1" x14ac:dyDescent="0.3">
      <c r="A1505" s="13">
        <f>IF(D1505="","",SUBTOTAL(3,D$7:$D1505))</f>
        <v>1475</v>
      </c>
      <c r="B1505" s="376"/>
      <c r="C1505" s="22" t="s">
        <v>875</v>
      </c>
      <c r="D1505" s="56" t="s">
        <v>700</v>
      </c>
      <c r="E1505" s="373" t="s">
        <v>876</v>
      </c>
      <c r="F1505" s="388"/>
      <c r="G1505" s="376"/>
      <c r="H1505" s="373"/>
      <c r="I1505" s="373"/>
      <c r="J1505" s="389"/>
      <c r="K1505" s="53"/>
      <c r="L1505" s="51">
        <v>30200</v>
      </c>
      <c r="M1505" s="51">
        <v>30200</v>
      </c>
      <c r="N1505" s="51">
        <v>30200</v>
      </c>
      <c r="O1505" s="51">
        <v>30200</v>
      </c>
      <c r="P1505" s="51">
        <v>30200</v>
      </c>
      <c r="Q1505" s="51">
        <v>30200</v>
      </c>
      <c r="R1505" s="5">
        <v>30200</v>
      </c>
      <c r="S1505" s="51">
        <v>30200</v>
      </c>
      <c r="T1505" s="51">
        <v>30200</v>
      </c>
    </row>
    <row r="1506" spans="1:20" s="10" customFormat="1" ht="65.099999999999994" customHeight="1" x14ac:dyDescent="0.3">
      <c r="A1506" s="13">
        <f>IF(D1506="","",SUBTOTAL(3,D$7:$D1506))</f>
        <v>1476</v>
      </c>
      <c r="B1506" s="376"/>
      <c r="C1506" s="22" t="s">
        <v>877</v>
      </c>
      <c r="D1506" s="56" t="s">
        <v>700</v>
      </c>
      <c r="E1506" s="373"/>
      <c r="F1506" s="388"/>
      <c r="G1506" s="376"/>
      <c r="H1506" s="373"/>
      <c r="I1506" s="373"/>
      <c r="J1506" s="389"/>
      <c r="K1506" s="53"/>
      <c r="L1506" s="51">
        <v>150700</v>
      </c>
      <c r="M1506" s="51">
        <v>150700</v>
      </c>
      <c r="N1506" s="51">
        <v>150700</v>
      </c>
      <c r="O1506" s="51">
        <v>150700</v>
      </c>
      <c r="P1506" s="51">
        <v>150700</v>
      </c>
      <c r="Q1506" s="51">
        <v>150700</v>
      </c>
      <c r="R1506" s="5">
        <v>150700</v>
      </c>
      <c r="S1506" s="51">
        <v>150700</v>
      </c>
      <c r="T1506" s="51">
        <v>150700</v>
      </c>
    </row>
    <row r="1507" spans="1:20" s="10" customFormat="1" ht="65.099999999999994" customHeight="1" x14ac:dyDescent="0.3">
      <c r="A1507" s="13">
        <f>IF(D1507="","",SUBTOTAL(3,D$7:$D1507))</f>
        <v>1477</v>
      </c>
      <c r="B1507" s="376"/>
      <c r="C1507" s="22" t="s">
        <v>878</v>
      </c>
      <c r="D1507" s="56" t="s">
        <v>700</v>
      </c>
      <c r="E1507" s="373"/>
      <c r="F1507" s="388"/>
      <c r="G1507" s="376"/>
      <c r="H1507" s="373"/>
      <c r="I1507" s="373"/>
      <c r="J1507" s="389"/>
      <c r="K1507" s="53"/>
      <c r="L1507" s="51">
        <v>31400</v>
      </c>
      <c r="M1507" s="51">
        <v>31400</v>
      </c>
      <c r="N1507" s="51">
        <v>31400</v>
      </c>
      <c r="O1507" s="51">
        <v>31400</v>
      </c>
      <c r="P1507" s="51">
        <v>31400</v>
      </c>
      <c r="Q1507" s="51">
        <v>31400</v>
      </c>
      <c r="R1507" s="5">
        <v>31400</v>
      </c>
      <c r="S1507" s="51">
        <v>31400</v>
      </c>
      <c r="T1507" s="51">
        <v>31400</v>
      </c>
    </row>
    <row r="1508" spans="1:20" s="10" customFormat="1" ht="65.099999999999994" customHeight="1" x14ac:dyDescent="0.3">
      <c r="A1508" s="13">
        <f>IF(D1508="","",SUBTOTAL(3,D$7:$D1508))</f>
        <v>1478</v>
      </c>
      <c r="B1508" s="376"/>
      <c r="C1508" s="22" t="s">
        <v>879</v>
      </c>
      <c r="D1508" s="56" t="s">
        <v>700</v>
      </c>
      <c r="E1508" s="373"/>
      <c r="F1508" s="388"/>
      <c r="G1508" s="376"/>
      <c r="H1508" s="373"/>
      <c r="I1508" s="373"/>
      <c r="J1508" s="389"/>
      <c r="K1508" s="53"/>
      <c r="L1508" s="51">
        <v>78100</v>
      </c>
      <c r="M1508" s="51">
        <v>78100</v>
      </c>
      <c r="N1508" s="51">
        <v>78100</v>
      </c>
      <c r="O1508" s="51">
        <v>78100</v>
      </c>
      <c r="P1508" s="51">
        <v>78100</v>
      </c>
      <c r="Q1508" s="51">
        <v>78100</v>
      </c>
      <c r="R1508" s="5">
        <v>78100</v>
      </c>
      <c r="S1508" s="51">
        <v>78100</v>
      </c>
      <c r="T1508" s="51">
        <v>78100</v>
      </c>
    </row>
    <row r="1509" spans="1:20" s="10" customFormat="1" ht="65.099999999999994" customHeight="1" x14ac:dyDescent="0.3">
      <c r="A1509" s="13">
        <f>IF(D1509="","",SUBTOTAL(3,D$7:$D1509))</f>
        <v>1479</v>
      </c>
      <c r="B1509" s="376"/>
      <c r="C1509" s="22" t="s">
        <v>880</v>
      </c>
      <c r="D1509" s="56" t="s">
        <v>700</v>
      </c>
      <c r="E1509" s="373" t="s">
        <v>881</v>
      </c>
      <c r="F1509" s="388"/>
      <c r="G1509" s="376"/>
      <c r="H1509" s="373"/>
      <c r="I1509" s="373"/>
      <c r="J1509" s="389"/>
      <c r="K1509" s="53"/>
      <c r="L1509" s="51">
        <v>14000</v>
      </c>
      <c r="M1509" s="51">
        <v>14000</v>
      </c>
      <c r="N1509" s="51">
        <v>14000</v>
      </c>
      <c r="O1509" s="51">
        <v>14000</v>
      </c>
      <c r="P1509" s="51">
        <v>14000</v>
      </c>
      <c r="Q1509" s="51">
        <v>14000</v>
      </c>
      <c r="R1509" s="5">
        <v>14000</v>
      </c>
      <c r="S1509" s="51">
        <v>14000</v>
      </c>
      <c r="T1509" s="51">
        <v>14000</v>
      </c>
    </row>
    <row r="1510" spans="1:20" s="10" customFormat="1" ht="65.099999999999994" customHeight="1" x14ac:dyDescent="0.3">
      <c r="A1510" s="13">
        <f>IF(D1510="","",SUBTOTAL(3,D$7:$D1510))</f>
        <v>1480</v>
      </c>
      <c r="B1510" s="376"/>
      <c r="C1510" s="22" t="s">
        <v>882</v>
      </c>
      <c r="D1510" s="56" t="s">
        <v>700</v>
      </c>
      <c r="E1510" s="373"/>
      <c r="F1510" s="388"/>
      <c r="G1510" s="376"/>
      <c r="H1510" s="373"/>
      <c r="I1510" s="373"/>
      <c r="J1510" s="389"/>
      <c r="K1510" s="53"/>
      <c r="L1510" s="51">
        <v>20600</v>
      </c>
      <c r="M1510" s="51">
        <v>20600</v>
      </c>
      <c r="N1510" s="51">
        <v>20600</v>
      </c>
      <c r="O1510" s="51">
        <v>20600</v>
      </c>
      <c r="P1510" s="51">
        <v>20600</v>
      </c>
      <c r="Q1510" s="51">
        <v>20600</v>
      </c>
      <c r="R1510" s="5">
        <v>20600</v>
      </c>
      <c r="S1510" s="51">
        <v>20600</v>
      </c>
      <c r="T1510" s="51">
        <v>20600</v>
      </c>
    </row>
    <row r="1511" spans="1:20" s="10" customFormat="1" ht="65.099999999999994" customHeight="1" x14ac:dyDescent="0.3">
      <c r="A1511" s="13">
        <f>IF(D1511="","",SUBTOTAL(3,D$7:$D1511))</f>
        <v>1481</v>
      </c>
      <c r="B1511" s="376"/>
      <c r="C1511" s="22" t="s">
        <v>883</v>
      </c>
      <c r="D1511" s="56" t="s">
        <v>700</v>
      </c>
      <c r="E1511" s="373"/>
      <c r="F1511" s="388"/>
      <c r="G1511" s="376"/>
      <c r="H1511" s="373"/>
      <c r="I1511" s="373"/>
      <c r="J1511" s="389"/>
      <c r="K1511" s="53"/>
      <c r="L1511" s="51">
        <v>21000</v>
      </c>
      <c r="M1511" s="51">
        <v>21000</v>
      </c>
      <c r="N1511" s="51">
        <v>21000</v>
      </c>
      <c r="O1511" s="51">
        <v>21000</v>
      </c>
      <c r="P1511" s="51">
        <v>21000</v>
      </c>
      <c r="Q1511" s="51">
        <v>21000</v>
      </c>
      <c r="R1511" s="5">
        <v>21000</v>
      </c>
      <c r="S1511" s="51">
        <v>21000</v>
      </c>
      <c r="T1511" s="51">
        <v>21000</v>
      </c>
    </row>
    <row r="1512" spans="1:20" s="10" customFormat="1" ht="65.099999999999994" customHeight="1" x14ac:dyDescent="0.3">
      <c r="A1512" s="13">
        <f>IF(D1512="","",SUBTOTAL(3,D$7:$D1512))</f>
        <v>1482</v>
      </c>
      <c r="B1512" s="376"/>
      <c r="C1512" s="22" t="s">
        <v>884</v>
      </c>
      <c r="D1512" s="56" t="s">
        <v>700</v>
      </c>
      <c r="E1512" s="373"/>
      <c r="F1512" s="388"/>
      <c r="G1512" s="376"/>
      <c r="H1512" s="373"/>
      <c r="I1512" s="373"/>
      <c r="J1512" s="389"/>
      <c r="K1512" s="53"/>
      <c r="L1512" s="51">
        <v>30900</v>
      </c>
      <c r="M1512" s="51">
        <v>30900</v>
      </c>
      <c r="N1512" s="51">
        <v>30900</v>
      </c>
      <c r="O1512" s="51">
        <v>30900</v>
      </c>
      <c r="P1512" s="51">
        <v>30900</v>
      </c>
      <c r="Q1512" s="51">
        <v>30900</v>
      </c>
      <c r="R1512" s="5">
        <v>30900</v>
      </c>
      <c r="S1512" s="51">
        <v>30900</v>
      </c>
      <c r="T1512" s="51">
        <v>30900</v>
      </c>
    </row>
    <row r="1513" spans="1:20" s="10" customFormat="1" ht="65.099999999999994" customHeight="1" x14ac:dyDescent="0.3">
      <c r="A1513" s="13">
        <f>IF(D1513="","",SUBTOTAL(3,D$7:$D1513))</f>
        <v>1483</v>
      </c>
      <c r="B1513" s="376"/>
      <c r="C1513" s="22" t="s">
        <v>885</v>
      </c>
      <c r="D1513" s="56" t="s">
        <v>700</v>
      </c>
      <c r="E1513" s="373"/>
      <c r="F1513" s="388"/>
      <c r="G1513" s="376"/>
      <c r="H1513" s="373"/>
      <c r="I1513" s="373"/>
      <c r="J1513" s="389"/>
      <c r="K1513" s="53"/>
      <c r="L1513" s="51">
        <v>28100</v>
      </c>
      <c r="M1513" s="51">
        <v>28100</v>
      </c>
      <c r="N1513" s="51">
        <v>28100</v>
      </c>
      <c r="O1513" s="51">
        <v>28100</v>
      </c>
      <c r="P1513" s="51">
        <v>28100</v>
      </c>
      <c r="Q1513" s="51">
        <v>28100</v>
      </c>
      <c r="R1513" s="5">
        <v>28100</v>
      </c>
      <c r="S1513" s="51">
        <v>28100</v>
      </c>
      <c r="T1513" s="51">
        <v>28100</v>
      </c>
    </row>
    <row r="1514" spans="1:20" s="10" customFormat="1" ht="65.099999999999994" customHeight="1" x14ac:dyDescent="0.3">
      <c r="A1514" s="13">
        <f>IF(D1514="","",SUBTOTAL(3,D$7:$D1514))</f>
        <v>1484</v>
      </c>
      <c r="B1514" s="376"/>
      <c r="C1514" s="22" t="s">
        <v>886</v>
      </c>
      <c r="D1514" s="56" t="s">
        <v>700</v>
      </c>
      <c r="E1514" s="373"/>
      <c r="F1514" s="388"/>
      <c r="G1514" s="376"/>
      <c r="H1514" s="373"/>
      <c r="I1514" s="373"/>
      <c r="J1514" s="389"/>
      <c r="K1514" s="53"/>
      <c r="L1514" s="51">
        <v>41200</v>
      </c>
      <c r="M1514" s="51">
        <v>41200</v>
      </c>
      <c r="N1514" s="51">
        <v>41200</v>
      </c>
      <c r="O1514" s="51">
        <v>41200</v>
      </c>
      <c r="P1514" s="51">
        <v>41200</v>
      </c>
      <c r="Q1514" s="51">
        <v>41200</v>
      </c>
      <c r="R1514" s="5">
        <v>41200</v>
      </c>
      <c r="S1514" s="51">
        <v>41200</v>
      </c>
      <c r="T1514" s="51">
        <v>41200</v>
      </c>
    </row>
    <row r="1515" spans="1:20" s="10" customFormat="1" ht="65.099999999999994" customHeight="1" x14ac:dyDescent="0.3">
      <c r="A1515" s="13">
        <f>IF(D1515="","",SUBTOTAL(3,D$7:$D1515))</f>
        <v>1485</v>
      </c>
      <c r="B1515" s="376"/>
      <c r="C1515" s="22" t="s">
        <v>887</v>
      </c>
      <c r="D1515" s="56" t="s">
        <v>700</v>
      </c>
      <c r="E1515" s="373"/>
      <c r="F1515" s="388"/>
      <c r="G1515" s="376"/>
      <c r="H1515" s="373"/>
      <c r="I1515" s="373"/>
      <c r="J1515" s="389"/>
      <c r="K1515" s="53"/>
      <c r="L1515" s="51">
        <v>54000</v>
      </c>
      <c r="M1515" s="51">
        <v>54000</v>
      </c>
      <c r="N1515" s="51">
        <v>54000</v>
      </c>
      <c r="O1515" s="51">
        <v>54000</v>
      </c>
      <c r="P1515" s="51">
        <v>54000</v>
      </c>
      <c r="Q1515" s="51">
        <v>54000</v>
      </c>
      <c r="R1515" s="5">
        <v>54000</v>
      </c>
      <c r="S1515" s="51">
        <v>54000</v>
      </c>
      <c r="T1515" s="51">
        <v>54000</v>
      </c>
    </row>
    <row r="1516" spans="1:20" s="10" customFormat="1" ht="65.099999999999994" customHeight="1" x14ac:dyDescent="0.3">
      <c r="A1516" s="13">
        <f>IF(D1516="","",SUBTOTAL(3,D$7:$D1516))</f>
        <v>1486</v>
      </c>
      <c r="B1516" s="376"/>
      <c r="C1516" s="22" t="s">
        <v>888</v>
      </c>
      <c r="D1516" s="56" t="s">
        <v>700</v>
      </c>
      <c r="E1516" s="373"/>
      <c r="F1516" s="388"/>
      <c r="G1516" s="376"/>
      <c r="H1516" s="373"/>
      <c r="I1516" s="373"/>
      <c r="J1516" s="389"/>
      <c r="K1516" s="53"/>
      <c r="L1516" s="51">
        <v>75700</v>
      </c>
      <c r="M1516" s="51">
        <v>75700</v>
      </c>
      <c r="N1516" s="51">
        <v>75700</v>
      </c>
      <c r="O1516" s="51">
        <v>75700</v>
      </c>
      <c r="P1516" s="51">
        <v>75700</v>
      </c>
      <c r="Q1516" s="51">
        <v>75700</v>
      </c>
      <c r="R1516" s="5">
        <v>75700</v>
      </c>
      <c r="S1516" s="51">
        <v>75700</v>
      </c>
      <c r="T1516" s="51">
        <v>75700</v>
      </c>
    </row>
    <row r="1517" spans="1:20" s="10" customFormat="1" ht="65.099999999999994" customHeight="1" x14ac:dyDescent="0.3">
      <c r="A1517" s="13">
        <f>IF(D1517="","",SUBTOTAL(3,D$7:$D1517))</f>
        <v>1487</v>
      </c>
      <c r="B1517" s="376"/>
      <c r="C1517" s="22" t="s">
        <v>889</v>
      </c>
      <c r="D1517" s="56" t="s">
        <v>700</v>
      </c>
      <c r="E1517" s="373"/>
      <c r="F1517" s="388"/>
      <c r="G1517" s="376"/>
      <c r="H1517" s="373"/>
      <c r="I1517" s="373"/>
      <c r="J1517" s="389"/>
      <c r="K1517" s="53"/>
      <c r="L1517" s="51">
        <v>101000</v>
      </c>
      <c r="M1517" s="51">
        <v>101000</v>
      </c>
      <c r="N1517" s="51">
        <v>101000</v>
      </c>
      <c r="O1517" s="51">
        <v>101000</v>
      </c>
      <c r="P1517" s="51">
        <v>101000</v>
      </c>
      <c r="Q1517" s="51">
        <v>101000</v>
      </c>
      <c r="R1517" s="5">
        <v>101000</v>
      </c>
      <c r="S1517" s="51">
        <v>101000</v>
      </c>
      <c r="T1517" s="51">
        <v>101000</v>
      </c>
    </row>
    <row r="1518" spans="1:20" s="10" customFormat="1" ht="65.099999999999994" customHeight="1" x14ac:dyDescent="0.3">
      <c r="A1518" s="13">
        <f>IF(D1518="","",SUBTOTAL(3,D$7:$D1518))</f>
        <v>1488</v>
      </c>
      <c r="B1518" s="376"/>
      <c r="C1518" s="22" t="s">
        <v>890</v>
      </c>
      <c r="D1518" s="56" t="s">
        <v>700</v>
      </c>
      <c r="E1518" s="373"/>
      <c r="F1518" s="388"/>
      <c r="G1518" s="376"/>
      <c r="H1518" s="373"/>
      <c r="I1518" s="373"/>
      <c r="J1518" s="389"/>
      <c r="K1518" s="53"/>
      <c r="L1518" s="51">
        <v>136600</v>
      </c>
      <c r="M1518" s="51">
        <v>136600</v>
      </c>
      <c r="N1518" s="51">
        <v>136600</v>
      </c>
      <c r="O1518" s="51">
        <v>136600</v>
      </c>
      <c r="P1518" s="51">
        <v>136600</v>
      </c>
      <c r="Q1518" s="51">
        <v>136600</v>
      </c>
      <c r="R1518" s="5">
        <v>136600</v>
      </c>
      <c r="S1518" s="51">
        <v>136600</v>
      </c>
      <c r="T1518" s="51">
        <v>136600</v>
      </c>
    </row>
    <row r="1519" spans="1:20" s="10" customFormat="1" ht="65.099999999999994" customHeight="1" x14ac:dyDescent="0.3">
      <c r="A1519" s="13">
        <f>IF(D1519="","",SUBTOTAL(3,D$7:$D1519))</f>
        <v>1489</v>
      </c>
      <c r="B1519" s="376"/>
      <c r="C1519" s="22" t="s">
        <v>891</v>
      </c>
      <c r="D1519" s="56" t="s">
        <v>700</v>
      </c>
      <c r="E1519" s="373"/>
      <c r="F1519" s="388"/>
      <c r="G1519" s="376"/>
      <c r="H1519" s="373"/>
      <c r="I1519" s="373"/>
      <c r="J1519" s="389"/>
      <c r="K1519" s="53"/>
      <c r="L1519" s="51">
        <v>217200</v>
      </c>
      <c r="M1519" s="51">
        <v>217200</v>
      </c>
      <c r="N1519" s="51">
        <v>217200</v>
      </c>
      <c r="O1519" s="51">
        <v>217200</v>
      </c>
      <c r="P1519" s="51">
        <v>217200</v>
      </c>
      <c r="Q1519" s="51">
        <v>217200</v>
      </c>
      <c r="R1519" s="5">
        <v>217200</v>
      </c>
      <c r="S1519" s="51">
        <v>217200</v>
      </c>
      <c r="T1519" s="51">
        <v>217200</v>
      </c>
    </row>
    <row r="1520" spans="1:20" s="10" customFormat="1" ht="65.099999999999994" customHeight="1" x14ac:dyDescent="0.3">
      <c r="A1520" s="13">
        <f>IF(D1520="","",SUBTOTAL(3,D$7:$D1520))</f>
        <v>1490</v>
      </c>
      <c r="B1520" s="376"/>
      <c r="C1520" s="22" t="s">
        <v>892</v>
      </c>
      <c r="D1520" s="56" t="s">
        <v>700</v>
      </c>
      <c r="E1520" s="373" t="s">
        <v>842</v>
      </c>
      <c r="F1520" s="388"/>
      <c r="G1520" s="376"/>
      <c r="H1520" s="373"/>
      <c r="I1520" s="373"/>
      <c r="J1520" s="389"/>
      <c r="K1520" s="53"/>
      <c r="L1520" s="51">
        <v>32100</v>
      </c>
      <c r="M1520" s="51">
        <v>32100</v>
      </c>
      <c r="N1520" s="51">
        <v>32100</v>
      </c>
      <c r="O1520" s="51">
        <v>32100</v>
      </c>
      <c r="P1520" s="51">
        <v>32100</v>
      </c>
      <c r="Q1520" s="51">
        <v>32100</v>
      </c>
      <c r="R1520" s="5">
        <v>32100</v>
      </c>
      <c r="S1520" s="51">
        <v>32100</v>
      </c>
      <c r="T1520" s="51">
        <v>32100</v>
      </c>
    </row>
    <row r="1521" spans="1:20" s="10" customFormat="1" ht="65.099999999999994" customHeight="1" x14ac:dyDescent="0.3">
      <c r="A1521" s="13">
        <f>IF(D1521="","",SUBTOTAL(3,D$7:$D1521))</f>
        <v>1491</v>
      </c>
      <c r="B1521" s="376"/>
      <c r="C1521" s="22" t="s">
        <v>893</v>
      </c>
      <c r="D1521" s="56" t="s">
        <v>700</v>
      </c>
      <c r="E1521" s="373"/>
      <c r="F1521" s="388"/>
      <c r="G1521" s="376"/>
      <c r="H1521" s="373"/>
      <c r="I1521" s="373"/>
      <c r="J1521" s="389"/>
      <c r="K1521" s="53"/>
      <c r="L1521" s="51">
        <v>41300</v>
      </c>
      <c r="M1521" s="51">
        <v>41300</v>
      </c>
      <c r="N1521" s="51">
        <v>41300</v>
      </c>
      <c r="O1521" s="51">
        <v>41300</v>
      </c>
      <c r="P1521" s="51">
        <v>41300</v>
      </c>
      <c r="Q1521" s="51">
        <v>41300</v>
      </c>
      <c r="R1521" s="5">
        <v>41300</v>
      </c>
      <c r="S1521" s="51">
        <v>41300</v>
      </c>
      <c r="T1521" s="51">
        <v>41300</v>
      </c>
    </row>
    <row r="1522" spans="1:20" s="10" customFormat="1" ht="65.099999999999994" customHeight="1" x14ac:dyDescent="0.3">
      <c r="A1522" s="13">
        <f>IF(D1522="","",SUBTOTAL(3,D$7:$D1522))</f>
        <v>1492</v>
      </c>
      <c r="B1522" s="376"/>
      <c r="C1522" s="22" t="s">
        <v>894</v>
      </c>
      <c r="D1522" s="56" t="s">
        <v>700</v>
      </c>
      <c r="E1522" s="373"/>
      <c r="F1522" s="388"/>
      <c r="G1522" s="376"/>
      <c r="H1522" s="373"/>
      <c r="I1522" s="373"/>
      <c r="J1522" s="389"/>
      <c r="K1522" s="53"/>
      <c r="L1522" s="51">
        <v>54500</v>
      </c>
      <c r="M1522" s="51">
        <v>54500</v>
      </c>
      <c r="N1522" s="51">
        <v>54500</v>
      </c>
      <c r="O1522" s="51">
        <v>54500</v>
      </c>
      <c r="P1522" s="51">
        <v>54500</v>
      </c>
      <c r="Q1522" s="51">
        <v>54500</v>
      </c>
      <c r="R1522" s="5">
        <v>54500</v>
      </c>
      <c r="S1522" s="51">
        <v>54500</v>
      </c>
      <c r="T1522" s="51">
        <v>54500</v>
      </c>
    </row>
    <row r="1523" spans="1:20" s="10" customFormat="1" ht="65.099999999999994" customHeight="1" x14ac:dyDescent="0.3">
      <c r="A1523" s="13">
        <f>IF(D1523="","",SUBTOTAL(3,D$7:$D1523))</f>
        <v>1493</v>
      </c>
      <c r="B1523" s="376"/>
      <c r="C1523" s="22" t="s">
        <v>895</v>
      </c>
      <c r="D1523" s="56" t="s">
        <v>700</v>
      </c>
      <c r="E1523" s="373"/>
      <c r="F1523" s="388"/>
      <c r="G1523" s="376"/>
      <c r="H1523" s="373"/>
      <c r="I1523" s="373"/>
      <c r="J1523" s="389"/>
      <c r="K1523" s="53"/>
      <c r="L1523" s="51">
        <v>66300</v>
      </c>
      <c r="M1523" s="51">
        <v>66300</v>
      </c>
      <c r="N1523" s="51">
        <v>66300</v>
      </c>
      <c r="O1523" s="51">
        <v>66300</v>
      </c>
      <c r="P1523" s="51">
        <v>66300</v>
      </c>
      <c r="Q1523" s="51">
        <v>66300</v>
      </c>
      <c r="R1523" s="5">
        <v>66300</v>
      </c>
      <c r="S1523" s="51">
        <v>66300</v>
      </c>
      <c r="T1523" s="51">
        <v>66300</v>
      </c>
    </row>
    <row r="1524" spans="1:20" s="10" customFormat="1" ht="65.099999999999994" customHeight="1" x14ac:dyDescent="0.3">
      <c r="A1524" s="13">
        <f>IF(D1524="","",SUBTOTAL(3,D$7:$D1524))</f>
        <v>1494</v>
      </c>
      <c r="B1524" s="376"/>
      <c r="C1524" s="22" t="s">
        <v>896</v>
      </c>
      <c r="D1524" s="56" t="s">
        <v>700</v>
      </c>
      <c r="E1524" s="373"/>
      <c r="F1524" s="388"/>
      <c r="G1524" s="376"/>
      <c r="H1524" s="373"/>
      <c r="I1524" s="373"/>
      <c r="J1524" s="389"/>
      <c r="K1524" s="53"/>
      <c r="L1524" s="51">
        <v>134500</v>
      </c>
      <c r="M1524" s="51">
        <v>134500</v>
      </c>
      <c r="N1524" s="51">
        <v>134500</v>
      </c>
      <c r="O1524" s="51">
        <v>134500</v>
      </c>
      <c r="P1524" s="51">
        <v>134500</v>
      </c>
      <c r="Q1524" s="51">
        <v>134500</v>
      </c>
      <c r="R1524" s="5">
        <v>134500</v>
      </c>
      <c r="S1524" s="51">
        <v>134500</v>
      </c>
      <c r="T1524" s="51">
        <v>134500</v>
      </c>
    </row>
    <row r="1525" spans="1:20" s="10" customFormat="1" ht="65.099999999999994" customHeight="1" x14ac:dyDescent="0.3">
      <c r="A1525" s="13">
        <f>IF(D1525="","",SUBTOTAL(3,D$7:$D1525))</f>
        <v>1495</v>
      </c>
      <c r="B1525" s="376"/>
      <c r="C1525" s="22" t="s">
        <v>897</v>
      </c>
      <c r="D1525" s="56" t="s">
        <v>700</v>
      </c>
      <c r="E1525" s="373"/>
      <c r="F1525" s="388"/>
      <c r="G1525" s="376"/>
      <c r="H1525" s="373"/>
      <c r="I1525" s="373"/>
      <c r="J1525" s="389"/>
      <c r="K1525" s="53"/>
      <c r="L1525" s="51">
        <v>173100</v>
      </c>
      <c r="M1525" s="51">
        <v>173100</v>
      </c>
      <c r="N1525" s="51">
        <v>173100</v>
      </c>
      <c r="O1525" s="51">
        <v>173100</v>
      </c>
      <c r="P1525" s="51">
        <v>173100</v>
      </c>
      <c r="Q1525" s="51">
        <v>173100</v>
      </c>
      <c r="R1525" s="5">
        <v>173100</v>
      </c>
      <c r="S1525" s="51">
        <v>173100</v>
      </c>
      <c r="T1525" s="51">
        <v>173100</v>
      </c>
    </row>
    <row r="1526" spans="1:20" s="10" customFormat="1" ht="65.099999999999994" customHeight="1" x14ac:dyDescent="0.3">
      <c r="A1526" s="13">
        <f>IF(D1526="","",SUBTOTAL(3,D$7:$D1526))</f>
        <v>1496</v>
      </c>
      <c r="B1526" s="376"/>
      <c r="C1526" s="22" t="s">
        <v>898</v>
      </c>
      <c r="D1526" s="56" t="s">
        <v>700</v>
      </c>
      <c r="E1526" s="373" t="s">
        <v>899</v>
      </c>
      <c r="F1526" s="53" t="s">
        <v>822</v>
      </c>
      <c r="G1526" s="376"/>
      <c r="H1526" s="373"/>
      <c r="I1526" s="373"/>
      <c r="J1526" s="389"/>
      <c r="K1526" s="53"/>
      <c r="L1526" s="51">
        <v>10000</v>
      </c>
      <c r="M1526" s="51">
        <v>10000</v>
      </c>
      <c r="N1526" s="51">
        <v>10000</v>
      </c>
      <c r="O1526" s="51">
        <v>10000</v>
      </c>
      <c r="P1526" s="51">
        <v>10000</v>
      </c>
      <c r="Q1526" s="51">
        <v>10000</v>
      </c>
      <c r="R1526" s="5">
        <v>10000</v>
      </c>
      <c r="S1526" s="51">
        <v>10000</v>
      </c>
      <c r="T1526" s="51">
        <v>10000</v>
      </c>
    </row>
    <row r="1527" spans="1:20" s="10" customFormat="1" ht="65.099999999999994" customHeight="1" x14ac:dyDescent="0.3">
      <c r="A1527" s="13">
        <f>IF(D1527="","",SUBTOTAL(3,D$7:$D1527))</f>
        <v>1497</v>
      </c>
      <c r="B1527" s="376"/>
      <c r="C1527" s="22" t="s">
        <v>900</v>
      </c>
      <c r="D1527" s="56" t="s">
        <v>700</v>
      </c>
      <c r="E1527" s="373"/>
      <c r="F1527" s="53" t="s">
        <v>822</v>
      </c>
      <c r="G1527" s="376"/>
      <c r="H1527" s="373"/>
      <c r="I1527" s="373"/>
      <c r="J1527" s="389"/>
      <c r="K1527" s="53"/>
      <c r="L1527" s="51">
        <v>13400</v>
      </c>
      <c r="M1527" s="51">
        <v>13400</v>
      </c>
      <c r="N1527" s="51">
        <v>13400</v>
      </c>
      <c r="O1527" s="51">
        <v>13400</v>
      </c>
      <c r="P1527" s="51">
        <v>13400</v>
      </c>
      <c r="Q1527" s="51">
        <v>13400</v>
      </c>
      <c r="R1527" s="5">
        <v>13400</v>
      </c>
      <c r="S1527" s="51">
        <v>13400</v>
      </c>
      <c r="T1527" s="51">
        <v>13400</v>
      </c>
    </row>
    <row r="1528" spans="1:20" s="10" customFormat="1" ht="65.099999999999994" customHeight="1" x14ac:dyDescent="0.3">
      <c r="A1528" s="13">
        <f>IF(D1528="","",SUBTOTAL(3,D$7:$D1528))</f>
        <v>1498</v>
      </c>
      <c r="B1528" s="376"/>
      <c r="C1528" s="22" t="s">
        <v>901</v>
      </c>
      <c r="D1528" s="56" t="s">
        <v>700</v>
      </c>
      <c r="E1528" s="373" t="s">
        <v>899</v>
      </c>
      <c r="F1528" s="53" t="s">
        <v>822</v>
      </c>
      <c r="G1528" s="376"/>
      <c r="H1528" s="373"/>
      <c r="I1528" s="373"/>
      <c r="J1528" s="389"/>
      <c r="K1528" s="53"/>
      <c r="L1528" s="51">
        <v>19200</v>
      </c>
      <c r="M1528" s="51">
        <v>19200</v>
      </c>
      <c r="N1528" s="51">
        <v>19200</v>
      </c>
      <c r="O1528" s="51">
        <v>19200</v>
      </c>
      <c r="P1528" s="51">
        <v>19200</v>
      </c>
      <c r="Q1528" s="51">
        <v>19200</v>
      </c>
      <c r="R1528" s="5">
        <v>19200</v>
      </c>
      <c r="S1528" s="51">
        <v>19200</v>
      </c>
      <c r="T1528" s="51">
        <v>19200</v>
      </c>
    </row>
    <row r="1529" spans="1:20" s="10" customFormat="1" ht="65.099999999999994" customHeight="1" x14ac:dyDescent="0.3">
      <c r="A1529" s="13">
        <f>IF(D1529="","",SUBTOTAL(3,D$7:$D1529))</f>
        <v>1499</v>
      </c>
      <c r="B1529" s="376"/>
      <c r="C1529" s="22" t="s">
        <v>902</v>
      </c>
      <c r="D1529" s="56" t="s">
        <v>700</v>
      </c>
      <c r="E1529" s="373"/>
      <c r="F1529" s="53" t="s">
        <v>822</v>
      </c>
      <c r="G1529" s="376"/>
      <c r="H1529" s="373"/>
      <c r="I1529" s="373"/>
      <c r="J1529" s="389"/>
      <c r="K1529" s="53"/>
      <c r="L1529" s="51">
        <v>26000</v>
      </c>
      <c r="M1529" s="51">
        <v>26000</v>
      </c>
      <c r="N1529" s="51">
        <v>26000</v>
      </c>
      <c r="O1529" s="51">
        <v>26000</v>
      </c>
      <c r="P1529" s="51">
        <v>26000</v>
      </c>
      <c r="Q1529" s="51">
        <v>26000</v>
      </c>
      <c r="R1529" s="5">
        <v>26000</v>
      </c>
      <c r="S1529" s="51">
        <v>26000</v>
      </c>
      <c r="T1529" s="51">
        <v>26000</v>
      </c>
    </row>
    <row r="1530" spans="1:20" s="10" customFormat="1" ht="65.099999999999994" customHeight="1" x14ac:dyDescent="0.3">
      <c r="A1530" s="13">
        <f>IF(D1530="","",SUBTOTAL(3,D$7:$D1530))</f>
        <v>1500</v>
      </c>
      <c r="B1530" s="376"/>
      <c r="C1530" s="22" t="s">
        <v>903</v>
      </c>
      <c r="D1530" s="56" t="s">
        <v>700</v>
      </c>
      <c r="E1530" s="373" t="s">
        <v>906</v>
      </c>
      <c r="F1530" s="53" t="s">
        <v>822</v>
      </c>
      <c r="G1530" s="376"/>
      <c r="H1530" s="373"/>
      <c r="I1530" s="373"/>
      <c r="J1530" s="389"/>
      <c r="K1530" s="53"/>
      <c r="L1530" s="51">
        <v>37000</v>
      </c>
      <c r="M1530" s="51">
        <v>37000</v>
      </c>
      <c r="N1530" s="51">
        <v>37000</v>
      </c>
      <c r="O1530" s="51">
        <v>37000</v>
      </c>
      <c r="P1530" s="51">
        <v>37000</v>
      </c>
      <c r="Q1530" s="51">
        <v>37000</v>
      </c>
      <c r="R1530" s="5">
        <v>37000</v>
      </c>
      <c r="S1530" s="51">
        <v>37000</v>
      </c>
      <c r="T1530" s="51">
        <v>37000</v>
      </c>
    </row>
    <row r="1531" spans="1:20" s="10" customFormat="1" ht="65.099999999999994" customHeight="1" x14ac:dyDescent="0.3">
      <c r="A1531" s="13">
        <f>IF(D1531="","",SUBTOTAL(3,D$7:$D1531))</f>
        <v>1501</v>
      </c>
      <c r="B1531" s="376"/>
      <c r="C1531" s="22" t="s">
        <v>904</v>
      </c>
      <c r="D1531" s="56" t="s">
        <v>700</v>
      </c>
      <c r="E1531" s="373"/>
      <c r="F1531" s="53" t="s">
        <v>822</v>
      </c>
      <c r="G1531" s="376"/>
      <c r="H1531" s="373"/>
      <c r="I1531" s="373"/>
      <c r="J1531" s="389"/>
      <c r="K1531" s="53"/>
      <c r="L1531" s="51">
        <v>45900</v>
      </c>
      <c r="M1531" s="51">
        <v>45900</v>
      </c>
      <c r="N1531" s="51">
        <v>45900</v>
      </c>
      <c r="O1531" s="51">
        <v>45900</v>
      </c>
      <c r="P1531" s="51">
        <v>45900</v>
      </c>
      <c r="Q1531" s="51">
        <v>45900</v>
      </c>
      <c r="R1531" s="5">
        <v>45900</v>
      </c>
      <c r="S1531" s="51">
        <v>45900</v>
      </c>
      <c r="T1531" s="51">
        <v>45900</v>
      </c>
    </row>
    <row r="1532" spans="1:20" s="10" customFormat="1" ht="65.099999999999994" customHeight="1" x14ac:dyDescent="0.3">
      <c r="A1532" s="13">
        <f>IF(D1532="","",SUBTOTAL(3,D$7:$D1532))</f>
        <v>1502</v>
      </c>
      <c r="B1532" s="376"/>
      <c r="C1532" s="22" t="s">
        <v>905</v>
      </c>
      <c r="D1532" s="56" t="s">
        <v>700</v>
      </c>
      <c r="E1532" s="373" t="s">
        <v>906</v>
      </c>
      <c r="F1532" s="388" t="s">
        <v>1272</v>
      </c>
      <c r="G1532" s="376"/>
      <c r="H1532" s="373"/>
      <c r="I1532" s="373"/>
      <c r="J1532" s="389"/>
      <c r="K1532" s="53"/>
      <c r="L1532" s="51">
        <v>258900</v>
      </c>
      <c r="M1532" s="51">
        <v>258900</v>
      </c>
      <c r="N1532" s="51">
        <v>258900</v>
      </c>
      <c r="O1532" s="51">
        <v>258900</v>
      </c>
      <c r="P1532" s="51">
        <v>258900</v>
      </c>
      <c r="Q1532" s="51">
        <v>258900</v>
      </c>
      <c r="R1532" s="5">
        <v>258900</v>
      </c>
      <c r="S1532" s="51">
        <v>258900</v>
      </c>
      <c r="T1532" s="51">
        <v>258900</v>
      </c>
    </row>
    <row r="1533" spans="1:20" s="10" customFormat="1" ht="65.099999999999994" customHeight="1" x14ac:dyDescent="0.3">
      <c r="A1533" s="13">
        <f>IF(D1533="","",SUBTOTAL(3,D$7:$D1533))</f>
        <v>1503</v>
      </c>
      <c r="B1533" s="376"/>
      <c r="C1533" s="22" t="s">
        <v>907</v>
      </c>
      <c r="D1533" s="56" t="s">
        <v>700</v>
      </c>
      <c r="E1533" s="373"/>
      <c r="F1533" s="388"/>
      <c r="G1533" s="376"/>
      <c r="H1533" s="373"/>
      <c r="I1533" s="373"/>
      <c r="J1533" s="389"/>
      <c r="K1533" s="53"/>
      <c r="L1533" s="51">
        <v>387500</v>
      </c>
      <c r="M1533" s="51">
        <v>387500</v>
      </c>
      <c r="N1533" s="51">
        <v>387500</v>
      </c>
      <c r="O1533" s="51">
        <v>387500</v>
      </c>
      <c r="P1533" s="51">
        <v>387500</v>
      </c>
      <c r="Q1533" s="51">
        <v>387500</v>
      </c>
      <c r="R1533" s="5">
        <v>387500</v>
      </c>
      <c r="S1533" s="51">
        <v>387500</v>
      </c>
      <c r="T1533" s="51">
        <v>387500</v>
      </c>
    </row>
    <row r="1534" spans="1:20" s="10" customFormat="1" ht="65.099999999999994" customHeight="1" x14ac:dyDescent="0.3">
      <c r="A1534" s="13">
        <f>IF(D1534="","",SUBTOTAL(3,D$7:$D1534))</f>
        <v>1504</v>
      </c>
      <c r="B1534" s="376"/>
      <c r="C1534" s="22" t="s">
        <v>908</v>
      </c>
      <c r="D1534" s="56" t="s">
        <v>700</v>
      </c>
      <c r="E1534" s="373"/>
      <c r="F1534" s="388"/>
      <c r="G1534" s="376"/>
      <c r="H1534" s="373"/>
      <c r="I1534" s="373"/>
      <c r="J1534" s="389"/>
      <c r="K1534" s="53"/>
      <c r="L1534" s="51">
        <v>697200</v>
      </c>
      <c r="M1534" s="51">
        <v>697200</v>
      </c>
      <c r="N1534" s="51">
        <v>697200</v>
      </c>
      <c r="O1534" s="51">
        <v>697200</v>
      </c>
      <c r="P1534" s="51">
        <v>697200</v>
      </c>
      <c r="Q1534" s="51">
        <v>697200</v>
      </c>
      <c r="R1534" s="5">
        <v>697200</v>
      </c>
      <c r="S1534" s="51">
        <v>697200</v>
      </c>
      <c r="T1534" s="51">
        <v>697200</v>
      </c>
    </row>
    <row r="1535" spans="1:20" s="10" customFormat="1" ht="65.099999999999994" customHeight="1" x14ac:dyDescent="0.3">
      <c r="A1535" s="13">
        <f>IF(D1535="","",SUBTOTAL(3,D$7:$D1535))</f>
        <v>1505</v>
      </c>
      <c r="B1535" s="376"/>
      <c r="C1535" s="22" t="s">
        <v>909</v>
      </c>
      <c r="D1535" s="56" t="s">
        <v>700</v>
      </c>
      <c r="E1535" s="373"/>
      <c r="F1535" s="388"/>
      <c r="G1535" s="376"/>
      <c r="H1535" s="373"/>
      <c r="I1535" s="373"/>
      <c r="J1535" s="389"/>
      <c r="K1535" s="53"/>
      <c r="L1535" s="51">
        <v>246100</v>
      </c>
      <c r="M1535" s="51">
        <v>246100</v>
      </c>
      <c r="N1535" s="51">
        <v>246100</v>
      </c>
      <c r="O1535" s="51">
        <v>246100</v>
      </c>
      <c r="P1535" s="51">
        <v>246100</v>
      </c>
      <c r="Q1535" s="51">
        <v>246100</v>
      </c>
      <c r="R1535" s="5">
        <v>246100</v>
      </c>
      <c r="S1535" s="51">
        <v>246100</v>
      </c>
      <c r="T1535" s="51">
        <v>246100</v>
      </c>
    </row>
    <row r="1536" spans="1:20" s="10" customFormat="1" ht="65.099999999999994" customHeight="1" x14ac:dyDescent="0.3">
      <c r="A1536" s="13">
        <f>IF(D1536="","",SUBTOTAL(3,D$7:$D1536))</f>
        <v>1506</v>
      </c>
      <c r="B1536" s="376"/>
      <c r="C1536" s="22" t="s">
        <v>910</v>
      </c>
      <c r="D1536" s="56" t="s">
        <v>700</v>
      </c>
      <c r="E1536" s="373"/>
      <c r="F1536" s="388"/>
      <c r="G1536" s="376"/>
      <c r="H1536" s="373"/>
      <c r="I1536" s="373"/>
      <c r="J1536" s="389"/>
      <c r="K1536" s="53"/>
      <c r="L1536" s="51">
        <v>358000</v>
      </c>
      <c r="M1536" s="51">
        <v>358000</v>
      </c>
      <c r="N1536" s="51">
        <v>358000</v>
      </c>
      <c r="O1536" s="51">
        <v>358000</v>
      </c>
      <c r="P1536" s="51">
        <v>358000</v>
      </c>
      <c r="Q1536" s="51">
        <v>358000</v>
      </c>
      <c r="R1536" s="5">
        <v>358000</v>
      </c>
      <c r="S1536" s="51">
        <v>358000</v>
      </c>
      <c r="T1536" s="51">
        <v>358000</v>
      </c>
    </row>
    <row r="1537" spans="1:20" s="10" customFormat="1" ht="65.099999999999994" customHeight="1" x14ac:dyDescent="0.3">
      <c r="A1537" s="13">
        <f>IF(D1537="","",SUBTOTAL(3,D$7:$D1537))</f>
        <v>1507</v>
      </c>
      <c r="B1537" s="376"/>
      <c r="C1537" s="22" t="s">
        <v>911</v>
      </c>
      <c r="D1537" s="56" t="s">
        <v>700</v>
      </c>
      <c r="E1537" s="373"/>
      <c r="F1537" s="388"/>
      <c r="G1537" s="376"/>
      <c r="H1537" s="373"/>
      <c r="I1537" s="373"/>
      <c r="J1537" s="389"/>
      <c r="K1537" s="53"/>
      <c r="L1537" s="51">
        <v>627000</v>
      </c>
      <c r="M1537" s="51">
        <v>627000</v>
      </c>
      <c r="N1537" s="51">
        <v>627000</v>
      </c>
      <c r="O1537" s="51">
        <v>627000</v>
      </c>
      <c r="P1537" s="51">
        <v>627000</v>
      </c>
      <c r="Q1537" s="51">
        <v>627000</v>
      </c>
      <c r="R1537" s="5">
        <v>627000</v>
      </c>
      <c r="S1537" s="51">
        <v>627000</v>
      </c>
      <c r="T1537" s="51">
        <v>627000</v>
      </c>
    </row>
    <row r="1538" spans="1:20" s="10" customFormat="1" ht="65.099999999999994" customHeight="1" x14ac:dyDescent="0.3">
      <c r="A1538" s="13">
        <f>IF(D1538="","",SUBTOTAL(3,D$7:$D1538))</f>
        <v>1508</v>
      </c>
      <c r="B1538" s="376"/>
      <c r="C1538" s="22" t="s">
        <v>912</v>
      </c>
      <c r="D1538" s="56" t="s">
        <v>700</v>
      </c>
      <c r="E1538" s="373"/>
      <c r="F1538" s="388"/>
      <c r="G1538" s="376"/>
      <c r="H1538" s="373"/>
      <c r="I1538" s="373"/>
      <c r="J1538" s="389"/>
      <c r="K1538" s="53"/>
      <c r="L1538" s="51">
        <v>902200</v>
      </c>
      <c r="M1538" s="51">
        <v>902200</v>
      </c>
      <c r="N1538" s="51">
        <v>902200</v>
      </c>
      <c r="O1538" s="51">
        <v>902200</v>
      </c>
      <c r="P1538" s="51">
        <v>902200</v>
      </c>
      <c r="Q1538" s="51">
        <v>902200</v>
      </c>
      <c r="R1538" s="5">
        <v>902200</v>
      </c>
      <c r="S1538" s="51">
        <v>902200</v>
      </c>
      <c r="T1538" s="51">
        <v>902200</v>
      </c>
    </row>
    <row r="1539" spans="1:20" s="10" customFormat="1" ht="187.5" customHeight="1" x14ac:dyDescent="0.3">
      <c r="A1539" s="13">
        <f>IF(D1539="","",SUBTOTAL(3,D$7:$D1539))</f>
        <v>1509</v>
      </c>
      <c r="B1539" s="376"/>
      <c r="C1539" s="44" t="s">
        <v>2879</v>
      </c>
      <c r="D1539" s="56" t="s">
        <v>568</v>
      </c>
      <c r="E1539" s="373" t="s">
        <v>2875</v>
      </c>
      <c r="F1539" s="60" t="s">
        <v>2889</v>
      </c>
      <c r="G1539" s="376" t="s">
        <v>2876</v>
      </c>
      <c r="H1539" s="373" t="s">
        <v>17</v>
      </c>
      <c r="I1539" s="373" t="s">
        <v>2877</v>
      </c>
      <c r="J1539" s="389" t="s">
        <v>1861</v>
      </c>
      <c r="K1539" s="388" t="s">
        <v>2878</v>
      </c>
      <c r="L1539" s="51">
        <v>6390000</v>
      </c>
      <c r="M1539" s="51">
        <v>6390000</v>
      </c>
      <c r="N1539" s="51">
        <v>6390000</v>
      </c>
      <c r="O1539" s="51">
        <v>6390000</v>
      </c>
      <c r="P1539" s="51">
        <v>6390000</v>
      </c>
      <c r="Q1539" s="51">
        <v>6390000</v>
      </c>
      <c r="R1539" s="5">
        <v>6390000</v>
      </c>
      <c r="S1539" s="51">
        <v>6390000</v>
      </c>
      <c r="T1539" s="51">
        <v>6390000</v>
      </c>
    </row>
    <row r="1540" spans="1:20" s="10" customFormat="1" ht="187.5" customHeight="1" x14ac:dyDescent="0.3">
      <c r="A1540" s="13">
        <f>IF(D1540="","",SUBTOTAL(3,D$7:$D1540))</f>
        <v>1510</v>
      </c>
      <c r="B1540" s="376"/>
      <c r="C1540" s="44" t="s">
        <v>2880</v>
      </c>
      <c r="D1540" s="56" t="s">
        <v>568</v>
      </c>
      <c r="E1540" s="373"/>
      <c r="F1540" s="60" t="s">
        <v>2890</v>
      </c>
      <c r="G1540" s="376"/>
      <c r="H1540" s="373"/>
      <c r="I1540" s="373"/>
      <c r="J1540" s="389"/>
      <c r="K1540" s="388"/>
      <c r="L1540" s="51">
        <v>6654000</v>
      </c>
      <c r="M1540" s="51">
        <v>6654000</v>
      </c>
      <c r="N1540" s="51">
        <v>6654000</v>
      </c>
      <c r="O1540" s="51">
        <v>6654000</v>
      </c>
      <c r="P1540" s="51">
        <v>6654000</v>
      </c>
      <c r="Q1540" s="51">
        <v>6654000</v>
      </c>
      <c r="R1540" s="5">
        <v>6654000</v>
      </c>
      <c r="S1540" s="51">
        <v>6654000</v>
      </c>
      <c r="T1540" s="51">
        <v>6654000</v>
      </c>
    </row>
    <row r="1541" spans="1:20" s="10" customFormat="1" ht="187.5" customHeight="1" x14ac:dyDescent="0.3">
      <c r="A1541" s="13">
        <f>IF(D1541="","",SUBTOTAL(3,D$7:$D1541))</f>
        <v>1511</v>
      </c>
      <c r="B1541" s="376"/>
      <c r="C1541" s="44" t="s">
        <v>2881</v>
      </c>
      <c r="D1541" s="56" t="s">
        <v>568</v>
      </c>
      <c r="E1541" s="373"/>
      <c r="F1541" s="60" t="s">
        <v>2891</v>
      </c>
      <c r="G1541" s="376"/>
      <c r="H1541" s="373"/>
      <c r="I1541" s="373"/>
      <c r="J1541" s="389"/>
      <c r="K1541" s="388"/>
      <c r="L1541" s="51">
        <v>6819000</v>
      </c>
      <c r="M1541" s="51">
        <v>6819000</v>
      </c>
      <c r="N1541" s="51">
        <v>6819000</v>
      </c>
      <c r="O1541" s="51">
        <v>6819000</v>
      </c>
      <c r="P1541" s="51">
        <v>6819000</v>
      </c>
      <c r="Q1541" s="51">
        <v>6819000</v>
      </c>
      <c r="R1541" s="5">
        <v>6819000</v>
      </c>
      <c r="S1541" s="51">
        <v>6819000</v>
      </c>
      <c r="T1541" s="51">
        <v>6819000</v>
      </c>
    </row>
    <row r="1542" spans="1:20" s="10" customFormat="1" ht="187.5" customHeight="1" x14ac:dyDescent="0.3">
      <c r="A1542" s="13">
        <f>IF(D1542="","",SUBTOTAL(3,D$7:$D1542))</f>
        <v>1512</v>
      </c>
      <c r="B1542" s="376"/>
      <c r="C1542" s="44" t="s">
        <v>2882</v>
      </c>
      <c r="D1542" s="56" t="s">
        <v>568</v>
      </c>
      <c r="E1542" s="373"/>
      <c r="F1542" s="60" t="s">
        <v>2891</v>
      </c>
      <c r="G1542" s="376"/>
      <c r="H1542" s="373"/>
      <c r="I1542" s="373"/>
      <c r="J1542" s="389"/>
      <c r="K1542" s="388"/>
      <c r="L1542" s="51">
        <v>7828000</v>
      </c>
      <c r="M1542" s="51">
        <v>7828000</v>
      </c>
      <c r="N1542" s="51">
        <v>7828000</v>
      </c>
      <c r="O1542" s="51">
        <v>7828000</v>
      </c>
      <c r="P1542" s="51">
        <v>7828000</v>
      </c>
      <c r="Q1542" s="51">
        <v>7828000</v>
      </c>
      <c r="R1542" s="5">
        <v>7828000</v>
      </c>
      <c r="S1542" s="51">
        <v>7828000</v>
      </c>
      <c r="T1542" s="51">
        <v>7828000</v>
      </c>
    </row>
    <row r="1543" spans="1:20" s="10" customFormat="1" ht="187.5" customHeight="1" x14ac:dyDescent="0.3">
      <c r="A1543" s="13">
        <f>IF(D1543="","",SUBTOTAL(3,D$7:$D1543))</f>
        <v>1513</v>
      </c>
      <c r="B1543" s="376"/>
      <c r="C1543" s="44" t="s">
        <v>2883</v>
      </c>
      <c r="D1543" s="56" t="s">
        <v>568</v>
      </c>
      <c r="E1543" s="373"/>
      <c r="F1543" s="60" t="s">
        <v>2891</v>
      </c>
      <c r="G1543" s="376"/>
      <c r="H1543" s="373"/>
      <c r="I1543" s="373"/>
      <c r="J1543" s="389"/>
      <c r="K1543" s="388"/>
      <c r="L1543" s="51">
        <v>7973000</v>
      </c>
      <c r="M1543" s="51">
        <v>7973000</v>
      </c>
      <c r="N1543" s="51">
        <v>7973000</v>
      </c>
      <c r="O1543" s="51">
        <v>7973000</v>
      </c>
      <c r="P1543" s="51">
        <v>7973000</v>
      </c>
      <c r="Q1543" s="51">
        <v>7973000</v>
      </c>
      <c r="R1543" s="5">
        <v>7973000</v>
      </c>
      <c r="S1543" s="51">
        <v>7973000</v>
      </c>
      <c r="T1543" s="51">
        <v>7973000</v>
      </c>
    </row>
    <row r="1544" spans="1:20" s="10" customFormat="1" ht="187.5" customHeight="1" x14ac:dyDescent="0.3">
      <c r="A1544" s="13">
        <f>IF(D1544="","",SUBTOTAL(3,D$7:$D1544))</f>
        <v>1514</v>
      </c>
      <c r="B1544" s="376"/>
      <c r="C1544" s="44" t="s">
        <v>2884</v>
      </c>
      <c r="D1544" s="56" t="s">
        <v>568</v>
      </c>
      <c r="E1544" s="373"/>
      <c r="F1544" s="60" t="s">
        <v>2891</v>
      </c>
      <c r="G1544" s="376"/>
      <c r="H1544" s="373"/>
      <c r="I1544" s="373"/>
      <c r="J1544" s="389"/>
      <c r="K1544" s="388"/>
      <c r="L1544" s="51">
        <v>9402000</v>
      </c>
      <c r="M1544" s="51">
        <v>9402000</v>
      </c>
      <c r="N1544" s="51">
        <v>9402000</v>
      </c>
      <c r="O1544" s="51">
        <v>9402000</v>
      </c>
      <c r="P1544" s="51">
        <v>9402000</v>
      </c>
      <c r="Q1544" s="51">
        <v>9402000</v>
      </c>
      <c r="R1544" s="5">
        <v>9402000</v>
      </c>
      <c r="S1544" s="51">
        <v>9402000</v>
      </c>
      <c r="T1544" s="51">
        <v>9402000</v>
      </c>
    </row>
    <row r="1545" spans="1:20" s="10" customFormat="1" ht="187.5" customHeight="1" x14ac:dyDescent="0.3">
      <c r="A1545" s="13">
        <f>IF(D1545="","",SUBTOTAL(3,D$7:$D1545))</f>
        <v>1515</v>
      </c>
      <c r="B1545" s="376"/>
      <c r="C1545" s="44" t="s">
        <v>2885</v>
      </c>
      <c r="D1545" s="56" t="s">
        <v>568</v>
      </c>
      <c r="E1545" s="373"/>
      <c r="F1545" s="60" t="s">
        <v>2892</v>
      </c>
      <c r="G1545" s="376"/>
      <c r="H1545" s="373"/>
      <c r="I1545" s="373"/>
      <c r="J1545" s="389"/>
      <c r="K1545" s="388"/>
      <c r="L1545" s="51">
        <v>11693000</v>
      </c>
      <c r="M1545" s="51">
        <v>11693000</v>
      </c>
      <c r="N1545" s="51">
        <v>11693000</v>
      </c>
      <c r="O1545" s="51">
        <v>11693000</v>
      </c>
      <c r="P1545" s="51">
        <v>11693000</v>
      </c>
      <c r="Q1545" s="51">
        <v>11693000</v>
      </c>
      <c r="R1545" s="5">
        <v>11693000</v>
      </c>
      <c r="S1545" s="51">
        <v>11693000</v>
      </c>
      <c r="T1545" s="51">
        <v>11693000</v>
      </c>
    </row>
    <row r="1546" spans="1:20" s="45" customFormat="1" ht="144.75" customHeight="1" x14ac:dyDescent="0.3">
      <c r="A1546" s="13">
        <f>IF(D1546="","",SUBTOTAL(3,D$7:$D1546))</f>
        <v>1516</v>
      </c>
      <c r="B1546" s="376"/>
      <c r="C1546" s="60" t="s">
        <v>2894</v>
      </c>
      <c r="D1546" s="56" t="s">
        <v>568</v>
      </c>
      <c r="E1546" s="373"/>
      <c r="F1546" s="60" t="s">
        <v>2901</v>
      </c>
      <c r="G1546" s="376"/>
      <c r="H1546" s="373"/>
      <c r="I1546" s="373"/>
      <c r="J1546" s="389"/>
      <c r="K1546" s="388"/>
      <c r="L1546" s="51">
        <v>6860000</v>
      </c>
      <c r="M1546" s="51">
        <v>6860000</v>
      </c>
      <c r="N1546" s="51">
        <v>6860000</v>
      </c>
      <c r="O1546" s="51">
        <v>6860000</v>
      </c>
      <c r="P1546" s="51">
        <v>6860000</v>
      </c>
      <c r="Q1546" s="51">
        <v>6860000</v>
      </c>
      <c r="R1546" s="51">
        <v>6860000</v>
      </c>
      <c r="S1546" s="51">
        <v>6860000</v>
      </c>
      <c r="T1546" s="51">
        <v>6860000</v>
      </c>
    </row>
    <row r="1547" spans="1:20" s="45" customFormat="1" ht="144.75" customHeight="1" x14ac:dyDescent="0.3">
      <c r="A1547" s="13">
        <f>IF(D1547="","",SUBTOTAL(3,D$7:$D1547))</f>
        <v>1517</v>
      </c>
      <c r="B1547" s="376"/>
      <c r="C1547" s="60" t="s">
        <v>2895</v>
      </c>
      <c r="D1547" s="56" t="s">
        <v>568</v>
      </c>
      <c r="E1547" s="373"/>
      <c r="F1547" s="60" t="s">
        <v>2901</v>
      </c>
      <c r="G1547" s="376"/>
      <c r="H1547" s="373"/>
      <c r="I1547" s="373"/>
      <c r="J1547" s="389"/>
      <c r="K1547" s="388"/>
      <c r="L1547" s="51">
        <v>7560000</v>
      </c>
      <c r="M1547" s="51">
        <v>7560000</v>
      </c>
      <c r="N1547" s="51">
        <v>7560000</v>
      </c>
      <c r="O1547" s="51">
        <v>7560000</v>
      </c>
      <c r="P1547" s="51">
        <v>7560000</v>
      </c>
      <c r="Q1547" s="51">
        <v>7560000</v>
      </c>
      <c r="R1547" s="51">
        <v>7560000</v>
      </c>
      <c r="S1547" s="51">
        <v>7560000</v>
      </c>
      <c r="T1547" s="51">
        <v>7560000</v>
      </c>
    </row>
    <row r="1548" spans="1:20" s="45" customFormat="1" ht="144.75" customHeight="1" x14ac:dyDescent="0.3">
      <c r="A1548" s="13">
        <f>IF(D1548="","",SUBTOTAL(3,D$7:$D1548))</f>
        <v>1518</v>
      </c>
      <c r="B1548" s="376"/>
      <c r="C1548" s="60" t="s">
        <v>2896</v>
      </c>
      <c r="D1548" s="56" t="s">
        <v>568</v>
      </c>
      <c r="E1548" s="373"/>
      <c r="F1548" s="60" t="s">
        <v>2901</v>
      </c>
      <c r="G1548" s="376"/>
      <c r="H1548" s="373"/>
      <c r="I1548" s="373"/>
      <c r="J1548" s="389"/>
      <c r="K1548" s="388"/>
      <c r="L1548" s="51">
        <v>8260000</v>
      </c>
      <c r="M1548" s="51">
        <v>8260000</v>
      </c>
      <c r="N1548" s="51">
        <v>8260000</v>
      </c>
      <c r="O1548" s="51">
        <v>8260000</v>
      </c>
      <c r="P1548" s="51">
        <v>8260000</v>
      </c>
      <c r="Q1548" s="51">
        <v>8260000</v>
      </c>
      <c r="R1548" s="51">
        <v>8260000</v>
      </c>
      <c r="S1548" s="51">
        <v>8260000</v>
      </c>
      <c r="T1548" s="51">
        <v>8260000</v>
      </c>
    </row>
    <row r="1549" spans="1:20" s="45" customFormat="1" ht="144.75" customHeight="1" x14ac:dyDescent="0.3">
      <c r="A1549" s="13">
        <f>IF(D1549="","",SUBTOTAL(3,D$7:$D1549))</f>
        <v>1519</v>
      </c>
      <c r="B1549" s="376"/>
      <c r="C1549" s="60" t="s">
        <v>2897</v>
      </c>
      <c r="D1549" s="56" t="s">
        <v>568</v>
      </c>
      <c r="E1549" s="373"/>
      <c r="F1549" s="60" t="s">
        <v>2901</v>
      </c>
      <c r="G1549" s="376"/>
      <c r="H1549" s="373"/>
      <c r="I1549" s="373"/>
      <c r="J1549" s="389"/>
      <c r="K1549" s="388"/>
      <c r="L1549" s="51">
        <v>8960000</v>
      </c>
      <c r="M1549" s="51">
        <v>8960000</v>
      </c>
      <c r="N1549" s="51">
        <v>8960000</v>
      </c>
      <c r="O1549" s="51">
        <v>8960000</v>
      </c>
      <c r="P1549" s="51">
        <v>8960000</v>
      </c>
      <c r="Q1549" s="51">
        <v>8960000</v>
      </c>
      <c r="R1549" s="51">
        <v>8960000</v>
      </c>
      <c r="S1549" s="51">
        <v>8960000</v>
      </c>
      <c r="T1549" s="51">
        <v>8960000</v>
      </c>
    </row>
    <row r="1550" spans="1:20" s="45" customFormat="1" ht="144.75" customHeight="1" x14ac:dyDescent="0.3">
      <c r="A1550" s="13">
        <f>IF(D1550="","",SUBTOTAL(3,D$7:$D1550))</f>
        <v>1520</v>
      </c>
      <c r="B1550" s="376"/>
      <c r="C1550" s="60" t="s">
        <v>2898</v>
      </c>
      <c r="D1550" s="56" t="s">
        <v>568</v>
      </c>
      <c r="E1550" s="373"/>
      <c r="F1550" s="60" t="s">
        <v>2901</v>
      </c>
      <c r="G1550" s="376"/>
      <c r="H1550" s="373"/>
      <c r="I1550" s="373"/>
      <c r="J1550" s="389"/>
      <c r="K1550" s="388"/>
      <c r="L1550" s="51">
        <v>9660000</v>
      </c>
      <c r="M1550" s="51">
        <v>9660000</v>
      </c>
      <c r="N1550" s="51">
        <v>9660000</v>
      </c>
      <c r="O1550" s="51">
        <v>9660000</v>
      </c>
      <c r="P1550" s="51">
        <v>9660000</v>
      </c>
      <c r="Q1550" s="51">
        <v>9660000</v>
      </c>
      <c r="R1550" s="51">
        <v>9660000</v>
      </c>
      <c r="S1550" s="51">
        <v>9660000</v>
      </c>
      <c r="T1550" s="51">
        <v>9660000</v>
      </c>
    </row>
    <row r="1551" spans="1:20" s="45" customFormat="1" ht="144.75" customHeight="1" x14ac:dyDescent="0.3">
      <c r="A1551" s="13">
        <f>IF(D1551="","",SUBTOTAL(3,D$7:$D1551))</f>
        <v>1521</v>
      </c>
      <c r="B1551" s="376"/>
      <c r="C1551" s="60" t="s">
        <v>2899</v>
      </c>
      <c r="D1551" s="56" t="s">
        <v>568</v>
      </c>
      <c r="E1551" s="373"/>
      <c r="F1551" s="60" t="s">
        <v>2902</v>
      </c>
      <c r="G1551" s="376"/>
      <c r="H1551" s="373"/>
      <c r="I1551" s="373"/>
      <c r="J1551" s="389"/>
      <c r="K1551" s="388"/>
      <c r="L1551" s="51">
        <v>10360000</v>
      </c>
      <c r="M1551" s="51">
        <v>10360000</v>
      </c>
      <c r="N1551" s="51">
        <v>10360000</v>
      </c>
      <c r="O1551" s="51">
        <v>10360000</v>
      </c>
      <c r="P1551" s="51">
        <v>10360000</v>
      </c>
      <c r="Q1551" s="51">
        <v>10360000</v>
      </c>
      <c r="R1551" s="51">
        <v>10360000</v>
      </c>
      <c r="S1551" s="51">
        <v>10360000</v>
      </c>
      <c r="T1551" s="51">
        <v>10360000</v>
      </c>
    </row>
    <row r="1552" spans="1:20" s="45" customFormat="1" ht="144.75" customHeight="1" x14ac:dyDescent="0.3">
      <c r="A1552" s="13">
        <f>IF(D1552="","",SUBTOTAL(3,D$7:$D1552))</f>
        <v>1522</v>
      </c>
      <c r="B1552" s="376"/>
      <c r="C1552" s="60" t="s">
        <v>2900</v>
      </c>
      <c r="D1552" s="56" t="s">
        <v>568</v>
      </c>
      <c r="E1552" s="373"/>
      <c r="F1552" s="60" t="s">
        <v>2902</v>
      </c>
      <c r="G1552" s="376"/>
      <c r="H1552" s="373"/>
      <c r="I1552" s="373"/>
      <c r="J1552" s="389"/>
      <c r="K1552" s="388"/>
      <c r="L1552" s="51">
        <v>11060000</v>
      </c>
      <c r="M1552" s="51">
        <v>11060000</v>
      </c>
      <c r="N1552" s="51">
        <v>11060000</v>
      </c>
      <c r="O1552" s="51">
        <v>11060000</v>
      </c>
      <c r="P1552" s="51">
        <v>11060000</v>
      </c>
      <c r="Q1552" s="51">
        <v>11060000</v>
      </c>
      <c r="R1552" s="51">
        <v>11060000</v>
      </c>
      <c r="S1552" s="51">
        <v>11060000</v>
      </c>
      <c r="T1552" s="51">
        <v>11060000</v>
      </c>
    </row>
    <row r="1553" spans="1:20" s="10" customFormat="1" ht="187.5" customHeight="1" x14ac:dyDescent="0.3">
      <c r="A1553" s="13">
        <f>IF(D1553="","",SUBTOTAL(3,D$7:$D1553))</f>
        <v>1523</v>
      </c>
      <c r="B1553" s="376"/>
      <c r="C1553" s="22" t="s">
        <v>2886</v>
      </c>
      <c r="D1553" s="56" t="s">
        <v>568</v>
      </c>
      <c r="E1553" s="373"/>
      <c r="F1553" s="60" t="s">
        <v>2893</v>
      </c>
      <c r="G1553" s="376"/>
      <c r="H1553" s="373"/>
      <c r="I1553" s="373"/>
      <c r="J1553" s="389"/>
      <c r="K1553" s="388"/>
      <c r="L1553" s="51">
        <v>13500000</v>
      </c>
      <c r="M1553" s="51">
        <v>13500000</v>
      </c>
      <c r="N1553" s="51">
        <v>13500000</v>
      </c>
      <c r="O1553" s="51">
        <v>13500000</v>
      </c>
      <c r="P1553" s="51">
        <v>13500000</v>
      </c>
      <c r="Q1553" s="51">
        <v>13500000</v>
      </c>
      <c r="R1553" s="5">
        <v>13500000</v>
      </c>
      <c r="S1553" s="51">
        <v>13500000</v>
      </c>
      <c r="T1553" s="51">
        <v>13500000</v>
      </c>
    </row>
    <row r="1554" spans="1:20" s="10" customFormat="1" ht="187.5" customHeight="1" x14ac:dyDescent="0.3">
      <c r="A1554" s="13">
        <f>IF(D1554="","",SUBTOTAL(3,D$7:$D1554))</f>
        <v>1524</v>
      </c>
      <c r="B1554" s="376"/>
      <c r="C1554" s="22" t="s">
        <v>2887</v>
      </c>
      <c r="D1554" s="56" t="s">
        <v>568</v>
      </c>
      <c r="E1554" s="373"/>
      <c r="F1554" s="60" t="s">
        <v>2893</v>
      </c>
      <c r="G1554" s="376"/>
      <c r="H1554" s="373"/>
      <c r="I1554" s="373"/>
      <c r="J1554" s="389"/>
      <c r="K1554" s="388"/>
      <c r="L1554" s="51">
        <v>15430000</v>
      </c>
      <c r="M1554" s="51">
        <v>15430000</v>
      </c>
      <c r="N1554" s="51">
        <v>15430000</v>
      </c>
      <c r="O1554" s="51">
        <v>15430000</v>
      </c>
      <c r="P1554" s="51">
        <v>15430000</v>
      </c>
      <c r="Q1554" s="51">
        <v>15430000</v>
      </c>
      <c r="R1554" s="5">
        <v>15430000</v>
      </c>
      <c r="S1554" s="51">
        <v>15430000</v>
      </c>
      <c r="T1554" s="51">
        <v>15430000</v>
      </c>
    </row>
    <row r="1555" spans="1:20" s="10" customFormat="1" ht="187.5" customHeight="1" x14ac:dyDescent="0.3">
      <c r="A1555" s="13">
        <f>IF(D1555="","",SUBTOTAL(3,D$7:$D1555))</f>
        <v>1525</v>
      </c>
      <c r="B1555" s="376"/>
      <c r="C1555" s="22" t="s">
        <v>2888</v>
      </c>
      <c r="D1555" s="56" t="s">
        <v>568</v>
      </c>
      <c r="E1555" s="373"/>
      <c r="F1555" s="60" t="s">
        <v>2893</v>
      </c>
      <c r="G1555" s="376"/>
      <c r="H1555" s="373"/>
      <c r="I1555" s="373"/>
      <c r="J1555" s="389"/>
      <c r="K1555" s="388"/>
      <c r="L1555" s="51">
        <v>16800000</v>
      </c>
      <c r="M1555" s="51">
        <v>16800000</v>
      </c>
      <c r="N1555" s="51">
        <v>16800000</v>
      </c>
      <c r="O1555" s="51">
        <v>16800000</v>
      </c>
      <c r="P1555" s="51">
        <v>16800000</v>
      </c>
      <c r="Q1555" s="51">
        <v>16800000</v>
      </c>
      <c r="R1555" s="5">
        <v>16800000</v>
      </c>
      <c r="S1555" s="51">
        <v>16800000</v>
      </c>
      <c r="T1555" s="51">
        <v>16800000</v>
      </c>
    </row>
    <row r="1556" spans="1:20" s="10" customFormat="1" ht="172.5" customHeight="1" x14ac:dyDescent="0.3">
      <c r="A1556" s="13">
        <f>IF(D1556="","",SUBTOTAL(3,D$7:$D1556))</f>
        <v>1526</v>
      </c>
      <c r="B1556" s="376"/>
      <c r="C1556" s="22" t="s">
        <v>2194</v>
      </c>
      <c r="D1556" s="56" t="s">
        <v>568</v>
      </c>
      <c r="E1556" s="55" t="s">
        <v>2200</v>
      </c>
      <c r="F1556" s="39" t="s">
        <v>2205</v>
      </c>
      <c r="G1556" s="376" t="s">
        <v>2204</v>
      </c>
      <c r="H1556" s="373" t="s">
        <v>257</v>
      </c>
      <c r="I1556" s="55"/>
      <c r="J1556" s="56"/>
      <c r="K1556" s="53" t="s">
        <v>2206</v>
      </c>
      <c r="L1556" s="51">
        <v>5239500</v>
      </c>
      <c r="M1556" s="51">
        <v>5239500</v>
      </c>
      <c r="N1556" s="51">
        <v>5239500</v>
      </c>
      <c r="O1556" s="51">
        <v>5239500</v>
      </c>
      <c r="P1556" s="51">
        <v>5239500</v>
      </c>
      <c r="Q1556" s="51">
        <v>5239500</v>
      </c>
      <c r="R1556" s="5">
        <v>5239500</v>
      </c>
      <c r="S1556" s="51">
        <v>5239500</v>
      </c>
      <c r="T1556" s="51">
        <v>5239500</v>
      </c>
    </row>
    <row r="1557" spans="1:20" s="10" customFormat="1" ht="172.5" customHeight="1" x14ac:dyDescent="0.3">
      <c r="A1557" s="13">
        <f>IF(D1557="","",SUBTOTAL(3,D$7:$D1557))</f>
        <v>1527</v>
      </c>
      <c r="B1557" s="376"/>
      <c r="C1557" s="22" t="s">
        <v>2195</v>
      </c>
      <c r="D1557" s="56" t="s">
        <v>568</v>
      </c>
      <c r="E1557" s="55" t="s">
        <v>2201</v>
      </c>
      <c r="F1557" s="39" t="s">
        <v>2207</v>
      </c>
      <c r="G1557" s="376"/>
      <c r="H1557" s="373"/>
      <c r="I1557" s="55"/>
      <c r="J1557" s="56"/>
      <c r="K1557" s="53" t="s">
        <v>2206</v>
      </c>
      <c r="L1557" s="51">
        <v>7647975</v>
      </c>
      <c r="M1557" s="51">
        <v>7647975</v>
      </c>
      <c r="N1557" s="51">
        <v>7647975</v>
      </c>
      <c r="O1557" s="51">
        <v>7647975</v>
      </c>
      <c r="P1557" s="51">
        <v>7647975</v>
      </c>
      <c r="Q1557" s="51">
        <v>7647975</v>
      </c>
      <c r="R1557" s="5">
        <v>7647975</v>
      </c>
      <c r="S1557" s="51">
        <v>7647975</v>
      </c>
      <c r="T1557" s="51">
        <v>7647975</v>
      </c>
    </row>
    <row r="1558" spans="1:20" s="10" customFormat="1" ht="172.5" customHeight="1" x14ac:dyDescent="0.3">
      <c r="A1558" s="13">
        <f>IF(D1558="","",SUBTOTAL(3,D$7:$D1558))</f>
        <v>1528</v>
      </c>
      <c r="B1558" s="376"/>
      <c r="C1558" s="22" t="s">
        <v>2196</v>
      </c>
      <c r="D1558" s="56" t="s">
        <v>568</v>
      </c>
      <c r="E1558" s="55" t="s">
        <v>2202</v>
      </c>
      <c r="F1558" s="39" t="s">
        <v>2208</v>
      </c>
      <c r="G1558" s="376"/>
      <c r="H1558" s="373"/>
      <c r="I1558" s="55"/>
      <c r="J1558" s="56"/>
      <c r="K1558" s="53" t="s">
        <v>2209</v>
      </c>
      <c r="L1558" s="51">
        <v>10605000</v>
      </c>
      <c r="M1558" s="51">
        <v>10605000</v>
      </c>
      <c r="N1558" s="51">
        <v>10605000</v>
      </c>
      <c r="O1558" s="51">
        <v>10605000</v>
      </c>
      <c r="P1558" s="51">
        <v>10605000</v>
      </c>
      <c r="Q1558" s="51">
        <v>10605000</v>
      </c>
      <c r="R1558" s="5">
        <v>10605000</v>
      </c>
      <c r="S1558" s="51">
        <v>10605000</v>
      </c>
      <c r="T1558" s="51">
        <v>10605000</v>
      </c>
    </row>
    <row r="1559" spans="1:20" s="10" customFormat="1" ht="172.5" customHeight="1" x14ac:dyDescent="0.3">
      <c r="A1559" s="13">
        <f>IF(D1559="","",SUBTOTAL(3,D$7:$D1559))</f>
        <v>1529</v>
      </c>
      <c r="B1559" s="376"/>
      <c r="C1559" s="22" t="s">
        <v>2197</v>
      </c>
      <c r="D1559" s="56" t="s">
        <v>568</v>
      </c>
      <c r="E1559" s="55" t="s">
        <v>2202</v>
      </c>
      <c r="F1559" s="39" t="s">
        <v>2210</v>
      </c>
      <c r="G1559" s="376"/>
      <c r="H1559" s="373"/>
      <c r="I1559" s="55"/>
      <c r="J1559" s="56"/>
      <c r="K1559" s="53" t="s">
        <v>2209</v>
      </c>
      <c r="L1559" s="51">
        <v>24819000</v>
      </c>
      <c r="M1559" s="51">
        <v>24819000</v>
      </c>
      <c r="N1559" s="51">
        <v>24819000</v>
      </c>
      <c r="O1559" s="51">
        <v>24819000</v>
      </c>
      <c r="P1559" s="51">
        <v>24819000</v>
      </c>
      <c r="Q1559" s="51">
        <v>24819000</v>
      </c>
      <c r="R1559" s="5">
        <v>24819000</v>
      </c>
      <c r="S1559" s="51">
        <v>24819000</v>
      </c>
      <c r="T1559" s="51">
        <v>24819000</v>
      </c>
    </row>
    <row r="1560" spans="1:20" s="10" customFormat="1" ht="172.5" customHeight="1" x14ac:dyDescent="0.3">
      <c r="A1560" s="13">
        <f>IF(D1560="","",SUBTOTAL(3,D$7:$D1560))</f>
        <v>1530</v>
      </c>
      <c r="B1560" s="376"/>
      <c r="C1560" s="22" t="s">
        <v>2198</v>
      </c>
      <c r="D1560" s="56" t="s">
        <v>568</v>
      </c>
      <c r="E1560" s="55" t="s">
        <v>2203</v>
      </c>
      <c r="F1560" s="39" t="s">
        <v>2212</v>
      </c>
      <c r="G1560" s="376"/>
      <c r="H1560" s="373"/>
      <c r="I1560" s="55"/>
      <c r="J1560" s="56"/>
      <c r="K1560" s="53" t="s">
        <v>2209</v>
      </c>
      <c r="L1560" s="51">
        <v>17916000</v>
      </c>
      <c r="M1560" s="51">
        <v>17916000</v>
      </c>
      <c r="N1560" s="51">
        <v>17916000</v>
      </c>
      <c r="O1560" s="51">
        <v>17916000</v>
      </c>
      <c r="P1560" s="51">
        <v>17916000</v>
      </c>
      <c r="Q1560" s="51">
        <v>17916000</v>
      </c>
      <c r="R1560" s="5">
        <v>17916000</v>
      </c>
      <c r="S1560" s="51">
        <v>17916000</v>
      </c>
      <c r="T1560" s="51">
        <v>17916000</v>
      </c>
    </row>
    <row r="1561" spans="1:20" s="10" customFormat="1" ht="172.5" customHeight="1" x14ac:dyDescent="0.3">
      <c r="A1561" s="13">
        <f>IF(D1561="","",SUBTOTAL(3,D$7:$D1561))</f>
        <v>1531</v>
      </c>
      <c r="B1561" s="376"/>
      <c r="C1561" s="22" t="s">
        <v>2199</v>
      </c>
      <c r="D1561" s="56" t="s">
        <v>568</v>
      </c>
      <c r="E1561" s="55" t="s">
        <v>2203</v>
      </c>
      <c r="F1561" s="39" t="s">
        <v>2211</v>
      </c>
      <c r="G1561" s="376"/>
      <c r="H1561" s="373"/>
      <c r="I1561" s="55"/>
      <c r="J1561" s="56"/>
      <c r="K1561" s="53" t="s">
        <v>2209</v>
      </c>
      <c r="L1561" s="51">
        <v>23832000</v>
      </c>
      <c r="M1561" s="51">
        <v>23832000</v>
      </c>
      <c r="N1561" s="51">
        <v>23832000</v>
      </c>
      <c r="O1561" s="51">
        <v>23832000</v>
      </c>
      <c r="P1561" s="51">
        <v>23832000</v>
      </c>
      <c r="Q1561" s="51">
        <v>23832000</v>
      </c>
      <c r="R1561" s="5">
        <v>23832000</v>
      </c>
      <c r="S1561" s="51">
        <v>23832000</v>
      </c>
      <c r="T1561" s="51">
        <v>23832000</v>
      </c>
    </row>
    <row r="1562" spans="1:20" s="10" customFormat="1" ht="65.099999999999994" customHeight="1" x14ac:dyDescent="0.3">
      <c r="A1562" s="13">
        <f>IF(D1562="","",SUBTOTAL(3,D$7:$D1562))</f>
        <v>1532</v>
      </c>
      <c r="B1562" s="376" t="s">
        <v>938</v>
      </c>
      <c r="C1562" s="55" t="s">
        <v>913</v>
      </c>
      <c r="D1562" s="56" t="s">
        <v>914</v>
      </c>
      <c r="E1562" s="55" t="s">
        <v>915</v>
      </c>
      <c r="F1562" s="53" t="s">
        <v>916</v>
      </c>
      <c r="G1562" s="52" t="s">
        <v>917</v>
      </c>
      <c r="H1562" s="55" t="s">
        <v>918</v>
      </c>
      <c r="I1562" s="55" t="s">
        <v>919</v>
      </c>
      <c r="J1562" s="389" t="s">
        <v>2531</v>
      </c>
      <c r="K1562" s="388"/>
      <c r="L1562" s="51">
        <v>618000</v>
      </c>
      <c r="M1562" s="51">
        <v>618000</v>
      </c>
      <c r="N1562" s="51">
        <v>618000</v>
      </c>
      <c r="O1562" s="51">
        <v>618000</v>
      </c>
      <c r="P1562" s="51">
        <v>618000</v>
      </c>
      <c r="Q1562" s="51">
        <v>618000</v>
      </c>
      <c r="R1562" s="51">
        <v>618000</v>
      </c>
      <c r="S1562" s="51">
        <v>618000</v>
      </c>
      <c r="T1562" s="51">
        <v>618000</v>
      </c>
    </row>
    <row r="1563" spans="1:20" s="10" customFormat="1" ht="65.099999999999994" customHeight="1" x14ac:dyDescent="0.3">
      <c r="A1563" s="13">
        <f>IF(D1563="","",SUBTOTAL(3,D$7:$D1563))</f>
        <v>1533</v>
      </c>
      <c r="B1563" s="376"/>
      <c r="C1563" s="55" t="s">
        <v>920</v>
      </c>
      <c r="D1563" s="56" t="s">
        <v>914</v>
      </c>
      <c r="E1563" s="55" t="s">
        <v>921</v>
      </c>
      <c r="F1563" s="53"/>
      <c r="G1563" s="52" t="s">
        <v>922</v>
      </c>
      <c r="H1563" s="55" t="s">
        <v>923</v>
      </c>
      <c r="I1563" s="54" t="s">
        <v>44</v>
      </c>
      <c r="J1563" s="389"/>
      <c r="K1563" s="388"/>
      <c r="L1563" s="51">
        <v>685000</v>
      </c>
      <c r="M1563" s="51">
        <v>685000</v>
      </c>
      <c r="N1563" s="51">
        <v>685000</v>
      </c>
      <c r="O1563" s="51">
        <v>685000</v>
      </c>
      <c r="P1563" s="51">
        <v>685000</v>
      </c>
      <c r="Q1563" s="51">
        <v>685000</v>
      </c>
      <c r="R1563" s="51">
        <v>685000</v>
      </c>
      <c r="S1563" s="51">
        <v>685000</v>
      </c>
      <c r="T1563" s="51">
        <v>685000</v>
      </c>
    </row>
    <row r="1564" spans="1:20" s="10" customFormat="1" ht="101.25" customHeight="1" x14ac:dyDescent="0.3">
      <c r="A1564" s="13">
        <f>IF(D1564="","",SUBTOTAL(3,D$7:$D1564))</f>
        <v>1534</v>
      </c>
      <c r="B1564" s="376"/>
      <c r="C1564" s="55" t="s">
        <v>924</v>
      </c>
      <c r="D1564" s="56" t="s">
        <v>914</v>
      </c>
      <c r="E1564" s="55" t="s">
        <v>915</v>
      </c>
      <c r="F1564" s="53" t="s">
        <v>916</v>
      </c>
      <c r="G1564" s="376" t="s">
        <v>917</v>
      </c>
      <c r="H1564" s="55" t="s">
        <v>918</v>
      </c>
      <c r="I1564" s="54" t="s">
        <v>44</v>
      </c>
      <c r="J1564" s="389"/>
      <c r="K1564" s="388"/>
      <c r="L1564" s="51">
        <v>650000</v>
      </c>
      <c r="M1564" s="51">
        <v>650000</v>
      </c>
      <c r="N1564" s="51">
        <v>650000</v>
      </c>
      <c r="O1564" s="51">
        <v>650000</v>
      </c>
      <c r="P1564" s="51">
        <v>650000</v>
      </c>
      <c r="Q1564" s="51">
        <v>650000</v>
      </c>
      <c r="R1564" s="51">
        <v>650000</v>
      </c>
      <c r="S1564" s="51">
        <v>650000</v>
      </c>
      <c r="T1564" s="51">
        <v>650000</v>
      </c>
    </row>
    <row r="1565" spans="1:20" s="10" customFormat="1" ht="101.25" customHeight="1" x14ac:dyDescent="0.3">
      <c r="A1565" s="13">
        <f>IF(D1565="","",SUBTOTAL(3,D$7:$D1565))</f>
        <v>1535</v>
      </c>
      <c r="B1565" s="376"/>
      <c r="C1565" s="55" t="s">
        <v>925</v>
      </c>
      <c r="D1565" s="56" t="s">
        <v>914</v>
      </c>
      <c r="E1565" s="54" t="s">
        <v>44</v>
      </c>
      <c r="F1565" s="53" t="s">
        <v>926</v>
      </c>
      <c r="G1565" s="376"/>
      <c r="H1565" s="55" t="s">
        <v>918</v>
      </c>
      <c r="I1565" s="54" t="s">
        <v>44</v>
      </c>
      <c r="J1565" s="389"/>
      <c r="K1565" s="388"/>
      <c r="L1565" s="51">
        <v>1396800</v>
      </c>
      <c r="M1565" s="51">
        <v>1396800</v>
      </c>
      <c r="N1565" s="51">
        <v>1396800</v>
      </c>
      <c r="O1565" s="51">
        <v>1396800</v>
      </c>
      <c r="P1565" s="51">
        <v>1396800</v>
      </c>
      <c r="Q1565" s="51">
        <v>1396800</v>
      </c>
      <c r="R1565" s="51">
        <v>1396800</v>
      </c>
      <c r="S1565" s="51">
        <v>1396800</v>
      </c>
      <c r="T1565" s="51">
        <v>1396800</v>
      </c>
    </row>
    <row r="1566" spans="1:20" s="10" customFormat="1" ht="101.25" customHeight="1" x14ac:dyDescent="0.3">
      <c r="A1566" s="13">
        <f>IF(D1566="","",SUBTOTAL(3,D$7:$D1566))</f>
        <v>1536</v>
      </c>
      <c r="B1566" s="376"/>
      <c r="C1566" s="55" t="s">
        <v>925</v>
      </c>
      <c r="D1566" s="56" t="s">
        <v>914</v>
      </c>
      <c r="E1566" s="54" t="s">
        <v>44</v>
      </c>
      <c r="F1566" s="53" t="s">
        <v>927</v>
      </c>
      <c r="G1566" s="376"/>
      <c r="H1566" s="55" t="s">
        <v>918</v>
      </c>
      <c r="I1566" s="54" t="s">
        <v>44</v>
      </c>
      <c r="J1566" s="389"/>
      <c r="K1566" s="388"/>
      <c r="L1566" s="51">
        <v>3244800</v>
      </c>
      <c r="M1566" s="51">
        <v>3244800</v>
      </c>
      <c r="N1566" s="51">
        <v>3244800</v>
      </c>
      <c r="O1566" s="51">
        <v>3244800</v>
      </c>
      <c r="P1566" s="51">
        <v>3244800</v>
      </c>
      <c r="Q1566" s="51">
        <v>3244800</v>
      </c>
      <c r="R1566" s="51">
        <v>3244800</v>
      </c>
      <c r="S1566" s="51">
        <v>3244800</v>
      </c>
      <c r="T1566" s="51">
        <v>3244800</v>
      </c>
    </row>
    <row r="1567" spans="1:20" s="10" customFormat="1" ht="101.25" customHeight="1" x14ac:dyDescent="0.3">
      <c r="A1567" s="13">
        <f>IF(D1567="","",SUBTOTAL(3,D$7:$D1567))</f>
        <v>1537</v>
      </c>
      <c r="B1567" s="376"/>
      <c r="C1567" s="55" t="s">
        <v>925</v>
      </c>
      <c r="D1567" s="56" t="s">
        <v>914</v>
      </c>
      <c r="E1567" s="54" t="s">
        <v>44</v>
      </c>
      <c r="F1567" s="53" t="s">
        <v>928</v>
      </c>
      <c r="G1567" s="376"/>
      <c r="H1567" s="55" t="s">
        <v>918</v>
      </c>
      <c r="I1567" s="54" t="s">
        <v>44</v>
      </c>
      <c r="J1567" s="389"/>
      <c r="K1567" s="388"/>
      <c r="L1567" s="51">
        <v>3476400</v>
      </c>
      <c r="M1567" s="51">
        <v>3476400</v>
      </c>
      <c r="N1567" s="51">
        <v>3476400</v>
      </c>
      <c r="O1567" s="51">
        <v>3476400</v>
      </c>
      <c r="P1567" s="51">
        <v>3476400</v>
      </c>
      <c r="Q1567" s="51">
        <v>3476400</v>
      </c>
      <c r="R1567" s="51">
        <v>3476400</v>
      </c>
      <c r="S1567" s="51">
        <v>3476400</v>
      </c>
      <c r="T1567" s="51">
        <v>3476400</v>
      </c>
    </row>
    <row r="1568" spans="1:20" s="10" customFormat="1" ht="101.25" customHeight="1" x14ac:dyDescent="0.3">
      <c r="A1568" s="13">
        <f>IF(D1568="","",SUBTOTAL(3,D$7:$D1568))</f>
        <v>1538</v>
      </c>
      <c r="B1568" s="376"/>
      <c r="C1568" s="55" t="s">
        <v>925</v>
      </c>
      <c r="D1568" s="56" t="s">
        <v>914</v>
      </c>
      <c r="E1568" s="54" t="s">
        <v>44</v>
      </c>
      <c r="F1568" s="53" t="s">
        <v>929</v>
      </c>
      <c r="G1568" s="376"/>
      <c r="H1568" s="55" t="s">
        <v>918</v>
      </c>
      <c r="I1568" s="54" t="s">
        <v>44</v>
      </c>
      <c r="J1568" s="389"/>
      <c r="K1568" s="388"/>
      <c r="L1568" s="51">
        <v>5816400</v>
      </c>
      <c r="M1568" s="51">
        <v>5816400</v>
      </c>
      <c r="N1568" s="51">
        <v>5816400</v>
      </c>
      <c r="O1568" s="51">
        <v>5816400</v>
      </c>
      <c r="P1568" s="51">
        <v>5816400</v>
      </c>
      <c r="Q1568" s="51">
        <v>5816400</v>
      </c>
      <c r="R1568" s="51">
        <v>5816400</v>
      </c>
      <c r="S1568" s="51">
        <v>5816400</v>
      </c>
      <c r="T1568" s="51">
        <v>5816400</v>
      </c>
    </row>
    <row r="1569" spans="1:20" s="10" customFormat="1" ht="101.25" customHeight="1" x14ac:dyDescent="0.3">
      <c r="A1569" s="13">
        <f>IF(D1569="","",SUBTOTAL(3,D$7:$D1569))</f>
        <v>1539</v>
      </c>
      <c r="B1569" s="376"/>
      <c r="C1569" s="55" t="s">
        <v>925</v>
      </c>
      <c r="D1569" s="56" t="s">
        <v>914</v>
      </c>
      <c r="E1569" s="54" t="s">
        <v>44</v>
      </c>
      <c r="F1569" s="53" t="s">
        <v>930</v>
      </c>
      <c r="G1569" s="376"/>
      <c r="H1569" s="55" t="s">
        <v>918</v>
      </c>
      <c r="I1569" s="54" t="s">
        <v>44</v>
      </c>
      <c r="J1569" s="389"/>
      <c r="K1569" s="388"/>
      <c r="L1569" s="51">
        <v>7659600</v>
      </c>
      <c r="M1569" s="51">
        <v>7659600</v>
      </c>
      <c r="N1569" s="51">
        <v>7659600</v>
      </c>
      <c r="O1569" s="51">
        <v>7659600</v>
      </c>
      <c r="P1569" s="51">
        <v>7659600</v>
      </c>
      <c r="Q1569" s="51">
        <v>7659600</v>
      </c>
      <c r="R1569" s="51">
        <v>7659600</v>
      </c>
      <c r="S1569" s="51">
        <v>7659600</v>
      </c>
      <c r="T1569" s="51">
        <v>7659600</v>
      </c>
    </row>
    <row r="1570" spans="1:20" s="10" customFormat="1" ht="65.099999999999994" customHeight="1" x14ac:dyDescent="0.3">
      <c r="A1570" s="13">
        <f>IF(D1570="","",SUBTOTAL(3,D$7:$D1570))</f>
        <v>1540</v>
      </c>
      <c r="B1570" s="376"/>
      <c r="C1570" s="55" t="s">
        <v>931</v>
      </c>
      <c r="D1570" s="56" t="s">
        <v>914</v>
      </c>
      <c r="E1570" s="55" t="s">
        <v>915</v>
      </c>
      <c r="F1570" s="53" t="s">
        <v>930</v>
      </c>
      <c r="G1570" s="376"/>
      <c r="H1570" s="55" t="s">
        <v>932</v>
      </c>
      <c r="I1570" s="54" t="s">
        <v>44</v>
      </c>
      <c r="J1570" s="389"/>
      <c r="K1570" s="388"/>
      <c r="L1570" s="51">
        <v>12350000</v>
      </c>
      <c r="M1570" s="51">
        <v>12350000</v>
      </c>
      <c r="N1570" s="51">
        <v>12350000</v>
      </c>
      <c r="O1570" s="51">
        <v>12350000</v>
      </c>
      <c r="P1570" s="51">
        <v>12350000</v>
      </c>
      <c r="Q1570" s="51">
        <v>12350000</v>
      </c>
      <c r="R1570" s="51">
        <v>12350000</v>
      </c>
      <c r="S1570" s="51">
        <v>12350000</v>
      </c>
      <c r="T1570" s="51">
        <v>12350000</v>
      </c>
    </row>
    <row r="1571" spans="1:20" s="10" customFormat="1" ht="65.099999999999994" customHeight="1" x14ac:dyDescent="0.3">
      <c r="A1571" s="13">
        <f>IF(D1571="","",SUBTOTAL(3,D$7:$D1571))</f>
        <v>1541</v>
      </c>
      <c r="B1571" s="376"/>
      <c r="C1571" s="55" t="s">
        <v>931</v>
      </c>
      <c r="D1571" s="56" t="s">
        <v>914</v>
      </c>
      <c r="E1571" s="54" t="s">
        <v>44</v>
      </c>
      <c r="F1571" s="53" t="s">
        <v>933</v>
      </c>
      <c r="G1571" s="376"/>
      <c r="H1571" s="55" t="s">
        <v>932</v>
      </c>
      <c r="I1571" s="54" t="s">
        <v>44</v>
      </c>
      <c r="J1571" s="389"/>
      <c r="K1571" s="388"/>
      <c r="L1571" s="51">
        <v>12553000</v>
      </c>
      <c r="M1571" s="51">
        <v>12553000</v>
      </c>
      <c r="N1571" s="51">
        <v>12553000</v>
      </c>
      <c r="O1571" s="51">
        <v>12553000</v>
      </c>
      <c r="P1571" s="51">
        <v>12553000</v>
      </c>
      <c r="Q1571" s="51">
        <v>12553000</v>
      </c>
      <c r="R1571" s="51">
        <v>12553000</v>
      </c>
      <c r="S1571" s="51">
        <v>12553000</v>
      </c>
      <c r="T1571" s="51">
        <v>12553000</v>
      </c>
    </row>
    <row r="1572" spans="1:20" s="10" customFormat="1" ht="65.099999999999994" customHeight="1" x14ac:dyDescent="0.3">
      <c r="A1572" s="13">
        <f>IF(D1572="","",SUBTOTAL(3,D$7:$D1572))</f>
        <v>1542</v>
      </c>
      <c r="B1572" s="376"/>
      <c r="C1572" s="55" t="s">
        <v>931</v>
      </c>
      <c r="D1572" s="56" t="s">
        <v>914</v>
      </c>
      <c r="E1572" s="54" t="s">
        <v>44</v>
      </c>
      <c r="F1572" s="53" t="s">
        <v>934</v>
      </c>
      <c r="G1572" s="376"/>
      <c r="H1572" s="55" t="s">
        <v>932</v>
      </c>
      <c r="I1572" s="54" t="s">
        <v>44</v>
      </c>
      <c r="J1572" s="389"/>
      <c r="K1572" s="388"/>
      <c r="L1572" s="51">
        <v>15136000</v>
      </c>
      <c r="M1572" s="51">
        <v>15136000</v>
      </c>
      <c r="N1572" s="51">
        <v>15136000</v>
      </c>
      <c r="O1572" s="51">
        <v>15136000</v>
      </c>
      <c r="P1572" s="51">
        <v>15136000</v>
      </c>
      <c r="Q1572" s="51">
        <v>15136000</v>
      </c>
      <c r="R1572" s="51">
        <v>15136000</v>
      </c>
      <c r="S1572" s="51">
        <v>15136000</v>
      </c>
      <c r="T1572" s="51">
        <v>15136000</v>
      </c>
    </row>
    <row r="1573" spans="1:20" s="10" customFormat="1" ht="65.099999999999994" customHeight="1" x14ac:dyDescent="0.3">
      <c r="A1573" s="13">
        <f>IF(D1573="","",SUBTOTAL(3,D$7:$D1573))</f>
        <v>1543</v>
      </c>
      <c r="B1573" s="376"/>
      <c r="C1573" s="55" t="s">
        <v>931</v>
      </c>
      <c r="D1573" s="56" t="s">
        <v>914</v>
      </c>
      <c r="E1573" s="54" t="s">
        <v>44</v>
      </c>
      <c r="F1573" s="53" t="s">
        <v>935</v>
      </c>
      <c r="G1573" s="376"/>
      <c r="H1573" s="55" t="s">
        <v>932</v>
      </c>
      <c r="I1573" s="54" t="s">
        <v>44</v>
      </c>
      <c r="J1573" s="389"/>
      <c r="K1573" s="388"/>
      <c r="L1573" s="51">
        <v>18737500</v>
      </c>
      <c r="M1573" s="51">
        <v>18737500</v>
      </c>
      <c r="N1573" s="51">
        <v>18737500</v>
      </c>
      <c r="O1573" s="51">
        <v>18737500</v>
      </c>
      <c r="P1573" s="51">
        <v>18737500</v>
      </c>
      <c r="Q1573" s="51">
        <v>18737500</v>
      </c>
      <c r="R1573" s="51">
        <v>18737500</v>
      </c>
      <c r="S1573" s="51">
        <v>18737500</v>
      </c>
      <c r="T1573" s="51">
        <v>18737500</v>
      </c>
    </row>
    <row r="1574" spans="1:20" s="10" customFormat="1" ht="65.099999999999994" customHeight="1" x14ac:dyDescent="0.3">
      <c r="A1574" s="13">
        <f>IF(D1574="","",SUBTOTAL(3,D$7:$D1574))</f>
        <v>1544</v>
      </c>
      <c r="B1574" s="376"/>
      <c r="C1574" s="55" t="s">
        <v>931</v>
      </c>
      <c r="D1574" s="56" t="s">
        <v>914</v>
      </c>
      <c r="E1574" s="54" t="s">
        <v>44</v>
      </c>
      <c r="F1574" s="53" t="s">
        <v>936</v>
      </c>
      <c r="G1574" s="376"/>
      <c r="H1574" s="55" t="s">
        <v>932</v>
      </c>
      <c r="I1574" s="54" t="s">
        <v>44</v>
      </c>
      <c r="J1574" s="389"/>
      <c r="K1574" s="388"/>
      <c r="L1574" s="51">
        <v>26497000</v>
      </c>
      <c r="M1574" s="51">
        <v>26497000</v>
      </c>
      <c r="N1574" s="51">
        <v>26497000</v>
      </c>
      <c r="O1574" s="51">
        <v>26497000</v>
      </c>
      <c r="P1574" s="51">
        <v>26497000</v>
      </c>
      <c r="Q1574" s="51">
        <v>26497000</v>
      </c>
      <c r="R1574" s="51">
        <v>26497000</v>
      </c>
      <c r="S1574" s="51">
        <v>26497000</v>
      </c>
      <c r="T1574" s="51">
        <v>26497000</v>
      </c>
    </row>
    <row r="1575" spans="1:20" s="10" customFormat="1" ht="65.099999999999994" customHeight="1" x14ac:dyDescent="0.3">
      <c r="A1575" s="13">
        <f>IF(D1575="","",SUBTOTAL(3,D$7:$D1575))</f>
        <v>1545</v>
      </c>
      <c r="B1575" s="376"/>
      <c r="C1575" s="55" t="s">
        <v>931</v>
      </c>
      <c r="D1575" s="56" t="s">
        <v>914</v>
      </c>
      <c r="E1575" s="54" t="s">
        <v>44</v>
      </c>
      <c r="F1575" s="53" t="s">
        <v>937</v>
      </c>
      <c r="G1575" s="376"/>
      <c r="H1575" s="55" t="s">
        <v>932</v>
      </c>
      <c r="I1575" s="54" t="s">
        <v>44</v>
      </c>
      <c r="J1575" s="389"/>
      <c r="K1575" s="388"/>
      <c r="L1575" s="51">
        <v>31978000</v>
      </c>
      <c r="M1575" s="51">
        <v>31978000</v>
      </c>
      <c r="N1575" s="51">
        <v>31978000</v>
      </c>
      <c r="O1575" s="51">
        <v>31978000</v>
      </c>
      <c r="P1575" s="51">
        <v>31978000</v>
      </c>
      <c r="Q1575" s="51">
        <v>31978000</v>
      </c>
      <c r="R1575" s="51">
        <v>31978000</v>
      </c>
      <c r="S1575" s="51">
        <v>31978000</v>
      </c>
      <c r="T1575" s="51">
        <v>31978000</v>
      </c>
    </row>
    <row r="1576" spans="1:20" s="10" customFormat="1" ht="65.099999999999994" customHeight="1" x14ac:dyDescent="0.3">
      <c r="A1576" s="13">
        <f>IF(D1576="","",SUBTOTAL(3,D$7:$D1576))</f>
        <v>1546</v>
      </c>
      <c r="B1576" s="376"/>
      <c r="C1576" s="55" t="s">
        <v>939</v>
      </c>
      <c r="D1576" s="56" t="s">
        <v>570</v>
      </c>
      <c r="E1576" s="55" t="s">
        <v>940</v>
      </c>
      <c r="F1576" s="53" t="s">
        <v>941</v>
      </c>
      <c r="G1576" s="376" t="s">
        <v>942</v>
      </c>
      <c r="H1576" s="55" t="s">
        <v>17</v>
      </c>
      <c r="I1576" s="55"/>
      <c r="J1576" s="389" t="s">
        <v>2526</v>
      </c>
      <c r="K1576" s="388"/>
      <c r="L1576" s="51">
        <v>12500</v>
      </c>
      <c r="M1576" s="51">
        <v>12500</v>
      </c>
      <c r="N1576" s="51">
        <v>12500</v>
      </c>
      <c r="O1576" s="51">
        <v>12500</v>
      </c>
      <c r="P1576" s="51">
        <v>12500</v>
      </c>
      <c r="Q1576" s="51">
        <v>12500</v>
      </c>
      <c r="R1576" s="51">
        <v>12500</v>
      </c>
      <c r="S1576" s="51">
        <v>12500</v>
      </c>
      <c r="T1576" s="51">
        <v>12500</v>
      </c>
    </row>
    <row r="1577" spans="1:20" s="10" customFormat="1" ht="65.099999999999994" customHeight="1" x14ac:dyDescent="0.3">
      <c r="A1577" s="13">
        <f>IF(D1577="","",SUBTOTAL(3,D$7:$D1577))</f>
        <v>1547</v>
      </c>
      <c r="B1577" s="376"/>
      <c r="C1577" s="55" t="s">
        <v>939</v>
      </c>
      <c r="D1577" s="56" t="s">
        <v>570</v>
      </c>
      <c r="E1577" s="54" t="s">
        <v>44</v>
      </c>
      <c r="F1577" s="53" t="s">
        <v>943</v>
      </c>
      <c r="G1577" s="376"/>
      <c r="H1577" s="54" t="s">
        <v>44</v>
      </c>
      <c r="I1577" s="55"/>
      <c r="J1577" s="389"/>
      <c r="K1577" s="388"/>
      <c r="L1577" s="51">
        <v>16500</v>
      </c>
      <c r="M1577" s="51">
        <v>16500</v>
      </c>
      <c r="N1577" s="51">
        <v>16500</v>
      </c>
      <c r="O1577" s="51">
        <v>16500</v>
      </c>
      <c r="P1577" s="51">
        <v>16500</v>
      </c>
      <c r="Q1577" s="51">
        <v>16500</v>
      </c>
      <c r="R1577" s="51">
        <v>16500</v>
      </c>
      <c r="S1577" s="51">
        <v>16500</v>
      </c>
      <c r="T1577" s="51">
        <v>16500</v>
      </c>
    </row>
    <row r="1578" spans="1:20" s="10" customFormat="1" ht="65.099999999999994" customHeight="1" x14ac:dyDescent="0.3">
      <c r="A1578" s="13">
        <f>IF(D1578="","",SUBTOTAL(3,D$7:$D1578))</f>
        <v>1548</v>
      </c>
      <c r="B1578" s="376"/>
      <c r="C1578" s="55" t="s">
        <v>939</v>
      </c>
      <c r="D1578" s="56" t="s">
        <v>570</v>
      </c>
      <c r="E1578" s="54" t="s">
        <v>44</v>
      </c>
      <c r="F1578" s="53" t="s">
        <v>944</v>
      </c>
      <c r="G1578" s="376"/>
      <c r="H1578" s="54" t="s">
        <v>44</v>
      </c>
      <c r="I1578" s="55"/>
      <c r="J1578" s="389"/>
      <c r="K1578" s="388"/>
      <c r="L1578" s="51">
        <v>21000</v>
      </c>
      <c r="M1578" s="51">
        <v>21000</v>
      </c>
      <c r="N1578" s="51">
        <v>21000</v>
      </c>
      <c r="O1578" s="51">
        <v>21000</v>
      </c>
      <c r="P1578" s="51">
        <v>21000</v>
      </c>
      <c r="Q1578" s="51">
        <v>21000</v>
      </c>
      <c r="R1578" s="51">
        <v>21000</v>
      </c>
      <c r="S1578" s="51">
        <v>21000</v>
      </c>
      <c r="T1578" s="51">
        <v>21000</v>
      </c>
    </row>
    <row r="1579" spans="1:20" s="10" customFormat="1" ht="65.099999999999994" customHeight="1" x14ac:dyDescent="0.3">
      <c r="A1579" s="13">
        <f>IF(D1579="","",SUBTOTAL(3,D$7:$D1579))</f>
        <v>1549</v>
      </c>
      <c r="B1579" s="376"/>
      <c r="C1579" s="55" t="s">
        <v>939</v>
      </c>
      <c r="D1579" s="56" t="s">
        <v>570</v>
      </c>
      <c r="E1579" s="54" t="s">
        <v>44</v>
      </c>
      <c r="F1579" s="53" t="s">
        <v>945</v>
      </c>
      <c r="G1579" s="376"/>
      <c r="H1579" s="54" t="s">
        <v>44</v>
      </c>
      <c r="I1579" s="55"/>
      <c r="J1579" s="389"/>
      <c r="K1579" s="388"/>
      <c r="L1579" s="51">
        <v>27100</v>
      </c>
      <c r="M1579" s="51">
        <v>27100</v>
      </c>
      <c r="N1579" s="51">
        <v>27100</v>
      </c>
      <c r="O1579" s="51">
        <v>27100</v>
      </c>
      <c r="P1579" s="51">
        <v>27100</v>
      </c>
      <c r="Q1579" s="51">
        <v>27100</v>
      </c>
      <c r="R1579" s="51">
        <v>27100</v>
      </c>
      <c r="S1579" s="51">
        <v>27100</v>
      </c>
      <c r="T1579" s="51">
        <v>27100</v>
      </c>
    </row>
    <row r="1580" spans="1:20" s="10" customFormat="1" ht="65.099999999999994" customHeight="1" x14ac:dyDescent="0.3">
      <c r="A1580" s="13">
        <f>IF(D1580="","",SUBTOTAL(3,D$7:$D1580))</f>
        <v>1550</v>
      </c>
      <c r="B1580" s="376"/>
      <c r="C1580" s="55" t="s">
        <v>939</v>
      </c>
      <c r="D1580" s="56" t="s">
        <v>570</v>
      </c>
      <c r="E1580" s="54" t="s">
        <v>44</v>
      </c>
      <c r="F1580" s="53" t="s">
        <v>946</v>
      </c>
      <c r="G1580" s="376"/>
      <c r="H1580" s="54" t="s">
        <v>44</v>
      </c>
      <c r="I1580" s="55"/>
      <c r="J1580" s="389"/>
      <c r="K1580" s="388"/>
      <c r="L1580" s="51">
        <v>31500</v>
      </c>
      <c r="M1580" s="51">
        <v>31500</v>
      </c>
      <c r="N1580" s="51">
        <v>31500</v>
      </c>
      <c r="O1580" s="51">
        <v>31500</v>
      </c>
      <c r="P1580" s="51">
        <v>31500</v>
      </c>
      <c r="Q1580" s="51">
        <v>31500</v>
      </c>
      <c r="R1580" s="51">
        <v>31500</v>
      </c>
      <c r="S1580" s="51">
        <v>31500</v>
      </c>
      <c r="T1580" s="51">
        <v>31500</v>
      </c>
    </row>
    <row r="1581" spans="1:20" s="10" customFormat="1" ht="65.099999999999994" customHeight="1" x14ac:dyDescent="0.3">
      <c r="A1581" s="13">
        <f>IF(D1581="","",SUBTOTAL(3,D$7:$D1581))</f>
        <v>1551</v>
      </c>
      <c r="B1581" s="376"/>
      <c r="C1581" s="55" t="s">
        <v>939</v>
      </c>
      <c r="D1581" s="56" t="s">
        <v>570</v>
      </c>
      <c r="E1581" s="54" t="s">
        <v>44</v>
      </c>
      <c r="F1581" s="53" t="s">
        <v>947</v>
      </c>
      <c r="G1581" s="376"/>
      <c r="H1581" s="54" t="s">
        <v>44</v>
      </c>
      <c r="I1581" s="55"/>
      <c r="J1581" s="389"/>
      <c r="K1581" s="388"/>
      <c r="L1581" s="51">
        <v>39700</v>
      </c>
      <c r="M1581" s="51">
        <v>39700</v>
      </c>
      <c r="N1581" s="51">
        <v>39700</v>
      </c>
      <c r="O1581" s="51">
        <v>39700</v>
      </c>
      <c r="P1581" s="51">
        <v>39700</v>
      </c>
      <c r="Q1581" s="51">
        <v>39700</v>
      </c>
      <c r="R1581" s="51">
        <v>39700</v>
      </c>
      <c r="S1581" s="51">
        <v>39700</v>
      </c>
      <c r="T1581" s="51">
        <v>39700</v>
      </c>
    </row>
    <row r="1582" spans="1:20" s="10" customFormat="1" ht="65.099999999999994" customHeight="1" x14ac:dyDescent="0.3">
      <c r="A1582" s="13">
        <f>IF(D1582="","",SUBTOTAL(3,D$7:$D1582))</f>
        <v>1552</v>
      </c>
      <c r="B1582" s="376"/>
      <c r="C1582" s="55" t="s">
        <v>939</v>
      </c>
      <c r="D1582" s="56" t="s">
        <v>570</v>
      </c>
      <c r="E1582" s="54" t="s">
        <v>44</v>
      </c>
      <c r="F1582" s="53" t="s">
        <v>948</v>
      </c>
      <c r="G1582" s="376"/>
      <c r="H1582" s="54" t="s">
        <v>44</v>
      </c>
      <c r="I1582" s="55"/>
      <c r="J1582" s="389"/>
      <c r="K1582" s="388"/>
      <c r="L1582" s="51">
        <v>49300</v>
      </c>
      <c r="M1582" s="51">
        <v>49300</v>
      </c>
      <c r="N1582" s="51">
        <v>49300</v>
      </c>
      <c r="O1582" s="51">
        <v>49300</v>
      </c>
      <c r="P1582" s="51">
        <v>49300</v>
      </c>
      <c r="Q1582" s="51">
        <v>49300</v>
      </c>
      <c r="R1582" s="51">
        <v>49300</v>
      </c>
      <c r="S1582" s="51">
        <v>49300</v>
      </c>
      <c r="T1582" s="51">
        <v>49300</v>
      </c>
    </row>
    <row r="1583" spans="1:20" s="10" customFormat="1" ht="65.099999999999994" customHeight="1" x14ac:dyDescent="0.3">
      <c r="A1583" s="13">
        <f>IF(D1583="","",SUBTOTAL(3,D$7:$D1583))</f>
        <v>1553</v>
      </c>
      <c r="B1583" s="376"/>
      <c r="C1583" s="55" t="s">
        <v>939</v>
      </c>
      <c r="D1583" s="56" t="s">
        <v>570</v>
      </c>
      <c r="E1583" s="54" t="s">
        <v>44</v>
      </c>
      <c r="F1583" s="53" t="s">
        <v>949</v>
      </c>
      <c r="G1583" s="376"/>
      <c r="H1583" s="54" t="s">
        <v>44</v>
      </c>
      <c r="I1583" s="55"/>
      <c r="J1583" s="389"/>
      <c r="K1583" s="388"/>
      <c r="L1583" s="51">
        <v>59200</v>
      </c>
      <c r="M1583" s="51">
        <v>59200</v>
      </c>
      <c r="N1583" s="51">
        <v>59200</v>
      </c>
      <c r="O1583" s="51">
        <v>59200</v>
      </c>
      <c r="P1583" s="51">
        <v>59200</v>
      </c>
      <c r="Q1583" s="51">
        <v>59200</v>
      </c>
      <c r="R1583" s="51">
        <v>59200</v>
      </c>
      <c r="S1583" s="51">
        <v>59200</v>
      </c>
      <c r="T1583" s="51">
        <v>59200</v>
      </c>
    </row>
    <row r="1584" spans="1:20" s="10" customFormat="1" ht="65.099999999999994" customHeight="1" x14ac:dyDescent="0.3">
      <c r="A1584" s="13">
        <f>IF(D1584="","",SUBTOTAL(3,D$7:$D1584))</f>
        <v>1554</v>
      </c>
      <c r="B1584" s="376"/>
      <c r="C1584" s="55" t="s">
        <v>939</v>
      </c>
      <c r="D1584" s="56" t="s">
        <v>570</v>
      </c>
      <c r="E1584" s="54" t="s">
        <v>44</v>
      </c>
      <c r="F1584" s="53" t="s">
        <v>950</v>
      </c>
      <c r="G1584" s="376"/>
      <c r="H1584" s="54" t="s">
        <v>44</v>
      </c>
      <c r="I1584" s="55"/>
      <c r="J1584" s="389"/>
      <c r="K1584" s="388"/>
      <c r="L1584" s="51">
        <v>92800</v>
      </c>
      <c r="M1584" s="51">
        <v>92800</v>
      </c>
      <c r="N1584" s="51">
        <v>92800</v>
      </c>
      <c r="O1584" s="51">
        <v>92800</v>
      </c>
      <c r="P1584" s="51">
        <v>92800</v>
      </c>
      <c r="Q1584" s="51">
        <v>92800</v>
      </c>
      <c r="R1584" s="51">
        <v>92800</v>
      </c>
      <c r="S1584" s="51">
        <v>92800</v>
      </c>
      <c r="T1584" s="51">
        <v>92800</v>
      </c>
    </row>
    <row r="1585" spans="1:20" s="10" customFormat="1" ht="65.099999999999994" customHeight="1" x14ac:dyDescent="0.3">
      <c r="A1585" s="13">
        <f>IF(D1585="","",SUBTOTAL(3,D$7:$D1585))</f>
        <v>1555</v>
      </c>
      <c r="B1585" s="376"/>
      <c r="C1585" s="55" t="s">
        <v>939</v>
      </c>
      <c r="D1585" s="56" t="s">
        <v>570</v>
      </c>
      <c r="E1585" s="54" t="s">
        <v>44</v>
      </c>
      <c r="F1585" s="53" t="s">
        <v>951</v>
      </c>
      <c r="G1585" s="376"/>
      <c r="H1585" s="54" t="s">
        <v>44</v>
      </c>
      <c r="I1585" s="55"/>
      <c r="J1585" s="389"/>
      <c r="K1585" s="388"/>
      <c r="L1585" s="51">
        <v>80200</v>
      </c>
      <c r="M1585" s="51">
        <v>80200</v>
      </c>
      <c r="N1585" s="51">
        <v>80200</v>
      </c>
      <c r="O1585" s="51">
        <v>80200</v>
      </c>
      <c r="P1585" s="51">
        <v>80200</v>
      </c>
      <c r="Q1585" s="51">
        <v>80200</v>
      </c>
      <c r="R1585" s="51">
        <v>80200</v>
      </c>
      <c r="S1585" s="51">
        <v>80200</v>
      </c>
      <c r="T1585" s="51">
        <v>80200</v>
      </c>
    </row>
    <row r="1586" spans="1:20" s="10" customFormat="1" ht="65.099999999999994" customHeight="1" x14ac:dyDescent="0.3">
      <c r="A1586" s="13">
        <f>IF(D1586="","",SUBTOTAL(3,D$7:$D1586))</f>
        <v>1556</v>
      </c>
      <c r="B1586" s="376"/>
      <c r="C1586" s="55" t="s">
        <v>939</v>
      </c>
      <c r="D1586" s="56" t="s">
        <v>570</v>
      </c>
      <c r="E1586" s="54" t="s">
        <v>44</v>
      </c>
      <c r="F1586" s="53" t="s">
        <v>952</v>
      </c>
      <c r="G1586" s="376"/>
      <c r="H1586" s="54" t="s">
        <v>44</v>
      </c>
      <c r="I1586" s="55"/>
      <c r="J1586" s="389"/>
      <c r="K1586" s="388"/>
      <c r="L1586" s="51">
        <v>86400</v>
      </c>
      <c r="M1586" s="51">
        <v>86400</v>
      </c>
      <c r="N1586" s="51">
        <v>86400</v>
      </c>
      <c r="O1586" s="51">
        <v>86400</v>
      </c>
      <c r="P1586" s="51">
        <v>86400</v>
      </c>
      <c r="Q1586" s="51">
        <v>86400</v>
      </c>
      <c r="R1586" s="51">
        <v>86400</v>
      </c>
      <c r="S1586" s="51">
        <v>86400</v>
      </c>
      <c r="T1586" s="51">
        <v>86400</v>
      </c>
    </row>
    <row r="1587" spans="1:20" s="10" customFormat="1" ht="65.099999999999994" customHeight="1" x14ac:dyDescent="0.3">
      <c r="A1587" s="13">
        <f>IF(D1587="","",SUBTOTAL(3,D$7:$D1587))</f>
        <v>1557</v>
      </c>
      <c r="B1587" s="376"/>
      <c r="C1587" s="55" t="s">
        <v>939</v>
      </c>
      <c r="D1587" s="56" t="s">
        <v>570</v>
      </c>
      <c r="E1587" s="54" t="s">
        <v>44</v>
      </c>
      <c r="F1587" s="53" t="s">
        <v>953</v>
      </c>
      <c r="G1587" s="376"/>
      <c r="H1587" s="54" t="s">
        <v>44</v>
      </c>
      <c r="I1587" s="55"/>
      <c r="J1587" s="389"/>
      <c r="K1587" s="388"/>
      <c r="L1587" s="51">
        <v>110400</v>
      </c>
      <c r="M1587" s="51">
        <v>110400</v>
      </c>
      <c r="N1587" s="51">
        <v>110400</v>
      </c>
      <c r="O1587" s="51">
        <v>110400</v>
      </c>
      <c r="P1587" s="51">
        <v>110400</v>
      </c>
      <c r="Q1587" s="51">
        <v>110400</v>
      </c>
      <c r="R1587" s="51">
        <v>110400</v>
      </c>
      <c r="S1587" s="51">
        <v>110400</v>
      </c>
      <c r="T1587" s="51">
        <v>110400</v>
      </c>
    </row>
    <row r="1588" spans="1:20" s="10" customFormat="1" ht="65.099999999999994" customHeight="1" x14ac:dyDescent="0.3">
      <c r="A1588" s="13">
        <f>IF(D1588="","",SUBTOTAL(3,D$7:$D1588))</f>
        <v>1558</v>
      </c>
      <c r="B1588" s="376"/>
      <c r="C1588" s="55" t="s">
        <v>939</v>
      </c>
      <c r="D1588" s="56" t="s">
        <v>570</v>
      </c>
      <c r="E1588" s="54" t="s">
        <v>44</v>
      </c>
      <c r="F1588" s="53" t="s">
        <v>954</v>
      </c>
      <c r="G1588" s="376"/>
      <c r="H1588" s="54" t="s">
        <v>44</v>
      </c>
      <c r="I1588" s="55"/>
      <c r="J1588" s="389"/>
      <c r="K1588" s="388"/>
      <c r="L1588" s="51">
        <v>82600</v>
      </c>
      <c r="M1588" s="51">
        <v>82600</v>
      </c>
      <c r="N1588" s="51">
        <v>82600</v>
      </c>
      <c r="O1588" s="51">
        <v>82600</v>
      </c>
      <c r="P1588" s="51">
        <v>82600</v>
      </c>
      <c r="Q1588" s="51">
        <v>82600</v>
      </c>
      <c r="R1588" s="51">
        <v>82600</v>
      </c>
      <c r="S1588" s="51">
        <v>82600</v>
      </c>
      <c r="T1588" s="51">
        <v>82600</v>
      </c>
    </row>
    <row r="1589" spans="1:20" s="10" customFormat="1" ht="65.099999999999994" customHeight="1" x14ac:dyDescent="0.3">
      <c r="A1589" s="13">
        <f>IF(D1589="","",SUBTOTAL(3,D$7:$D1589))</f>
        <v>1559</v>
      </c>
      <c r="B1589" s="376"/>
      <c r="C1589" s="55" t="s">
        <v>939</v>
      </c>
      <c r="D1589" s="56" t="s">
        <v>570</v>
      </c>
      <c r="E1589" s="54" t="s">
        <v>44</v>
      </c>
      <c r="F1589" s="53" t="s">
        <v>955</v>
      </c>
      <c r="G1589" s="376"/>
      <c r="H1589" s="54" t="s">
        <v>44</v>
      </c>
      <c r="I1589" s="55"/>
      <c r="J1589" s="389"/>
      <c r="K1589" s="388"/>
      <c r="L1589" s="51">
        <v>85800</v>
      </c>
      <c r="M1589" s="51">
        <v>85800</v>
      </c>
      <c r="N1589" s="51">
        <v>85800</v>
      </c>
      <c r="O1589" s="51">
        <v>85800</v>
      </c>
      <c r="P1589" s="51">
        <v>85800</v>
      </c>
      <c r="Q1589" s="51">
        <v>85800</v>
      </c>
      <c r="R1589" s="51">
        <v>85800</v>
      </c>
      <c r="S1589" s="51">
        <v>85800</v>
      </c>
      <c r="T1589" s="51">
        <v>85800</v>
      </c>
    </row>
    <row r="1590" spans="1:20" s="10" customFormat="1" ht="65.099999999999994" customHeight="1" x14ac:dyDescent="0.3">
      <c r="A1590" s="13">
        <f>IF(D1590="","",SUBTOTAL(3,D$7:$D1590))</f>
        <v>1560</v>
      </c>
      <c r="B1590" s="376"/>
      <c r="C1590" s="55" t="s">
        <v>939</v>
      </c>
      <c r="D1590" s="56" t="s">
        <v>570</v>
      </c>
      <c r="E1590" s="54" t="s">
        <v>44</v>
      </c>
      <c r="F1590" s="53" t="s">
        <v>956</v>
      </c>
      <c r="G1590" s="376"/>
      <c r="H1590" s="54" t="s">
        <v>44</v>
      </c>
      <c r="I1590" s="55"/>
      <c r="J1590" s="389"/>
      <c r="K1590" s="388"/>
      <c r="L1590" s="51">
        <v>139400</v>
      </c>
      <c r="M1590" s="51">
        <v>139400</v>
      </c>
      <c r="N1590" s="51">
        <v>139400</v>
      </c>
      <c r="O1590" s="51">
        <v>139400</v>
      </c>
      <c r="P1590" s="51">
        <v>139400</v>
      </c>
      <c r="Q1590" s="51">
        <v>139400</v>
      </c>
      <c r="R1590" s="51">
        <v>139400</v>
      </c>
      <c r="S1590" s="51">
        <v>139400</v>
      </c>
      <c r="T1590" s="51">
        <v>139400</v>
      </c>
    </row>
    <row r="1591" spans="1:20" s="10" customFormat="1" ht="65.099999999999994" customHeight="1" x14ac:dyDescent="0.3">
      <c r="A1591" s="13">
        <f>IF(D1591="","",SUBTOTAL(3,D$7:$D1591))</f>
        <v>1561</v>
      </c>
      <c r="B1591" s="376"/>
      <c r="C1591" s="55" t="s">
        <v>939</v>
      </c>
      <c r="D1591" s="56" t="s">
        <v>570</v>
      </c>
      <c r="E1591" s="54" t="s">
        <v>44</v>
      </c>
      <c r="F1591" s="53" t="s">
        <v>957</v>
      </c>
      <c r="G1591" s="376"/>
      <c r="H1591" s="54" t="s">
        <v>44</v>
      </c>
      <c r="I1591" s="55"/>
      <c r="J1591" s="389"/>
      <c r="K1591" s="388"/>
      <c r="L1591" s="51">
        <v>177700</v>
      </c>
      <c r="M1591" s="51">
        <v>177700</v>
      </c>
      <c r="N1591" s="51">
        <v>177700</v>
      </c>
      <c r="O1591" s="51">
        <v>177700</v>
      </c>
      <c r="P1591" s="51">
        <v>177700</v>
      </c>
      <c r="Q1591" s="51">
        <v>177700</v>
      </c>
      <c r="R1591" s="51">
        <v>177700</v>
      </c>
      <c r="S1591" s="51">
        <v>177700</v>
      </c>
      <c r="T1591" s="51">
        <v>177700</v>
      </c>
    </row>
    <row r="1592" spans="1:20" s="10" customFormat="1" ht="65.099999999999994" customHeight="1" x14ac:dyDescent="0.3">
      <c r="A1592" s="13">
        <f>IF(D1592="","",SUBTOTAL(3,D$7:$D1592))</f>
        <v>1562</v>
      </c>
      <c r="B1592" s="376"/>
      <c r="C1592" s="55" t="s">
        <v>939</v>
      </c>
      <c r="D1592" s="56" t="s">
        <v>570</v>
      </c>
      <c r="E1592" s="54" t="s">
        <v>44</v>
      </c>
      <c r="F1592" s="53" t="s">
        <v>958</v>
      </c>
      <c r="G1592" s="376"/>
      <c r="H1592" s="54" t="s">
        <v>44</v>
      </c>
      <c r="I1592" s="55"/>
      <c r="J1592" s="389"/>
      <c r="K1592" s="388"/>
      <c r="L1592" s="51">
        <v>181300</v>
      </c>
      <c r="M1592" s="51">
        <v>181300</v>
      </c>
      <c r="N1592" s="51">
        <v>181300</v>
      </c>
      <c r="O1592" s="51">
        <v>181300</v>
      </c>
      <c r="P1592" s="51">
        <v>181300</v>
      </c>
      <c r="Q1592" s="51">
        <v>181300</v>
      </c>
      <c r="R1592" s="51">
        <v>181300</v>
      </c>
      <c r="S1592" s="51">
        <v>181300</v>
      </c>
      <c r="T1592" s="51">
        <v>181300</v>
      </c>
    </row>
    <row r="1593" spans="1:20" s="10" customFormat="1" ht="65.099999999999994" customHeight="1" x14ac:dyDescent="0.3">
      <c r="A1593" s="13">
        <f>IF(D1593="","",SUBTOTAL(3,D$7:$D1593))</f>
        <v>1563</v>
      </c>
      <c r="B1593" s="376"/>
      <c r="C1593" s="55" t="s">
        <v>939</v>
      </c>
      <c r="D1593" s="56" t="s">
        <v>570</v>
      </c>
      <c r="E1593" s="54" t="s">
        <v>44</v>
      </c>
      <c r="F1593" s="53" t="s">
        <v>959</v>
      </c>
      <c r="G1593" s="376"/>
      <c r="H1593" s="54" t="s">
        <v>44</v>
      </c>
      <c r="I1593" s="55"/>
      <c r="J1593" s="389"/>
      <c r="K1593" s="388"/>
      <c r="L1593" s="51">
        <v>233600</v>
      </c>
      <c r="M1593" s="51">
        <v>233600</v>
      </c>
      <c r="N1593" s="51">
        <v>233600</v>
      </c>
      <c r="O1593" s="51">
        <v>233600</v>
      </c>
      <c r="P1593" s="51">
        <v>233600</v>
      </c>
      <c r="Q1593" s="51">
        <v>233600</v>
      </c>
      <c r="R1593" s="51">
        <v>233600</v>
      </c>
      <c r="S1593" s="51">
        <v>233600</v>
      </c>
      <c r="T1593" s="51">
        <v>233600</v>
      </c>
    </row>
    <row r="1594" spans="1:20" s="10" customFormat="1" ht="65.099999999999994" customHeight="1" x14ac:dyDescent="0.3">
      <c r="A1594" s="13">
        <f>IF(D1594="","",SUBTOTAL(3,D$7:$D1594))</f>
        <v>1564</v>
      </c>
      <c r="B1594" s="376"/>
      <c r="C1594" s="55" t="s">
        <v>939</v>
      </c>
      <c r="D1594" s="56" t="s">
        <v>570</v>
      </c>
      <c r="E1594" s="54" t="s">
        <v>44</v>
      </c>
      <c r="F1594" s="53" t="s">
        <v>960</v>
      </c>
      <c r="G1594" s="376"/>
      <c r="H1594" s="54" t="s">
        <v>44</v>
      </c>
      <c r="I1594" s="55"/>
      <c r="J1594" s="389"/>
      <c r="K1594" s="388"/>
      <c r="L1594" s="51">
        <v>179100</v>
      </c>
      <c r="M1594" s="51">
        <v>179100</v>
      </c>
      <c r="N1594" s="51">
        <v>179100</v>
      </c>
      <c r="O1594" s="51">
        <v>179100</v>
      </c>
      <c r="P1594" s="51">
        <v>179100</v>
      </c>
      <c r="Q1594" s="51">
        <v>179100</v>
      </c>
      <c r="R1594" s="51">
        <v>179100</v>
      </c>
      <c r="S1594" s="51">
        <v>179100</v>
      </c>
      <c r="T1594" s="51">
        <v>179100</v>
      </c>
    </row>
    <row r="1595" spans="1:20" s="10" customFormat="1" ht="65.099999999999994" customHeight="1" x14ac:dyDescent="0.3">
      <c r="A1595" s="13">
        <f>IF(D1595="","",SUBTOTAL(3,D$7:$D1595))</f>
        <v>1565</v>
      </c>
      <c r="B1595" s="376"/>
      <c r="C1595" s="55" t="s">
        <v>939</v>
      </c>
      <c r="D1595" s="56" t="s">
        <v>570</v>
      </c>
      <c r="E1595" s="54" t="s">
        <v>44</v>
      </c>
      <c r="F1595" s="53" t="s">
        <v>961</v>
      </c>
      <c r="G1595" s="376"/>
      <c r="H1595" s="54" t="s">
        <v>44</v>
      </c>
      <c r="I1595" s="55"/>
      <c r="J1595" s="389"/>
      <c r="K1595" s="388"/>
      <c r="L1595" s="51">
        <v>258000</v>
      </c>
      <c r="M1595" s="51">
        <v>258000</v>
      </c>
      <c r="N1595" s="51">
        <v>258000</v>
      </c>
      <c r="O1595" s="51">
        <v>258000</v>
      </c>
      <c r="P1595" s="51">
        <v>258000</v>
      </c>
      <c r="Q1595" s="51">
        <v>258000</v>
      </c>
      <c r="R1595" s="51">
        <v>258000</v>
      </c>
      <c r="S1595" s="51">
        <v>258000</v>
      </c>
      <c r="T1595" s="51">
        <v>258000</v>
      </c>
    </row>
    <row r="1596" spans="1:20" s="10" customFormat="1" ht="65.099999999999994" customHeight="1" x14ac:dyDescent="0.3">
      <c r="A1596" s="13">
        <f>IF(D1596="","",SUBTOTAL(3,D$7:$D1596))</f>
        <v>1566</v>
      </c>
      <c r="B1596" s="376"/>
      <c r="C1596" s="55" t="s">
        <v>939</v>
      </c>
      <c r="D1596" s="56" t="s">
        <v>570</v>
      </c>
      <c r="E1596" s="54" t="s">
        <v>44</v>
      </c>
      <c r="F1596" s="53" t="s">
        <v>962</v>
      </c>
      <c r="G1596" s="376"/>
      <c r="H1596" s="54" t="s">
        <v>44</v>
      </c>
      <c r="I1596" s="55"/>
      <c r="J1596" s="389"/>
      <c r="K1596" s="388"/>
      <c r="L1596" s="51">
        <v>282200</v>
      </c>
      <c r="M1596" s="51">
        <v>282200</v>
      </c>
      <c r="N1596" s="51">
        <v>282200</v>
      </c>
      <c r="O1596" s="51">
        <v>282200</v>
      </c>
      <c r="P1596" s="51">
        <v>282200</v>
      </c>
      <c r="Q1596" s="51">
        <v>282200</v>
      </c>
      <c r="R1596" s="51">
        <v>282200</v>
      </c>
      <c r="S1596" s="51">
        <v>282200</v>
      </c>
      <c r="T1596" s="51">
        <v>282200</v>
      </c>
    </row>
    <row r="1597" spans="1:20" s="10" customFormat="1" ht="65.099999999999994" customHeight="1" x14ac:dyDescent="0.3">
      <c r="A1597" s="13">
        <f>IF(D1597="","",SUBTOTAL(3,D$7:$D1597))</f>
        <v>1567</v>
      </c>
      <c r="B1597" s="376"/>
      <c r="C1597" s="55" t="s">
        <v>939</v>
      </c>
      <c r="D1597" s="56" t="s">
        <v>570</v>
      </c>
      <c r="E1597" s="54" t="s">
        <v>44</v>
      </c>
      <c r="F1597" s="53" t="s">
        <v>963</v>
      </c>
      <c r="G1597" s="376"/>
      <c r="H1597" s="54" t="s">
        <v>44</v>
      </c>
      <c r="I1597" s="55"/>
      <c r="J1597" s="389"/>
      <c r="K1597" s="388"/>
      <c r="L1597" s="51">
        <v>363800</v>
      </c>
      <c r="M1597" s="51">
        <v>363800</v>
      </c>
      <c r="N1597" s="51">
        <v>363800</v>
      </c>
      <c r="O1597" s="51">
        <v>363800</v>
      </c>
      <c r="P1597" s="51">
        <v>363800</v>
      </c>
      <c r="Q1597" s="51">
        <v>363800</v>
      </c>
      <c r="R1597" s="51">
        <v>363800</v>
      </c>
      <c r="S1597" s="51">
        <v>363800</v>
      </c>
      <c r="T1597" s="51">
        <v>363800</v>
      </c>
    </row>
    <row r="1598" spans="1:20" s="10" customFormat="1" ht="65.099999999999994" customHeight="1" x14ac:dyDescent="0.3">
      <c r="A1598" s="13">
        <f>IF(D1598="","",SUBTOTAL(3,D$7:$D1598))</f>
        <v>1568</v>
      </c>
      <c r="B1598" s="376"/>
      <c r="C1598" s="55" t="s">
        <v>939</v>
      </c>
      <c r="D1598" s="56" t="s">
        <v>570</v>
      </c>
      <c r="E1598" s="54" t="s">
        <v>44</v>
      </c>
      <c r="F1598" s="53" t="s">
        <v>964</v>
      </c>
      <c r="G1598" s="376"/>
      <c r="H1598" s="54" t="s">
        <v>44</v>
      </c>
      <c r="I1598" s="55"/>
      <c r="J1598" s="389"/>
      <c r="K1598" s="388"/>
      <c r="L1598" s="51">
        <v>337500</v>
      </c>
      <c r="M1598" s="51">
        <v>337500</v>
      </c>
      <c r="N1598" s="51">
        <v>337500</v>
      </c>
      <c r="O1598" s="51">
        <v>337500</v>
      </c>
      <c r="P1598" s="51">
        <v>337500</v>
      </c>
      <c r="Q1598" s="51">
        <v>337500</v>
      </c>
      <c r="R1598" s="51">
        <v>337500</v>
      </c>
      <c r="S1598" s="51">
        <v>337500</v>
      </c>
      <c r="T1598" s="51">
        <v>337500</v>
      </c>
    </row>
    <row r="1599" spans="1:20" s="10" customFormat="1" ht="65.099999999999994" customHeight="1" x14ac:dyDescent="0.3">
      <c r="A1599" s="13">
        <f>IF(D1599="","",SUBTOTAL(3,D$7:$D1599))</f>
        <v>1569</v>
      </c>
      <c r="B1599" s="376"/>
      <c r="C1599" s="55" t="s">
        <v>939</v>
      </c>
      <c r="D1599" s="56" t="s">
        <v>570</v>
      </c>
      <c r="E1599" s="54" t="s">
        <v>44</v>
      </c>
      <c r="F1599" s="53" t="s">
        <v>965</v>
      </c>
      <c r="G1599" s="376"/>
      <c r="H1599" s="54" t="s">
        <v>44</v>
      </c>
      <c r="I1599" s="55"/>
      <c r="J1599" s="389"/>
      <c r="K1599" s="388"/>
      <c r="L1599" s="51">
        <v>421300</v>
      </c>
      <c r="M1599" s="51">
        <v>421300</v>
      </c>
      <c r="N1599" s="51">
        <v>421300</v>
      </c>
      <c r="O1599" s="51">
        <v>421300</v>
      </c>
      <c r="P1599" s="51">
        <v>421300</v>
      </c>
      <c r="Q1599" s="51">
        <v>421300</v>
      </c>
      <c r="R1599" s="51">
        <v>421300</v>
      </c>
      <c r="S1599" s="51">
        <v>421300</v>
      </c>
      <c r="T1599" s="51">
        <v>421300</v>
      </c>
    </row>
    <row r="1600" spans="1:20" s="10" customFormat="1" ht="65.099999999999994" customHeight="1" x14ac:dyDescent="0.3">
      <c r="A1600" s="13">
        <f>IF(D1600="","",SUBTOTAL(3,D$7:$D1600))</f>
        <v>1570</v>
      </c>
      <c r="B1600" s="376"/>
      <c r="C1600" s="55" t="s">
        <v>939</v>
      </c>
      <c r="D1600" s="56" t="s">
        <v>570</v>
      </c>
      <c r="E1600" s="54" t="s">
        <v>44</v>
      </c>
      <c r="F1600" s="53" t="s">
        <v>966</v>
      </c>
      <c r="G1600" s="376"/>
      <c r="H1600" s="54" t="s">
        <v>44</v>
      </c>
      <c r="I1600" s="55"/>
      <c r="J1600" s="389"/>
      <c r="K1600" s="388"/>
      <c r="L1600" s="51">
        <v>436100</v>
      </c>
      <c r="M1600" s="51">
        <v>436100</v>
      </c>
      <c r="N1600" s="51">
        <v>436100</v>
      </c>
      <c r="O1600" s="51">
        <v>436100</v>
      </c>
      <c r="P1600" s="51">
        <v>436100</v>
      </c>
      <c r="Q1600" s="51">
        <v>436100</v>
      </c>
      <c r="R1600" s="51">
        <v>436100</v>
      </c>
      <c r="S1600" s="51">
        <v>436100</v>
      </c>
      <c r="T1600" s="51">
        <v>436100</v>
      </c>
    </row>
    <row r="1601" spans="1:20" s="10" customFormat="1" ht="65.099999999999994" customHeight="1" x14ac:dyDescent="0.3">
      <c r="A1601" s="13">
        <f>IF(D1601="","",SUBTOTAL(3,D$7:$D1601))</f>
        <v>1571</v>
      </c>
      <c r="B1601" s="376"/>
      <c r="C1601" s="55" t="s">
        <v>939</v>
      </c>
      <c r="D1601" s="56" t="s">
        <v>570</v>
      </c>
      <c r="E1601" s="54" t="s">
        <v>44</v>
      </c>
      <c r="F1601" s="53" t="s">
        <v>967</v>
      </c>
      <c r="G1601" s="376"/>
      <c r="H1601" s="54" t="s">
        <v>44</v>
      </c>
      <c r="I1601" s="55"/>
      <c r="J1601" s="389"/>
      <c r="K1601" s="388"/>
      <c r="L1601" s="51">
        <v>616300</v>
      </c>
      <c r="M1601" s="51">
        <v>616300</v>
      </c>
      <c r="N1601" s="51">
        <v>616300</v>
      </c>
      <c r="O1601" s="51">
        <v>616300</v>
      </c>
      <c r="P1601" s="51">
        <v>616300</v>
      </c>
      <c r="Q1601" s="51">
        <v>616300</v>
      </c>
      <c r="R1601" s="51">
        <v>616300</v>
      </c>
      <c r="S1601" s="51">
        <v>616300</v>
      </c>
      <c r="T1601" s="51">
        <v>616300</v>
      </c>
    </row>
    <row r="1602" spans="1:20" s="10" customFormat="1" ht="65.099999999999994" customHeight="1" x14ac:dyDescent="0.3">
      <c r="A1602" s="13">
        <f>IF(D1602="","",SUBTOTAL(3,D$7:$D1602))</f>
        <v>1572</v>
      </c>
      <c r="B1602" s="376"/>
      <c r="C1602" s="55" t="s">
        <v>939</v>
      </c>
      <c r="D1602" s="56" t="s">
        <v>570</v>
      </c>
      <c r="E1602" s="54" t="s">
        <v>44</v>
      </c>
      <c r="F1602" s="53" t="s">
        <v>968</v>
      </c>
      <c r="G1602" s="376"/>
      <c r="H1602" s="54" t="s">
        <v>44</v>
      </c>
      <c r="I1602" s="55"/>
      <c r="J1602" s="389"/>
      <c r="K1602" s="388"/>
      <c r="L1602" s="51">
        <v>468800</v>
      </c>
      <c r="M1602" s="51">
        <v>468800</v>
      </c>
      <c r="N1602" s="51">
        <v>468800</v>
      </c>
      <c r="O1602" s="51">
        <v>468800</v>
      </c>
      <c r="P1602" s="51">
        <v>468800</v>
      </c>
      <c r="Q1602" s="51">
        <v>468800</v>
      </c>
      <c r="R1602" s="51">
        <v>468800</v>
      </c>
      <c r="S1602" s="51">
        <v>468800</v>
      </c>
      <c r="T1602" s="51">
        <v>468800</v>
      </c>
    </row>
    <row r="1603" spans="1:20" s="10" customFormat="1" ht="65.099999999999994" customHeight="1" x14ac:dyDescent="0.3">
      <c r="A1603" s="13">
        <f>IF(D1603="","",SUBTOTAL(3,D$7:$D1603))</f>
        <v>1573</v>
      </c>
      <c r="B1603" s="376"/>
      <c r="C1603" s="55" t="s">
        <v>939</v>
      </c>
      <c r="D1603" s="56" t="s">
        <v>570</v>
      </c>
      <c r="E1603" s="54" t="s">
        <v>44</v>
      </c>
      <c r="F1603" s="53" t="s">
        <v>969</v>
      </c>
      <c r="G1603" s="376"/>
      <c r="H1603" s="54" t="s">
        <v>44</v>
      </c>
      <c r="I1603" s="55"/>
      <c r="J1603" s="389"/>
      <c r="K1603" s="388"/>
      <c r="L1603" s="51">
        <v>690000</v>
      </c>
      <c r="M1603" s="51">
        <v>690000</v>
      </c>
      <c r="N1603" s="51">
        <v>690000</v>
      </c>
      <c r="O1603" s="51">
        <v>690000</v>
      </c>
      <c r="P1603" s="51">
        <v>690000</v>
      </c>
      <c r="Q1603" s="51">
        <v>690000</v>
      </c>
      <c r="R1603" s="51">
        <v>690000</v>
      </c>
      <c r="S1603" s="51">
        <v>690000</v>
      </c>
      <c r="T1603" s="51">
        <v>690000</v>
      </c>
    </row>
    <row r="1604" spans="1:20" s="10" customFormat="1" ht="65.099999999999994" customHeight="1" x14ac:dyDescent="0.3">
      <c r="A1604" s="13">
        <f>IF(D1604="","",SUBTOTAL(3,D$7:$D1604))</f>
        <v>1574</v>
      </c>
      <c r="B1604" s="376"/>
      <c r="C1604" s="55" t="s">
        <v>939</v>
      </c>
      <c r="D1604" s="56" t="s">
        <v>570</v>
      </c>
      <c r="E1604" s="54" t="s">
        <v>44</v>
      </c>
      <c r="F1604" s="53" t="s">
        <v>970</v>
      </c>
      <c r="G1604" s="376"/>
      <c r="H1604" s="54" t="s">
        <v>44</v>
      </c>
      <c r="I1604" s="55"/>
      <c r="J1604" s="389"/>
      <c r="K1604" s="388"/>
      <c r="L1604" s="51">
        <v>919200</v>
      </c>
      <c r="M1604" s="51">
        <v>919200</v>
      </c>
      <c r="N1604" s="51">
        <v>919200</v>
      </c>
      <c r="O1604" s="51">
        <v>919200</v>
      </c>
      <c r="P1604" s="51">
        <v>919200</v>
      </c>
      <c r="Q1604" s="51">
        <v>919200</v>
      </c>
      <c r="R1604" s="51">
        <v>919200</v>
      </c>
      <c r="S1604" s="51">
        <v>919200</v>
      </c>
      <c r="T1604" s="51">
        <v>919200</v>
      </c>
    </row>
    <row r="1605" spans="1:20" s="10" customFormat="1" ht="65.099999999999994" customHeight="1" x14ac:dyDescent="0.3">
      <c r="A1605" s="13">
        <f>IF(D1605="","",SUBTOTAL(3,D$7:$D1605))</f>
        <v>1575</v>
      </c>
      <c r="B1605" s="376"/>
      <c r="C1605" s="55" t="s">
        <v>971</v>
      </c>
      <c r="D1605" s="56" t="s">
        <v>972</v>
      </c>
      <c r="E1605" s="54" t="s">
        <v>44</v>
      </c>
      <c r="F1605" s="53" t="s">
        <v>973</v>
      </c>
      <c r="G1605" s="376"/>
      <c r="H1605" s="54" t="s">
        <v>44</v>
      </c>
      <c r="I1605" s="55"/>
      <c r="J1605" s="389"/>
      <c r="K1605" s="388"/>
      <c r="L1605" s="51">
        <v>2600</v>
      </c>
      <c r="M1605" s="51">
        <v>2600</v>
      </c>
      <c r="N1605" s="51">
        <v>2600</v>
      </c>
      <c r="O1605" s="51">
        <v>2600</v>
      </c>
      <c r="P1605" s="51">
        <v>2600</v>
      </c>
      <c r="Q1605" s="51">
        <v>2600</v>
      </c>
      <c r="R1605" s="51">
        <v>2600</v>
      </c>
      <c r="S1605" s="51">
        <v>2600</v>
      </c>
      <c r="T1605" s="51">
        <v>2600</v>
      </c>
    </row>
    <row r="1606" spans="1:20" s="10" customFormat="1" ht="65.099999999999994" customHeight="1" x14ac:dyDescent="0.3">
      <c r="A1606" s="13">
        <f>IF(D1606="","",SUBTOTAL(3,D$7:$D1606))</f>
        <v>1576</v>
      </c>
      <c r="B1606" s="376"/>
      <c r="C1606" s="55" t="s">
        <v>971</v>
      </c>
      <c r="D1606" s="56" t="s">
        <v>972</v>
      </c>
      <c r="E1606" s="54" t="s">
        <v>44</v>
      </c>
      <c r="F1606" s="53" t="s">
        <v>974</v>
      </c>
      <c r="G1606" s="376"/>
      <c r="H1606" s="54" t="s">
        <v>44</v>
      </c>
      <c r="I1606" s="55"/>
      <c r="J1606" s="389"/>
      <c r="K1606" s="388"/>
      <c r="L1606" s="51">
        <v>4100</v>
      </c>
      <c r="M1606" s="51">
        <v>4100</v>
      </c>
      <c r="N1606" s="51">
        <v>4100</v>
      </c>
      <c r="O1606" s="51">
        <v>4100</v>
      </c>
      <c r="P1606" s="51">
        <v>4100</v>
      </c>
      <c r="Q1606" s="51">
        <v>4100</v>
      </c>
      <c r="R1606" s="51">
        <v>4100</v>
      </c>
      <c r="S1606" s="51">
        <v>4100</v>
      </c>
      <c r="T1606" s="51">
        <v>4100</v>
      </c>
    </row>
    <row r="1607" spans="1:20" s="10" customFormat="1" ht="65.099999999999994" customHeight="1" x14ac:dyDescent="0.3">
      <c r="A1607" s="13">
        <f>IF(D1607="","",SUBTOTAL(3,D$7:$D1607))</f>
        <v>1577</v>
      </c>
      <c r="B1607" s="376"/>
      <c r="C1607" s="55" t="s">
        <v>971</v>
      </c>
      <c r="D1607" s="56" t="s">
        <v>972</v>
      </c>
      <c r="E1607" s="54" t="s">
        <v>44</v>
      </c>
      <c r="F1607" s="53" t="s">
        <v>975</v>
      </c>
      <c r="G1607" s="376"/>
      <c r="H1607" s="54" t="s">
        <v>44</v>
      </c>
      <c r="I1607" s="55"/>
      <c r="J1607" s="389"/>
      <c r="K1607" s="388"/>
      <c r="L1607" s="51">
        <v>5800</v>
      </c>
      <c r="M1607" s="51">
        <v>5800</v>
      </c>
      <c r="N1607" s="51">
        <v>5800</v>
      </c>
      <c r="O1607" s="51">
        <v>5800</v>
      </c>
      <c r="P1607" s="51">
        <v>5800</v>
      </c>
      <c r="Q1607" s="51">
        <v>5800</v>
      </c>
      <c r="R1607" s="51">
        <v>5800</v>
      </c>
      <c r="S1607" s="51">
        <v>5800</v>
      </c>
      <c r="T1607" s="51">
        <v>5800</v>
      </c>
    </row>
    <row r="1608" spans="1:20" s="10" customFormat="1" ht="65.099999999999994" customHeight="1" x14ac:dyDescent="0.3">
      <c r="A1608" s="13">
        <f>IF(D1608="","",SUBTOTAL(3,D$7:$D1608))</f>
        <v>1578</v>
      </c>
      <c r="B1608" s="376"/>
      <c r="C1608" s="55" t="s">
        <v>971</v>
      </c>
      <c r="D1608" s="56" t="s">
        <v>972</v>
      </c>
      <c r="E1608" s="54" t="s">
        <v>44</v>
      </c>
      <c r="F1608" s="53" t="s">
        <v>976</v>
      </c>
      <c r="G1608" s="376"/>
      <c r="H1608" s="54" t="s">
        <v>44</v>
      </c>
      <c r="I1608" s="55"/>
      <c r="J1608" s="389"/>
      <c r="K1608" s="388"/>
      <c r="L1608" s="51">
        <v>8700</v>
      </c>
      <c r="M1608" s="51">
        <v>8700</v>
      </c>
      <c r="N1608" s="51">
        <v>8700</v>
      </c>
      <c r="O1608" s="51">
        <v>8700</v>
      </c>
      <c r="P1608" s="51">
        <v>8700</v>
      </c>
      <c r="Q1608" s="51">
        <v>8700</v>
      </c>
      <c r="R1608" s="51">
        <v>8700</v>
      </c>
      <c r="S1608" s="51">
        <v>8700</v>
      </c>
      <c r="T1608" s="51">
        <v>8700</v>
      </c>
    </row>
    <row r="1609" spans="1:20" s="10" customFormat="1" ht="65.099999999999994" customHeight="1" x14ac:dyDescent="0.3">
      <c r="A1609" s="13">
        <f>IF(D1609="","",SUBTOTAL(3,D$7:$D1609))</f>
        <v>1579</v>
      </c>
      <c r="B1609" s="376"/>
      <c r="C1609" s="55" t="s">
        <v>971</v>
      </c>
      <c r="D1609" s="56" t="s">
        <v>972</v>
      </c>
      <c r="E1609" s="54" t="s">
        <v>44</v>
      </c>
      <c r="F1609" s="53" t="s">
        <v>977</v>
      </c>
      <c r="G1609" s="376"/>
      <c r="H1609" s="54" t="s">
        <v>44</v>
      </c>
      <c r="I1609" s="55"/>
      <c r="J1609" s="389"/>
      <c r="K1609" s="388"/>
      <c r="L1609" s="51">
        <v>13800</v>
      </c>
      <c r="M1609" s="51">
        <v>13800</v>
      </c>
      <c r="N1609" s="51">
        <v>13800</v>
      </c>
      <c r="O1609" s="51">
        <v>13800</v>
      </c>
      <c r="P1609" s="51">
        <v>13800</v>
      </c>
      <c r="Q1609" s="51">
        <v>13800</v>
      </c>
      <c r="R1609" s="51">
        <v>13800</v>
      </c>
      <c r="S1609" s="51">
        <v>13800</v>
      </c>
      <c r="T1609" s="51">
        <v>13800</v>
      </c>
    </row>
    <row r="1610" spans="1:20" s="10" customFormat="1" ht="65.099999999999994" customHeight="1" x14ac:dyDescent="0.3">
      <c r="A1610" s="13">
        <f>IF(D1610="","",SUBTOTAL(3,D$7:$D1610))</f>
        <v>1580</v>
      </c>
      <c r="B1610" s="376"/>
      <c r="C1610" s="55" t="s">
        <v>971</v>
      </c>
      <c r="D1610" s="56" t="s">
        <v>972</v>
      </c>
      <c r="E1610" s="54" t="s">
        <v>44</v>
      </c>
      <c r="F1610" s="53" t="s">
        <v>978</v>
      </c>
      <c r="G1610" s="376"/>
      <c r="H1610" s="54" t="s">
        <v>44</v>
      </c>
      <c r="I1610" s="55"/>
      <c r="J1610" s="389"/>
      <c r="K1610" s="388"/>
      <c r="L1610" s="51">
        <v>21900</v>
      </c>
      <c r="M1610" s="51">
        <v>21900</v>
      </c>
      <c r="N1610" s="51">
        <v>21900</v>
      </c>
      <c r="O1610" s="51">
        <v>21900</v>
      </c>
      <c r="P1610" s="51">
        <v>21900</v>
      </c>
      <c r="Q1610" s="51">
        <v>21900</v>
      </c>
      <c r="R1610" s="51">
        <v>21900</v>
      </c>
      <c r="S1610" s="51">
        <v>21900</v>
      </c>
      <c r="T1610" s="51">
        <v>21900</v>
      </c>
    </row>
    <row r="1611" spans="1:20" s="10" customFormat="1" ht="65.099999999999994" customHeight="1" x14ac:dyDescent="0.3">
      <c r="A1611" s="13">
        <f>IF(D1611="","",SUBTOTAL(3,D$7:$D1611))</f>
        <v>1581</v>
      </c>
      <c r="B1611" s="376"/>
      <c r="C1611" s="55" t="s">
        <v>971</v>
      </c>
      <c r="D1611" s="56" t="s">
        <v>972</v>
      </c>
      <c r="E1611" s="54" t="s">
        <v>44</v>
      </c>
      <c r="F1611" s="53" t="s">
        <v>979</v>
      </c>
      <c r="G1611" s="376"/>
      <c r="H1611" s="54" t="s">
        <v>44</v>
      </c>
      <c r="I1611" s="55"/>
      <c r="J1611" s="389"/>
      <c r="K1611" s="388"/>
      <c r="L1611" s="51">
        <v>42000</v>
      </c>
      <c r="M1611" s="51">
        <v>42000</v>
      </c>
      <c r="N1611" s="51">
        <v>42000</v>
      </c>
      <c r="O1611" s="51">
        <v>42000</v>
      </c>
      <c r="P1611" s="51">
        <v>42000</v>
      </c>
      <c r="Q1611" s="51">
        <v>42000</v>
      </c>
      <c r="R1611" s="51">
        <v>42000</v>
      </c>
      <c r="S1611" s="51">
        <v>42000</v>
      </c>
      <c r="T1611" s="51">
        <v>42000</v>
      </c>
    </row>
    <row r="1612" spans="1:20" s="10" customFormat="1" ht="65.099999999999994" customHeight="1" x14ac:dyDescent="0.3">
      <c r="A1612" s="13">
        <f>IF(D1612="","",SUBTOTAL(3,D$7:$D1612))</f>
        <v>1582</v>
      </c>
      <c r="B1612" s="376"/>
      <c r="C1612" s="55" t="s">
        <v>971</v>
      </c>
      <c r="D1612" s="56" t="s">
        <v>972</v>
      </c>
      <c r="E1612" s="54" t="s">
        <v>44</v>
      </c>
      <c r="F1612" s="53" t="s">
        <v>980</v>
      </c>
      <c r="G1612" s="376"/>
      <c r="H1612" s="54" t="s">
        <v>44</v>
      </c>
      <c r="I1612" s="55"/>
      <c r="J1612" s="389"/>
      <c r="K1612" s="388"/>
      <c r="L1612" s="51">
        <v>20600</v>
      </c>
      <c r="M1612" s="51">
        <v>20600</v>
      </c>
      <c r="N1612" s="51">
        <v>20600</v>
      </c>
      <c r="O1612" s="51">
        <v>20600</v>
      </c>
      <c r="P1612" s="51">
        <v>20600</v>
      </c>
      <c r="Q1612" s="51">
        <v>20600</v>
      </c>
      <c r="R1612" s="51">
        <v>20600</v>
      </c>
      <c r="S1612" s="51">
        <v>20600</v>
      </c>
      <c r="T1612" s="51">
        <v>20600</v>
      </c>
    </row>
    <row r="1613" spans="1:20" s="10" customFormat="1" ht="65.099999999999994" customHeight="1" x14ac:dyDescent="0.3">
      <c r="A1613" s="13">
        <f>IF(D1613="","",SUBTOTAL(3,D$7:$D1613))</f>
        <v>1583</v>
      </c>
      <c r="B1613" s="376"/>
      <c r="C1613" s="55" t="s">
        <v>971</v>
      </c>
      <c r="D1613" s="56" t="s">
        <v>972</v>
      </c>
      <c r="E1613" s="54" t="s">
        <v>44</v>
      </c>
      <c r="F1613" s="53" t="s">
        <v>981</v>
      </c>
      <c r="G1613" s="376"/>
      <c r="H1613" s="54" t="s">
        <v>44</v>
      </c>
      <c r="I1613" s="55"/>
      <c r="J1613" s="389"/>
      <c r="K1613" s="388"/>
      <c r="L1613" s="51">
        <v>54400</v>
      </c>
      <c r="M1613" s="51">
        <v>54400</v>
      </c>
      <c r="N1613" s="51">
        <v>54400</v>
      </c>
      <c r="O1613" s="51">
        <v>54400</v>
      </c>
      <c r="P1613" s="51">
        <v>54400</v>
      </c>
      <c r="Q1613" s="51">
        <v>54400</v>
      </c>
      <c r="R1613" s="51">
        <v>54400</v>
      </c>
      <c r="S1613" s="51">
        <v>54400</v>
      </c>
      <c r="T1613" s="51">
        <v>54400</v>
      </c>
    </row>
    <row r="1614" spans="1:20" s="10" customFormat="1" ht="65.099999999999994" customHeight="1" x14ac:dyDescent="0.3">
      <c r="A1614" s="13">
        <f>IF(D1614="","",SUBTOTAL(3,D$7:$D1614))</f>
        <v>1584</v>
      </c>
      <c r="B1614" s="376"/>
      <c r="C1614" s="55" t="s">
        <v>971</v>
      </c>
      <c r="D1614" s="56" t="s">
        <v>972</v>
      </c>
      <c r="E1614" s="54" t="s">
        <v>44</v>
      </c>
      <c r="F1614" s="53" t="s">
        <v>982</v>
      </c>
      <c r="G1614" s="376"/>
      <c r="H1614" s="54" t="s">
        <v>44</v>
      </c>
      <c r="I1614" s="55"/>
      <c r="J1614" s="389"/>
      <c r="K1614" s="388"/>
      <c r="L1614" s="51">
        <v>49900</v>
      </c>
      <c r="M1614" s="51">
        <v>49900</v>
      </c>
      <c r="N1614" s="51">
        <v>49900</v>
      </c>
      <c r="O1614" s="51">
        <v>49900</v>
      </c>
      <c r="P1614" s="51">
        <v>49900</v>
      </c>
      <c r="Q1614" s="51">
        <v>49900</v>
      </c>
      <c r="R1614" s="51">
        <v>49900</v>
      </c>
      <c r="S1614" s="51">
        <v>49900</v>
      </c>
      <c r="T1614" s="51">
        <v>49900</v>
      </c>
    </row>
    <row r="1615" spans="1:20" s="10" customFormat="1" ht="65.099999999999994" customHeight="1" x14ac:dyDescent="0.3">
      <c r="A1615" s="13">
        <f>IF(D1615="","",SUBTOTAL(3,D$7:$D1615))</f>
        <v>1585</v>
      </c>
      <c r="B1615" s="376"/>
      <c r="C1615" s="55" t="s">
        <v>971</v>
      </c>
      <c r="D1615" s="56" t="s">
        <v>972</v>
      </c>
      <c r="E1615" s="54" t="s">
        <v>44</v>
      </c>
      <c r="F1615" s="53" t="s">
        <v>983</v>
      </c>
      <c r="G1615" s="376"/>
      <c r="H1615" s="54" t="s">
        <v>44</v>
      </c>
      <c r="I1615" s="55"/>
      <c r="J1615" s="389"/>
      <c r="K1615" s="388"/>
      <c r="L1615" s="51">
        <v>87300</v>
      </c>
      <c r="M1615" s="51">
        <v>87300</v>
      </c>
      <c r="N1615" s="51">
        <v>87300</v>
      </c>
      <c r="O1615" s="51">
        <v>87300</v>
      </c>
      <c r="P1615" s="51">
        <v>87300</v>
      </c>
      <c r="Q1615" s="51">
        <v>87300</v>
      </c>
      <c r="R1615" s="51">
        <v>87300</v>
      </c>
      <c r="S1615" s="51">
        <v>87300</v>
      </c>
      <c r="T1615" s="51">
        <v>87300</v>
      </c>
    </row>
    <row r="1616" spans="1:20" s="10" customFormat="1" ht="65.099999999999994" customHeight="1" x14ac:dyDescent="0.3">
      <c r="A1616" s="13">
        <f>IF(D1616="","",SUBTOTAL(3,D$7:$D1616))</f>
        <v>1586</v>
      </c>
      <c r="B1616" s="376"/>
      <c r="C1616" s="55" t="s">
        <v>971</v>
      </c>
      <c r="D1616" s="56" t="s">
        <v>972</v>
      </c>
      <c r="E1616" s="54" t="s">
        <v>44</v>
      </c>
      <c r="F1616" s="53" t="s">
        <v>984</v>
      </c>
      <c r="G1616" s="376"/>
      <c r="H1616" s="54" t="s">
        <v>44</v>
      </c>
      <c r="I1616" s="55"/>
      <c r="J1616" s="389"/>
      <c r="K1616" s="388"/>
      <c r="L1616" s="51">
        <v>1900</v>
      </c>
      <c r="M1616" s="51">
        <v>1900</v>
      </c>
      <c r="N1616" s="51">
        <v>1900</v>
      </c>
      <c r="O1616" s="51">
        <v>1900</v>
      </c>
      <c r="P1616" s="51">
        <v>1900</v>
      </c>
      <c r="Q1616" s="51">
        <v>1900</v>
      </c>
      <c r="R1616" s="51">
        <v>1900</v>
      </c>
      <c r="S1616" s="51">
        <v>1900</v>
      </c>
      <c r="T1616" s="51">
        <v>1900</v>
      </c>
    </row>
    <row r="1617" spans="1:20" s="10" customFormat="1" ht="65.099999999999994" customHeight="1" x14ac:dyDescent="0.3">
      <c r="A1617" s="13">
        <f>IF(D1617="","",SUBTOTAL(3,D$7:$D1617))</f>
        <v>1587</v>
      </c>
      <c r="B1617" s="376"/>
      <c r="C1617" s="55" t="s">
        <v>971</v>
      </c>
      <c r="D1617" s="56" t="s">
        <v>972</v>
      </c>
      <c r="E1617" s="54" t="s">
        <v>44</v>
      </c>
      <c r="F1617" s="53" t="s">
        <v>985</v>
      </c>
      <c r="G1617" s="376"/>
      <c r="H1617" s="54" t="s">
        <v>44</v>
      </c>
      <c r="I1617" s="55"/>
      <c r="J1617" s="389"/>
      <c r="K1617" s="388"/>
      <c r="L1617" s="51">
        <v>2800</v>
      </c>
      <c r="M1617" s="51">
        <v>2800</v>
      </c>
      <c r="N1617" s="51">
        <v>2800</v>
      </c>
      <c r="O1617" s="51">
        <v>2800</v>
      </c>
      <c r="P1617" s="51">
        <v>2800</v>
      </c>
      <c r="Q1617" s="51">
        <v>2800</v>
      </c>
      <c r="R1617" s="51">
        <v>2800</v>
      </c>
      <c r="S1617" s="51">
        <v>2800</v>
      </c>
      <c r="T1617" s="51">
        <v>2800</v>
      </c>
    </row>
    <row r="1618" spans="1:20" s="10" customFormat="1" ht="65.099999999999994" customHeight="1" x14ac:dyDescent="0.3">
      <c r="A1618" s="13">
        <f>IF(D1618="","",SUBTOTAL(3,D$7:$D1618))</f>
        <v>1588</v>
      </c>
      <c r="B1618" s="376"/>
      <c r="C1618" s="55" t="s">
        <v>971</v>
      </c>
      <c r="D1618" s="56" t="s">
        <v>972</v>
      </c>
      <c r="E1618" s="54" t="s">
        <v>44</v>
      </c>
      <c r="F1618" s="53" t="s">
        <v>986</v>
      </c>
      <c r="G1618" s="376"/>
      <c r="H1618" s="54" t="s">
        <v>44</v>
      </c>
      <c r="I1618" s="55"/>
      <c r="J1618" s="389"/>
      <c r="K1618" s="388"/>
      <c r="L1618" s="51">
        <v>4600</v>
      </c>
      <c r="M1618" s="51">
        <v>4600</v>
      </c>
      <c r="N1618" s="51">
        <v>4600</v>
      </c>
      <c r="O1618" s="51">
        <v>4600</v>
      </c>
      <c r="P1618" s="51">
        <v>4600</v>
      </c>
      <c r="Q1618" s="51">
        <v>4600</v>
      </c>
      <c r="R1618" s="51">
        <v>4600</v>
      </c>
      <c r="S1618" s="51">
        <v>4600</v>
      </c>
      <c r="T1618" s="51">
        <v>4600</v>
      </c>
    </row>
    <row r="1619" spans="1:20" s="10" customFormat="1" ht="65.099999999999994" customHeight="1" x14ac:dyDescent="0.3">
      <c r="A1619" s="13">
        <f>IF(D1619="","",SUBTOTAL(3,D$7:$D1619))</f>
        <v>1589</v>
      </c>
      <c r="B1619" s="376"/>
      <c r="C1619" s="55" t="s">
        <v>971</v>
      </c>
      <c r="D1619" s="56" t="s">
        <v>972</v>
      </c>
      <c r="E1619" s="54" t="s">
        <v>44</v>
      </c>
      <c r="F1619" s="53" t="s">
        <v>987</v>
      </c>
      <c r="G1619" s="376"/>
      <c r="H1619" s="54" t="s">
        <v>44</v>
      </c>
      <c r="I1619" s="55"/>
      <c r="J1619" s="389"/>
      <c r="K1619" s="388"/>
      <c r="L1619" s="51">
        <v>6300</v>
      </c>
      <c r="M1619" s="51">
        <v>6300</v>
      </c>
      <c r="N1619" s="51">
        <v>6300</v>
      </c>
      <c r="O1619" s="51">
        <v>6300</v>
      </c>
      <c r="P1619" s="51">
        <v>6300</v>
      </c>
      <c r="Q1619" s="51">
        <v>6300</v>
      </c>
      <c r="R1619" s="51">
        <v>6300</v>
      </c>
      <c r="S1619" s="51">
        <v>6300</v>
      </c>
      <c r="T1619" s="51">
        <v>6300</v>
      </c>
    </row>
    <row r="1620" spans="1:20" s="10" customFormat="1" ht="65.099999999999994" customHeight="1" x14ac:dyDescent="0.3">
      <c r="A1620" s="13">
        <f>IF(D1620="","",SUBTOTAL(3,D$7:$D1620))</f>
        <v>1590</v>
      </c>
      <c r="B1620" s="376"/>
      <c r="C1620" s="55" t="s">
        <v>971</v>
      </c>
      <c r="D1620" s="56" t="s">
        <v>972</v>
      </c>
      <c r="E1620" s="54" t="s">
        <v>44</v>
      </c>
      <c r="F1620" s="53" t="s">
        <v>988</v>
      </c>
      <c r="G1620" s="376"/>
      <c r="H1620" s="54" t="s">
        <v>44</v>
      </c>
      <c r="I1620" s="55"/>
      <c r="J1620" s="389"/>
      <c r="K1620" s="388"/>
      <c r="L1620" s="51">
        <v>9600</v>
      </c>
      <c r="M1620" s="51">
        <v>9600</v>
      </c>
      <c r="N1620" s="51">
        <v>9600</v>
      </c>
      <c r="O1620" s="51">
        <v>9600</v>
      </c>
      <c r="P1620" s="51">
        <v>9600</v>
      </c>
      <c r="Q1620" s="51">
        <v>9600</v>
      </c>
      <c r="R1620" s="51">
        <v>9600</v>
      </c>
      <c r="S1620" s="51">
        <v>9600</v>
      </c>
      <c r="T1620" s="51">
        <v>9600</v>
      </c>
    </row>
    <row r="1621" spans="1:20" s="10" customFormat="1" ht="65.099999999999994" customHeight="1" x14ac:dyDescent="0.3">
      <c r="A1621" s="13">
        <f>IF(D1621="","",SUBTOTAL(3,D$7:$D1621))</f>
        <v>1591</v>
      </c>
      <c r="B1621" s="376"/>
      <c r="C1621" s="55" t="s">
        <v>971</v>
      </c>
      <c r="D1621" s="56" t="s">
        <v>972</v>
      </c>
      <c r="E1621" s="54" t="s">
        <v>44</v>
      </c>
      <c r="F1621" s="53" t="s">
        <v>989</v>
      </c>
      <c r="G1621" s="376"/>
      <c r="H1621" s="54" t="s">
        <v>44</v>
      </c>
      <c r="I1621" s="55"/>
      <c r="J1621" s="389"/>
      <c r="K1621" s="388"/>
      <c r="L1621" s="51">
        <v>14800</v>
      </c>
      <c r="M1621" s="51">
        <v>14800</v>
      </c>
      <c r="N1621" s="51">
        <v>14800</v>
      </c>
      <c r="O1621" s="51">
        <v>14800</v>
      </c>
      <c r="P1621" s="51">
        <v>14800</v>
      </c>
      <c r="Q1621" s="51">
        <v>14800</v>
      </c>
      <c r="R1621" s="51">
        <v>14800</v>
      </c>
      <c r="S1621" s="51">
        <v>14800</v>
      </c>
      <c r="T1621" s="51">
        <v>14800</v>
      </c>
    </row>
    <row r="1622" spans="1:20" s="10" customFormat="1" ht="65.099999999999994" customHeight="1" x14ac:dyDescent="0.3">
      <c r="A1622" s="13">
        <f>IF(D1622="","",SUBTOTAL(3,D$7:$D1622))</f>
        <v>1592</v>
      </c>
      <c r="B1622" s="376"/>
      <c r="C1622" s="55" t="s">
        <v>971</v>
      </c>
      <c r="D1622" s="56" t="s">
        <v>972</v>
      </c>
      <c r="E1622" s="54" t="s">
        <v>44</v>
      </c>
      <c r="F1622" s="53" t="s">
        <v>990</v>
      </c>
      <c r="G1622" s="376"/>
      <c r="H1622" s="54" t="s">
        <v>44</v>
      </c>
      <c r="I1622" s="55"/>
      <c r="J1622" s="389"/>
      <c r="K1622" s="388"/>
      <c r="L1622" s="51">
        <v>29000</v>
      </c>
      <c r="M1622" s="51">
        <v>29000</v>
      </c>
      <c r="N1622" s="51">
        <v>29000</v>
      </c>
      <c r="O1622" s="51">
        <v>29000</v>
      </c>
      <c r="P1622" s="51">
        <v>29000</v>
      </c>
      <c r="Q1622" s="51">
        <v>29000</v>
      </c>
      <c r="R1622" s="51">
        <v>29000</v>
      </c>
      <c r="S1622" s="51">
        <v>29000</v>
      </c>
      <c r="T1622" s="51">
        <v>29000</v>
      </c>
    </row>
    <row r="1623" spans="1:20" s="10" customFormat="1" ht="65.099999999999994" customHeight="1" x14ac:dyDescent="0.3">
      <c r="A1623" s="13">
        <f>IF(D1623="","",SUBTOTAL(3,D$7:$D1623))</f>
        <v>1593</v>
      </c>
      <c r="B1623" s="376"/>
      <c r="C1623" s="55" t="s">
        <v>971</v>
      </c>
      <c r="D1623" s="56" t="s">
        <v>972</v>
      </c>
      <c r="E1623" s="54" t="s">
        <v>44</v>
      </c>
      <c r="F1623" s="53" t="s">
        <v>991</v>
      </c>
      <c r="G1623" s="376"/>
      <c r="H1623" s="54" t="s">
        <v>44</v>
      </c>
      <c r="I1623" s="55"/>
      <c r="J1623" s="389"/>
      <c r="K1623" s="388"/>
      <c r="L1623" s="51">
        <v>10200</v>
      </c>
      <c r="M1623" s="51">
        <v>10200</v>
      </c>
      <c r="N1623" s="51">
        <v>10200</v>
      </c>
      <c r="O1623" s="51">
        <v>10200</v>
      </c>
      <c r="P1623" s="51">
        <v>10200</v>
      </c>
      <c r="Q1623" s="51">
        <v>10200</v>
      </c>
      <c r="R1623" s="51">
        <v>10200</v>
      </c>
      <c r="S1623" s="51">
        <v>10200</v>
      </c>
      <c r="T1623" s="51">
        <v>10200</v>
      </c>
    </row>
    <row r="1624" spans="1:20" s="10" customFormat="1" ht="65.099999999999994" customHeight="1" x14ac:dyDescent="0.3">
      <c r="A1624" s="13">
        <f>IF(D1624="","",SUBTOTAL(3,D$7:$D1624))</f>
        <v>1594</v>
      </c>
      <c r="B1624" s="376"/>
      <c r="C1624" s="55" t="s">
        <v>971</v>
      </c>
      <c r="D1624" s="56" t="s">
        <v>972</v>
      </c>
      <c r="E1624" s="54" t="s">
        <v>44</v>
      </c>
      <c r="F1624" s="53" t="s">
        <v>992</v>
      </c>
      <c r="G1624" s="376"/>
      <c r="H1624" s="54" t="s">
        <v>44</v>
      </c>
      <c r="I1624" s="55"/>
      <c r="J1624" s="389"/>
      <c r="K1624" s="388"/>
      <c r="L1624" s="51">
        <v>32000</v>
      </c>
      <c r="M1624" s="51">
        <v>32000</v>
      </c>
      <c r="N1624" s="51">
        <v>32000</v>
      </c>
      <c r="O1624" s="51">
        <v>32000</v>
      </c>
      <c r="P1624" s="51">
        <v>32000</v>
      </c>
      <c r="Q1624" s="51">
        <v>32000</v>
      </c>
      <c r="R1624" s="51">
        <v>32000</v>
      </c>
      <c r="S1624" s="51">
        <v>32000</v>
      </c>
      <c r="T1624" s="51">
        <v>32000</v>
      </c>
    </row>
    <row r="1625" spans="1:20" s="10" customFormat="1" ht="65.099999999999994" customHeight="1" x14ac:dyDescent="0.3">
      <c r="A1625" s="13">
        <f>IF(D1625="","",SUBTOTAL(3,D$7:$D1625))</f>
        <v>1595</v>
      </c>
      <c r="B1625" s="376"/>
      <c r="C1625" s="55" t="s">
        <v>971</v>
      </c>
      <c r="D1625" s="56" t="s">
        <v>972</v>
      </c>
      <c r="E1625" s="54" t="s">
        <v>44</v>
      </c>
      <c r="F1625" s="53" t="s">
        <v>993</v>
      </c>
      <c r="G1625" s="376"/>
      <c r="H1625" s="54" t="s">
        <v>44</v>
      </c>
      <c r="I1625" s="55"/>
      <c r="J1625" s="389"/>
      <c r="K1625" s="388"/>
      <c r="L1625" s="51">
        <v>16600</v>
      </c>
      <c r="M1625" s="51">
        <v>16600</v>
      </c>
      <c r="N1625" s="51">
        <v>16600</v>
      </c>
      <c r="O1625" s="51">
        <v>16600</v>
      </c>
      <c r="P1625" s="51">
        <v>16600</v>
      </c>
      <c r="Q1625" s="51">
        <v>16600</v>
      </c>
      <c r="R1625" s="51">
        <v>16600</v>
      </c>
      <c r="S1625" s="51">
        <v>16600</v>
      </c>
      <c r="T1625" s="51">
        <v>16600</v>
      </c>
    </row>
    <row r="1626" spans="1:20" s="10" customFormat="1" ht="65.099999999999994" customHeight="1" x14ac:dyDescent="0.3">
      <c r="A1626" s="13">
        <f>IF(D1626="","",SUBTOTAL(3,D$7:$D1626))</f>
        <v>1596</v>
      </c>
      <c r="B1626" s="376"/>
      <c r="C1626" s="55" t="s">
        <v>971</v>
      </c>
      <c r="D1626" s="56" t="s">
        <v>972</v>
      </c>
      <c r="E1626" s="54" t="s">
        <v>44</v>
      </c>
      <c r="F1626" s="53" t="s">
        <v>994</v>
      </c>
      <c r="G1626" s="376"/>
      <c r="H1626" s="54" t="s">
        <v>44</v>
      </c>
      <c r="I1626" s="55"/>
      <c r="J1626" s="389"/>
      <c r="K1626" s="388"/>
      <c r="L1626" s="51">
        <v>3400</v>
      </c>
      <c r="M1626" s="51">
        <v>3400</v>
      </c>
      <c r="N1626" s="51">
        <v>3400</v>
      </c>
      <c r="O1626" s="51">
        <v>3400</v>
      </c>
      <c r="P1626" s="51">
        <v>3400</v>
      </c>
      <c r="Q1626" s="51">
        <v>3400</v>
      </c>
      <c r="R1626" s="51">
        <v>3400</v>
      </c>
      <c r="S1626" s="51">
        <v>3400</v>
      </c>
      <c r="T1626" s="51">
        <v>3400</v>
      </c>
    </row>
    <row r="1627" spans="1:20" s="10" customFormat="1" ht="65.099999999999994" customHeight="1" x14ac:dyDescent="0.3">
      <c r="A1627" s="13">
        <f>IF(D1627="","",SUBTOTAL(3,D$7:$D1627))</f>
        <v>1597</v>
      </c>
      <c r="B1627" s="376"/>
      <c r="C1627" s="55" t="s">
        <v>971</v>
      </c>
      <c r="D1627" s="56" t="s">
        <v>972</v>
      </c>
      <c r="E1627" s="54" t="s">
        <v>44</v>
      </c>
      <c r="F1627" s="53" t="s">
        <v>995</v>
      </c>
      <c r="G1627" s="376"/>
      <c r="H1627" s="54" t="s">
        <v>44</v>
      </c>
      <c r="I1627" s="55"/>
      <c r="J1627" s="389"/>
      <c r="K1627" s="388"/>
      <c r="L1627" s="51">
        <v>5500</v>
      </c>
      <c r="M1627" s="51">
        <v>5500</v>
      </c>
      <c r="N1627" s="51">
        <v>5500</v>
      </c>
      <c r="O1627" s="51">
        <v>5500</v>
      </c>
      <c r="P1627" s="51">
        <v>5500</v>
      </c>
      <c r="Q1627" s="51">
        <v>5500</v>
      </c>
      <c r="R1627" s="51">
        <v>5500</v>
      </c>
      <c r="S1627" s="51">
        <v>5500</v>
      </c>
      <c r="T1627" s="51">
        <v>5500</v>
      </c>
    </row>
    <row r="1628" spans="1:20" s="10" customFormat="1" ht="65.099999999999994" customHeight="1" x14ac:dyDescent="0.3">
      <c r="A1628" s="13">
        <f>IF(D1628="","",SUBTOTAL(3,D$7:$D1628))</f>
        <v>1598</v>
      </c>
      <c r="B1628" s="376"/>
      <c r="C1628" s="55" t="s">
        <v>971</v>
      </c>
      <c r="D1628" s="56" t="s">
        <v>972</v>
      </c>
      <c r="E1628" s="54" t="s">
        <v>44</v>
      </c>
      <c r="F1628" s="53" t="s">
        <v>996</v>
      </c>
      <c r="G1628" s="376"/>
      <c r="H1628" s="54" t="s">
        <v>44</v>
      </c>
      <c r="I1628" s="55"/>
      <c r="J1628" s="389"/>
      <c r="K1628" s="388"/>
      <c r="L1628" s="51">
        <v>9000</v>
      </c>
      <c r="M1628" s="51">
        <v>9000</v>
      </c>
      <c r="N1628" s="51">
        <v>9000</v>
      </c>
      <c r="O1628" s="51">
        <v>9000</v>
      </c>
      <c r="P1628" s="51">
        <v>9000</v>
      </c>
      <c r="Q1628" s="51">
        <v>9000</v>
      </c>
      <c r="R1628" s="51">
        <v>9000</v>
      </c>
      <c r="S1628" s="51">
        <v>9000</v>
      </c>
      <c r="T1628" s="51">
        <v>9000</v>
      </c>
    </row>
    <row r="1629" spans="1:20" s="10" customFormat="1" ht="65.099999999999994" customHeight="1" x14ac:dyDescent="0.3">
      <c r="A1629" s="13">
        <f>IF(D1629="","",SUBTOTAL(3,D$7:$D1629))</f>
        <v>1599</v>
      </c>
      <c r="B1629" s="376"/>
      <c r="C1629" s="55" t="s">
        <v>971</v>
      </c>
      <c r="D1629" s="56" t="s">
        <v>972</v>
      </c>
      <c r="E1629" s="54" t="s">
        <v>44</v>
      </c>
      <c r="F1629" s="53" t="s">
        <v>997</v>
      </c>
      <c r="G1629" s="376"/>
      <c r="H1629" s="54" t="s">
        <v>44</v>
      </c>
      <c r="I1629" s="55"/>
      <c r="J1629" s="389"/>
      <c r="K1629" s="388"/>
      <c r="L1629" s="51">
        <v>11800</v>
      </c>
      <c r="M1629" s="51">
        <v>11800</v>
      </c>
      <c r="N1629" s="51">
        <v>11800</v>
      </c>
      <c r="O1629" s="51">
        <v>11800</v>
      </c>
      <c r="P1629" s="51">
        <v>11800</v>
      </c>
      <c r="Q1629" s="51">
        <v>11800</v>
      </c>
      <c r="R1629" s="51">
        <v>11800</v>
      </c>
      <c r="S1629" s="51">
        <v>11800</v>
      </c>
      <c r="T1629" s="51">
        <v>11800</v>
      </c>
    </row>
    <row r="1630" spans="1:20" s="10" customFormat="1" ht="65.099999999999994" customHeight="1" x14ac:dyDescent="0.3">
      <c r="A1630" s="13">
        <f>IF(D1630="","",SUBTOTAL(3,D$7:$D1630))</f>
        <v>1600</v>
      </c>
      <c r="B1630" s="376"/>
      <c r="C1630" s="55" t="s">
        <v>971</v>
      </c>
      <c r="D1630" s="56" t="s">
        <v>972</v>
      </c>
      <c r="E1630" s="54" t="s">
        <v>44</v>
      </c>
      <c r="F1630" s="53" t="s">
        <v>998</v>
      </c>
      <c r="G1630" s="376"/>
      <c r="H1630" s="54" t="s">
        <v>44</v>
      </c>
      <c r="I1630" s="55"/>
      <c r="J1630" s="389"/>
      <c r="K1630" s="388"/>
      <c r="L1630" s="51">
        <v>17500</v>
      </c>
      <c r="M1630" s="51">
        <v>17500</v>
      </c>
      <c r="N1630" s="51">
        <v>17500</v>
      </c>
      <c r="O1630" s="51">
        <v>17500</v>
      </c>
      <c r="P1630" s="51">
        <v>17500</v>
      </c>
      <c r="Q1630" s="51">
        <v>17500</v>
      </c>
      <c r="R1630" s="51">
        <v>17500</v>
      </c>
      <c r="S1630" s="51">
        <v>17500</v>
      </c>
      <c r="T1630" s="51">
        <v>17500</v>
      </c>
    </row>
    <row r="1631" spans="1:20" s="10" customFormat="1" ht="65.099999999999994" customHeight="1" x14ac:dyDescent="0.3">
      <c r="A1631" s="13">
        <f>IF(D1631="","",SUBTOTAL(3,D$7:$D1631))</f>
        <v>1601</v>
      </c>
      <c r="B1631" s="376"/>
      <c r="C1631" s="55" t="s">
        <v>971</v>
      </c>
      <c r="D1631" s="56" t="s">
        <v>972</v>
      </c>
      <c r="E1631" s="54" t="s">
        <v>44</v>
      </c>
      <c r="F1631" s="53" t="s">
        <v>999</v>
      </c>
      <c r="G1631" s="376"/>
      <c r="H1631" s="54" t="s">
        <v>44</v>
      </c>
      <c r="I1631" s="55"/>
      <c r="J1631" s="389"/>
      <c r="K1631" s="388"/>
      <c r="L1631" s="51">
        <v>29900</v>
      </c>
      <c r="M1631" s="51">
        <v>29900</v>
      </c>
      <c r="N1631" s="51">
        <v>29900</v>
      </c>
      <c r="O1631" s="51">
        <v>29900</v>
      </c>
      <c r="P1631" s="51">
        <v>29900</v>
      </c>
      <c r="Q1631" s="51">
        <v>29900</v>
      </c>
      <c r="R1631" s="51">
        <v>29900</v>
      </c>
      <c r="S1631" s="51">
        <v>29900</v>
      </c>
      <c r="T1631" s="51">
        <v>29900</v>
      </c>
    </row>
    <row r="1632" spans="1:20" s="10" customFormat="1" ht="65.099999999999994" customHeight="1" x14ac:dyDescent="0.3">
      <c r="A1632" s="13">
        <f>IF(D1632="","",SUBTOTAL(3,D$7:$D1632))</f>
        <v>1602</v>
      </c>
      <c r="B1632" s="376"/>
      <c r="C1632" s="55" t="s">
        <v>971</v>
      </c>
      <c r="D1632" s="56" t="s">
        <v>972</v>
      </c>
      <c r="E1632" s="54" t="s">
        <v>44</v>
      </c>
      <c r="F1632" s="53" t="s">
        <v>1000</v>
      </c>
      <c r="G1632" s="376"/>
      <c r="H1632" s="54" t="s">
        <v>44</v>
      </c>
      <c r="I1632" s="55"/>
      <c r="J1632" s="389"/>
      <c r="K1632" s="388"/>
      <c r="L1632" s="51">
        <v>56400</v>
      </c>
      <c r="M1632" s="51">
        <v>56400</v>
      </c>
      <c r="N1632" s="51">
        <v>56400</v>
      </c>
      <c r="O1632" s="51">
        <v>56400</v>
      </c>
      <c r="P1632" s="51">
        <v>56400</v>
      </c>
      <c r="Q1632" s="51">
        <v>56400</v>
      </c>
      <c r="R1632" s="51">
        <v>56400</v>
      </c>
      <c r="S1632" s="51">
        <v>56400</v>
      </c>
      <c r="T1632" s="51">
        <v>56400</v>
      </c>
    </row>
    <row r="1633" spans="1:20" s="10" customFormat="1" ht="65.099999999999994" customHeight="1" x14ac:dyDescent="0.3">
      <c r="A1633" s="13">
        <f>IF(D1633="","",SUBTOTAL(3,D$7:$D1633))</f>
        <v>1603</v>
      </c>
      <c r="B1633" s="376"/>
      <c r="C1633" s="55" t="s">
        <v>971</v>
      </c>
      <c r="D1633" s="56" t="s">
        <v>972</v>
      </c>
      <c r="E1633" s="54" t="s">
        <v>44</v>
      </c>
      <c r="F1633" s="53" t="s">
        <v>1001</v>
      </c>
      <c r="G1633" s="376"/>
      <c r="H1633" s="54" t="s">
        <v>44</v>
      </c>
      <c r="I1633" s="55"/>
      <c r="J1633" s="389"/>
      <c r="K1633" s="388"/>
      <c r="L1633" s="51">
        <v>30800</v>
      </c>
      <c r="M1633" s="51">
        <v>30800</v>
      </c>
      <c r="N1633" s="51">
        <v>30800</v>
      </c>
      <c r="O1633" s="51">
        <v>30800</v>
      </c>
      <c r="P1633" s="51">
        <v>30800</v>
      </c>
      <c r="Q1633" s="51">
        <v>30800</v>
      </c>
      <c r="R1633" s="51">
        <v>30800</v>
      </c>
      <c r="S1633" s="51">
        <v>30800</v>
      </c>
      <c r="T1633" s="51">
        <v>30800</v>
      </c>
    </row>
    <row r="1634" spans="1:20" s="10" customFormat="1" ht="65.099999999999994" customHeight="1" x14ac:dyDescent="0.3">
      <c r="A1634" s="13">
        <f>IF(D1634="","",SUBTOTAL(3,D$7:$D1634))</f>
        <v>1604</v>
      </c>
      <c r="B1634" s="376"/>
      <c r="C1634" s="55" t="s">
        <v>971</v>
      </c>
      <c r="D1634" s="56" t="s">
        <v>972</v>
      </c>
      <c r="E1634" s="54" t="s">
        <v>44</v>
      </c>
      <c r="F1634" s="53" t="s">
        <v>1002</v>
      </c>
      <c r="G1634" s="376"/>
      <c r="H1634" s="54" t="s">
        <v>44</v>
      </c>
      <c r="I1634" s="55"/>
      <c r="J1634" s="389"/>
      <c r="K1634" s="388"/>
      <c r="L1634" s="51">
        <v>75200</v>
      </c>
      <c r="M1634" s="51">
        <v>75200</v>
      </c>
      <c r="N1634" s="51">
        <v>75200</v>
      </c>
      <c r="O1634" s="51">
        <v>75200</v>
      </c>
      <c r="P1634" s="51">
        <v>75200</v>
      </c>
      <c r="Q1634" s="51">
        <v>75200</v>
      </c>
      <c r="R1634" s="51">
        <v>75200</v>
      </c>
      <c r="S1634" s="51">
        <v>75200</v>
      </c>
      <c r="T1634" s="51">
        <v>75200</v>
      </c>
    </row>
    <row r="1635" spans="1:20" s="10" customFormat="1" ht="65.099999999999994" customHeight="1" x14ac:dyDescent="0.3">
      <c r="A1635" s="13">
        <f>IF(D1635="","",SUBTOTAL(3,D$7:$D1635))</f>
        <v>1605</v>
      </c>
      <c r="B1635" s="376"/>
      <c r="C1635" s="55" t="s">
        <v>971</v>
      </c>
      <c r="D1635" s="56" t="s">
        <v>972</v>
      </c>
      <c r="E1635" s="54" t="s">
        <v>44</v>
      </c>
      <c r="F1635" s="53" t="s">
        <v>1003</v>
      </c>
      <c r="G1635" s="376"/>
      <c r="H1635" s="54" t="s">
        <v>44</v>
      </c>
      <c r="I1635" s="55"/>
      <c r="J1635" s="389"/>
      <c r="K1635" s="388"/>
      <c r="L1635" s="51">
        <v>55600</v>
      </c>
      <c r="M1635" s="51">
        <v>55600</v>
      </c>
      <c r="N1635" s="51">
        <v>55600</v>
      </c>
      <c r="O1635" s="51">
        <v>55600</v>
      </c>
      <c r="P1635" s="51">
        <v>55600</v>
      </c>
      <c r="Q1635" s="51">
        <v>55600</v>
      </c>
      <c r="R1635" s="51">
        <v>55600</v>
      </c>
      <c r="S1635" s="51">
        <v>55600</v>
      </c>
      <c r="T1635" s="51">
        <v>55600</v>
      </c>
    </row>
    <row r="1636" spans="1:20" s="10" customFormat="1" ht="65.099999999999994" customHeight="1" x14ac:dyDescent="0.3">
      <c r="A1636" s="13">
        <f>IF(D1636="","",SUBTOTAL(3,D$7:$D1636))</f>
        <v>1606</v>
      </c>
      <c r="B1636" s="376"/>
      <c r="C1636" s="55" t="s">
        <v>971</v>
      </c>
      <c r="D1636" s="56" t="s">
        <v>972</v>
      </c>
      <c r="E1636" s="54" t="s">
        <v>44</v>
      </c>
      <c r="F1636" s="53" t="s">
        <v>1004</v>
      </c>
      <c r="G1636" s="376"/>
      <c r="H1636" s="54" t="s">
        <v>44</v>
      </c>
      <c r="I1636" s="55"/>
      <c r="J1636" s="389"/>
      <c r="K1636" s="388"/>
      <c r="L1636" s="51">
        <v>123300</v>
      </c>
      <c r="M1636" s="51">
        <v>123300</v>
      </c>
      <c r="N1636" s="51">
        <v>123300</v>
      </c>
      <c r="O1636" s="51">
        <v>123300</v>
      </c>
      <c r="P1636" s="51">
        <v>123300</v>
      </c>
      <c r="Q1636" s="51">
        <v>123300</v>
      </c>
      <c r="R1636" s="51">
        <v>123300</v>
      </c>
      <c r="S1636" s="51">
        <v>123300</v>
      </c>
      <c r="T1636" s="51">
        <v>123300</v>
      </c>
    </row>
    <row r="1637" spans="1:20" s="10" customFormat="1" ht="65.099999999999994" customHeight="1" x14ac:dyDescent="0.3">
      <c r="A1637" s="13">
        <f>IF(D1637="","",SUBTOTAL(3,D$7:$D1637))</f>
        <v>1607</v>
      </c>
      <c r="B1637" s="376"/>
      <c r="C1637" s="55" t="s">
        <v>971</v>
      </c>
      <c r="D1637" s="56" t="s">
        <v>972</v>
      </c>
      <c r="E1637" s="54" t="s">
        <v>44</v>
      </c>
      <c r="F1637" s="53" t="s">
        <v>1005</v>
      </c>
      <c r="G1637" s="376"/>
      <c r="H1637" s="54" t="s">
        <v>44</v>
      </c>
      <c r="I1637" s="55"/>
      <c r="J1637" s="389"/>
      <c r="K1637" s="388"/>
      <c r="L1637" s="51">
        <v>1600</v>
      </c>
      <c r="M1637" s="51">
        <v>1600</v>
      </c>
      <c r="N1637" s="51">
        <v>1600</v>
      </c>
      <c r="O1637" s="51">
        <v>1600</v>
      </c>
      <c r="P1637" s="51">
        <v>1600</v>
      </c>
      <c r="Q1637" s="51">
        <v>1600</v>
      </c>
      <c r="R1637" s="51">
        <v>1600</v>
      </c>
      <c r="S1637" s="51">
        <v>1600</v>
      </c>
      <c r="T1637" s="51">
        <v>1600</v>
      </c>
    </row>
    <row r="1638" spans="1:20" s="10" customFormat="1" ht="65.099999999999994" customHeight="1" x14ac:dyDescent="0.3">
      <c r="A1638" s="13">
        <f>IF(D1638="","",SUBTOTAL(3,D$7:$D1638))</f>
        <v>1608</v>
      </c>
      <c r="B1638" s="376"/>
      <c r="C1638" s="55" t="s">
        <v>971</v>
      </c>
      <c r="D1638" s="56" t="s">
        <v>972</v>
      </c>
      <c r="E1638" s="54" t="s">
        <v>44</v>
      </c>
      <c r="F1638" s="53" t="s">
        <v>1006</v>
      </c>
      <c r="G1638" s="376"/>
      <c r="H1638" s="54" t="s">
        <v>44</v>
      </c>
      <c r="I1638" s="55"/>
      <c r="J1638" s="389"/>
      <c r="K1638" s="388"/>
      <c r="L1638" s="51">
        <v>1700</v>
      </c>
      <c r="M1638" s="51">
        <v>1700</v>
      </c>
      <c r="N1638" s="51">
        <v>1700</v>
      </c>
      <c r="O1638" s="51">
        <v>1700</v>
      </c>
      <c r="P1638" s="51">
        <v>1700</v>
      </c>
      <c r="Q1638" s="51">
        <v>1700</v>
      </c>
      <c r="R1638" s="51">
        <v>1700</v>
      </c>
      <c r="S1638" s="51">
        <v>1700</v>
      </c>
      <c r="T1638" s="51">
        <v>1700</v>
      </c>
    </row>
    <row r="1639" spans="1:20" s="10" customFormat="1" ht="65.099999999999994" customHeight="1" x14ac:dyDescent="0.3">
      <c r="A1639" s="13">
        <f>IF(D1639="","",SUBTOTAL(3,D$7:$D1639))</f>
        <v>1609</v>
      </c>
      <c r="B1639" s="376"/>
      <c r="C1639" s="55" t="s">
        <v>971</v>
      </c>
      <c r="D1639" s="56" t="s">
        <v>972</v>
      </c>
      <c r="E1639" s="54" t="s">
        <v>44</v>
      </c>
      <c r="F1639" s="53" t="s">
        <v>1007</v>
      </c>
      <c r="G1639" s="376"/>
      <c r="H1639" s="54" t="s">
        <v>44</v>
      </c>
      <c r="I1639" s="55"/>
      <c r="J1639" s="389"/>
      <c r="K1639" s="388"/>
      <c r="L1639" s="51">
        <v>3200</v>
      </c>
      <c r="M1639" s="51">
        <v>3200</v>
      </c>
      <c r="N1639" s="51">
        <v>3200</v>
      </c>
      <c r="O1639" s="51">
        <v>3200</v>
      </c>
      <c r="P1639" s="51">
        <v>3200</v>
      </c>
      <c r="Q1639" s="51">
        <v>3200</v>
      </c>
      <c r="R1639" s="51">
        <v>3200</v>
      </c>
      <c r="S1639" s="51">
        <v>3200</v>
      </c>
      <c r="T1639" s="51">
        <v>3200</v>
      </c>
    </row>
    <row r="1640" spans="1:20" s="10" customFormat="1" ht="65.099999999999994" customHeight="1" x14ac:dyDescent="0.3">
      <c r="A1640" s="13">
        <f>IF(D1640="","",SUBTOTAL(3,D$7:$D1640))</f>
        <v>1610</v>
      </c>
      <c r="B1640" s="376"/>
      <c r="C1640" s="55" t="s">
        <v>971</v>
      </c>
      <c r="D1640" s="56" t="s">
        <v>972</v>
      </c>
      <c r="E1640" s="54" t="s">
        <v>44</v>
      </c>
      <c r="F1640" s="53" t="s">
        <v>1008</v>
      </c>
      <c r="G1640" s="376"/>
      <c r="H1640" s="54" t="s">
        <v>44</v>
      </c>
      <c r="I1640" s="55"/>
      <c r="J1640" s="389"/>
      <c r="K1640" s="388"/>
      <c r="L1640" s="51">
        <v>4100</v>
      </c>
      <c r="M1640" s="51">
        <v>4100</v>
      </c>
      <c r="N1640" s="51">
        <v>4100</v>
      </c>
      <c r="O1640" s="51">
        <v>4100</v>
      </c>
      <c r="P1640" s="51">
        <v>4100</v>
      </c>
      <c r="Q1640" s="51">
        <v>4100</v>
      </c>
      <c r="R1640" s="51">
        <v>4100</v>
      </c>
      <c r="S1640" s="51">
        <v>4100</v>
      </c>
      <c r="T1640" s="51">
        <v>4100</v>
      </c>
    </row>
    <row r="1641" spans="1:20" s="10" customFormat="1" ht="65.099999999999994" customHeight="1" x14ac:dyDescent="0.3">
      <c r="A1641" s="13">
        <f>IF(D1641="","",SUBTOTAL(3,D$7:$D1641))</f>
        <v>1611</v>
      </c>
      <c r="B1641" s="376"/>
      <c r="C1641" s="55" t="s">
        <v>971</v>
      </c>
      <c r="D1641" s="56" t="s">
        <v>972</v>
      </c>
      <c r="E1641" s="54" t="s">
        <v>44</v>
      </c>
      <c r="F1641" s="53" t="s">
        <v>1009</v>
      </c>
      <c r="G1641" s="376"/>
      <c r="H1641" s="54" t="s">
        <v>44</v>
      </c>
      <c r="I1641" s="55"/>
      <c r="J1641" s="389"/>
      <c r="K1641" s="388"/>
      <c r="L1641" s="51">
        <v>6300</v>
      </c>
      <c r="M1641" s="51">
        <v>6300</v>
      </c>
      <c r="N1641" s="51">
        <v>6300</v>
      </c>
      <c r="O1641" s="51">
        <v>6300</v>
      </c>
      <c r="P1641" s="51">
        <v>6300</v>
      </c>
      <c r="Q1641" s="51">
        <v>6300</v>
      </c>
      <c r="R1641" s="51">
        <v>6300</v>
      </c>
      <c r="S1641" s="51">
        <v>6300</v>
      </c>
      <c r="T1641" s="51">
        <v>6300</v>
      </c>
    </row>
    <row r="1642" spans="1:20" s="10" customFormat="1" ht="65.099999999999994" customHeight="1" x14ac:dyDescent="0.3">
      <c r="A1642" s="13">
        <f>IF(D1642="","",SUBTOTAL(3,D$7:$D1642))</f>
        <v>1612</v>
      </c>
      <c r="B1642" s="376"/>
      <c r="C1642" s="55" t="s">
        <v>971</v>
      </c>
      <c r="D1642" s="56" t="s">
        <v>972</v>
      </c>
      <c r="E1642" s="54" t="s">
        <v>44</v>
      </c>
      <c r="F1642" s="53" t="s">
        <v>1010</v>
      </c>
      <c r="G1642" s="376"/>
      <c r="H1642" s="54" t="s">
        <v>44</v>
      </c>
      <c r="I1642" s="55"/>
      <c r="J1642" s="389"/>
      <c r="K1642" s="388"/>
      <c r="L1642" s="51">
        <v>10500</v>
      </c>
      <c r="M1642" s="51">
        <v>10500</v>
      </c>
      <c r="N1642" s="51">
        <v>10500</v>
      </c>
      <c r="O1642" s="51">
        <v>10500</v>
      </c>
      <c r="P1642" s="51">
        <v>10500</v>
      </c>
      <c r="Q1642" s="51">
        <v>10500</v>
      </c>
      <c r="R1642" s="51">
        <v>10500</v>
      </c>
      <c r="S1642" s="51">
        <v>10500</v>
      </c>
      <c r="T1642" s="51">
        <v>10500</v>
      </c>
    </row>
    <row r="1643" spans="1:20" s="10" customFormat="1" ht="65.099999999999994" customHeight="1" x14ac:dyDescent="0.3">
      <c r="A1643" s="13">
        <f>IF(D1643="","",SUBTOTAL(3,D$7:$D1643))</f>
        <v>1613</v>
      </c>
      <c r="B1643" s="376"/>
      <c r="C1643" s="55" t="s">
        <v>971</v>
      </c>
      <c r="D1643" s="56" t="s">
        <v>972</v>
      </c>
      <c r="E1643" s="54" t="s">
        <v>44</v>
      </c>
      <c r="F1643" s="53" t="s">
        <v>1011</v>
      </c>
      <c r="G1643" s="376"/>
      <c r="H1643" s="54" t="s">
        <v>44</v>
      </c>
      <c r="I1643" s="55"/>
      <c r="J1643" s="389"/>
      <c r="K1643" s="388"/>
      <c r="L1643" s="51">
        <v>8200</v>
      </c>
      <c r="M1643" s="51">
        <v>8200</v>
      </c>
      <c r="N1643" s="51">
        <v>8200</v>
      </c>
      <c r="O1643" s="51">
        <v>8200</v>
      </c>
      <c r="P1643" s="51">
        <v>8200</v>
      </c>
      <c r="Q1643" s="51">
        <v>8200</v>
      </c>
      <c r="R1643" s="51">
        <v>8200</v>
      </c>
      <c r="S1643" s="51">
        <v>8200</v>
      </c>
      <c r="T1643" s="51">
        <v>8200</v>
      </c>
    </row>
    <row r="1644" spans="1:20" s="10" customFormat="1" ht="65.099999999999994" customHeight="1" x14ac:dyDescent="0.3">
      <c r="A1644" s="13">
        <f>IF(D1644="","",SUBTOTAL(3,D$7:$D1644))</f>
        <v>1614</v>
      </c>
      <c r="B1644" s="376"/>
      <c r="C1644" s="55" t="s">
        <v>971</v>
      </c>
      <c r="D1644" s="56" t="s">
        <v>972</v>
      </c>
      <c r="E1644" s="54" t="s">
        <v>44</v>
      </c>
      <c r="F1644" s="53" t="s">
        <v>1012</v>
      </c>
      <c r="G1644" s="376"/>
      <c r="H1644" s="54" t="s">
        <v>44</v>
      </c>
      <c r="I1644" s="55"/>
      <c r="J1644" s="389"/>
      <c r="K1644" s="388"/>
      <c r="L1644" s="51">
        <v>24500</v>
      </c>
      <c r="M1644" s="51">
        <v>24500</v>
      </c>
      <c r="N1644" s="51">
        <v>24500</v>
      </c>
      <c r="O1644" s="51">
        <v>24500</v>
      </c>
      <c r="P1644" s="51">
        <v>24500</v>
      </c>
      <c r="Q1644" s="51">
        <v>24500</v>
      </c>
      <c r="R1644" s="51">
        <v>24500</v>
      </c>
      <c r="S1644" s="51">
        <v>24500</v>
      </c>
      <c r="T1644" s="51">
        <v>24500</v>
      </c>
    </row>
    <row r="1645" spans="1:20" s="10" customFormat="1" ht="65.099999999999994" customHeight="1" x14ac:dyDescent="0.3">
      <c r="A1645" s="13">
        <f>IF(D1645="","",SUBTOTAL(3,D$7:$D1645))</f>
        <v>1615</v>
      </c>
      <c r="B1645" s="376"/>
      <c r="C1645" s="55" t="s">
        <v>971</v>
      </c>
      <c r="D1645" s="56" t="s">
        <v>972</v>
      </c>
      <c r="E1645" s="54" t="s">
        <v>44</v>
      </c>
      <c r="F1645" s="53" t="s">
        <v>1013</v>
      </c>
      <c r="G1645" s="376"/>
      <c r="H1645" s="54" t="s">
        <v>44</v>
      </c>
      <c r="I1645" s="55"/>
      <c r="J1645" s="389"/>
      <c r="K1645" s="388"/>
      <c r="L1645" s="51">
        <v>3400</v>
      </c>
      <c r="M1645" s="51">
        <v>3400</v>
      </c>
      <c r="N1645" s="51">
        <v>3400</v>
      </c>
      <c r="O1645" s="51">
        <v>3400</v>
      </c>
      <c r="P1645" s="51">
        <v>3400</v>
      </c>
      <c r="Q1645" s="51">
        <v>3400</v>
      </c>
      <c r="R1645" s="51">
        <v>3400</v>
      </c>
      <c r="S1645" s="51">
        <v>3400</v>
      </c>
      <c r="T1645" s="51">
        <v>3400</v>
      </c>
    </row>
    <row r="1646" spans="1:20" s="10" customFormat="1" ht="65.099999999999994" customHeight="1" x14ac:dyDescent="0.3">
      <c r="A1646" s="13">
        <f>IF(D1646="","",SUBTOTAL(3,D$7:$D1646))</f>
        <v>1616</v>
      </c>
      <c r="B1646" s="376"/>
      <c r="C1646" s="55" t="s">
        <v>971</v>
      </c>
      <c r="D1646" s="56" t="s">
        <v>972</v>
      </c>
      <c r="E1646" s="54" t="s">
        <v>44</v>
      </c>
      <c r="F1646" s="53" t="s">
        <v>1014</v>
      </c>
      <c r="G1646" s="376"/>
      <c r="H1646" s="54" t="s">
        <v>44</v>
      </c>
      <c r="I1646" s="55"/>
      <c r="J1646" s="389"/>
      <c r="K1646" s="388"/>
      <c r="L1646" s="51">
        <v>4500</v>
      </c>
      <c r="M1646" s="51">
        <v>4500</v>
      </c>
      <c r="N1646" s="51">
        <v>4500</v>
      </c>
      <c r="O1646" s="51">
        <v>4500</v>
      </c>
      <c r="P1646" s="51">
        <v>4500</v>
      </c>
      <c r="Q1646" s="51">
        <v>4500</v>
      </c>
      <c r="R1646" s="51">
        <v>4500</v>
      </c>
      <c r="S1646" s="51">
        <v>4500</v>
      </c>
      <c r="T1646" s="51">
        <v>4500</v>
      </c>
    </row>
    <row r="1647" spans="1:20" s="10" customFormat="1" ht="65.099999999999994" customHeight="1" x14ac:dyDescent="0.3">
      <c r="A1647" s="13">
        <f>IF(D1647="","",SUBTOTAL(3,D$7:$D1647))</f>
        <v>1617</v>
      </c>
      <c r="B1647" s="376"/>
      <c r="C1647" s="55" t="s">
        <v>971</v>
      </c>
      <c r="D1647" s="56" t="s">
        <v>972</v>
      </c>
      <c r="E1647" s="54" t="s">
        <v>44</v>
      </c>
      <c r="F1647" s="53" t="s">
        <v>1015</v>
      </c>
      <c r="G1647" s="376"/>
      <c r="H1647" s="54" t="s">
        <v>44</v>
      </c>
      <c r="I1647" s="55"/>
      <c r="J1647" s="389"/>
      <c r="K1647" s="388"/>
      <c r="L1647" s="51">
        <v>10000</v>
      </c>
      <c r="M1647" s="51">
        <v>10000</v>
      </c>
      <c r="N1647" s="51">
        <v>10000</v>
      </c>
      <c r="O1647" s="51">
        <v>10000</v>
      </c>
      <c r="P1647" s="51">
        <v>10000</v>
      </c>
      <c r="Q1647" s="51">
        <v>10000</v>
      </c>
      <c r="R1647" s="51">
        <v>10000</v>
      </c>
      <c r="S1647" s="51">
        <v>10000</v>
      </c>
      <c r="T1647" s="51">
        <v>10000</v>
      </c>
    </row>
    <row r="1648" spans="1:20" s="10" customFormat="1" ht="65.099999999999994" customHeight="1" x14ac:dyDescent="0.3">
      <c r="A1648" s="13">
        <f>IF(D1648="","",SUBTOTAL(3,D$7:$D1648))</f>
        <v>1618</v>
      </c>
      <c r="B1648" s="376"/>
      <c r="C1648" s="55" t="s">
        <v>971</v>
      </c>
      <c r="D1648" s="56" t="s">
        <v>972</v>
      </c>
      <c r="E1648" s="54" t="s">
        <v>44</v>
      </c>
      <c r="F1648" s="53" t="s">
        <v>1016</v>
      </c>
      <c r="G1648" s="376"/>
      <c r="H1648" s="54" t="s">
        <v>44</v>
      </c>
      <c r="I1648" s="55"/>
      <c r="J1648" s="389"/>
      <c r="K1648" s="388"/>
      <c r="L1648" s="51">
        <v>25300</v>
      </c>
      <c r="M1648" s="51">
        <v>25300</v>
      </c>
      <c r="N1648" s="51">
        <v>25300</v>
      </c>
      <c r="O1648" s="51">
        <v>25300</v>
      </c>
      <c r="P1648" s="51">
        <v>25300</v>
      </c>
      <c r="Q1648" s="51">
        <v>25300</v>
      </c>
      <c r="R1648" s="51">
        <v>25300</v>
      </c>
      <c r="S1648" s="51">
        <v>25300</v>
      </c>
      <c r="T1648" s="51">
        <v>25300</v>
      </c>
    </row>
    <row r="1649" spans="1:20" s="10" customFormat="1" ht="65.099999999999994" customHeight="1" x14ac:dyDescent="0.3">
      <c r="A1649" s="13">
        <f>IF(D1649="","",SUBTOTAL(3,D$7:$D1649))</f>
        <v>1619</v>
      </c>
      <c r="B1649" s="376"/>
      <c r="C1649" s="55" t="s">
        <v>971</v>
      </c>
      <c r="D1649" s="56" t="s">
        <v>972</v>
      </c>
      <c r="E1649" s="54" t="s">
        <v>44</v>
      </c>
      <c r="F1649" s="53" t="s">
        <v>1017</v>
      </c>
      <c r="G1649" s="376"/>
      <c r="H1649" s="54" t="s">
        <v>44</v>
      </c>
      <c r="I1649" s="55"/>
      <c r="J1649" s="389"/>
      <c r="K1649" s="388"/>
      <c r="L1649" s="51">
        <v>45300</v>
      </c>
      <c r="M1649" s="51">
        <v>45300</v>
      </c>
      <c r="N1649" s="51">
        <v>45300</v>
      </c>
      <c r="O1649" s="51">
        <v>45300</v>
      </c>
      <c r="P1649" s="51">
        <v>45300</v>
      </c>
      <c r="Q1649" s="51">
        <v>45300</v>
      </c>
      <c r="R1649" s="51">
        <v>45300</v>
      </c>
      <c r="S1649" s="51">
        <v>45300</v>
      </c>
      <c r="T1649" s="51">
        <v>45300</v>
      </c>
    </row>
    <row r="1650" spans="1:20" s="10" customFormat="1" ht="65.099999999999994" customHeight="1" x14ac:dyDescent="0.3">
      <c r="A1650" s="13">
        <f>IF(D1650="","",SUBTOTAL(3,D$7:$D1650))</f>
        <v>1620</v>
      </c>
      <c r="B1650" s="376"/>
      <c r="C1650" s="55" t="s">
        <v>971</v>
      </c>
      <c r="D1650" s="56" t="s">
        <v>972</v>
      </c>
      <c r="E1650" s="54" t="s">
        <v>44</v>
      </c>
      <c r="F1650" s="53" t="s">
        <v>1018</v>
      </c>
      <c r="G1650" s="376"/>
      <c r="H1650" s="54" t="s">
        <v>44</v>
      </c>
      <c r="I1650" s="55"/>
      <c r="J1650" s="389"/>
      <c r="K1650" s="388"/>
      <c r="L1650" s="51">
        <v>49300</v>
      </c>
      <c r="M1650" s="51">
        <v>49300</v>
      </c>
      <c r="N1650" s="51">
        <v>49300</v>
      </c>
      <c r="O1650" s="51">
        <v>49300</v>
      </c>
      <c r="P1650" s="51">
        <v>49300</v>
      </c>
      <c r="Q1650" s="51">
        <v>49300</v>
      </c>
      <c r="R1650" s="51">
        <v>49300</v>
      </c>
      <c r="S1650" s="51">
        <v>49300</v>
      </c>
      <c r="T1650" s="51">
        <v>49300</v>
      </c>
    </row>
    <row r="1651" spans="1:20" s="10" customFormat="1" ht="65.099999999999994" customHeight="1" x14ac:dyDescent="0.3">
      <c r="A1651" s="13">
        <f>IF(D1651="","",SUBTOTAL(3,D$7:$D1651))</f>
        <v>1621</v>
      </c>
      <c r="B1651" s="376"/>
      <c r="C1651" s="55" t="s">
        <v>971</v>
      </c>
      <c r="D1651" s="56" t="s">
        <v>972</v>
      </c>
      <c r="E1651" s="54" t="s">
        <v>44</v>
      </c>
      <c r="F1651" s="53" t="s">
        <v>1019</v>
      </c>
      <c r="G1651" s="376"/>
      <c r="H1651" s="54" t="s">
        <v>44</v>
      </c>
      <c r="I1651" s="55"/>
      <c r="J1651" s="389"/>
      <c r="K1651" s="388"/>
      <c r="L1651" s="51">
        <v>74900</v>
      </c>
      <c r="M1651" s="51">
        <v>74900</v>
      </c>
      <c r="N1651" s="51">
        <v>74900</v>
      </c>
      <c r="O1651" s="51">
        <v>74900</v>
      </c>
      <c r="P1651" s="51">
        <v>74900</v>
      </c>
      <c r="Q1651" s="51">
        <v>74900</v>
      </c>
      <c r="R1651" s="51">
        <v>74900</v>
      </c>
      <c r="S1651" s="51">
        <v>74900</v>
      </c>
      <c r="T1651" s="51">
        <v>74900</v>
      </c>
    </row>
    <row r="1652" spans="1:20" s="10" customFormat="1" ht="65.099999999999994" customHeight="1" x14ac:dyDescent="0.3">
      <c r="A1652" s="13">
        <f>IF(D1652="","",SUBTOTAL(3,D$7:$D1652))</f>
        <v>1622</v>
      </c>
      <c r="B1652" s="376"/>
      <c r="C1652" s="55" t="s">
        <v>971</v>
      </c>
      <c r="D1652" s="56" t="s">
        <v>972</v>
      </c>
      <c r="E1652" s="54" t="s">
        <v>44</v>
      </c>
      <c r="F1652" s="53" t="s">
        <v>1020</v>
      </c>
      <c r="G1652" s="376"/>
      <c r="H1652" s="54" t="s">
        <v>44</v>
      </c>
      <c r="I1652" s="55"/>
      <c r="J1652" s="389"/>
      <c r="K1652" s="388"/>
      <c r="L1652" s="51">
        <v>43600</v>
      </c>
      <c r="M1652" s="51">
        <v>43600</v>
      </c>
      <c r="N1652" s="51">
        <v>43600</v>
      </c>
      <c r="O1652" s="51">
        <v>43600</v>
      </c>
      <c r="P1652" s="51">
        <v>43600</v>
      </c>
      <c r="Q1652" s="51">
        <v>43600</v>
      </c>
      <c r="R1652" s="51">
        <v>43600</v>
      </c>
      <c r="S1652" s="51">
        <v>43600</v>
      </c>
      <c r="T1652" s="51">
        <v>43600</v>
      </c>
    </row>
    <row r="1653" spans="1:20" s="10" customFormat="1" ht="65.099999999999994" customHeight="1" x14ac:dyDescent="0.3">
      <c r="A1653" s="13">
        <f>IF(D1653="","",SUBTOTAL(3,D$7:$D1653))</f>
        <v>1623</v>
      </c>
      <c r="B1653" s="376"/>
      <c r="C1653" s="55" t="s">
        <v>971</v>
      </c>
      <c r="D1653" s="56" t="s">
        <v>972</v>
      </c>
      <c r="E1653" s="54" t="s">
        <v>44</v>
      </c>
      <c r="F1653" s="53" t="s">
        <v>1021</v>
      </c>
      <c r="G1653" s="376"/>
      <c r="H1653" s="54" t="s">
        <v>44</v>
      </c>
      <c r="I1653" s="55"/>
      <c r="J1653" s="389"/>
      <c r="K1653" s="388"/>
      <c r="L1653" s="51">
        <v>116800</v>
      </c>
      <c r="M1653" s="51">
        <v>116800</v>
      </c>
      <c r="N1653" s="51">
        <v>116800</v>
      </c>
      <c r="O1653" s="51">
        <v>116800</v>
      </c>
      <c r="P1653" s="51">
        <v>116800</v>
      </c>
      <c r="Q1653" s="51">
        <v>116800</v>
      </c>
      <c r="R1653" s="51">
        <v>116800</v>
      </c>
      <c r="S1653" s="51">
        <v>116800</v>
      </c>
      <c r="T1653" s="51">
        <v>116800</v>
      </c>
    </row>
    <row r="1654" spans="1:20" s="10" customFormat="1" ht="65.099999999999994" customHeight="1" x14ac:dyDescent="0.3">
      <c r="A1654" s="13">
        <f>IF(D1654="","",SUBTOTAL(3,D$7:$D1654))</f>
        <v>1624</v>
      </c>
      <c r="B1654" s="376"/>
      <c r="C1654" s="55" t="s">
        <v>971</v>
      </c>
      <c r="D1654" s="56" t="s">
        <v>972</v>
      </c>
      <c r="E1654" s="54" t="s">
        <v>44</v>
      </c>
      <c r="F1654" s="53" t="s">
        <v>1022</v>
      </c>
      <c r="G1654" s="376"/>
      <c r="H1654" s="54" t="s">
        <v>44</v>
      </c>
      <c r="I1654" s="55"/>
      <c r="J1654" s="389"/>
      <c r="K1654" s="388"/>
      <c r="L1654" s="51">
        <v>102000</v>
      </c>
      <c r="M1654" s="51">
        <v>102000</v>
      </c>
      <c r="N1654" s="51">
        <v>102000</v>
      </c>
      <c r="O1654" s="51">
        <v>102000</v>
      </c>
      <c r="P1654" s="51">
        <v>102000</v>
      </c>
      <c r="Q1654" s="51">
        <v>102000</v>
      </c>
      <c r="R1654" s="51">
        <v>102000</v>
      </c>
      <c r="S1654" s="51">
        <v>102000</v>
      </c>
      <c r="T1654" s="51">
        <v>102000</v>
      </c>
    </row>
    <row r="1655" spans="1:20" s="10" customFormat="1" ht="65.099999999999994" customHeight="1" x14ac:dyDescent="0.3">
      <c r="A1655" s="13">
        <f>IF(D1655="","",SUBTOTAL(3,D$7:$D1655))</f>
        <v>1625</v>
      </c>
      <c r="B1655" s="376"/>
      <c r="C1655" s="55" t="s">
        <v>971</v>
      </c>
      <c r="D1655" s="56" t="s">
        <v>972</v>
      </c>
      <c r="E1655" s="54" t="s">
        <v>44</v>
      </c>
      <c r="F1655" s="53" t="s">
        <v>1023</v>
      </c>
      <c r="G1655" s="376"/>
      <c r="H1655" s="54" t="s">
        <v>44</v>
      </c>
      <c r="I1655" s="55"/>
      <c r="J1655" s="389"/>
      <c r="K1655" s="388"/>
      <c r="L1655" s="51">
        <v>178000</v>
      </c>
      <c r="M1655" s="51">
        <v>178000</v>
      </c>
      <c r="N1655" s="51">
        <v>178000</v>
      </c>
      <c r="O1655" s="51">
        <v>178000</v>
      </c>
      <c r="P1655" s="51">
        <v>178000</v>
      </c>
      <c r="Q1655" s="51">
        <v>178000</v>
      </c>
      <c r="R1655" s="51">
        <v>178000</v>
      </c>
      <c r="S1655" s="51">
        <v>178000</v>
      </c>
      <c r="T1655" s="51">
        <v>178000</v>
      </c>
    </row>
    <row r="1656" spans="1:20" s="10" customFormat="1" ht="65.099999999999994" customHeight="1" x14ac:dyDescent="0.3">
      <c r="A1656" s="13">
        <f>IF(D1656="","",SUBTOTAL(3,D$7:$D1656))</f>
        <v>1626</v>
      </c>
      <c r="B1656" s="376"/>
      <c r="C1656" s="55" t="s">
        <v>971</v>
      </c>
      <c r="D1656" s="56" t="s">
        <v>972</v>
      </c>
      <c r="E1656" s="54" t="s">
        <v>44</v>
      </c>
      <c r="F1656" s="53" t="s">
        <v>1024</v>
      </c>
      <c r="G1656" s="376"/>
      <c r="H1656" s="54" t="s">
        <v>44</v>
      </c>
      <c r="I1656" s="55"/>
      <c r="J1656" s="389"/>
      <c r="K1656" s="388"/>
      <c r="L1656" s="51">
        <v>35700</v>
      </c>
      <c r="M1656" s="51">
        <v>35700</v>
      </c>
      <c r="N1656" s="51">
        <v>35700</v>
      </c>
      <c r="O1656" s="51">
        <v>35700</v>
      </c>
      <c r="P1656" s="51">
        <v>35700</v>
      </c>
      <c r="Q1656" s="51">
        <v>35700</v>
      </c>
      <c r="R1656" s="51">
        <v>35700</v>
      </c>
      <c r="S1656" s="51">
        <v>35700</v>
      </c>
      <c r="T1656" s="51">
        <v>35700</v>
      </c>
    </row>
    <row r="1657" spans="1:20" s="10" customFormat="1" ht="65.099999999999994" customHeight="1" x14ac:dyDescent="0.3">
      <c r="A1657" s="13">
        <f>IF(D1657="","",SUBTOTAL(3,D$7:$D1657))</f>
        <v>1627</v>
      </c>
      <c r="B1657" s="376"/>
      <c r="C1657" s="55" t="s">
        <v>971</v>
      </c>
      <c r="D1657" s="56" t="s">
        <v>972</v>
      </c>
      <c r="E1657" s="54" t="s">
        <v>44</v>
      </c>
      <c r="F1657" s="53" t="s">
        <v>1025</v>
      </c>
      <c r="G1657" s="376"/>
      <c r="H1657" s="54" t="s">
        <v>44</v>
      </c>
      <c r="I1657" s="55"/>
      <c r="J1657" s="389"/>
      <c r="K1657" s="388"/>
      <c r="L1657" s="51">
        <v>64900</v>
      </c>
      <c r="M1657" s="51">
        <v>64900</v>
      </c>
      <c r="N1657" s="51">
        <v>64900</v>
      </c>
      <c r="O1657" s="51">
        <v>64900</v>
      </c>
      <c r="P1657" s="51">
        <v>64900</v>
      </c>
      <c r="Q1657" s="51">
        <v>64900</v>
      </c>
      <c r="R1657" s="51">
        <v>64900</v>
      </c>
      <c r="S1657" s="51">
        <v>64900</v>
      </c>
      <c r="T1657" s="51">
        <v>64900</v>
      </c>
    </row>
    <row r="1658" spans="1:20" s="10" customFormat="1" ht="65.099999999999994" customHeight="1" x14ac:dyDescent="0.3">
      <c r="A1658" s="13">
        <f>IF(D1658="","",SUBTOTAL(3,D$7:$D1658))</f>
        <v>1628</v>
      </c>
      <c r="B1658" s="376"/>
      <c r="C1658" s="55" t="s">
        <v>971</v>
      </c>
      <c r="D1658" s="56" t="s">
        <v>972</v>
      </c>
      <c r="E1658" s="54" t="s">
        <v>44</v>
      </c>
      <c r="F1658" s="53" t="s">
        <v>1026</v>
      </c>
      <c r="G1658" s="376"/>
      <c r="H1658" s="54" t="s">
        <v>44</v>
      </c>
      <c r="I1658" s="55"/>
      <c r="J1658" s="389"/>
      <c r="K1658" s="388"/>
      <c r="L1658" s="51">
        <v>121200</v>
      </c>
      <c r="M1658" s="51">
        <v>121200</v>
      </c>
      <c r="N1658" s="51">
        <v>121200</v>
      </c>
      <c r="O1658" s="51">
        <v>121200</v>
      </c>
      <c r="P1658" s="51">
        <v>121200</v>
      </c>
      <c r="Q1658" s="51">
        <v>121200</v>
      </c>
      <c r="R1658" s="51">
        <v>121200</v>
      </c>
      <c r="S1658" s="51">
        <v>121200</v>
      </c>
      <c r="T1658" s="51">
        <v>121200</v>
      </c>
    </row>
    <row r="1659" spans="1:20" s="10" customFormat="1" ht="65.099999999999994" customHeight="1" x14ac:dyDescent="0.3">
      <c r="A1659" s="13">
        <f>IF(D1659="","",SUBTOTAL(3,D$7:$D1659))</f>
        <v>1629</v>
      </c>
      <c r="B1659" s="376"/>
      <c r="C1659" s="55" t="s">
        <v>1027</v>
      </c>
      <c r="D1659" s="56" t="s">
        <v>570</v>
      </c>
      <c r="E1659" s="55" t="s">
        <v>1028</v>
      </c>
      <c r="F1659" s="53" t="s">
        <v>1029</v>
      </c>
      <c r="G1659" s="376"/>
      <c r="H1659" s="54" t="s">
        <v>44</v>
      </c>
      <c r="I1659" s="55"/>
      <c r="J1659" s="389"/>
      <c r="K1659" s="388"/>
      <c r="L1659" s="51">
        <v>12800</v>
      </c>
      <c r="M1659" s="51">
        <v>12800</v>
      </c>
      <c r="N1659" s="51">
        <v>12800</v>
      </c>
      <c r="O1659" s="51">
        <v>12800</v>
      </c>
      <c r="P1659" s="51">
        <v>12800</v>
      </c>
      <c r="Q1659" s="51">
        <v>12800</v>
      </c>
      <c r="R1659" s="51">
        <v>12800</v>
      </c>
      <c r="S1659" s="51">
        <v>12800</v>
      </c>
      <c r="T1659" s="51">
        <v>12800</v>
      </c>
    </row>
    <row r="1660" spans="1:20" s="10" customFormat="1" ht="65.099999999999994" customHeight="1" x14ac:dyDescent="0.3">
      <c r="A1660" s="13">
        <f>IF(D1660="","",SUBTOTAL(3,D$7:$D1660))</f>
        <v>1630</v>
      </c>
      <c r="B1660" s="376"/>
      <c r="C1660" s="55" t="s">
        <v>1027</v>
      </c>
      <c r="D1660" s="56" t="s">
        <v>570</v>
      </c>
      <c r="E1660" s="54" t="s">
        <v>44</v>
      </c>
      <c r="F1660" s="53" t="s">
        <v>1030</v>
      </c>
      <c r="G1660" s="376"/>
      <c r="H1660" s="54" t="s">
        <v>44</v>
      </c>
      <c r="I1660" s="55"/>
      <c r="J1660" s="389"/>
      <c r="K1660" s="388"/>
      <c r="L1660" s="51">
        <v>15800</v>
      </c>
      <c r="M1660" s="51">
        <v>15800</v>
      </c>
      <c r="N1660" s="51">
        <v>15800</v>
      </c>
      <c r="O1660" s="51">
        <v>15800</v>
      </c>
      <c r="P1660" s="51">
        <v>15800</v>
      </c>
      <c r="Q1660" s="51">
        <v>15800</v>
      </c>
      <c r="R1660" s="51">
        <v>15800</v>
      </c>
      <c r="S1660" s="51">
        <v>15800</v>
      </c>
      <c r="T1660" s="51">
        <v>15800</v>
      </c>
    </row>
    <row r="1661" spans="1:20" s="10" customFormat="1" ht="65.099999999999994" customHeight="1" x14ac:dyDescent="0.3">
      <c r="A1661" s="13">
        <f>IF(D1661="","",SUBTOTAL(3,D$7:$D1661))</f>
        <v>1631</v>
      </c>
      <c r="B1661" s="376"/>
      <c r="C1661" s="55" t="s">
        <v>1027</v>
      </c>
      <c r="D1661" s="56" t="s">
        <v>570</v>
      </c>
      <c r="E1661" s="54" t="s">
        <v>44</v>
      </c>
      <c r="F1661" s="53" t="s">
        <v>1031</v>
      </c>
      <c r="G1661" s="376"/>
      <c r="H1661" s="54" t="s">
        <v>44</v>
      </c>
      <c r="I1661" s="55"/>
      <c r="J1661" s="389"/>
      <c r="K1661" s="388"/>
      <c r="L1661" s="51">
        <v>22800</v>
      </c>
      <c r="M1661" s="51">
        <v>22800</v>
      </c>
      <c r="N1661" s="51">
        <v>22800</v>
      </c>
      <c r="O1661" s="51">
        <v>22800</v>
      </c>
      <c r="P1661" s="51">
        <v>22800</v>
      </c>
      <c r="Q1661" s="51">
        <v>22800</v>
      </c>
      <c r="R1661" s="51">
        <v>22800</v>
      </c>
      <c r="S1661" s="51">
        <v>22800</v>
      </c>
      <c r="T1661" s="51">
        <v>22800</v>
      </c>
    </row>
    <row r="1662" spans="1:20" s="10" customFormat="1" ht="65.099999999999994" customHeight="1" x14ac:dyDescent="0.3">
      <c r="A1662" s="13">
        <f>IF(D1662="","",SUBTOTAL(3,D$7:$D1662))</f>
        <v>1632</v>
      </c>
      <c r="B1662" s="376"/>
      <c r="C1662" s="55" t="s">
        <v>1027</v>
      </c>
      <c r="D1662" s="56" t="s">
        <v>570</v>
      </c>
      <c r="E1662" s="54" t="s">
        <v>44</v>
      </c>
      <c r="F1662" s="53" t="s">
        <v>1032</v>
      </c>
      <c r="G1662" s="376"/>
      <c r="H1662" s="54" t="s">
        <v>44</v>
      </c>
      <c r="I1662" s="55"/>
      <c r="J1662" s="389"/>
      <c r="K1662" s="388"/>
      <c r="L1662" s="51">
        <v>27700</v>
      </c>
      <c r="M1662" s="51">
        <v>27700</v>
      </c>
      <c r="N1662" s="51">
        <v>27700</v>
      </c>
      <c r="O1662" s="51">
        <v>27700</v>
      </c>
      <c r="P1662" s="51">
        <v>27700</v>
      </c>
      <c r="Q1662" s="51">
        <v>27700</v>
      </c>
      <c r="R1662" s="51">
        <v>27700</v>
      </c>
      <c r="S1662" s="51">
        <v>27700</v>
      </c>
      <c r="T1662" s="51">
        <v>27700</v>
      </c>
    </row>
    <row r="1663" spans="1:20" s="10" customFormat="1" ht="65.099999999999994" customHeight="1" x14ac:dyDescent="0.3">
      <c r="A1663" s="13">
        <f>IF(D1663="","",SUBTOTAL(3,D$7:$D1663))</f>
        <v>1633</v>
      </c>
      <c r="B1663" s="376"/>
      <c r="C1663" s="55" t="s">
        <v>1027</v>
      </c>
      <c r="D1663" s="56" t="s">
        <v>570</v>
      </c>
      <c r="E1663" s="54" t="s">
        <v>44</v>
      </c>
      <c r="F1663" s="53" t="s">
        <v>1033</v>
      </c>
      <c r="G1663" s="376"/>
      <c r="H1663" s="54" t="s">
        <v>44</v>
      </c>
      <c r="I1663" s="55"/>
      <c r="J1663" s="389"/>
      <c r="K1663" s="388"/>
      <c r="L1663" s="51">
        <v>29600</v>
      </c>
      <c r="M1663" s="51">
        <v>29600</v>
      </c>
      <c r="N1663" s="51">
        <v>29600</v>
      </c>
      <c r="O1663" s="51">
        <v>29600</v>
      </c>
      <c r="P1663" s="51">
        <v>29600</v>
      </c>
      <c r="Q1663" s="51">
        <v>29600</v>
      </c>
      <c r="R1663" s="51">
        <v>29600</v>
      </c>
      <c r="S1663" s="51">
        <v>29600</v>
      </c>
      <c r="T1663" s="51">
        <v>29600</v>
      </c>
    </row>
    <row r="1664" spans="1:20" s="10" customFormat="1" ht="65.099999999999994" customHeight="1" x14ac:dyDescent="0.3">
      <c r="A1664" s="13">
        <f>IF(D1664="","",SUBTOTAL(3,D$7:$D1664))</f>
        <v>1634</v>
      </c>
      <c r="B1664" s="376"/>
      <c r="C1664" s="55" t="s">
        <v>1027</v>
      </c>
      <c r="D1664" s="56" t="s">
        <v>570</v>
      </c>
      <c r="E1664" s="54" t="s">
        <v>44</v>
      </c>
      <c r="F1664" s="53" t="s">
        <v>1034</v>
      </c>
      <c r="G1664" s="376"/>
      <c r="H1664" s="54" t="s">
        <v>44</v>
      </c>
      <c r="I1664" s="55"/>
      <c r="J1664" s="389"/>
      <c r="K1664" s="388"/>
      <c r="L1664" s="51">
        <v>40800</v>
      </c>
      <c r="M1664" s="51">
        <v>40800</v>
      </c>
      <c r="N1664" s="51">
        <v>40800</v>
      </c>
      <c r="O1664" s="51">
        <v>40800</v>
      </c>
      <c r="P1664" s="51">
        <v>40800</v>
      </c>
      <c r="Q1664" s="51">
        <v>40800</v>
      </c>
      <c r="R1664" s="51">
        <v>40800</v>
      </c>
      <c r="S1664" s="51">
        <v>40800</v>
      </c>
      <c r="T1664" s="51">
        <v>40800</v>
      </c>
    </row>
    <row r="1665" spans="1:20" s="10" customFormat="1" ht="65.099999999999994" customHeight="1" x14ac:dyDescent="0.3">
      <c r="A1665" s="13">
        <f>IF(D1665="","",SUBTOTAL(3,D$7:$D1665))</f>
        <v>1635</v>
      </c>
      <c r="B1665" s="376"/>
      <c r="C1665" s="55" t="s">
        <v>1027</v>
      </c>
      <c r="D1665" s="56" t="s">
        <v>570</v>
      </c>
      <c r="E1665" s="54" t="s">
        <v>44</v>
      </c>
      <c r="F1665" s="53" t="s">
        <v>1035</v>
      </c>
      <c r="G1665" s="376"/>
      <c r="H1665" s="54" t="s">
        <v>44</v>
      </c>
      <c r="I1665" s="55"/>
      <c r="J1665" s="389"/>
      <c r="K1665" s="388"/>
      <c r="L1665" s="51">
        <v>39600</v>
      </c>
      <c r="M1665" s="51">
        <v>39600</v>
      </c>
      <c r="N1665" s="51">
        <v>39600</v>
      </c>
      <c r="O1665" s="51">
        <v>39600</v>
      </c>
      <c r="P1665" s="51">
        <v>39600</v>
      </c>
      <c r="Q1665" s="51">
        <v>39600</v>
      </c>
      <c r="R1665" s="51">
        <v>39600</v>
      </c>
      <c r="S1665" s="51">
        <v>39600</v>
      </c>
      <c r="T1665" s="51">
        <v>39600</v>
      </c>
    </row>
    <row r="1666" spans="1:20" s="10" customFormat="1" ht="65.099999999999994" customHeight="1" x14ac:dyDescent="0.3">
      <c r="A1666" s="13">
        <f>IF(D1666="","",SUBTOTAL(3,D$7:$D1666))</f>
        <v>1636</v>
      </c>
      <c r="B1666" s="376"/>
      <c r="C1666" s="55" t="s">
        <v>1027</v>
      </c>
      <c r="D1666" s="56" t="s">
        <v>570</v>
      </c>
      <c r="E1666" s="54" t="s">
        <v>44</v>
      </c>
      <c r="F1666" s="53" t="s">
        <v>1036</v>
      </c>
      <c r="G1666" s="376"/>
      <c r="H1666" s="54" t="s">
        <v>44</v>
      </c>
      <c r="I1666" s="55"/>
      <c r="J1666" s="389"/>
      <c r="K1666" s="388"/>
      <c r="L1666" s="51">
        <v>63000</v>
      </c>
      <c r="M1666" s="51">
        <v>63000</v>
      </c>
      <c r="N1666" s="51">
        <v>63000</v>
      </c>
      <c r="O1666" s="51">
        <v>63000</v>
      </c>
      <c r="P1666" s="51">
        <v>63000</v>
      </c>
      <c r="Q1666" s="51">
        <v>63000</v>
      </c>
      <c r="R1666" s="51">
        <v>63000</v>
      </c>
      <c r="S1666" s="51">
        <v>63000</v>
      </c>
      <c r="T1666" s="51">
        <v>63000</v>
      </c>
    </row>
    <row r="1667" spans="1:20" s="10" customFormat="1" ht="65.099999999999994" customHeight="1" x14ac:dyDescent="0.3">
      <c r="A1667" s="13">
        <f>IF(D1667="","",SUBTOTAL(3,D$7:$D1667))</f>
        <v>1637</v>
      </c>
      <c r="B1667" s="376"/>
      <c r="C1667" s="55" t="s">
        <v>1027</v>
      </c>
      <c r="D1667" s="56" t="s">
        <v>570</v>
      </c>
      <c r="E1667" s="54" t="s">
        <v>44</v>
      </c>
      <c r="F1667" s="53" t="s">
        <v>1037</v>
      </c>
      <c r="G1667" s="376"/>
      <c r="H1667" s="54" t="s">
        <v>44</v>
      </c>
      <c r="I1667" s="55"/>
      <c r="J1667" s="389"/>
      <c r="K1667" s="388"/>
      <c r="L1667" s="51">
        <v>58100</v>
      </c>
      <c r="M1667" s="51">
        <v>58100</v>
      </c>
      <c r="N1667" s="51">
        <v>58100</v>
      </c>
      <c r="O1667" s="51">
        <v>58100</v>
      </c>
      <c r="P1667" s="51">
        <v>58100</v>
      </c>
      <c r="Q1667" s="51">
        <v>58100</v>
      </c>
      <c r="R1667" s="51">
        <v>58100</v>
      </c>
      <c r="S1667" s="51">
        <v>58100</v>
      </c>
      <c r="T1667" s="51">
        <v>58100</v>
      </c>
    </row>
    <row r="1668" spans="1:20" s="10" customFormat="1" ht="65.099999999999994" customHeight="1" x14ac:dyDescent="0.3">
      <c r="A1668" s="13">
        <f>IF(D1668="","",SUBTOTAL(3,D$7:$D1668))</f>
        <v>1638</v>
      </c>
      <c r="B1668" s="376"/>
      <c r="C1668" s="55" t="s">
        <v>1027</v>
      </c>
      <c r="D1668" s="56" t="s">
        <v>570</v>
      </c>
      <c r="E1668" s="54" t="s">
        <v>44</v>
      </c>
      <c r="F1668" s="53" t="s">
        <v>1038</v>
      </c>
      <c r="G1668" s="376"/>
      <c r="H1668" s="54" t="s">
        <v>44</v>
      </c>
      <c r="I1668" s="55"/>
      <c r="J1668" s="389"/>
      <c r="K1668" s="388"/>
      <c r="L1668" s="51">
        <v>98000</v>
      </c>
      <c r="M1668" s="51">
        <v>98000</v>
      </c>
      <c r="N1668" s="51">
        <v>98000</v>
      </c>
      <c r="O1668" s="51">
        <v>98000</v>
      </c>
      <c r="P1668" s="51">
        <v>98000</v>
      </c>
      <c r="Q1668" s="51">
        <v>98000</v>
      </c>
      <c r="R1668" s="51">
        <v>98000</v>
      </c>
      <c r="S1668" s="51">
        <v>98000</v>
      </c>
      <c r="T1668" s="51">
        <v>98000</v>
      </c>
    </row>
    <row r="1669" spans="1:20" s="10" customFormat="1" ht="65.099999999999994" customHeight="1" x14ac:dyDescent="0.3">
      <c r="A1669" s="13">
        <f>IF(D1669="","",SUBTOTAL(3,D$7:$D1669))</f>
        <v>1639</v>
      </c>
      <c r="B1669" s="376"/>
      <c r="C1669" s="55" t="s">
        <v>1027</v>
      </c>
      <c r="D1669" s="56" t="s">
        <v>570</v>
      </c>
      <c r="E1669" s="54" t="s">
        <v>44</v>
      </c>
      <c r="F1669" s="53" t="s">
        <v>1039</v>
      </c>
      <c r="G1669" s="376"/>
      <c r="H1669" s="54" t="s">
        <v>44</v>
      </c>
      <c r="I1669" s="55"/>
      <c r="J1669" s="389"/>
      <c r="K1669" s="388"/>
      <c r="L1669" s="51">
        <v>92300</v>
      </c>
      <c r="M1669" s="51">
        <v>92300</v>
      </c>
      <c r="N1669" s="51">
        <v>92300</v>
      </c>
      <c r="O1669" s="51">
        <v>92300</v>
      </c>
      <c r="P1669" s="51">
        <v>92300</v>
      </c>
      <c r="Q1669" s="51">
        <v>92300</v>
      </c>
      <c r="R1669" s="51">
        <v>92300</v>
      </c>
      <c r="S1669" s="51">
        <v>92300</v>
      </c>
      <c r="T1669" s="51">
        <v>92300</v>
      </c>
    </row>
    <row r="1670" spans="1:20" s="10" customFormat="1" ht="65.099999999999994" customHeight="1" x14ac:dyDescent="0.3">
      <c r="A1670" s="13">
        <f>IF(D1670="","",SUBTOTAL(3,D$7:$D1670))</f>
        <v>1640</v>
      </c>
      <c r="B1670" s="376"/>
      <c r="C1670" s="55" t="s">
        <v>1027</v>
      </c>
      <c r="D1670" s="56" t="s">
        <v>570</v>
      </c>
      <c r="E1670" s="54" t="s">
        <v>44</v>
      </c>
      <c r="F1670" s="53" t="s">
        <v>1040</v>
      </c>
      <c r="G1670" s="376"/>
      <c r="H1670" s="54" t="s">
        <v>44</v>
      </c>
      <c r="I1670" s="55"/>
      <c r="J1670" s="389"/>
      <c r="K1670" s="388"/>
      <c r="L1670" s="51">
        <v>154400</v>
      </c>
      <c r="M1670" s="51">
        <v>154400</v>
      </c>
      <c r="N1670" s="51">
        <v>154400</v>
      </c>
      <c r="O1670" s="51">
        <v>154400</v>
      </c>
      <c r="P1670" s="51">
        <v>154400</v>
      </c>
      <c r="Q1670" s="51">
        <v>154400</v>
      </c>
      <c r="R1670" s="51">
        <v>154400</v>
      </c>
      <c r="S1670" s="51">
        <v>154400</v>
      </c>
      <c r="T1670" s="51">
        <v>154400</v>
      </c>
    </row>
    <row r="1671" spans="1:20" s="10" customFormat="1" ht="65.099999999999994" customHeight="1" x14ac:dyDescent="0.3">
      <c r="A1671" s="13">
        <f>IF(D1671="","",SUBTOTAL(3,D$7:$D1671))</f>
        <v>1641</v>
      </c>
      <c r="B1671" s="376"/>
      <c r="C1671" s="55" t="s">
        <v>1041</v>
      </c>
      <c r="D1671" s="56" t="s">
        <v>972</v>
      </c>
      <c r="E1671" s="54" t="s">
        <v>44</v>
      </c>
      <c r="F1671" s="53" t="s">
        <v>1042</v>
      </c>
      <c r="G1671" s="376"/>
      <c r="H1671" s="54" t="s">
        <v>44</v>
      </c>
      <c r="I1671" s="55"/>
      <c r="J1671" s="389"/>
      <c r="K1671" s="388"/>
      <c r="L1671" s="51">
        <v>1700</v>
      </c>
      <c r="M1671" s="51">
        <v>1700</v>
      </c>
      <c r="N1671" s="51">
        <v>1700</v>
      </c>
      <c r="O1671" s="51">
        <v>1700</v>
      </c>
      <c r="P1671" s="51">
        <v>1700</v>
      </c>
      <c r="Q1671" s="51">
        <v>1700</v>
      </c>
      <c r="R1671" s="51">
        <v>1700</v>
      </c>
      <c r="S1671" s="51">
        <v>1700</v>
      </c>
      <c r="T1671" s="51">
        <v>1700</v>
      </c>
    </row>
    <row r="1672" spans="1:20" s="10" customFormat="1" ht="65.099999999999994" customHeight="1" x14ac:dyDescent="0.3">
      <c r="A1672" s="13">
        <f>IF(D1672="","",SUBTOTAL(3,D$7:$D1672))</f>
        <v>1642</v>
      </c>
      <c r="B1672" s="376"/>
      <c r="C1672" s="55" t="s">
        <v>1041</v>
      </c>
      <c r="D1672" s="56" t="s">
        <v>972</v>
      </c>
      <c r="E1672" s="54" t="s">
        <v>44</v>
      </c>
      <c r="F1672" s="53" t="s">
        <v>1043</v>
      </c>
      <c r="G1672" s="376"/>
      <c r="H1672" s="54" t="s">
        <v>44</v>
      </c>
      <c r="I1672" s="55"/>
      <c r="J1672" s="389"/>
      <c r="K1672" s="388"/>
      <c r="L1672" s="51">
        <v>2900</v>
      </c>
      <c r="M1672" s="51">
        <v>2900</v>
      </c>
      <c r="N1672" s="51">
        <v>2900</v>
      </c>
      <c r="O1672" s="51">
        <v>2900</v>
      </c>
      <c r="P1672" s="51">
        <v>2900</v>
      </c>
      <c r="Q1672" s="51">
        <v>2900</v>
      </c>
      <c r="R1672" s="51">
        <v>2900</v>
      </c>
      <c r="S1672" s="51">
        <v>2900</v>
      </c>
      <c r="T1672" s="51">
        <v>2900</v>
      </c>
    </row>
    <row r="1673" spans="1:20" s="10" customFormat="1" ht="65.099999999999994" customHeight="1" x14ac:dyDescent="0.3">
      <c r="A1673" s="13">
        <f>IF(D1673="","",SUBTOTAL(3,D$7:$D1673))</f>
        <v>1643</v>
      </c>
      <c r="B1673" s="376"/>
      <c r="C1673" s="55" t="s">
        <v>1041</v>
      </c>
      <c r="D1673" s="56" t="s">
        <v>972</v>
      </c>
      <c r="E1673" s="54" t="s">
        <v>44</v>
      </c>
      <c r="F1673" s="53" t="s">
        <v>1044</v>
      </c>
      <c r="G1673" s="376"/>
      <c r="H1673" s="54" t="s">
        <v>44</v>
      </c>
      <c r="I1673" s="55"/>
      <c r="J1673" s="389"/>
      <c r="K1673" s="388"/>
      <c r="L1673" s="51">
        <v>20800</v>
      </c>
      <c r="M1673" s="51">
        <v>20800</v>
      </c>
      <c r="N1673" s="51">
        <v>20800</v>
      </c>
      <c r="O1673" s="51">
        <v>20800</v>
      </c>
      <c r="P1673" s="51">
        <v>20800</v>
      </c>
      <c r="Q1673" s="51">
        <v>20800</v>
      </c>
      <c r="R1673" s="51">
        <v>20800</v>
      </c>
      <c r="S1673" s="51">
        <v>20800</v>
      </c>
      <c r="T1673" s="51">
        <v>20800</v>
      </c>
    </row>
    <row r="1674" spans="1:20" s="10" customFormat="1" ht="65.099999999999994" customHeight="1" x14ac:dyDescent="0.3">
      <c r="A1674" s="13">
        <f>IF(D1674="","",SUBTOTAL(3,D$7:$D1674))</f>
        <v>1644</v>
      </c>
      <c r="B1674" s="376"/>
      <c r="C1674" s="55" t="s">
        <v>1041</v>
      </c>
      <c r="D1674" s="56" t="s">
        <v>972</v>
      </c>
      <c r="E1674" s="54" t="s">
        <v>44</v>
      </c>
      <c r="F1674" s="53" t="s">
        <v>1045</v>
      </c>
      <c r="G1674" s="376"/>
      <c r="H1674" s="54" t="s">
        <v>44</v>
      </c>
      <c r="I1674" s="55"/>
      <c r="J1674" s="389"/>
      <c r="K1674" s="388"/>
      <c r="L1674" s="51">
        <v>28600</v>
      </c>
      <c r="M1674" s="51">
        <v>28600</v>
      </c>
      <c r="N1674" s="51">
        <v>28600</v>
      </c>
      <c r="O1674" s="51">
        <v>28600</v>
      </c>
      <c r="P1674" s="51">
        <v>28600</v>
      </c>
      <c r="Q1674" s="51">
        <v>28600</v>
      </c>
      <c r="R1674" s="51">
        <v>28600</v>
      </c>
      <c r="S1674" s="51">
        <v>28600</v>
      </c>
      <c r="T1674" s="51">
        <v>28600</v>
      </c>
    </row>
    <row r="1675" spans="1:20" s="10" customFormat="1" ht="65.099999999999994" customHeight="1" x14ac:dyDescent="0.3">
      <c r="A1675" s="13">
        <f>IF(D1675="","",SUBTOTAL(3,D$7:$D1675))</f>
        <v>1645</v>
      </c>
      <c r="B1675" s="376"/>
      <c r="C1675" s="55" t="s">
        <v>1041</v>
      </c>
      <c r="D1675" s="56" t="s">
        <v>972</v>
      </c>
      <c r="E1675" s="54" t="s">
        <v>44</v>
      </c>
      <c r="F1675" s="53" t="s">
        <v>1046</v>
      </c>
      <c r="G1675" s="376"/>
      <c r="H1675" s="54" t="s">
        <v>44</v>
      </c>
      <c r="I1675" s="55"/>
      <c r="J1675" s="389"/>
      <c r="K1675" s="388"/>
      <c r="L1675" s="51">
        <v>25400</v>
      </c>
      <c r="M1675" s="51">
        <v>25400</v>
      </c>
      <c r="N1675" s="51">
        <v>25400</v>
      </c>
      <c r="O1675" s="51">
        <v>25400</v>
      </c>
      <c r="P1675" s="51">
        <v>25400</v>
      </c>
      <c r="Q1675" s="51">
        <v>25400</v>
      </c>
      <c r="R1675" s="51">
        <v>25400</v>
      </c>
      <c r="S1675" s="51">
        <v>25400</v>
      </c>
      <c r="T1675" s="51">
        <v>25400</v>
      </c>
    </row>
    <row r="1676" spans="1:20" s="10" customFormat="1" ht="65.099999999999994" customHeight="1" x14ac:dyDescent="0.3">
      <c r="A1676" s="13">
        <f>IF(D1676="","",SUBTOTAL(3,D$7:$D1676))</f>
        <v>1646</v>
      </c>
      <c r="B1676" s="376"/>
      <c r="C1676" s="55" t="s">
        <v>1041</v>
      </c>
      <c r="D1676" s="56" t="s">
        <v>972</v>
      </c>
      <c r="E1676" s="54" t="s">
        <v>44</v>
      </c>
      <c r="F1676" s="53" t="s">
        <v>1047</v>
      </c>
      <c r="G1676" s="376"/>
      <c r="H1676" s="54" t="s">
        <v>44</v>
      </c>
      <c r="I1676" s="55"/>
      <c r="J1676" s="389"/>
      <c r="K1676" s="388"/>
      <c r="L1676" s="51">
        <v>28400</v>
      </c>
      <c r="M1676" s="51">
        <v>28400</v>
      </c>
      <c r="N1676" s="51">
        <v>28400</v>
      </c>
      <c r="O1676" s="51">
        <v>28400</v>
      </c>
      <c r="P1676" s="51">
        <v>28400</v>
      </c>
      <c r="Q1676" s="51">
        <v>28400</v>
      </c>
      <c r="R1676" s="51">
        <v>28400</v>
      </c>
      <c r="S1676" s="51">
        <v>28400</v>
      </c>
      <c r="T1676" s="51">
        <v>28400</v>
      </c>
    </row>
    <row r="1677" spans="1:20" s="10" customFormat="1" ht="65.099999999999994" customHeight="1" x14ac:dyDescent="0.3">
      <c r="A1677" s="13">
        <f>IF(D1677="","",SUBTOTAL(3,D$7:$D1677))</f>
        <v>1647</v>
      </c>
      <c r="B1677" s="376"/>
      <c r="C1677" s="55" t="s">
        <v>1041</v>
      </c>
      <c r="D1677" s="56" t="s">
        <v>972</v>
      </c>
      <c r="E1677" s="54" t="s">
        <v>44</v>
      </c>
      <c r="F1677" s="53" t="s">
        <v>1048</v>
      </c>
      <c r="G1677" s="376"/>
      <c r="H1677" s="54" t="s">
        <v>44</v>
      </c>
      <c r="I1677" s="55"/>
      <c r="J1677" s="389"/>
      <c r="K1677" s="388"/>
      <c r="L1677" s="51">
        <v>26200</v>
      </c>
      <c r="M1677" s="51">
        <v>26200</v>
      </c>
      <c r="N1677" s="51">
        <v>26200</v>
      </c>
      <c r="O1677" s="51">
        <v>26200</v>
      </c>
      <c r="P1677" s="51">
        <v>26200</v>
      </c>
      <c r="Q1677" s="51">
        <v>26200</v>
      </c>
      <c r="R1677" s="51">
        <v>26200</v>
      </c>
      <c r="S1677" s="51">
        <v>26200</v>
      </c>
      <c r="T1677" s="51">
        <v>26200</v>
      </c>
    </row>
    <row r="1678" spans="1:20" s="10" customFormat="1" ht="65.099999999999994" customHeight="1" x14ac:dyDescent="0.3">
      <c r="A1678" s="13">
        <f>IF(D1678="","",SUBTOTAL(3,D$7:$D1678))</f>
        <v>1648</v>
      </c>
      <c r="B1678" s="376"/>
      <c r="C1678" s="55" t="s">
        <v>1041</v>
      </c>
      <c r="D1678" s="56" t="s">
        <v>972</v>
      </c>
      <c r="E1678" s="54" t="s">
        <v>44</v>
      </c>
      <c r="F1678" s="53" t="s">
        <v>1049</v>
      </c>
      <c r="G1678" s="376"/>
      <c r="H1678" s="54" t="s">
        <v>44</v>
      </c>
      <c r="I1678" s="55"/>
      <c r="J1678" s="389"/>
      <c r="K1678" s="388"/>
      <c r="L1678" s="51">
        <v>39400</v>
      </c>
      <c r="M1678" s="51">
        <v>39400</v>
      </c>
      <c r="N1678" s="51">
        <v>39400</v>
      </c>
      <c r="O1678" s="51">
        <v>39400</v>
      </c>
      <c r="P1678" s="51">
        <v>39400</v>
      </c>
      <c r="Q1678" s="51">
        <v>39400</v>
      </c>
      <c r="R1678" s="51">
        <v>39400</v>
      </c>
      <c r="S1678" s="51">
        <v>39400</v>
      </c>
      <c r="T1678" s="51">
        <v>39400</v>
      </c>
    </row>
    <row r="1679" spans="1:20" s="10" customFormat="1" ht="65.099999999999994" customHeight="1" x14ac:dyDescent="0.3">
      <c r="A1679" s="13">
        <f>IF(D1679="","",SUBTOTAL(3,D$7:$D1679))</f>
        <v>1649</v>
      </c>
      <c r="B1679" s="376"/>
      <c r="C1679" s="55" t="s">
        <v>1041</v>
      </c>
      <c r="D1679" s="56" t="s">
        <v>972</v>
      </c>
      <c r="E1679" s="54" t="s">
        <v>44</v>
      </c>
      <c r="F1679" s="53" t="s">
        <v>1050</v>
      </c>
      <c r="G1679" s="376"/>
      <c r="H1679" s="54" t="s">
        <v>44</v>
      </c>
      <c r="I1679" s="55"/>
      <c r="J1679" s="389"/>
      <c r="K1679" s="388"/>
      <c r="L1679" s="51">
        <v>30300</v>
      </c>
      <c r="M1679" s="51">
        <v>30300</v>
      </c>
      <c r="N1679" s="51">
        <v>30300</v>
      </c>
      <c r="O1679" s="51">
        <v>30300</v>
      </c>
      <c r="P1679" s="51">
        <v>30300</v>
      </c>
      <c r="Q1679" s="51">
        <v>30300</v>
      </c>
      <c r="R1679" s="51">
        <v>30300</v>
      </c>
      <c r="S1679" s="51">
        <v>30300</v>
      </c>
      <c r="T1679" s="51">
        <v>30300</v>
      </c>
    </row>
    <row r="1680" spans="1:20" s="10" customFormat="1" ht="65.099999999999994" customHeight="1" x14ac:dyDescent="0.3">
      <c r="A1680" s="13">
        <f>IF(D1680="","",SUBTOTAL(3,D$7:$D1680))</f>
        <v>1650</v>
      </c>
      <c r="B1680" s="376"/>
      <c r="C1680" s="55" t="s">
        <v>1041</v>
      </c>
      <c r="D1680" s="56" t="s">
        <v>972</v>
      </c>
      <c r="E1680" s="54" t="s">
        <v>44</v>
      </c>
      <c r="F1680" s="53" t="s">
        <v>1051</v>
      </c>
      <c r="G1680" s="376"/>
      <c r="H1680" s="54" t="s">
        <v>44</v>
      </c>
      <c r="I1680" s="55"/>
      <c r="J1680" s="389"/>
      <c r="K1680" s="388"/>
      <c r="L1680" s="51">
        <v>36600</v>
      </c>
      <c r="M1680" s="51">
        <v>36600</v>
      </c>
      <c r="N1680" s="51">
        <v>36600</v>
      </c>
      <c r="O1680" s="51">
        <v>36600</v>
      </c>
      <c r="P1680" s="51">
        <v>36600</v>
      </c>
      <c r="Q1680" s="51">
        <v>36600</v>
      </c>
      <c r="R1680" s="51">
        <v>36600</v>
      </c>
      <c r="S1680" s="51">
        <v>36600</v>
      </c>
      <c r="T1680" s="51">
        <v>36600</v>
      </c>
    </row>
    <row r="1681" spans="1:20" s="10" customFormat="1" ht="65.099999999999994" customHeight="1" x14ac:dyDescent="0.3">
      <c r="A1681" s="13">
        <f>IF(D1681="","",SUBTOTAL(3,D$7:$D1681))</f>
        <v>1651</v>
      </c>
      <c r="B1681" s="376"/>
      <c r="C1681" s="55" t="s">
        <v>1041</v>
      </c>
      <c r="D1681" s="56" t="s">
        <v>972</v>
      </c>
      <c r="E1681" s="54" t="s">
        <v>44</v>
      </c>
      <c r="F1681" s="53" t="s">
        <v>1052</v>
      </c>
      <c r="G1681" s="376"/>
      <c r="H1681" s="54" t="s">
        <v>44</v>
      </c>
      <c r="I1681" s="55"/>
      <c r="J1681" s="389"/>
      <c r="K1681" s="388"/>
      <c r="L1681" s="51">
        <v>3200</v>
      </c>
      <c r="M1681" s="51">
        <v>3200</v>
      </c>
      <c r="N1681" s="51">
        <v>3200</v>
      </c>
      <c r="O1681" s="51">
        <v>3200</v>
      </c>
      <c r="P1681" s="51">
        <v>3200</v>
      </c>
      <c r="Q1681" s="51">
        <v>3200</v>
      </c>
      <c r="R1681" s="51">
        <v>3200</v>
      </c>
      <c r="S1681" s="51">
        <v>3200</v>
      </c>
      <c r="T1681" s="51">
        <v>3200</v>
      </c>
    </row>
    <row r="1682" spans="1:20" s="10" customFormat="1" ht="65.099999999999994" customHeight="1" x14ac:dyDescent="0.3">
      <c r="A1682" s="13">
        <f>IF(D1682="","",SUBTOTAL(3,D$7:$D1682))</f>
        <v>1652</v>
      </c>
      <c r="B1682" s="376"/>
      <c r="C1682" s="55" t="s">
        <v>1041</v>
      </c>
      <c r="D1682" s="56" t="s">
        <v>972</v>
      </c>
      <c r="E1682" s="54" t="s">
        <v>44</v>
      </c>
      <c r="F1682" s="53" t="s">
        <v>1053</v>
      </c>
      <c r="G1682" s="376"/>
      <c r="H1682" s="54" t="s">
        <v>44</v>
      </c>
      <c r="I1682" s="55"/>
      <c r="J1682" s="389"/>
      <c r="K1682" s="388"/>
      <c r="L1682" s="51">
        <v>4200</v>
      </c>
      <c r="M1682" s="51">
        <v>4200</v>
      </c>
      <c r="N1682" s="51">
        <v>4200</v>
      </c>
      <c r="O1682" s="51">
        <v>4200</v>
      </c>
      <c r="P1682" s="51">
        <v>4200</v>
      </c>
      <c r="Q1682" s="51">
        <v>4200</v>
      </c>
      <c r="R1682" s="51">
        <v>4200</v>
      </c>
      <c r="S1682" s="51">
        <v>4200</v>
      </c>
      <c r="T1682" s="51">
        <v>4200</v>
      </c>
    </row>
    <row r="1683" spans="1:20" s="10" customFormat="1" ht="65.099999999999994" customHeight="1" x14ac:dyDescent="0.3">
      <c r="A1683" s="13">
        <f>IF(D1683="","",SUBTOTAL(3,D$7:$D1683))</f>
        <v>1653</v>
      </c>
      <c r="B1683" s="376"/>
      <c r="C1683" s="55" t="s">
        <v>1041</v>
      </c>
      <c r="D1683" s="56" t="s">
        <v>972</v>
      </c>
      <c r="E1683" s="54" t="s">
        <v>44</v>
      </c>
      <c r="F1683" s="53" t="s">
        <v>1054</v>
      </c>
      <c r="G1683" s="376"/>
      <c r="H1683" s="54" t="s">
        <v>44</v>
      </c>
      <c r="I1683" s="55"/>
      <c r="J1683" s="389"/>
      <c r="K1683" s="388"/>
      <c r="L1683" s="51">
        <v>23100</v>
      </c>
      <c r="M1683" s="51">
        <v>23100</v>
      </c>
      <c r="N1683" s="51">
        <v>23100</v>
      </c>
      <c r="O1683" s="51">
        <v>23100</v>
      </c>
      <c r="P1683" s="51">
        <v>23100</v>
      </c>
      <c r="Q1683" s="51">
        <v>23100</v>
      </c>
      <c r="R1683" s="51">
        <v>23100</v>
      </c>
      <c r="S1683" s="51">
        <v>23100</v>
      </c>
      <c r="T1683" s="51">
        <v>23100</v>
      </c>
    </row>
    <row r="1684" spans="1:20" s="10" customFormat="1" ht="65.099999999999994" customHeight="1" x14ac:dyDescent="0.3">
      <c r="A1684" s="13">
        <f>IF(D1684="","",SUBTOTAL(3,D$7:$D1684))</f>
        <v>1654</v>
      </c>
      <c r="B1684" s="376"/>
      <c r="C1684" s="55" t="s">
        <v>1041</v>
      </c>
      <c r="D1684" s="56" t="s">
        <v>972</v>
      </c>
      <c r="E1684" s="54" t="s">
        <v>44</v>
      </c>
      <c r="F1684" s="53" t="s">
        <v>1055</v>
      </c>
      <c r="G1684" s="376"/>
      <c r="H1684" s="54" t="s">
        <v>44</v>
      </c>
      <c r="I1684" s="55"/>
      <c r="J1684" s="389"/>
      <c r="K1684" s="388"/>
      <c r="L1684" s="51">
        <v>34600</v>
      </c>
      <c r="M1684" s="51">
        <v>34600</v>
      </c>
      <c r="N1684" s="51">
        <v>34600</v>
      </c>
      <c r="O1684" s="51">
        <v>34600</v>
      </c>
      <c r="P1684" s="51">
        <v>34600</v>
      </c>
      <c r="Q1684" s="51">
        <v>34600</v>
      </c>
      <c r="R1684" s="51">
        <v>34600</v>
      </c>
      <c r="S1684" s="51">
        <v>34600</v>
      </c>
      <c r="T1684" s="51">
        <v>34600</v>
      </c>
    </row>
    <row r="1685" spans="1:20" s="10" customFormat="1" ht="65.099999999999994" customHeight="1" x14ac:dyDescent="0.3">
      <c r="A1685" s="13">
        <f>IF(D1685="","",SUBTOTAL(3,D$7:$D1685))</f>
        <v>1655</v>
      </c>
      <c r="B1685" s="376"/>
      <c r="C1685" s="55" t="s">
        <v>1041</v>
      </c>
      <c r="D1685" s="56" t="s">
        <v>972</v>
      </c>
      <c r="E1685" s="54" t="s">
        <v>44</v>
      </c>
      <c r="F1685" s="53" t="s">
        <v>1056</v>
      </c>
      <c r="G1685" s="376"/>
      <c r="H1685" s="54" t="s">
        <v>44</v>
      </c>
      <c r="I1685" s="55"/>
      <c r="J1685" s="389"/>
      <c r="K1685" s="388"/>
      <c r="L1685" s="51">
        <v>26200</v>
      </c>
      <c r="M1685" s="51">
        <v>26200</v>
      </c>
      <c r="N1685" s="51">
        <v>26200</v>
      </c>
      <c r="O1685" s="51">
        <v>26200</v>
      </c>
      <c r="P1685" s="51">
        <v>26200</v>
      </c>
      <c r="Q1685" s="51">
        <v>26200</v>
      </c>
      <c r="R1685" s="51">
        <v>26200</v>
      </c>
      <c r="S1685" s="51">
        <v>26200</v>
      </c>
      <c r="T1685" s="51">
        <v>26200</v>
      </c>
    </row>
    <row r="1686" spans="1:20" s="10" customFormat="1" ht="65.099999999999994" customHeight="1" x14ac:dyDescent="0.3">
      <c r="A1686" s="13">
        <f>IF(D1686="","",SUBTOTAL(3,D$7:$D1686))</f>
        <v>1656</v>
      </c>
      <c r="B1686" s="376"/>
      <c r="C1686" s="55" t="s">
        <v>1041</v>
      </c>
      <c r="D1686" s="56" t="s">
        <v>972</v>
      </c>
      <c r="E1686" s="54" t="s">
        <v>44</v>
      </c>
      <c r="F1686" s="53" t="s">
        <v>1057</v>
      </c>
      <c r="G1686" s="376"/>
      <c r="H1686" s="54" t="s">
        <v>44</v>
      </c>
      <c r="I1686" s="55"/>
      <c r="J1686" s="389"/>
      <c r="K1686" s="388"/>
      <c r="L1686" s="51">
        <v>35300</v>
      </c>
      <c r="M1686" s="51">
        <v>35300</v>
      </c>
      <c r="N1686" s="51">
        <v>35300</v>
      </c>
      <c r="O1686" s="51">
        <v>35300</v>
      </c>
      <c r="P1686" s="51">
        <v>35300</v>
      </c>
      <c r="Q1686" s="51">
        <v>35300</v>
      </c>
      <c r="R1686" s="51">
        <v>35300</v>
      </c>
      <c r="S1686" s="51">
        <v>35300</v>
      </c>
      <c r="T1686" s="51">
        <v>35300</v>
      </c>
    </row>
    <row r="1687" spans="1:20" s="10" customFormat="1" ht="65.099999999999994" customHeight="1" x14ac:dyDescent="0.3">
      <c r="A1687" s="13">
        <f>IF(D1687="","",SUBTOTAL(3,D$7:$D1687))</f>
        <v>1657</v>
      </c>
      <c r="B1687" s="376"/>
      <c r="C1687" s="55" t="s">
        <v>1041</v>
      </c>
      <c r="D1687" s="56" t="s">
        <v>972</v>
      </c>
      <c r="E1687" s="54" t="s">
        <v>44</v>
      </c>
      <c r="F1687" s="53" t="s">
        <v>1058</v>
      </c>
      <c r="G1687" s="376"/>
      <c r="H1687" s="54" t="s">
        <v>44</v>
      </c>
      <c r="I1687" s="55"/>
      <c r="J1687" s="389"/>
      <c r="K1687" s="388"/>
      <c r="L1687" s="51">
        <v>32500</v>
      </c>
      <c r="M1687" s="51">
        <v>32500</v>
      </c>
      <c r="N1687" s="51">
        <v>32500</v>
      </c>
      <c r="O1687" s="51">
        <v>32500</v>
      </c>
      <c r="P1687" s="51">
        <v>32500</v>
      </c>
      <c r="Q1687" s="51">
        <v>32500</v>
      </c>
      <c r="R1687" s="51">
        <v>32500</v>
      </c>
      <c r="S1687" s="51">
        <v>32500</v>
      </c>
      <c r="T1687" s="51">
        <v>32500</v>
      </c>
    </row>
    <row r="1688" spans="1:20" s="10" customFormat="1" ht="65.099999999999994" customHeight="1" x14ac:dyDescent="0.3">
      <c r="A1688" s="13">
        <f>IF(D1688="","",SUBTOTAL(3,D$7:$D1688))</f>
        <v>1658</v>
      </c>
      <c r="B1688" s="376"/>
      <c r="C1688" s="55" t="s">
        <v>1041</v>
      </c>
      <c r="D1688" s="56" t="s">
        <v>972</v>
      </c>
      <c r="E1688" s="54" t="s">
        <v>44</v>
      </c>
      <c r="F1688" s="53" t="s">
        <v>1059</v>
      </c>
      <c r="G1688" s="376"/>
      <c r="H1688" s="54" t="s">
        <v>44</v>
      </c>
      <c r="I1688" s="55"/>
      <c r="J1688" s="389"/>
      <c r="K1688" s="388"/>
      <c r="L1688" s="51">
        <v>46700</v>
      </c>
      <c r="M1688" s="51">
        <v>46700</v>
      </c>
      <c r="N1688" s="51">
        <v>46700</v>
      </c>
      <c r="O1688" s="51">
        <v>46700</v>
      </c>
      <c r="P1688" s="51">
        <v>46700</v>
      </c>
      <c r="Q1688" s="51">
        <v>46700</v>
      </c>
      <c r="R1688" s="51">
        <v>46700</v>
      </c>
      <c r="S1688" s="51">
        <v>46700</v>
      </c>
      <c r="T1688" s="51">
        <v>46700</v>
      </c>
    </row>
    <row r="1689" spans="1:20" s="10" customFormat="1" ht="65.099999999999994" customHeight="1" x14ac:dyDescent="0.3">
      <c r="A1689" s="13">
        <f>IF(D1689="","",SUBTOTAL(3,D$7:$D1689))</f>
        <v>1659</v>
      </c>
      <c r="B1689" s="376"/>
      <c r="C1689" s="55" t="s">
        <v>1041</v>
      </c>
      <c r="D1689" s="56" t="s">
        <v>972</v>
      </c>
      <c r="E1689" s="54" t="s">
        <v>44</v>
      </c>
      <c r="F1689" s="53" t="s">
        <v>1060</v>
      </c>
      <c r="G1689" s="376"/>
      <c r="H1689" s="54" t="s">
        <v>44</v>
      </c>
      <c r="I1689" s="55"/>
      <c r="J1689" s="389"/>
      <c r="K1689" s="388"/>
      <c r="L1689" s="51">
        <v>36800</v>
      </c>
      <c r="M1689" s="51">
        <v>36800</v>
      </c>
      <c r="N1689" s="51">
        <v>36800</v>
      </c>
      <c r="O1689" s="51">
        <v>36800</v>
      </c>
      <c r="P1689" s="51">
        <v>36800</v>
      </c>
      <c r="Q1689" s="51">
        <v>36800</v>
      </c>
      <c r="R1689" s="51">
        <v>36800</v>
      </c>
      <c r="S1689" s="51">
        <v>36800</v>
      </c>
      <c r="T1689" s="51">
        <v>36800</v>
      </c>
    </row>
    <row r="1690" spans="1:20" s="10" customFormat="1" ht="65.099999999999994" customHeight="1" x14ac:dyDescent="0.3">
      <c r="A1690" s="13">
        <f>IF(D1690="","",SUBTOTAL(3,D$7:$D1690))</f>
        <v>1660</v>
      </c>
      <c r="B1690" s="376"/>
      <c r="C1690" s="55" t="s">
        <v>1041</v>
      </c>
      <c r="D1690" s="56" t="s">
        <v>972</v>
      </c>
      <c r="E1690" s="54" t="s">
        <v>44</v>
      </c>
      <c r="F1690" s="53" t="s">
        <v>1061</v>
      </c>
      <c r="G1690" s="376"/>
      <c r="H1690" s="54" t="s">
        <v>44</v>
      </c>
      <c r="I1690" s="55"/>
      <c r="J1690" s="389"/>
      <c r="K1690" s="388"/>
      <c r="L1690" s="51">
        <v>43400</v>
      </c>
      <c r="M1690" s="51">
        <v>43400</v>
      </c>
      <c r="N1690" s="51">
        <v>43400</v>
      </c>
      <c r="O1690" s="51">
        <v>43400</v>
      </c>
      <c r="P1690" s="51">
        <v>43400</v>
      </c>
      <c r="Q1690" s="51">
        <v>43400</v>
      </c>
      <c r="R1690" s="51">
        <v>43400</v>
      </c>
      <c r="S1690" s="51">
        <v>43400</v>
      </c>
      <c r="T1690" s="51">
        <v>43400</v>
      </c>
    </row>
    <row r="1691" spans="1:20" s="10" customFormat="1" ht="65.099999999999994" customHeight="1" x14ac:dyDescent="0.3">
      <c r="A1691" s="13">
        <f>IF(D1691="","",SUBTOTAL(3,D$7:$D1691))</f>
        <v>1661</v>
      </c>
      <c r="B1691" s="376"/>
      <c r="C1691" s="55" t="s">
        <v>1041</v>
      </c>
      <c r="D1691" s="56" t="s">
        <v>972</v>
      </c>
      <c r="E1691" s="54" t="s">
        <v>44</v>
      </c>
      <c r="F1691" s="53" t="s">
        <v>1062</v>
      </c>
      <c r="G1691" s="376"/>
      <c r="H1691" s="54" t="s">
        <v>44</v>
      </c>
      <c r="I1691" s="55"/>
      <c r="J1691" s="389"/>
      <c r="K1691" s="388"/>
      <c r="L1691" s="51">
        <v>3800</v>
      </c>
      <c r="M1691" s="51">
        <v>3800</v>
      </c>
      <c r="N1691" s="51">
        <v>3800</v>
      </c>
      <c r="O1691" s="51">
        <v>3800</v>
      </c>
      <c r="P1691" s="51">
        <v>3800</v>
      </c>
      <c r="Q1691" s="51">
        <v>3800</v>
      </c>
      <c r="R1691" s="51">
        <v>3800</v>
      </c>
      <c r="S1691" s="51">
        <v>3800</v>
      </c>
      <c r="T1691" s="51">
        <v>3800</v>
      </c>
    </row>
    <row r="1692" spans="1:20" s="10" customFormat="1" ht="65.099999999999994" customHeight="1" x14ac:dyDescent="0.3">
      <c r="A1692" s="13">
        <f>IF(D1692="","",SUBTOTAL(3,D$7:$D1692))</f>
        <v>1662</v>
      </c>
      <c r="B1692" s="376"/>
      <c r="C1692" s="55" t="s">
        <v>1041</v>
      </c>
      <c r="D1692" s="56" t="s">
        <v>972</v>
      </c>
      <c r="E1692" s="54" t="s">
        <v>44</v>
      </c>
      <c r="F1692" s="53" t="s">
        <v>1063</v>
      </c>
      <c r="G1692" s="376"/>
      <c r="H1692" s="54" t="s">
        <v>44</v>
      </c>
      <c r="I1692" s="55"/>
      <c r="J1692" s="389"/>
      <c r="K1692" s="388"/>
      <c r="L1692" s="51">
        <v>5800</v>
      </c>
      <c r="M1692" s="51">
        <v>5800</v>
      </c>
      <c r="N1692" s="51">
        <v>5800</v>
      </c>
      <c r="O1692" s="51">
        <v>5800</v>
      </c>
      <c r="P1692" s="51">
        <v>5800</v>
      </c>
      <c r="Q1692" s="51">
        <v>5800</v>
      </c>
      <c r="R1692" s="51">
        <v>5800</v>
      </c>
      <c r="S1692" s="51">
        <v>5800</v>
      </c>
      <c r="T1692" s="51">
        <v>5800</v>
      </c>
    </row>
    <row r="1693" spans="1:20" s="10" customFormat="1" ht="65.099999999999994" customHeight="1" x14ac:dyDescent="0.3">
      <c r="A1693" s="13">
        <f>IF(D1693="","",SUBTOTAL(3,D$7:$D1693))</f>
        <v>1663</v>
      </c>
      <c r="B1693" s="376"/>
      <c r="C1693" s="55" t="s">
        <v>1041</v>
      </c>
      <c r="D1693" s="56" t="s">
        <v>972</v>
      </c>
      <c r="E1693" s="54" t="s">
        <v>44</v>
      </c>
      <c r="F1693" s="53" t="s">
        <v>1064</v>
      </c>
      <c r="G1693" s="376"/>
      <c r="H1693" s="54" t="s">
        <v>44</v>
      </c>
      <c r="I1693" s="55"/>
      <c r="J1693" s="389"/>
      <c r="K1693" s="388"/>
      <c r="L1693" s="51">
        <v>23300</v>
      </c>
      <c r="M1693" s="51">
        <v>23300</v>
      </c>
      <c r="N1693" s="51">
        <v>23300</v>
      </c>
      <c r="O1693" s="51">
        <v>23300</v>
      </c>
      <c r="P1693" s="51">
        <v>23300</v>
      </c>
      <c r="Q1693" s="51">
        <v>23300</v>
      </c>
      <c r="R1693" s="51">
        <v>23300</v>
      </c>
      <c r="S1693" s="51">
        <v>23300</v>
      </c>
      <c r="T1693" s="51">
        <v>23300</v>
      </c>
    </row>
    <row r="1694" spans="1:20" s="10" customFormat="1" ht="65.099999999999994" customHeight="1" x14ac:dyDescent="0.3">
      <c r="A1694" s="13">
        <f>IF(D1694="","",SUBTOTAL(3,D$7:$D1694))</f>
        <v>1664</v>
      </c>
      <c r="B1694" s="376"/>
      <c r="C1694" s="55" t="s">
        <v>1041</v>
      </c>
      <c r="D1694" s="56" t="s">
        <v>972</v>
      </c>
      <c r="E1694" s="54" t="s">
        <v>44</v>
      </c>
      <c r="F1694" s="53" t="s">
        <v>1065</v>
      </c>
      <c r="G1694" s="376"/>
      <c r="H1694" s="54" t="s">
        <v>44</v>
      </c>
      <c r="I1694" s="55"/>
      <c r="J1694" s="389"/>
      <c r="K1694" s="388"/>
      <c r="L1694" s="51">
        <v>34100</v>
      </c>
      <c r="M1694" s="51">
        <v>34100</v>
      </c>
      <c r="N1694" s="51">
        <v>34100</v>
      </c>
      <c r="O1694" s="51">
        <v>34100</v>
      </c>
      <c r="P1694" s="51">
        <v>34100</v>
      </c>
      <c r="Q1694" s="51">
        <v>34100</v>
      </c>
      <c r="R1694" s="51">
        <v>34100</v>
      </c>
      <c r="S1694" s="51">
        <v>34100</v>
      </c>
      <c r="T1694" s="51">
        <v>34100</v>
      </c>
    </row>
    <row r="1695" spans="1:20" s="10" customFormat="1" ht="65.099999999999994" customHeight="1" x14ac:dyDescent="0.3">
      <c r="A1695" s="13">
        <f>IF(D1695="","",SUBTOTAL(3,D$7:$D1695))</f>
        <v>1665</v>
      </c>
      <c r="B1695" s="376"/>
      <c r="C1695" s="55" t="s">
        <v>1041</v>
      </c>
      <c r="D1695" s="56" t="s">
        <v>972</v>
      </c>
      <c r="E1695" s="54" t="s">
        <v>44</v>
      </c>
      <c r="F1695" s="53" t="s">
        <v>1066</v>
      </c>
      <c r="G1695" s="376"/>
      <c r="H1695" s="54" t="s">
        <v>44</v>
      </c>
      <c r="I1695" s="55"/>
      <c r="J1695" s="389"/>
      <c r="K1695" s="388"/>
      <c r="L1695" s="51">
        <v>24900</v>
      </c>
      <c r="M1695" s="51">
        <v>24900</v>
      </c>
      <c r="N1695" s="51">
        <v>24900</v>
      </c>
      <c r="O1695" s="51">
        <v>24900</v>
      </c>
      <c r="P1695" s="51">
        <v>24900</v>
      </c>
      <c r="Q1695" s="51">
        <v>24900</v>
      </c>
      <c r="R1695" s="51">
        <v>24900</v>
      </c>
      <c r="S1695" s="51">
        <v>24900</v>
      </c>
      <c r="T1695" s="51">
        <v>24900</v>
      </c>
    </row>
    <row r="1696" spans="1:20" s="10" customFormat="1" ht="65.099999999999994" customHeight="1" x14ac:dyDescent="0.3">
      <c r="A1696" s="13">
        <f>IF(D1696="","",SUBTOTAL(3,D$7:$D1696))</f>
        <v>1666</v>
      </c>
      <c r="B1696" s="376"/>
      <c r="C1696" s="55" t="s">
        <v>1041</v>
      </c>
      <c r="D1696" s="56" t="s">
        <v>972</v>
      </c>
      <c r="E1696" s="54" t="s">
        <v>44</v>
      </c>
      <c r="F1696" s="53" t="s">
        <v>1067</v>
      </c>
      <c r="G1696" s="376"/>
      <c r="H1696" s="54" t="s">
        <v>44</v>
      </c>
      <c r="I1696" s="55"/>
      <c r="J1696" s="389"/>
      <c r="K1696" s="388"/>
      <c r="L1696" s="51">
        <v>36300</v>
      </c>
      <c r="M1696" s="51">
        <v>36300</v>
      </c>
      <c r="N1696" s="51">
        <v>36300</v>
      </c>
      <c r="O1696" s="51">
        <v>36300</v>
      </c>
      <c r="P1696" s="51">
        <v>36300</v>
      </c>
      <c r="Q1696" s="51">
        <v>36300</v>
      </c>
      <c r="R1696" s="51">
        <v>36300</v>
      </c>
      <c r="S1696" s="51">
        <v>36300</v>
      </c>
      <c r="T1696" s="51">
        <v>36300</v>
      </c>
    </row>
    <row r="1697" spans="1:20" s="10" customFormat="1" ht="65.099999999999994" customHeight="1" x14ac:dyDescent="0.3">
      <c r="A1697" s="13">
        <f>IF(D1697="","",SUBTOTAL(3,D$7:$D1697))</f>
        <v>1667</v>
      </c>
      <c r="B1697" s="376"/>
      <c r="C1697" s="55" t="s">
        <v>1041</v>
      </c>
      <c r="D1697" s="56" t="s">
        <v>972</v>
      </c>
      <c r="E1697" s="54" t="s">
        <v>44</v>
      </c>
      <c r="F1697" s="53" t="s">
        <v>1068</v>
      </c>
      <c r="G1697" s="376"/>
      <c r="H1697" s="54" t="s">
        <v>44</v>
      </c>
      <c r="I1697" s="55"/>
      <c r="J1697" s="389"/>
      <c r="K1697" s="388"/>
      <c r="L1697" s="51">
        <v>28700</v>
      </c>
      <c r="M1697" s="51">
        <v>28700</v>
      </c>
      <c r="N1697" s="51">
        <v>28700</v>
      </c>
      <c r="O1697" s="51">
        <v>28700</v>
      </c>
      <c r="P1697" s="51">
        <v>28700</v>
      </c>
      <c r="Q1697" s="51">
        <v>28700</v>
      </c>
      <c r="R1697" s="51">
        <v>28700</v>
      </c>
      <c r="S1697" s="51">
        <v>28700</v>
      </c>
      <c r="T1697" s="51">
        <v>28700</v>
      </c>
    </row>
    <row r="1698" spans="1:20" s="10" customFormat="1" ht="65.099999999999994" customHeight="1" x14ac:dyDescent="0.3">
      <c r="A1698" s="13">
        <f>IF(D1698="","",SUBTOTAL(3,D$7:$D1698))</f>
        <v>1668</v>
      </c>
      <c r="B1698" s="376"/>
      <c r="C1698" s="55" t="s">
        <v>1041</v>
      </c>
      <c r="D1698" s="56" t="s">
        <v>972</v>
      </c>
      <c r="E1698" s="54" t="s">
        <v>44</v>
      </c>
      <c r="F1698" s="53" t="s">
        <v>1069</v>
      </c>
      <c r="G1698" s="376"/>
      <c r="H1698" s="54" t="s">
        <v>44</v>
      </c>
      <c r="I1698" s="55"/>
      <c r="J1698" s="389"/>
      <c r="K1698" s="388"/>
      <c r="L1698" s="51">
        <v>43300</v>
      </c>
      <c r="M1698" s="51">
        <v>43300</v>
      </c>
      <c r="N1698" s="51">
        <v>43300</v>
      </c>
      <c r="O1698" s="51">
        <v>43300</v>
      </c>
      <c r="P1698" s="51">
        <v>43300</v>
      </c>
      <c r="Q1698" s="51">
        <v>43300</v>
      </c>
      <c r="R1698" s="51">
        <v>43300</v>
      </c>
      <c r="S1698" s="51">
        <v>43300</v>
      </c>
      <c r="T1698" s="51">
        <v>43300</v>
      </c>
    </row>
    <row r="1699" spans="1:20" s="10" customFormat="1" ht="65.099999999999994" customHeight="1" x14ac:dyDescent="0.3">
      <c r="A1699" s="13">
        <f>IF(D1699="","",SUBTOTAL(3,D$7:$D1699))</f>
        <v>1669</v>
      </c>
      <c r="B1699" s="376"/>
      <c r="C1699" s="55" t="s">
        <v>1041</v>
      </c>
      <c r="D1699" s="56" t="s">
        <v>972</v>
      </c>
      <c r="E1699" s="54" t="s">
        <v>44</v>
      </c>
      <c r="F1699" s="53" t="s">
        <v>1070</v>
      </c>
      <c r="G1699" s="376"/>
      <c r="H1699" s="54" t="s">
        <v>44</v>
      </c>
      <c r="I1699" s="55"/>
      <c r="J1699" s="389"/>
      <c r="K1699" s="388"/>
      <c r="L1699" s="51">
        <v>31100</v>
      </c>
      <c r="M1699" s="51">
        <v>31100</v>
      </c>
      <c r="N1699" s="51">
        <v>31100</v>
      </c>
      <c r="O1699" s="51">
        <v>31100</v>
      </c>
      <c r="P1699" s="51">
        <v>31100</v>
      </c>
      <c r="Q1699" s="51">
        <v>31100</v>
      </c>
      <c r="R1699" s="51">
        <v>31100</v>
      </c>
      <c r="S1699" s="51">
        <v>31100</v>
      </c>
      <c r="T1699" s="51">
        <v>31100</v>
      </c>
    </row>
    <row r="1700" spans="1:20" s="10" customFormat="1" ht="65.099999999999994" customHeight="1" x14ac:dyDescent="0.3">
      <c r="A1700" s="13">
        <f>IF(D1700="","",SUBTOTAL(3,D$7:$D1700))</f>
        <v>1670</v>
      </c>
      <c r="B1700" s="376"/>
      <c r="C1700" s="55" t="s">
        <v>1041</v>
      </c>
      <c r="D1700" s="56" t="s">
        <v>972</v>
      </c>
      <c r="E1700" s="54" t="s">
        <v>44</v>
      </c>
      <c r="F1700" s="53" t="s">
        <v>1071</v>
      </c>
      <c r="G1700" s="376"/>
      <c r="H1700" s="54" t="s">
        <v>44</v>
      </c>
      <c r="I1700" s="55"/>
      <c r="J1700" s="389"/>
      <c r="K1700" s="388"/>
      <c r="L1700" s="51">
        <v>37700</v>
      </c>
      <c r="M1700" s="51">
        <v>37700</v>
      </c>
      <c r="N1700" s="51">
        <v>37700</v>
      </c>
      <c r="O1700" s="51">
        <v>37700</v>
      </c>
      <c r="P1700" s="51">
        <v>37700</v>
      </c>
      <c r="Q1700" s="51">
        <v>37700</v>
      </c>
      <c r="R1700" s="51">
        <v>37700</v>
      </c>
      <c r="S1700" s="51">
        <v>37700</v>
      </c>
      <c r="T1700" s="51">
        <v>37700</v>
      </c>
    </row>
    <row r="1701" spans="1:20" s="10" customFormat="1" ht="65.099999999999994" customHeight="1" x14ac:dyDescent="0.3">
      <c r="A1701" s="13">
        <f>IF(D1701="","",SUBTOTAL(3,D$7:$D1701))</f>
        <v>1671</v>
      </c>
      <c r="B1701" s="376"/>
      <c r="C1701" s="55" t="s">
        <v>1041</v>
      </c>
      <c r="D1701" s="56" t="s">
        <v>972</v>
      </c>
      <c r="E1701" s="54" t="s">
        <v>44</v>
      </c>
      <c r="F1701" s="53" t="s">
        <v>1072</v>
      </c>
      <c r="G1701" s="376"/>
      <c r="H1701" s="54" t="s">
        <v>44</v>
      </c>
      <c r="I1701" s="55"/>
      <c r="J1701" s="389"/>
      <c r="K1701" s="388"/>
      <c r="L1701" s="51">
        <v>1600</v>
      </c>
      <c r="M1701" s="51">
        <v>1600</v>
      </c>
      <c r="N1701" s="51">
        <v>1600</v>
      </c>
      <c r="O1701" s="51">
        <v>1600</v>
      </c>
      <c r="P1701" s="51">
        <v>1600</v>
      </c>
      <c r="Q1701" s="51">
        <v>1600</v>
      </c>
      <c r="R1701" s="51">
        <v>1600</v>
      </c>
      <c r="S1701" s="51">
        <v>1600</v>
      </c>
      <c r="T1701" s="51">
        <v>1600</v>
      </c>
    </row>
    <row r="1702" spans="1:20" s="10" customFormat="1" ht="65.099999999999994" customHeight="1" x14ac:dyDescent="0.3">
      <c r="A1702" s="13">
        <f>IF(D1702="","",SUBTOTAL(3,D$7:$D1702))</f>
        <v>1672</v>
      </c>
      <c r="B1702" s="376"/>
      <c r="C1702" s="55" t="s">
        <v>1041</v>
      </c>
      <c r="D1702" s="56" t="s">
        <v>972</v>
      </c>
      <c r="E1702" s="54" t="s">
        <v>44</v>
      </c>
      <c r="F1702" s="53" t="s">
        <v>1073</v>
      </c>
      <c r="G1702" s="376"/>
      <c r="H1702" s="54" t="s">
        <v>44</v>
      </c>
      <c r="I1702" s="55"/>
      <c r="J1702" s="389"/>
      <c r="K1702" s="388"/>
      <c r="L1702" s="51">
        <v>2800</v>
      </c>
      <c r="M1702" s="51">
        <v>2800</v>
      </c>
      <c r="N1702" s="51">
        <v>2800</v>
      </c>
      <c r="O1702" s="51">
        <v>2800</v>
      </c>
      <c r="P1702" s="51">
        <v>2800</v>
      </c>
      <c r="Q1702" s="51">
        <v>2800</v>
      </c>
      <c r="R1702" s="51">
        <v>2800</v>
      </c>
      <c r="S1702" s="51">
        <v>2800</v>
      </c>
      <c r="T1702" s="51">
        <v>2800</v>
      </c>
    </row>
    <row r="1703" spans="1:20" s="10" customFormat="1" ht="65.099999999999994" customHeight="1" x14ac:dyDescent="0.3">
      <c r="A1703" s="13">
        <f>IF(D1703="","",SUBTOTAL(3,D$7:$D1703))</f>
        <v>1673</v>
      </c>
      <c r="B1703" s="376"/>
      <c r="C1703" s="55" t="s">
        <v>1041</v>
      </c>
      <c r="D1703" s="56" t="s">
        <v>972</v>
      </c>
      <c r="E1703" s="54" t="s">
        <v>44</v>
      </c>
      <c r="F1703" s="53" t="s">
        <v>1074</v>
      </c>
      <c r="G1703" s="376"/>
      <c r="H1703" s="54" t="s">
        <v>44</v>
      </c>
      <c r="I1703" s="55"/>
      <c r="J1703" s="389"/>
      <c r="K1703" s="388"/>
      <c r="L1703" s="51">
        <v>109100</v>
      </c>
      <c r="M1703" s="51">
        <v>109100</v>
      </c>
      <c r="N1703" s="51">
        <v>109100</v>
      </c>
      <c r="O1703" s="51">
        <v>109100</v>
      </c>
      <c r="P1703" s="51">
        <v>109100</v>
      </c>
      <c r="Q1703" s="51">
        <v>109100</v>
      </c>
      <c r="R1703" s="51">
        <v>109100</v>
      </c>
      <c r="S1703" s="51">
        <v>109100</v>
      </c>
      <c r="T1703" s="51">
        <v>109100</v>
      </c>
    </row>
    <row r="1704" spans="1:20" s="10" customFormat="1" ht="65.099999999999994" customHeight="1" x14ac:dyDescent="0.3">
      <c r="A1704" s="13">
        <f>IF(D1704="","",SUBTOTAL(3,D$7:$D1704))</f>
        <v>1674</v>
      </c>
      <c r="B1704" s="376"/>
      <c r="C1704" s="55" t="s">
        <v>1041</v>
      </c>
      <c r="D1704" s="56" t="s">
        <v>972</v>
      </c>
      <c r="E1704" s="54" t="s">
        <v>44</v>
      </c>
      <c r="F1704" s="53" t="s">
        <v>1075</v>
      </c>
      <c r="G1704" s="376"/>
      <c r="H1704" s="54" t="s">
        <v>44</v>
      </c>
      <c r="I1704" s="55"/>
      <c r="J1704" s="389"/>
      <c r="K1704" s="388"/>
      <c r="L1704" s="51">
        <v>156000</v>
      </c>
      <c r="M1704" s="51">
        <v>156000</v>
      </c>
      <c r="N1704" s="51">
        <v>156000</v>
      </c>
      <c r="O1704" s="51">
        <v>156000</v>
      </c>
      <c r="P1704" s="51">
        <v>156000</v>
      </c>
      <c r="Q1704" s="51">
        <v>156000</v>
      </c>
      <c r="R1704" s="51">
        <v>156000</v>
      </c>
      <c r="S1704" s="51">
        <v>156000</v>
      </c>
      <c r="T1704" s="51">
        <v>156000</v>
      </c>
    </row>
    <row r="1705" spans="1:20" s="10" customFormat="1" ht="65.099999999999994" customHeight="1" x14ac:dyDescent="0.3">
      <c r="A1705" s="13">
        <f>IF(D1705="","",SUBTOTAL(3,D$7:$D1705))</f>
        <v>1675</v>
      </c>
      <c r="B1705" s="376"/>
      <c r="C1705" s="55" t="s">
        <v>1076</v>
      </c>
      <c r="D1705" s="56" t="s">
        <v>570</v>
      </c>
      <c r="E1705" s="55" t="s">
        <v>1077</v>
      </c>
      <c r="F1705" s="53" t="s">
        <v>1078</v>
      </c>
      <c r="G1705" s="376"/>
      <c r="H1705" s="54" t="s">
        <v>44</v>
      </c>
      <c r="I1705" s="55"/>
      <c r="J1705" s="389"/>
      <c r="K1705" s="388"/>
      <c r="L1705" s="51">
        <v>5700</v>
      </c>
      <c r="M1705" s="51">
        <v>5700</v>
      </c>
      <c r="N1705" s="51">
        <v>5700</v>
      </c>
      <c r="O1705" s="51">
        <v>5700</v>
      </c>
      <c r="P1705" s="51">
        <v>5700</v>
      </c>
      <c r="Q1705" s="51">
        <v>5700</v>
      </c>
      <c r="R1705" s="51">
        <v>5700</v>
      </c>
      <c r="S1705" s="51">
        <v>5700</v>
      </c>
      <c r="T1705" s="51">
        <v>5700</v>
      </c>
    </row>
    <row r="1706" spans="1:20" s="10" customFormat="1" ht="65.099999999999994" customHeight="1" x14ac:dyDescent="0.3">
      <c r="A1706" s="13">
        <f>IF(D1706="","",SUBTOTAL(3,D$7:$D1706))</f>
        <v>1676</v>
      </c>
      <c r="B1706" s="376"/>
      <c r="C1706" s="55" t="s">
        <v>1076</v>
      </c>
      <c r="D1706" s="56" t="s">
        <v>570</v>
      </c>
      <c r="E1706" s="54" t="s">
        <v>44</v>
      </c>
      <c r="F1706" s="53" t="s">
        <v>1079</v>
      </c>
      <c r="G1706" s="376"/>
      <c r="H1706" s="54" t="s">
        <v>44</v>
      </c>
      <c r="I1706" s="55"/>
      <c r="J1706" s="389"/>
      <c r="K1706" s="388"/>
      <c r="L1706" s="51">
        <v>6600</v>
      </c>
      <c r="M1706" s="51">
        <v>6600</v>
      </c>
      <c r="N1706" s="51">
        <v>6600</v>
      </c>
      <c r="O1706" s="51">
        <v>6600</v>
      </c>
      <c r="P1706" s="51">
        <v>6600</v>
      </c>
      <c r="Q1706" s="51">
        <v>6600</v>
      </c>
      <c r="R1706" s="51">
        <v>6600</v>
      </c>
      <c r="S1706" s="51">
        <v>6600</v>
      </c>
      <c r="T1706" s="51">
        <v>6600</v>
      </c>
    </row>
    <row r="1707" spans="1:20" s="10" customFormat="1" ht="65.099999999999994" customHeight="1" x14ac:dyDescent="0.3">
      <c r="A1707" s="13">
        <f>IF(D1707="","",SUBTOTAL(3,D$7:$D1707))</f>
        <v>1677</v>
      </c>
      <c r="B1707" s="376"/>
      <c r="C1707" s="55" t="s">
        <v>1076</v>
      </c>
      <c r="D1707" s="56" t="s">
        <v>570</v>
      </c>
      <c r="E1707" s="54" t="s">
        <v>44</v>
      </c>
      <c r="F1707" s="53" t="s">
        <v>1080</v>
      </c>
      <c r="G1707" s="376"/>
      <c r="H1707" s="54" t="s">
        <v>44</v>
      </c>
      <c r="I1707" s="55"/>
      <c r="J1707" s="389"/>
      <c r="K1707" s="388"/>
      <c r="L1707" s="51">
        <v>7200</v>
      </c>
      <c r="M1707" s="51">
        <v>7200</v>
      </c>
      <c r="N1707" s="51">
        <v>7200</v>
      </c>
      <c r="O1707" s="51">
        <v>7200</v>
      </c>
      <c r="P1707" s="51">
        <v>7200</v>
      </c>
      <c r="Q1707" s="51">
        <v>7200</v>
      </c>
      <c r="R1707" s="51">
        <v>7200</v>
      </c>
      <c r="S1707" s="51">
        <v>7200</v>
      </c>
      <c r="T1707" s="51">
        <v>7200</v>
      </c>
    </row>
    <row r="1708" spans="1:20" s="10" customFormat="1" ht="65.099999999999994" customHeight="1" x14ac:dyDescent="0.3">
      <c r="A1708" s="13">
        <f>IF(D1708="","",SUBTOTAL(3,D$7:$D1708))</f>
        <v>1678</v>
      </c>
      <c r="B1708" s="376"/>
      <c r="C1708" s="55" t="s">
        <v>1076</v>
      </c>
      <c r="D1708" s="56" t="s">
        <v>570</v>
      </c>
      <c r="E1708" s="54" t="s">
        <v>44</v>
      </c>
      <c r="F1708" s="53" t="s">
        <v>1081</v>
      </c>
      <c r="G1708" s="376"/>
      <c r="H1708" s="54" t="s">
        <v>44</v>
      </c>
      <c r="I1708" s="55"/>
      <c r="J1708" s="389"/>
      <c r="K1708" s="388"/>
      <c r="L1708" s="51">
        <v>8400</v>
      </c>
      <c r="M1708" s="51">
        <v>8400</v>
      </c>
      <c r="N1708" s="51">
        <v>8400</v>
      </c>
      <c r="O1708" s="51">
        <v>8400</v>
      </c>
      <c r="P1708" s="51">
        <v>8400</v>
      </c>
      <c r="Q1708" s="51">
        <v>8400</v>
      </c>
      <c r="R1708" s="51">
        <v>8400</v>
      </c>
      <c r="S1708" s="51">
        <v>8400</v>
      </c>
      <c r="T1708" s="51">
        <v>8400</v>
      </c>
    </row>
    <row r="1709" spans="1:20" s="10" customFormat="1" ht="65.099999999999994" customHeight="1" x14ac:dyDescent="0.3">
      <c r="A1709" s="13">
        <f>IF(D1709="","",SUBTOTAL(3,D$7:$D1709))</f>
        <v>1679</v>
      </c>
      <c r="B1709" s="376"/>
      <c r="C1709" s="55" t="s">
        <v>1076</v>
      </c>
      <c r="D1709" s="56" t="s">
        <v>570</v>
      </c>
      <c r="E1709" s="54" t="s">
        <v>44</v>
      </c>
      <c r="F1709" s="53" t="s">
        <v>1082</v>
      </c>
      <c r="G1709" s="376"/>
      <c r="H1709" s="54" t="s">
        <v>44</v>
      </c>
      <c r="I1709" s="55"/>
      <c r="J1709" s="389"/>
      <c r="K1709" s="388"/>
      <c r="L1709" s="51">
        <v>10500</v>
      </c>
      <c r="M1709" s="51">
        <v>10500</v>
      </c>
      <c r="N1709" s="51">
        <v>10500</v>
      </c>
      <c r="O1709" s="51">
        <v>10500</v>
      </c>
      <c r="P1709" s="51">
        <v>10500</v>
      </c>
      <c r="Q1709" s="51">
        <v>10500</v>
      </c>
      <c r="R1709" s="51">
        <v>10500</v>
      </c>
      <c r="S1709" s="51">
        <v>10500</v>
      </c>
      <c r="T1709" s="51">
        <v>10500</v>
      </c>
    </row>
    <row r="1710" spans="1:20" s="10" customFormat="1" ht="65.099999999999994" customHeight="1" x14ac:dyDescent="0.3">
      <c r="A1710" s="13">
        <f>IF(D1710="","",SUBTOTAL(3,D$7:$D1710))</f>
        <v>1680</v>
      </c>
      <c r="B1710" s="376"/>
      <c r="C1710" s="55" t="s">
        <v>1076</v>
      </c>
      <c r="D1710" s="56" t="s">
        <v>570</v>
      </c>
      <c r="E1710" s="54" t="s">
        <v>44</v>
      </c>
      <c r="F1710" s="53" t="s">
        <v>1083</v>
      </c>
      <c r="G1710" s="376"/>
      <c r="H1710" s="54" t="s">
        <v>44</v>
      </c>
      <c r="I1710" s="55"/>
      <c r="J1710" s="389"/>
      <c r="K1710" s="388"/>
      <c r="L1710" s="51">
        <v>11800</v>
      </c>
      <c r="M1710" s="51">
        <v>11800</v>
      </c>
      <c r="N1710" s="51">
        <v>11800</v>
      </c>
      <c r="O1710" s="51">
        <v>11800</v>
      </c>
      <c r="P1710" s="51">
        <v>11800</v>
      </c>
      <c r="Q1710" s="51">
        <v>11800</v>
      </c>
      <c r="R1710" s="51">
        <v>11800</v>
      </c>
      <c r="S1710" s="51">
        <v>11800</v>
      </c>
      <c r="T1710" s="51">
        <v>11800</v>
      </c>
    </row>
    <row r="1711" spans="1:20" s="10" customFormat="1" ht="65.099999999999994" customHeight="1" x14ac:dyDescent="0.3">
      <c r="A1711" s="13">
        <f>IF(D1711="","",SUBTOTAL(3,D$7:$D1711))</f>
        <v>1681</v>
      </c>
      <c r="B1711" s="376"/>
      <c r="C1711" s="55" t="s">
        <v>1076</v>
      </c>
      <c r="D1711" s="56" t="s">
        <v>570</v>
      </c>
      <c r="E1711" s="54" t="s">
        <v>44</v>
      </c>
      <c r="F1711" s="53" t="s">
        <v>1084</v>
      </c>
      <c r="G1711" s="376"/>
      <c r="H1711" s="54" t="s">
        <v>44</v>
      </c>
      <c r="I1711" s="55"/>
      <c r="J1711" s="389"/>
      <c r="K1711" s="388"/>
      <c r="L1711" s="51">
        <v>13800</v>
      </c>
      <c r="M1711" s="51">
        <v>13800</v>
      </c>
      <c r="N1711" s="51">
        <v>13800</v>
      </c>
      <c r="O1711" s="51">
        <v>13800</v>
      </c>
      <c r="P1711" s="51">
        <v>13800</v>
      </c>
      <c r="Q1711" s="51">
        <v>13800</v>
      </c>
      <c r="R1711" s="51">
        <v>13800</v>
      </c>
      <c r="S1711" s="51">
        <v>13800</v>
      </c>
      <c r="T1711" s="51">
        <v>13800</v>
      </c>
    </row>
    <row r="1712" spans="1:20" s="10" customFormat="1" ht="65.099999999999994" customHeight="1" x14ac:dyDescent="0.3">
      <c r="A1712" s="13">
        <f>IF(D1712="","",SUBTOTAL(3,D$7:$D1712))</f>
        <v>1682</v>
      </c>
      <c r="B1712" s="376"/>
      <c r="C1712" s="55" t="s">
        <v>1076</v>
      </c>
      <c r="D1712" s="56" t="s">
        <v>570</v>
      </c>
      <c r="E1712" s="54" t="s">
        <v>44</v>
      </c>
      <c r="F1712" s="53" t="s">
        <v>1085</v>
      </c>
      <c r="G1712" s="376"/>
      <c r="H1712" s="54" t="s">
        <v>44</v>
      </c>
      <c r="I1712" s="55"/>
      <c r="J1712" s="389"/>
      <c r="K1712" s="388"/>
      <c r="L1712" s="51">
        <v>17700</v>
      </c>
      <c r="M1712" s="51">
        <v>17700</v>
      </c>
      <c r="N1712" s="51">
        <v>17700</v>
      </c>
      <c r="O1712" s="51">
        <v>17700</v>
      </c>
      <c r="P1712" s="51">
        <v>17700</v>
      </c>
      <c r="Q1712" s="51">
        <v>17700</v>
      </c>
      <c r="R1712" s="51">
        <v>17700</v>
      </c>
      <c r="S1712" s="51">
        <v>17700</v>
      </c>
      <c r="T1712" s="51">
        <v>17700</v>
      </c>
    </row>
    <row r="1713" spans="1:20" s="10" customFormat="1" ht="65.099999999999994" customHeight="1" x14ac:dyDescent="0.3">
      <c r="A1713" s="13">
        <f>IF(D1713="","",SUBTOTAL(3,D$7:$D1713))</f>
        <v>1683</v>
      </c>
      <c r="B1713" s="376"/>
      <c r="C1713" s="55" t="s">
        <v>1076</v>
      </c>
      <c r="D1713" s="56" t="s">
        <v>570</v>
      </c>
      <c r="E1713" s="54" t="s">
        <v>44</v>
      </c>
      <c r="F1713" s="53" t="s">
        <v>1086</v>
      </c>
      <c r="G1713" s="376"/>
      <c r="H1713" s="54" t="s">
        <v>44</v>
      </c>
      <c r="I1713" s="55"/>
      <c r="J1713" s="389"/>
      <c r="K1713" s="388"/>
      <c r="L1713" s="51">
        <v>21300</v>
      </c>
      <c r="M1713" s="51">
        <v>21300</v>
      </c>
      <c r="N1713" s="51">
        <v>21300</v>
      </c>
      <c r="O1713" s="51">
        <v>21300</v>
      </c>
      <c r="P1713" s="51">
        <v>21300</v>
      </c>
      <c r="Q1713" s="51">
        <v>21300</v>
      </c>
      <c r="R1713" s="51">
        <v>21300</v>
      </c>
      <c r="S1713" s="51">
        <v>21300</v>
      </c>
      <c r="T1713" s="51">
        <v>21300</v>
      </c>
    </row>
    <row r="1714" spans="1:20" s="10" customFormat="1" ht="65.099999999999994" customHeight="1" x14ac:dyDescent="0.3">
      <c r="A1714" s="13">
        <f>IF(D1714="","",SUBTOTAL(3,D$7:$D1714))</f>
        <v>1684</v>
      </c>
      <c r="B1714" s="376"/>
      <c r="C1714" s="55" t="s">
        <v>1076</v>
      </c>
      <c r="D1714" s="56" t="s">
        <v>570</v>
      </c>
      <c r="E1714" s="54" t="s">
        <v>44</v>
      </c>
      <c r="F1714" s="53" t="s">
        <v>1087</v>
      </c>
      <c r="G1714" s="376"/>
      <c r="H1714" s="54" t="s">
        <v>44</v>
      </c>
      <c r="I1714" s="55"/>
      <c r="J1714" s="389"/>
      <c r="K1714" s="388"/>
      <c r="L1714" s="51">
        <v>27100</v>
      </c>
      <c r="M1714" s="51">
        <v>27100</v>
      </c>
      <c r="N1714" s="51">
        <v>27100</v>
      </c>
      <c r="O1714" s="51">
        <v>27100</v>
      </c>
      <c r="P1714" s="51">
        <v>27100</v>
      </c>
      <c r="Q1714" s="51">
        <v>27100</v>
      </c>
      <c r="R1714" s="51">
        <v>27100</v>
      </c>
      <c r="S1714" s="51">
        <v>27100</v>
      </c>
      <c r="T1714" s="51">
        <v>27100</v>
      </c>
    </row>
    <row r="1715" spans="1:20" s="10" customFormat="1" ht="65.099999999999994" customHeight="1" x14ac:dyDescent="0.3">
      <c r="A1715" s="13">
        <f>IF(D1715="","",SUBTOTAL(3,D$7:$D1715))</f>
        <v>1685</v>
      </c>
      <c r="B1715" s="376"/>
      <c r="C1715" s="55" t="s">
        <v>1076</v>
      </c>
      <c r="D1715" s="56" t="s">
        <v>570</v>
      </c>
      <c r="E1715" s="54" t="s">
        <v>44</v>
      </c>
      <c r="F1715" s="53" t="s">
        <v>1088</v>
      </c>
      <c r="G1715" s="376"/>
      <c r="H1715" s="54" t="s">
        <v>44</v>
      </c>
      <c r="I1715" s="55"/>
      <c r="J1715" s="389"/>
      <c r="K1715" s="388"/>
      <c r="L1715" s="51">
        <v>32800</v>
      </c>
      <c r="M1715" s="51">
        <v>32800</v>
      </c>
      <c r="N1715" s="51">
        <v>32800</v>
      </c>
      <c r="O1715" s="51">
        <v>32800</v>
      </c>
      <c r="P1715" s="51">
        <v>32800</v>
      </c>
      <c r="Q1715" s="51">
        <v>32800</v>
      </c>
      <c r="R1715" s="51">
        <v>32800</v>
      </c>
      <c r="S1715" s="51">
        <v>32800</v>
      </c>
      <c r="T1715" s="51">
        <v>32800</v>
      </c>
    </row>
    <row r="1716" spans="1:20" s="10" customFormat="1" ht="65.099999999999994" customHeight="1" x14ac:dyDescent="0.3">
      <c r="A1716" s="13">
        <f>IF(D1716="","",SUBTOTAL(3,D$7:$D1716))</f>
        <v>1686</v>
      </c>
      <c r="B1716" s="376"/>
      <c r="C1716" s="55" t="s">
        <v>1076</v>
      </c>
      <c r="D1716" s="56" t="s">
        <v>570</v>
      </c>
      <c r="E1716" s="54" t="s">
        <v>44</v>
      </c>
      <c r="F1716" s="53" t="s">
        <v>1089</v>
      </c>
      <c r="G1716" s="376"/>
      <c r="H1716" s="54" t="s">
        <v>44</v>
      </c>
      <c r="I1716" s="55"/>
      <c r="J1716" s="389"/>
      <c r="K1716" s="388"/>
      <c r="L1716" s="51">
        <v>35900</v>
      </c>
      <c r="M1716" s="51">
        <v>35900</v>
      </c>
      <c r="N1716" s="51">
        <v>35900</v>
      </c>
      <c r="O1716" s="51">
        <v>35900</v>
      </c>
      <c r="P1716" s="51">
        <v>35900</v>
      </c>
      <c r="Q1716" s="51">
        <v>35900</v>
      </c>
      <c r="R1716" s="51">
        <v>35900</v>
      </c>
      <c r="S1716" s="51">
        <v>35900</v>
      </c>
      <c r="T1716" s="51">
        <v>35900</v>
      </c>
    </row>
    <row r="1717" spans="1:20" s="10" customFormat="1" ht="65.099999999999994" customHeight="1" x14ac:dyDescent="0.3">
      <c r="A1717" s="13">
        <f>IF(D1717="","",SUBTOTAL(3,D$7:$D1717))</f>
        <v>1687</v>
      </c>
      <c r="B1717" s="376"/>
      <c r="C1717" s="55" t="s">
        <v>1076</v>
      </c>
      <c r="D1717" s="56" t="s">
        <v>570</v>
      </c>
      <c r="E1717" s="54" t="s">
        <v>44</v>
      </c>
      <c r="F1717" s="53" t="s">
        <v>1090</v>
      </c>
      <c r="G1717" s="376"/>
      <c r="H1717" s="54" t="s">
        <v>44</v>
      </c>
      <c r="I1717" s="55"/>
      <c r="J1717" s="389"/>
      <c r="K1717" s="388"/>
      <c r="L1717" s="51">
        <v>43100</v>
      </c>
      <c r="M1717" s="51">
        <v>43100</v>
      </c>
      <c r="N1717" s="51">
        <v>43100</v>
      </c>
      <c r="O1717" s="51">
        <v>43100</v>
      </c>
      <c r="P1717" s="51">
        <v>43100</v>
      </c>
      <c r="Q1717" s="51">
        <v>43100</v>
      </c>
      <c r="R1717" s="51">
        <v>43100</v>
      </c>
      <c r="S1717" s="51">
        <v>43100</v>
      </c>
      <c r="T1717" s="51">
        <v>43100</v>
      </c>
    </row>
    <row r="1718" spans="1:20" s="10" customFormat="1" ht="65.099999999999994" customHeight="1" x14ac:dyDescent="0.3">
      <c r="A1718" s="13">
        <f>IF(D1718="","",SUBTOTAL(3,D$7:$D1718))</f>
        <v>1688</v>
      </c>
      <c r="B1718" s="376"/>
      <c r="C1718" s="55" t="s">
        <v>1076</v>
      </c>
      <c r="D1718" s="56" t="s">
        <v>570</v>
      </c>
      <c r="E1718" s="54" t="s">
        <v>44</v>
      </c>
      <c r="F1718" s="53" t="s">
        <v>1091</v>
      </c>
      <c r="G1718" s="376"/>
      <c r="H1718" s="54" t="s">
        <v>44</v>
      </c>
      <c r="I1718" s="55"/>
      <c r="J1718" s="389"/>
      <c r="K1718" s="388"/>
      <c r="L1718" s="51">
        <v>50000</v>
      </c>
      <c r="M1718" s="51">
        <v>50000</v>
      </c>
      <c r="N1718" s="51">
        <v>50000</v>
      </c>
      <c r="O1718" s="51">
        <v>50000</v>
      </c>
      <c r="P1718" s="51">
        <v>50000</v>
      </c>
      <c r="Q1718" s="51">
        <v>50000</v>
      </c>
      <c r="R1718" s="51">
        <v>50000</v>
      </c>
      <c r="S1718" s="51">
        <v>50000</v>
      </c>
      <c r="T1718" s="51">
        <v>50000</v>
      </c>
    </row>
    <row r="1719" spans="1:20" s="10" customFormat="1" ht="65.099999999999994" customHeight="1" x14ac:dyDescent="0.3">
      <c r="A1719" s="13">
        <f>IF(D1719="","",SUBTOTAL(3,D$7:$D1719))</f>
        <v>1689</v>
      </c>
      <c r="B1719" s="376"/>
      <c r="C1719" s="55" t="s">
        <v>1076</v>
      </c>
      <c r="D1719" s="56" t="s">
        <v>570</v>
      </c>
      <c r="E1719" s="54" t="s">
        <v>44</v>
      </c>
      <c r="F1719" s="53" t="s">
        <v>1092</v>
      </c>
      <c r="G1719" s="376"/>
      <c r="H1719" s="54" t="s">
        <v>44</v>
      </c>
      <c r="I1719" s="55"/>
      <c r="J1719" s="389"/>
      <c r="K1719" s="388"/>
      <c r="L1719" s="51">
        <v>61100</v>
      </c>
      <c r="M1719" s="51">
        <v>61100</v>
      </c>
      <c r="N1719" s="51">
        <v>61100</v>
      </c>
      <c r="O1719" s="51">
        <v>61100</v>
      </c>
      <c r="P1719" s="51">
        <v>61100</v>
      </c>
      <c r="Q1719" s="51">
        <v>61100</v>
      </c>
      <c r="R1719" s="51">
        <v>61100</v>
      </c>
      <c r="S1719" s="51">
        <v>61100</v>
      </c>
      <c r="T1719" s="51">
        <v>61100</v>
      </c>
    </row>
    <row r="1720" spans="1:20" s="10" customFormat="1" ht="65.099999999999994" customHeight="1" x14ac:dyDescent="0.3">
      <c r="A1720" s="13">
        <f>IF(D1720="","",SUBTOTAL(3,D$7:$D1720))</f>
        <v>1690</v>
      </c>
      <c r="B1720" s="376"/>
      <c r="C1720" s="55" t="s">
        <v>1076</v>
      </c>
      <c r="D1720" s="56" t="s">
        <v>570</v>
      </c>
      <c r="E1720" s="54" t="s">
        <v>44</v>
      </c>
      <c r="F1720" s="53" t="s">
        <v>1093</v>
      </c>
      <c r="G1720" s="376"/>
      <c r="H1720" s="54" t="s">
        <v>44</v>
      </c>
      <c r="I1720" s="55"/>
      <c r="J1720" s="389"/>
      <c r="K1720" s="388"/>
      <c r="L1720" s="51">
        <v>72000</v>
      </c>
      <c r="M1720" s="51">
        <v>72000</v>
      </c>
      <c r="N1720" s="51">
        <v>72000</v>
      </c>
      <c r="O1720" s="51">
        <v>72000</v>
      </c>
      <c r="P1720" s="51">
        <v>72000</v>
      </c>
      <c r="Q1720" s="51">
        <v>72000</v>
      </c>
      <c r="R1720" s="51">
        <v>72000</v>
      </c>
      <c r="S1720" s="51">
        <v>72000</v>
      </c>
      <c r="T1720" s="51">
        <v>72000</v>
      </c>
    </row>
    <row r="1721" spans="1:20" s="10" customFormat="1" ht="65.099999999999994" customHeight="1" x14ac:dyDescent="0.3">
      <c r="A1721" s="13">
        <f>IF(D1721="","",SUBTOTAL(3,D$7:$D1721))</f>
        <v>1691</v>
      </c>
      <c r="B1721" s="376"/>
      <c r="C1721" s="55" t="s">
        <v>1076</v>
      </c>
      <c r="D1721" s="56" t="s">
        <v>570</v>
      </c>
      <c r="E1721" s="54" t="s">
        <v>44</v>
      </c>
      <c r="F1721" s="53" t="s">
        <v>1094</v>
      </c>
      <c r="G1721" s="376"/>
      <c r="H1721" s="54" t="s">
        <v>44</v>
      </c>
      <c r="I1721" s="55"/>
      <c r="J1721" s="389"/>
      <c r="K1721" s="388"/>
      <c r="L1721" s="51">
        <v>87300</v>
      </c>
      <c r="M1721" s="51">
        <v>87300</v>
      </c>
      <c r="N1721" s="51">
        <v>87300</v>
      </c>
      <c r="O1721" s="51">
        <v>87300</v>
      </c>
      <c r="P1721" s="51">
        <v>87300</v>
      </c>
      <c r="Q1721" s="51">
        <v>87300</v>
      </c>
      <c r="R1721" s="51">
        <v>87300</v>
      </c>
      <c r="S1721" s="51">
        <v>87300</v>
      </c>
      <c r="T1721" s="51">
        <v>87300</v>
      </c>
    </row>
    <row r="1722" spans="1:20" s="10" customFormat="1" ht="65.099999999999994" customHeight="1" x14ac:dyDescent="0.3">
      <c r="A1722" s="13">
        <f>IF(D1722="","",SUBTOTAL(3,D$7:$D1722))</f>
        <v>1692</v>
      </c>
      <c r="B1722" s="376"/>
      <c r="C1722" s="55" t="s">
        <v>1076</v>
      </c>
      <c r="D1722" s="56" t="s">
        <v>570</v>
      </c>
      <c r="E1722" s="54" t="s">
        <v>44</v>
      </c>
      <c r="F1722" s="53" t="s">
        <v>1095</v>
      </c>
      <c r="G1722" s="376"/>
      <c r="H1722" s="54" t="s">
        <v>44</v>
      </c>
      <c r="I1722" s="55"/>
      <c r="J1722" s="389"/>
      <c r="K1722" s="388"/>
      <c r="L1722" s="51">
        <v>107000</v>
      </c>
      <c r="M1722" s="51">
        <v>107000</v>
      </c>
      <c r="N1722" s="51">
        <v>107000</v>
      </c>
      <c r="O1722" s="51">
        <v>107000</v>
      </c>
      <c r="P1722" s="51">
        <v>107000</v>
      </c>
      <c r="Q1722" s="51">
        <v>107000</v>
      </c>
      <c r="R1722" s="51">
        <v>107000</v>
      </c>
      <c r="S1722" s="51">
        <v>107000</v>
      </c>
      <c r="T1722" s="51">
        <v>107000</v>
      </c>
    </row>
    <row r="1723" spans="1:20" s="10" customFormat="1" ht="65.099999999999994" customHeight="1" x14ac:dyDescent="0.3">
      <c r="A1723" s="13">
        <f>IF(D1723="","",SUBTOTAL(3,D$7:$D1723))</f>
        <v>1693</v>
      </c>
      <c r="B1723" s="376"/>
      <c r="C1723" s="55" t="s">
        <v>1076</v>
      </c>
      <c r="D1723" s="56" t="s">
        <v>570</v>
      </c>
      <c r="E1723" s="54" t="s">
        <v>44</v>
      </c>
      <c r="F1723" s="53" t="s">
        <v>1096</v>
      </c>
      <c r="G1723" s="376"/>
      <c r="H1723" s="54" t="s">
        <v>44</v>
      </c>
      <c r="I1723" s="55"/>
      <c r="J1723" s="389"/>
      <c r="K1723" s="388"/>
      <c r="L1723" s="51">
        <v>129400</v>
      </c>
      <c r="M1723" s="51">
        <v>129400</v>
      </c>
      <c r="N1723" s="51">
        <v>129400</v>
      </c>
      <c r="O1723" s="51">
        <v>129400</v>
      </c>
      <c r="P1723" s="51">
        <v>129400</v>
      </c>
      <c r="Q1723" s="51">
        <v>129400</v>
      </c>
      <c r="R1723" s="51">
        <v>129400</v>
      </c>
      <c r="S1723" s="51">
        <v>129400</v>
      </c>
      <c r="T1723" s="51">
        <v>129400</v>
      </c>
    </row>
    <row r="1724" spans="1:20" s="10" customFormat="1" ht="65.099999999999994" customHeight="1" x14ac:dyDescent="0.3">
      <c r="A1724" s="13">
        <f>IF(D1724="","",SUBTOTAL(3,D$7:$D1724))</f>
        <v>1694</v>
      </c>
      <c r="B1724" s="376"/>
      <c r="C1724" s="55" t="s">
        <v>1076</v>
      </c>
      <c r="D1724" s="56" t="s">
        <v>570</v>
      </c>
      <c r="E1724" s="54" t="s">
        <v>44</v>
      </c>
      <c r="F1724" s="53" t="s">
        <v>1097</v>
      </c>
      <c r="G1724" s="376"/>
      <c r="H1724" s="54" t="s">
        <v>44</v>
      </c>
      <c r="I1724" s="55"/>
      <c r="J1724" s="389"/>
      <c r="K1724" s="388"/>
      <c r="L1724" s="51">
        <v>136500</v>
      </c>
      <c r="M1724" s="51">
        <v>136500</v>
      </c>
      <c r="N1724" s="51">
        <v>136500</v>
      </c>
      <c r="O1724" s="51">
        <v>136500</v>
      </c>
      <c r="P1724" s="51">
        <v>136500</v>
      </c>
      <c r="Q1724" s="51">
        <v>136500</v>
      </c>
      <c r="R1724" s="51">
        <v>136500</v>
      </c>
      <c r="S1724" s="51">
        <v>136500</v>
      </c>
      <c r="T1724" s="51">
        <v>136500</v>
      </c>
    </row>
    <row r="1725" spans="1:20" s="10" customFormat="1" ht="65.099999999999994" customHeight="1" x14ac:dyDescent="0.3">
      <c r="A1725" s="13">
        <f>IF(D1725="","",SUBTOTAL(3,D$7:$D1725))</f>
        <v>1695</v>
      </c>
      <c r="B1725" s="376"/>
      <c r="C1725" s="55" t="s">
        <v>1076</v>
      </c>
      <c r="D1725" s="56" t="s">
        <v>570</v>
      </c>
      <c r="E1725" s="54" t="s">
        <v>44</v>
      </c>
      <c r="F1725" s="53" t="s">
        <v>1098</v>
      </c>
      <c r="G1725" s="376"/>
      <c r="H1725" s="54" t="s">
        <v>44</v>
      </c>
      <c r="I1725" s="55"/>
      <c r="J1725" s="389"/>
      <c r="K1725" s="388"/>
      <c r="L1725" s="51">
        <v>166700</v>
      </c>
      <c r="M1725" s="51">
        <v>166700</v>
      </c>
      <c r="N1725" s="51">
        <v>166700</v>
      </c>
      <c r="O1725" s="51">
        <v>166700</v>
      </c>
      <c r="P1725" s="51">
        <v>166700</v>
      </c>
      <c r="Q1725" s="51">
        <v>166700</v>
      </c>
      <c r="R1725" s="51">
        <v>166700</v>
      </c>
      <c r="S1725" s="51">
        <v>166700</v>
      </c>
      <c r="T1725" s="51">
        <v>166700</v>
      </c>
    </row>
    <row r="1726" spans="1:20" s="10" customFormat="1" ht="65.099999999999994" customHeight="1" x14ac:dyDescent="0.3">
      <c r="A1726" s="13">
        <f>IF(D1726="","",SUBTOTAL(3,D$7:$D1726))</f>
        <v>1696</v>
      </c>
      <c r="B1726" s="376"/>
      <c r="C1726" s="55" t="s">
        <v>1076</v>
      </c>
      <c r="D1726" s="56" t="s">
        <v>570</v>
      </c>
      <c r="E1726" s="54" t="s">
        <v>44</v>
      </c>
      <c r="F1726" s="53" t="s">
        <v>1099</v>
      </c>
      <c r="G1726" s="376"/>
      <c r="H1726" s="54" t="s">
        <v>44</v>
      </c>
      <c r="I1726" s="55"/>
      <c r="J1726" s="389"/>
      <c r="K1726" s="388"/>
      <c r="L1726" s="51">
        <v>171300</v>
      </c>
      <c r="M1726" s="51">
        <v>171300</v>
      </c>
      <c r="N1726" s="51">
        <v>171300</v>
      </c>
      <c r="O1726" s="51">
        <v>171300</v>
      </c>
      <c r="P1726" s="51">
        <v>171300</v>
      </c>
      <c r="Q1726" s="51">
        <v>171300</v>
      </c>
      <c r="R1726" s="51">
        <v>171300</v>
      </c>
      <c r="S1726" s="51">
        <v>171300</v>
      </c>
      <c r="T1726" s="51">
        <v>171300</v>
      </c>
    </row>
    <row r="1727" spans="1:20" s="10" customFormat="1" ht="65.099999999999994" customHeight="1" x14ac:dyDescent="0.3">
      <c r="A1727" s="13">
        <f>IF(D1727="","",SUBTOTAL(3,D$7:$D1727))</f>
        <v>1697</v>
      </c>
      <c r="B1727" s="376"/>
      <c r="C1727" s="55" t="s">
        <v>1076</v>
      </c>
      <c r="D1727" s="56" t="s">
        <v>570</v>
      </c>
      <c r="E1727" s="54" t="s">
        <v>44</v>
      </c>
      <c r="F1727" s="53" t="s">
        <v>1100</v>
      </c>
      <c r="G1727" s="376"/>
      <c r="H1727" s="54" t="s">
        <v>44</v>
      </c>
      <c r="I1727" s="55"/>
      <c r="J1727" s="389"/>
      <c r="K1727" s="388"/>
      <c r="L1727" s="51">
        <v>208800</v>
      </c>
      <c r="M1727" s="51">
        <v>208800</v>
      </c>
      <c r="N1727" s="51">
        <v>208800</v>
      </c>
      <c r="O1727" s="51">
        <v>208800</v>
      </c>
      <c r="P1727" s="51">
        <v>208800</v>
      </c>
      <c r="Q1727" s="51">
        <v>208800</v>
      </c>
      <c r="R1727" s="51">
        <v>208800</v>
      </c>
      <c r="S1727" s="51">
        <v>208800</v>
      </c>
      <c r="T1727" s="51">
        <v>208800</v>
      </c>
    </row>
    <row r="1728" spans="1:20" s="10" customFormat="1" ht="65.099999999999994" customHeight="1" x14ac:dyDescent="0.3">
      <c r="A1728" s="13">
        <f>IF(D1728="","",SUBTOTAL(3,D$7:$D1728))</f>
        <v>1698</v>
      </c>
      <c r="B1728" s="376"/>
      <c r="C1728" s="55" t="s">
        <v>1076</v>
      </c>
      <c r="D1728" s="56" t="s">
        <v>570</v>
      </c>
      <c r="E1728" s="54" t="s">
        <v>44</v>
      </c>
      <c r="F1728" s="53" t="s">
        <v>1101</v>
      </c>
      <c r="G1728" s="376"/>
      <c r="H1728" s="54" t="s">
        <v>44</v>
      </c>
      <c r="I1728" s="55"/>
      <c r="J1728" s="389"/>
      <c r="K1728" s="388"/>
      <c r="L1728" s="51">
        <v>223600</v>
      </c>
      <c r="M1728" s="51">
        <v>223600</v>
      </c>
      <c r="N1728" s="51">
        <v>223600</v>
      </c>
      <c r="O1728" s="51">
        <v>223600</v>
      </c>
      <c r="P1728" s="51">
        <v>223600</v>
      </c>
      <c r="Q1728" s="51">
        <v>223600</v>
      </c>
      <c r="R1728" s="51">
        <v>223600</v>
      </c>
      <c r="S1728" s="51">
        <v>223600</v>
      </c>
      <c r="T1728" s="51">
        <v>223600</v>
      </c>
    </row>
    <row r="1729" spans="1:20" s="10" customFormat="1" ht="65.099999999999994" customHeight="1" x14ac:dyDescent="0.3">
      <c r="A1729" s="13">
        <f>IF(D1729="","",SUBTOTAL(3,D$7:$D1729))</f>
        <v>1699</v>
      </c>
      <c r="B1729" s="376"/>
      <c r="C1729" s="55" t="s">
        <v>1076</v>
      </c>
      <c r="D1729" s="56" t="s">
        <v>570</v>
      </c>
      <c r="E1729" s="54" t="s">
        <v>44</v>
      </c>
      <c r="F1729" s="53" t="s">
        <v>1102</v>
      </c>
      <c r="G1729" s="376"/>
      <c r="H1729" s="54" t="s">
        <v>44</v>
      </c>
      <c r="I1729" s="55"/>
      <c r="J1729" s="389"/>
      <c r="K1729" s="388"/>
      <c r="L1729" s="51">
        <v>272500</v>
      </c>
      <c r="M1729" s="51">
        <v>272500</v>
      </c>
      <c r="N1729" s="51">
        <v>272500</v>
      </c>
      <c r="O1729" s="51">
        <v>272500</v>
      </c>
      <c r="P1729" s="51">
        <v>272500</v>
      </c>
      <c r="Q1729" s="51">
        <v>272500</v>
      </c>
      <c r="R1729" s="51">
        <v>272500</v>
      </c>
      <c r="S1729" s="51">
        <v>272500</v>
      </c>
      <c r="T1729" s="51">
        <v>272500</v>
      </c>
    </row>
    <row r="1730" spans="1:20" s="10" customFormat="1" ht="65.099999999999994" customHeight="1" x14ac:dyDescent="0.3">
      <c r="A1730" s="13">
        <f>IF(D1730="","",SUBTOTAL(3,D$7:$D1730))</f>
        <v>1700</v>
      </c>
      <c r="B1730" s="376"/>
      <c r="C1730" s="55" t="s">
        <v>1076</v>
      </c>
      <c r="D1730" s="56" t="s">
        <v>570</v>
      </c>
      <c r="E1730" s="54" t="s">
        <v>44</v>
      </c>
      <c r="F1730" s="53" t="s">
        <v>1103</v>
      </c>
      <c r="G1730" s="376"/>
      <c r="H1730" s="54" t="s">
        <v>44</v>
      </c>
      <c r="I1730" s="55"/>
      <c r="J1730" s="389"/>
      <c r="K1730" s="388"/>
      <c r="L1730" s="51">
        <v>348900</v>
      </c>
      <c r="M1730" s="51">
        <v>348900</v>
      </c>
      <c r="N1730" s="51">
        <v>348900</v>
      </c>
      <c r="O1730" s="51">
        <v>348900</v>
      </c>
      <c r="P1730" s="51">
        <v>348900</v>
      </c>
      <c r="Q1730" s="51">
        <v>348900</v>
      </c>
      <c r="R1730" s="51">
        <v>348900</v>
      </c>
      <c r="S1730" s="51">
        <v>348900</v>
      </c>
      <c r="T1730" s="51">
        <v>348900</v>
      </c>
    </row>
    <row r="1731" spans="1:20" s="10" customFormat="1" ht="65.099999999999994" customHeight="1" x14ac:dyDescent="0.3">
      <c r="A1731" s="13">
        <f>IF(D1731="","",SUBTOTAL(3,D$7:$D1731))</f>
        <v>1701</v>
      </c>
      <c r="B1731" s="376"/>
      <c r="C1731" s="55" t="s">
        <v>1076</v>
      </c>
      <c r="D1731" s="56" t="s">
        <v>570</v>
      </c>
      <c r="E1731" s="54" t="s">
        <v>44</v>
      </c>
      <c r="F1731" s="53" t="s">
        <v>1104</v>
      </c>
      <c r="G1731" s="376"/>
      <c r="H1731" s="54" t="s">
        <v>44</v>
      </c>
      <c r="I1731" s="55"/>
      <c r="J1731" s="389"/>
      <c r="K1731" s="388"/>
      <c r="L1731" s="51">
        <v>424200</v>
      </c>
      <c r="M1731" s="51">
        <v>424200</v>
      </c>
      <c r="N1731" s="51">
        <v>424200</v>
      </c>
      <c r="O1731" s="51">
        <v>424200</v>
      </c>
      <c r="P1731" s="51">
        <v>424200</v>
      </c>
      <c r="Q1731" s="51">
        <v>424200</v>
      </c>
      <c r="R1731" s="51">
        <v>424200</v>
      </c>
      <c r="S1731" s="51">
        <v>424200</v>
      </c>
      <c r="T1731" s="51">
        <v>424200</v>
      </c>
    </row>
    <row r="1732" spans="1:20" s="10" customFormat="1" ht="65.099999999999994" customHeight="1" x14ac:dyDescent="0.3">
      <c r="A1732" s="13">
        <f>IF(D1732="","",SUBTOTAL(3,D$7:$D1732))</f>
        <v>1702</v>
      </c>
      <c r="B1732" s="376"/>
      <c r="C1732" s="55" t="s">
        <v>1076</v>
      </c>
      <c r="D1732" s="56" t="s">
        <v>570</v>
      </c>
      <c r="E1732" s="54" t="s">
        <v>44</v>
      </c>
      <c r="F1732" s="53" t="s">
        <v>1105</v>
      </c>
      <c r="G1732" s="376"/>
      <c r="H1732" s="54" t="s">
        <v>44</v>
      </c>
      <c r="I1732" s="55"/>
      <c r="J1732" s="389"/>
      <c r="K1732" s="388"/>
      <c r="L1732" s="51">
        <v>440200</v>
      </c>
      <c r="M1732" s="51">
        <v>440200</v>
      </c>
      <c r="N1732" s="51">
        <v>440200</v>
      </c>
      <c r="O1732" s="51">
        <v>440200</v>
      </c>
      <c r="P1732" s="51">
        <v>440200</v>
      </c>
      <c r="Q1732" s="51">
        <v>440200</v>
      </c>
      <c r="R1732" s="51">
        <v>440200</v>
      </c>
      <c r="S1732" s="51">
        <v>440200</v>
      </c>
      <c r="T1732" s="51">
        <v>440200</v>
      </c>
    </row>
    <row r="1733" spans="1:20" s="10" customFormat="1" ht="65.099999999999994" customHeight="1" x14ac:dyDescent="0.3">
      <c r="A1733" s="13">
        <f>IF(D1733="","",SUBTOTAL(3,D$7:$D1733))</f>
        <v>1703</v>
      </c>
      <c r="B1733" s="376"/>
      <c r="C1733" s="55" t="s">
        <v>1076</v>
      </c>
      <c r="D1733" s="56" t="s">
        <v>570</v>
      </c>
      <c r="E1733" s="54" t="s">
        <v>44</v>
      </c>
      <c r="F1733" s="53" t="s">
        <v>1106</v>
      </c>
      <c r="G1733" s="376"/>
      <c r="H1733" s="54" t="s">
        <v>44</v>
      </c>
      <c r="I1733" s="55"/>
      <c r="J1733" s="389"/>
      <c r="K1733" s="388"/>
      <c r="L1733" s="51">
        <v>538600</v>
      </c>
      <c r="M1733" s="51">
        <v>538600</v>
      </c>
      <c r="N1733" s="51">
        <v>538600</v>
      </c>
      <c r="O1733" s="51">
        <v>538600</v>
      </c>
      <c r="P1733" s="51">
        <v>538600</v>
      </c>
      <c r="Q1733" s="51">
        <v>538600</v>
      </c>
      <c r="R1733" s="51">
        <v>538600</v>
      </c>
      <c r="S1733" s="51">
        <v>538600</v>
      </c>
      <c r="T1733" s="51">
        <v>538600</v>
      </c>
    </row>
    <row r="1734" spans="1:20" s="10" customFormat="1" ht="65.099999999999994" customHeight="1" x14ac:dyDescent="0.3">
      <c r="A1734" s="13">
        <f>IF(D1734="","",SUBTOTAL(3,D$7:$D1734))</f>
        <v>1704</v>
      </c>
      <c r="B1734" s="376"/>
      <c r="C1734" s="55" t="s">
        <v>1076</v>
      </c>
      <c r="D1734" s="56" t="s">
        <v>570</v>
      </c>
      <c r="E1734" s="54" t="s">
        <v>44</v>
      </c>
      <c r="F1734" s="53" t="s">
        <v>1107</v>
      </c>
      <c r="G1734" s="376"/>
      <c r="H1734" s="54" t="s">
        <v>44</v>
      </c>
      <c r="I1734" s="55"/>
      <c r="J1734" s="389"/>
      <c r="K1734" s="388"/>
      <c r="L1734" s="51">
        <v>542400</v>
      </c>
      <c r="M1734" s="51">
        <v>542400</v>
      </c>
      <c r="N1734" s="51">
        <v>542400</v>
      </c>
      <c r="O1734" s="51">
        <v>542400</v>
      </c>
      <c r="P1734" s="51">
        <v>542400</v>
      </c>
      <c r="Q1734" s="51">
        <v>542400</v>
      </c>
      <c r="R1734" s="51">
        <v>542400</v>
      </c>
      <c r="S1734" s="51">
        <v>542400</v>
      </c>
      <c r="T1734" s="51">
        <v>542400</v>
      </c>
    </row>
    <row r="1735" spans="1:20" s="10" customFormat="1" ht="65.099999999999994" customHeight="1" x14ac:dyDescent="0.3">
      <c r="A1735" s="13">
        <f>IF(D1735="","",SUBTOTAL(3,D$7:$D1735))</f>
        <v>1705</v>
      </c>
      <c r="B1735" s="376"/>
      <c r="C1735" s="55" t="s">
        <v>1076</v>
      </c>
      <c r="D1735" s="56" t="s">
        <v>570</v>
      </c>
      <c r="E1735" s="54" t="s">
        <v>44</v>
      </c>
      <c r="F1735" s="53" t="s">
        <v>1108</v>
      </c>
      <c r="G1735" s="376"/>
      <c r="H1735" s="54" t="s">
        <v>44</v>
      </c>
      <c r="I1735" s="55"/>
      <c r="J1735" s="389"/>
      <c r="K1735" s="388"/>
      <c r="L1735" s="51">
        <v>663400</v>
      </c>
      <c r="M1735" s="51">
        <v>663400</v>
      </c>
      <c r="N1735" s="51">
        <v>663400</v>
      </c>
      <c r="O1735" s="51">
        <v>663400</v>
      </c>
      <c r="P1735" s="51">
        <v>663400</v>
      </c>
      <c r="Q1735" s="51">
        <v>663400</v>
      </c>
      <c r="R1735" s="51">
        <v>663400</v>
      </c>
      <c r="S1735" s="51">
        <v>663400</v>
      </c>
      <c r="T1735" s="51">
        <v>663400</v>
      </c>
    </row>
    <row r="1736" spans="1:20" s="10" customFormat="1" ht="65.099999999999994" customHeight="1" x14ac:dyDescent="0.3">
      <c r="A1736" s="13">
        <f>IF(D1736="","",SUBTOTAL(3,D$7:$D1736))</f>
        <v>1706</v>
      </c>
      <c r="B1736" s="376"/>
      <c r="C1736" s="55" t="s">
        <v>1076</v>
      </c>
      <c r="D1736" s="56" t="s">
        <v>570</v>
      </c>
      <c r="E1736" s="54" t="s">
        <v>44</v>
      </c>
      <c r="F1736" s="53" t="s">
        <v>1109</v>
      </c>
      <c r="G1736" s="376"/>
      <c r="H1736" s="54" t="s">
        <v>44</v>
      </c>
      <c r="I1736" s="55"/>
      <c r="J1736" s="389"/>
      <c r="K1736" s="388"/>
      <c r="L1736" s="51">
        <v>677800</v>
      </c>
      <c r="M1736" s="51">
        <v>677800</v>
      </c>
      <c r="N1736" s="51">
        <v>677800</v>
      </c>
      <c r="O1736" s="51">
        <v>677800</v>
      </c>
      <c r="P1736" s="51">
        <v>677800</v>
      </c>
      <c r="Q1736" s="51">
        <v>677800</v>
      </c>
      <c r="R1736" s="51">
        <v>677800</v>
      </c>
      <c r="S1736" s="51">
        <v>677800</v>
      </c>
      <c r="T1736" s="51">
        <v>677800</v>
      </c>
    </row>
    <row r="1737" spans="1:20" s="10" customFormat="1" ht="65.099999999999994" customHeight="1" x14ac:dyDescent="0.3">
      <c r="A1737" s="13">
        <f>IF(D1737="","",SUBTOTAL(3,D$7:$D1737))</f>
        <v>1707</v>
      </c>
      <c r="B1737" s="376"/>
      <c r="C1737" s="55" t="s">
        <v>1076</v>
      </c>
      <c r="D1737" s="56" t="s">
        <v>570</v>
      </c>
      <c r="E1737" s="54" t="s">
        <v>44</v>
      </c>
      <c r="F1737" s="53" t="s">
        <v>1110</v>
      </c>
      <c r="G1737" s="376"/>
      <c r="H1737" s="54" t="s">
        <v>44</v>
      </c>
      <c r="I1737" s="55"/>
      <c r="J1737" s="389"/>
      <c r="K1737" s="388"/>
      <c r="L1737" s="51">
        <v>831400</v>
      </c>
      <c r="M1737" s="51">
        <v>831400</v>
      </c>
      <c r="N1737" s="51">
        <v>831400</v>
      </c>
      <c r="O1737" s="51">
        <v>831400</v>
      </c>
      <c r="P1737" s="51">
        <v>831400</v>
      </c>
      <c r="Q1737" s="51">
        <v>831400</v>
      </c>
      <c r="R1737" s="51">
        <v>831400</v>
      </c>
      <c r="S1737" s="51">
        <v>831400</v>
      </c>
      <c r="T1737" s="51">
        <v>831400</v>
      </c>
    </row>
    <row r="1738" spans="1:20" s="10" customFormat="1" ht="65.099999999999994" customHeight="1" x14ac:dyDescent="0.3">
      <c r="A1738" s="13">
        <f>IF(D1738="","",SUBTOTAL(3,D$7:$D1738))</f>
        <v>1708</v>
      </c>
      <c r="B1738" s="376"/>
      <c r="C1738" s="55" t="s">
        <v>1076</v>
      </c>
      <c r="D1738" s="56" t="s">
        <v>570</v>
      </c>
      <c r="E1738" s="54" t="s">
        <v>44</v>
      </c>
      <c r="F1738" s="53" t="s">
        <v>1111</v>
      </c>
      <c r="G1738" s="376"/>
      <c r="H1738" s="54" t="s">
        <v>44</v>
      </c>
      <c r="I1738" s="55"/>
      <c r="J1738" s="389"/>
      <c r="K1738" s="388"/>
      <c r="L1738" s="51">
        <v>862900</v>
      </c>
      <c r="M1738" s="51">
        <v>862900</v>
      </c>
      <c r="N1738" s="51">
        <v>862900</v>
      </c>
      <c r="O1738" s="51">
        <v>862900</v>
      </c>
      <c r="P1738" s="51">
        <v>862900</v>
      </c>
      <c r="Q1738" s="51">
        <v>862900</v>
      </c>
      <c r="R1738" s="51">
        <v>862900</v>
      </c>
      <c r="S1738" s="51">
        <v>862900</v>
      </c>
      <c r="T1738" s="51">
        <v>862900</v>
      </c>
    </row>
    <row r="1739" spans="1:20" s="10" customFormat="1" ht="65.099999999999994" customHeight="1" x14ac:dyDescent="0.3">
      <c r="A1739" s="13">
        <f>IF(D1739="","",SUBTOTAL(3,D$7:$D1739))</f>
        <v>1709</v>
      </c>
      <c r="B1739" s="376"/>
      <c r="C1739" s="55" t="s">
        <v>1076</v>
      </c>
      <c r="D1739" s="56" t="s">
        <v>570</v>
      </c>
      <c r="E1739" s="54" t="s">
        <v>44</v>
      </c>
      <c r="F1739" s="53" t="s">
        <v>1112</v>
      </c>
      <c r="G1739" s="376"/>
      <c r="H1739" s="54" t="s">
        <v>44</v>
      </c>
      <c r="I1739" s="55"/>
      <c r="J1739" s="389"/>
      <c r="K1739" s="388"/>
      <c r="L1739" s="51">
        <v>1053600</v>
      </c>
      <c r="M1739" s="51">
        <v>1053600</v>
      </c>
      <c r="N1739" s="51">
        <v>1053600</v>
      </c>
      <c r="O1739" s="51">
        <v>1053600</v>
      </c>
      <c r="P1739" s="51">
        <v>1053600</v>
      </c>
      <c r="Q1739" s="51">
        <v>1053600</v>
      </c>
      <c r="R1739" s="51">
        <v>1053600</v>
      </c>
      <c r="S1739" s="51">
        <v>1053600</v>
      </c>
      <c r="T1739" s="51">
        <v>1053600</v>
      </c>
    </row>
    <row r="1740" spans="1:20" s="10" customFormat="1" ht="65.099999999999994" customHeight="1" x14ac:dyDescent="0.3">
      <c r="A1740" s="13">
        <f>IF(D1740="","",SUBTOTAL(3,D$7:$D1740))</f>
        <v>1710</v>
      </c>
      <c r="B1740" s="376"/>
      <c r="C1740" s="55" t="s">
        <v>1113</v>
      </c>
      <c r="D1740" s="56" t="s">
        <v>570</v>
      </c>
      <c r="E1740" s="55" t="s">
        <v>1114</v>
      </c>
      <c r="F1740" s="53" t="s">
        <v>1115</v>
      </c>
      <c r="G1740" s="376"/>
      <c r="H1740" s="54" t="s">
        <v>44</v>
      </c>
      <c r="I1740" s="55"/>
      <c r="J1740" s="389"/>
      <c r="K1740" s="388"/>
      <c r="L1740" s="51">
        <v>4400</v>
      </c>
      <c r="M1740" s="51">
        <v>4400</v>
      </c>
      <c r="N1740" s="51">
        <v>4400</v>
      </c>
      <c r="O1740" s="51">
        <v>4400</v>
      </c>
      <c r="P1740" s="51">
        <v>4400</v>
      </c>
      <c r="Q1740" s="51">
        <v>4400</v>
      </c>
      <c r="R1740" s="51">
        <v>4400</v>
      </c>
      <c r="S1740" s="51">
        <v>4400</v>
      </c>
      <c r="T1740" s="51">
        <v>4400</v>
      </c>
    </row>
    <row r="1741" spans="1:20" s="10" customFormat="1" ht="65.099999999999994" customHeight="1" x14ac:dyDescent="0.3">
      <c r="A1741" s="13">
        <f>IF(D1741="","",SUBTOTAL(3,D$7:$D1741))</f>
        <v>1711</v>
      </c>
      <c r="B1741" s="376"/>
      <c r="C1741" s="55" t="s">
        <v>1113</v>
      </c>
      <c r="D1741" s="56" t="s">
        <v>570</v>
      </c>
      <c r="E1741" s="54" t="s">
        <v>44</v>
      </c>
      <c r="F1741" s="53" t="s">
        <v>1116</v>
      </c>
      <c r="G1741" s="376"/>
      <c r="H1741" s="54" t="s">
        <v>44</v>
      </c>
      <c r="I1741" s="55"/>
      <c r="J1741" s="389"/>
      <c r="K1741" s="388"/>
      <c r="L1741" s="51">
        <v>5000</v>
      </c>
      <c r="M1741" s="51">
        <v>5000</v>
      </c>
      <c r="N1741" s="51">
        <v>5000</v>
      </c>
      <c r="O1741" s="51">
        <v>5000</v>
      </c>
      <c r="P1741" s="51">
        <v>5000</v>
      </c>
      <c r="Q1741" s="51">
        <v>5000</v>
      </c>
      <c r="R1741" s="51">
        <v>5000</v>
      </c>
      <c r="S1741" s="51">
        <v>5000</v>
      </c>
      <c r="T1741" s="51">
        <v>5000</v>
      </c>
    </row>
    <row r="1742" spans="1:20" s="10" customFormat="1" ht="65.099999999999994" customHeight="1" x14ac:dyDescent="0.3">
      <c r="A1742" s="13">
        <f>IF(D1742="","",SUBTOTAL(3,D$7:$D1742))</f>
        <v>1712</v>
      </c>
      <c r="B1742" s="376"/>
      <c r="C1742" s="55" t="s">
        <v>1113</v>
      </c>
      <c r="D1742" s="56" t="s">
        <v>570</v>
      </c>
      <c r="E1742" s="54" t="s">
        <v>44</v>
      </c>
      <c r="F1742" s="53" t="s">
        <v>1117</v>
      </c>
      <c r="G1742" s="376"/>
      <c r="H1742" s="54" t="s">
        <v>44</v>
      </c>
      <c r="I1742" s="55"/>
      <c r="J1742" s="389"/>
      <c r="K1742" s="388"/>
      <c r="L1742" s="51">
        <v>6200</v>
      </c>
      <c r="M1742" s="51">
        <v>6200</v>
      </c>
      <c r="N1742" s="51">
        <v>6200</v>
      </c>
      <c r="O1742" s="51">
        <v>6200</v>
      </c>
      <c r="P1742" s="51">
        <v>6200</v>
      </c>
      <c r="Q1742" s="51">
        <v>6200</v>
      </c>
      <c r="R1742" s="51">
        <v>6200</v>
      </c>
      <c r="S1742" s="51">
        <v>6200</v>
      </c>
      <c r="T1742" s="51">
        <v>6200</v>
      </c>
    </row>
    <row r="1743" spans="1:20" s="10" customFormat="1" ht="65.099999999999994" customHeight="1" x14ac:dyDescent="0.3">
      <c r="A1743" s="13">
        <f>IF(D1743="","",SUBTOTAL(3,D$7:$D1743))</f>
        <v>1713</v>
      </c>
      <c r="B1743" s="376"/>
      <c r="C1743" s="55" t="s">
        <v>1113</v>
      </c>
      <c r="D1743" s="56" t="s">
        <v>570</v>
      </c>
      <c r="E1743" s="54" t="s">
        <v>44</v>
      </c>
      <c r="F1743" s="53" t="s">
        <v>1118</v>
      </c>
      <c r="G1743" s="376"/>
      <c r="H1743" s="54" t="s">
        <v>44</v>
      </c>
      <c r="I1743" s="55"/>
      <c r="J1743" s="389"/>
      <c r="K1743" s="388"/>
      <c r="L1743" s="51">
        <v>7100</v>
      </c>
      <c r="M1743" s="51">
        <v>7100</v>
      </c>
      <c r="N1743" s="51">
        <v>7100</v>
      </c>
      <c r="O1743" s="51">
        <v>7100</v>
      </c>
      <c r="P1743" s="51">
        <v>7100</v>
      </c>
      <c r="Q1743" s="51">
        <v>7100</v>
      </c>
      <c r="R1743" s="51">
        <v>7100</v>
      </c>
      <c r="S1743" s="51">
        <v>7100</v>
      </c>
      <c r="T1743" s="51">
        <v>7100</v>
      </c>
    </row>
    <row r="1744" spans="1:20" s="10" customFormat="1" ht="65.099999999999994" customHeight="1" x14ac:dyDescent="0.3">
      <c r="A1744" s="13">
        <f>IF(D1744="","",SUBTOTAL(3,D$7:$D1744))</f>
        <v>1714</v>
      </c>
      <c r="B1744" s="376"/>
      <c r="C1744" s="55" t="s">
        <v>1113</v>
      </c>
      <c r="D1744" s="56" t="s">
        <v>570</v>
      </c>
      <c r="E1744" s="54" t="s">
        <v>44</v>
      </c>
      <c r="F1744" s="53" t="s">
        <v>1119</v>
      </c>
      <c r="G1744" s="376"/>
      <c r="H1744" s="54" t="s">
        <v>44</v>
      </c>
      <c r="I1744" s="55"/>
      <c r="J1744" s="389"/>
      <c r="K1744" s="388"/>
      <c r="L1744" s="51">
        <v>8400</v>
      </c>
      <c r="M1744" s="51">
        <v>8400</v>
      </c>
      <c r="N1744" s="51">
        <v>8400</v>
      </c>
      <c r="O1744" s="51">
        <v>8400</v>
      </c>
      <c r="P1744" s="51">
        <v>8400</v>
      </c>
      <c r="Q1744" s="51">
        <v>8400</v>
      </c>
      <c r="R1744" s="51">
        <v>8400</v>
      </c>
      <c r="S1744" s="51">
        <v>8400</v>
      </c>
      <c r="T1744" s="51">
        <v>8400</v>
      </c>
    </row>
    <row r="1745" spans="1:20" s="10" customFormat="1" ht="65.099999999999994" customHeight="1" x14ac:dyDescent="0.3">
      <c r="A1745" s="13">
        <f>IF(D1745="","",SUBTOTAL(3,D$7:$D1745))</f>
        <v>1715</v>
      </c>
      <c r="B1745" s="376"/>
      <c r="C1745" s="55" t="s">
        <v>1113</v>
      </c>
      <c r="D1745" s="56" t="s">
        <v>570</v>
      </c>
      <c r="E1745" s="54" t="s">
        <v>44</v>
      </c>
      <c r="F1745" s="53" t="s">
        <v>1120</v>
      </c>
      <c r="G1745" s="376"/>
      <c r="H1745" s="54" t="s">
        <v>44</v>
      </c>
      <c r="I1745" s="55"/>
      <c r="J1745" s="389"/>
      <c r="K1745" s="388"/>
      <c r="L1745" s="51">
        <v>9700</v>
      </c>
      <c r="M1745" s="51">
        <v>9700</v>
      </c>
      <c r="N1745" s="51">
        <v>9700</v>
      </c>
      <c r="O1745" s="51">
        <v>9700</v>
      </c>
      <c r="P1745" s="51">
        <v>9700</v>
      </c>
      <c r="Q1745" s="51">
        <v>9700</v>
      </c>
      <c r="R1745" s="51">
        <v>9700</v>
      </c>
      <c r="S1745" s="51">
        <v>9700</v>
      </c>
      <c r="T1745" s="51">
        <v>9700</v>
      </c>
    </row>
    <row r="1746" spans="1:20" s="10" customFormat="1" ht="65.099999999999994" customHeight="1" x14ac:dyDescent="0.3">
      <c r="A1746" s="13">
        <f>IF(D1746="","",SUBTOTAL(3,D$7:$D1746))</f>
        <v>1716</v>
      </c>
      <c r="B1746" s="376"/>
      <c r="C1746" s="55" t="s">
        <v>1113</v>
      </c>
      <c r="D1746" s="56" t="s">
        <v>570</v>
      </c>
      <c r="E1746" s="54" t="s">
        <v>44</v>
      </c>
      <c r="F1746" s="53" t="s">
        <v>1121</v>
      </c>
      <c r="G1746" s="376"/>
      <c r="H1746" s="54" t="s">
        <v>44</v>
      </c>
      <c r="I1746" s="55"/>
      <c r="J1746" s="389"/>
      <c r="K1746" s="388"/>
      <c r="L1746" s="51">
        <v>17000</v>
      </c>
      <c r="M1746" s="51">
        <v>17000</v>
      </c>
      <c r="N1746" s="51">
        <v>17000</v>
      </c>
      <c r="O1746" s="51">
        <v>17000</v>
      </c>
      <c r="P1746" s="51">
        <v>17000</v>
      </c>
      <c r="Q1746" s="51">
        <v>17000</v>
      </c>
      <c r="R1746" s="51">
        <v>17000</v>
      </c>
      <c r="S1746" s="51">
        <v>17000</v>
      </c>
      <c r="T1746" s="51">
        <v>17000</v>
      </c>
    </row>
    <row r="1747" spans="1:20" s="10" customFormat="1" ht="65.099999999999994" customHeight="1" x14ac:dyDescent="0.3">
      <c r="A1747" s="13">
        <f>IF(D1747="","",SUBTOTAL(3,D$7:$D1747))</f>
        <v>1717</v>
      </c>
      <c r="B1747" s="376"/>
      <c r="C1747" s="55" t="s">
        <v>1113</v>
      </c>
      <c r="D1747" s="56" t="s">
        <v>570</v>
      </c>
      <c r="E1747" s="54" t="s">
        <v>44</v>
      </c>
      <c r="F1747" s="53" t="s">
        <v>1122</v>
      </c>
      <c r="G1747" s="376"/>
      <c r="H1747" s="54" t="s">
        <v>44</v>
      </c>
      <c r="I1747" s="55"/>
      <c r="J1747" s="389"/>
      <c r="K1747" s="388"/>
      <c r="L1747" s="51">
        <v>19600</v>
      </c>
      <c r="M1747" s="51">
        <v>19600</v>
      </c>
      <c r="N1747" s="51">
        <v>19600</v>
      </c>
      <c r="O1747" s="51">
        <v>19600</v>
      </c>
      <c r="P1747" s="51">
        <v>19600</v>
      </c>
      <c r="Q1747" s="51">
        <v>19600</v>
      </c>
      <c r="R1747" s="51">
        <v>19600</v>
      </c>
      <c r="S1747" s="51">
        <v>19600</v>
      </c>
      <c r="T1747" s="51">
        <v>19600</v>
      </c>
    </row>
    <row r="1748" spans="1:20" s="10" customFormat="1" ht="65.099999999999994" customHeight="1" x14ac:dyDescent="0.3">
      <c r="A1748" s="13">
        <f>IF(D1748="","",SUBTOTAL(3,D$7:$D1748))</f>
        <v>1718</v>
      </c>
      <c r="B1748" s="376"/>
      <c r="C1748" s="55" t="s">
        <v>1123</v>
      </c>
      <c r="D1748" s="56" t="s">
        <v>570</v>
      </c>
      <c r="E1748" s="54" t="s">
        <v>44</v>
      </c>
      <c r="F1748" s="53" t="s">
        <v>1126</v>
      </c>
      <c r="G1748" s="376"/>
      <c r="H1748" s="54" t="s">
        <v>44</v>
      </c>
      <c r="I1748" s="55"/>
      <c r="J1748" s="389"/>
      <c r="K1748" s="388"/>
      <c r="L1748" s="51">
        <v>2500</v>
      </c>
      <c r="M1748" s="51">
        <v>2500</v>
      </c>
      <c r="N1748" s="51">
        <v>2500</v>
      </c>
      <c r="O1748" s="51">
        <v>2500</v>
      </c>
      <c r="P1748" s="51">
        <v>2500</v>
      </c>
      <c r="Q1748" s="51">
        <v>2500</v>
      </c>
      <c r="R1748" s="51">
        <v>2500</v>
      </c>
      <c r="S1748" s="51">
        <v>2500</v>
      </c>
      <c r="T1748" s="51">
        <v>2500</v>
      </c>
    </row>
    <row r="1749" spans="1:20" s="10" customFormat="1" ht="65.099999999999994" customHeight="1" x14ac:dyDescent="0.3">
      <c r="A1749" s="13">
        <f>IF(D1749="","",SUBTOTAL(3,D$7:$D1749))</f>
        <v>1719</v>
      </c>
      <c r="B1749" s="376"/>
      <c r="C1749" s="55" t="s">
        <v>1123</v>
      </c>
      <c r="D1749" s="56" t="s">
        <v>570</v>
      </c>
      <c r="E1749" s="54" t="s">
        <v>44</v>
      </c>
      <c r="F1749" s="53" t="s">
        <v>1125</v>
      </c>
      <c r="G1749" s="376"/>
      <c r="H1749" s="54" t="s">
        <v>44</v>
      </c>
      <c r="I1749" s="55"/>
      <c r="J1749" s="389"/>
      <c r="K1749" s="388"/>
      <c r="L1749" s="51">
        <v>3000</v>
      </c>
      <c r="M1749" s="51">
        <v>3000</v>
      </c>
      <c r="N1749" s="51">
        <v>3000</v>
      </c>
      <c r="O1749" s="51">
        <v>3000</v>
      </c>
      <c r="P1749" s="51">
        <v>3000</v>
      </c>
      <c r="Q1749" s="51">
        <v>3000</v>
      </c>
      <c r="R1749" s="51">
        <v>3000</v>
      </c>
      <c r="S1749" s="51">
        <v>3000</v>
      </c>
      <c r="T1749" s="51">
        <v>3000</v>
      </c>
    </row>
    <row r="1750" spans="1:20" s="10" customFormat="1" ht="65.099999999999994" customHeight="1" x14ac:dyDescent="0.3">
      <c r="A1750" s="13">
        <f>IF(D1750="","",SUBTOTAL(3,D$7:$D1750))</f>
        <v>1720</v>
      </c>
      <c r="B1750" s="376"/>
      <c r="C1750" s="55" t="s">
        <v>1123</v>
      </c>
      <c r="D1750" s="56" t="s">
        <v>570</v>
      </c>
      <c r="E1750" s="54" t="s">
        <v>44</v>
      </c>
      <c r="F1750" s="53" t="s">
        <v>1124</v>
      </c>
      <c r="G1750" s="376"/>
      <c r="H1750" s="54" t="s">
        <v>44</v>
      </c>
      <c r="I1750" s="55"/>
      <c r="J1750" s="389"/>
      <c r="K1750" s="388"/>
      <c r="L1750" s="51">
        <v>4200</v>
      </c>
      <c r="M1750" s="51">
        <v>4200</v>
      </c>
      <c r="N1750" s="51">
        <v>4200</v>
      </c>
      <c r="O1750" s="51">
        <v>4200</v>
      </c>
      <c r="P1750" s="51">
        <v>4200</v>
      </c>
      <c r="Q1750" s="51">
        <v>4200</v>
      </c>
      <c r="R1750" s="51">
        <v>4200</v>
      </c>
      <c r="S1750" s="51">
        <v>4200</v>
      </c>
      <c r="T1750" s="51">
        <v>4200</v>
      </c>
    </row>
    <row r="1751" spans="1:20" s="10" customFormat="1" ht="65.099999999999994" customHeight="1" x14ac:dyDescent="0.3">
      <c r="A1751" s="13">
        <f>IF(D1751="","",SUBTOTAL(3,D$7:$D1751))</f>
        <v>1721</v>
      </c>
      <c r="B1751" s="376"/>
      <c r="C1751" s="55" t="s">
        <v>1076</v>
      </c>
      <c r="D1751" s="56" t="s">
        <v>570</v>
      </c>
      <c r="E1751" s="55" t="s">
        <v>1700</v>
      </c>
      <c r="F1751" s="53" t="s">
        <v>1701</v>
      </c>
      <c r="G1751" s="376" t="s">
        <v>1702</v>
      </c>
      <c r="H1751" s="54" t="s">
        <v>17</v>
      </c>
      <c r="I1751" s="373" t="s">
        <v>1842</v>
      </c>
      <c r="J1751" s="389" t="s">
        <v>2527</v>
      </c>
      <c r="K1751" s="53"/>
      <c r="L1751" s="51">
        <v>9790</v>
      </c>
      <c r="M1751" s="51">
        <v>9790</v>
      </c>
      <c r="N1751" s="51">
        <v>9790</v>
      </c>
      <c r="O1751" s="51">
        <v>9790</v>
      </c>
      <c r="P1751" s="51">
        <v>9790</v>
      </c>
      <c r="Q1751" s="51">
        <v>9790</v>
      </c>
      <c r="R1751" s="51">
        <v>9790</v>
      </c>
      <c r="S1751" s="51">
        <v>9790</v>
      </c>
      <c r="T1751" s="51">
        <v>9790</v>
      </c>
    </row>
    <row r="1752" spans="1:20" s="10" customFormat="1" ht="65.099999999999994" customHeight="1" x14ac:dyDescent="0.3">
      <c r="A1752" s="13">
        <f>IF(D1752="","",SUBTOTAL(3,D$7:$D1752))</f>
        <v>1722</v>
      </c>
      <c r="B1752" s="376"/>
      <c r="C1752" s="55" t="s">
        <v>1076</v>
      </c>
      <c r="D1752" s="56" t="s">
        <v>570</v>
      </c>
      <c r="E1752" s="55" t="s">
        <v>1700</v>
      </c>
      <c r="F1752" s="53" t="s">
        <v>1703</v>
      </c>
      <c r="G1752" s="376"/>
      <c r="H1752" s="54" t="s">
        <v>44</v>
      </c>
      <c r="I1752" s="373"/>
      <c r="J1752" s="389"/>
      <c r="K1752" s="53"/>
      <c r="L1752" s="51">
        <v>11690</v>
      </c>
      <c r="M1752" s="51">
        <v>11690</v>
      </c>
      <c r="N1752" s="51">
        <v>11690</v>
      </c>
      <c r="O1752" s="51">
        <v>11690</v>
      </c>
      <c r="P1752" s="51">
        <v>11690</v>
      </c>
      <c r="Q1752" s="51">
        <v>11690</v>
      </c>
      <c r="R1752" s="51">
        <v>11690</v>
      </c>
      <c r="S1752" s="51">
        <v>11690</v>
      </c>
      <c r="T1752" s="51">
        <v>11690</v>
      </c>
    </row>
    <row r="1753" spans="1:20" s="10" customFormat="1" ht="65.099999999999994" customHeight="1" x14ac:dyDescent="0.3">
      <c r="A1753" s="13">
        <f>IF(D1753="","",SUBTOTAL(3,D$7:$D1753))</f>
        <v>1723</v>
      </c>
      <c r="B1753" s="376"/>
      <c r="C1753" s="55" t="s">
        <v>1076</v>
      </c>
      <c r="D1753" s="56" t="s">
        <v>570</v>
      </c>
      <c r="E1753" s="55" t="s">
        <v>1700</v>
      </c>
      <c r="F1753" s="53" t="s">
        <v>1704</v>
      </c>
      <c r="G1753" s="376"/>
      <c r="H1753" s="54" t="s">
        <v>44</v>
      </c>
      <c r="I1753" s="373"/>
      <c r="J1753" s="389"/>
      <c r="K1753" s="53"/>
      <c r="L1753" s="51">
        <v>13690</v>
      </c>
      <c r="M1753" s="51">
        <v>13690</v>
      </c>
      <c r="N1753" s="51">
        <v>13690</v>
      </c>
      <c r="O1753" s="51">
        <v>13690</v>
      </c>
      <c r="P1753" s="51">
        <v>13690</v>
      </c>
      <c r="Q1753" s="51">
        <v>13690</v>
      </c>
      <c r="R1753" s="51">
        <v>13690</v>
      </c>
      <c r="S1753" s="51">
        <v>13690</v>
      </c>
      <c r="T1753" s="51">
        <v>13690</v>
      </c>
    </row>
    <row r="1754" spans="1:20" s="10" customFormat="1" ht="65.099999999999994" customHeight="1" x14ac:dyDescent="0.3">
      <c r="A1754" s="13">
        <f>IF(D1754="","",SUBTOTAL(3,D$7:$D1754))</f>
        <v>1724</v>
      </c>
      <c r="B1754" s="376"/>
      <c r="C1754" s="55" t="s">
        <v>1076</v>
      </c>
      <c r="D1754" s="56" t="s">
        <v>570</v>
      </c>
      <c r="E1754" s="55" t="s">
        <v>1700</v>
      </c>
      <c r="F1754" s="53" t="s">
        <v>1705</v>
      </c>
      <c r="G1754" s="376"/>
      <c r="H1754" s="54" t="s">
        <v>44</v>
      </c>
      <c r="I1754" s="373"/>
      <c r="J1754" s="389"/>
      <c r="K1754" s="53"/>
      <c r="L1754" s="51">
        <v>13140</v>
      </c>
      <c r="M1754" s="51">
        <v>13140</v>
      </c>
      <c r="N1754" s="51">
        <v>13140</v>
      </c>
      <c r="O1754" s="51">
        <v>13140</v>
      </c>
      <c r="P1754" s="51">
        <v>13140</v>
      </c>
      <c r="Q1754" s="51">
        <v>13140</v>
      </c>
      <c r="R1754" s="51">
        <v>13140</v>
      </c>
      <c r="S1754" s="51">
        <v>13140</v>
      </c>
      <c r="T1754" s="51">
        <v>13140</v>
      </c>
    </row>
    <row r="1755" spans="1:20" s="10" customFormat="1" ht="65.099999999999994" customHeight="1" x14ac:dyDescent="0.3">
      <c r="A1755" s="13">
        <f>IF(D1755="","",SUBTOTAL(3,D$7:$D1755))</f>
        <v>1725</v>
      </c>
      <c r="B1755" s="376"/>
      <c r="C1755" s="55" t="s">
        <v>1076</v>
      </c>
      <c r="D1755" s="56" t="s">
        <v>570</v>
      </c>
      <c r="E1755" s="55" t="s">
        <v>1700</v>
      </c>
      <c r="F1755" s="53" t="s">
        <v>1706</v>
      </c>
      <c r="G1755" s="376"/>
      <c r="H1755" s="54" t="s">
        <v>44</v>
      </c>
      <c r="I1755" s="373"/>
      <c r="J1755" s="389"/>
      <c r="K1755" s="53"/>
      <c r="L1755" s="51">
        <v>16040</v>
      </c>
      <c r="M1755" s="51">
        <v>16040</v>
      </c>
      <c r="N1755" s="51">
        <v>16040</v>
      </c>
      <c r="O1755" s="51">
        <v>16040</v>
      </c>
      <c r="P1755" s="51">
        <v>16040</v>
      </c>
      <c r="Q1755" s="51">
        <v>16040</v>
      </c>
      <c r="R1755" s="51">
        <v>16040</v>
      </c>
      <c r="S1755" s="51">
        <v>16040</v>
      </c>
      <c r="T1755" s="51">
        <v>16040</v>
      </c>
    </row>
    <row r="1756" spans="1:20" s="10" customFormat="1" ht="65.099999999999994" customHeight="1" x14ac:dyDescent="0.3">
      <c r="A1756" s="13">
        <f>IF(D1756="","",SUBTOTAL(3,D$7:$D1756))</f>
        <v>1726</v>
      </c>
      <c r="B1756" s="376"/>
      <c r="C1756" s="55" t="s">
        <v>1076</v>
      </c>
      <c r="D1756" s="56" t="s">
        <v>570</v>
      </c>
      <c r="E1756" s="55" t="s">
        <v>1700</v>
      </c>
      <c r="F1756" s="53" t="s">
        <v>1707</v>
      </c>
      <c r="G1756" s="376"/>
      <c r="H1756" s="54" t="s">
        <v>44</v>
      </c>
      <c r="I1756" s="373"/>
      <c r="J1756" s="389"/>
      <c r="K1756" s="53"/>
      <c r="L1756" s="51">
        <v>18760</v>
      </c>
      <c r="M1756" s="51">
        <v>18760</v>
      </c>
      <c r="N1756" s="51">
        <v>18760</v>
      </c>
      <c r="O1756" s="51">
        <v>18760</v>
      </c>
      <c r="P1756" s="51">
        <v>18760</v>
      </c>
      <c r="Q1756" s="51">
        <v>18760</v>
      </c>
      <c r="R1756" s="51">
        <v>18760</v>
      </c>
      <c r="S1756" s="51">
        <v>18760</v>
      </c>
      <c r="T1756" s="51">
        <v>18760</v>
      </c>
    </row>
    <row r="1757" spans="1:20" s="10" customFormat="1" ht="65.099999999999994" customHeight="1" x14ac:dyDescent="0.3">
      <c r="A1757" s="13">
        <f>IF(D1757="","",SUBTOTAL(3,D$7:$D1757))</f>
        <v>1727</v>
      </c>
      <c r="B1757" s="376"/>
      <c r="C1757" s="55" t="s">
        <v>1076</v>
      </c>
      <c r="D1757" s="56" t="s">
        <v>570</v>
      </c>
      <c r="E1757" s="55" t="s">
        <v>1700</v>
      </c>
      <c r="F1757" s="53" t="s">
        <v>1708</v>
      </c>
      <c r="G1757" s="376"/>
      <c r="H1757" s="54" t="s">
        <v>44</v>
      </c>
      <c r="I1757" s="373"/>
      <c r="J1757" s="389"/>
      <c r="K1757" s="53"/>
      <c r="L1757" s="51">
        <v>16590</v>
      </c>
      <c r="M1757" s="51">
        <v>16590</v>
      </c>
      <c r="N1757" s="51">
        <v>16590</v>
      </c>
      <c r="O1757" s="51">
        <v>16590</v>
      </c>
      <c r="P1757" s="51">
        <v>16590</v>
      </c>
      <c r="Q1757" s="51">
        <v>16590</v>
      </c>
      <c r="R1757" s="51">
        <v>16590</v>
      </c>
      <c r="S1757" s="51">
        <v>16590</v>
      </c>
      <c r="T1757" s="51">
        <v>16590</v>
      </c>
    </row>
    <row r="1758" spans="1:20" s="10" customFormat="1" ht="65.099999999999994" customHeight="1" x14ac:dyDescent="0.3">
      <c r="A1758" s="13">
        <f>IF(D1758="","",SUBTOTAL(3,D$7:$D1758))</f>
        <v>1728</v>
      </c>
      <c r="B1758" s="376"/>
      <c r="C1758" s="55" t="s">
        <v>1076</v>
      </c>
      <c r="D1758" s="56" t="s">
        <v>570</v>
      </c>
      <c r="E1758" s="55" t="s">
        <v>1700</v>
      </c>
      <c r="F1758" s="53" t="s">
        <v>1709</v>
      </c>
      <c r="G1758" s="376"/>
      <c r="H1758" s="54" t="s">
        <v>44</v>
      </c>
      <c r="I1758" s="373"/>
      <c r="J1758" s="389"/>
      <c r="K1758" s="53"/>
      <c r="L1758" s="51">
        <v>20030</v>
      </c>
      <c r="M1758" s="51">
        <v>20030</v>
      </c>
      <c r="N1758" s="51">
        <v>20030</v>
      </c>
      <c r="O1758" s="51">
        <v>20030</v>
      </c>
      <c r="P1758" s="51">
        <v>20030</v>
      </c>
      <c r="Q1758" s="51">
        <v>20030</v>
      </c>
      <c r="R1758" s="51">
        <v>20030</v>
      </c>
      <c r="S1758" s="51">
        <v>20030</v>
      </c>
      <c r="T1758" s="51">
        <v>20030</v>
      </c>
    </row>
    <row r="1759" spans="1:20" s="10" customFormat="1" ht="65.099999999999994" customHeight="1" x14ac:dyDescent="0.3">
      <c r="A1759" s="13">
        <f>IF(D1759="","",SUBTOTAL(3,D$7:$D1759))</f>
        <v>1729</v>
      </c>
      <c r="B1759" s="376"/>
      <c r="C1759" s="55" t="s">
        <v>1076</v>
      </c>
      <c r="D1759" s="56" t="s">
        <v>570</v>
      </c>
      <c r="E1759" s="55" t="s">
        <v>1700</v>
      </c>
      <c r="F1759" s="53" t="s">
        <v>1710</v>
      </c>
      <c r="G1759" s="376"/>
      <c r="H1759" s="54" t="s">
        <v>44</v>
      </c>
      <c r="I1759" s="373"/>
      <c r="J1759" s="389"/>
      <c r="K1759" s="53"/>
      <c r="L1759" s="51">
        <v>24200</v>
      </c>
      <c r="M1759" s="51">
        <v>24200</v>
      </c>
      <c r="N1759" s="51">
        <v>24200</v>
      </c>
      <c r="O1759" s="51">
        <v>24200</v>
      </c>
      <c r="P1759" s="51">
        <v>24200</v>
      </c>
      <c r="Q1759" s="51">
        <v>24200</v>
      </c>
      <c r="R1759" s="51">
        <v>24200</v>
      </c>
      <c r="S1759" s="51">
        <v>24200</v>
      </c>
      <c r="T1759" s="51">
        <v>24200</v>
      </c>
    </row>
    <row r="1760" spans="1:20" s="10" customFormat="1" ht="65.099999999999994" customHeight="1" x14ac:dyDescent="0.3">
      <c r="A1760" s="13">
        <f>IF(D1760="","",SUBTOTAL(3,D$7:$D1760))</f>
        <v>1730</v>
      </c>
      <c r="B1760" s="376"/>
      <c r="C1760" s="55" t="s">
        <v>1076</v>
      </c>
      <c r="D1760" s="56" t="s">
        <v>570</v>
      </c>
      <c r="E1760" s="55" t="s">
        <v>1700</v>
      </c>
      <c r="F1760" s="53" t="s">
        <v>1711</v>
      </c>
      <c r="G1760" s="376"/>
      <c r="H1760" s="54" t="s">
        <v>44</v>
      </c>
      <c r="I1760" s="373"/>
      <c r="J1760" s="389"/>
      <c r="K1760" s="53"/>
      <c r="L1760" s="51">
        <v>29090</v>
      </c>
      <c r="M1760" s="51">
        <v>29090</v>
      </c>
      <c r="N1760" s="51">
        <v>29090</v>
      </c>
      <c r="O1760" s="51">
        <v>29090</v>
      </c>
      <c r="P1760" s="51">
        <v>29090</v>
      </c>
      <c r="Q1760" s="51">
        <v>29090</v>
      </c>
      <c r="R1760" s="51">
        <v>29090</v>
      </c>
      <c r="S1760" s="51">
        <v>29090</v>
      </c>
      <c r="T1760" s="51">
        <v>29090</v>
      </c>
    </row>
    <row r="1761" spans="1:20" s="10" customFormat="1" ht="65.099999999999994" customHeight="1" x14ac:dyDescent="0.3">
      <c r="A1761" s="13">
        <f>IF(D1761="","",SUBTOTAL(3,D$7:$D1761))</f>
        <v>1731</v>
      </c>
      <c r="B1761" s="376"/>
      <c r="C1761" s="55" t="s">
        <v>1076</v>
      </c>
      <c r="D1761" s="56" t="s">
        <v>570</v>
      </c>
      <c r="E1761" s="55" t="s">
        <v>1700</v>
      </c>
      <c r="F1761" s="53" t="s">
        <v>1712</v>
      </c>
      <c r="G1761" s="376"/>
      <c r="H1761" s="54" t="s">
        <v>44</v>
      </c>
      <c r="I1761" s="373"/>
      <c r="J1761" s="389"/>
      <c r="K1761" s="53"/>
      <c r="L1761" s="51">
        <v>25740</v>
      </c>
      <c r="M1761" s="51">
        <v>25740</v>
      </c>
      <c r="N1761" s="51">
        <v>25740</v>
      </c>
      <c r="O1761" s="51">
        <v>25740</v>
      </c>
      <c r="P1761" s="51">
        <v>25740</v>
      </c>
      <c r="Q1761" s="51">
        <v>25740</v>
      </c>
      <c r="R1761" s="51">
        <v>25740</v>
      </c>
      <c r="S1761" s="51">
        <v>25740</v>
      </c>
      <c r="T1761" s="51">
        <v>25740</v>
      </c>
    </row>
    <row r="1762" spans="1:20" s="10" customFormat="1" ht="65.099999999999994" customHeight="1" x14ac:dyDescent="0.3">
      <c r="A1762" s="13">
        <f>IF(D1762="","",SUBTOTAL(3,D$7:$D1762))</f>
        <v>1732</v>
      </c>
      <c r="B1762" s="376"/>
      <c r="C1762" s="55" t="s">
        <v>1076</v>
      </c>
      <c r="D1762" s="56" t="s">
        <v>570</v>
      </c>
      <c r="E1762" s="55" t="s">
        <v>1700</v>
      </c>
      <c r="F1762" s="53" t="s">
        <v>1713</v>
      </c>
      <c r="G1762" s="376"/>
      <c r="H1762" s="54" t="s">
        <v>44</v>
      </c>
      <c r="I1762" s="373"/>
      <c r="J1762" s="389"/>
      <c r="K1762" s="53"/>
      <c r="L1762" s="51">
        <v>30730</v>
      </c>
      <c r="M1762" s="51">
        <v>30730</v>
      </c>
      <c r="N1762" s="51">
        <v>30730</v>
      </c>
      <c r="O1762" s="51">
        <v>30730</v>
      </c>
      <c r="P1762" s="51">
        <v>30730</v>
      </c>
      <c r="Q1762" s="51">
        <v>30730</v>
      </c>
      <c r="R1762" s="51">
        <v>30730</v>
      </c>
      <c r="S1762" s="51">
        <v>30730</v>
      </c>
      <c r="T1762" s="51">
        <v>30730</v>
      </c>
    </row>
    <row r="1763" spans="1:20" s="10" customFormat="1" ht="65.099999999999994" customHeight="1" x14ac:dyDescent="0.3">
      <c r="A1763" s="13">
        <f>IF(D1763="","",SUBTOTAL(3,D$7:$D1763))</f>
        <v>1733</v>
      </c>
      <c r="B1763" s="376"/>
      <c r="C1763" s="55" t="s">
        <v>1076</v>
      </c>
      <c r="D1763" s="56" t="s">
        <v>570</v>
      </c>
      <c r="E1763" s="55" t="s">
        <v>1700</v>
      </c>
      <c r="F1763" s="53" t="s">
        <v>1714</v>
      </c>
      <c r="G1763" s="376"/>
      <c r="H1763" s="54" t="s">
        <v>44</v>
      </c>
      <c r="I1763" s="373"/>
      <c r="J1763" s="389"/>
      <c r="K1763" s="53"/>
      <c r="L1763" s="51">
        <v>36980</v>
      </c>
      <c r="M1763" s="51">
        <v>36980</v>
      </c>
      <c r="N1763" s="51">
        <v>36980</v>
      </c>
      <c r="O1763" s="51">
        <v>36980</v>
      </c>
      <c r="P1763" s="51">
        <v>36980</v>
      </c>
      <c r="Q1763" s="51">
        <v>36980</v>
      </c>
      <c r="R1763" s="51">
        <v>36980</v>
      </c>
      <c r="S1763" s="51">
        <v>36980</v>
      </c>
      <c r="T1763" s="51">
        <v>36980</v>
      </c>
    </row>
    <row r="1764" spans="1:20" s="10" customFormat="1" ht="65.099999999999994" customHeight="1" x14ac:dyDescent="0.3">
      <c r="A1764" s="13">
        <f>IF(D1764="","",SUBTOTAL(3,D$7:$D1764))</f>
        <v>1734</v>
      </c>
      <c r="B1764" s="376"/>
      <c r="C1764" s="55" t="s">
        <v>1076</v>
      </c>
      <c r="D1764" s="56" t="s">
        <v>570</v>
      </c>
      <c r="E1764" s="55" t="s">
        <v>1700</v>
      </c>
      <c r="F1764" s="53" t="s">
        <v>1715</v>
      </c>
      <c r="G1764" s="376"/>
      <c r="H1764" s="54" t="s">
        <v>44</v>
      </c>
      <c r="I1764" s="373"/>
      <c r="J1764" s="389"/>
      <c r="K1764" s="53"/>
      <c r="L1764" s="51">
        <v>45140</v>
      </c>
      <c r="M1764" s="51">
        <v>45140</v>
      </c>
      <c r="N1764" s="51">
        <v>45140</v>
      </c>
      <c r="O1764" s="51">
        <v>45140</v>
      </c>
      <c r="P1764" s="51">
        <v>45140</v>
      </c>
      <c r="Q1764" s="51">
        <v>45140</v>
      </c>
      <c r="R1764" s="51">
        <v>45140</v>
      </c>
      <c r="S1764" s="51">
        <v>45140</v>
      </c>
      <c r="T1764" s="51">
        <v>45140</v>
      </c>
    </row>
    <row r="1765" spans="1:20" s="10" customFormat="1" ht="65.099999999999994" customHeight="1" x14ac:dyDescent="0.3">
      <c r="A1765" s="13">
        <f>IF(D1765="","",SUBTOTAL(3,D$7:$D1765))</f>
        <v>1735</v>
      </c>
      <c r="B1765" s="376"/>
      <c r="C1765" s="55" t="s">
        <v>1076</v>
      </c>
      <c r="D1765" s="56" t="s">
        <v>570</v>
      </c>
      <c r="E1765" s="55" t="s">
        <v>1700</v>
      </c>
      <c r="F1765" s="53" t="s">
        <v>1716</v>
      </c>
      <c r="G1765" s="376"/>
      <c r="H1765" s="54" t="s">
        <v>44</v>
      </c>
      <c r="I1765" s="373"/>
      <c r="J1765" s="389"/>
      <c r="K1765" s="53"/>
      <c r="L1765" s="51">
        <v>53380</v>
      </c>
      <c r="M1765" s="51">
        <v>53380</v>
      </c>
      <c r="N1765" s="51">
        <v>53380</v>
      </c>
      <c r="O1765" s="51">
        <v>53380</v>
      </c>
      <c r="P1765" s="51">
        <v>53380</v>
      </c>
      <c r="Q1765" s="51">
        <v>53380</v>
      </c>
      <c r="R1765" s="51">
        <v>53380</v>
      </c>
      <c r="S1765" s="51">
        <v>53380</v>
      </c>
      <c r="T1765" s="51">
        <v>53380</v>
      </c>
    </row>
    <row r="1766" spans="1:20" s="10" customFormat="1" ht="65.099999999999994" customHeight="1" x14ac:dyDescent="0.3">
      <c r="A1766" s="13">
        <f>IF(D1766="","",SUBTOTAL(3,D$7:$D1766))</f>
        <v>1736</v>
      </c>
      <c r="B1766" s="376"/>
      <c r="C1766" s="55" t="s">
        <v>1076</v>
      </c>
      <c r="D1766" s="56" t="s">
        <v>570</v>
      </c>
      <c r="E1766" s="55" t="s">
        <v>1700</v>
      </c>
      <c r="F1766" s="53" t="s">
        <v>1717</v>
      </c>
      <c r="G1766" s="376"/>
      <c r="H1766" s="54" t="s">
        <v>44</v>
      </c>
      <c r="I1766" s="373"/>
      <c r="J1766" s="389"/>
      <c r="K1766" s="53"/>
      <c r="L1766" s="51">
        <v>39970</v>
      </c>
      <c r="M1766" s="51">
        <v>39970</v>
      </c>
      <c r="N1766" s="51">
        <v>39970</v>
      </c>
      <c r="O1766" s="51">
        <v>39970</v>
      </c>
      <c r="P1766" s="51">
        <v>39970</v>
      </c>
      <c r="Q1766" s="51">
        <v>39970</v>
      </c>
      <c r="R1766" s="51">
        <v>39970</v>
      </c>
      <c r="S1766" s="51">
        <v>39970</v>
      </c>
      <c r="T1766" s="51">
        <v>39970</v>
      </c>
    </row>
    <row r="1767" spans="1:20" s="10" customFormat="1" ht="65.099999999999994" customHeight="1" x14ac:dyDescent="0.3">
      <c r="A1767" s="13">
        <f>IF(D1767="","",SUBTOTAL(3,D$7:$D1767))</f>
        <v>1737</v>
      </c>
      <c r="B1767" s="376"/>
      <c r="C1767" s="55" t="s">
        <v>1076</v>
      </c>
      <c r="D1767" s="56" t="s">
        <v>570</v>
      </c>
      <c r="E1767" s="55" t="s">
        <v>1700</v>
      </c>
      <c r="F1767" s="53" t="s">
        <v>1718</v>
      </c>
      <c r="G1767" s="376"/>
      <c r="H1767" s="54" t="s">
        <v>44</v>
      </c>
      <c r="I1767" s="373"/>
      <c r="J1767" s="389"/>
      <c r="K1767" s="53"/>
      <c r="L1767" s="51">
        <v>49130</v>
      </c>
      <c r="M1767" s="51">
        <v>49130</v>
      </c>
      <c r="N1767" s="51">
        <v>49130</v>
      </c>
      <c r="O1767" s="51">
        <v>49130</v>
      </c>
      <c r="P1767" s="51">
        <v>49130</v>
      </c>
      <c r="Q1767" s="51">
        <v>49130</v>
      </c>
      <c r="R1767" s="51">
        <v>49130</v>
      </c>
      <c r="S1767" s="51">
        <v>49130</v>
      </c>
      <c r="T1767" s="51">
        <v>49130</v>
      </c>
    </row>
    <row r="1768" spans="1:20" s="10" customFormat="1" ht="65.099999999999994" customHeight="1" x14ac:dyDescent="0.3">
      <c r="A1768" s="13">
        <f>IF(D1768="","",SUBTOTAL(3,D$7:$D1768))</f>
        <v>1738</v>
      </c>
      <c r="B1768" s="376"/>
      <c r="C1768" s="55" t="s">
        <v>1076</v>
      </c>
      <c r="D1768" s="56" t="s">
        <v>570</v>
      </c>
      <c r="E1768" s="55" t="s">
        <v>1700</v>
      </c>
      <c r="F1768" s="53" t="s">
        <v>1719</v>
      </c>
      <c r="G1768" s="376"/>
      <c r="H1768" s="54" t="s">
        <v>44</v>
      </c>
      <c r="I1768" s="373"/>
      <c r="J1768" s="389"/>
      <c r="K1768" s="53"/>
      <c r="L1768" s="51">
        <v>59550</v>
      </c>
      <c r="M1768" s="51">
        <v>59550</v>
      </c>
      <c r="N1768" s="51">
        <v>59550</v>
      </c>
      <c r="O1768" s="51">
        <v>59550</v>
      </c>
      <c r="P1768" s="51">
        <v>59550</v>
      </c>
      <c r="Q1768" s="51">
        <v>59550</v>
      </c>
      <c r="R1768" s="51">
        <v>59550</v>
      </c>
      <c r="S1768" s="51">
        <v>59550</v>
      </c>
      <c r="T1768" s="51">
        <v>59550</v>
      </c>
    </row>
    <row r="1769" spans="1:20" s="10" customFormat="1" ht="65.099999999999994" customHeight="1" x14ac:dyDescent="0.3">
      <c r="A1769" s="13">
        <f>IF(D1769="","",SUBTOTAL(3,D$7:$D1769))</f>
        <v>1739</v>
      </c>
      <c r="B1769" s="376"/>
      <c r="C1769" s="55" t="s">
        <v>1076</v>
      </c>
      <c r="D1769" s="56" t="s">
        <v>570</v>
      </c>
      <c r="E1769" s="55" t="s">
        <v>1700</v>
      </c>
      <c r="F1769" s="53" t="s">
        <v>1720</v>
      </c>
      <c r="G1769" s="376"/>
      <c r="H1769" s="54" t="s">
        <v>44</v>
      </c>
      <c r="I1769" s="373"/>
      <c r="J1769" s="389"/>
      <c r="K1769" s="53"/>
      <c r="L1769" s="51">
        <v>70970</v>
      </c>
      <c r="M1769" s="51">
        <v>70970</v>
      </c>
      <c r="N1769" s="51">
        <v>70970</v>
      </c>
      <c r="O1769" s="51">
        <v>70970</v>
      </c>
      <c r="P1769" s="51">
        <v>70970</v>
      </c>
      <c r="Q1769" s="51">
        <v>70970</v>
      </c>
      <c r="R1769" s="51">
        <v>70970</v>
      </c>
      <c r="S1769" s="51">
        <v>70970</v>
      </c>
      <c r="T1769" s="51">
        <v>70970</v>
      </c>
    </row>
    <row r="1770" spans="1:20" s="10" customFormat="1" ht="65.099999999999994" customHeight="1" x14ac:dyDescent="0.3">
      <c r="A1770" s="13">
        <f>IF(D1770="","",SUBTOTAL(3,D$7:$D1770))</f>
        <v>1740</v>
      </c>
      <c r="B1770" s="376"/>
      <c r="C1770" s="55" t="s">
        <v>1076</v>
      </c>
      <c r="D1770" s="56" t="s">
        <v>570</v>
      </c>
      <c r="E1770" s="55" t="s">
        <v>1700</v>
      </c>
      <c r="F1770" s="53" t="s">
        <v>1721</v>
      </c>
      <c r="G1770" s="376"/>
      <c r="H1770" s="54" t="s">
        <v>44</v>
      </c>
      <c r="I1770" s="373"/>
      <c r="J1770" s="389"/>
      <c r="K1770" s="53"/>
      <c r="L1770" s="51">
        <v>85020</v>
      </c>
      <c r="M1770" s="51">
        <v>85020</v>
      </c>
      <c r="N1770" s="51">
        <v>85020</v>
      </c>
      <c r="O1770" s="51">
        <v>85020</v>
      </c>
      <c r="P1770" s="51">
        <v>85020</v>
      </c>
      <c r="Q1770" s="51">
        <v>85020</v>
      </c>
      <c r="R1770" s="51">
        <v>85020</v>
      </c>
      <c r="S1770" s="51">
        <v>85020</v>
      </c>
      <c r="T1770" s="51">
        <v>85020</v>
      </c>
    </row>
    <row r="1771" spans="1:20" s="10" customFormat="1" ht="65.099999999999994" customHeight="1" x14ac:dyDescent="0.3">
      <c r="A1771" s="13">
        <f>IF(D1771="","",SUBTOTAL(3,D$7:$D1771))</f>
        <v>1741</v>
      </c>
      <c r="B1771" s="376"/>
      <c r="C1771" s="55" t="s">
        <v>1076</v>
      </c>
      <c r="D1771" s="56" t="s">
        <v>570</v>
      </c>
      <c r="E1771" s="55" t="s">
        <v>1700</v>
      </c>
      <c r="F1771" s="53" t="s">
        <v>1722</v>
      </c>
      <c r="G1771" s="376"/>
      <c r="H1771" s="54" t="s">
        <v>44</v>
      </c>
      <c r="I1771" s="373"/>
      <c r="J1771" s="389"/>
      <c r="K1771" s="53"/>
      <c r="L1771" s="51">
        <v>56830</v>
      </c>
      <c r="M1771" s="51">
        <v>56830</v>
      </c>
      <c r="N1771" s="51">
        <v>56830</v>
      </c>
      <c r="O1771" s="51">
        <v>56830</v>
      </c>
      <c r="P1771" s="51">
        <v>56830</v>
      </c>
      <c r="Q1771" s="51">
        <v>56830</v>
      </c>
      <c r="R1771" s="51">
        <v>56830</v>
      </c>
      <c r="S1771" s="51">
        <v>56830</v>
      </c>
      <c r="T1771" s="51">
        <v>56830</v>
      </c>
    </row>
    <row r="1772" spans="1:20" s="10" customFormat="1" ht="65.099999999999994" customHeight="1" x14ac:dyDescent="0.3">
      <c r="A1772" s="13">
        <f>IF(D1772="","",SUBTOTAL(3,D$7:$D1772))</f>
        <v>1742</v>
      </c>
      <c r="B1772" s="376"/>
      <c r="C1772" s="55" t="s">
        <v>1076</v>
      </c>
      <c r="D1772" s="56" t="s">
        <v>570</v>
      </c>
      <c r="E1772" s="55" t="s">
        <v>1700</v>
      </c>
      <c r="F1772" s="53" t="s">
        <v>1723</v>
      </c>
      <c r="G1772" s="376"/>
      <c r="H1772" s="54" t="s">
        <v>44</v>
      </c>
      <c r="I1772" s="373"/>
      <c r="J1772" s="389"/>
      <c r="K1772" s="53"/>
      <c r="L1772" s="51">
        <v>70060</v>
      </c>
      <c r="M1772" s="51">
        <v>70060</v>
      </c>
      <c r="N1772" s="51">
        <v>70060</v>
      </c>
      <c r="O1772" s="51">
        <v>70060</v>
      </c>
      <c r="P1772" s="51">
        <v>70060</v>
      </c>
      <c r="Q1772" s="51">
        <v>70060</v>
      </c>
      <c r="R1772" s="51">
        <v>70060</v>
      </c>
      <c r="S1772" s="51">
        <v>70060</v>
      </c>
      <c r="T1772" s="51">
        <v>70060</v>
      </c>
    </row>
    <row r="1773" spans="1:20" s="10" customFormat="1" ht="65.099999999999994" customHeight="1" x14ac:dyDescent="0.3">
      <c r="A1773" s="13">
        <f>IF(D1773="","",SUBTOTAL(3,D$7:$D1773))</f>
        <v>1743</v>
      </c>
      <c r="B1773" s="376"/>
      <c r="C1773" s="55" t="s">
        <v>1076</v>
      </c>
      <c r="D1773" s="56" t="s">
        <v>570</v>
      </c>
      <c r="E1773" s="55" t="s">
        <v>1700</v>
      </c>
      <c r="F1773" s="53" t="s">
        <v>1724</v>
      </c>
      <c r="G1773" s="376"/>
      <c r="H1773" s="54" t="s">
        <v>44</v>
      </c>
      <c r="I1773" s="373"/>
      <c r="J1773" s="389"/>
      <c r="K1773" s="53"/>
      <c r="L1773" s="51">
        <v>84470</v>
      </c>
      <c r="M1773" s="51">
        <v>84470</v>
      </c>
      <c r="N1773" s="51">
        <v>84470</v>
      </c>
      <c r="O1773" s="51">
        <v>84470</v>
      </c>
      <c r="P1773" s="51">
        <v>84470</v>
      </c>
      <c r="Q1773" s="51">
        <v>84470</v>
      </c>
      <c r="R1773" s="51">
        <v>84470</v>
      </c>
      <c r="S1773" s="51">
        <v>84470</v>
      </c>
      <c r="T1773" s="51">
        <v>84470</v>
      </c>
    </row>
    <row r="1774" spans="1:20" s="10" customFormat="1" ht="65.099999999999994" customHeight="1" x14ac:dyDescent="0.3">
      <c r="A1774" s="13">
        <f>IF(D1774="","",SUBTOTAL(3,D$7:$D1774))</f>
        <v>1744</v>
      </c>
      <c r="B1774" s="376"/>
      <c r="C1774" s="55" t="s">
        <v>1076</v>
      </c>
      <c r="D1774" s="56" t="s">
        <v>570</v>
      </c>
      <c r="E1774" s="55" t="s">
        <v>1700</v>
      </c>
      <c r="F1774" s="53" t="s">
        <v>1725</v>
      </c>
      <c r="G1774" s="376"/>
      <c r="H1774" s="54" t="s">
        <v>44</v>
      </c>
      <c r="I1774" s="373"/>
      <c r="J1774" s="389"/>
      <c r="K1774" s="53"/>
      <c r="L1774" s="51">
        <v>100790</v>
      </c>
      <c r="M1774" s="51">
        <v>100790</v>
      </c>
      <c r="N1774" s="51">
        <v>100790</v>
      </c>
      <c r="O1774" s="51">
        <v>100790</v>
      </c>
      <c r="P1774" s="51">
        <v>100790</v>
      </c>
      <c r="Q1774" s="51">
        <v>100790</v>
      </c>
      <c r="R1774" s="51">
        <v>100790</v>
      </c>
      <c r="S1774" s="51">
        <v>100790</v>
      </c>
      <c r="T1774" s="51">
        <v>100790</v>
      </c>
    </row>
    <row r="1775" spans="1:20" s="10" customFormat="1" ht="65.099999999999994" customHeight="1" x14ac:dyDescent="0.3">
      <c r="A1775" s="13">
        <f>IF(D1775="","",SUBTOTAL(3,D$7:$D1775))</f>
        <v>1745</v>
      </c>
      <c r="B1775" s="376"/>
      <c r="C1775" s="55" t="s">
        <v>1076</v>
      </c>
      <c r="D1775" s="56" t="s">
        <v>570</v>
      </c>
      <c r="E1775" s="55" t="s">
        <v>1700</v>
      </c>
      <c r="F1775" s="53" t="s">
        <v>1726</v>
      </c>
      <c r="G1775" s="376"/>
      <c r="H1775" s="54" t="s">
        <v>44</v>
      </c>
      <c r="I1775" s="373"/>
      <c r="J1775" s="389"/>
      <c r="K1775" s="53"/>
      <c r="L1775" s="51">
        <v>120360</v>
      </c>
      <c r="M1775" s="51">
        <v>120360</v>
      </c>
      <c r="N1775" s="51">
        <v>120360</v>
      </c>
      <c r="O1775" s="51">
        <v>120360</v>
      </c>
      <c r="P1775" s="51">
        <v>120360</v>
      </c>
      <c r="Q1775" s="51">
        <v>120360</v>
      </c>
      <c r="R1775" s="51">
        <v>120360</v>
      </c>
      <c r="S1775" s="51">
        <v>120360</v>
      </c>
      <c r="T1775" s="51">
        <v>120360</v>
      </c>
    </row>
    <row r="1776" spans="1:20" s="10" customFormat="1" ht="65.099999999999994" customHeight="1" x14ac:dyDescent="0.3">
      <c r="A1776" s="13">
        <f>IF(D1776="","",SUBTOTAL(3,D$7:$D1776))</f>
        <v>1746</v>
      </c>
      <c r="B1776" s="376"/>
      <c r="C1776" s="55" t="s">
        <v>1076</v>
      </c>
      <c r="D1776" s="56" t="s">
        <v>570</v>
      </c>
      <c r="E1776" s="55" t="s">
        <v>1700</v>
      </c>
      <c r="F1776" s="53" t="s">
        <v>1727</v>
      </c>
      <c r="G1776" s="376"/>
      <c r="H1776" s="54" t="s">
        <v>44</v>
      </c>
      <c r="I1776" s="373"/>
      <c r="J1776" s="389"/>
      <c r="K1776" s="53"/>
      <c r="L1776" s="51">
        <v>89730</v>
      </c>
      <c r="M1776" s="51">
        <v>89730</v>
      </c>
      <c r="N1776" s="51">
        <v>89730</v>
      </c>
      <c r="O1776" s="51">
        <v>89730</v>
      </c>
      <c r="P1776" s="51">
        <v>89730</v>
      </c>
      <c r="Q1776" s="51">
        <v>89730</v>
      </c>
      <c r="R1776" s="51">
        <v>89730</v>
      </c>
      <c r="S1776" s="51">
        <v>89730</v>
      </c>
      <c r="T1776" s="51">
        <v>89730</v>
      </c>
    </row>
    <row r="1777" spans="1:20" s="10" customFormat="1" ht="65.099999999999994" customHeight="1" x14ac:dyDescent="0.3">
      <c r="A1777" s="13">
        <f>IF(D1777="","",SUBTOTAL(3,D$7:$D1777))</f>
        <v>1747</v>
      </c>
      <c r="B1777" s="376"/>
      <c r="C1777" s="55" t="s">
        <v>1076</v>
      </c>
      <c r="D1777" s="56" t="s">
        <v>570</v>
      </c>
      <c r="E1777" s="55" t="s">
        <v>1700</v>
      </c>
      <c r="F1777" s="53" t="s">
        <v>1728</v>
      </c>
      <c r="G1777" s="376"/>
      <c r="H1777" s="54" t="s">
        <v>44</v>
      </c>
      <c r="I1777" s="373"/>
      <c r="J1777" s="389"/>
      <c r="K1777" s="53"/>
      <c r="L1777" s="51">
        <v>99430</v>
      </c>
      <c r="M1777" s="51">
        <v>99430</v>
      </c>
      <c r="N1777" s="51">
        <v>99430</v>
      </c>
      <c r="O1777" s="51">
        <v>99430</v>
      </c>
      <c r="P1777" s="51">
        <v>99430</v>
      </c>
      <c r="Q1777" s="51">
        <v>99430</v>
      </c>
      <c r="R1777" s="51">
        <v>99430</v>
      </c>
      <c r="S1777" s="51">
        <v>99430</v>
      </c>
      <c r="T1777" s="51">
        <v>99430</v>
      </c>
    </row>
    <row r="1778" spans="1:20" s="10" customFormat="1" ht="65.099999999999994" customHeight="1" x14ac:dyDescent="0.3">
      <c r="A1778" s="13">
        <f>IF(D1778="","",SUBTOTAL(3,D$7:$D1778))</f>
        <v>1748</v>
      </c>
      <c r="B1778" s="376"/>
      <c r="C1778" s="55" t="s">
        <v>1076</v>
      </c>
      <c r="D1778" s="56" t="s">
        <v>570</v>
      </c>
      <c r="E1778" s="55" t="s">
        <v>1700</v>
      </c>
      <c r="F1778" s="53" t="s">
        <v>1729</v>
      </c>
      <c r="G1778" s="376"/>
      <c r="H1778" s="54" t="s">
        <v>44</v>
      </c>
      <c r="I1778" s="373"/>
      <c r="J1778" s="389"/>
      <c r="K1778" s="53"/>
      <c r="L1778" s="51">
        <v>120180</v>
      </c>
      <c r="M1778" s="51">
        <v>120180</v>
      </c>
      <c r="N1778" s="51">
        <v>120180</v>
      </c>
      <c r="O1778" s="51">
        <v>120180</v>
      </c>
      <c r="P1778" s="51">
        <v>120180</v>
      </c>
      <c r="Q1778" s="51">
        <v>120180</v>
      </c>
      <c r="R1778" s="51">
        <v>120180</v>
      </c>
      <c r="S1778" s="51">
        <v>120180</v>
      </c>
      <c r="T1778" s="51">
        <v>120180</v>
      </c>
    </row>
    <row r="1779" spans="1:20" s="10" customFormat="1" ht="65.099999999999994" customHeight="1" x14ac:dyDescent="0.3">
      <c r="A1779" s="13">
        <f>IF(D1779="","",SUBTOTAL(3,D$7:$D1779))</f>
        <v>1749</v>
      </c>
      <c r="B1779" s="376"/>
      <c r="C1779" s="55" t="s">
        <v>1076</v>
      </c>
      <c r="D1779" s="56" t="s">
        <v>570</v>
      </c>
      <c r="E1779" s="55" t="s">
        <v>1700</v>
      </c>
      <c r="F1779" s="53" t="s">
        <v>1730</v>
      </c>
      <c r="G1779" s="376"/>
      <c r="H1779" s="54" t="s">
        <v>44</v>
      </c>
      <c r="I1779" s="373"/>
      <c r="J1779" s="389"/>
      <c r="K1779" s="53"/>
      <c r="L1779" s="51">
        <v>144290</v>
      </c>
      <c r="M1779" s="51">
        <v>144290</v>
      </c>
      <c r="N1779" s="51">
        <v>144290</v>
      </c>
      <c r="O1779" s="51">
        <v>144290</v>
      </c>
      <c r="P1779" s="51">
        <v>144290</v>
      </c>
      <c r="Q1779" s="51">
        <v>144290</v>
      </c>
      <c r="R1779" s="51">
        <v>144290</v>
      </c>
      <c r="S1779" s="51">
        <v>144290</v>
      </c>
      <c r="T1779" s="51">
        <v>144290</v>
      </c>
    </row>
    <row r="1780" spans="1:20" s="10" customFormat="1" ht="65.099999999999994" customHeight="1" x14ac:dyDescent="0.3">
      <c r="A1780" s="13">
        <f>IF(D1780="","",SUBTOTAL(3,D$7:$D1780))</f>
        <v>1750</v>
      </c>
      <c r="B1780" s="376"/>
      <c r="C1780" s="55" t="s">
        <v>1076</v>
      </c>
      <c r="D1780" s="56" t="s">
        <v>570</v>
      </c>
      <c r="E1780" s="55" t="s">
        <v>1700</v>
      </c>
      <c r="F1780" s="53" t="s">
        <v>1731</v>
      </c>
      <c r="G1780" s="376"/>
      <c r="H1780" s="54" t="s">
        <v>44</v>
      </c>
      <c r="I1780" s="373"/>
      <c r="J1780" s="389"/>
      <c r="K1780" s="53"/>
      <c r="L1780" s="51">
        <v>172750</v>
      </c>
      <c r="M1780" s="51">
        <v>172750</v>
      </c>
      <c r="N1780" s="51">
        <v>172750</v>
      </c>
      <c r="O1780" s="51">
        <v>172750</v>
      </c>
      <c r="P1780" s="51">
        <v>172750</v>
      </c>
      <c r="Q1780" s="51">
        <v>172750</v>
      </c>
      <c r="R1780" s="51">
        <v>172750</v>
      </c>
      <c r="S1780" s="51">
        <v>172750</v>
      </c>
      <c r="T1780" s="51">
        <v>172750</v>
      </c>
    </row>
    <row r="1781" spans="1:20" s="10" customFormat="1" ht="65.099999999999994" customHeight="1" x14ac:dyDescent="0.3">
      <c r="A1781" s="13">
        <f>IF(D1781="","",SUBTOTAL(3,D$7:$D1781))</f>
        <v>1751</v>
      </c>
      <c r="B1781" s="376"/>
      <c r="C1781" s="55" t="s">
        <v>1076</v>
      </c>
      <c r="D1781" s="56" t="s">
        <v>570</v>
      </c>
      <c r="E1781" s="55" t="s">
        <v>1700</v>
      </c>
      <c r="F1781" s="53" t="s">
        <v>1732</v>
      </c>
      <c r="G1781" s="376"/>
      <c r="H1781" s="54" t="s">
        <v>44</v>
      </c>
      <c r="I1781" s="373"/>
      <c r="J1781" s="389"/>
      <c r="K1781" s="53"/>
      <c r="L1781" s="51">
        <v>96980</v>
      </c>
      <c r="M1781" s="51">
        <v>96980</v>
      </c>
      <c r="N1781" s="51">
        <v>96980</v>
      </c>
      <c r="O1781" s="51">
        <v>96980</v>
      </c>
      <c r="P1781" s="51">
        <v>96980</v>
      </c>
      <c r="Q1781" s="51">
        <v>96980</v>
      </c>
      <c r="R1781" s="51">
        <v>96980</v>
      </c>
      <c r="S1781" s="51">
        <v>96980</v>
      </c>
      <c r="T1781" s="51">
        <v>96980</v>
      </c>
    </row>
    <row r="1782" spans="1:20" s="10" customFormat="1" ht="65.099999999999994" customHeight="1" x14ac:dyDescent="0.3">
      <c r="A1782" s="13">
        <f>IF(D1782="","",SUBTOTAL(3,D$7:$D1782))</f>
        <v>1752</v>
      </c>
      <c r="B1782" s="376"/>
      <c r="C1782" s="55" t="s">
        <v>1076</v>
      </c>
      <c r="D1782" s="56" t="s">
        <v>570</v>
      </c>
      <c r="E1782" s="55" t="s">
        <v>1700</v>
      </c>
      <c r="F1782" s="53" t="s">
        <v>1733</v>
      </c>
      <c r="G1782" s="376"/>
      <c r="H1782" s="54" t="s">
        <v>44</v>
      </c>
      <c r="I1782" s="373"/>
      <c r="J1782" s="389"/>
      <c r="K1782" s="53"/>
      <c r="L1782" s="51">
        <v>120460</v>
      </c>
      <c r="M1782" s="51">
        <v>120460</v>
      </c>
      <c r="N1782" s="51">
        <v>120460</v>
      </c>
      <c r="O1782" s="51">
        <v>120460</v>
      </c>
      <c r="P1782" s="51">
        <v>120460</v>
      </c>
      <c r="Q1782" s="51">
        <v>120460</v>
      </c>
      <c r="R1782" s="51">
        <v>120460</v>
      </c>
      <c r="S1782" s="51">
        <v>120460</v>
      </c>
      <c r="T1782" s="51">
        <v>120460</v>
      </c>
    </row>
    <row r="1783" spans="1:20" s="10" customFormat="1" ht="65.099999999999994" customHeight="1" x14ac:dyDescent="0.3">
      <c r="A1783" s="13">
        <f>IF(D1783="","",SUBTOTAL(3,D$7:$D1783))</f>
        <v>1753</v>
      </c>
      <c r="B1783" s="376"/>
      <c r="C1783" s="55" t="s">
        <v>1076</v>
      </c>
      <c r="D1783" s="56" t="s">
        <v>570</v>
      </c>
      <c r="E1783" s="55" t="s">
        <v>1700</v>
      </c>
      <c r="F1783" s="53" t="s">
        <v>1734</v>
      </c>
      <c r="G1783" s="376"/>
      <c r="H1783" s="54" t="s">
        <v>44</v>
      </c>
      <c r="I1783" s="373"/>
      <c r="J1783" s="389"/>
      <c r="K1783" s="53"/>
      <c r="L1783" s="51">
        <v>150640</v>
      </c>
      <c r="M1783" s="51">
        <v>150640</v>
      </c>
      <c r="N1783" s="51">
        <v>150640</v>
      </c>
      <c r="O1783" s="51">
        <v>150640</v>
      </c>
      <c r="P1783" s="51">
        <v>150640</v>
      </c>
      <c r="Q1783" s="51">
        <v>150640</v>
      </c>
      <c r="R1783" s="51">
        <v>150640</v>
      </c>
      <c r="S1783" s="51">
        <v>150640</v>
      </c>
      <c r="T1783" s="51">
        <v>150640</v>
      </c>
    </row>
    <row r="1784" spans="1:20" s="10" customFormat="1" ht="65.099999999999994" customHeight="1" x14ac:dyDescent="0.3">
      <c r="A1784" s="13">
        <f>IF(D1784="","",SUBTOTAL(3,D$7:$D1784))</f>
        <v>1754</v>
      </c>
      <c r="B1784" s="376"/>
      <c r="C1784" s="55" t="s">
        <v>1076</v>
      </c>
      <c r="D1784" s="56" t="s">
        <v>570</v>
      </c>
      <c r="E1784" s="55" t="s">
        <v>1700</v>
      </c>
      <c r="F1784" s="53" t="s">
        <v>1735</v>
      </c>
      <c r="G1784" s="376"/>
      <c r="H1784" s="54" t="s">
        <v>44</v>
      </c>
      <c r="I1784" s="373"/>
      <c r="J1784" s="389"/>
      <c r="K1784" s="53"/>
      <c r="L1784" s="51">
        <v>180000</v>
      </c>
      <c r="M1784" s="51">
        <v>180000</v>
      </c>
      <c r="N1784" s="51">
        <v>180000</v>
      </c>
      <c r="O1784" s="51">
        <v>180000</v>
      </c>
      <c r="P1784" s="51">
        <v>180000</v>
      </c>
      <c r="Q1784" s="51">
        <v>180000</v>
      </c>
      <c r="R1784" s="51">
        <v>180000</v>
      </c>
      <c r="S1784" s="51">
        <v>180000</v>
      </c>
      <c r="T1784" s="51">
        <v>180000</v>
      </c>
    </row>
    <row r="1785" spans="1:20" s="10" customFormat="1" ht="65.099999999999994" customHeight="1" x14ac:dyDescent="0.3">
      <c r="A1785" s="13">
        <f>IF(D1785="","",SUBTOTAL(3,D$7:$D1785))</f>
        <v>1755</v>
      </c>
      <c r="B1785" s="376"/>
      <c r="C1785" s="55" t="s">
        <v>1076</v>
      </c>
      <c r="D1785" s="56" t="s">
        <v>570</v>
      </c>
      <c r="E1785" s="55" t="s">
        <v>1700</v>
      </c>
      <c r="F1785" s="53" t="s">
        <v>1736</v>
      </c>
      <c r="G1785" s="376"/>
      <c r="H1785" s="54" t="s">
        <v>44</v>
      </c>
      <c r="I1785" s="373"/>
      <c r="J1785" s="389"/>
      <c r="K1785" s="53"/>
      <c r="L1785" s="51">
        <v>217350</v>
      </c>
      <c r="M1785" s="51">
        <v>217350</v>
      </c>
      <c r="N1785" s="51">
        <v>217350</v>
      </c>
      <c r="O1785" s="51">
        <v>217350</v>
      </c>
      <c r="P1785" s="51">
        <v>217350</v>
      </c>
      <c r="Q1785" s="51">
        <v>217350</v>
      </c>
      <c r="R1785" s="51">
        <v>217350</v>
      </c>
      <c r="S1785" s="51">
        <v>217350</v>
      </c>
      <c r="T1785" s="51">
        <v>217350</v>
      </c>
    </row>
    <row r="1786" spans="1:20" s="10" customFormat="1" ht="65.099999999999994" customHeight="1" x14ac:dyDescent="0.3">
      <c r="A1786" s="13">
        <f>IF(D1786="","",SUBTOTAL(3,D$7:$D1786))</f>
        <v>1756</v>
      </c>
      <c r="B1786" s="376"/>
      <c r="C1786" s="55" t="s">
        <v>1076</v>
      </c>
      <c r="D1786" s="56" t="s">
        <v>570</v>
      </c>
      <c r="E1786" s="55" t="s">
        <v>1700</v>
      </c>
      <c r="F1786" s="53" t="s">
        <v>1737</v>
      </c>
      <c r="G1786" s="376"/>
      <c r="H1786" s="54" t="s">
        <v>44</v>
      </c>
      <c r="I1786" s="373"/>
      <c r="J1786" s="389"/>
      <c r="K1786" s="53"/>
      <c r="L1786" s="51">
        <v>261580</v>
      </c>
      <c r="M1786" s="51">
        <v>261580</v>
      </c>
      <c r="N1786" s="51">
        <v>261580</v>
      </c>
      <c r="O1786" s="51">
        <v>261580</v>
      </c>
      <c r="P1786" s="51">
        <v>261580</v>
      </c>
      <c r="Q1786" s="51">
        <v>261580</v>
      </c>
      <c r="R1786" s="51">
        <v>261580</v>
      </c>
      <c r="S1786" s="51">
        <v>261580</v>
      </c>
      <c r="T1786" s="51">
        <v>261580</v>
      </c>
    </row>
    <row r="1787" spans="1:20" s="10" customFormat="1" ht="65.099999999999994" customHeight="1" x14ac:dyDescent="0.3">
      <c r="A1787" s="13">
        <f>IF(D1787="","",SUBTOTAL(3,D$7:$D1787))</f>
        <v>1757</v>
      </c>
      <c r="B1787" s="376"/>
      <c r="C1787" s="55" t="s">
        <v>1076</v>
      </c>
      <c r="D1787" s="56" t="s">
        <v>570</v>
      </c>
      <c r="E1787" s="55" t="s">
        <v>1700</v>
      </c>
      <c r="F1787" s="53" t="s">
        <v>1738</v>
      </c>
      <c r="G1787" s="376"/>
      <c r="H1787" s="54" t="s">
        <v>44</v>
      </c>
      <c r="I1787" s="373"/>
      <c r="J1787" s="389"/>
      <c r="K1787" s="53"/>
      <c r="L1787" s="51">
        <v>125440</v>
      </c>
      <c r="M1787" s="51">
        <v>125440</v>
      </c>
      <c r="N1787" s="51">
        <v>125440</v>
      </c>
      <c r="O1787" s="51">
        <v>125440</v>
      </c>
      <c r="P1787" s="51">
        <v>125440</v>
      </c>
      <c r="Q1787" s="51">
        <v>125440</v>
      </c>
      <c r="R1787" s="51">
        <v>125440</v>
      </c>
      <c r="S1787" s="51">
        <v>125440</v>
      </c>
      <c r="T1787" s="51">
        <v>125440</v>
      </c>
    </row>
    <row r="1788" spans="1:20" s="10" customFormat="1" ht="65.099999999999994" customHeight="1" x14ac:dyDescent="0.3">
      <c r="A1788" s="13">
        <f>IF(D1788="","",SUBTOTAL(3,D$7:$D1788))</f>
        <v>1758</v>
      </c>
      <c r="B1788" s="376"/>
      <c r="C1788" s="55" t="s">
        <v>1076</v>
      </c>
      <c r="D1788" s="56" t="s">
        <v>570</v>
      </c>
      <c r="E1788" s="55" t="s">
        <v>1700</v>
      </c>
      <c r="F1788" s="53" t="s">
        <v>1739</v>
      </c>
      <c r="G1788" s="376"/>
      <c r="H1788" s="54" t="s">
        <v>44</v>
      </c>
      <c r="I1788" s="373"/>
      <c r="J1788" s="389"/>
      <c r="K1788" s="53"/>
      <c r="L1788" s="51">
        <v>155530</v>
      </c>
      <c r="M1788" s="51">
        <v>155530</v>
      </c>
      <c r="N1788" s="51">
        <v>155530</v>
      </c>
      <c r="O1788" s="51">
        <v>155530</v>
      </c>
      <c r="P1788" s="51">
        <v>155530</v>
      </c>
      <c r="Q1788" s="51">
        <v>155530</v>
      </c>
      <c r="R1788" s="51">
        <v>155530</v>
      </c>
      <c r="S1788" s="51">
        <v>155530</v>
      </c>
      <c r="T1788" s="51">
        <v>155530</v>
      </c>
    </row>
    <row r="1789" spans="1:20" s="10" customFormat="1" ht="65.099999999999994" customHeight="1" x14ac:dyDescent="0.3">
      <c r="A1789" s="13">
        <f>IF(D1789="","",SUBTOTAL(3,D$7:$D1789))</f>
        <v>1759</v>
      </c>
      <c r="B1789" s="376"/>
      <c r="C1789" s="55" t="s">
        <v>1076</v>
      </c>
      <c r="D1789" s="56" t="s">
        <v>570</v>
      </c>
      <c r="E1789" s="55" t="s">
        <v>1700</v>
      </c>
      <c r="F1789" s="53" t="s">
        <v>1740</v>
      </c>
      <c r="G1789" s="376"/>
      <c r="H1789" s="54" t="s">
        <v>44</v>
      </c>
      <c r="I1789" s="373"/>
      <c r="J1789" s="389"/>
      <c r="K1789" s="53"/>
      <c r="L1789" s="51">
        <v>190150</v>
      </c>
      <c r="M1789" s="51">
        <v>190150</v>
      </c>
      <c r="N1789" s="51">
        <v>190150</v>
      </c>
      <c r="O1789" s="51">
        <v>190150</v>
      </c>
      <c r="P1789" s="51">
        <v>190150</v>
      </c>
      <c r="Q1789" s="51">
        <v>190150</v>
      </c>
      <c r="R1789" s="51">
        <v>190150</v>
      </c>
      <c r="S1789" s="51">
        <v>190150</v>
      </c>
      <c r="T1789" s="51">
        <v>190150</v>
      </c>
    </row>
    <row r="1790" spans="1:20" s="10" customFormat="1" ht="65.099999999999994" customHeight="1" x14ac:dyDescent="0.3">
      <c r="A1790" s="13">
        <f>IF(D1790="","",SUBTOTAL(3,D$7:$D1790))</f>
        <v>1760</v>
      </c>
      <c r="B1790" s="376"/>
      <c r="C1790" s="55" t="s">
        <v>1076</v>
      </c>
      <c r="D1790" s="56" t="s">
        <v>570</v>
      </c>
      <c r="E1790" s="55" t="s">
        <v>1700</v>
      </c>
      <c r="F1790" s="53" t="s">
        <v>1741</v>
      </c>
      <c r="G1790" s="376"/>
      <c r="H1790" s="54" t="s">
        <v>44</v>
      </c>
      <c r="I1790" s="373"/>
      <c r="J1790" s="389"/>
      <c r="K1790" s="53"/>
      <c r="L1790" s="51">
        <v>231760</v>
      </c>
      <c r="M1790" s="51">
        <v>231760</v>
      </c>
      <c r="N1790" s="51">
        <v>231760</v>
      </c>
      <c r="O1790" s="51">
        <v>231760</v>
      </c>
      <c r="P1790" s="51">
        <v>231760</v>
      </c>
      <c r="Q1790" s="51">
        <v>231760</v>
      </c>
      <c r="R1790" s="51">
        <v>231760</v>
      </c>
      <c r="S1790" s="51">
        <v>231760</v>
      </c>
      <c r="T1790" s="51">
        <v>231760</v>
      </c>
    </row>
    <row r="1791" spans="1:20" s="10" customFormat="1" ht="65.099999999999994" customHeight="1" x14ac:dyDescent="0.3">
      <c r="A1791" s="13">
        <f>IF(D1791="","",SUBTOTAL(3,D$7:$D1791))</f>
        <v>1761</v>
      </c>
      <c r="B1791" s="376"/>
      <c r="C1791" s="55" t="s">
        <v>1076</v>
      </c>
      <c r="D1791" s="56" t="s">
        <v>570</v>
      </c>
      <c r="E1791" s="55" t="s">
        <v>1700</v>
      </c>
      <c r="F1791" s="53" t="s">
        <v>1742</v>
      </c>
      <c r="G1791" s="376"/>
      <c r="H1791" s="54" t="s">
        <v>44</v>
      </c>
      <c r="I1791" s="373"/>
      <c r="J1791" s="389"/>
      <c r="K1791" s="53"/>
      <c r="L1791" s="51">
        <v>281150</v>
      </c>
      <c r="M1791" s="51">
        <v>281150</v>
      </c>
      <c r="N1791" s="51">
        <v>281150</v>
      </c>
      <c r="O1791" s="51">
        <v>281150</v>
      </c>
      <c r="P1791" s="51">
        <v>281150</v>
      </c>
      <c r="Q1791" s="51">
        <v>281150</v>
      </c>
      <c r="R1791" s="51">
        <v>281150</v>
      </c>
      <c r="S1791" s="51">
        <v>281150</v>
      </c>
      <c r="T1791" s="51">
        <v>281150</v>
      </c>
    </row>
    <row r="1792" spans="1:20" s="10" customFormat="1" ht="65.099999999999994" customHeight="1" x14ac:dyDescent="0.3">
      <c r="A1792" s="13">
        <f>IF(D1792="","",SUBTOTAL(3,D$7:$D1792))</f>
        <v>1762</v>
      </c>
      <c r="B1792" s="376"/>
      <c r="C1792" s="55" t="s">
        <v>1076</v>
      </c>
      <c r="D1792" s="56" t="s">
        <v>570</v>
      </c>
      <c r="E1792" s="55" t="s">
        <v>1700</v>
      </c>
      <c r="F1792" s="53" t="s">
        <v>1743</v>
      </c>
      <c r="G1792" s="376"/>
      <c r="H1792" s="54" t="s">
        <v>44</v>
      </c>
      <c r="I1792" s="373"/>
      <c r="J1792" s="389"/>
      <c r="K1792" s="53"/>
      <c r="L1792" s="51">
        <v>335260</v>
      </c>
      <c r="M1792" s="51">
        <v>335260</v>
      </c>
      <c r="N1792" s="51">
        <v>335260</v>
      </c>
      <c r="O1792" s="51">
        <v>335260</v>
      </c>
      <c r="P1792" s="51">
        <v>335260</v>
      </c>
      <c r="Q1792" s="51">
        <v>335260</v>
      </c>
      <c r="R1792" s="51">
        <v>335260</v>
      </c>
      <c r="S1792" s="51">
        <v>335260</v>
      </c>
      <c r="T1792" s="51">
        <v>335260</v>
      </c>
    </row>
    <row r="1793" spans="1:20" s="10" customFormat="1" ht="65.099999999999994" customHeight="1" x14ac:dyDescent="0.3">
      <c r="A1793" s="13">
        <f>IF(D1793="","",SUBTOTAL(3,D$7:$D1793))</f>
        <v>1763</v>
      </c>
      <c r="B1793" s="376"/>
      <c r="C1793" s="55" t="s">
        <v>1076</v>
      </c>
      <c r="D1793" s="56" t="s">
        <v>570</v>
      </c>
      <c r="E1793" s="55" t="s">
        <v>1700</v>
      </c>
      <c r="F1793" s="53" t="s">
        <v>1744</v>
      </c>
      <c r="G1793" s="376"/>
      <c r="H1793" s="54" t="s">
        <v>44</v>
      </c>
      <c r="I1793" s="373"/>
      <c r="J1793" s="389"/>
      <c r="K1793" s="53"/>
      <c r="L1793" s="51">
        <v>157440</v>
      </c>
      <c r="M1793" s="51">
        <v>157440</v>
      </c>
      <c r="N1793" s="51">
        <v>157440</v>
      </c>
      <c r="O1793" s="51">
        <v>157440</v>
      </c>
      <c r="P1793" s="51">
        <v>157440</v>
      </c>
      <c r="Q1793" s="51">
        <v>157440</v>
      </c>
      <c r="R1793" s="51">
        <v>157440</v>
      </c>
      <c r="S1793" s="51">
        <v>157440</v>
      </c>
      <c r="T1793" s="51">
        <v>157440</v>
      </c>
    </row>
    <row r="1794" spans="1:20" s="10" customFormat="1" ht="65.099999999999994" customHeight="1" x14ac:dyDescent="0.3">
      <c r="A1794" s="13">
        <f>IF(D1794="","",SUBTOTAL(3,D$7:$D1794))</f>
        <v>1764</v>
      </c>
      <c r="B1794" s="376"/>
      <c r="C1794" s="55" t="s">
        <v>1076</v>
      </c>
      <c r="D1794" s="56" t="s">
        <v>570</v>
      </c>
      <c r="E1794" s="55" t="s">
        <v>1700</v>
      </c>
      <c r="F1794" s="53" t="s">
        <v>1745</v>
      </c>
      <c r="G1794" s="376"/>
      <c r="H1794" s="54" t="s">
        <v>44</v>
      </c>
      <c r="I1794" s="373"/>
      <c r="J1794" s="389"/>
      <c r="K1794" s="53"/>
      <c r="L1794" s="51">
        <v>193690</v>
      </c>
      <c r="M1794" s="51">
        <v>193690</v>
      </c>
      <c r="N1794" s="51">
        <v>193690</v>
      </c>
      <c r="O1794" s="51">
        <v>193690</v>
      </c>
      <c r="P1794" s="51">
        <v>193690</v>
      </c>
      <c r="Q1794" s="51">
        <v>193690</v>
      </c>
      <c r="R1794" s="51">
        <v>193690</v>
      </c>
      <c r="S1794" s="51">
        <v>193690</v>
      </c>
      <c r="T1794" s="51">
        <v>193690</v>
      </c>
    </row>
    <row r="1795" spans="1:20" s="10" customFormat="1" ht="65.099999999999994" customHeight="1" x14ac:dyDescent="0.3">
      <c r="A1795" s="13">
        <f>IF(D1795="","",SUBTOTAL(3,D$7:$D1795))</f>
        <v>1765</v>
      </c>
      <c r="B1795" s="376"/>
      <c r="C1795" s="55" t="s">
        <v>1076</v>
      </c>
      <c r="D1795" s="56" t="s">
        <v>570</v>
      </c>
      <c r="E1795" s="55" t="s">
        <v>1700</v>
      </c>
      <c r="F1795" s="53" t="s">
        <v>1746</v>
      </c>
      <c r="G1795" s="376"/>
      <c r="H1795" s="54" t="s">
        <v>44</v>
      </c>
      <c r="I1795" s="373"/>
      <c r="J1795" s="389"/>
      <c r="K1795" s="53"/>
      <c r="L1795" s="51">
        <v>237380</v>
      </c>
      <c r="M1795" s="51">
        <v>237380</v>
      </c>
      <c r="N1795" s="51">
        <v>237380</v>
      </c>
      <c r="O1795" s="51">
        <v>237380</v>
      </c>
      <c r="P1795" s="51">
        <v>237380</v>
      </c>
      <c r="Q1795" s="51">
        <v>237380</v>
      </c>
      <c r="R1795" s="51">
        <v>237380</v>
      </c>
      <c r="S1795" s="51">
        <v>237380</v>
      </c>
      <c r="T1795" s="51">
        <v>237380</v>
      </c>
    </row>
    <row r="1796" spans="1:20" s="10" customFormat="1" ht="65.099999999999994" customHeight="1" x14ac:dyDescent="0.3">
      <c r="A1796" s="13">
        <f>IF(D1796="","",SUBTOTAL(3,D$7:$D1796))</f>
        <v>1766</v>
      </c>
      <c r="B1796" s="376"/>
      <c r="C1796" s="55" t="s">
        <v>1076</v>
      </c>
      <c r="D1796" s="56" t="s">
        <v>570</v>
      </c>
      <c r="E1796" s="55" t="s">
        <v>1700</v>
      </c>
      <c r="F1796" s="53" t="s">
        <v>1747</v>
      </c>
      <c r="G1796" s="376"/>
      <c r="H1796" s="54" t="s">
        <v>44</v>
      </c>
      <c r="I1796" s="373"/>
      <c r="J1796" s="389"/>
      <c r="K1796" s="53"/>
      <c r="L1796" s="51">
        <v>287500</v>
      </c>
      <c r="M1796" s="51">
        <v>287500</v>
      </c>
      <c r="N1796" s="51">
        <v>287500</v>
      </c>
      <c r="O1796" s="51">
        <v>287500</v>
      </c>
      <c r="P1796" s="51">
        <v>287500</v>
      </c>
      <c r="Q1796" s="51">
        <v>287500</v>
      </c>
      <c r="R1796" s="51">
        <v>287500</v>
      </c>
      <c r="S1796" s="51">
        <v>287500</v>
      </c>
      <c r="T1796" s="51">
        <v>287500</v>
      </c>
    </row>
    <row r="1797" spans="1:20" s="10" customFormat="1" ht="65.099999999999994" customHeight="1" x14ac:dyDescent="0.3">
      <c r="A1797" s="13">
        <f>IF(D1797="","",SUBTOTAL(3,D$7:$D1797))</f>
        <v>1767</v>
      </c>
      <c r="B1797" s="376"/>
      <c r="C1797" s="55" t="s">
        <v>1076</v>
      </c>
      <c r="D1797" s="56" t="s">
        <v>570</v>
      </c>
      <c r="E1797" s="55" t="s">
        <v>1700</v>
      </c>
      <c r="F1797" s="53" t="s">
        <v>1748</v>
      </c>
      <c r="G1797" s="376"/>
      <c r="H1797" s="54" t="s">
        <v>44</v>
      </c>
      <c r="I1797" s="373"/>
      <c r="J1797" s="389"/>
      <c r="K1797" s="53"/>
      <c r="L1797" s="51">
        <v>348590</v>
      </c>
      <c r="M1797" s="51">
        <v>348590</v>
      </c>
      <c r="N1797" s="51">
        <v>348590</v>
      </c>
      <c r="O1797" s="51">
        <v>348590</v>
      </c>
      <c r="P1797" s="51">
        <v>348590</v>
      </c>
      <c r="Q1797" s="51">
        <v>348590</v>
      </c>
      <c r="R1797" s="51">
        <v>348590</v>
      </c>
      <c r="S1797" s="51">
        <v>348590</v>
      </c>
      <c r="T1797" s="51">
        <v>348590</v>
      </c>
    </row>
    <row r="1798" spans="1:20" s="10" customFormat="1" ht="65.099999999999994" customHeight="1" x14ac:dyDescent="0.3">
      <c r="A1798" s="13">
        <f>IF(D1798="","",SUBTOTAL(3,D$7:$D1798))</f>
        <v>1768</v>
      </c>
      <c r="B1798" s="376"/>
      <c r="C1798" s="55" t="s">
        <v>1076</v>
      </c>
      <c r="D1798" s="56" t="s">
        <v>570</v>
      </c>
      <c r="E1798" s="55" t="s">
        <v>1700</v>
      </c>
      <c r="F1798" s="53" t="s">
        <v>1749</v>
      </c>
      <c r="G1798" s="376"/>
      <c r="H1798" s="54" t="s">
        <v>44</v>
      </c>
      <c r="I1798" s="373"/>
      <c r="J1798" s="389"/>
      <c r="K1798" s="53"/>
      <c r="L1798" s="51">
        <v>419280</v>
      </c>
      <c r="M1798" s="51">
        <v>419280</v>
      </c>
      <c r="N1798" s="51">
        <v>419280</v>
      </c>
      <c r="O1798" s="51">
        <v>419280</v>
      </c>
      <c r="P1798" s="51">
        <v>419280</v>
      </c>
      <c r="Q1798" s="51">
        <v>419280</v>
      </c>
      <c r="R1798" s="51">
        <v>419280</v>
      </c>
      <c r="S1798" s="51">
        <v>419280</v>
      </c>
      <c r="T1798" s="51">
        <v>419280</v>
      </c>
    </row>
    <row r="1799" spans="1:20" s="10" customFormat="1" ht="65.099999999999994" customHeight="1" x14ac:dyDescent="0.3">
      <c r="A1799" s="13">
        <f>IF(D1799="","",SUBTOTAL(3,D$7:$D1799))</f>
        <v>1769</v>
      </c>
      <c r="B1799" s="376"/>
      <c r="C1799" s="55" t="s">
        <v>1076</v>
      </c>
      <c r="D1799" s="56" t="s">
        <v>570</v>
      </c>
      <c r="E1799" s="55" t="s">
        <v>1700</v>
      </c>
      <c r="F1799" s="53" t="s">
        <v>1750</v>
      </c>
      <c r="G1799" s="376"/>
      <c r="H1799" s="54" t="s">
        <v>44</v>
      </c>
      <c r="I1799" s="373"/>
      <c r="J1799" s="389"/>
      <c r="K1799" s="53"/>
      <c r="L1799" s="51">
        <v>206290</v>
      </c>
      <c r="M1799" s="51">
        <v>206290</v>
      </c>
      <c r="N1799" s="51">
        <v>206290</v>
      </c>
      <c r="O1799" s="51">
        <v>206290</v>
      </c>
      <c r="P1799" s="51">
        <v>206290</v>
      </c>
      <c r="Q1799" s="51">
        <v>206290</v>
      </c>
      <c r="R1799" s="51">
        <v>206290</v>
      </c>
      <c r="S1799" s="51">
        <v>206290</v>
      </c>
      <c r="T1799" s="51">
        <v>206290</v>
      </c>
    </row>
    <row r="1800" spans="1:20" s="10" customFormat="1" ht="65.099999999999994" customHeight="1" x14ac:dyDescent="0.3">
      <c r="A1800" s="13">
        <f>IF(D1800="","",SUBTOTAL(3,D$7:$D1800))</f>
        <v>1770</v>
      </c>
      <c r="B1800" s="376"/>
      <c r="C1800" s="55" t="s">
        <v>1076</v>
      </c>
      <c r="D1800" s="56" t="s">
        <v>570</v>
      </c>
      <c r="E1800" s="55" t="s">
        <v>1700</v>
      </c>
      <c r="F1800" s="53" t="s">
        <v>1751</v>
      </c>
      <c r="G1800" s="376"/>
      <c r="H1800" s="54" t="s">
        <v>44</v>
      </c>
      <c r="I1800" s="373"/>
      <c r="J1800" s="389"/>
      <c r="K1800" s="53"/>
      <c r="L1800" s="51">
        <v>254330</v>
      </c>
      <c r="M1800" s="51">
        <v>254330</v>
      </c>
      <c r="N1800" s="51">
        <v>254330</v>
      </c>
      <c r="O1800" s="51">
        <v>254330</v>
      </c>
      <c r="P1800" s="51">
        <v>254330</v>
      </c>
      <c r="Q1800" s="51">
        <v>254330</v>
      </c>
      <c r="R1800" s="51">
        <v>254330</v>
      </c>
      <c r="S1800" s="51">
        <v>254330</v>
      </c>
      <c r="T1800" s="51">
        <v>254330</v>
      </c>
    </row>
    <row r="1801" spans="1:20" s="10" customFormat="1" ht="65.099999999999994" customHeight="1" x14ac:dyDescent="0.3">
      <c r="A1801" s="13">
        <f>IF(D1801="","",SUBTOTAL(3,D$7:$D1801))</f>
        <v>1771</v>
      </c>
      <c r="B1801" s="376"/>
      <c r="C1801" s="55" t="s">
        <v>1076</v>
      </c>
      <c r="D1801" s="56" t="s">
        <v>570</v>
      </c>
      <c r="E1801" s="55" t="s">
        <v>1700</v>
      </c>
      <c r="F1801" s="53" t="s">
        <v>1752</v>
      </c>
      <c r="G1801" s="376"/>
      <c r="H1801" s="54" t="s">
        <v>44</v>
      </c>
      <c r="I1801" s="373"/>
      <c r="J1801" s="389"/>
      <c r="K1801" s="53"/>
      <c r="L1801" s="51">
        <v>311970</v>
      </c>
      <c r="M1801" s="51">
        <v>311970</v>
      </c>
      <c r="N1801" s="51">
        <v>311970</v>
      </c>
      <c r="O1801" s="51">
        <v>311970</v>
      </c>
      <c r="P1801" s="51">
        <v>311970</v>
      </c>
      <c r="Q1801" s="51">
        <v>311970</v>
      </c>
      <c r="R1801" s="51">
        <v>311970</v>
      </c>
      <c r="S1801" s="51">
        <v>311970</v>
      </c>
      <c r="T1801" s="51">
        <v>311970</v>
      </c>
    </row>
    <row r="1802" spans="1:20" s="10" customFormat="1" ht="65.099999999999994" customHeight="1" x14ac:dyDescent="0.3">
      <c r="A1802" s="13">
        <f>IF(D1802="","",SUBTOTAL(3,D$7:$D1802))</f>
        <v>1772</v>
      </c>
      <c r="B1802" s="376"/>
      <c r="C1802" s="55" t="s">
        <v>1076</v>
      </c>
      <c r="D1802" s="56" t="s">
        <v>570</v>
      </c>
      <c r="E1802" s="55" t="s">
        <v>1700</v>
      </c>
      <c r="F1802" s="53" t="s">
        <v>1753</v>
      </c>
      <c r="G1802" s="376"/>
      <c r="H1802" s="54" t="s">
        <v>44</v>
      </c>
      <c r="I1802" s="373"/>
      <c r="J1802" s="389"/>
      <c r="K1802" s="53"/>
      <c r="L1802" s="51">
        <v>375140</v>
      </c>
      <c r="M1802" s="51">
        <v>375140</v>
      </c>
      <c r="N1802" s="51">
        <v>375140</v>
      </c>
      <c r="O1802" s="51">
        <v>375140</v>
      </c>
      <c r="P1802" s="51">
        <v>375140</v>
      </c>
      <c r="Q1802" s="51">
        <v>375140</v>
      </c>
      <c r="R1802" s="51">
        <v>375140</v>
      </c>
      <c r="S1802" s="51">
        <v>375140</v>
      </c>
      <c r="T1802" s="51">
        <v>375140</v>
      </c>
    </row>
    <row r="1803" spans="1:20" s="10" customFormat="1" ht="65.099999999999994" customHeight="1" x14ac:dyDescent="0.3">
      <c r="A1803" s="13">
        <f>IF(D1803="","",SUBTOTAL(3,D$7:$D1803))</f>
        <v>1773</v>
      </c>
      <c r="B1803" s="376"/>
      <c r="C1803" s="55" t="s">
        <v>1076</v>
      </c>
      <c r="D1803" s="56" t="s">
        <v>570</v>
      </c>
      <c r="E1803" s="55" t="s">
        <v>1700</v>
      </c>
      <c r="F1803" s="53" t="s">
        <v>1754</v>
      </c>
      <c r="G1803" s="376"/>
      <c r="H1803" s="54" t="s">
        <v>44</v>
      </c>
      <c r="I1803" s="373"/>
      <c r="J1803" s="389"/>
      <c r="K1803" s="53"/>
      <c r="L1803" s="51">
        <v>460980</v>
      </c>
      <c r="M1803" s="51">
        <v>460980</v>
      </c>
      <c r="N1803" s="51">
        <v>460980</v>
      </c>
      <c r="O1803" s="51">
        <v>460980</v>
      </c>
      <c r="P1803" s="51">
        <v>460980</v>
      </c>
      <c r="Q1803" s="51">
        <v>460980</v>
      </c>
      <c r="R1803" s="51">
        <v>460980</v>
      </c>
      <c r="S1803" s="51">
        <v>460980</v>
      </c>
      <c r="T1803" s="51">
        <v>460980</v>
      </c>
    </row>
    <row r="1804" spans="1:20" s="10" customFormat="1" ht="65.099999999999994" customHeight="1" x14ac:dyDescent="0.3">
      <c r="A1804" s="13">
        <f>IF(D1804="","",SUBTOTAL(3,D$7:$D1804))</f>
        <v>1774</v>
      </c>
      <c r="B1804" s="376"/>
      <c r="C1804" s="55" t="s">
        <v>1076</v>
      </c>
      <c r="D1804" s="56" t="s">
        <v>570</v>
      </c>
      <c r="E1804" s="55" t="s">
        <v>1700</v>
      </c>
      <c r="F1804" s="53" t="s">
        <v>1755</v>
      </c>
      <c r="G1804" s="376"/>
      <c r="H1804" s="54" t="s">
        <v>44</v>
      </c>
      <c r="I1804" s="373"/>
      <c r="J1804" s="389"/>
      <c r="K1804" s="53"/>
      <c r="L1804" s="51">
        <v>549980</v>
      </c>
      <c r="M1804" s="51">
        <v>549980</v>
      </c>
      <c r="N1804" s="51">
        <v>549980</v>
      </c>
      <c r="O1804" s="51">
        <v>549980</v>
      </c>
      <c r="P1804" s="51">
        <v>549980</v>
      </c>
      <c r="Q1804" s="51">
        <v>549980</v>
      </c>
      <c r="R1804" s="51">
        <v>549980</v>
      </c>
      <c r="S1804" s="51">
        <v>549980</v>
      </c>
      <c r="T1804" s="51">
        <v>549980</v>
      </c>
    </row>
    <row r="1805" spans="1:20" s="10" customFormat="1" ht="65.099999999999994" customHeight="1" x14ac:dyDescent="0.3">
      <c r="A1805" s="13">
        <f>IF(D1805="","",SUBTOTAL(3,D$7:$D1805))</f>
        <v>1775</v>
      </c>
      <c r="B1805" s="376"/>
      <c r="C1805" s="55" t="s">
        <v>1076</v>
      </c>
      <c r="D1805" s="56" t="s">
        <v>570</v>
      </c>
      <c r="E1805" s="55" t="s">
        <v>1700</v>
      </c>
      <c r="F1805" s="53" t="s">
        <v>1756</v>
      </c>
      <c r="G1805" s="376"/>
      <c r="H1805" s="54" t="s">
        <v>44</v>
      </c>
      <c r="I1805" s="373"/>
      <c r="J1805" s="389"/>
      <c r="K1805" s="53"/>
      <c r="L1805" s="51">
        <v>257770</v>
      </c>
      <c r="M1805" s="51">
        <v>257770</v>
      </c>
      <c r="N1805" s="51">
        <v>257770</v>
      </c>
      <c r="O1805" s="51">
        <v>257770</v>
      </c>
      <c r="P1805" s="51">
        <v>257770</v>
      </c>
      <c r="Q1805" s="51">
        <v>257770</v>
      </c>
      <c r="R1805" s="51">
        <v>257770</v>
      </c>
      <c r="S1805" s="51">
        <v>257770</v>
      </c>
      <c r="T1805" s="51">
        <v>257770</v>
      </c>
    </row>
    <row r="1806" spans="1:20" s="10" customFormat="1" ht="65.099999999999994" customHeight="1" x14ac:dyDescent="0.3">
      <c r="A1806" s="13">
        <f>IF(D1806="","",SUBTOTAL(3,D$7:$D1806))</f>
        <v>1776</v>
      </c>
      <c r="B1806" s="376"/>
      <c r="C1806" s="55" t="s">
        <v>1076</v>
      </c>
      <c r="D1806" s="56" t="s">
        <v>570</v>
      </c>
      <c r="E1806" s="55" t="s">
        <v>1700</v>
      </c>
      <c r="F1806" s="53" t="s">
        <v>1757</v>
      </c>
      <c r="G1806" s="376"/>
      <c r="H1806" s="54" t="s">
        <v>44</v>
      </c>
      <c r="I1806" s="373"/>
      <c r="J1806" s="389"/>
      <c r="K1806" s="53"/>
      <c r="L1806" s="51">
        <v>320220</v>
      </c>
      <c r="M1806" s="51">
        <v>320220</v>
      </c>
      <c r="N1806" s="51">
        <v>320220</v>
      </c>
      <c r="O1806" s="51">
        <v>320220</v>
      </c>
      <c r="P1806" s="51">
        <v>320220</v>
      </c>
      <c r="Q1806" s="51">
        <v>320220</v>
      </c>
      <c r="R1806" s="51">
        <v>320220</v>
      </c>
      <c r="S1806" s="51">
        <v>320220</v>
      </c>
      <c r="T1806" s="51">
        <v>320220</v>
      </c>
    </row>
    <row r="1807" spans="1:20" s="10" customFormat="1" ht="65.099999999999994" customHeight="1" x14ac:dyDescent="0.3">
      <c r="A1807" s="13">
        <f>IF(D1807="","",SUBTOTAL(3,D$7:$D1807))</f>
        <v>1777</v>
      </c>
      <c r="B1807" s="376"/>
      <c r="C1807" s="55" t="s">
        <v>1076</v>
      </c>
      <c r="D1807" s="56" t="s">
        <v>570</v>
      </c>
      <c r="E1807" s="55" t="s">
        <v>1700</v>
      </c>
      <c r="F1807" s="53" t="s">
        <v>1758</v>
      </c>
      <c r="G1807" s="376"/>
      <c r="H1807" s="54" t="s">
        <v>44</v>
      </c>
      <c r="I1807" s="373"/>
      <c r="J1807" s="389"/>
      <c r="K1807" s="53"/>
      <c r="L1807" s="51">
        <v>392730</v>
      </c>
      <c r="M1807" s="51">
        <v>392730</v>
      </c>
      <c r="N1807" s="51">
        <v>392730</v>
      </c>
      <c r="O1807" s="51">
        <v>392730</v>
      </c>
      <c r="P1807" s="51">
        <v>392730</v>
      </c>
      <c r="Q1807" s="51">
        <v>392730</v>
      </c>
      <c r="R1807" s="51">
        <v>392730</v>
      </c>
      <c r="S1807" s="51">
        <v>392730</v>
      </c>
      <c r="T1807" s="51">
        <v>392730</v>
      </c>
    </row>
    <row r="1808" spans="1:20" s="10" customFormat="1" ht="65.099999999999994" customHeight="1" x14ac:dyDescent="0.3">
      <c r="A1808" s="13">
        <f>IF(D1808="","",SUBTOTAL(3,D$7:$D1808))</f>
        <v>1778</v>
      </c>
      <c r="B1808" s="376"/>
      <c r="C1808" s="55" t="s">
        <v>1076</v>
      </c>
      <c r="D1808" s="56" t="s">
        <v>570</v>
      </c>
      <c r="E1808" s="55" t="s">
        <v>1700</v>
      </c>
      <c r="F1808" s="53" t="s">
        <v>1759</v>
      </c>
      <c r="G1808" s="376"/>
      <c r="H1808" s="54" t="s">
        <v>44</v>
      </c>
      <c r="I1808" s="373"/>
      <c r="J1808" s="389"/>
      <c r="K1808" s="53"/>
      <c r="L1808" s="51">
        <v>478290</v>
      </c>
      <c r="M1808" s="51">
        <v>478290</v>
      </c>
      <c r="N1808" s="51">
        <v>478290</v>
      </c>
      <c r="O1808" s="51">
        <v>478290</v>
      </c>
      <c r="P1808" s="51">
        <v>478290</v>
      </c>
      <c r="Q1808" s="51">
        <v>478290</v>
      </c>
      <c r="R1808" s="51">
        <v>478290</v>
      </c>
      <c r="S1808" s="51">
        <v>478290</v>
      </c>
      <c r="T1808" s="51">
        <v>478290</v>
      </c>
    </row>
    <row r="1809" spans="1:20" s="10" customFormat="1" ht="65.099999999999994" customHeight="1" x14ac:dyDescent="0.3">
      <c r="A1809" s="13">
        <f>IF(D1809="","",SUBTOTAL(3,D$7:$D1809))</f>
        <v>1779</v>
      </c>
      <c r="B1809" s="376"/>
      <c r="C1809" s="55" t="s">
        <v>1076</v>
      </c>
      <c r="D1809" s="56" t="s">
        <v>570</v>
      </c>
      <c r="E1809" s="55" t="s">
        <v>1700</v>
      </c>
      <c r="F1809" s="53" t="s">
        <v>1760</v>
      </c>
      <c r="G1809" s="376"/>
      <c r="H1809" s="54" t="s">
        <v>44</v>
      </c>
      <c r="I1809" s="373"/>
      <c r="J1809" s="389"/>
      <c r="K1809" s="53"/>
      <c r="L1809" s="51">
        <v>579890</v>
      </c>
      <c r="M1809" s="51">
        <v>579890</v>
      </c>
      <c r="N1809" s="51">
        <v>579890</v>
      </c>
      <c r="O1809" s="51">
        <v>579890</v>
      </c>
      <c r="P1809" s="51">
        <v>579890</v>
      </c>
      <c r="Q1809" s="51">
        <v>579890</v>
      </c>
      <c r="R1809" s="51">
        <v>579890</v>
      </c>
      <c r="S1809" s="51">
        <v>579890</v>
      </c>
      <c r="T1809" s="51">
        <v>579890</v>
      </c>
    </row>
    <row r="1810" spans="1:20" s="10" customFormat="1" ht="65.099999999999994" customHeight="1" x14ac:dyDescent="0.3">
      <c r="A1810" s="13">
        <f>IF(D1810="","",SUBTOTAL(3,D$7:$D1810))</f>
        <v>1780</v>
      </c>
      <c r="B1810" s="376"/>
      <c r="C1810" s="55" t="s">
        <v>1076</v>
      </c>
      <c r="D1810" s="56" t="s">
        <v>570</v>
      </c>
      <c r="E1810" s="55" t="s">
        <v>1700</v>
      </c>
      <c r="F1810" s="53" t="s">
        <v>1761</v>
      </c>
      <c r="G1810" s="376"/>
      <c r="H1810" s="54" t="s">
        <v>44</v>
      </c>
      <c r="I1810" s="373"/>
      <c r="J1810" s="389"/>
      <c r="K1810" s="53"/>
      <c r="L1810" s="51">
        <v>695360</v>
      </c>
      <c r="M1810" s="51">
        <v>695360</v>
      </c>
      <c r="N1810" s="51">
        <v>695360</v>
      </c>
      <c r="O1810" s="51">
        <v>695360</v>
      </c>
      <c r="P1810" s="51">
        <v>695360</v>
      </c>
      <c r="Q1810" s="51">
        <v>695360</v>
      </c>
      <c r="R1810" s="51">
        <v>695360</v>
      </c>
      <c r="S1810" s="51">
        <v>695360</v>
      </c>
      <c r="T1810" s="51">
        <v>695360</v>
      </c>
    </row>
    <row r="1811" spans="1:20" s="10" customFormat="1" ht="65.099999999999994" customHeight="1" x14ac:dyDescent="0.3">
      <c r="A1811" s="13">
        <f>IF(D1811="","",SUBTOTAL(3,D$7:$D1811))</f>
        <v>1781</v>
      </c>
      <c r="B1811" s="376"/>
      <c r="C1811" s="55" t="s">
        <v>1076</v>
      </c>
      <c r="D1811" s="56" t="s">
        <v>570</v>
      </c>
      <c r="E1811" s="55" t="s">
        <v>1700</v>
      </c>
      <c r="F1811" s="53" t="s">
        <v>1762</v>
      </c>
      <c r="G1811" s="376"/>
      <c r="H1811" s="54" t="s">
        <v>44</v>
      </c>
      <c r="I1811" s="373"/>
      <c r="J1811" s="389"/>
      <c r="K1811" s="53"/>
      <c r="L1811" s="51">
        <v>320130</v>
      </c>
      <c r="M1811" s="51">
        <v>320130</v>
      </c>
      <c r="N1811" s="51">
        <v>320130</v>
      </c>
      <c r="O1811" s="51">
        <v>320130</v>
      </c>
      <c r="P1811" s="51">
        <v>320130</v>
      </c>
      <c r="Q1811" s="51">
        <v>320130</v>
      </c>
      <c r="R1811" s="51">
        <v>320130</v>
      </c>
      <c r="S1811" s="51">
        <v>320130</v>
      </c>
      <c r="T1811" s="51">
        <v>320130</v>
      </c>
    </row>
    <row r="1812" spans="1:20" s="10" customFormat="1" ht="65.099999999999994" customHeight="1" x14ac:dyDescent="0.3">
      <c r="A1812" s="13">
        <f>IF(D1812="","",SUBTOTAL(3,D$7:$D1812))</f>
        <v>1782</v>
      </c>
      <c r="B1812" s="376"/>
      <c r="C1812" s="55" t="s">
        <v>1076</v>
      </c>
      <c r="D1812" s="56" t="s">
        <v>570</v>
      </c>
      <c r="E1812" s="55" t="s">
        <v>1700</v>
      </c>
      <c r="F1812" s="53" t="s">
        <v>1763</v>
      </c>
      <c r="G1812" s="376"/>
      <c r="H1812" s="54" t="s">
        <v>44</v>
      </c>
      <c r="I1812" s="373"/>
      <c r="J1812" s="389"/>
      <c r="K1812" s="53"/>
      <c r="L1812" s="51">
        <v>398890</v>
      </c>
      <c r="M1812" s="51">
        <v>398890</v>
      </c>
      <c r="N1812" s="51">
        <v>398890</v>
      </c>
      <c r="O1812" s="51">
        <v>398890</v>
      </c>
      <c r="P1812" s="51">
        <v>398890</v>
      </c>
      <c r="Q1812" s="51">
        <v>398890</v>
      </c>
      <c r="R1812" s="51">
        <v>398890</v>
      </c>
      <c r="S1812" s="51">
        <v>398890</v>
      </c>
      <c r="T1812" s="51">
        <v>398890</v>
      </c>
    </row>
    <row r="1813" spans="1:20" s="10" customFormat="1" ht="65.099999999999994" customHeight="1" x14ac:dyDescent="0.3">
      <c r="A1813" s="13">
        <f>IF(D1813="","",SUBTOTAL(3,D$7:$D1813))</f>
        <v>1783</v>
      </c>
      <c r="B1813" s="376"/>
      <c r="C1813" s="55" t="s">
        <v>1076</v>
      </c>
      <c r="D1813" s="56" t="s">
        <v>570</v>
      </c>
      <c r="E1813" s="55" t="s">
        <v>1700</v>
      </c>
      <c r="F1813" s="53" t="s">
        <v>1764</v>
      </c>
      <c r="G1813" s="376"/>
      <c r="H1813" s="54" t="s">
        <v>44</v>
      </c>
      <c r="I1813" s="373"/>
      <c r="J1813" s="389"/>
      <c r="K1813" s="53"/>
      <c r="L1813" s="51">
        <v>492160</v>
      </c>
      <c r="M1813" s="51">
        <v>492160</v>
      </c>
      <c r="N1813" s="51">
        <v>492160</v>
      </c>
      <c r="O1813" s="51">
        <v>492160</v>
      </c>
      <c r="P1813" s="51">
        <v>492160</v>
      </c>
      <c r="Q1813" s="51">
        <v>492160</v>
      </c>
      <c r="R1813" s="51">
        <v>492160</v>
      </c>
      <c r="S1813" s="51">
        <v>492160</v>
      </c>
      <c r="T1813" s="51">
        <v>492160</v>
      </c>
    </row>
    <row r="1814" spans="1:20" s="10" customFormat="1" ht="65.099999999999994" customHeight="1" x14ac:dyDescent="0.3">
      <c r="A1814" s="13">
        <f>IF(D1814="","",SUBTOTAL(3,D$7:$D1814))</f>
        <v>1784</v>
      </c>
      <c r="B1814" s="376"/>
      <c r="C1814" s="55" t="s">
        <v>1076</v>
      </c>
      <c r="D1814" s="56" t="s">
        <v>570</v>
      </c>
      <c r="E1814" s="55" t="s">
        <v>1700</v>
      </c>
      <c r="F1814" s="53" t="s">
        <v>1765</v>
      </c>
      <c r="G1814" s="376"/>
      <c r="H1814" s="54" t="s">
        <v>44</v>
      </c>
      <c r="I1814" s="373"/>
      <c r="J1814" s="389"/>
      <c r="K1814" s="53"/>
      <c r="L1814" s="51">
        <v>586050</v>
      </c>
      <c r="M1814" s="51">
        <v>586050</v>
      </c>
      <c r="N1814" s="51">
        <v>586050</v>
      </c>
      <c r="O1814" s="51">
        <v>586050</v>
      </c>
      <c r="P1814" s="51">
        <v>586050</v>
      </c>
      <c r="Q1814" s="51">
        <v>586050</v>
      </c>
      <c r="R1814" s="51">
        <v>586050</v>
      </c>
      <c r="S1814" s="51">
        <v>586050</v>
      </c>
      <c r="T1814" s="51">
        <v>586050</v>
      </c>
    </row>
    <row r="1815" spans="1:20" s="10" customFormat="1" ht="65.099999999999994" customHeight="1" x14ac:dyDescent="0.3">
      <c r="A1815" s="13">
        <f>IF(D1815="","",SUBTOTAL(3,D$7:$D1815))</f>
        <v>1785</v>
      </c>
      <c r="B1815" s="376"/>
      <c r="C1815" s="55" t="s">
        <v>1076</v>
      </c>
      <c r="D1815" s="56" t="s">
        <v>570</v>
      </c>
      <c r="E1815" s="55" t="s">
        <v>1700</v>
      </c>
      <c r="F1815" s="53" t="s">
        <v>1766</v>
      </c>
      <c r="G1815" s="376"/>
      <c r="H1815" s="54" t="s">
        <v>44</v>
      </c>
      <c r="I1815" s="373"/>
      <c r="J1815" s="389"/>
      <c r="K1815" s="53"/>
      <c r="L1815" s="51">
        <v>725540</v>
      </c>
      <c r="M1815" s="51">
        <v>725540</v>
      </c>
      <c r="N1815" s="51">
        <v>725540</v>
      </c>
      <c r="O1815" s="51">
        <v>725540</v>
      </c>
      <c r="P1815" s="51">
        <v>725540</v>
      </c>
      <c r="Q1815" s="51">
        <v>725540</v>
      </c>
      <c r="R1815" s="51">
        <v>725540</v>
      </c>
      <c r="S1815" s="51">
        <v>725540</v>
      </c>
      <c r="T1815" s="51">
        <v>725540</v>
      </c>
    </row>
    <row r="1816" spans="1:20" s="10" customFormat="1" ht="65.099999999999994" customHeight="1" x14ac:dyDescent="0.3">
      <c r="A1816" s="13">
        <f>IF(D1816="","",SUBTOTAL(3,D$7:$D1816))</f>
        <v>1786</v>
      </c>
      <c r="B1816" s="376"/>
      <c r="C1816" s="55" t="s">
        <v>1076</v>
      </c>
      <c r="D1816" s="56" t="s">
        <v>570</v>
      </c>
      <c r="E1816" s="55" t="s">
        <v>1700</v>
      </c>
      <c r="F1816" s="53" t="s">
        <v>1767</v>
      </c>
      <c r="G1816" s="376"/>
      <c r="H1816" s="54" t="s">
        <v>44</v>
      </c>
      <c r="I1816" s="373"/>
      <c r="J1816" s="389"/>
      <c r="K1816" s="53"/>
      <c r="L1816" s="51">
        <v>865120</v>
      </c>
      <c r="M1816" s="51">
        <v>865120</v>
      </c>
      <c r="N1816" s="51">
        <v>865120</v>
      </c>
      <c r="O1816" s="51">
        <v>865120</v>
      </c>
      <c r="P1816" s="51">
        <v>865120</v>
      </c>
      <c r="Q1816" s="51">
        <v>865120</v>
      </c>
      <c r="R1816" s="51">
        <v>865120</v>
      </c>
      <c r="S1816" s="51">
        <v>865120</v>
      </c>
      <c r="T1816" s="51">
        <v>865120</v>
      </c>
    </row>
    <row r="1817" spans="1:20" s="10" customFormat="1" ht="65.099999999999994" customHeight="1" x14ac:dyDescent="0.3">
      <c r="A1817" s="13">
        <f>IF(D1817="","",SUBTOTAL(3,D$7:$D1817))</f>
        <v>1787</v>
      </c>
      <c r="B1817" s="376"/>
      <c r="C1817" s="55" t="s">
        <v>1076</v>
      </c>
      <c r="D1817" s="56" t="s">
        <v>570</v>
      </c>
      <c r="E1817" s="55" t="s">
        <v>1700</v>
      </c>
      <c r="F1817" s="53" t="s">
        <v>1768</v>
      </c>
      <c r="G1817" s="376"/>
      <c r="H1817" s="54" t="s">
        <v>44</v>
      </c>
      <c r="I1817" s="373"/>
      <c r="J1817" s="389"/>
      <c r="K1817" s="53"/>
      <c r="L1817" s="51">
        <v>401610</v>
      </c>
      <c r="M1817" s="51">
        <v>401610</v>
      </c>
      <c r="N1817" s="51">
        <v>401610</v>
      </c>
      <c r="O1817" s="51">
        <v>401610</v>
      </c>
      <c r="P1817" s="51">
        <v>401610</v>
      </c>
      <c r="Q1817" s="51">
        <v>401610</v>
      </c>
      <c r="R1817" s="51">
        <v>401610</v>
      </c>
      <c r="S1817" s="51">
        <v>401610</v>
      </c>
      <c r="T1817" s="51">
        <v>401610</v>
      </c>
    </row>
    <row r="1818" spans="1:20" s="10" customFormat="1" ht="65.099999999999994" customHeight="1" x14ac:dyDescent="0.3">
      <c r="A1818" s="13">
        <f>IF(D1818="","",SUBTOTAL(3,D$7:$D1818))</f>
        <v>1788</v>
      </c>
      <c r="B1818" s="376"/>
      <c r="C1818" s="55" t="s">
        <v>1076</v>
      </c>
      <c r="D1818" s="56" t="s">
        <v>570</v>
      </c>
      <c r="E1818" s="55" t="s">
        <v>1700</v>
      </c>
      <c r="F1818" s="53" t="s">
        <v>1769</v>
      </c>
      <c r="G1818" s="376"/>
      <c r="H1818" s="54" t="s">
        <v>44</v>
      </c>
      <c r="I1818" s="373"/>
      <c r="J1818" s="389"/>
      <c r="K1818" s="53"/>
      <c r="L1818" s="51">
        <v>502310</v>
      </c>
      <c r="M1818" s="51">
        <v>502310</v>
      </c>
      <c r="N1818" s="51">
        <v>502310</v>
      </c>
      <c r="O1818" s="51">
        <v>502310</v>
      </c>
      <c r="P1818" s="51">
        <v>502310</v>
      </c>
      <c r="Q1818" s="51">
        <v>502310</v>
      </c>
      <c r="R1818" s="51">
        <v>502310</v>
      </c>
      <c r="S1818" s="51">
        <v>502310</v>
      </c>
      <c r="T1818" s="51">
        <v>502310</v>
      </c>
    </row>
    <row r="1819" spans="1:20" s="10" customFormat="1" ht="65.099999999999994" customHeight="1" x14ac:dyDescent="0.3">
      <c r="A1819" s="13">
        <f>IF(D1819="","",SUBTOTAL(3,D$7:$D1819))</f>
        <v>1789</v>
      </c>
      <c r="B1819" s="376"/>
      <c r="C1819" s="55" t="s">
        <v>1076</v>
      </c>
      <c r="D1819" s="56" t="s">
        <v>570</v>
      </c>
      <c r="E1819" s="55" t="s">
        <v>1700</v>
      </c>
      <c r="F1819" s="53" t="s">
        <v>1770</v>
      </c>
      <c r="G1819" s="376"/>
      <c r="H1819" s="54" t="s">
        <v>44</v>
      </c>
      <c r="I1819" s="373"/>
      <c r="J1819" s="389"/>
      <c r="K1819" s="53"/>
      <c r="L1819" s="51">
        <v>604910</v>
      </c>
      <c r="M1819" s="51">
        <v>604910</v>
      </c>
      <c r="N1819" s="51">
        <v>604910</v>
      </c>
      <c r="O1819" s="51">
        <v>604910</v>
      </c>
      <c r="P1819" s="51">
        <v>604910</v>
      </c>
      <c r="Q1819" s="51">
        <v>604910</v>
      </c>
      <c r="R1819" s="51">
        <v>604910</v>
      </c>
      <c r="S1819" s="51">
        <v>604910</v>
      </c>
      <c r="T1819" s="51">
        <v>604910</v>
      </c>
    </row>
    <row r="1820" spans="1:20" s="10" customFormat="1" ht="65.099999999999994" customHeight="1" x14ac:dyDescent="0.3">
      <c r="A1820" s="13">
        <f>IF(D1820="","",SUBTOTAL(3,D$7:$D1820))</f>
        <v>1790</v>
      </c>
      <c r="B1820" s="376"/>
      <c r="C1820" s="55" t="s">
        <v>1076</v>
      </c>
      <c r="D1820" s="56" t="s">
        <v>570</v>
      </c>
      <c r="E1820" s="55" t="s">
        <v>1700</v>
      </c>
      <c r="F1820" s="53" t="s">
        <v>1771</v>
      </c>
      <c r="G1820" s="376"/>
      <c r="H1820" s="54" t="s">
        <v>44</v>
      </c>
      <c r="I1820" s="373"/>
      <c r="J1820" s="389"/>
      <c r="K1820" s="53"/>
      <c r="L1820" s="51">
        <v>740860</v>
      </c>
      <c r="M1820" s="51">
        <v>740860</v>
      </c>
      <c r="N1820" s="51">
        <v>740860</v>
      </c>
      <c r="O1820" s="51">
        <v>740860</v>
      </c>
      <c r="P1820" s="51">
        <v>740860</v>
      </c>
      <c r="Q1820" s="51">
        <v>740860</v>
      </c>
      <c r="R1820" s="51">
        <v>740860</v>
      </c>
      <c r="S1820" s="51">
        <v>740860</v>
      </c>
      <c r="T1820" s="51">
        <v>740860</v>
      </c>
    </row>
    <row r="1821" spans="1:20" s="10" customFormat="1" ht="65.099999999999994" customHeight="1" x14ac:dyDescent="0.3">
      <c r="A1821" s="13">
        <f>IF(D1821="","",SUBTOTAL(3,D$7:$D1821))</f>
        <v>1791</v>
      </c>
      <c r="B1821" s="376"/>
      <c r="C1821" s="55" t="s">
        <v>1076</v>
      </c>
      <c r="D1821" s="56" t="s">
        <v>570</v>
      </c>
      <c r="E1821" s="55" t="s">
        <v>1700</v>
      </c>
      <c r="F1821" s="53" t="s">
        <v>1772</v>
      </c>
      <c r="G1821" s="376"/>
      <c r="H1821" s="54" t="s">
        <v>44</v>
      </c>
      <c r="I1821" s="373"/>
      <c r="J1821" s="389"/>
      <c r="K1821" s="53"/>
      <c r="L1821" s="51">
        <v>887060</v>
      </c>
      <c r="M1821" s="51">
        <v>887060</v>
      </c>
      <c r="N1821" s="51">
        <v>887060</v>
      </c>
      <c r="O1821" s="51">
        <v>887060</v>
      </c>
      <c r="P1821" s="51">
        <v>887060</v>
      </c>
      <c r="Q1821" s="51">
        <v>887060</v>
      </c>
      <c r="R1821" s="51">
        <v>887060</v>
      </c>
      <c r="S1821" s="51">
        <v>887060</v>
      </c>
      <c r="T1821" s="51">
        <v>887060</v>
      </c>
    </row>
    <row r="1822" spans="1:20" s="10" customFormat="1" ht="65.099999999999994" customHeight="1" x14ac:dyDescent="0.3">
      <c r="A1822" s="13">
        <f>IF(D1822="","",SUBTOTAL(3,D$7:$D1822))</f>
        <v>1792</v>
      </c>
      <c r="B1822" s="376"/>
      <c r="C1822" s="55" t="s">
        <v>1076</v>
      </c>
      <c r="D1822" s="56" t="s">
        <v>570</v>
      </c>
      <c r="E1822" s="55" t="s">
        <v>1700</v>
      </c>
      <c r="F1822" s="53" t="s">
        <v>1773</v>
      </c>
      <c r="G1822" s="376"/>
      <c r="H1822" s="54" t="s">
        <v>44</v>
      </c>
      <c r="I1822" s="373"/>
      <c r="J1822" s="389"/>
      <c r="K1822" s="53"/>
      <c r="L1822" s="51">
        <v>1069960</v>
      </c>
      <c r="M1822" s="51">
        <v>1069960</v>
      </c>
      <c r="N1822" s="51">
        <v>1069960</v>
      </c>
      <c r="O1822" s="51">
        <v>1069960</v>
      </c>
      <c r="P1822" s="51">
        <v>1069960</v>
      </c>
      <c r="Q1822" s="51">
        <v>1069960</v>
      </c>
      <c r="R1822" s="51">
        <v>1069960</v>
      </c>
      <c r="S1822" s="51">
        <v>1069960</v>
      </c>
      <c r="T1822" s="51">
        <v>1069960</v>
      </c>
    </row>
    <row r="1823" spans="1:20" s="10" customFormat="1" ht="65.099999999999994" customHeight="1" x14ac:dyDescent="0.3">
      <c r="A1823" s="13">
        <f>IF(D1823="","",SUBTOTAL(3,D$7:$D1823))</f>
        <v>1793</v>
      </c>
      <c r="B1823" s="376"/>
      <c r="C1823" s="55" t="s">
        <v>1076</v>
      </c>
      <c r="D1823" s="56" t="s">
        <v>570</v>
      </c>
      <c r="E1823" s="55" t="s">
        <v>1700</v>
      </c>
      <c r="F1823" s="53" t="s">
        <v>1774</v>
      </c>
      <c r="G1823" s="376"/>
      <c r="H1823" s="54" t="s">
        <v>44</v>
      </c>
      <c r="I1823" s="373"/>
      <c r="J1823" s="389"/>
      <c r="K1823" s="53"/>
      <c r="L1823" s="51">
        <v>497500</v>
      </c>
      <c r="M1823" s="51">
        <v>497500</v>
      </c>
      <c r="N1823" s="51">
        <v>497500</v>
      </c>
      <c r="O1823" s="51">
        <v>497500</v>
      </c>
      <c r="P1823" s="51">
        <v>497500</v>
      </c>
      <c r="Q1823" s="51">
        <v>497500</v>
      </c>
      <c r="R1823" s="51">
        <v>497500</v>
      </c>
      <c r="S1823" s="51">
        <v>497500</v>
      </c>
      <c r="T1823" s="51">
        <v>497500</v>
      </c>
    </row>
    <row r="1824" spans="1:20" s="10" customFormat="1" ht="65.099999999999994" customHeight="1" x14ac:dyDescent="0.3">
      <c r="A1824" s="13">
        <f>IF(D1824="","",SUBTOTAL(3,D$7:$D1824))</f>
        <v>1794</v>
      </c>
      <c r="B1824" s="376"/>
      <c r="C1824" s="55" t="s">
        <v>1076</v>
      </c>
      <c r="D1824" s="56" t="s">
        <v>570</v>
      </c>
      <c r="E1824" s="55" t="s">
        <v>1700</v>
      </c>
      <c r="F1824" s="53" t="s">
        <v>1775</v>
      </c>
      <c r="G1824" s="376"/>
      <c r="H1824" s="54" t="s">
        <v>44</v>
      </c>
      <c r="I1824" s="373"/>
      <c r="J1824" s="389"/>
      <c r="K1824" s="53"/>
      <c r="L1824" s="51">
        <v>612970</v>
      </c>
      <c r="M1824" s="51">
        <v>612970</v>
      </c>
      <c r="N1824" s="51">
        <v>612970</v>
      </c>
      <c r="O1824" s="51">
        <v>612970</v>
      </c>
      <c r="P1824" s="51">
        <v>612970</v>
      </c>
      <c r="Q1824" s="51">
        <v>612970</v>
      </c>
      <c r="R1824" s="51">
        <v>612970</v>
      </c>
      <c r="S1824" s="51">
        <v>612970</v>
      </c>
      <c r="T1824" s="51">
        <v>612970</v>
      </c>
    </row>
    <row r="1825" spans="1:20" s="10" customFormat="1" ht="65.099999999999994" customHeight="1" x14ac:dyDescent="0.3">
      <c r="A1825" s="13">
        <f>IF(D1825="","",SUBTOTAL(3,D$7:$D1825))</f>
        <v>1795</v>
      </c>
      <c r="B1825" s="376"/>
      <c r="C1825" s="55" t="s">
        <v>1076</v>
      </c>
      <c r="D1825" s="56" t="s">
        <v>570</v>
      </c>
      <c r="E1825" s="55" t="s">
        <v>1700</v>
      </c>
      <c r="F1825" s="53" t="s">
        <v>1776</v>
      </c>
      <c r="G1825" s="376"/>
      <c r="H1825" s="54" t="s">
        <v>44</v>
      </c>
      <c r="I1825" s="373"/>
      <c r="J1825" s="389"/>
      <c r="K1825" s="53"/>
      <c r="L1825" s="51">
        <v>749470</v>
      </c>
      <c r="M1825" s="51">
        <v>749470</v>
      </c>
      <c r="N1825" s="51">
        <v>749470</v>
      </c>
      <c r="O1825" s="51">
        <v>749470</v>
      </c>
      <c r="P1825" s="51">
        <v>749470</v>
      </c>
      <c r="Q1825" s="51">
        <v>749470</v>
      </c>
      <c r="R1825" s="51">
        <v>749470</v>
      </c>
      <c r="S1825" s="51">
        <v>749470</v>
      </c>
      <c r="T1825" s="51">
        <v>749470</v>
      </c>
    </row>
    <row r="1826" spans="1:20" s="10" customFormat="1" ht="65.099999999999994" customHeight="1" x14ac:dyDescent="0.3">
      <c r="A1826" s="13">
        <f>IF(D1826="","",SUBTOTAL(3,D$7:$D1826))</f>
        <v>1796</v>
      </c>
      <c r="B1826" s="376"/>
      <c r="C1826" s="55" t="s">
        <v>1076</v>
      </c>
      <c r="D1826" s="56" t="s">
        <v>570</v>
      </c>
      <c r="E1826" s="55" t="s">
        <v>1700</v>
      </c>
      <c r="F1826" s="53" t="s">
        <v>1777</v>
      </c>
      <c r="G1826" s="376"/>
      <c r="H1826" s="54" t="s">
        <v>44</v>
      </c>
      <c r="I1826" s="373"/>
      <c r="J1826" s="389"/>
      <c r="K1826" s="53"/>
      <c r="L1826" s="51">
        <v>921140</v>
      </c>
      <c r="M1826" s="51">
        <v>921140</v>
      </c>
      <c r="N1826" s="51">
        <v>921140</v>
      </c>
      <c r="O1826" s="51">
        <v>921140</v>
      </c>
      <c r="P1826" s="51">
        <v>921140</v>
      </c>
      <c r="Q1826" s="51">
        <v>921140</v>
      </c>
      <c r="R1826" s="51">
        <v>921140</v>
      </c>
      <c r="S1826" s="51">
        <v>921140</v>
      </c>
      <c r="T1826" s="51">
        <v>921140</v>
      </c>
    </row>
    <row r="1827" spans="1:20" s="10" customFormat="1" ht="65.099999999999994" customHeight="1" x14ac:dyDescent="0.3">
      <c r="A1827" s="13">
        <f>IF(D1827="","",SUBTOTAL(3,D$7:$D1827))</f>
        <v>1797</v>
      </c>
      <c r="B1827" s="376"/>
      <c r="C1827" s="55" t="s">
        <v>1076</v>
      </c>
      <c r="D1827" s="56" t="s">
        <v>570</v>
      </c>
      <c r="E1827" s="55" t="s">
        <v>1700</v>
      </c>
      <c r="F1827" s="53" t="s">
        <v>1778</v>
      </c>
      <c r="G1827" s="376"/>
      <c r="H1827" s="54" t="s">
        <v>44</v>
      </c>
      <c r="I1827" s="373"/>
      <c r="J1827" s="389"/>
      <c r="K1827" s="53"/>
      <c r="L1827" s="51">
        <v>1103590</v>
      </c>
      <c r="M1827" s="51">
        <v>1103590</v>
      </c>
      <c r="N1827" s="51">
        <v>1103590</v>
      </c>
      <c r="O1827" s="51">
        <v>1103590</v>
      </c>
      <c r="P1827" s="51">
        <v>1103590</v>
      </c>
      <c r="Q1827" s="51">
        <v>1103590</v>
      </c>
      <c r="R1827" s="51">
        <v>1103590</v>
      </c>
      <c r="S1827" s="51">
        <v>1103590</v>
      </c>
      <c r="T1827" s="51">
        <v>1103590</v>
      </c>
    </row>
    <row r="1828" spans="1:20" s="10" customFormat="1" ht="65.099999999999994" customHeight="1" x14ac:dyDescent="0.3">
      <c r="A1828" s="13">
        <f>IF(D1828="","",SUBTOTAL(3,D$7:$D1828))</f>
        <v>1798</v>
      </c>
      <c r="B1828" s="376"/>
      <c r="C1828" s="55" t="s">
        <v>1076</v>
      </c>
      <c r="D1828" s="56" t="s">
        <v>570</v>
      </c>
      <c r="E1828" s="55" t="s">
        <v>1700</v>
      </c>
      <c r="F1828" s="53" t="s">
        <v>1779</v>
      </c>
      <c r="G1828" s="376"/>
      <c r="H1828" s="54" t="s">
        <v>44</v>
      </c>
      <c r="I1828" s="373"/>
      <c r="J1828" s="389"/>
      <c r="K1828" s="53"/>
      <c r="L1828" s="51">
        <v>1320390</v>
      </c>
      <c r="M1828" s="51">
        <v>1320390</v>
      </c>
      <c r="N1828" s="51">
        <v>1320390</v>
      </c>
      <c r="O1828" s="51">
        <v>1320390</v>
      </c>
      <c r="P1828" s="51">
        <v>1320390</v>
      </c>
      <c r="Q1828" s="51">
        <v>1320390</v>
      </c>
      <c r="R1828" s="51">
        <v>1320390</v>
      </c>
      <c r="S1828" s="51">
        <v>1320390</v>
      </c>
      <c r="T1828" s="51">
        <v>1320390</v>
      </c>
    </row>
    <row r="1829" spans="1:20" s="10" customFormat="1" ht="65.099999999999994" customHeight="1" x14ac:dyDescent="0.3">
      <c r="A1829" s="13">
        <f>IF(D1829="","",SUBTOTAL(3,D$7:$D1829))</f>
        <v>1799</v>
      </c>
      <c r="B1829" s="376"/>
      <c r="C1829" s="55" t="s">
        <v>1076</v>
      </c>
      <c r="D1829" s="56" t="s">
        <v>570</v>
      </c>
      <c r="E1829" s="55" t="s">
        <v>1700</v>
      </c>
      <c r="F1829" s="53" t="s">
        <v>1780</v>
      </c>
      <c r="G1829" s="376"/>
      <c r="H1829" s="54" t="s">
        <v>44</v>
      </c>
      <c r="I1829" s="373"/>
      <c r="J1829" s="389"/>
      <c r="K1829" s="53"/>
      <c r="L1829" s="51">
        <v>616960</v>
      </c>
      <c r="M1829" s="51">
        <v>616960</v>
      </c>
      <c r="N1829" s="51">
        <v>616960</v>
      </c>
      <c r="O1829" s="51">
        <v>616960</v>
      </c>
      <c r="P1829" s="51">
        <v>616960</v>
      </c>
      <c r="Q1829" s="51">
        <v>616960</v>
      </c>
      <c r="R1829" s="51">
        <v>616960</v>
      </c>
      <c r="S1829" s="51">
        <v>616960</v>
      </c>
      <c r="T1829" s="51">
        <v>616960</v>
      </c>
    </row>
    <row r="1830" spans="1:20" s="10" customFormat="1" ht="65.099999999999994" customHeight="1" x14ac:dyDescent="0.3">
      <c r="A1830" s="13">
        <f>IF(D1830="","",SUBTOTAL(3,D$7:$D1830))</f>
        <v>1800</v>
      </c>
      <c r="B1830" s="376"/>
      <c r="C1830" s="55" t="s">
        <v>1076</v>
      </c>
      <c r="D1830" s="56" t="s">
        <v>570</v>
      </c>
      <c r="E1830" s="55" t="s">
        <v>1700</v>
      </c>
      <c r="F1830" s="53" t="s">
        <v>1781</v>
      </c>
      <c r="G1830" s="376"/>
      <c r="H1830" s="54" t="s">
        <v>44</v>
      </c>
      <c r="I1830" s="373"/>
      <c r="J1830" s="389"/>
      <c r="K1830" s="53"/>
      <c r="L1830" s="51">
        <v>781920</v>
      </c>
      <c r="M1830" s="51">
        <v>781920</v>
      </c>
      <c r="N1830" s="51">
        <v>781920</v>
      </c>
      <c r="O1830" s="51">
        <v>781920</v>
      </c>
      <c r="P1830" s="51">
        <v>781920</v>
      </c>
      <c r="Q1830" s="51">
        <v>781920</v>
      </c>
      <c r="R1830" s="51">
        <v>781920</v>
      </c>
      <c r="S1830" s="51">
        <v>781920</v>
      </c>
      <c r="T1830" s="51">
        <v>781920</v>
      </c>
    </row>
    <row r="1831" spans="1:20" s="10" customFormat="1" ht="65.099999999999994" customHeight="1" x14ac:dyDescent="0.3">
      <c r="A1831" s="13">
        <f>IF(D1831="","",SUBTOTAL(3,D$7:$D1831))</f>
        <v>1801</v>
      </c>
      <c r="B1831" s="376"/>
      <c r="C1831" s="55" t="s">
        <v>1076</v>
      </c>
      <c r="D1831" s="56" t="s">
        <v>570</v>
      </c>
      <c r="E1831" s="55" t="s">
        <v>1700</v>
      </c>
      <c r="F1831" s="53" t="s">
        <v>1782</v>
      </c>
      <c r="G1831" s="376"/>
      <c r="H1831" s="54" t="s">
        <v>44</v>
      </c>
      <c r="I1831" s="373"/>
      <c r="J1831" s="389"/>
      <c r="K1831" s="53"/>
      <c r="L1831" s="51">
        <v>933830</v>
      </c>
      <c r="M1831" s="51">
        <v>933830</v>
      </c>
      <c r="N1831" s="51">
        <v>933830</v>
      </c>
      <c r="O1831" s="51">
        <v>933830</v>
      </c>
      <c r="P1831" s="51">
        <v>933830</v>
      </c>
      <c r="Q1831" s="51">
        <v>933830</v>
      </c>
      <c r="R1831" s="51">
        <v>933830</v>
      </c>
      <c r="S1831" s="51">
        <v>933830</v>
      </c>
      <c r="T1831" s="51">
        <v>933830</v>
      </c>
    </row>
    <row r="1832" spans="1:20" s="10" customFormat="1" ht="65.099999999999994" customHeight="1" x14ac:dyDescent="0.3">
      <c r="A1832" s="13">
        <f>IF(D1832="","",SUBTOTAL(3,D$7:$D1832))</f>
        <v>1802</v>
      </c>
      <c r="B1832" s="376"/>
      <c r="C1832" s="55" t="s">
        <v>1076</v>
      </c>
      <c r="D1832" s="56" t="s">
        <v>570</v>
      </c>
      <c r="E1832" s="55" t="s">
        <v>1700</v>
      </c>
      <c r="F1832" s="53" t="s">
        <v>1783</v>
      </c>
      <c r="G1832" s="376"/>
      <c r="H1832" s="54" t="s">
        <v>44</v>
      </c>
      <c r="I1832" s="373"/>
      <c r="J1832" s="389"/>
      <c r="K1832" s="53"/>
      <c r="L1832" s="51">
        <v>1154890</v>
      </c>
      <c r="M1832" s="51">
        <v>1154890</v>
      </c>
      <c r="N1832" s="51">
        <v>1154890</v>
      </c>
      <c r="O1832" s="51">
        <v>1154890</v>
      </c>
      <c r="P1832" s="51">
        <v>1154890</v>
      </c>
      <c r="Q1832" s="51">
        <v>1154890</v>
      </c>
      <c r="R1832" s="51">
        <v>1154890</v>
      </c>
      <c r="S1832" s="51">
        <v>1154890</v>
      </c>
      <c r="T1832" s="51">
        <v>1154890</v>
      </c>
    </row>
    <row r="1833" spans="1:20" s="10" customFormat="1" ht="65.099999999999994" customHeight="1" x14ac:dyDescent="0.3">
      <c r="A1833" s="13">
        <f>IF(D1833="","",SUBTOTAL(3,D$7:$D1833))</f>
        <v>1803</v>
      </c>
      <c r="B1833" s="376"/>
      <c r="C1833" s="55" t="s">
        <v>1076</v>
      </c>
      <c r="D1833" s="56" t="s">
        <v>570</v>
      </c>
      <c r="E1833" s="55" t="s">
        <v>1700</v>
      </c>
      <c r="F1833" s="53" t="s">
        <v>1784</v>
      </c>
      <c r="G1833" s="376"/>
      <c r="H1833" s="54" t="s">
        <v>44</v>
      </c>
      <c r="I1833" s="373"/>
      <c r="J1833" s="389"/>
      <c r="K1833" s="53"/>
      <c r="L1833" s="51">
        <v>1383110</v>
      </c>
      <c r="M1833" s="51">
        <v>1383110</v>
      </c>
      <c r="N1833" s="51">
        <v>1383110</v>
      </c>
      <c r="O1833" s="51">
        <v>1383110</v>
      </c>
      <c r="P1833" s="51">
        <v>1383110</v>
      </c>
      <c r="Q1833" s="51">
        <v>1383110</v>
      </c>
      <c r="R1833" s="51">
        <v>1383110</v>
      </c>
      <c r="S1833" s="51">
        <v>1383110</v>
      </c>
      <c r="T1833" s="51">
        <v>1383110</v>
      </c>
    </row>
    <row r="1834" spans="1:20" s="10" customFormat="1" ht="65.099999999999994" customHeight="1" x14ac:dyDescent="0.3">
      <c r="A1834" s="13">
        <f>IF(D1834="","",SUBTOTAL(3,D$7:$D1834))</f>
        <v>1804</v>
      </c>
      <c r="B1834" s="376"/>
      <c r="C1834" s="55" t="s">
        <v>1076</v>
      </c>
      <c r="D1834" s="56" t="s">
        <v>570</v>
      </c>
      <c r="E1834" s="55" t="s">
        <v>1700</v>
      </c>
      <c r="F1834" s="53" t="s">
        <v>1785</v>
      </c>
      <c r="G1834" s="376"/>
      <c r="H1834" s="54" t="s">
        <v>44</v>
      </c>
      <c r="I1834" s="373"/>
      <c r="J1834" s="389"/>
      <c r="K1834" s="53"/>
      <c r="L1834" s="51">
        <v>1653840</v>
      </c>
      <c r="M1834" s="51">
        <v>1653840</v>
      </c>
      <c r="N1834" s="51">
        <v>1653840</v>
      </c>
      <c r="O1834" s="51">
        <v>1653840</v>
      </c>
      <c r="P1834" s="51">
        <v>1653840</v>
      </c>
      <c r="Q1834" s="51">
        <v>1653840</v>
      </c>
      <c r="R1834" s="51">
        <v>1653840</v>
      </c>
      <c r="S1834" s="51">
        <v>1653840</v>
      </c>
      <c r="T1834" s="51">
        <v>1653840</v>
      </c>
    </row>
    <row r="1835" spans="1:20" s="10" customFormat="1" ht="65.099999999999994" customHeight="1" x14ac:dyDescent="0.3">
      <c r="A1835" s="13">
        <f>IF(D1835="","",SUBTOTAL(3,D$7:$D1835))</f>
        <v>1805</v>
      </c>
      <c r="B1835" s="376"/>
      <c r="C1835" s="55" t="s">
        <v>1076</v>
      </c>
      <c r="D1835" s="56" t="s">
        <v>570</v>
      </c>
      <c r="E1835" s="55" t="s">
        <v>1700</v>
      </c>
      <c r="F1835" s="53" t="s">
        <v>1786</v>
      </c>
      <c r="G1835" s="376"/>
      <c r="H1835" s="54" t="s">
        <v>44</v>
      </c>
      <c r="I1835" s="373"/>
      <c r="J1835" s="389"/>
      <c r="K1835" s="53"/>
      <c r="L1835" s="51">
        <v>786720</v>
      </c>
      <c r="M1835" s="51">
        <v>786720</v>
      </c>
      <c r="N1835" s="51">
        <v>786720</v>
      </c>
      <c r="O1835" s="51">
        <v>786720</v>
      </c>
      <c r="P1835" s="51">
        <v>786720</v>
      </c>
      <c r="Q1835" s="51">
        <v>786720</v>
      </c>
      <c r="R1835" s="51">
        <v>786720</v>
      </c>
      <c r="S1835" s="51">
        <v>786720</v>
      </c>
      <c r="T1835" s="51">
        <v>786720</v>
      </c>
    </row>
    <row r="1836" spans="1:20" s="10" customFormat="1" ht="65.099999999999994" customHeight="1" x14ac:dyDescent="0.3">
      <c r="A1836" s="13">
        <f>IF(D1836="","",SUBTOTAL(3,D$7:$D1836))</f>
        <v>1806</v>
      </c>
      <c r="B1836" s="376"/>
      <c r="C1836" s="55" t="s">
        <v>1076</v>
      </c>
      <c r="D1836" s="56" t="s">
        <v>570</v>
      </c>
      <c r="E1836" s="55" t="s">
        <v>1700</v>
      </c>
      <c r="F1836" s="53" t="s">
        <v>1787</v>
      </c>
      <c r="G1836" s="376"/>
      <c r="H1836" s="54" t="s">
        <v>44</v>
      </c>
      <c r="I1836" s="373"/>
      <c r="J1836" s="389"/>
      <c r="K1836" s="53"/>
      <c r="L1836" s="51">
        <v>979510</v>
      </c>
      <c r="M1836" s="51">
        <v>979510</v>
      </c>
      <c r="N1836" s="51">
        <v>979510</v>
      </c>
      <c r="O1836" s="51">
        <v>979510</v>
      </c>
      <c r="P1836" s="51">
        <v>979510</v>
      </c>
      <c r="Q1836" s="51">
        <v>979510</v>
      </c>
      <c r="R1836" s="51">
        <v>979510</v>
      </c>
      <c r="S1836" s="51">
        <v>979510</v>
      </c>
      <c r="T1836" s="51">
        <v>979510</v>
      </c>
    </row>
    <row r="1837" spans="1:20" s="10" customFormat="1" ht="65.099999999999994" customHeight="1" x14ac:dyDescent="0.3">
      <c r="A1837" s="13">
        <f>IF(D1837="","",SUBTOTAL(3,D$7:$D1837))</f>
        <v>1807</v>
      </c>
      <c r="B1837" s="376"/>
      <c r="C1837" s="55" t="s">
        <v>1076</v>
      </c>
      <c r="D1837" s="56" t="s">
        <v>570</v>
      </c>
      <c r="E1837" s="55" t="s">
        <v>1700</v>
      </c>
      <c r="F1837" s="53" t="s">
        <v>1788</v>
      </c>
      <c r="G1837" s="376"/>
      <c r="H1837" s="54" t="s">
        <v>44</v>
      </c>
      <c r="I1837" s="373"/>
      <c r="J1837" s="389"/>
      <c r="K1837" s="53"/>
      <c r="L1837" s="51">
        <v>1189150</v>
      </c>
      <c r="M1837" s="51">
        <v>1189150</v>
      </c>
      <c r="N1837" s="51">
        <v>1189150</v>
      </c>
      <c r="O1837" s="51">
        <v>1189150</v>
      </c>
      <c r="P1837" s="51">
        <v>1189150</v>
      </c>
      <c r="Q1837" s="51">
        <v>1189150</v>
      </c>
      <c r="R1837" s="51">
        <v>1189150</v>
      </c>
      <c r="S1837" s="51">
        <v>1189150</v>
      </c>
      <c r="T1837" s="51">
        <v>1189150</v>
      </c>
    </row>
    <row r="1838" spans="1:20" s="10" customFormat="1" ht="65.099999999999994" customHeight="1" x14ac:dyDescent="0.3">
      <c r="A1838" s="13">
        <f>IF(D1838="","",SUBTOTAL(3,D$7:$D1838))</f>
        <v>1808</v>
      </c>
      <c r="B1838" s="376"/>
      <c r="C1838" s="55" t="s">
        <v>1076</v>
      </c>
      <c r="D1838" s="56" t="s">
        <v>570</v>
      </c>
      <c r="E1838" s="55" t="s">
        <v>1700</v>
      </c>
      <c r="F1838" s="53" t="s">
        <v>1789</v>
      </c>
      <c r="G1838" s="376"/>
      <c r="H1838" s="54" t="s">
        <v>44</v>
      </c>
      <c r="I1838" s="373"/>
      <c r="J1838" s="389"/>
      <c r="K1838" s="53"/>
      <c r="L1838" s="51">
        <v>1444470</v>
      </c>
      <c r="M1838" s="51">
        <v>1444470</v>
      </c>
      <c r="N1838" s="51">
        <v>1444470</v>
      </c>
      <c r="O1838" s="51">
        <v>1444470</v>
      </c>
      <c r="P1838" s="51">
        <v>1444470</v>
      </c>
      <c r="Q1838" s="51">
        <v>1444470</v>
      </c>
      <c r="R1838" s="51">
        <v>1444470</v>
      </c>
      <c r="S1838" s="51">
        <v>1444470</v>
      </c>
      <c r="T1838" s="51">
        <v>1444470</v>
      </c>
    </row>
    <row r="1839" spans="1:20" s="10" customFormat="1" ht="65.099999999999994" customHeight="1" x14ac:dyDescent="0.3">
      <c r="A1839" s="13">
        <f>IF(D1839="","",SUBTOTAL(3,D$7:$D1839))</f>
        <v>1809</v>
      </c>
      <c r="B1839" s="376"/>
      <c r="C1839" s="55" t="s">
        <v>1076</v>
      </c>
      <c r="D1839" s="56" t="s">
        <v>570</v>
      </c>
      <c r="E1839" s="55" t="s">
        <v>1700</v>
      </c>
      <c r="F1839" s="53" t="s">
        <v>1790</v>
      </c>
      <c r="G1839" s="376"/>
      <c r="H1839" s="54" t="s">
        <v>44</v>
      </c>
      <c r="I1839" s="373"/>
      <c r="J1839" s="389"/>
      <c r="K1839" s="53"/>
      <c r="L1839" s="51">
        <v>1750730</v>
      </c>
      <c r="M1839" s="51">
        <v>1750730</v>
      </c>
      <c r="N1839" s="51">
        <v>1750730</v>
      </c>
      <c r="O1839" s="51">
        <v>1750730</v>
      </c>
      <c r="P1839" s="51">
        <v>1750730</v>
      </c>
      <c r="Q1839" s="51">
        <v>1750730</v>
      </c>
      <c r="R1839" s="51">
        <v>1750730</v>
      </c>
      <c r="S1839" s="51">
        <v>1750730</v>
      </c>
      <c r="T1839" s="51">
        <v>1750730</v>
      </c>
    </row>
    <row r="1840" spans="1:20" s="10" customFormat="1" ht="65.099999999999994" customHeight="1" x14ac:dyDescent="0.3">
      <c r="A1840" s="13">
        <f>IF(D1840="","",SUBTOTAL(3,D$7:$D1840))</f>
        <v>1810</v>
      </c>
      <c r="B1840" s="376"/>
      <c r="C1840" s="55" t="s">
        <v>1076</v>
      </c>
      <c r="D1840" s="56" t="s">
        <v>570</v>
      </c>
      <c r="E1840" s="55" t="s">
        <v>1700</v>
      </c>
      <c r="F1840" s="53" t="s">
        <v>1791</v>
      </c>
      <c r="G1840" s="376"/>
      <c r="H1840" s="54" t="s">
        <v>44</v>
      </c>
      <c r="I1840" s="373"/>
      <c r="J1840" s="389"/>
      <c r="K1840" s="53"/>
      <c r="L1840" s="51">
        <v>2106840</v>
      </c>
      <c r="M1840" s="51">
        <v>2106840</v>
      </c>
      <c r="N1840" s="51">
        <v>2106840</v>
      </c>
      <c r="O1840" s="51">
        <v>2106840</v>
      </c>
      <c r="P1840" s="51">
        <v>2106840</v>
      </c>
      <c r="Q1840" s="51">
        <v>2106840</v>
      </c>
      <c r="R1840" s="51">
        <v>2106840</v>
      </c>
      <c r="S1840" s="51">
        <v>2106840</v>
      </c>
      <c r="T1840" s="51">
        <v>2106840</v>
      </c>
    </row>
    <row r="1841" spans="1:20" s="10" customFormat="1" ht="65.099999999999994" customHeight="1" x14ac:dyDescent="0.3">
      <c r="A1841" s="13">
        <f>IF(D1841="","",SUBTOTAL(3,D$7:$D1841))</f>
        <v>1811</v>
      </c>
      <c r="B1841" s="376"/>
      <c r="C1841" s="55" t="s">
        <v>1076</v>
      </c>
      <c r="D1841" s="56" t="s">
        <v>570</v>
      </c>
      <c r="E1841" s="55" t="s">
        <v>1700</v>
      </c>
      <c r="F1841" s="53" t="s">
        <v>1792</v>
      </c>
      <c r="G1841" s="376"/>
      <c r="H1841" s="54" t="s">
        <v>44</v>
      </c>
      <c r="I1841" s="373"/>
      <c r="J1841" s="389"/>
      <c r="K1841" s="53"/>
      <c r="L1841" s="51">
        <v>999270</v>
      </c>
      <c r="M1841" s="51">
        <v>999270</v>
      </c>
      <c r="N1841" s="51">
        <v>999270</v>
      </c>
      <c r="O1841" s="51">
        <v>999270</v>
      </c>
      <c r="P1841" s="51">
        <v>999270</v>
      </c>
      <c r="Q1841" s="51">
        <v>999270</v>
      </c>
      <c r="R1841" s="51">
        <v>999270</v>
      </c>
      <c r="S1841" s="51">
        <v>999270</v>
      </c>
      <c r="T1841" s="51">
        <v>999270</v>
      </c>
    </row>
    <row r="1842" spans="1:20" s="10" customFormat="1" ht="65.099999999999994" customHeight="1" x14ac:dyDescent="0.3">
      <c r="A1842" s="13">
        <f>IF(D1842="","",SUBTOTAL(3,D$7:$D1842))</f>
        <v>1812</v>
      </c>
      <c r="B1842" s="376"/>
      <c r="C1842" s="55" t="s">
        <v>1076</v>
      </c>
      <c r="D1842" s="56" t="s">
        <v>570</v>
      </c>
      <c r="E1842" s="55" t="s">
        <v>1700</v>
      </c>
      <c r="F1842" s="53" t="s">
        <v>1793</v>
      </c>
      <c r="G1842" s="376"/>
      <c r="H1842" s="54" t="s">
        <v>44</v>
      </c>
      <c r="I1842" s="373"/>
      <c r="J1842" s="389"/>
      <c r="K1842" s="53"/>
      <c r="L1842" s="51">
        <v>1231750</v>
      </c>
      <c r="M1842" s="51">
        <v>1231750</v>
      </c>
      <c r="N1842" s="51">
        <v>1231750</v>
      </c>
      <c r="O1842" s="51">
        <v>1231750</v>
      </c>
      <c r="P1842" s="51">
        <v>1231750</v>
      </c>
      <c r="Q1842" s="51">
        <v>1231750</v>
      </c>
      <c r="R1842" s="51">
        <v>1231750</v>
      </c>
      <c r="S1842" s="51">
        <v>1231750</v>
      </c>
      <c r="T1842" s="51">
        <v>1231750</v>
      </c>
    </row>
    <row r="1843" spans="1:20" s="10" customFormat="1" ht="65.099999999999994" customHeight="1" x14ac:dyDescent="0.3">
      <c r="A1843" s="13">
        <f>IF(D1843="","",SUBTOTAL(3,D$7:$D1843))</f>
        <v>1813</v>
      </c>
      <c r="B1843" s="376"/>
      <c r="C1843" s="55" t="s">
        <v>1076</v>
      </c>
      <c r="D1843" s="56" t="s">
        <v>570</v>
      </c>
      <c r="E1843" s="55" t="s">
        <v>1700</v>
      </c>
      <c r="F1843" s="53" t="s">
        <v>1794</v>
      </c>
      <c r="G1843" s="376"/>
      <c r="H1843" s="54" t="s">
        <v>44</v>
      </c>
      <c r="I1843" s="373"/>
      <c r="J1843" s="389"/>
      <c r="K1843" s="53"/>
      <c r="L1843" s="51">
        <v>1511180</v>
      </c>
      <c r="M1843" s="51">
        <v>1511180</v>
      </c>
      <c r="N1843" s="51">
        <v>1511180</v>
      </c>
      <c r="O1843" s="51">
        <v>1511180</v>
      </c>
      <c r="P1843" s="51">
        <v>1511180</v>
      </c>
      <c r="Q1843" s="51">
        <v>1511180</v>
      </c>
      <c r="R1843" s="51">
        <v>1511180</v>
      </c>
      <c r="S1843" s="51">
        <v>1511180</v>
      </c>
      <c r="T1843" s="51">
        <v>1511180</v>
      </c>
    </row>
    <row r="1844" spans="1:20" s="10" customFormat="1" ht="65.099999999999994" customHeight="1" x14ac:dyDescent="0.3">
      <c r="A1844" s="13">
        <f>IF(D1844="","",SUBTOTAL(3,D$7:$D1844))</f>
        <v>1814</v>
      </c>
      <c r="B1844" s="376"/>
      <c r="C1844" s="55" t="s">
        <v>1076</v>
      </c>
      <c r="D1844" s="56" t="s">
        <v>570</v>
      </c>
      <c r="E1844" s="55" t="s">
        <v>1700</v>
      </c>
      <c r="F1844" s="53" t="s">
        <v>1795</v>
      </c>
      <c r="G1844" s="376"/>
      <c r="H1844" s="54" t="s">
        <v>44</v>
      </c>
      <c r="I1844" s="373"/>
      <c r="J1844" s="389"/>
      <c r="K1844" s="53"/>
      <c r="L1844" s="51">
        <v>1832030</v>
      </c>
      <c r="M1844" s="51">
        <v>1832030</v>
      </c>
      <c r="N1844" s="51">
        <v>1832030</v>
      </c>
      <c r="O1844" s="51">
        <v>1832030</v>
      </c>
      <c r="P1844" s="51">
        <v>1832030</v>
      </c>
      <c r="Q1844" s="51">
        <v>1832030</v>
      </c>
      <c r="R1844" s="51">
        <v>1832030</v>
      </c>
      <c r="S1844" s="51">
        <v>1832030</v>
      </c>
      <c r="T1844" s="51">
        <v>1832030</v>
      </c>
    </row>
    <row r="1845" spans="1:20" s="10" customFormat="1" ht="65.099999999999994" customHeight="1" x14ac:dyDescent="0.3">
      <c r="A1845" s="13">
        <f>IF(D1845="","",SUBTOTAL(3,D$7:$D1845))</f>
        <v>1815</v>
      </c>
      <c r="B1845" s="376"/>
      <c r="C1845" s="55" t="s">
        <v>1076</v>
      </c>
      <c r="D1845" s="56" t="s">
        <v>570</v>
      </c>
      <c r="E1845" s="55" t="s">
        <v>1700</v>
      </c>
      <c r="F1845" s="53" t="s">
        <v>1796</v>
      </c>
      <c r="G1845" s="376"/>
      <c r="H1845" s="54" t="s">
        <v>44</v>
      </c>
      <c r="I1845" s="373"/>
      <c r="J1845" s="389"/>
      <c r="K1845" s="53"/>
      <c r="L1845" s="51">
        <v>2222590</v>
      </c>
      <c r="M1845" s="51">
        <v>2222590</v>
      </c>
      <c r="N1845" s="51">
        <v>2222590</v>
      </c>
      <c r="O1845" s="51">
        <v>2222590</v>
      </c>
      <c r="P1845" s="51">
        <v>2222590</v>
      </c>
      <c r="Q1845" s="51">
        <v>2222590</v>
      </c>
      <c r="R1845" s="51">
        <v>2222590</v>
      </c>
      <c r="S1845" s="51">
        <v>2222590</v>
      </c>
      <c r="T1845" s="51">
        <v>2222590</v>
      </c>
    </row>
    <row r="1846" spans="1:20" s="10" customFormat="1" ht="65.099999999999994" customHeight="1" x14ac:dyDescent="0.3">
      <c r="A1846" s="13">
        <f>IF(D1846="","",SUBTOTAL(3,D$7:$D1846))</f>
        <v>1816</v>
      </c>
      <c r="B1846" s="376"/>
      <c r="C1846" s="55" t="s">
        <v>1076</v>
      </c>
      <c r="D1846" s="56" t="s">
        <v>570</v>
      </c>
      <c r="E1846" s="55" t="s">
        <v>1700</v>
      </c>
      <c r="F1846" s="53" t="s">
        <v>1797</v>
      </c>
      <c r="G1846" s="376"/>
      <c r="H1846" s="54" t="s">
        <v>44</v>
      </c>
      <c r="I1846" s="373"/>
      <c r="J1846" s="389"/>
      <c r="K1846" s="53"/>
      <c r="L1846" s="51">
        <v>2672680</v>
      </c>
      <c r="M1846" s="51">
        <v>2672680</v>
      </c>
      <c r="N1846" s="51">
        <v>2672680</v>
      </c>
      <c r="O1846" s="51">
        <v>2672680</v>
      </c>
      <c r="P1846" s="51">
        <v>2672680</v>
      </c>
      <c r="Q1846" s="51">
        <v>2672680</v>
      </c>
      <c r="R1846" s="51">
        <v>2672680</v>
      </c>
      <c r="S1846" s="51">
        <v>2672680</v>
      </c>
      <c r="T1846" s="51">
        <v>2672680</v>
      </c>
    </row>
    <row r="1847" spans="1:20" s="10" customFormat="1" ht="65.099999999999994" customHeight="1" x14ac:dyDescent="0.3">
      <c r="A1847" s="13">
        <f>IF(D1847="","",SUBTOTAL(3,D$7:$D1847))</f>
        <v>1817</v>
      </c>
      <c r="B1847" s="376"/>
      <c r="C1847" s="55" t="s">
        <v>1076</v>
      </c>
      <c r="D1847" s="56" t="s">
        <v>570</v>
      </c>
      <c r="E1847" s="55" t="s">
        <v>1700</v>
      </c>
      <c r="F1847" s="53" t="s">
        <v>1798</v>
      </c>
      <c r="G1847" s="376"/>
      <c r="H1847" s="54" t="s">
        <v>44</v>
      </c>
      <c r="I1847" s="373"/>
      <c r="J1847" s="389"/>
      <c r="K1847" s="53"/>
      <c r="L1847" s="51">
        <v>1260660</v>
      </c>
      <c r="M1847" s="51">
        <v>1260660</v>
      </c>
      <c r="N1847" s="51">
        <v>1260660</v>
      </c>
      <c r="O1847" s="51">
        <v>1260660</v>
      </c>
      <c r="P1847" s="51">
        <v>1260660</v>
      </c>
      <c r="Q1847" s="51">
        <v>1260660</v>
      </c>
      <c r="R1847" s="51">
        <v>1260660</v>
      </c>
      <c r="S1847" s="51">
        <v>1260660</v>
      </c>
      <c r="T1847" s="51">
        <v>1260660</v>
      </c>
    </row>
    <row r="1848" spans="1:20" s="10" customFormat="1" ht="65.099999999999994" customHeight="1" x14ac:dyDescent="0.3">
      <c r="A1848" s="13">
        <f>IF(D1848="","",SUBTOTAL(3,D$7:$D1848))</f>
        <v>1818</v>
      </c>
      <c r="B1848" s="376"/>
      <c r="C1848" s="55" t="s">
        <v>1076</v>
      </c>
      <c r="D1848" s="56" t="s">
        <v>570</v>
      </c>
      <c r="E1848" s="55" t="s">
        <v>1700</v>
      </c>
      <c r="F1848" s="53" t="s">
        <v>1799</v>
      </c>
      <c r="G1848" s="376"/>
      <c r="H1848" s="54" t="s">
        <v>44</v>
      </c>
      <c r="I1848" s="373"/>
      <c r="J1848" s="389"/>
      <c r="K1848" s="53"/>
      <c r="L1848" s="51">
        <v>1579610</v>
      </c>
      <c r="M1848" s="51">
        <v>1579610</v>
      </c>
      <c r="N1848" s="51">
        <v>1579610</v>
      </c>
      <c r="O1848" s="51">
        <v>1579610</v>
      </c>
      <c r="P1848" s="51">
        <v>1579610</v>
      </c>
      <c r="Q1848" s="51">
        <v>1579610</v>
      </c>
      <c r="R1848" s="51">
        <v>1579610</v>
      </c>
      <c r="S1848" s="51">
        <v>1579610</v>
      </c>
      <c r="T1848" s="51">
        <v>1579610</v>
      </c>
    </row>
    <row r="1849" spans="1:20" s="10" customFormat="1" ht="65.099999999999994" customHeight="1" x14ac:dyDescent="0.3">
      <c r="A1849" s="13">
        <f>IF(D1849="","",SUBTOTAL(3,D$7:$D1849))</f>
        <v>1819</v>
      </c>
      <c r="B1849" s="376"/>
      <c r="C1849" s="55" t="s">
        <v>1076</v>
      </c>
      <c r="D1849" s="56" t="s">
        <v>570</v>
      </c>
      <c r="E1849" s="55" t="s">
        <v>1700</v>
      </c>
      <c r="F1849" s="53" t="s">
        <v>1800</v>
      </c>
      <c r="G1849" s="376"/>
      <c r="H1849" s="54" t="s">
        <v>44</v>
      </c>
      <c r="I1849" s="373"/>
      <c r="J1849" s="389"/>
      <c r="K1849" s="53"/>
      <c r="L1849" s="51">
        <v>1920220</v>
      </c>
      <c r="M1849" s="51">
        <v>1920220</v>
      </c>
      <c r="N1849" s="51">
        <v>1920220</v>
      </c>
      <c r="O1849" s="51">
        <v>1920220</v>
      </c>
      <c r="P1849" s="51">
        <v>1920220</v>
      </c>
      <c r="Q1849" s="51">
        <v>1920220</v>
      </c>
      <c r="R1849" s="51">
        <v>1920220</v>
      </c>
      <c r="S1849" s="51">
        <v>1920220</v>
      </c>
      <c r="T1849" s="51">
        <v>1920220</v>
      </c>
    </row>
    <row r="1850" spans="1:20" s="10" customFormat="1" ht="65.099999999999994" customHeight="1" x14ac:dyDescent="0.3">
      <c r="A1850" s="13">
        <f>IF(D1850="","",SUBTOTAL(3,D$7:$D1850))</f>
        <v>1820</v>
      </c>
      <c r="B1850" s="376"/>
      <c r="C1850" s="55" t="s">
        <v>1076</v>
      </c>
      <c r="D1850" s="56" t="s">
        <v>570</v>
      </c>
      <c r="E1850" s="55" t="s">
        <v>1700</v>
      </c>
      <c r="F1850" s="53" t="s">
        <v>1801</v>
      </c>
      <c r="G1850" s="376"/>
      <c r="H1850" s="54" t="s">
        <v>44</v>
      </c>
      <c r="I1850" s="373"/>
      <c r="J1850" s="389"/>
      <c r="K1850" s="53"/>
      <c r="L1850" s="51">
        <v>2319380</v>
      </c>
      <c r="M1850" s="51">
        <v>2319380</v>
      </c>
      <c r="N1850" s="51">
        <v>2319380</v>
      </c>
      <c r="O1850" s="51">
        <v>2319380</v>
      </c>
      <c r="P1850" s="51">
        <v>2319380</v>
      </c>
      <c r="Q1850" s="51">
        <v>2319380</v>
      </c>
      <c r="R1850" s="51">
        <v>2319380</v>
      </c>
      <c r="S1850" s="51">
        <v>2319380</v>
      </c>
      <c r="T1850" s="51">
        <v>2319380</v>
      </c>
    </row>
    <row r="1851" spans="1:20" s="10" customFormat="1" ht="65.099999999999994" customHeight="1" x14ac:dyDescent="0.3">
      <c r="A1851" s="13">
        <f>IF(D1851="","",SUBTOTAL(3,D$7:$D1851))</f>
        <v>1821</v>
      </c>
      <c r="B1851" s="376"/>
      <c r="C1851" s="55" t="s">
        <v>1076</v>
      </c>
      <c r="D1851" s="56" t="s">
        <v>570</v>
      </c>
      <c r="E1851" s="55" t="s">
        <v>1700</v>
      </c>
      <c r="F1851" s="53" t="s">
        <v>1802</v>
      </c>
      <c r="G1851" s="376"/>
      <c r="H1851" s="54" t="s">
        <v>44</v>
      </c>
      <c r="I1851" s="373"/>
      <c r="J1851" s="389"/>
      <c r="K1851" s="53"/>
      <c r="L1851" s="51">
        <v>2832480</v>
      </c>
      <c r="M1851" s="51">
        <v>2832480</v>
      </c>
      <c r="N1851" s="51">
        <v>2832480</v>
      </c>
      <c r="O1851" s="51">
        <v>2832480</v>
      </c>
      <c r="P1851" s="51">
        <v>2832480</v>
      </c>
      <c r="Q1851" s="51">
        <v>2832480</v>
      </c>
      <c r="R1851" s="51">
        <v>2832480</v>
      </c>
      <c r="S1851" s="51">
        <v>2832480</v>
      </c>
      <c r="T1851" s="51">
        <v>2832480</v>
      </c>
    </row>
    <row r="1852" spans="1:20" s="10" customFormat="1" ht="65.099999999999994" customHeight="1" x14ac:dyDescent="0.3">
      <c r="A1852" s="13">
        <f>IF(D1852="","",SUBTOTAL(3,D$7:$D1852))</f>
        <v>1822</v>
      </c>
      <c r="B1852" s="376"/>
      <c r="C1852" s="55" t="s">
        <v>1076</v>
      </c>
      <c r="D1852" s="56" t="s">
        <v>570</v>
      </c>
      <c r="E1852" s="55" t="s">
        <v>1700</v>
      </c>
      <c r="F1852" s="53" t="s">
        <v>1803</v>
      </c>
      <c r="G1852" s="376"/>
      <c r="H1852" s="54" t="s">
        <v>44</v>
      </c>
      <c r="I1852" s="373"/>
      <c r="J1852" s="389"/>
      <c r="K1852" s="53"/>
      <c r="L1852" s="51">
        <v>3403940</v>
      </c>
      <c r="M1852" s="51">
        <v>3403940</v>
      </c>
      <c r="N1852" s="51">
        <v>3403940</v>
      </c>
      <c r="O1852" s="51">
        <v>3403940</v>
      </c>
      <c r="P1852" s="51">
        <v>3403940</v>
      </c>
      <c r="Q1852" s="51">
        <v>3403940</v>
      </c>
      <c r="R1852" s="51">
        <v>3403940</v>
      </c>
      <c r="S1852" s="51">
        <v>3403940</v>
      </c>
      <c r="T1852" s="51">
        <v>3403940</v>
      </c>
    </row>
    <row r="1853" spans="1:20" s="10" customFormat="1" ht="65.099999999999994" customHeight="1" x14ac:dyDescent="0.3">
      <c r="A1853" s="13">
        <f>IF(D1853="","",SUBTOTAL(3,D$7:$D1853))</f>
        <v>1823</v>
      </c>
      <c r="B1853" s="376"/>
      <c r="C1853" s="55" t="s">
        <v>1076</v>
      </c>
      <c r="D1853" s="56" t="s">
        <v>570</v>
      </c>
      <c r="E1853" s="55" t="s">
        <v>1700</v>
      </c>
      <c r="F1853" s="53" t="s">
        <v>1804</v>
      </c>
      <c r="G1853" s="376"/>
      <c r="H1853" s="54" t="s">
        <v>44</v>
      </c>
      <c r="I1853" s="373"/>
      <c r="J1853" s="389"/>
      <c r="K1853" s="53"/>
      <c r="L1853" s="51">
        <v>1611060</v>
      </c>
      <c r="M1853" s="51">
        <v>1611060</v>
      </c>
      <c r="N1853" s="51">
        <v>1611060</v>
      </c>
      <c r="O1853" s="51">
        <v>1611060</v>
      </c>
      <c r="P1853" s="51">
        <v>1611060</v>
      </c>
      <c r="Q1853" s="51">
        <v>1611060</v>
      </c>
      <c r="R1853" s="51">
        <v>1611060</v>
      </c>
      <c r="S1853" s="51">
        <v>1611060</v>
      </c>
      <c r="T1853" s="51">
        <v>1611060</v>
      </c>
    </row>
    <row r="1854" spans="1:20" s="10" customFormat="1" ht="65.099999999999994" customHeight="1" x14ac:dyDescent="0.3">
      <c r="A1854" s="13">
        <f>IF(D1854="","",SUBTOTAL(3,D$7:$D1854))</f>
        <v>1824</v>
      </c>
      <c r="B1854" s="376"/>
      <c r="C1854" s="55" t="s">
        <v>1076</v>
      </c>
      <c r="D1854" s="56" t="s">
        <v>570</v>
      </c>
      <c r="E1854" s="55" t="s">
        <v>1700</v>
      </c>
      <c r="F1854" s="53" t="s">
        <v>1805</v>
      </c>
      <c r="G1854" s="376"/>
      <c r="H1854" s="54" t="s">
        <v>44</v>
      </c>
      <c r="I1854" s="373"/>
      <c r="J1854" s="389"/>
      <c r="K1854" s="53"/>
      <c r="L1854" s="51">
        <v>1982760</v>
      </c>
      <c r="M1854" s="51">
        <v>1982760</v>
      </c>
      <c r="N1854" s="51">
        <v>1982760</v>
      </c>
      <c r="O1854" s="51">
        <v>1982760</v>
      </c>
      <c r="P1854" s="51">
        <v>1982760</v>
      </c>
      <c r="Q1854" s="51">
        <v>1982760</v>
      </c>
      <c r="R1854" s="51">
        <v>1982760</v>
      </c>
      <c r="S1854" s="51">
        <v>1982760</v>
      </c>
      <c r="T1854" s="51">
        <v>1982760</v>
      </c>
    </row>
    <row r="1855" spans="1:20" s="10" customFormat="1" ht="65.099999999999994" customHeight="1" x14ac:dyDescent="0.3">
      <c r="A1855" s="13">
        <f>IF(D1855="","",SUBTOTAL(3,D$7:$D1855))</f>
        <v>1825</v>
      </c>
      <c r="B1855" s="376"/>
      <c r="C1855" s="55" t="s">
        <v>1076</v>
      </c>
      <c r="D1855" s="56" t="s">
        <v>570</v>
      </c>
      <c r="E1855" s="55" t="s">
        <v>1700</v>
      </c>
      <c r="F1855" s="53" t="s">
        <v>1806</v>
      </c>
      <c r="G1855" s="376"/>
      <c r="H1855" s="54" t="s">
        <v>44</v>
      </c>
      <c r="I1855" s="373"/>
      <c r="J1855" s="389"/>
      <c r="K1855" s="53"/>
      <c r="L1855" s="51">
        <v>2426430</v>
      </c>
      <c r="M1855" s="51">
        <v>2426430</v>
      </c>
      <c r="N1855" s="51">
        <v>2426430</v>
      </c>
      <c r="O1855" s="51">
        <v>2426430</v>
      </c>
      <c r="P1855" s="51">
        <v>2426430</v>
      </c>
      <c r="Q1855" s="51">
        <v>2426430</v>
      </c>
      <c r="R1855" s="51">
        <v>2426430</v>
      </c>
      <c r="S1855" s="51">
        <v>2426430</v>
      </c>
      <c r="T1855" s="51">
        <v>2426430</v>
      </c>
    </row>
    <row r="1856" spans="1:20" s="10" customFormat="1" ht="65.099999999999994" customHeight="1" x14ac:dyDescent="0.3">
      <c r="A1856" s="13">
        <f>IF(D1856="","",SUBTOTAL(3,D$7:$D1856))</f>
        <v>1826</v>
      </c>
      <c r="B1856" s="376"/>
      <c r="C1856" s="55" t="s">
        <v>1076</v>
      </c>
      <c r="D1856" s="56" t="s">
        <v>570</v>
      </c>
      <c r="E1856" s="55" t="s">
        <v>1700</v>
      </c>
      <c r="F1856" s="53" t="s">
        <v>1807</v>
      </c>
      <c r="G1856" s="376"/>
      <c r="H1856" s="54" t="s">
        <v>44</v>
      </c>
      <c r="I1856" s="373"/>
      <c r="J1856" s="389"/>
      <c r="K1856" s="53"/>
      <c r="L1856" s="51">
        <v>2932540</v>
      </c>
      <c r="M1856" s="51">
        <v>2932540</v>
      </c>
      <c r="N1856" s="51">
        <v>2932540</v>
      </c>
      <c r="O1856" s="51">
        <v>2932540</v>
      </c>
      <c r="P1856" s="51">
        <v>2932540</v>
      </c>
      <c r="Q1856" s="51">
        <v>2932540</v>
      </c>
      <c r="R1856" s="51">
        <v>2932540</v>
      </c>
      <c r="S1856" s="51">
        <v>2932540</v>
      </c>
      <c r="T1856" s="51">
        <v>2932540</v>
      </c>
    </row>
    <row r="1857" spans="1:20" s="10" customFormat="1" ht="65.099999999999994" customHeight="1" x14ac:dyDescent="0.3">
      <c r="A1857" s="13">
        <f>IF(D1857="","",SUBTOTAL(3,D$7:$D1857))</f>
        <v>1827</v>
      </c>
      <c r="B1857" s="376"/>
      <c r="C1857" s="55" t="s">
        <v>1076</v>
      </c>
      <c r="D1857" s="56" t="s">
        <v>570</v>
      </c>
      <c r="E1857" s="55" t="s">
        <v>1700</v>
      </c>
      <c r="F1857" s="53" t="s">
        <v>1808</v>
      </c>
      <c r="G1857" s="376"/>
      <c r="H1857" s="54" t="s">
        <v>44</v>
      </c>
      <c r="I1857" s="373"/>
      <c r="J1857" s="389"/>
      <c r="K1857" s="53"/>
      <c r="L1857" s="51">
        <v>3585120</v>
      </c>
      <c r="M1857" s="51">
        <v>3585120</v>
      </c>
      <c r="N1857" s="51">
        <v>3585120</v>
      </c>
      <c r="O1857" s="51">
        <v>3585120</v>
      </c>
      <c r="P1857" s="51">
        <v>3585120</v>
      </c>
      <c r="Q1857" s="51">
        <v>3585120</v>
      </c>
      <c r="R1857" s="51">
        <v>3585120</v>
      </c>
      <c r="S1857" s="51">
        <v>3585120</v>
      </c>
      <c r="T1857" s="51">
        <v>3585120</v>
      </c>
    </row>
    <row r="1858" spans="1:20" s="10" customFormat="1" ht="65.099999999999994" customHeight="1" x14ac:dyDescent="0.3">
      <c r="A1858" s="13">
        <f>IF(D1858="","",SUBTOTAL(3,D$7:$D1858))</f>
        <v>1828</v>
      </c>
      <c r="B1858" s="376"/>
      <c r="C1858" s="55" t="s">
        <v>1076</v>
      </c>
      <c r="D1858" s="56" t="s">
        <v>570</v>
      </c>
      <c r="E1858" s="55" t="s">
        <v>1700</v>
      </c>
      <c r="F1858" s="53" t="s">
        <v>1809</v>
      </c>
      <c r="G1858" s="376"/>
      <c r="H1858" s="54" t="s">
        <v>44</v>
      </c>
      <c r="I1858" s="373"/>
      <c r="J1858" s="389"/>
      <c r="K1858" s="53"/>
      <c r="L1858" s="51">
        <v>4303140</v>
      </c>
      <c r="M1858" s="51">
        <v>4303140</v>
      </c>
      <c r="N1858" s="51">
        <v>4303140</v>
      </c>
      <c r="O1858" s="51">
        <v>4303140</v>
      </c>
      <c r="P1858" s="51">
        <v>4303140</v>
      </c>
      <c r="Q1858" s="51">
        <v>4303140</v>
      </c>
      <c r="R1858" s="51">
        <v>4303140</v>
      </c>
      <c r="S1858" s="51">
        <v>4303140</v>
      </c>
      <c r="T1858" s="51">
        <v>4303140</v>
      </c>
    </row>
    <row r="1859" spans="1:20" s="10" customFormat="1" ht="65.099999999999994" customHeight="1" x14ac:dyDescent="0.3">
      <c r="A1859" s="13">
        <f>IF(D1859="","",SUBTOTAL(3,D$7:$D1859))</f>
        <v>1829</v>
      </c>
      <c r="B1859" s="376"/>
      <c r="C1859" s="55" t="s">
        <v>1076</v>
      </c>
      <c r="D1859" s="56" t="s">
        <v>570</v>
      </c>
      <c r="E1859" s="55" t="s">
        <v>1700</v>
      </c>
      <c r="F1859" s="53" t="s">
        <v>1810</v>
      </c>
      <c r="G1859" s="376"/>
      <c r="H1859" s="54" t="s">
        <v>44</v>
      </c>
      <c r="I1859" s="373"/>
      <c r="J1859" s="389"/>
      <c r="K1859" s="53"/>
      <c r="L1859" s="51">
        <v>1962010</v>
      </c>
      <c r="M1859" s="51">
        <v>1962010</v>
      </c>
      <c r="N1859" s="51">
        <v>1962010</v>
      </c>
      <c r="O1859" s="51">
        <v>1962010</v>
      </c>
      <c r="P1859" s="51">
        <v>1962010</v>
      </c>
      <c r="Q1859" s="51">
        <v>1962010</v>
      </c>
      <c r="R1859" s="51">
        <v>1962010</v>
      </c>
      <c r="S1859" s="51">
        <v>1962010</v>
      </c>
      <c r="T1859" s="51">
        <v>1962010</v>
      </c>
    </row>
    <row r="1860" spans="1:20" s="10" customFormat="1" ht="65.099999999999994" customHeight="1" x14ac:dyDescent="0.3">
      <c r="A1860" s="13">
        <f>IF(D1860="","",SUBTOTAL(3,D$7:$D1860))</f>
        <v>1830</v>
      </c>
      <c r="B1860" s="376"/>
      <c r="C1860" s="55" t="s">
        <v>1076</v>
      </c>
      <c r="D1860" s="56" t="s">
        <v>570</v>
      </c>
      <c r="E1860" s="55" t="s">
        <v>1700</v>
      </c>
      <c r="F1860" s="53" t="s">
        <v>1811</v>
      </c>
      <c r="G1860" s="376"/>
      <c r="H1860" s="54" t="s">
        <v>44</v>
      </c>
      <c r="I1860" s="373"/>
      <c r="J1860" s="389"/>
      <c r="K1860" s="53"/>
      <c r="L1860" s="51">
        <v>2459690</v>
      </c>
      <c r="M1860" s="51">
        <v>2459690</v>
      </c>
      <c r="N1860" s="51">
        <v>2459690</v>
      </c>
      <c r="O1860" s="51">
        <v>2459690</v>
      </c>
      <c r="P1860" s="51">
        <v>2459690</v>
      </c>
      <c r="Q1860" s="51">
        <v>2459690</v>
      </c>
      <c r="R1860" s="51">
        <v>2459690</v>
      </c>
      <c r="S1860" s="51">
        <v>2459690</v>
      </c>
      <c r="T1860" s="51">
        <v>2459690</v>
      </c>
    </row>
    <row r="1861" spans="1:20" s="10" customFormat="1" ht="65.099999999999994" customHeight="1" x14ac:dyDescent="0.3">
      <c r="A1861" s="13">
        <f>IF(D1861="","",SUBTOTAL(3,D$7:$D1861))</f>
        <v>1831</v>
      </c>
      <c r="B1861" s="376"/>
      <c r="C1861" s="55" t="s">
        <v>1076</v>
      </c>
      <c r="D1861" s="56" t="s">
        <v>570</v>
      </c>
      <c r="E1861" s="55" t="s">
        <v>1700</v>
      </c>
      <c r="F1861" s="53" t="s">
        <v>1812</v>
      </c>
      <c r="G1861" s="376"/>
      <c r="H1861" s="54" t="s">
        <v>44</v>
      </c>
      <c r="I1861" s="373"/>
      <c r="J1861" s="389"/>
      <c r="K1861" s="53"/>
      <c r="L1861" s="51">
        <v>3017380</v>
      </c>
      <c r="M1861" s="51">
        <v>3017380</v>
      </c>
      <c r="N1861" s="51">
        <v>3017380</v>
      </c>
      <c r="O1861" s="51">
        <v>3017380</v>
      </c>
      <c r="P1861" s="51">
        <v>3017380</v>
      </c>
      <c r="Q1861" s="51">
        <v>3017380</v>
      </c>
      <c r="R1861" s="51">
        <v>3017380</v>
      </c>
      <c r="S1861" s="51">
        <v>3017380</v>
      </c>
      <c r="T1861" s="51">
        <v>3017380</v>
      </c>
    </row>
    <row r="1862" spans="1:20" s="10" customFormat="1" ht="65.099999999999994" customHeight="1" x14ac:dyDescent="0.3">
      <c r="A1862" s="13">
        <f>IF(D1862="","",SUBTOTAL(3,D$7:$D1862))</f>
        <v>1832</v>
      </c>
      <c r="B1862" s="376"/>
      <c r="C1862" s="55" t="s">
        <v>1076</v>
      </c>
      <c r="D1862" s="56" t="s">
        <v>570</v>
      </c>
      <c r="E1862" s="55" t="s">
        <v>1700</v>
      </c>
      <c r="F1862" s="53" t="s">
        <v>1813</v>
      </c>
      <c r="G1862" s="376"/>
      <c r="H1862" s="54" t="s">
        <v>44</v>
      </c>
      <c r="I1862" s="373"/>
      <c r="J1862" s="389"/>
      <c r="K1862" s="53"/>
      <c r="L1862" s="51">
        <v>3649560</v>
      </c>
      <c r="M1862" s="51">
        <v>3649560</v>
      </c>
      <c r="N1862" s="51">
        <v>3649560</v>
      </c>
      <c r="O1862" s="51">
        <v>3649560</v>
      </c>
      <c r="P1862" s="51">
        <v>3649560</v>
      </c>
      <c r="Q1862" s="51">
        <v>3649560</v>
      </c>
      <c r="R1862" s="51">
        <v>3649560</v>
      </c>
      <c r="S1862" s="51">
        <v>3649560</v>
      </c>
      <c r="T1862" s="51">
        <v>3649560</v>
      </c>
    </row>
    <row r="1863" spans="1:20" s="10" customFormat="1" ht="65.099999999999994" customHeight="1" x14ac:dyDescent="0.3">
      <c r="A1863" s="13">
        <f>IF(D1863="","",SUBTOTAL(3,D$7:$D1863))</f>
        <v>1833</v>
      </c>
      <c r="B1863" s="376"/>
      <c r="C1863" s="55" t="s">
        <v>1076</v>
      </c>
      <c r="D1863" s="56" t="s">
        <v>570</v>
      </c>
      <c r="E1863" s="55" t="s">
        <v>1700</v>
      </c>
      <c r="F1863" s="53" t="s">
        <v>1814</v>
      </c>
      <c r="G1863" s="376"/>
      <c r="H1863" s="54" t="s">
        <v>44</v>
      </c>
      <c r="I1863" s="373"/>
      <c r="J1863" s="389"/>
      <c r="K1863" s="53"/>
      <c r="L1863" s="51">
        <v>4444170</v>
      </c>
      <c r="M1863" s="51">
        <v>4444170</v>
      </c>
      <c r="N1863" s="51">
        <v>4444170</v>
      </c>
      <c r="O1863" s="51">
        <v>4444170</v>
      </c>
      <c r="P1863" s="51">
        <v>4444170</v>
      </c>
      <c r="Q1863" s="51">
        <v>4444170</v>
      </c>
      <c r="R1863" s="51">
        <v>4444170</v>
      </c>
      <c r="S1863" s="51">
        <v>4444170</v>
      </c>
      <c r="T1863" s="51">
        <v>4444170</v>
      </c>
    </row>
    <row r="1864" spans="1:20" s="10" customFormat="1" ht="65.099999999999994" customHeight="1" x14ac:dyDescent="0.3">
      <c r="A1864" s="13">
        <f>IF(D1864="","",SUBTOTAL(3,D$7:$D1864))</f>
        <v>1834</v>
      </c>
      <c r="B1864" s="376"/>
      <c r="C1864" s="55" t="s">
        <v>1076</v>
      </c>
      <c r="D1864" s="56" t="s">
        <v>570</v>
      </c>
      <c r="E1864" s="55" t="s">
        <v>1700</v>
      </c>
      <c r="F1864" s="53" t="s">
        <v>1815</v>
      </c>
      <c r="G1864" s="376"/>
      <c r="H1864" s="54" t="s">
        <v>44</v>
      </c>
      <c r="I1864" s="373"/>
      <c r="J1864" s="389"/>
      <c r="K1864" s="53"/>
      <c r="L1864" s="51">
        <v>5322530</v>
      </c>
      <c r="M1864" s="51">
        <v>5322530</v>
      </c>
      <c r="N1864" s="51">
        <v>5322530</v>
      </c>
      <c r="O1864" s="51">
        <v>5322530</v>
      </c>
      <c r="P1864" s="51">
        <v>5322530</v>
      </c>
      <c r="Q1864" s="51">
        <v>5322530</v>
      </c>
      <c r="R1864" s="51">
        <v>5322530</v>
      </c>
      <c r="S1864" s="51">
        <v>5322530</v>
      </c>
      <c r="T1864" s="51">
        <v>5322530</v>
      </c>
    </row>
    <row r="1865" spans="1:20" s="10" customFormat="1" ht="65.099999999999994" customHeight="1" x14ac:dyDescent="0.3">
      <c r="A1865" s="13">
        <f>IF(D1865="","",SUBTOTAL(3,D$7:$D1865))</f>
        <v>1835</v>
      </c>
      <c r="B1865" s="376"/>
      <c r="C1865" s="55" t="s">
        <v>1076</v>
      </c>
      <c r="D1865" s="56" t="s">
        <v>570</v>
      </c>
      <c r="E1865" s="55" t="s">
        <v>1700</v>
      </c>
      <c r="F1865" s="53" t="s">
        <v>1816</v>
      </c>
      <c r="G1865" s="376"/>
      <c r="H1865" s="54" t="s">
        <v>44</v>
      </c>
      <c r="I1865" s="373"/>
      <c r="J1865" s="389"/>
      <c r="K1865" s="53"/>
      <c r="L1865" s="51">
        <v>2694620</v>
      </c>
      <c r="M1865" s="51">
        <v>2694620</v>
      </c>
      <c r="N1865" s="51">
        <v>2694620</v>
      </c>
      <c r="O1865" s="51">
        <v>2694620</v>
      </c>
      <c r="P1865" s="51">
        <v>2694620</v>
      </c>
      <c r="Q1865" s="51">
        <v>2694620</v>
      </c>
      <c r="R1865" s="51">
        <v>2694620</v>
      </c>
      <c r="S1865" s="51">
        <v>2694620</v>
      </c>
      <c r="T1865" s="51">
        <v>2694620</v>
      </c>
    </row>
    <row r="1866" spans="1:20" s="10" customFormat="1" ht="65.099999999999994" customHeight="1" x14ac:dyDescent="0.3">
      <c r="A1866" s="13">
        <f>IF(D1866="","",SUBTOTAL(3,D$7:$D1866))</f>
        <v>1836</v>
      </c>
      <c r="B1866" s="376"/>
      <c r="C1866" s="55" t="s">
        <v>1076</v>
      </c>
      <c r="D1866" s="56" t="s">
        <v>570</v>
      </c>
      <c r="E1866" s="55" t="s">
        <v>1700</v>
      </c>
      <c r="F1866" s="53" t="s">
        <v>1817</v>
      </c>
      <c r="G1866" s="376"/>
      <c r="H1866" s="54" t="s">
        <v>44</v>
      </c>
      <c r="I1866" s="373"/>
      <c r="J1866" s="389"/>
      <c r="K1866" s="53"/>
      <c r="L1866" s="51">
        <v>3322730</v>
      </c>
      <c r="M1866" s="51">
        <v>3322730</v>
      </c>
      <c r="N1866" s="51">
        <v>3322730</v>
      </c>
      <c r="O1866" s="51">
        <v>3322730</v>
      </c>
      <c r="P1866" s="51">
        <v>3322730</v>
      </c>
      <c r="Q1866" s="51">
        <v>3322730</v>
      </c>
      <c r="R1866" s="51">
        <v>3322730</v>
      </c>
      <c r="S1866" s="51">
        <v>3322730</v>
      </c>
      <c r="T1866" s="51">
        <v>3322730</v>
      </c>
    </row>
    <row r="1867" spans="1:20" s="10" customFormat="1" ht="65.099999999999994" customHeight="1" x14ac:dyDescent="0.3">
      <c r="A1867" s="13">
        <f>IF(D1867="","",SUBTOTAL(3,D$7:$D1867))</f>
        <v>1837</v>
      </c>
      <c r="B1867" s="376"/>
      <c r="C1867" s="55" t="s">
        <v>1076</v>
      </c>
      <c r="D1867" s="56" t="s">
        <v>570</v>
      </c>
      <c r="E1867" s="55" t="s">
        <v>1700</v>
      </c>
      <c r="F1867" s="53" t="s">
        <v>1818</v>
      </c>
      <c r="G1867" s="376"/>
      <c r="H1867" s="54" t="s">
        <v>44</v>
      </c>
      <c r="I1867" s="373"/>
      <c r="J1867" s="389"/>
      <c r="K1867" s="53"/>
      <c r="L1867" s="51">
        <v>4079540</v>
      </c>
      <c r="M1867" s="51">
        <v>4079540</v>
      </c>
      <c r="N1867" s="51">
        <v>4079540</v>
      </c>
      <c r="O1867" s="51">
        <v>4079540</v>
      </c>
      <c r="P1867" s="51">
        <v>4079540</v>
      </c>
      <c r="Q1867" s="51">
        <v>4079540</v>
      </c>
      <c r="R1867" s="51">
        <v>4079540</v>
      </c>
      <c r="S1867" s="51">
        <v>4079540</v>
      </c>
      <c r="T1867" s="51">
        <v>4079540</v>
      </c>
    </row>
    <row r="1868" spans="1:20" s="10" customFormat="1" ht="65.099999999999994" customHeight="1" x14ac:dyDescent="0.3">
      <c r="A1868" s="13">
        <f>IF(D1868="","",SUBTOTAL(3,D$7:$D1868))</f>
        <v>1838</v>
      </c>
      <c r="B1868" s="376"/>
      <c r="C1868" s="55" t="s">
        <v>1076</v>
      </c>
      <c r="D1868" s="56" t="s">
        <v>570</v>
      </c>
      <c r="E1868" s="55" t="s">
        <v>1700</v>
      </c>
      <c r="F1868" s="53" t="s">
        <v>1819</v>
      </c>
      <c r="G1868" s="376"/>
      <c r="H1868" s="54" t="s">
        <v>44</v>
      </c>
      <c r="I1868" s="373"/>
      <c r="J1868" s="389"/>
      <c r="K1868" s="53"/>
      <c r="L1868" s="51">
        <v>4979560</v>
      </c>
      <c r="M1868" s="51">
        <v>4979560</v>
      </c>
      <c r="N1868" s="51">
        <v>4979560</v>
      </c>
      <c r="O1868" s="51">
        <v>4979560</v>
      </c>
      <c r="P1868" s="51">
        <v>4979560</v>
      </c>
      <c r="Q1868" s="51">
        <v>4979560</v>
      </c>
      <c r="R1868" s="51">
        <v>4979560</v>
      </c>
      <c r="S1868" s="51">
        <v>4979560</v>
      </c>
      <c r="T1868" s="51">
        <v>4979560</v>
      </c>
    </row>
    <row r="1869" spans="1:20" s="10" customFormat="1" ht="65.099999999999994" customHeight="1" x14ac:dyDescent="0.3">
      <c r="A1869" s="13">
        <f>IF(D1869="","",SUBTOTAL(3,D$7:$D1869))</f>
        <v>1839</v>
      </c>
      <c r="B1869" s="376"/>
      <c r="C1869" s="55" t="s">
        <v>1076</v>
      </c>
      <c r="D1869" s="56" t="s">
        <v>570</v>
      </c>
      <c r="E1869" s="55" t="s">
        <v>1700</v>
      </c>
      <c r="F1869" s="53" t="s">
        <v>1820</v>
      </c>
      <c r="G1869" s="376"/>
      <c r="H1869" s="54" t="s">
        <v>44</v>
      </c>
      <c r="I1869" s="373"/>
      <c r="J1869" s="389"/>
      <c r="K1869" s="53"/>
      <c r="L1869" s="51">
        <v>6014630</v>
      </c>
      <c r="M1869" s="51">
        <v>6014630</v>
      </c>
      <c r="N1869" s="51">
        <v>6014630</v>
      </c>
      <c r="O1869" s="51">
        <v>6014630</v>
      </c>
      <c r="P1869" s="51">
        <v>6014630</v>
      </c>
      <c r="Q1869" s="51">
        <v>6014630</v>
      </c>
      <c r="R1869" s="51">
        <v>6014630</v>
      </c>
      <c r="S1869" s="51">
        <v>6014630</v>
      </c>
      <c r="T1869" s="51">
        <v>6014630</v>
      </c>
    </row>
    <row r="1870" spans="1:20" s="10" customFormat="1" ht="65.099999999999994" customHeight="1" x14ac:dyDescent="0.3">
      <c r="A1870" s="13">
        <f>IF(D1870="","",SUBTOTAL(3,D$7:$D1870))</f>
        <v>1840</v>
      </c>
      <c r="B1870" s="376"/>
      <c r="C1870" s="55" t="s">
        <v>1076</v>
      </c>
      <c r="D1870" s="56" t="s">
        <v>570</v>
      </c>
      <c r="E1870" s="55" t="s">
        <v>1700</v>
      </c>
      <c r="F1870" s="53" t="s">
        <v>1821</v>
      </c>
      <c r="G1870" s="376"/>
      <c r="H1870" s="54" t="s">
        <v>44</v>
      </c>
      <c r="I1870" s="373"/>
      <c r="J1870" s="389"/>
      <c r="K1870" s="53"/>
      <c r="L1870" s="51">
        <v>3414270</v>
      </c>
      <c r="M1870" s="51">
        <v>3414270</v>
      </c>
      <c r="N1870" s="51">
        <v>3414270</v>
      </c>
      <c r="O1870" s="51">
        <v>3414270</v>
      </c>
      <c r="P1870" s="51">
        <v>3414270</v>
      </c>
      <c r="Q1870" s="51">
        <v>3414270</v>
      </c>
      <c r="R1870" s="51">
        <v>3414270</v>
      </c>
      <c r="S1870" s="51">
        <v>3414270</v>
      </c>
      <c r="T1870" s="51">
        <v>3414270</v>
      </c>
    </row>
    <row r="1871" spans="1:20" s="10" customFormat="1" ht="65.099999999999994" customHeight="1" x14ac:dyDescent="0.3">
      <c r="A1871" s="13">
        <f>IF(D1871="","",SUBTOTAL(3,D$7:$D1871))</f>
        <v>1841</v>
      </c>
      <c r="B1871" s="376"/>
      <c r="C1871" s="55" t="s">
        <v>1076</v>
      </c>
      <c r="D1871" s="56" t="s">
        <v>570</v>
      </c>
      <c r="E1871" s="55" t="s">
        <v>1700</v>
      </c>
      <c r="F1871" s="53" t="s">
        <v>1822</v>
      </c>
      <c r="G1871" s="376"/>
      <c r="H1871" s="54" t="s">
        <v>44</v>
      </c>
      <c r="I1871" s="373"/>
      <c r="J1871" s="389"/>
      <c r="K1871" s="53"/>
      <c r="L1871" s="51">
        <v>4198280</v>
      </c>
      <c r="M1871" s="51">
        <v>4198280</v>
      </c>
      <c r="N1871" s="51">
        <v>4198280</v>
      </c>
      <c r="O1871" s="51">
        <v>4198280</v>
      </c>
      <c r="P1871" s="51">
        <v>4198280</v>
      </c>
      <c r="Q1871" s="51">
        <v>4198280</v>
      </c>
      <c r="R1871" s="51">
        <v>4198280</v>
      </c>
      <c r="S1871" s="51">
        <v>4198280</v>
      </c>
      <c r="T1871" s="51">
        <v>4198280</v>
      </c>
    </row>
    <row r="1872" spans="1:20" s="10" customFormat="1" ht="65.099999999999994" customHeight="1" x14ac:dyDescent="0.3">
      <c r="A1872" s="13">
        <f>IF(D1872="","",SUBTOTAL(3,D$7:$D1872))</f>
        <v>1842</v>
      </c>
      <c r="B1872" s="376"/>
      <c r="C1872" s="55" t="s">
        <v>1076</v>
      </c>
      <c r="D1872" s="56" t="s">
        <v>570</v>
      </c>
      <c r="E1872" s="55" t="s">
        <v>1700</v>
      </c>
      <c r="F1872" s="53" t="s">
        <v>1823</v>
      </c>
      <c r="G1872" s="376"/>
      <c r="H1872" s="54" t="s">
        <v>44</v>
      </c>
      <c r="I1872" s="373"/>
      <c r="J1872" s="389"/>
      <c r="K1872" s="53"/>
      <c r="L1872" s="51">
        <v>5167180</v>
      </c>
      <c r="M1872" s="51">
        <v>5167180</v>
      </c>
      <c r="N1872" s="51">
        <v>5167180</v>
      </c>
      <c r="O1872" s="51">
        <v>5167180</v>
      </c>
      <c r="P1872" s="51">
        <v>5167180</v>
      </c>
      <c r="Q1872" s="51">
        <v>5167180</v>
      </c>
      <c r="R1872" s="51">
        <v>5167180</v>
      </c>
      <c r="S1872" s="51">
        <v>5167180</v>
      </c>
      <c r="T1872" s="51">
        <v>5167180</v>
      </c>
    </row>
    <row r="1873" spans="1:20" s="10" customFormat="1" ht="65.099999999999994" customHeight="1" x14ac:dyDescent="0.3">
      <c r="A1873" s="13">
        <f>IF(D1873="","",SUBTOTAL(3,D$7:$D1873))</f>
        <v>1843</v>
      </c>
      <c r="B1873" s="376"/>
      <c r="C1873" s="55" t="s">
        <v>1076</v>
      </c>
      <c r="D1873" s="56" t="s">
        <v>570</v>
      </c>
      <c r="E1873" s="55" t="s">
        <v>1700</v>
      </c>
      <c r="F1873" s="53" t="s">
        <v>1824</v>
      </c>
      <c r="G1873" s="376"/>
      <c r="H1873" s="54" t="s">
        <v>44</v>
      </c>
      <c r="I1873" s="373"/>
      <c r="J1873" s="389"/>
      <c r="K1873" s="53"/>
      <c r="L1873" s="51">
        <v>6293790</v>
      </c>
      <c r="M1873" s="51">
        <v>6293790</v>
      </c>
      <c r="N1873" s="51">
        <v>6293790</v>
      </c>
      <c r="O1873" s="51">
        <v>6293790</v>
      </c>
      <c r="P1873" s="51">
        <v>6293790</v>
      </c>
      <c r="Q1873" s="51">
        <v>6293790</v>
      </c>
      <c r="R1873" s="51">
        <v>6293790</v>
      </c>
      <c r="S1873" s="51">
        <v>6293790</v>
      </c>
      <c r="T1873" s="51">
        <v>6293790</v>
      </c>
    </row>
    <row r="1874" spans="1:20" s="10" customFormat="1" ht="65.099999999999994" customHeight="1" x14ac:dyDescent="0.3">
      <c r="A1874" s="13">
        <f>IF(D1874="","",SUBTOTAL(3,D$7:$D1874))</f>
        <v>1844</v>
      </c>
      <c r="B1874" s="376"/>
      <c r="C1874" s="55" t="s">
        <v>1076</v>
      </c>
      <c r="D1874" s="56" t="s">
        <v>570</v>
      </c>
      <c r="E1874" s="55" t="s">
        <v>1700</v>
      </c>
      <c r="F1874" s="53" t="s">
        <v>1825</v>
      </c>
      <c r="G1874" s="376"/>
      <c r="H1874" s="54" t="s">
        <v>44</v>
      </c>
      <c r="I1874" s="373"/>
      <c r="J1874" s="389"/>
      <c r="K1874" s="53"/>
      <c r="L1874" s="51">
        <v>7145770</v>
      </c>
      <c r="M1874" s="51">
        <v>7145770</v>
      </c>
      <c r="N1874" s="51">
        <v>7145770</v>
      </c>
      <c r="O1874" s="51">
        <v>7145770</v>
      </c>
      <c r="P1874" s="51">
        <v>7145770</v>
      </c>
      <c r="Q1874" s="51">
        <v>7145770</v>
      </c>
      <c r="R1874" s="51">
        <v>7145770</v>
      </c>
      <c r="S1874" s="51">
        <v>7145770</v>
      </c>
      <c r="T1874" s="51">
        <v>7145770</v>
      </c>
    </row>
    <row r="1875" spans="1:20" s="10" customFormat="1" ht="65.099999999999994" customHeight="1" x14ac:dyDescent="0.3">
      <c r="A1875" s="13">
        <f>IF(D1875="","",SUBTOTAL(3,D$7:$D1875))</f>
        <v>1845</v>
      </c>
      <c r="B1875" s="376"/>
      <c r="C1875" s="55" t="s">
        <v>1076</v>
      </c>
      <c r="D1875" s="56" t="s">
        <v>570</v>
      </c>
      <c r="E1875" s="55" t="s">
        <v>1700</v>
      </c>
      <c r="F1875" s="53" t="s">
        <v>1826</v>
      </c>
      <c r="G1875" s="376"/>
      <c r="H1875" s="54" t="s">
        <v>44</v>
      </c>
      <c r="I1875" s="373"/>
      <c r="J1875" s="389"/>
      <c r="K1875" s="53"/>
      <c r="L1875" s="51">
        <v>4346920</v>
      </c>
      <c r="M1875" s="51">
        <v>4346920</v>
      </c>
      <c r="N1875" s="51">
        <v>4346920</v>
      </c>
      <c r="O1875" s="51">
        <v>4346920</v>
      </c>
      <c r="P1875" s="51">
        <v>4346920</v>
      </c>
      <c r="Q1875" s="51">
        <v>4346920</v>
      </c>
      <c r="R1875" s="51">
        <v>4346920</v>
      </c>
      <c r="S1875" s="51">
        <v>4346920</v>
      </c>
      <c r="T1875" s="51">
        <v>4346920</v>
      </c>
    </row>
    <row r="1876" spans="1:20" s="10" customFormat="1" ht="65.099999999999994" customHeight="1" x14ac:dyDescent="0.3">
      <c r="A1876" s="13">
        <f>IF(D1876="","",SUBTOTAL(3,D$7:$D1876))</f>
        <v>1846</v>
      </c>
      <c r="B1876" s="376"/>
      <c r="C1876" s="55" t="s">
        <v>1076</v>
      </c>
      <c r="D1876" s="56" t="s">
        <v>570</v>
      </c>
      <c r="E1876" s="55" t="s">
        <v>1700</v>
      </c>
      <c r="F1876" s="53" t="s">
        <v>1827</v>
      </c>
      <c r="G1876" s="376"/>
      <c r="H1876" s="54" t="s">
        <v>44</v>
      </c>
      <c r="I1876" s="373"/>
      <c r="J1876" s="389"/>
      <c r="K1876" s="53"/>
      <c r="L1876" s="51">
        <v>5352980</v>
      </c>
      <c r="M1876" s="51">
        <v>5352980</v>
      </c>
      <c r="N1876" s="51">
        <v>5352980</v>
      </c>
      <c r="O1876" s="51">
        <v>5352980</v>
      </c>
      <c r="P1876" s="51">
        <v>5352980</v>
      </c>
      <c r="Q1876" s="51">
        <v>5352980</v>
      </c>
      <c r="R1876" s="51">
        <v>5352980</v>
      </c>
      <c r="S1876" s="51">
        <v>5352980</v>
      </c>
      <c r="T1876" s="51">
        <v>5352980</v>
      </c>
    </row>
    <row r="1877" spans="1:20" s="10" customFormat="1" ht="65.099999999999994" customHeight="1" x14ac:dyDescent="0.3">
      <c r="A1877" s="13">
        <f>IF(D1877="","",SUBTOTAL(3,D$7:$D1877))</f>
        <v>1847</v>
      </c>
      <c r="B1877" s="376"/>
      <c r="C1877" s="55" t="s">
        <v>1076</v>
      </c>
      <c r="D1877" s="56" t="s">
        <v>570</v>
      </c>
      <c r="E1877" s="55" t="s">
        <v>1700</v>
      </c>
      <c r="F1877" s="53" t="s">
        <v>1828</v>
      </c>
      <c r="G1877" s="376"/>
      <c r="H1877" s="54" t="s">
        <v>44</v>
      </c>
      <c r="I1877" s="373"/>
      <c r="J1877" s="389"/>
      <c r="K1877" s="53"/>
      <c r="L1877" s="51">
        <v>6566600</v>
      </c>
      <c r="M1877" s="51">
        <v>6566600</v>
      </c>
      <c r="N1877" s="51">
        <v>6566600</v>
      </c>
      <c r="O1877" s="51">
        <v>6566600</v>
      </c>
      <c r="P1877" s="51">
        <v>6566600</v>
      </c>
      <c r="Q1877" s="51">
        <v>6566600</v>
      </c>
      <c r="R1877" s="51">
        <v>6566600</v>
      </c>
      <c r="S1877" s="51">
        <v>6566600</v>
      </c>
      <c r="T1877" s="51">
        <v>6566600</v>
      </c>
    </row>
    <row r="1878" spans="1:20" s="10" customFormat="1" ht="65.099999999999994" customHeight="1" x14ac:dyDescent="0.3">
      <c r="A1878" s="13">
        <f>IF(D1878="","",SUBTOTAL(3,D$7:$D1878))</f>
        <v>1848</v>
      </c>
      <c r="B1878" s="376"/>
      <c r="C1878" s="55" t="s">
        <v>1076</v>
      </c>
      <c r="D1878" s="56" t="s">
        <v>570</v>
      </c>
      <c r="E1878" s="55" t="s">
        <v>1700</v>
      </c>
      <c r="F1878" s="53" t="s">
        <v>1829</v>
      </c>
      <c r="G1878" s="376"/>
      <c r="H1878" s="54" t="s">
        <v>44</v>
      </c>
      <c r="I1878" s="373"/>
      <c r="J1878" s="389"/>
      <c r="K1878" s="53"/>
      <c r="L1878" s="51">
        <v>8007720</v>
      </c>
      <c r="M1878" s="51">
        <v>8007720</v>
      </c>
      <c r="N1878" s="51">
        <v>8007720</v>
      </c>
      <c r="O1878" s="51">
        <v>8007720</v>
      </c>
      <c r="P1878" s="51">
        <v>8007720</v>
      </c>
      <c r="Q1878" s="51">
        <v>8007720</v>
      </c>
      <c r="R1878" s="51">
        <v>8007720</v>
      </c>
      <c r="S1878" s="51">
        <v>8007720</v>
      </c>
      <c r="T1878" s="51">
        <v>8007720</v>
      </c>
    </row>
    <row r="1879" spans="1:20" s="10" customFormat="1" ht="65.099999999999994" customHeight="1" x14ac:dyDescent="0.3">
      <c r="A1879" s="13">
        <f>IF(D1879="","",SUBTOTAL(3,D$7:$D1879))</f>
        <v>1849</v>
      </c>
      <c r="B1879" s="376"/>
      <c r="C1879" s="55" t="s">
        <v>1076</v>
      </c>
      <c r="D1879" s="56" t="s">
        <v>570</v>
      </c>
      <c r="E1879" s="55" t="s">
        <v>1700</v>
      </c>
      <c r="F1879" s="53" t="s">
        <v>1830</v>
      </c>
      <c r="G1879" s="376"/>
      <c r="H1879" s="54" t="s">
        <v>44</v>
      </c>
      <c r="I1879" s="373"/>
      <c r="J1879" s="389"/>
      <c r="K1879" s="53"/>
      <c r="L1879" s="51">
        <v>9694470</v>
      </c>
      <c r="M1879" s="51">
        <v>9694470</v>
      </c>
      <c r="N1879" s="51">
        <v>9694470</v>
      </c>
      <c r="O1879" s="51">
        <v>9694470</v>
      </c>
      <c r="P1879" s="51">
        <v>9694470</v>
      </c>
      <c r="Q1879" s="51">
        <v>9694470</v>
      </c>
      <c r="R1879" s="51">
        <v>9694470</v>
      </c>
      <c r="S1879" s="51">
        <v>9694470</v>
      </c>
      <c r="T1879" s="51">
        <v>9694470</v>
      </c>
    </row>
    <row r="1880" spans="1:20" s="10" customFormat="1" ht="65.099999999999994" customHeight="1" x14ac:dyDescent="0.3">
      <c r="A1880" s="13">
        <f>IF(D1880="","",SUBTOTAL(3,D$7:$D1880))</f>
        <v>1850</v>
      </c>
      <c r="B1880" s="376"/>
      <c r="C1880" s="55" t="s">
        <v>1076</v>
      </c>
      <c r="D1880" s="56" t="s">
        <v>570</v>
      </c>
      <c r="E1880" s="55" t="s">
        <v>1700</v>
      </c>
      <c r="F1880" s="53" t="s">
        <v>1831</v>
      </c>
      <c r="G1880" s="376"/>
      <c r="H1880" s="54" t="s">
        <v>44</v>
      </c>
      <c r="I1880" s="373"/>
      <c r="J1880" s="389"/>
      <c r="K1880" s="53"/>
      <c r="L1880" s="51">
        <v>5505250</v>
      </c>
      <c r="M1880" s="51">
        <v>5505250</v>
      </c>
      <c r="N1880" s="51">
        <v>5505250</v>
      </c>
      <c r="O1880" s="51">
        <v>5505250</v>
      </c>
      <c r="P1880" s="51">
        <v>5505250</v>
      </c>
      <c r="Q1880" s="51">
        <v>5505250</v>
      </c>
      <c r="R1880" s="51">
        <v>5505250</v>
      </c>
      <c r="S1880" s="51">
        <v>5505250</v>
      </c>
      <c r="T1880" s="51">
        <v>5505250</v>
      </c>
    </row>
    <row r="1881" spans="1:20" s="10" customFormat="1" ht="65.099999999999994" customHeight="1" x14ac:dyDescent="0.3">
      <c r="A1881" s="13">
        <f>IF(D1881="","",SUBTOTAL(3,D$7:$D1881))</f>
        <v>1851</v>
      </c>
      <c r="B1881" s="376"/>
      <c r="C1881" s="55" t="s">
        <v>1076</v>
      </c>
      <c r="D1881" s="56" t="s">
        <v>570</v>
      </c>
      <c r="E1881" s="55" t="s">
        <v>1700</v>
      </c>
      <c r="F1881" s="53" t="s">
        <v>1832</v>
      </c>
      <c r="G1881" s="376"/>
      <c r="H1881" s="54" t="s">
        <v>44</v>
      </c>
      <c r="I1881" s="373"/>
      <c r="J1881" s="389"/>
      <c r="K1881" s="53"/>
      <c r="L1881" s="51">
        <v>6785040</v>
      </c>
      <c r="M1881" s="51">
        <v>6785040</v>
      </c>
      <c r="N1881" s="51">
        <v>6785040</v>
      </c>
      <c r="O1881" s="51">
        <v>6785040</v>
      </c>
      <c r="P1881" s="51">
        <v>6785040</v>
      </c>
      <c r="Q1881" s="51">
        <v>6785040</v>
      </c>
      <c r="R1881" s="51">
        <v>6785040</v>
      </c>
      <c r="S1881" s="51">
        <v>6785040</v>
      </c>
      <c r="T1881" s="51">
        <v>6785040</v>
      </c>
    </row>
    <row r="1882" spans="1:20" s="10" customFormat="1" ht="65.099999999999994" customHeight="1" x14ac:dyDescent="0.3">
      <c r="A1882" s="13">
        <f>IF(D1882="","",SUBTOTAL(3,D$7:$D1882))</f>
        <v>1852</v>
      </c>
      <c r="B1882" s="376"/>
      <c r="C1882" s="55" t="s">
        <v>1076</v>
      </c>
      <c r="D1882" s="56" t="s">
        <v>570</v>
      </c>
      <c r="E1882" s="55" t="s">
        <v>1700</v>
      </c>
      <c r="F1882" s="53" t="s">
        <v>1833</v>
      </c>
      <c r="G1882" s="376"/>
      <c r="H1882" s="54" t="s">
        <v>44</v>
      </c>
      <c r="I1882" s="373"/>
      <c r="J1882" s="389"/>
      <c r="K1882" s="53"/>
      <c r="L1882" s="51">
        <v>8326760</v>
      </c>
      <c r="M1882" s="51">
        <v>8326760</v>
      </c>
      <c r="N1882" s="51">
        <v>8326760</v>
      </c>
      <c r="O1882" s="51">
        <v>8326760</v>
      </c>
      <c r="P1882" s="51">
        <v>8326760</v>
      </c>
      <c r="Q1882" s="51">
        <v>8326760</v>
      </c>
      <c r="R1882" s="51">
        <v>8326760</v>
      </c>
      <c r="S1882" s="51">
        <v>8326760</v>
      </c>
      <c r="T1882" s="51">
        <v>8326760</v>
      </c>
    </row>
    <row r="1883" spans="1:20" s="10" customFormat="1" ht="65.099999999999994" customHeight="1" x14ac:dyDescent="0.3">
      <c r="A1883" s="13">
        <f>IF(D1883="","",SUBTOTAL(3,D$7:$D1883))</f>
        <v>1853</v>
      </c>
      <c r="B1883" s="376"/>
      <c r="C1883" s="55" t="s">
        <v>1076</v>
      </c>
      <c r="D1883" s="56" t="s">
        <v>570</v>
      </c>
      <c r="E1883" s="55" t="s">
        <v>1700</v>
      </c>
      <c r="F1883" s="53" t="s">
        <v>1834</v>
      </c>
      <c r="G1883" s="376"/>
      <c r="H1883" s="54" t="s">
        <v>44</v>
      </c>
      <c r="I1883" s="373"/>
      <c r="J1883" s="389"/>
      <c r="K1883" s="53"/>
      <c r="L1883" s="51">
        <v>10165800</v>
      </c>
      <c r="M1883" s="51">
        <v>10165800</v>
      </c>
      <c r="N1883" s="51">
        <v>10165800</v>
      </c>
      <c r="O1883" s="51">
        <v>10165800</v>
      </c>
      <c r="P1883" s="51">
        <v>10165800</v>
      </c>
      <c r="Q1883" s="51">
        <v>10165800</v>
      </c>
      <c r="R1883" s="51">
        <v>10165800</v>
      </c>
      <c r="S1883" s="51">
        <v>10165800</v>
      </c>
      <c r="T1883" s="51">
        <v>10165800</v>
      </c>
    </row>
    <row r="1884" spans="1:20" s="10" customFormat="1" ht="65.099999999999994" customHeight="1" x14ac:dyDescent="0.3">
      <c r="A1884" s="13">
        <f>IF(D1884="","",SUBTOTAL(3,D$7:$D1884))</f>
        <v>1854</v>
      </c>
      <c r="B1884" s="376"/>
      <c r="C1884" s="55" t="s">
        <v>1076</v>
      </c>
      <c r="D1884" s="56" t="s">
        <v>570</v>
      </c>
      <c r="E1884" s="55" t="s">
        <v>1700</v>
      </c>
      <c r="F1884" s="53" t="s">
        <v>1835</v>
      </c>
      <c r="G1884" s="376"/>
      <c r="H1884" s="54" t="s">
        <v>44</v>
      </c>
      <c r="I1884" s="373"/>
      <c r="J1884" s="389"/>
      <c r="K1884" s="53"/>
      <c r="L1884" s="51">
        <v>12307000</v>
      </c>
      <c r="M1884" s="51">
        <v>12307000</v>
      </c>
      <c r="N1884" s="51">
        <v>12307000</v>
      </c>
      <c r="O1884" s="51">
        <v>12307000</v>
      </c>
      <c r="P1884" s="51">
        <v>12307000</v>
      </c>
      <c r="Q1884" s="51">
        <v>12307000</v>
      </c>
      <c r="R1884" s="51">
        <v>12307000</v>
      </c>
      <c r="S1884" s="51">
        <v>12307000</v>
      </c>
      <c r="T1884" s="51">
        <v>12307000</v>
      </c>
    </row>
    <row r="1885" spans="1:20" s="10" customFormat="1" ht="65.099999999999994" customHeight="1" x14ac:dyDescent="0.3">
      <c r="A1885" s="13">
        <f>IF(D1885="","",SUBTOTAL(3,D$7:$D1885))</f>
        <v>1855</v>
      </c>
      <c r="B1885" s="376"/>
      <c r="C1885" s="55" t="s">
        <v>1076</v>
      </c>
      <c r="D1885" s="56" t="s">
        <v>570</v>
      </c>
      <c r="E1885" s="55" t="s">
        <v>1700</v>
      </c>
      <c r="F1885" s="53" t="s">
        <v>1836</v>
      </c>
      <c r="G1885" s="376"/>
      <c r="H1885" s="54" t="s">
        <v>44</v>
      </c>
      <c r="I1885" s="373"/>
      <c r="J1885" s="389"/>
      <c r="K1885" s="53"/>
      <c r="L1885" s="51">
        <v>6962690</v>
      </c>
      <c r="M1885" s="51">
        <v>6962690</v>
      </c>
      <c r="N1885" s="51">
        <v>6962690</v>
      </c>
      <c r="O1885" s="51">
        <v>6962690</v>
      </c>
      <c r="P1885" s="51">
        <v>6962690</v>
      </c>
      <c r="Q1885" s="51">
        <v>6962690</v>
      </c>
      <c r="R1885" s="51">
        <v>6962690</v>
      </c>
      <c r="S1885" s="51">
        <v>6962690</v>
      </c>
      <c r="T1885" s="51">
        <v>6962690</v>
      </c>
    </row>
    <row r="1886" spans="1:20" s="10" customFormat="1" ht="65.099999999999994" customHeight="1" x14ac:dyDescent="0.3">
      <c r="A1886" s="13">
        <f>IF(D1886="","",SUBTOTAL(3,D$7:$D1886))</f>
        <v>1856</v>
      </c>
      <c r="B1886" s="376"/>
      <c r="C1886" s="55" t="s">
        <v>1076</v>
      </c>
      <c r="D1886" s="56" t="s">
        <v>570</v>
      </c>
      <c r="E1886" s="55" t="s">
        <v>1700</v>
      </c>
      <c r="F1886" s="53" t="s">
        <v>1837</v>
      </c>
      <c r="G1886" s="376"/>
      <c r="H1886" s="54" t="s">
        <v>44</v>
      </c>
      <c r="I1886" s="373"/>
      <c r="J1886" s="389"/>
      <c r="K1886" s="53"/>
      <c r="L1886" s="51">
        <v>8585080</v>
      </c>
      <c r="M1886" s="51">
        <v>8585080</v>
      </c>
      <c r="N1886" s="51">
        <v>8585080</v>
      </c>
      <c r="O1886" s="51">
        <v>8585080</v>
      </c>
      <c r="P1886" s="51">
        <v>8585080</v>
      </c>
      <c r="Q1886" s="51">
        <v>8585080</v>
      </c>
      <c r="R1886" s="51">
        <v>8585080</v>
      </c>
      <c r="S1886" s="51">
        <v>8585080</v>
      </c>
      <c r="T1886" s="51">
        <v>8585080</v>
      </c>
    </row>
    <row r="1887" spans="1:20" s="10" customFormat="1" ht="65.099999999999994" customHeight="1" x14ac:dyDescent="0.3">
      <c r="A1887" s="13">
        <f>IF(D1887="","",SUBTOTAL(3,D$7:$D1887))</f>
        <v>1857</v>
      </c>
      <c r="B1887" s="376"/>
      <c r="C1887" s="55" t="s">
        <v>1076</v>
      </c>
      <c r="D1887" s="56" t="s">
        <v>570</v>
      </c>
      <c r="E1887" s="55" t="s">
        <v>1700</v>
      </c>
      <c r="F1887" s="53" t="s">
        <v>1838</v>
      </c>
      <c r="G1887" s="376"/>
      <c r="H1887" s="54" t="s">
        <v>44</v>
      </c>
      <c r="I1887" s="373"/>
      <c r="J1887" s="389"/>
      <c r="K1887" s="53"/>
      <c r="L1887" s="51">
        <v>10532850</v>
      </c>
      <c r="M1887" s="51">
        <v>10532850</v>
      </c>
      <c r="N1887" s="51">
        <v>10532850</v>
      </c>
      <c r="O1887" s="51">
        <v>10532850</v>
      </c>
      <c r="P1887" s="51">
        <v>10532850</v>
      </c>
      <c r="Q1887" s="51">
        <v>10532850</v>
      </c>
      <c r="R1887" s="51">
        <v>10532850</v>
      </c>
      <c r="S1887" s="51">
        <v>10532850</v>
      </c>
      <c r="T1887" s="51">
        <v>10532850</v>
      </c>
    </row>
    <row r="1888" spans="1:20" s="10" customFormat="1" ht="65.099999999999994" customHeight="1" x14ac:dyDescent="0.3">
      <c r="A1888" s="13">
        <f>IF(D1888="","",SUBTOTAL(3,D$7:$D1888))</f>
        <v>1858</v>
      </c>
      <c r="B1888" s="376"/>
      <c r="C1888" s="55" t="s">
        <v>1076</v>
      </c>
      <c r="D1888" s="56" t="s">
        <v>570</v>
      </c>
      <c r="E1888" s="55" t="s">
        <v>1700</v>
      </c>
      <c r="F1888" s="53" t="s">
        <v>1839</v>
      </c>
      <c r="G1888" s="376"/>
      <c r="H1888" s="54" t="s">
        <v>44</v>
      </c>
      <c r="I1888" s="373"/>
      <c r="J1888" s="389"/>
      <c r="K1888" s="53"/>
      <c r="L1888" s="51">
        <v>12868550</v>
      </c>
      <c r="M1888" s="51">
        <v>12868550</v>
      </c>
      <c r="N1888" s="51">
        <v>12868550</v>
      </c>
      <c r="O1888" s="51">
        <v>12868550</v>
      </c>
      <c r="P1888" s="51">
        <v>12868550</v>
      </c>
      <c r="Q1888" s="51">
        <v>12868550</v>
      </c>
      <c r="R1888" s="51">
        <v>12868550</v>
      </c>
      <c r="S1888" s="51">
        <v>12868550</v>
      </c>
      <c r="T1888" s="51">
        <v>12868550</v>
      </c>
    </row>
    <row r="1889" spans="1:20" s="10" customFormat="1" ht="65.099999999999994" customHeight="1" x14ac:dyDescent="0.3">
      <c r="A1889" s="13">
        <f>IF(D1889="","",SUBTOTAL(3,D$7:$D1889))</f>
        <v>1859</v>
      </c>
      <c r="B1889" s="376"/>
      <c r="C1889" s="55" t="s">
        <v>1076</v>
      </c>
      <c r="D1889" s="56" t="s">
        <v>570</v>
      </c>
      <c r="E1889" s="55" t="s">
        <v>1700</v>
      </c>
      <c r="F1889" s="53" t="s">
        <v>1840</v>
      </c>
      <c r="G1889" s="376"/>
      <c r="H1889" s="54" t="s">
        <v>44</v>
      </c>
      <c r="I1889" s="373"/>
      <c r="J1889" s="389"/>
      <c r="K1889" s="53"/>
      <c r="L1889" s="51">
        <v>8591420</v>
      </c>
      <c r="M1889" s="51">
        <v>8591420</v>
      </c>
      <c r="N1889" s="51">
        <v>8591420</v>
      </c>
      <c r="O1889" s="51">
        <v>8591420</v>
      </c>
      <c r="P1889" s="51">
        <v>8591420</v>
      </c>
      <c r="Q1889" s="51">
        <v>8591420</v>
      </c>
      <c r="R1889" s="51">
        <v>8591420</v>
      </c>
      <c r="S1889" s="51">
        <v>8591420</v>
      </c>
      <c r="T1889" s="51">
        <v>8591420</v>
      </c>
    </row>
    <row r="1890" spans="1:20" s="10" customFormat="1" ht="65.099999999999994" customHeight="1" x14ac:dyDescent="0.3">
      <c r="A1890" s="13">
        <f>IF(D1890="","",SUBTOTAL(3,D$7:$D1890))</f>
        <v>1860</v>
      </c>
      <c r="B1890" s="376"/>
      <c r="C1890" s="55" t="s">
        <v>1076</v>
      </c>
      <c r="D1890" s="56" t="s">
        <v>570</v>
      </c>
      <c r="E1890" s="55" t="s">
        <v>1700</v>
      </c>
      <c r="F1890" s="53" t="s">
        <v>1841</v>
      </c>
      <c r="G1890" s="376"/>
      <c r="H1890" s="54" t="s">
        <v>44</v>
      </c>
      <c r="I1890" s="373"/>
      <c r="J1890" s="389"/>
      <c r="K1890" s="53"/>
      <c r="L1890" s="51">
        <v>10607170</v>
      </c>
      <c r="M1890" s="51">
        <v>10607170</v>
      </c>
      <c r="N1890" s="51">
        <v>10607170</v>
      </c>
      <c r="O1890" s="51">
        <v>10607170</v>
      </c>
      <c r="P1890" s="51">
        <v>10607170</v>
      </c>
      <c r="Q1890" s="51">
        <v>10607170</v>
      </c>
      <c r="R1890" s="51">
        <v>10607170</v>
      </c>
      <c r="S1890" s="51">
        <v>10607170</v>
      </c>
      <c r="T1890" s="51">
        <v>10607170</v>
      </c>
    </row>
    <row r="1891" spans="1:20" s="10" customFormat="1" ht="65.099999999999994" customHeight="1" x14ac:dyDescent="0.3">
      <c r="A1891" s="13">
        <f>IF(D1891="","",SUBTOTAL(3,D$7:$D1891))</f>
        <v>1861</v>
      </c>
      <c r="B1891" s="376"/>
      <c r="C1891" s="55" t="s">
        <v>2311</v>
      </c>
      <c r="D1891" s="56" t="s">
        <v>2312</v>
      </c>
      <c r="E1891" s="55" t="s">
        <v>2313</v>
      </c>
      <c r="F1891" s="53" t="s">
        <v>2314</v>
      </c>
      <c r="G1891" s="376" t="s">
        <v>2315</v>
      </c>
      <c r="H1891" s="55" t="s">
        <v>17</v>
      </c>
      <c r="I1891" s="55"/>
      <c r="J1891" s="389" t="s">
        <v>2526</v>
      </c>
      <c r="K1891" s="388"/>
      <c r="L1891" s="51">
        <v>8909.4117647058792</v>
      </c>
      <c r="M1891" s="51">
        <v>8909.4117647058792</v>
      </c>
      <c r="N1891" s="51">
        <v>8909.4117647058792</v>
      </c>
      <c r="O1891" s="51">
        <v>8909.4117647058792</v>
      </c>
      <c r="P1891" s="51">
        <v>8909.4117647058792</v>
      </c>
      <c r="Q1891" s="51">
        <v>8909.4117647058792</v>
      </c>
      <c r="R1891" s="51">
        <v>8909.4117647058792</v>
      </c>
      <c r="S1891" s="51">
        <v>8909.4117647058792</v>
      </c>
      <c r="T1891" s="51">
        <v>8909.4117647058792</v>
      </c>
    </row>
    <row r="1892" spans="1:20" s="10" customFormat="1" ht="65.099999999999994" customHeight="1" x14ac:dyDescent="0.3">
      <c r="A1892" s="13">
        <f>IF(D1892="","",SUBTOTAL(3,D$7:$D1892))</f>
        <v>1862</v>
      </c>
      <c r="B1892" s="376"/>
      <c r="C1892" s="55" t="s">
        <v>2311</v>
      </c>
      <c r="D1892" s="56" t="s">
        <v>2312</v>
      </c>
      <c r="E1892" s="54" t="s">
        <v>44</v>
      </c>
      <c r="F1892" s="53" t="s">
        <v>2316</v>
      </c>
      <c r="G1892" s="376"/>
      <c r="H1892" s="54" t="s">
        <v>44</v>
      </c>
      <c r="I1892" s="55"/>
      <c r="J1892" s="389"/>
      <c r="K1892" s="388"/>
      <c r="L1892" s="51">
        <v>13090.588235294117</v>
      </c>
      <c r="M1892" s="51">
        <v>13090.588235294117</v>
      </c>
      <c r="N1892" s="51">
        <v>13090.588235294117</v>
      </c>
      <c r="O1892" s="51">
        <v>13090.588235294117</v>
      </c>
      <c r="P1892" s="51">
        <v>13090.588235294117</v>
      </c>
      <c r="Q1892" s="51">
        <v>13090.588235294117</v>
      </c>
      <c r="R1892" s="51">
        <v>13090.588235294117</v>
      </c>
      <c r="S1892" s="51">
        <v>13090.588235294117</v>
      </c>
      <c r="T1892" s="51">
        <v>13090.588235294117</v>
      </c>
    </row>
    <row r="1893" spans="1:20" s="10" customFormat="1" ht="65.099999999999994" customHeight="1" x14ac:dyDescent="0.3">
      <c r="A1893" s="13">
        <f>IF(D1893="","",SUBTOTAL(3,D$7:$D1893))</f>
        <v>1863</v>
      </c>
      <c r="B1893" s="376"/>
      <c r="C1893" s="55" t="s">
        <v>2311</v>
      </c>
      <c r="D1893" s="56" t="s">
        <v>2312</v>
      </c>
      <c r="E1893" s="54" t="s">
        <v>44</v>
      </c>
      <c r="F1893" s="53" t="s">
        <v>2317</v>
      </c>
      <c r="G1893" s="376"/>
      <c r="H1893" s="54" t="s">
        <v>44</v>
      </c>
      <c r="I1893" s="55"/>
      <c r="J1893" s="389"/>
      <c r="K1893" s="388"/>
      <c r="L1893" s="51">
        <v>11636.470588235294</v>
      </c>
      <c r="M1893" s="51">
        <v>11636.470588235294</v>
      </c>
      <c r="N1893" s="51">
        <v>11636.470588235294</v>
      </c>
      <c r="O1893" s="51">
        <v>11636.470588235294</v>
      </c>
      <c r="P1893" s="51">
        <v>11636.470588235294</v>
      </c>
      <c r="Q1893" s="51">
        <v>11636.470588235294</v>
      </c>
      <c r="R1893" s="51">
        <v>11636.470588235294</v>
      </c>
      <c r="S1893" s="51">
        <v>11636.470588235294</v>
      </c>
      <c r="T1893" s="51">
        <v>11636.470588235294</v>
      </c>
    </row>
    <row r="1894" spans="1:20" s="10" customFormat="1" ht="65.099999999999994" customHeight="1" x14ac:dyDescent="0.3">
      <c r="A1894" s="13">
        <f>IF(D1894="","",SUBTOTAL(3,D$7:$D1894))</f>
        <v>1864</v>
      </c>
      <c r="B1894" s="376"/>
      <c r="C1894" s="55" t="s">
        <v>2311</v>
      </c>
      <c r="D1894" s="56" t="s">
        <v>2312</v>
      </c>
      <c r="E1894" s="54" t="s">
        <v>44</v>
      </c>
      <c r="F1894" s="53" t="s">
        <v>2318</v>
      </c>
      <c r="G1894" s="376"/>
      <c r="H1894" s="54" t="s">
        <v>44</v>
      </c>
      <c r="I1894" s="55"/>
      <c r="J1894" s="389"/>
      <c r="K1894" s="388"/>
      <c r="L1894" s="51">
        <v>20090.588235294119</v>
      </c>
      <c r="M1894" s="51">
        <v>20090.588235294119</v>
      </c>
      <c r="N1894" s="51">
        <v>20090.588235294119</v>
      </c>
      <c r="O1894" s="51">
        <v>20090.588235294119</v>
      </c>
      <c r="P1894" s="51">
        <v>20090.588235294119</v>
      </c>
      <c r="Q1894" s="51">
        <v>20090.588235294119</v>
      </c>
      <c r="R1894" s="51">
        <v>20090.588235294119</v>
      </c>
      <c r="S1894" s="51">
        <v>20090.588235294119</v>
      </c>
      <c r="T1894" s="51">
        <v>20090.588235294119</v>
      </c>
    </row>
    <row r="1895" spans="1:20" s="10" customFormat="1" ht="65.099999999999994" customHeight="1" x14ac:dyDescent="0.3">
      <c r="A1895" s="13">
        <f>IF(D1895="","",SUBTOTAL(3,D$7:$D1895))</f>
        <v>1865</v>
      </c>
      <c r="B1895" s="376"/>
      <c r="C1895" s="55" t="s">
        <v>2311</v>
      </c>
      <c r="D1895" s="56" t="s">
        <v>2312</v>
      </c>
      <c r="E1895" s="54" t="s">
        <v>44</v>
      </c>
      <c r="F1895" s="53" t="s">
        <v>2319</v>
      </c>
      <c r="G1895" s="376"/>
      <c r="H1895" s="54" t="s">
        <v>44</v>
      </c>
      <c r="I1895" s="55"/>
      <c r="J1895" s="389"/>
      <c r="K1895" s="388"/>
      <c r="L1895" s="51">
        <v>16272.941176470589</v>
      </c>
      <c r="M1895" s="51">
        <v>16272.941176470589</v>
      </c>
      <c r="N1895" s="51">
        <v>16272.941176470589</v>
      </c>
      <c r="O1895" s="51">
        <v>16272.941176470589</v>
      </c>
      <c r="P1895" s="51">
        <v>16272.941176470589</v>
      </c>
      <c r="Q1895" s="51">
        <v>16272.941176470589</v>
      </c>
      <c r="R1895" s="51">
        <v>16272.941176470589</v>
      </c>
      <c r="S1895" s="51">
        <v>16272.941176470589</v>
      </c>
      <c r="T1895" s="51">
        <v>16272.941176470589</v>
      </c>
    </row>
    <row r="1896" spans="1:20" s="10" customFormat="1" ht="65.099999999999994" customHeight="1" x14ac:dyDescent="0.3">
      <c r="A1896" s="13">
        <f>IF(D1896="","",SUBTOTAL(3,D$7:$D1896))</f>
        <v>1866</v>
      </c>
      <c r="B1896" s="376"/>
      <c r="C1896" s="55" t="s">
        <v>2311</v>
      </c>
      <c r="D1896" s="56" t="s">
        <v>2312</v>
      </c>
      <c r="E1896" s="54" t="s">
        <v>44</v>
      </c>
      <c r="F1896" s="53" t="s">
        <v>2320</v>
      </c>
      <c r="G1896" s="376"/>
      <c r="H1896" s="54" t="s">
        <v>44</v>
      </c>
      <c r="I1896" s="55"/>
      <c r="J1896" s="389"/>
      <c r="K1896" s="388"/>
      <c r="L1896" s="51">
        <v>25636.470588235294</v>
      </c>
      <c r="M1896" s="51">
        <v>25636.470588235294</v>
      </c>
      <c r="N1896" s="51">
        <v>25636.470588235294</v>
      </c>
      <c r="O1896" s="51">
        <v>25636.470588235294</v>
      </c>
      <c r="P1896" s="51">
        <v>25636.470588235294</v>
      </c>
      <c r="Q1896" s="51">
        <v>25636.470588235294</v>
      </c>
      <c r="R1896" s="51">
        <v>25636.470588235294</v>
      </c>
      <c r="S1896" s="51">
        <v>25636.470588235294</v>
      </c>
      <c r="T1896" s="51">
        <v>25636.470588235294</v>
      </c>
    </row>
    <row r="1897" spans="1:20" s="10" customFormat="1" ht="65.099999999999994" customHeight="1" x14ac:dyDescent="0.3">
      <c r="A1897" s="13">
        <f>IF(D1897="","",SUBTOTAL(3,D$7:$D1897))</f>
        <v>1867</v>
      </c>
      <c r="B1897" s="376"/>
      <c r="C1897" s="55" t="s">
        <v>2311</v>
      </c>
      <c r="D1897" s="56" t="s">
        <v>2312</v>
      </c>
      <c r="E1897" s="54" t="s">
        <v>44</v>
      </c>
      <c r="F1897" s="53" t="s">
        <v>2321</v>
      </c>
      <c r="G1897" s="376"/>
      <c r="H1897" s="54" t="s">
        <v>44</v>
      </c>
      <c r="I1897" s="55"/>
      <c r="J1897" s="389"/>
      <c r="K1897" s="388"/>
      <c r="L1897" s="51">
        <v>23727.058823529413</v>
      </c>
      <c r="M1897" s="51">
        <v>23727.058823529413</v>
      </c>
      <c r="N1897" s="51">
        <v>23727.058823529413</v>
      </c>
      <c r="O1897" s="51">
        <v>23727.058823529413</v>
      </c>
      <c r="P1897" s="51">
        <v>23727.058823529413</v>
      </c>
      <c r="Q1897" s="51">
        <v>23727.058823529413</v>
      </c>
      <c r="R1897" s="51">
        <v>23727.058823529413</v>
      </c>
      <c r="S1897" s="51">
        <v>23727.058823529413</v>
      </c>
      <c r="T1897" s="51">
        <v>23727.058823529413</v>
      </c>
    </row>
    <row r="1898" spans="1:20" s="10" customFormat="1" ht="65.099999999999994" customHeight="1" x14ac:dyDescent="0.3">
      <c r="A1898" s="13">
        <f>IF(D1898="","",SUBTOTAL(3,D$7:$D1898))</f>
        <v>1868</v>
      </c>
      <c r="B1898" s="376"/>
      <c r="C1898" s="55" t="s">
        <v>2311</v>
      </c>
      <c r="D1898" s="56" t="s">
        <v>2312</v>
      </c>
      <c r="E1898" s="54" t="s">
        <v>44</v>
      </c>
      <c r="F1898" s="53" t="s">
        <v>2322</v>
      </c>
      <c r="G1898" s="376"/>
      <c r="H1898" s="54" t="s">
        <v>44</v>
      </c>
      <c r="I1898" s="55"/>
      <c r="J1898" s="389"/>
      <c r="K1898" s="388"/>
      <c r="L1898" s="51">
        <v>33363.529411764706</v>
      </c>
      <c r="M1898" s="51">
        <v>33363.529411764706</v>
      </c>
      <c r="N1898" s="51">
        <v>33363.529411764706</v>
      </c>
      <c r="O1898" s="51">
        <v>33363.529411764706</v>
      </c>
      <c r="P1898" s="51">
        <v>33363.529411764706</v>
      </c>
      <c r="Q1898" s="51">
        <v>33363.529411764706</v>
      </c>
      <c r="R1898" s="51">
        <v>33363.529411764706</v>
      </c>
      <c r="S1898" s="51">
        <v>33363.529411764706</v>
      </c>
      <c r="T1898" s="51">
        <v>33363.529411764706</v>
      </c>
    </row>
    <row r="1899" spans="1:20" s="10" customFormat="1" ht="65.099999999999994" customHeight="1" x14ac:dyDescent="0.3">
      <c r="A1899" s="13">
        <f>IF(D1899="","",SUBTOTAL(3,D$7:$D1899))</f>
        <v>1869</v>
      </c>
      <c r="B1899" s="376"/>
      <c r="C1899" s="55" t="s">
        <v>2311</v>
      </c>
      <c r="D1899" s="56" t="s">
        <v>2312</v>
      </c>
      <c r="E1899" s="54" t="s">
        <v>44</v>
      </c>
      <c r="F1899" s="53" t="s">
        <v>2323</v>
      </c>
      <c r="G1899" s="376"/>
      <c r="H1899" s="54" t="s">
        <v>44</v>
      </c>
      <c r="I1899" s="55"/>
      <c r="J1899" s="389"/>
      <c r="K1899" s="388"/>
      <c r="L1899" s="51">
        <v>26272.941176470587</v>
      </c>
      <c r="M1899" s="51">
        <v>26272.941176470587</v>
      </c>
      <c r="N1899" s="51">
        <v>26272.941176470587</v>
      </c>
      <c r="O1899" s="51">
        <v>26272.941176470587</v>
      </c>
      <c r="P1899" s="51">
        <v>26272.941176470587</v>
      </c>
      <c r="Q1899" s="51">
        <v>26272.941176470587</v>
      </c>
      <c r="R1899" s="51">
        <v>26272.941176470587</v>
      </c>
      <c r="S1899" s="51">
        <v>26272.941176470587</v>
      </c>
      <c r="T1899" s="51">
        <v>26272.941176470587</v>
      </c>
    </row>
    <row r="1900" spans="1:20" s="10" customFormat="1" ht="65.099999999999994" customHeight="1" x14ac:dyDescent="0.3">
      <c r="A1900" s="13">
        <f>IF(D1900="","",SUBTOTAL(3,D$7:$D1900))</f>
        <v>1870</v>
      </c>
      <c r="B1900" s="376"/>
      <c r="C1900" s="55" t="s">
        <v>2311</v>
      </c>
      <c r="D1900" s="56" t="s">
        <v>2312</v>
      </c>
      <c r="E1900" s="54" t="s">
        <v>44</v>
      </c>
      <c r="F1900" s="53" t="s">
        <v>2324</v>
      </c>
      <c r="G1900" s="376"/>
      <c r="H1900" s="54" t="s">
        <v>44</v>
      </c>
      <c r="I1900" s="55"/>
      <c r="J1900" s="389"/>
      <c r="K1900" s="388"/>
      <c r="L1900" s="51">
        <v>38636.470588235294</v>
      </c>
      <c r="M1900" s="51">
        <v>38636.470588235294</v>
      </c>
      <c r="N1900" s="51">
        <v>38636.470588235294</v>
      </c>
      <c r="O1900" s="51">
        <v>38636.470588235294</v>
      </c>
      <c r="P1900" s="51">
        <v>38636.470588235294</v>
      </c>
      <c r="Q1900" s="51">
        <v>38636.470588235294</v>
      </c>
      <c r="R1900" s="51">
        <v>38636.470588235294</v>
      </c>
      <c r="S1900" s="51">
        <v>38636.470588235294</v>
      </c>
      <c r="T1900" s="51">
        <v>38636.470588235294</v>
      </c>
    </row>
    <row r="1901" spans="1:20" s="10" customFormat="1" ht="65.099999999999994" customHeight="1" x14ac:dyDescent="0.3">
      <c r="A1901" s="13">
        <f>IF(D1901="","",SUBTOTAL(3,D$7:$D1901))</f>
        <v>1871</v>
      </c>
      <c r="B1901" s="376"/>
      <c r="C1901" s="55" t="s">
        <v>2311</v>
      </c>
      <c r="D1901" s="56" t="s">
        <v>2312</v>
      </c>
      <c r="E1901" s="54" t="s">
        <v>44</v>
      </c>
      <c r="F1901" s="53" t="s">
        <v>2325</v>
      </c>
      <c r="G1901" s="376"/>
      <c r="H1901" s="54" t="s">
        <v>44</v>
      </c>
      <c r="I1901" s="55"/>
      <c r="J1901" s="389"/>
      <c r="K1901" s="388"/>
      <c r="L1901" s="51">
        <v>37636.470588235294</v>
      </c>
      <c r="M1901" s="51">
        <v>37636.470588235294</v>
      </c>
      <c r="N1901" s="51">
        <v>37636.470588235294</v>
      </c>
      <c r="O1901" s="51">
        <v>37636.470588235294</v>
      </c>
      <c r="P1901" s="51">
        <v>37636.470588235294</v>
      </c>
      <c r="Q1901" s="51">
        <v>37636.470588235294</v>
      </c>
      <c r="R1901" s="51">
        <v>37636.470588235294</v>
      </c>
      <c r="S1901" s="51">
        <v>37636.470588235294</v>
      </c>
      <c r="T1901" s="51">
        <v>37636.470588235294</v>
      </c>
    </row>
    <row r="1902" spans="1:20" s="10" customFormat="1" ht="65.099999999999994" customHeight="1" x14ac:dyDescent="0.3">
      <c r="A1902" s="13">
        <f>IF(D1902="","",SUBTOTAL(3,D$7:$D1902))</f>
        <v>1872</v>
      </c>
      <c r="B1902" s="376"/>
      <c r="C1902" s="55" t="s">
        <v>2311</v>
      </c>
      <c r="D1902" s="56" t="s">
        <v>2312</v>
      </c>
      <c r="E1902" s="54" t="s">
        <v>44</v>
      </c>
      <c r="F1902" s="53" t="s">
        <v>2326</v>
      </c>
      <c r="G1902" s="376"/>
      <c r="H1902" s="54" t="s">
        <v>44</v>
      </c>
      <c r="I1902" s="55"/>
      <c r="J1902" s="389"/>
      <c r="K1902" s="388"/>
      <c r="L1902" s="51">
        <v>64636.470588235294</v>
      </c>
      <c r="M1902" s="51">
        <v>64636.470588235294</v>
      </c>
      <c r="N1902" s="51">
        <v>64636.470588235294</v>
      </c>
      <c r="O1902" s="51">
        <v>64636.470588235294</v>
      </c>
      <c r="P1902" s="51">
        <v>64636.470588235294</v>
      </c>
      <c r="Q1902" s="51">
        <v>64636.470588235294</v>
      </c>
      <c r="R1902" s="51">
        <v>64636.470588235294</v>
      </c>
      <c r="S1902" s="51">
        <v>64636.470588235294</v>
      </c>
      <c r="T1902" s="51">
        <v>64636.470588235294</v>
      </c>
    </row>
    <row r="1903" spans="1:20" s="10" customFormat="1" ht="65.099999999999994" customHeight="1" x14ac:dyDescent="0.3">
      <c r="A1903" s="13">
        <f>IF(D1903="","",SUBTOTAL(3,D$7:$D1903))</f>
        <v>1873</v>
      </c>
      <c r="B1903" s="376"/>
      <c r="C1903" s="55" t="s">
        <v>2311</v>
      </c>
      <c r="D1903" s="56" t="s">
        <v>2312</v>
      </c>
      <c r="E1903" s="54" t="s">
        <v>44</v>
      </c>
      <c r="F1903" s="53" t="s">
        <v>2327</v>
      </c>
      <c r="G1903" s="376"/>
      <c r="H1903" s="54" t="s">
        <v>44</v>
      </c>
      <c r="I1903" s="55"/>
      <c r="J1903" s="389"/>
      <c r="K1903" s="388"/>
      <c r="L1903" s="51">
        <v>73000</v>
      </c>
      <c r="M1903" s="51">
        <v>73000</v>
      </c>
      <c r="N1903" s="51">
        <v>73000</v>
      </c>
      <c r="O1903" s="51">
        <v>73000</v>
      </c>
      <c r="P1903" s="51">
        <v>73000</v>
      </c>
      <c r="Q1903" s="51">
        <v>73000</v>
      </c>
      <c r="R1903" s="51">
        <v>73000</v>
      </c>
      <c r="S1903" s="51">
        <v>73000</v>
      </c>
      <c r="T1903" s="51">
        <v>73000</v>
      </c>
    </row>
    <row r="1904" spans="1:20" s="10" customFormat="1" ht="65.099999999999994" customHeight="1" x14ac:dyDescent="0.3">
      <c r="A1904" s="13">
        <f>IF(D1904="","",SUBTOTAL(3,D$7:$D1904))</f>
        <v>1874</v>
      </c>
      <c r="B1904" s="376"/>
      <c r="C1904" s="55" t="s">
        <v>2311</v>
      </c>
      <c r="D1904" s="56" t="s">
        <v>2312</v>
      </c>
      <c r="E1904" s="54" t="s">
        <v>44</v>
      </c>
      <c r="F1904" s="53" t="s">
        <v>2328</v>
      </c>
      <c r="G1904" s="376"/>
      <c r="H1904" s="54" t="s">
        <v>44</v>
      </c>
      <c r="I1904" s="55"/>
      <c r="J1904" s="389"/>
      <c r="K1904" s="388"/>
      <c r="L1904" s="51">
        <v>91182.352941176476</v>
      </c>
      <c r="M1904" s="51">
        <v>91182.352941176476</v>
      </c>
      <c r="N1904" s="51">
        <v>91182.352941176476</v>
      </c>
      <c r="O1904" s="51">
        <v>91182.352941176476</v>
      </c>
      <c r="P1904" s="51">
        <v>91182.352941176476</v>
      </c>
      <c r="Q1904" s="51">
        <v>91182.352941176476</v>
      </c>
      <c r="R1904" s="51">
        <v>91182.352941176476</v>
      </c>
      <c r="S1904" s="51">
        <v>91182.352941176476</v>
      </c>
      <c r="T1904" s="51">
        <v>91182.352941176476</v>
      </c>
    </row>
    <row r="1905" spans="1:20" s="10" customFormat="1" ht="65.099999999999994" customHeight="1" x14ac:dyDescent="0.3">
      <c r="A1905" s="13">
        <f>IF(D1905="","",SUBTOTAL(3,D$7:$D1905))</f>
        <v>1875</v>
      </c>
      <c r="B1905" s="376"/>
      <c r="C1905" s="55" t="s">
        <v>2311</v>
      </c>
      <c r="D1905" s="56" t="s">
        <v>2312</v>
      </c>
      <c r="E1905" s="54" t="s">
        <v>44</v>
      </c>
      <c r="F1905" s="53" t="s">
        <v>2329</v>
      </c>
      <c r="G1905" s="376"/>
      <c r="H1905" s="54" t="s">
        <v>44</v>
      </c>
      <c r="I1905" s="55"/>
      <c r="J1905" s="389"/>
      <c r="K1905" s="388"/>
      <c r="L1905" s="51">
        <v>99544.705882352937</v>
      </c>
      <c r="M1905" s="51">
        <v>99544.705882352937</v>
      </c>
      <c r="N1905" s="51">
        <v>99544.705882352937</v>
      </c>
      <c r="O1905" s="51">
        <v>99544.705882352937</v>
      </c>
      <c r="P1905" s="51">
        <v>99544.705882352937</v>
      </c>
      <c r="Q1905" s="51">
        <v>99544.705882352937</v>
      </c>
      <c r="R1905" s="51">
        <v>99544.705882352937</v>
      </c>
      <c r="S1905" s="51">
        <v>99544.705882352937</v>
      </c>
      <c r="T1905" s="51">
        <v>99544.705882352937</v>
      </c>
    </row>
    <row r="1906" spans="1:20" s="10" customFormat="1" ht="65.099999999999994" customHeight="1" x14ac:dyDescent="0.3">
      <c r="A1906" s="13">
        <f>IF(D1906="","",SUBTOTAL(3,D$7:$D1906))</f>
        <v>1876</v>
      </c>
      <c r="B1906" s="376"/>
      <c r="C1906" s="55" t="s">
        <v>2311</v>
      </c>
      <c r="D1906" s="56" t="s">
        <v>2312</v>
      </c>
      <c r="E1906" s="54" t="s">
        <v>44</v>
      </c>
      <c r="F1906" s="53" t="s">
        <v>2330</v>
      </c>
      <c r="G1906" s="376"/>
      <c r="H1906" s="54" t="s">
        <v>44</v>
      </c>
      <c r="I1906" s="55"/>
      <c r="J1906" s="389"/>
      <c r="K1906" s="388"/>
      <c r="L1906" s="51">
        <v>117090.58823529413</v>
      </c>
      <c r="M1906" s="51">
        <v>117090.58823529413</v>
      </c>
      <c r="N1906" s="51">
        <v>117090.58823529413</v>
      </c>
      <c r="O1906" s="51">
        <v>117090.58823529413</v>
      </c>
      <c r="P1906" s="51">
        <v>117090.58823529413</v>
      </c>
      <c r="Q1906" s="51">
        <v>117090.58823529413</v>
      </c>
      <c r="R1906" s="51">
        <v>117090.58823529413</v>
      </c>
      <c r="S1906" s="51">
        <v>117090.58823529413</v>
      </c>
      <c r="T1906" s="51">
        <v>117090.58823529413</v>
      </c>
    </row>
    <row r="1907" spans="1:20" s="10" customFormat="1" ht="65.099999999999994" customHeight="1" x14ac:dyDescent="0.3">
      <c r="A1907" s="13">
        <f>IF(D1907="","",SUBTOTAL(3,D$7:$D1907))</f>
        <v>1877</v>
      </c>
      <c r="B1907" s="376"/>
      <c r="C1907" s="55" t="s">
        <v>2311</v>
      </c>
      <c r="D1907" s="56" t="s">
        <v>2312</v>
      </c>
      <c r="E1907" s="54" t="s">
        <v>44</v>
      </c>
      <c r="F1907" s="53" t="s">
        <v>2331</v>
      </c>
      <c r="G1907" s="376"/>
      <c r="H1907" s="54" t="s">
        <v>44</v>
      </c>
      <c r="I1907" s="55"/>
      <c r="J1907" s="389"/>
      <c r="K1907" s="388"/>
      <c r="L1907" s="51">
        <v>154182.35294117648</v>
      </c>
      <c r="M1907" s="51">
        <v>154182.35294117648</v>
      </c>
      <c r="N1907" s="51">
        <v>154182.35294117648</v>
      </c>
      <c r="O1907" s="51">
        <v>154182.35294117648</v>
      </c>
      <c r="P1907" s="51">
        <v>154182.35294117648</v>
      </c>
      <c r="Q1907" s="51">
        <v>154182.35294117648</v>
      </c>
      <c r="R1907" s="51">
        <v>154182.35294117648</v>
      </c>
      <c r="S1907" s="51">
        <v>154182.35294117648</v>
      </c>
      <c r="T1907" s="51">
        <v>154182.35294117648</v>
      </c>
    </row>
    <row r="1908" spans="1:20" s="10" customFormat="1" ht="65.099999999999994" customHeight="1" x14ac:dyDescent="0.3">
      <c r="A1908" s="13">
        <f>IF(D1908="","",SUBTOTAL(3,D$7:$D1908))</f>
        <v>1878</v>
      </c>
      <c r="B1908" s="376"/>
      <c r="C1908" s="55" t="s">
        <v>2311</v>
      </c>
      <c r="D1908" s="56" t="s">
        <v>2312</v>
      </c>
      <c r="E1908" s="54" t="s">
        <v>44</v>
      </c>
      <c r="F1908" s="53" t="s">
        <v>2332</v>
      </c>
      <c r="G1908" s="376"/>
      <c r="H1908" s="54" t="s">
        <v>44</v>
      </c>
      <c r="I1908" s="55"/>
      <c r="J1908" s="389"/>
      <c r="K1908" s="388"/>
      <c r="L1908" s="51">
        <v>229817.64705882352</v>
      </c>
      <c r="M1908" s="51">
        <v>229817.64705882352</v>
      </c>
      <c r="N1908" s="51">
        <v>229817.64705882352</v>
      </c>
      <c r="O1908" s="51">
        <v>229817.64705882352</v>
      </c>
      <c r="P1908" s="51">
        <v>229817.64705882352</v>
      </c>
      <c r="Q1908" s="51">
        <v>229817.64705882352</v>
      </c>
      <c r="R1908" s="51">
        <v>229817.64705882352</v>
      </c>
      <c r="S1908" s="51">
        <v>229817.64705882352</v>
      </c>
      <c r="T1908" s="51">
        <v>229817.64705882352</v>
      </c>
    </row>
    <row r="1909" spans="1:20" s="10" customFormat="1" ht="65.099999999999994" customHeight="1" x14ac:dyDescent="0.3">
      <c r="A1909" s="13">
        <f>IF(D1909="","",SUBTOTAL(3,D$7:$D1909))</f>
        <v>1879</v>
      </c>
      <c r="B1909" s="376"/>
      <c r="C1909" s="55" t="s">
        <v>2311</v>
      </c>
      <c r="D1909" s="56" t="s">
        <v>2312</v>
      </c>
      <c r="E1909" s="54" t="s">
        <v>44</v>
      </c>
      <c r="F1909" s="53" t="s">
        <v>2333</v>
      </c>
      <c r="G1909" s="376"/>
      <c r="H1909" s="54" t="s">
        <v>44</v>
      </c>
      <c r="I1909" s="55"/>
      <c r="J1909" s="389"/>
      <c r="K1909" s="388"/>
      <c r="L1909" s="51">
        <v>328090.5882352941</v>
      </c>
      <c r="M1909" s="51">
        <v>328090.5882352941</v>
      </c>
      <c r="N1909" s="51">
        <v>328090.5882352941</v>
      </c>
      <c r="O1909" s="51">
        <v>328090.5882352941</v>
      </c>
      <c r="P1909" s="51">
        <v>328090.5882352941</v>
      </c>
      <c r="Q1909" s="51">
        <v>328090.5882352941</v>
      </c>
      <c r="R1909" s="51">
        <v>328090.5882352941</v>
      </c>
      <c r="S1909" s="51">
        <v>328090.5882352941</v>
      </c>
      <c r="T1909" s="51">
        <v>328090.5882352941</v>
      </c>
    </row>
    <row r="1910" spans="1:20" s="10" customFormat="1" ht="65.099999999999994" customHeight="1" x14ac:dyDescent="0.3">
      <c r="A1910" s="13">
        <f>IF(D1910="","",SUBTOTAL(3,D$7:$D1910))</f>
        <v>1880</v>
      </c>
      <c r="B1910" s="376"/>
      <c r="C1910" s="55" t="s">
        <v>2311</v>
      </c>
      <c r="D1910" s="56" t="s">
        <v>2312</v>
      </c>
      <c r="E1910" s="54" t="s">
        <v>44</v>
      </c>
      <c r="F1910" s="53" t="s">
        <v>2334</v>
      </c>
      <c r="G1910" s="376"/>
      <c r="H1910" s="54" t="s">
        <v>44</v>
      </c>
      <c r="I1910" s="55"/>
      <c r="J1910" s="389"/>
      <c r="K1910" s="388"/>
      <c r="L1910" s="51">
        <v>411363.5294117647</v>
      </c>
      <c r="M1910" s="51">
        <v>411363.5294117647</v>
      </c>
      <c r="N1910" s="51">
        <v>411363.5294117647</v>
      </c>
      <c r="O1910" s="51">
        <v>411363.5294117647</v>
      </c>
      <c r="P1910" s="51">
        <v>411363.5294117647</v>
      </c>
      <c r="Q1910" s="51">
        <v>411363.5294117647</v>
      </c>
      <c r="R1910" s="51">
        <v>411363.5294117647</v>
      </c>
      <c r="S1910" s="51">
        <v>411363.5294117647</v>
      </c>
      <c r="T1910" s="51">
        <v>411363.5294117647</v>
      </c>
    </row>
    <row r="1911" spans="1:20" s="10" customFormat="1" ht="65.099999999999994" customHeight="1" x14ac:dyDescent="0.3">
      <c r="A1911" s="13">
        <f>IF(D1911="","",SUBTOTAL(3,D$7:$D1911))</f>
        <v>1881</v>
      </c>
      <c r="B1911" s="376"/>
      <c r="C1911" s="55" t="s">
        <v>2311</v>
      </c>
      <c r="D1911" s="56" t="s">
        <v>2312</v>
      </c>
      <c r="E1911" s="54" t="s">
        <v>44</v>
      </c>
      <c r="F1911" s="53" t="s">
        <v>2335</v>
      </c>
      <c r="G1911" s="376"/>
      <c r="H1911" s="54" t="s">
        <v>44</v>
      </c>
      <c r="I1911" s="55"/>
      <c r="J1911" s="389"/>
      <c r="K1911" s="388"/>
      <c r="L1911" s="51">
        <v>390727.0588235294</v>
      </c>
      <c r="M1911" s="51">
        <v>390727.0588235294</v>
      </c>
      <c r="N1911" s="51">
        <v>390727.0588235294</v>
      </c>
      <c r="O1911" s="51">
        <v>390727.0588235294</v>
      </c>
      <c r="P1911" s="51">
        <v>390727.0588235294</v>
      </c>
      <c r="Q1911" s="51">
        <v>390727.0588235294</v>
      </c>
      <c r="R1911" s="51">
        <v>390727.0588235294</v>
      </c>
      <c r="S1911" s="51">
        <v>390727.0588235294</v>
      </c>
      <c r="T1911" s="51">
        <v>390727.0588235294</v>
      </c>
    </row>
    <row r="1912" spans="1:20" s="10" customFormat="1" ht="65.099999999999994" customHeight="1" x14ac:dyDescent="0.3">
      <c r="A1912" s="13">
        <f>IF(D1912="","",SUBTOTAL(3,D$7:$D1912))</f>
        <v>1882</v>
      </c>
      <c r="B1912" s="376"/>
      <c r="C1912" s="55" t="s">
        <v>2311</v>
      </c>
      <c r="D1912" s="56" t="s">
        <v>2312</v>
      </c>
      <c r="E1912" s="54" t="s">
        <v>44</v>
      </c>
      <c r="F1912" s="53" t="s">
        <v>2336</v>
      </c>
      <c r="G1912" s="376"/>
      <c r="H1912" s="54" t="s">
        <v>44</v>
      </c>
      <c r="I1912" s="55"/>
      <c r="J1912" s="389"/>
      <c r="K1912" s="388"/>
      <c r="L1912" s="51">
        <v>509727.0588235294</v>
      </c>
      <c r="M1912" s="51">
        <v>509727.0588235294</v>
      </c>
      <c r="N1912" s="51">
        <v>509727.0588235294</v>
      </c>
      <c r="O1912" s="51">
        <v>509727.0588235294</v>
      </c>
      <c r="P1912" s="51">
        <v>509727.0588235294</v>
      </c>
      <c r="Q1912" s="51">
        <v>509727.0588235294</v>
      </c>
      <c r="R1912" s="51">
        <v>509727.0588235294</v>
      </c>
      <c r="S1912" s="51">
        <v>509727.0588235294</v>
      </c>
      <c r="T1912" s="51">
        <v>509727.0588235294</v>
      </c>
    </row>
    <row r="1913" spans="1:20" s="10" customFormat="1" ht="65.099999999999994" customHeight="1" x14ac:dyDescent="0.3">
      <c r="A1913" s="13">
        <f>IF(D1913="","",SUBTOTAL(3,D$7:$D1913))</f>
        <v>1883</v>
      </c>
      <c r="B1913" s="376"/>
      <c r="C1913" s="55" t="s">
        <v>2311</v>
      </c>
      <c r="D1913" s="56" t="s">
        <v>2312</v>
      </c>
      <c r="E1913" s="54" t="s">
        <v>44</v>
      </c>
      <c r="F1913" s="53" t="s">
        <v>2337</v>
      </c>
      <c r="G1913" s="376"/>
      <c r="H1913" s="54" t="s">
        <v>44</v>
      </c>
      <c r="I1913" s="55"/>
      <c r="J1913" s="389"/>
      <c r="K1913" s="388"/>
      <c r="L1913" s="51">
        <v>55500</v>
      </c>
      <c r="M1913" s="51">
        <v>55500</v>
      </c>
      <c r="N1913" s="51">
        <v>55500</v>
      </c>
      <c r="O1913" s="51">
        <v>55500</v>
      </c>
      <c r="P1913" s="51">
        <v>55500</v>
      </c>
      <c r="Q1913" s="51">
        <v>55500</v>
      </c>
      <c r="R1913" s="51">
        <v>55500</v>
      </c>
      <c r="S1913" s="51">
        <v>55500</v>
      </c>
      <c r="T1913" s="51">
        <v>55500</v>
      </c>
    </row>
    <row r="1914" spans="1:20" s="10" customFormat="1" ht="65.099999999999994" customHeight="1" x14ac:dyDescent="0.3">
      <c r="A1914" s="13">
        <f>IF(D1914="","",SUBTOTAL(3,D$7:$D1914))</f>
        <v>1884</v>
      </c>
      <c r="B1914" s="376"/>
      <c r="C1914" s="55" t="s">
        <v>2311</v>
      </c>
      <c r="D1914" s="56" t="s">
        <v>2312</v>
      </c>
      <c r="E1914" s="54" t="s">
        <v>44</v>
      </c>
      <c r="F1914" s="53" t="s">
        <v>2338</v>
      </c>
      <c r="G1914" s="376"/>
      <c r="H1914" s="54" t="s">
        <v>44</v>
      </c>
      <c r="I1914" s="55"/>
      <c r="J1914" s="389"/>
      <c r="K1914" s="388"/>
      <c r="L1914" s="51">
        <v>68800</v>
      </c>
      <c r="M1914" s="51">
        <v>68800</v>
      </c>
      <c r="N1914" s="51">
        <v>68800</v>
      </c>
      <c r="O1914" s="51">
        <v>68800</v>
      </c>
      <c r="P1914" s="51">
        <v>68800</v>
      </c>
      <c r="Q1914" s="51">
        <v>68800</v>
      </c>
      <c r="R1914" s="51">
        <v>68800</v>
      </c>
      <c r="S1914" s="51">
        <v>68800</v>
      </c>
      <c r="T1914" s="51">
        <v>68800</v>
      </c>
    </row>
    <row r="1915" spans="1:20" s="10" customFormat="1" ht="65.099999999999994" customHeight="1" x14ac:dyDescent="0.3">
      <c r="A1915" s="13">
        <f>IF(D1915="","",SUBTOTAL(3,D$7:$D1915))</f>
        <v>1885</v>
      </c>
      <c r="B1915" s="376"/>
      <c r="C1915" s="55" t="s">
        <v>2311</v>
      </c>
      <c r="D1915" s="56" t="s">
        <v>2312</v>
      </c>
      <c r="E1915" s="54" t="s">
        <v>44</v>
      </c>
      <c r="F1915" s="53" t="s">
        <v>2339</v>
      </c>
      <c r="G1915" s="376"/>
      <c r="H1915" s="54" t="s">
        <v>44</v>
      </c>
      <c r="I1915" s="55"/>
      <c r="J1915" s="389"/>
      <c r="K1915" s="388"/>
      <c r="L1915" s="51">
        <v>89100</v>
      </c>
      <c r="M1915" s="51">
        <v>89100</v>
      </c>
      <c r="N1915" s="51">
        <v>89100</v>
      </c>
      <c r="O1915" s="51">
        <v>89100</v>
      </c>
      <c r="P1915" s="51">
        <v>89100</v>
      </c>
      <c r="Q1915" s="51">
        <v>89100</v>
      </c>
      <c r="R1915" s="51">
        <v>89100</v>
      </c>
      <c r="S1915" s="51">
        <v>89100</v>
      </c>
      <c r="T1915" s="51">
        <v>89100</v>
      </c>
    </row>
    <row r="1916" spans="1:20" s="10" customFormat="1" ht="65.099999999999994" customHeight="1" x14ac:dyDescent="0.3">
      <c r="A1916" s="13">
        <f>IF(D1916="","",SUBTOTAL(3,D$7:$D1916))</f>
        <v>1886</v>
      </c>
      <c r="B1916" s="376"/>
      <c r="C1916" s="55" t="s">
        <v>2311</v>
      </c>
      <c r="D1916" s="56" t="s">
        <v>2312</v>
      </c>
      <c r="E1916" s="54" t="s">
        <v>44</v>
      </c>
      <c r="F1916" s="53" t="s">
        <v>2340</v>
      </c>
      <c r="G1916" s="376"/>
      <c r="H1916" s="54" t="s">
        <v>44</v>
      </c>
      <c r="I1916" s="55"/>
      <c r="J1916" s="389"/>
      <c r="K1916" s="388"/>
      <c r="L1916" s="51">
        <v>149400</v>
      </c>
      <c r="M1916" s="51">
        <v>149400</v>
      </c>
      <c r="N1916" s="51">
        <v>149400</v>
      </c>
      <c r="O1916" s="51">
        <v>149400</v>
      </c>
      <c r="P1916" s="51">
        <v>149400</v>
      </c>
      <c r="Q1916" s="51">
        <v>149400</v>
      </c>
      <c r="R1916" s="51">
        <v>149400</v>
      </c>
      <c r="S1916" s="51">
        <v>149400</v>
      </c>
      <c r="T1916" s="51">
        <v>149400</v>
      </c>
    </row>
    <row r="1917" spans="1:20" s="10" customFormat="1" ht="65.099999999999994" customHeight="1" x14ac:dyDescent="0.3">
      <c r="A1917" s="13">
        <f>IF(D1917="","",SUBTOTAL(3,D$7:$D1917))</f>
        <v>1887</v>
      </c>
      <c r="B1917" s="376"/>
      <c r="C1917" s="55" t="s">
        <v>2311</v>
      </c>
      <c r="D1917" s="56" t="s">
        <v>2312</v>
      </c>
      <c r="E1917" s="54" t="s">
        <v>44</v>
      </c>
      <c r="F1917" s="53" t="s">
        <v>2341</v>
      </c>
      <c r="G1917" s="376"/>
      <c r="H1917" s="54" t="s">
        <v>44</v>
      </c>
      <c r="I1917" s="55"/>
      <c r="J1917" s="389"/>
      <c r="K1917" s="388"/>
      <c r="L1917" s="51">
        <v>114700</v>
      </c>
      <c r="M1917" s="51">
        <v>114700</v>
      </c>
      <c r="N1917" s="51">
        <v>114700</v>
      </c>
      <c r="O1917" s="51">
        <v>114700</v>
      </c>
      <c r="P1917" s="51">
        <v>114700</v>
      </c>
      <c r="Q1917" s="51">
        <v>114700</v>
      </c>
      <c r="R1917" s="51">
        <v>114700</v>
      </c>
      <c r="S1917" s="51">
        <v>114700</v>
      </c>
      <c r="T1917" s="51">
        <v>114700</v>
      </c>
    </row>
    <row r="1918" spans="1:20" s="10" customFormat="1" ht="65.099999999999994" customHeight="1" x14ac:dyDescent="0.3">
      <c r="A1918" s="13">
        <f>IF(D1918="","",SUBTOTAL(3,D$7:$D1918))</f>
        <v>1888</v>
      </c>
      <c r="B1918" s="376"/>
      <c r="C1918" s="55" t="s">
        <v>2311</v>
      </c>
      <c r="D1918" s="56" t="s">
        <v>2312</v>
      </c>
      <c r="E1918" s="54" t="s">
        <v>44</v>
      </c>
      <c r="F1918" s="53" t="s">
        <v>2342</v>
      </c>
      <c r="G1918" s="376"/>
      <c r="H1918" s="54" t="s">
        <v>44</v>
      </c>
      <c r="I1918" s="55"/>
      <c r="J1918" s="389"/>
      <c r="K1918" s="388"/>
      <c r="L1918" s="51">
        <v>183300</v>
      </c>
      <c r="M1918" s="51">
        <v>183300</v>
      </c>
      <c r="N1918" s="51">
        <v>183300</v>
      </c>
      <c r="O1918" s="51">
        <v>183300</v>
      </c>
      <c r="P1918" s="51">
        <v>183300</v>
      </c>
      <c r="Q1918" s="51">
        <v>183300</v>
      </c>
      <c r="R1918" s="51">
        <v>183300</v>
      </c>
      <c r="S1918" s="51">
        <v>183300</v>
      </c>
      <c r="T1918" s="51">
        <v>183300</v>
      </c>
    </row>
    <row r="1919" spans="1:20" s="10" customFormat="1" ht="65.099999999999994" customHeight="1" x14ac:dyDescent="0.3">
      <c r="A1919" s="13">
        <f>IF(D1919="","",SUBTOTAL(3,D$7:$D1919))</f>
        <v>1889</v>
      </c>
      <c r="B1919" s="376"/>
      <c r="C1919" s="55" t="s">
        <v>2311</v>
      </c>
      <c r="D1919" s="56" t="s">
        <v>2312</v>
      </c>
      <c r="E1919" s="54" t="s">
        <v>44</v>
      </c>
      <c r="F1919" s="53" t="s">
        <v>2343</v>
      </c>
      <c r="G1919" s="376"/>
      <c r="H1919" s="54" t="s">
        <v>44</v>
      </c>
      <c r="I1919" s="55"/>
      <c r="J1919" s="389"/>
      <c r="K1919" s="388"/>
      <c r="L1919" s="51">
        <v>142600</v>
      </c>
      <c r="M1919" s="51">
        <v>142600</v>
      </c>
      <c r="N1919" s="51">
        <v>142600</v>
      </c>
      <c r="O1919" s="51">
        <v>142600</v>
      </c>
      <c r="P1919" s="51">
        <v>142600</v>
      </c>
      <c r="Q1919" s="51">
        <v>142600</v>
      </c>
      <c r="R1919" s="51">
        <v>142600</v>
      </c>
      <c r="S1919" s="51">
        <v>142600</v>
      </c>
      <c r="T1919" s="51">
        <v>142600</v>
      </c>
    </row>
    <row r="1920" spans="1:20" s="10" customFormat="1" ht="65.099999999999994" customHeight="1" x14ac:dyDescent="0.3">
      <c r="A1920" s="13">
        <f>IF(D1920="","",SUBTOTAL(3,D$7:$D1920))</f>
        <v>1890</v>
      </c>
      <c r="B1920" s="376"/>
      <c r="C1920" s="55" t="s">
        <v>2311</v>
      </c>
      <c r="D1920" s="56" t="s">
        <v>2312</v>
      </c>
      <c r="E1920" s="54" t="s">
        <v>44</v>
      </c>
      <c r="F1920" s="53" t="s">
        <v>2344</v>
      </c>
      <c r="G1920" s="376"/>
      <c r="H1920" s="54" t="s">
        <v>44</v>
      </c>
      <c r="I1920" s="55"/>
      <c r="J1920" s="389"/>
      <c r="K1920" s="388"/>
      <c r="L1920" s="51">
        <v>233500</v>
      </c>
      <c r="M1920" s="51">
        <v>233500</v>
      </c>
      <c r="N1920" s="51">
        <v>233500</v>
      </c>
      <c r="O1920" s="51">
        <v>233500</v>
      </c>
      <c r="P1920" s="51">
        <v>233500</v>
      </c>
      <c r="Q1920" s="51">
        <v>233500</v>
      </c>
      <c r="R1920" s="51">
        <v>233500</v>
      </c>
      <c r="S1920" s="51">
        <v>233500</v>
      </c>
      <c r="T1920" s="51">
        <v>233500</v>
      </c>
    </row>
    <row r="1921" spans="1:20" s="10" customFormat="1" ht="65.099999999999994" customHeight="1" x14ac:dyDescent="0.3">
      <c r="A1921" s="13">
        <f>IF(D1921="","",SUBTOTAL(3,D$7:$D1921))</f>
        <v>1891</v>
      </c>
      <c r="B1921" s="376"/>
      <c r="C1921" s="55" t="s">
        <v>2311</v>
      </c>
      <c r="D1921" s="56" t="s">
        <v>2312</v>
      </c>
      <c r="E1921" s="54" t="s">
        <v>44</v>
      </c>
      <c r="F1921" s="53" t="s">
        <v>2345</v>
      </c>
      <c r="G1921" s="376"/>
      <c r="H1921" s="54" t="s">
        <v>44</v>
      </c>
      <c r="I1921" s="55"/>
      <c r="J1921" s="389"/>
      <c r="K1921" s="388"/>
      <c r="L1921" s="51">
        <v>184700</v>
      </c>
      <c r="M1921" s="51">
        <v>184700</v>
      </c>
      <c r="N1921" s="51">
        <v>184700</v>
      </c>
      <c r="O1921" s="51">
        <v>184700</v>
      </c>
      <c r="P1921" s="51">
        <v>184700</v>
      </c>
      <c r="Q1921" s="51">
        <v>184700</v>
      </c>
      <c r="R1921" s="51">
        <v>184700</v>
      </c>
      <c r="S1921" s="51">
        <v>184700</v>
      </c>
      <c r="T1921" s="51">
        <v>184700</v>
      </c>
    </row>
    <row r="1922" spans="1:20" s="10" customFormat="1" ht="65.099999999999994" customHeight="1" x14ac:dyDescent="0.3">
      <c r="A1922" s="13">
        <f>IF(D1922="","",SUBTOTAL(3,D$7:$D1922))</f>
        <v>1892</v>
      </c>
      <c r="B1922" s="376"/>
      <c r="C1922" s="55" t="s">
        <v>2311</v>
      </c>
      <c r="D1922" s="56" t="s">
        <v>2312</v>
      </c>
      <c r="E1922" s="54" t="s">
        <v>44</v>
      </c>
      <c r="F1922" s="53" t="s">
        <v>2346</v>
      </c>
      <c r="G1922" s="376"/>
      <c r="H1922" s="54" t="s">
        <v>44</v>
      </c>
      <c r="I1922" s="55"/>
      <c r="J1922" s="389"/>
      <c r="K1922" s="388"/>
      <c r="L1922" s="51">
        <v>303100</v>
      </c>
      <c r="M1922" s="51">
        <v>303100</v>
      </c>
      <c r="N1922" s="51">
        <v>303100</v>
      </c>
      <c r="O1922" s="51">
        <v>303100</v>
      </c>
      <c r="P1922" s="51">
        <v>303100</v>
      </c>
      <c r="Q1922" s="51">
        <v>303100</v>
      </c>
      <c r="R1922" s="51">
        <v>303100</v>
      </c>
      <c r="S1922" s="51">
        <v>303100</v>
      </c>
      <c r="T1922" s="51">
        <v>303100</v>
      </c>
    </row>
    <row r="1923" spans="1:20" s="10" customFormat="1" ht="65.099999999999994" customHeight="1" x14ac:dyDescent="0.3">
      <c r="A1923" s="13">
        <f>IF(D1923="","",SUBTOTAL(3,D$7:$D1923))</f>
        <v>1893</v>
      </c>
      <c r="B1923" s="376"/>
      <c r="C1923" s="55" t="s">
        <v>2311</v>
      </c>
      <c r="D1923" s="56" t="s">
        <v>2312</v>
      </c>
      <c r="E1923" s="54" t="s">
        <v>44</v>
      </c>
      <c r="F1923" s="53" t="s">
        <v>2347</v>
      </c>
      <c r="G1923" s="376"/>
      <c r="H1923" s="54" t="s">
        <v>44</v>
      </c>
      <c r="I1923" s="55"/>
      <c r="J1923" s="389"/>
      <c r="K1923" s="388"/>
      <c r="L1923" s="51">
        <v>233400</v>
      </c>
      <c r="M1923" s="51">
        <v>233400</v>
      </c>
      <c r="N1923" s="51">
        <v>233400</v>
      </c>
      <c r="O1923" s="51">
        <v>233400</v>
      </c>
      <c r="P1923" s="51">
        <v>233400</v>
      </c>
      <c r="Q1923" s="51">
        <v>233400</v>
      </c>
      <c r="R1923" s="51">
        <v>233400</v>
      </c>
      <c r="S1923" s="51">
        <v>233400</v>
      </c>
      <c r="T1923" s="51">
        <v>233400</v>
      </c>
    </row>
    <row r="1924" spans="1:20" s="10" customFormat="1" ht="65.099999999999994" customHeight="1" x14ac:dyDescent="0.3">
      <c r="A1924" s="13">
        <f>IF(D1924="","",SUBTOTAL(3,D$7:$D1924))</f>
        <v>1894</v>
      </c>
      <c r="B1924" s="376"/>
      <c r="C1924" s="55" t="s">
        <v>2311</v>
      </c>
      <c r="D1924" s="56" t="s">
        <v>2312</v>
      </c>
      <c r="E1924" s="54" t="s">
        <v>44</v>
      </c>
      <c r="F1924" s="53" t="s">
        <v>2348</v>
      </c>
      <c r="G1924" s="376"/>
      <c r="H1924" s="54" t="s">
        <v>44</v>
      </c>
      <c r="I1924" s="55"/>
      <c r="J1924" s="389"/>
      <c r="K1924" s="388"/>
      <c r="L1924" s="51">
        <v>289800</v>
      </c>
      <c r="M1924" s="51">
        <v>289800</v>
      </c>
      <c r="N1924" s="51">
        <v>289800</v>
      </c>
      <c r="O1924" s="51">
        <v>289800</v>
      </c>
      <c r="P1924" s="51">
        <v>289800</v>
      </c>
      <c r="Q1924" s="51">
        <v>289800</v>
      </c>
      <c r="R1924" s="51">
        <v>289800</v>
      </c>
      <c r="S1924" s="51">
        <v>289800</v>
      </c>
      <c r="T1924" s="51">
        <v>289800</v>
      </c>
    </row>
    <row r="1925" spans="1:20" s="10" customFormat="1" ht="65.099999999999994" customHeight="1" x14ac:dyDescent="0.3">
      <c r="A1925" s="13">
        <f>IF(D1925="","",SUBTOTAL(3,D$7:$D1925))</f>
        <v>1895</v>
      </c>
      <c r="B1925" s="376"/>
      <c r="C1925" s="55" t="s">
        <v>2311</v>
      </c>
      <c r="D1925" s="56" t="s">
        <v>2312</v>
      </c>
      <c r="E1925" s="54" t="s">
        <v>44</v>
      </c>
      <c r="F1925" s="53" t="s">
        <v>2349</v>
      </c>
      <c r="G1925" s="376"/>
      <c r="H1925" s="54" t="s">
        <v>44</v>
      </c>
      <c r="I1925" s="55"/>
      <c r="J1925" s="389"/>
      <c r="K1925" s="388"/>
      <c r="L1925" s="51">
        <v>473900</v>
      </c>
      <c r="M1925" s="51">
        <v>473900</v>
      </c>
      <c r="N1925" s="51">
        <v>473900</v>
      </c>
      <c r="O1925" s="51">
        <v>473900</v>
      </c>
      <c r="P1925" s="51">
        <v>473900</v>
      </c>
      <c r="Q1925" s="51">
        <v>473900</v>
      </c>
      <c r="R1925" s="51">
        <v>473900</v>
      </c>
      <c r="S1925" s="51">
        <v>473900</v>
      </c>
      <c r="T1925" s="51">
        <v>473900</v>
      </c>
    </row>
    <row r="1926" spans="1:20" s="10" customFormat="1" ht="65.099999999999994" customHeight="1" x14ac:dyDescent="0.3">
      <c r="A1926" s="13">
        <f>IF(D1926="","",SUBTOTAL(3,D$7:$D1926))</f>
        <v>1896</v>
      </c>
      <c r="B1926" s="376"/>
      <c r="C1926" s="55" t="s">
        <v>2311</v>
      </c>
      <c r="D1926" s="56" t="s">
        <v>2312</v>
      </c>
      <c r="E1926" s="54" t="s">
        <v>44</v>
      </c>
      <c r="F1926" s="53" t="s">
        <v>2350</v>
      </c>
      <c r="G1926" s="376"/>
      <c r="H1926" s="54" t="s">
        <v>44</v>
      </c>
      <c r="I1926" s="55"/>
      <c r="J1926" s="389"/>
      <c r="K1926" s="388"/>
      <c r="L1926" s="51">
        <v>360100</v>
      </c>
      <c r="M1926" s="51">
        <v>360100</v>
      </c>
      <c r="N1926" s="51">
        <v>360100</v>
      </c>
      <c r="O1926" s="51">
        <v>360100</v>
      </c>
      <c r="P1926" s="51">
        <v>360100</v>
      </c>
      <c r="Q1926" s="51">
        <v>360100</v>
      </c>
      <c r="R1926" s="51">
        <v>360100</v>
      </c>
      <c r="S1926" s="51">
        <v>360100</v>
      </c>
      <c r="T1926" s="51">
        <v>360100</v>
      </c>
    </row>
    <row r="1927" spans="1:20" s="10" customFormat="1" ht="65.099999999999994" customHeight="1" x14ac:dyDescent="0.3">
      <c r="A1927" s="13">
        <f>IF(D1927="","",SUBTOTAL(3,D$7:$D1927))</f>
        <v>1897</v>
      </c>
      <c r="B1927" s="376"/>
      <c r="C1927" s="55" t="s">
        <v>2311</v>
      </c>
      <c r="D1927" s="56" t="s">
        <v>2312</v>
      </c>
      <c r="E1927" s="54" t="s">
        <v>44</v>
      </c>
      <c r="F1927" s="53" t="s">
        <v>2351</v>
      </c>
      <c r="G1927" s="376"/>
      <c r="H1927" s="54" t="s">
        <v>44</v>
      </c>
      <c r="I1927" s="55"/>
      <c r="J1927" s="389"/>
      <c r="K1927" s="388"/>
      <c r="L1927" s="51">
        <v>599800</v>
      </c>
      <c r="M1927" s="51">
        <v>599800</v>
      </c>
      <c r="N1927" s="51">
        <v>599800</v>
      </c>
      <c r="O1927" s="51">
        <v>599800</v>
      </c>
      <c r="P1927" s="51">
        <v>599800</v>
      </c>
      <c r="Q1927" s="51">
        <v>599800</v>
      </c>
      <c r="R1927" s="51">
        <v>599800</v>
      </c>
      <c r="S1927" s="51">
        <v>599800</v>
      </c>
      <c r="T1927" s="51">
        <v>599800</v>
      </c>
    </row>
    <row r="1928" spans="1:20" s="10" customFormat="1" ht="65.099999999999994" customHeight="1" x14ac:dyDescent="0.3">
      <c r="A1928" s="13">
        <f>IF(D1928="","",SUBTOTAL(3,D$7:$D1928))</f>
        <v>1898</v>
      </c>
      <c r="B1928" s="376"/>
      <c r="C1928" s="55" t="s">
        <v>2311</v>
      </c>
      <c r="D1928" s="56" t="s">
        <v>2312</v>
      </c>
      <c r="E1928" s="54" t="s">
        <v>44</v>
      </c>
      <c r="F1928" s="53" t="s">
        <v>2352</v>
      </c>
      <c r="G1928" s="376"/>
      <c r="H1928" s="54" t="s">
        <v>44</v>
      </c>
      <c r="I1928" s="55"/>
      <c r="J1928" s="389"/>
      <c r="K1928" s="388"/>
      <c r="L1928" s="51">
        <v>399600</v>
      </c>
      <c r="M1928" s="51">
        <v>399600</v>
      </c>
      <c r="N1928" s="51">
        <v>399600</v>
      </c>
      <c r="O1928" s="51">
        <v>399600</v>
      </c>
      <c r="P1928" s="51">
        <v>399600</v>
      </c>
      <c r="Q1928" s="51">
        <v>399600</v>
      </c>
      <c r="R1928" s="51">
        <v>399600</v>
      </c>
      <c r="S1928" s="51">
        <v>399600</v>
      </c>
      <c r="T1928" s="51">
        <v>399600</v>
      </c>
    </row>
    <row r="1929" spans="1:20" s="10" customFormat="1" ht="65.099999999999994" customHeight="1" x14ac:dyDescent="0.3">
      <c r="A1929" s="13">
        <f>IF(D1929="","",SUBTOTAL(3,D$7:$D1929))</f>
        <v>1899</v>
      </c>
      <c r="B1929" s="376"/>
      <c r="C1929" s="55" t="s">
        <v>2311</v>
      </c>
      <c r="D1929" s="56" t="s">
        <v>2312</v>
      </c>
      <c r="E1929" s="54" t="s">
        <v>44</v>
      </c>
      <c r="F1929" s="53" t="s">
        <v>2353</v>
      </c>
      <c r="G1929" s="376"/>
      <c r="H1929" s="54" t="s">
        <v>44</v>
      </c>
      <c r="I1929" s="55"/>
      <c r="J1929" s="389"/>
      <c r="K1929" s="388"/>
      <c r="L1929" s="51">
        <v>761900</v>
      </c>
      <c r="M1929" s="51">
        <v>761900</v>
      </c>
      <c r="N1929" s="51">
        <v>761900</v>
      </c>
      <c r="O1929" s="51">
        <v>761900</v>
      </c>
      <c r="P1929" s="51">
        <v>761900</v>
      </c>
      <c r="Q1929" s="51">
        <v>761900</v>
      </c>
      <c r="R1929" s="51">
        <v>761900</v>
      </c>
      <c r="S1929" s="51">
        <v>761900</v>
      </c>
      <c r="T1929" s="51">
        <v>761900</v>
      </c>
    </row>
    <row r="1930" spans="1:20" s="10" customFormat="1" ht="65.099999999999994" customHeight="1" x14ac:dyDescent="0.3">
      <c r="A1930" s="13">
        <f>IF(D1930="","",SUBTOTAL(3,D$7:$D1930))</f>
        <v>1900</v>
      </c>
      <c r="B1930" s="376"/>
      <c r="C1930" s="55" t="s">
        <v>2311</v>
      </c>
      <c r="D1930" s="56" t="s">
        <v>2312</v>
      </c>
      <c r="E1930" s="54" t="s">
        <v>44</v>
      </c>
      <c r="F1930" s="53" t="s">
        <v>2354</v>
      </c>
      <c r="G1930" s="376"/>
      <c r="H1930" s="54" t="s">
        <v>44</v>
      </c>
      <c r="I1930" s="55"/>
      <c r="J1930" s="389"/>
      <c r="K1930" s="388"/>
      <c r="L1930" s="51">
        <v>559800</v>
      </c>
      <c r="M1930" s="51">
        <v>559800</v>
      </c>
      <c r="N1930" s="51">
        <v>559800</v>
      </c>
      <c r="O1930" s="51">
        <v>559800</v>
      </c>
      <c r="P1930" s="51">
        <v>559800</v>
      </c>
      <c r="Q1930" s="51">
        <v>559800</v>
      </c>
      <c r="R1930" s="51">
        <v>559800</v>
      </c>
      <c r="S1930" s="51">
        <v>559800</v>
      </c>
      <c r="T1930" s="51">
        <v>559800</v>
      </c>
    </row>
    <row r="1931" spans="1:20" s="10" customFormat="1" ht="65.099999999999994" customHeight="1" x14ac:dyDescent="0.3">
      <c r="A1931" s="13">
        <f>IF(D1931="","",SUBTOTAL(3,D$7:$D1931))</f>
        <v>1901</v>
      </c>
      <c r="B1931" s="376"/>
      <c r="C1931" s="55" t="s">
        <v>2311</v>
      </c>
      <c r="D1931" s="56" t="s">
        <v>2312</v>
      </c>
      <c r="E1931" s="54" t="s">
        <v>44</v>
      </c>
      <c r="F1931" s="53" t="s">
        <v>2355</v>
      </c>
      <c r="G1931" s="376"/>
      <c r="H1931" s="54" t="s">
        <v>44</v>
      </c>
      <c r="I1931" s="55"/>
      <c r="J1931" s="389"/>
      <c r="K1931" s="388"/>
      <c r="L1931" s="51">
        <v>715400</v>
      </c>
      <c r="M1931" s="51">
        <v>715400</v>
      </c>
      <c r="N1931" s="51">
        <v>715400</v>
      </c>
      <c r="O1931" s="51">
        <v>715400</v>
      </c>
      <c r="P1931" s="51">
        <v>715400</v>
      </c>
      <c r="Q1931" s="51">
        <v>715400</v>
      </c>
      <c r="R1931" s="51">
        <v>715400</v>
      </c>
      <c r="S1931" s="51">
        <v>715400</v>
      </c>
      <c r="T1931" s="51">
        <v>715400</v>
      </c>
    </row>
    <row r="1932" spans="1:20" s="10" customFormat="1" ht="65.099999999999994" customHeight="1" x14ac:dyDescent="0.3">
      <c r="A1932" s="13">
        <f>IF(D1932="","",SUBTOTAL(3,D$7:$D1932))</f>
        <v>1902</v>
      </c>
      <c r="B1932" s="376"/>
      <c r="C1932" s="55" t="s">
        <v>2311</v>
      </c>
      <c r="D1932" s="56" t="s">
        <v>2312</v>
      </c>
      <c r="E1932" s="54" t="s">
        <v>44</v>
      </c>
      <c r="F1932" s="53" t="s">
        <v>2356</v>
      </c>
      <c r="G1932" s="376"/>
      <c r="H1932" s="54" t="s">
        <v>44</v>
      </c>
      <c r="I1932" s="55"/>
      <c r="J1932" s="389"/>
      <c r="K1932" s="388"/>
      <c r="L1932" s="51">
        <v>898900</v>
      </c>
      <c r="M1932" s="51">
        <v>898900</v>
      </c>
      <c r="N1932" s="51">
        <v>898900</v>
      </c>
      <c r="O1932" s="51">
        <v>898900</v>
      </c>
      <c r="P1932" s="51">
        <v>898900</v>
      </c>
      <c r="Q1932" s="51">
        <v>898900</v>
      </c>
      <c r="R1932" s="51">
        <v>898900</v>
      </c>
      <c r="S1932" s="51">
        <v>898900</v>
      </c>
      <c r="T1932" s="51">
        <v>898900</v>
      </c>
    </row>
    <row r="1933" spans="1:20" s="10" customFormat="1" ht="65.099999999999994" customHeight="1" x14ac:dyDescent="0.3">
      <c r="A1933" s="13">
        <f>IF(D1933="","",SUBTOTAL(3,D$7:$D1933))</f>
        <v>1903</v>
      </c>
      <c r="B1933" s="376"/>
      <c r="C1933" s="55" t="s">
        <v>2311</v>
      </c>
      <c r="D1933" s="56" t="s">
        <v>2312</v>
      </c>
      <c r="E1933" s="54" t="s">
        <v>44</v>
      </c>
      <c r="F1933" s="53" t="s">
        <v>2357</v>
      </c>
      <c r="G1933" s="376"/>
      <c r="H1933" s="54" t="s">
        <v>44</v>
      </c>
      <c r="I1933" s="55"/>
      <c r="J1933" s="389"/>
      <c r="K1933" s="388"/>
      <c r="L1933" s="51">
        <v>926900</v>
      </c>
      <c r="M1933" s="51">
        <v>926900</v>
      </c>
      <c r="N1933" s="51">
        <v>926900</v>
      </c>
      <c r="O1933" s="51">
        <v>926900</v>
      </c>
      <c r="P1933" s="51">
        <v>926900</v>
      </c>
      <c r="Q1933" s="51">
        <v>926900</v>
      </c>
      <c r="R1933" s="51">
        <v>926900</v>
      </c>
      <c r="S1933" s="51">
        <v>926900</v>
      </c>
      <c r="T1933" s="51">
        <v>926900</v>
      </c>
    </row>
    <row r="1934" spans="1:20" s="10" customFormat="1" ht="65.099999999999994" customHeight="1" x14ac:dyDescent="0.3">
      <c r="A1934" s="13">
        <f>IF(D1934="","",SUBTOTAL(3,D$7:$D1934))</f>
        <v>1904</v>
      </c>
      <c r="B1934" s="376"/>
      <c r="C1934" s="55" t="s">
        <v>2311</v>
      </c>
      <c r="D1934" s="56" t="s">
        <v>2312</v>
      </c>
      <c r="E1934" s="54" t="s">
        <v>44</v>
      </c>
      <c r="F1934" s="53" t="s">
        <v>2358</v>
      </c>
      <c r="G1934" s="376"/>
      <c r="H1934" s="54" t="s">
        <v>44</v>
      </c>
      <c r="I1934" s="55"/>
      <c r="J1934" s="389"/>
      <c r="K1934" s="388"/>
      <c r="L1934" s="51">
        <v>1202800</v>
      </c>
      <c r="M1934" s="51">
        <v>1202800</v>
      </c>
      <c r="N1934" s="51">
        <v>1202800</v>
      </c>
      <c r="O1934" s="51">
        <v>1202800</v>
      </c>
      <c r="P1934" s="51">
        <v>1202800</v>
      </c>
      <c r="Q1934" s="51">
        <v>1202800</v>
      </c>
      <c r="R1934" s="51">
        <v>1202800</v>
      </c>
      <c r="S1934" s="51">
        <v>1202800</v>
      </c>
      <c r="T1934" s="51">
        <v>1202800</v>
      </c>
    </row>
    <row r="1935" spans="1:20" s="10" customFormat="1" ht="65.099999999999994" customHeight="1" x14ac:dyDescent="0.3">
      <c r="A1935" s="13">
        <f>IF(D1935="","",SUBTOTAL(3,D$7:$D1935))</f>
        <v>1905</v>
      </c>
      <c r="B1935" s="376"/>
      <c r="C1935" s="55" t="s">
        <v>2311</v>
      </c>
      <c r="D1935" s="56" t="s">
        <v>2312</v>
      </c>
      <c r="E1935" s="54" t="s">
        <v>44</v>
      </c>
      <c r="F1935" s="53" t="s">
        <v>2359</v>
      </c>
      <c r="G1935" s="376"/>
      <c r="H1935" s="54" t="s">
        <v>44</v>
      </c>
      <c r="I1935" s="55"/>
      <c r="J1935" s="389"/>
      <c r="K1935" s="388"/>
      <c r="L1935" s="51">
        <v>1177400</v>
      </c>
      <c r="M1935" s="51">
        <v>1177400</v>
      </c>
      <c r="N1935" s="51">
        <v>1177400</v>
      </c>
      <c r="O1935" s="51">
        <v>1177400</v>
      </c>
      <c r="P1935" s="51">
        <v>1177400</v>
      </c>
      <c r="Q1935" s="51">
        <v>1177400</v>
      </c>
      <c r="R1935" s="51">
        <v>1177400</v>
      </c>
      <c r="S1935" s="51">
        <v>1177400</v>
      </c>
      <c r="T1935" s="51">
        <v>1177400</v>
      </c>
    </row>
    <row r="1936" spans="1:20" s="10" customFormat="1" ht="65.099999999999994" customHeight="1" x14ac:dyDescent="0.3">
      <c r="A1936" s="13">
        <f>IF(D1936="","",SUBTOTAL(3,D$7:$D1936))</f>
        <v>1906</v>
      </c>
      <c r="B1936" s="376"/>
      <c r="C1936" s="55" t="s">
        <v>2311</v>
      </c>
      <c r="D1936" s="56" t="s">
        <v>2312</v>
      </c>
      <c r="E1936" s="54" t="s">
        <v>44</v>
      </c>
      <c r="F1936" s="53" t="s">
        <v>2360</v>
      </c>
      <c r="G1936" s="376"/>
      <c r="H1936" s="54" t="s">
        <v>44</v>
      </c>
      <c r="I1936" s="55"/>
      <c r="J1936" s="389"/>
      <c r="K1936" s="388"/>
      <c r="L1936" s="51">
        <v>1524400</v>
      </c>
      <c r="M1936" s="51">
        <v>1524400</v>
      </c>
      <c r="N1936" s="51">
        <v>1524400</v>
      </c>
      <c r="O1936" s="51">
        <v>1524400</v>
      </c>
      <c r="P1936" s="51">
        <v>1524400</v>
      </c>
      <c r="Q1936" s="51">
        <v>1524400</v>
      </c>
      <c r="R1936" s="51">
        <v>1524400</v>
      </c>
      <c r="S1936" s="51">
        <v>1524400</v>
      </c>
      <c r="T1936" s="51">
        <v>1524400</v>
      </c>
    </row>
    <row r="1937" spans="1:20" s="10" customFormat="1" ht="65.099999999999994" customHeight="1" x14ac:dyDescent="0.3">
      <c r="A1937" s="13">
        <f>IF(D1937="","",SUBTOTAL(3,D$7:$D1937))</f>
        <v>1907</v>
      </c>
      <c r="B1937" s="376"/>
      <c r="C1937" s="55" t="s">
        <v>2311</v>
      </c>
      <c r="D1937" s="56" t="s">
        <v>2312</v>
      </c>
      <c r="E1937" s="54" t="s">
        <v>44</v>
      </c>
      <c r="F1937" s="53" t="s">
        <v>2361</v>
      </c>
      <c r="G1937" s="376"/>
      <c r="H1937" s="54" t="s">
        <v>44</v>
      </c>
      <c r="I1937" s="55"/>
      <c r="J1937" s="389"/>
      <c r="K1937" s="388"/>
      <c r="L1937" s="51">
        <v>1493100</v>
      </c>
      <c r="M1937" s="51">
        <v>1493100</v>
      </c>
      <c r="N1937" s="51">
        <v>1493100</v>
      </c>
      <c r="O1937" s="51">
        <v>1493100</v>
      </c>
      <c r="P1937" s="51">
        <v>1493100</v>
      </c>
      <c r="Q1937" s="51">
        <v>1493100</v>
      </c>
      <c r="R1937" s="51">
        <v>1493100</v>
      </c>
      <c r="S1937" s="51">
        <v>1493100</v>
      </c>
      <c r="T1937" s="51">
        <v>1493100</v>
      </c>
    </row>
    <row r="1938" spans="1:20" s="10" customFormat="1" ht="65.099999999999994" customHeight="1" x14ac:dyDescent="0.3">
      <c r="A1938" s="13">
        <f>IF(D1938="","",SUBTOTAL(3,D$7:$D1938))</f>
        <v>1908</v>
      </c>
      <c r="B1938" s="376"/>
      <c r="C1938" s="55" t="s">
        <v>2311</v>
      </c>
      <c r="D1938" s="56" t="s">
        <v>2312</v>
      </c>
      <c r="E1938" s="54" t="s">
        <v>44</v>
      </c>
      <c r="F1938" s="53" t="s">
        <v>2362</v>
      </c>
      <c r="G1938" s="376"/>
      <c r="H1938" s="54" t="s">
        <v>44</v>
      </c>
      <c r="I1938" s="55"/>
      <c r="J1938" s="389"/>
      <c r="K1938" s="388"/>
      <c r="L1938" s="51">
        <v>1928000</v>
      </c>
      <c r="M1938" s="51">
        <v>1928000</v>
      </c>
      <c r="N1938" s="51">
        <v>1928000</v>
      </c>
      <c r="O1938" s="51">
        <v>1928000</v>
      </c>
      <c r="P1938" s="51">
        <v>1928000</v>
      </c>
      <c r="Q1938" s="51">
        <v>1928000</v>
      </c>
      <c r="R1938" s="51">
        <v>1928000</v>
      </c>
      <c r="S1938" s="51">
        <v>1928000</v>
      </c>
      <c r="T1938" s="51">
        <v>1928000</v>
      </c>
    </row>
    <row r="1939" spans="1:20" s="10" customFormat="1" ht="65.099999999999994" customHeight="1" x14ac:dyDescent="0.3">
      <c r="A1939" s="13">
        <f>IF(D1939="","",SUBTOTAL(3,D$7:$D1939))</f>
        <v>1909</v>
      </c>
      <c r="B1939" s="376"/>
      <c r="C1939" s="55" t="s">
        <v>2311</v>
      </c>
      <c r="D1939" s="56" t="s">
        <v>2312</v>
      </c>
      <c r="E1939" s="54" t="s">
        <v>44</v>
      </c>
      <c r="F1939" s="53" t="s">
        <v>2363</v>
      </c>
      <c r="G1939" s="376"/>
      <c r="H1939" s="54" t="s">
        <v>44</v>
      </c>
      <c r="I1939" s="55"/>
      <c r="J1939" s="389"/>
      <c r="K1939" s="388"/>
      <c r="L1939" s="51">
        <v>1583300</v>
      </c>
      <c r="M1939" s="51">
        <v>1583300</v>
      </c>
      <c r="N1939" s="51">
        <v>1583300</v>
      </c>
      <c r="O1939" s="51">
        <v>1583300</v>
      </c>
      <c r="P1939" s="51">
        <v>1583300</v>
      </c>
      <c r="Q1939" s="51">
        <v>1583300</v>
      </c>
      <c r="R1939" s="51">
        <v>1583300</v>
      </c>
      <c r="S1939" s="51">
        <v>1583300</v>
      </c>
      <c r="T1939" s="51">
        <v>1583300</v>
      </c>
    </row>
    <row r="1940" spans="1:20" s="10" customFormat="1" ht="65.099999999999994" customHeight="1" x14ac:dyDescent="0.3">
      <c r="A1940" s="13">
        <f>IF(D1940="","",SUBTOTAL(3,D$7:$D1940))</f>
        <v>1910</v>
      </c>
      <c r="B1940" s="376"/>
      <c r="C1940" s="55" t="s">
        <v>2311</v>
      </c>
      <c r="D1940" s="56" t="s">
        <v>2312</v>
      </c>
      <c r="E1940" s="54" t="s">
        <v>44</v>
      </c>
      <c r="F1940" s="53" t="s">
        <v>2364</v>
      </c>
      <c r="G1940" s="376"/>
      <c r="H1940" s="54" t="s">
        <v>44</v>
      </c>
      <c r="I1940" s="55"/>
      <c r="J1940" s="389"/>
      <c r="K1940" s="388"/>
      <c r="L1940" s="51">
        <v>2427500</v>
      </c>
      <c r="M1940" s="51">
        <v>2427500</v>
      </c>
      <c r="N1940" s="51">
        <v>2427500</v>
      </c>
      <c r="O1940" s="51">
        <v>2427500</v>
      </c>
      <c r="P1940" s="51">
        <v>2427500</v>
      </c>
      <c r="Q1940" s="51">
        <v>2427500</v>
      </c>
      <c r="R1940" s="51">
        <v>2427500</v>
      </c>
      <c r="S1940" s="51">
        <v>2427500</v>
      </c>
      <c r="T1940" s="51">
        <v>2427500</v>
      </c>
    </row>
    <row r="1941" spans="1:20" s="10" customFormat="1" ht="65.099999999999994" customHeight="1" x14ac:dyDescent="0.3">
      <c r="A1941" s="13">
        <f>IF(D1941="","",SUBTOTAL(3,D$7:$D1941))</f>
        <v>1911</v>
      </c>
      <c r="B1941" s="376"/>
      <c r="C1941" s="55" t="s">
        <v>2365</v>
      </c>
      <c r="D1941" s="56" t="s">
        <v>2312</v>
      </c>
      <c r="E1941" s="55" t="s">
        <v>2366</v>
      </c>
      <c r="F1941" s="53" t="s">
        <v>2367</v>
      </c>
      <c r="G1941" s="376"/>
      <c r="H1941" s="54" t="s">
        <v>44</v>
      </c>
      <c r="I1941" s="55"/>
      <c r="J1941" s="389"/>
      <c r="K1941" s="388"/>
      <c r="L1941" s="51">
        <v>22181.666666666668</v>
      </c>
      <c r="M1941" s="51">
        <v>22181.666666666668</v>
      </c>
      <c r="N1941" s="51">
        <v>22181.666666666668</v>
      </c>
      <c r="O1941" s="51">
        <v>22181.666666666668</v>
      </c>
      <c r="P1941" s="51">
        <v>22181.666666666668</v>
      </c>
      <c r="Q1941" s="51">
        <v>22181.666666666668</v>
      </c>
      <c r="R1941" s="51">
        <v>22181.666666666668</v>
      </c>
      <c r="S1941" s="51">
        <v>22181.666666666668</v>
      </c>
      <c r="T1941" s="51">
        <v>22181.666666666668</v>
      </c>
    </row>
    <row r="1942" spans="1:20" s="10" customFormat="1" ht="65.099999999999994" customHeight="1" x14ac:dyDescent="0.3">
      <c r="A1942" s="13">
        <f>IF(D1942="","",SUBTOTAL(3,D$7:$D1942))</f>
        <v>1912</v>
      </c>
      <c r="B1942" s="376"/>
      <c r="C1942" s="55" t="s">
        <v>2365</v>
      </c>
      <c r="D1942" s="56" t="s">
        <v>2312</v>
      </c>
      <c r="E1942" s="54" t="s">
        <v>44</v>
      </c>
      <c r="F1942" s="53" t="s">
        <v>2368</v>
      </c>
      <c r="G1942" s="376"/>
      <c r="H1942" s="54" t="s">
        <v>44</v>
      </c>
      <c r="I1942" s="55"/>
      <c r="J1942" s="389"/>
      <c r="K1942" s="388"/>
      <c r="L1942" s="51">
        <v>27455</v>
      </c>
      <c r="M1942" s="51">
        <v>27455</v>
      </c>
      <c r="N1942" s="51">
        <v>27455</v>
      </c>
      <c r="O1942" s="51">
        <v>27455</v>
      </c>
      <c r="P1942" s="51">
        <v>27455</v>
      </c>
      <c r="Q1942" s="51">
        <v>27455</v>
      </c>
      <c r="R1942" s="51">
        <v>27455</v>
      </c>
      <c r="S1942" s="51">
        <v>27455</v>
      </c>
      <c r="T1942" s="51">
        <v>27455</v>
      </c>
    </row>
    <row r="1943" spans="1:20" s="10" customFormat="1" ht="65.099999999999994" customHeight="1" x14ac:dyDescent="0.3">
      <c r="A1943" s="13">
        <f>IF(D1943="","",SUBTOTAL(3,D$7:$D1943))</f>
        <v>1913</v>
      </c>
      <c r="B1943" s="376"/>
      <c r="C1943" s="55" t="s">
        <v>2365</v>
      </c>
      <c r="D1943" s="56" t="s">
        <v>2312</v>
      </c>
      <c r="E1943" s="54" t="s">
        <v>44</v>
      </c>
      <c r="F1943" s="53" t="s">
        <v>2369</v>
      </c>
      <c r="G1943" s="376"/>
      <c r="H1943" s="54" t="s">
        <v>44</v>
      </c>
      <c r="I1943" s="55"/>
      <c r="J1943" s="389"/>
      <c r="K1943" s="388"/>
      <c r="L1943" s="51">
        <v>39636.666666666672</v>
      </c>
      <c r="M1943" s="51">
        <v>39636.666666666672</v>
      </c>
      <c r="N1943" s="51">
        <v>39636.666666666672</v>
      </c>
      <c r="O1943" s="51">
        <v>39636.666666666672</v>
      </c>
      <c r="P1943" s="51">
        <v>39636.666666666672</v>
      </c>
      <c r="Q1943" s="51">
        <v>39636.666666666672</v>
      </c>
      <c r="R1943" s="51">
        <v>39636.666666666672</v>
      </c>
      <c r="S1943" s="51">
        <v>39636.666666666672</v>
      </c>
      <c r="T1943" s="51">
        <v>39636.666666666672</v>
      </c>
    </row>
    <row r="1944" spans="1:20" s="10" customFormat="1" ht="65.099999999999994" customHeight="1" x14ac:dyDescent="0.3">
      <c r="A1944" s="13">
        <f>IF(D1944="","",SUBTOTAL(3,D$7:$D1944))</f>
        <v>1914</v>
      </c>
      <c r="B1944" s="376"/>
      <c r="C1944" s="55" t="s">
        <v>2365</v>
      </c>
      <c r="D1944" s="56" t="s">
        <v>2312</v>
      </c>
      <c r="E1944" s="54" t="s">
        <v>44</v>
      </c>
      <c r="F1944" s="53" t="s">
        <v>2370</v>
      </c>
      <c r="G1944" s="376"/>
      <c r="H1944" s="54" t="s">
        <v>44</v>
      </c>
      <c r="I1944" s="55"/>
      <c r="J1944" s="389"/>
      <c r="K1944" s="388"/>
      <c r="L1944" s="51">
        <v>45636.666666666672</v>
      </c>
      <c r="M1944" s="51">
        <v>45636.666666666672</v>
      </c>
      <c r="N1944" s="51">
        <v>45636.666666666672</v>
      </c>
      <c r="O1944" s="51">
        <v>45636.666666666672</v>
      </c>
      <c r="P1944" s="51">
        <v>45636.666666666672</v>
      </c>
      <c r="Q1944" s="51">
        <v>45636.666666666672</v>
      </c>
      <c r="R1944" s="51">
        <v>45636.666666666672</v>
      </c>
      <c r="S1944" s="51">
        <v>45636.666666666672</v>
      </c>
      <c r="T1944" s="51">
        <v>45636.666666666672</v>
      </c>
    </row>
    <row r="1945" spans="1:20" s="10" customFormat="1" ht="65.099999999999994" customHeight="1" x14ac:dyDescent="0.3">
      <c r="A1945" s="13">
        <f>IF(D1945="","",SUBTOTAL(3,D$7:$D1945))</f>
        <v>1915</v>
      </c>
      <c r="B1945" s="376"/>
      <c r="C1945" s="55" t="s">
        <v>2365</v>
      </c>
      <c r="D1945" s="56" t="s">
        <v>2312</v>
      </c>
      <c r="E1945" s="54" t="s">
        <v>44</v>
      </c>
      <c r="F1945" s="53" t="s">
        <v>2371</v>
      </c>
      <c r="G1945" s="376"/>
      <c r="H1945" s="54" t="s">
        <v>44</v>
      </c>
      <c r="I1945" s="55"/>
      <c r="J1945" s="389"/>
      <c r="K1945" s="388"/>
      <c r="L1945" s="51">
        <v>48181.666666666672</v>
      </c>
      <c r="M1945" s="51">
        <v>48181.666666666672</v>
      </c>
      <c r="N1945" s="51">
        <v>48181.666666666672</v>
      </c>
      <c r="O1945" s="51">
        <v>48181.666666666672</v>
      </c>
      <c r="P1945" s="51">
        <v>48181.666666666672</v>
      </c>
      <c r="Q1945" s="51">
        <v>48181.666666666672</v>
      </c>
      <c r="R1945" s="51">
        <v>48181.666666666672</v>
      </c>
      <c r="S1945" s="51">
        <v>48181.666666666672</v>
      </c>
      <c r="T1945" s="51">
        <v>48181.666666666672</v>
      </c>
    </row>
    <row r="1946" spans="1:20" s="10" customFormat="1" ht="65.099999999999994" customHeight="1" x14ac:dyDescent="0.3">
      <c r="A1946" s="13">
        <f>IF(D1946="","",SUBTOTAL(3,D$7:$D1946))</f>
        <v>1916</v>
      </c>
      <c r="B1946" s="376"/>
      <c r="C1946" s="55" t="s">
        <v>2365</v>
      </c>
      <c r="D1946" s="56" t="s">
        <v>2312</v>
      </c>
      <c r="E1946" s="54" t="s">
        <v>44</v>
      </c>
      <c r="F1946" s="53" t="s">
        <v>2372</v>
      </c>
      <c r="G1946" s="376"/>
      <c r="H1946" s="54" t="s">
        <v>44</v>
      </c>
      <c r="I1946" s="55"/>
      <c r="J1946" s="389"/>
      <c r="K1946" s="388"/>
      <c r="L1946" s="51">
        <v>51363.333333333336</v>
      </c>
      <c r="M1946" s="51">
        <v>51363.333333333336</v>
      </c>
      <c r="N1946" s="51">
        <v>51363.333333333336</v>
      </c>
      <c r="O1946" s="51">
        <v>51363.333333333336</v>
      </c>
      <c r="P1946" s="51">
        <v>51363.333333333336</v>
      </c>
      <c r="Q1946" s="51">
        <v>51363.333333333336</v>
      </c>
      <c r="R1946" s="51">
        <v>51363.333333333336</v>
      </c>
      <c r="S1946" s="51">
        <v>51363.333333333336</v>
      </c>
      <c r="T1946" s="51">
        <v>51363.333333333336</v>
      </c>
    </row>
    <row r="1947" spans="1:20" s="10" customFormat="1" ht="65.099999999999994" customHeight="1" x14ac:dyDescent="0.3">
      <c r="A1947" s="13">
        <f>IF(D1947="","",SUBTOTAL(3,D$7:$D1947))</f>
        <v>1917</v>
      </c>
      <c r="B1947" s="376"/>
      <c r="C1947" s="55" t="s">
        <v>2365</v>
      </c>
      <c r="D1947" s="56" t="s">
        <v>2312</v>
      </c>
      <c r="E1947" s="54" t="s">
        <v>44</v>
      </c>
      <c r="F1947" s="53" t="s">
        <v>2373</v>
      </c>
      <c r="G1947" s="376"/>
      <c r="H1947" s="54" t="s">
        <v>44</v>
      </c>
      <c r="I1947" s="55"/>
      <c r="J1947" s="389"/>
      <c r="K1947" s="388"/>
      <c r="L1947" s="51">
        <v>61726.666666666672</v>
      </c>
      <c r="M1947" s="51">
        <v>61726.666666666672</v>
      </c>
      <c r="N1947" s="51">
        <v>61726.666666666672</v>
      </c>
      <c r="O1947" s="51">
        <v>61726.666666666672</v>
      </c>
      <c r="P1947" s="51">
        <v>61726.666666666672</v>
      </c>
      <c r="Q1947" s="51">
        <v>61726.666666666672</v>
      </c>
      <c r="R1947" s="51">
        <v>61726.666666666672</v>
      </c>
      <c r="S1947" s="51">
        <v>61726.666666666672</v>
      </c>
      <c r="T1947" s="51">
        <v>61726.666666666672</v>
      </c>
    </row>
    <row r="1948" spans="1:20" s="10" customFormat="1" ht="65.099999999999994" customHeight="1" x14ac:dyDescent="0.3">
      <c r="A1948" s="13">
        <f>IF(D1948="","",SUBTOTAL(3,D$7:$D1948))</f>
        <v>1918</v>
      </c>
      <c r="B1948" s="376"/>
      <c r="C1948" s="55" t="s">
        <v>2365</v>
      </c>
      <c r="D1948" s="56" t="s">
        <v>2312</v>
      </c>
      <c r="E1948" s="54" t="s">
        <v>44</v>
      </c>
      <c r="F1948" s="53" t="s">
        <v>2374</v>
      </c>
      <c r="G1948" s="376"/>
      <c r="H1948" s="54" t="s">
        <v>44</v>
      </c>
      <c r="I1948" s="55"/>
      <c r="J1948" s="389"/>
      <c r="K1948" s="388"/>
      <c r="L1948" s="51">
        <v>70908.333333333343</v>
      </c>
      <c r="M1948" s="51">
        <v>70908.333333333343</v>
      </c>
      <c r="N1948" s="51">
        <v>70908.333333333343</v>
      </c>
      <c r="O1948" s="51">
        <v>70908.333333333343</v>
      </c>
      <c r="P1948" s="51">
        <v>70908.333333333343</v>
      </c>
      <c r="Q1948" s="51">
        <v>70908.333333333343</v>
      </c>
      <c r="R1948" s="51">
        <v>70908.333333333343</v>
      </c>
      <c r="S1948" s="51">
        <v>70908.333333333343</v>
      </c>
      <c r="T1948" s="51">
        <v>70908.333333333343</v>
      </c>
    </row>
    <row r="1949" spans="1:20" s="10" customFormat="1" ht="65.099999999999994" customHeight="1" x14ac:dyDescent="0.3">
      <c r="A1949" s="13">
        <f>IF(D1949="","",SUBTOTAL(3,D$7:$D1949))</f>
        <v>1919</v>
      </c>
      <c r="B1949" s="376"/>
      <c r="C1949" s="55" t="s">
        <v>2365</v>
      </c>
      <c r="D1949" s="56" t="s">
        <v>2312</v>
      </c>
      <c r="E1949" s="54" t="s">
        <v>44</v>
      </c>
      <c r="F1949" s="53" t="s">
        <v>2375</v>
      </c>
      <c r="G1949" s="376"/>
      <c r="H1949" s="54" t="s">
        <v>44</v>
      </c>
      <c r="I1949" s="55"/>
      <c r="J1949" s="389"/>
      <c r="K1949" s="388"/>
      <c r="L1949" s="51">
        <v>68908.333333333343</v>
      </c>
      <c r="M1949" s="51">
        <v>68908.333333333343</v>
      </c>
      <c r="N1949" s="51">
        <v>68908.333333333343</v>
      </c>
      <c r="O1949" s="51">
        <v>68908.333333333343</v>
      </c>
      <c r="P1949" s="51">
        <v>68908.333333333343</v>
      </c>
      <c r="Q1949" s="51">
        <v>68908.333333333343</v>
      </c>
      <c r="R1949" s="51">
        <v>68908.333333333343</v>
      </c>
      <c r="S1949" s="51">
        <v>68908.333333333343</v>
      </c>
      <c r="T1949" s="51">
        <v>68908.333333333343</v>
      </c>
    </row>
    <row r="1950" spans="1:20" s="10" customFormat="1" ht="65.099999999999994" customHeight="1" x14ac:dyDescent="0.3">
      <c r="A1950" s="13">
        <f>IF(D1950="","",SUBTOTAL(3,D$7:$D1950))</f>
        <v>1920</v>
      </c>
      <c r="B1950" s="376"/>
      <c r="C1950" s="55" t="s">
        <v>2365</v>
      </c>
      <c r="D1950" s="56" t="s">
        <v>2312</v>
      </c>
      <c r="E1950" s="54" t="s">
        <v>44</v>
      </c>
      <c r="F1950" s="53" t="s">
        <v>2376</v>
      </c>
      <c r="G1950" s="376"/>
      <c r="H1950" s="54" t="s">
        <v>44</v>
      </c>
      <c r="I1950" s="55"/>
      <c r="J1950" s="389"/>
      <c r="K1950" s="388"/>
      <c r="L1950" s="51">
        <v>83636.666666666672</v>
      </c>
      <c r="M1950" s="51">
        <v>83636.666666666672</v>
      </c>
      <c r="N1950" s="51">
        <v>83636.666666666672</v>
      </c>
      <c r="O1950" s="51">
        <v>83636.666666666672</v>
      </c>
      <c r="P1950" s="51">
        <v>83636.666666666672</v>
      </c>
      <c r="Q1950" s="51">
        <v>83636.666666666672</v>
      </c>
      <c r="R1950" s="51">
        <v>83636.666666666672</v>
      </c>
      <c r="S1950" s="51">
        <v>83636.666666666672</v>
      </c>
      <c r="T1950" s="51">
        <v>83636.666666666672</v>
      </c>
    </row>
    <row r="1951" spans="1:20" s="10" customFormat="1" ht="65.099999999999994" customHeight="1" x14ac:dyDescent="0.3">
      <c r="A1951" s="13">
        <f>IF(D1951="","",SUBTOTAL(3,D$7:$D1951))</f>
        <v>1921</v>
      </c>
      <c r="B1951" s="376"/>
      <c r="C1951" s="55" t="s">
        <v>2365</v>
      </c>
      <c r="D1951" s="56" t="s">
        <v>2312</v>
      </c>
      <c r="E1951" s="54" t="s">
        <v>44</v>
      </c>
      <c r="F1951" s="53" t="s">
        <v>2377</v>
      </c>
      <c r="G1951" s="376"/>
      <c r="H1951" s="54" t="s">
        <v>44</v>
      </c>
      <c r="I1951" s="55"/>
      <c r="J1951" s="389"/>
      <c r="K1951" s="388"/>
      <c r="L1951" s="51">
        <v>109726.66666666667</v>
      </c>
      <c r="M1951" s="51">
        <v>109726.66666666667</v>
      </c>
      <c r="N1951" s="51">
        <v>109726.66666666667</v>
      </c>
      <c r="O1951" s="51">
        <v>109726.66666666667</v>
      </c>
      <c r="P1951" s="51">
        <v>109726.66666666667</v>
      </c>
      <c r="Q1951" s="51">
        <v>109726.66666666667</v>
      </c>
      <c r="R1951" s="51">
        <v>109726.66666666667</v>
      </c>
      <c r="S1951" s="51">
        <v>109726.66666666667</v>
      </c>
      <c r="T1951" s="51">
        <v>109726.66666666667</v>
      </c>
    </row>
    <row r="1952" spans="1:20" s="10" customFormat="1" ht="65.099999999999994" customHeight="1" x14ac:dyDescent="0.3">
      <c r="A1952" s="13">
        <f>IF(D1952="","",SUBTOTAL(3,D$7:$D1952))</f>
        <v>1922</v>
      </c>
      <c r="B1952" s="376"/>
      <c r="C1952" s="55" t="s">
        <v>2365</v>
      </c>
      <c r="D1952" s="56" t="s">
        <v>2312</v>
      </c>
      <c r="E1952" s="54" t="s">
        <v>44</v>
      </c>
      <c r="F1952" s="53" t="s">
        <v>2378</v>
      </c>
      <c r="G1952" s="376"/>
      <c r="H1952" s="54" t="s">
        <v>44</v>
      </c>
      <c r="I1952" s="55"/>
      <c r="J1952" s="389"/>
      <c r="K1952" s="388"/>
      <c r="L1952" s="51">
        <v>101000</v>
      </c>
      <c r="M1952" s="51">
        <v>101000</v>
      </c>
      <c r="N1952" s="51">
        <v>101000</v>
      </c>
      <c r="O1952" s="51">
        <v>101000</v>
      </c>
      <c r="P1952" s="51">
        <v>101000</v>
      </c>
      <c r="Q1952" s="51">
        <v>101000</v>
      </c>
      <c r="R1952" s="51">
        <v>101000</v>
      </c>
      <c r="S1952" s="51">
        <v>101000</v>
      </c>
      <c r="T1952" s="51">
        <v>101000</v>
      </c>
    </row>
    <row r="1953" spans="1:20" s="10" customFormat="1" ht="65.099999999999994" customHeight="1" x14ac:dyDescent="0.3">
      <c r="A1953" s="13">
        <f>IF(D1953="","",SUBTOTAL(3,D$7:$D1953))</f>
        <v>1923</v>
      </c>
      <c r="B1953" s="376"/>
      <c r="C1953" s="55" t="s">
        <v>2365</v>
      </c>
      <c r="D1953" s="56" t="s">
        <v>2312</v>
      </c>
      <c r="E1953" s="54" t="s">
        <v>44</v>
      </c>
      <c r="F1953" s="53" t="s">
        <v>2379</v>
      </c>
      <c r="G1953" s="376"/>
      <c r="H1953" s="54" t="s">
        <v>44</v>
      </c>
      <c r="I1953" s="55"/>
      <c r="J1953" s="389"/>
      <c r="K1953" s="388"/>
      <c r="L1953" s="51">
        <v>133000</v>
      </c>
      <c r="M1953" s="51">
        <v>133000</v>
      </c>
      <c r="N1953" s="51">
        <v>133000</v>
      </c>
      <c r="O1953" s="51">
        <v>133000</v>
      </c>
      <c r="P1953" s="51">
        <v>133000</v>
      </c>
      <c r="Q1953" s="51">
        <v>133000</v>
      </c>
      <c r="R1953" s="51">
        <v>133000</v>
      </c>
      <c r="S1953" s="51">
        <v>133000</v>
      </c>
      <c r="T1953" s="51">
        <v>133000</v>
      </c>
    </row>
    <row r="1954" spans="1:20" s="10" customFormat="1" ht="65.099999999999994" customHeight="1" x14ac:dyDescent="0.3">
      <c r="A1954" s="13">
        <f>IF(D1954="","",SUBTOTAL(3,D$7:$D1954))</f>
        <v>1924</v>
      </c>
      <c r="B1954" s="376"/>
      <c r="C1954" s="55" t="s">
        <v>2365</v>
      </c>
      <c r="D1954" s="56" t="s">
        <v>2312</v>
      </c>
      <c r="E1954" s="54" t="s">
        <v>44</v>
      </c>
      <c r="F1954" s="53" t="s">
        <v>2380</v>
      </c>
      <c r="G1954" s="376"/>
      <c r="H1954" s="54" t="s">
        <v>44</v>
      </c>
      <c r="I1954" s="55"/>
      <c r="J1954" s="389"/>
      <c r="K1954" s="388"/>
      <c r="L1954" s="51">
        <v>170545</v>
      </c>
      <c r="M1954" s="51">
        <v>170545</v>
      </c>
      <c r="N1954" s="51">
        <v>170545</v>
      </c>
      <c r="O1954" s="51">
        <v>170545</v>
      </c>
      <c r="P1954" s="51">
        <v>170545</v>
      </c>
      <c r="Q1954" s="51">
        <v>170545</v>
      </c>
      <c r="R1954" s="51">
        <v>170545</v>
      </c>
      <c r="S1954" s="51">
        <v>170545</v>
      </c>
      <c r="T1954" s="51">
        <v>170545</v>
      </c>
    </row>
    <row r="1955" spans="1:20" s="10" customFormat="1" ht="65.099999999999994" customHeight="1" x14ac:dyDescent="0.3">
      <c r="A1955" s="13">
        <f>IF(D1955="","",SUBTOTAL(3,D$7:$D1955))</f>
        <v>1925</v>
      </c>
      <c r="B1955" s="376"/>
      <c r="C1955" s="55" t="s">
        <v>2365</v>
      </c>
      <c r="D1955" s="56" t="s">
        <v>2312</v>
      </c>
      <c r="E1955" s="54" t="s">
        <v>44</v>
      </c>
      <c r="F1955" s="53" t="s">
        <v>2381</v>
      </c>
      <c r="G1955" s="376"/>
      <c r="H1955" s="54" t="s">
        <v>44</v>
      </c>
      <c r="I1955" s="55"/>
      <c r="J1955" s="389"/>
      <c r="K1955" s="388"/>
      <c r="L1955" s="51">
        <v>160545</v>
      </c>
      <c r="M1955" s="51">
        <v>160545</v>
      </c>
      <c r="N1955" s="51">
        <v>160545</v>
      </c>
      <c r="O1955" s="51">
        <v>160545</v>
      </c>
      <c r="P1955" s="51">
        <v>160545</v>
      </c>
      <c r="Q1955" s="51">
        <v>160545</v>
      </c>
      <c r="R1955" s="51">
        <v>160545</v>
      </c>
      <c r="S1955" s="51">
        <v>160545</v>
      </c>
      <c r="T1955" s="51">
        <v>160545</v>
      </c>
    </row>
    <row r="1956" spans="1:20" s="10" customFormat="1" ht="65.099999999999994" customHeight="1" x14ac:dyDescent="0.3">
      <c r="A1956" s="13">
        <f>IF(D1956="","",SUBTOTAL(3,D$7:$D1956))</f>
        <v>1926</v>
      </c>
      <c r="B1956" s="376"/>
      <c r="C1956" s="55" t="s">
        <v>2365</v>
      </c>
      <c r="D1956" s="56" t="s">
        <v>2312</v>
      </c>
      <c r="E1956" s="54" t="s">
        <v>44</v>
      </c>
      <c r="F1956" s="53" t="s">
        <v>2382</v>
      </c>
      <c r="G1956" s="376"/>
      <c r="H1956" s="54" t="s">
        <v>44</v>
      </c>
      <c r="I1956" s="55"/>
      <c r="J1956" s="389"/>
      <c r="K1956" s="388"/>
      <c r="L1956" s="51">
        <v>268818.33333333337</v>
      </c>
      <c r="M1956" s="51">
        <v>268818.33333333337</v>
      </c>
      <c r="N1956" s="51">
        <v>268818.33333333337</v>
      </c>
      <c r="O1956" s="51">
        <v>268818.33333333337</v>
      </c>
      <c r="P1956" s="51">
        <v>268818.33333333337</v>
      </c>
      <c r="Q1956" s="51">
        <v>268818.33333333337</v>
      </c>
      <c r="R1956" s="51">
        <v>268818.33333333337</v>
      </c>
      <c r="S1956" s="51">
        <v>268818.33333333337</v>
      </c>
      <c r="T1956" s="51">
        <v>268818.33333333337</v>
      </c>
    </row>
    <row r="1957" spans="1:20" s="10" customFormat="1" ht="65.099999999999994" customHeight="1" x14ac:dyDescent="0.3">
      <c r="A1957" s="13">
        <f>IF(D1957="","",SUBTOTAL(3,D$7:$D1957))</f>
        <v>1927</v>
      </c>
      <c r="B1957" s="376"/>
      <c r="C1957" s="55" t="s">
        <v>2365</v>
      </c>
      <c r="D1957" s="56" t="s">
        <v>2312</v>
      </c>
      <c r="E1957" s="54" t="s">
        <v>44</v>
      </c>
      <c r="F1957" s="53" t="s">
        <v>2383</v>
      </c>
      <c r="G1957" s="376"/>
      <c r="H1957" s="54" t="s">
        <v>44</v>
      </c>
      <c r="I1957" s="55"/>
      <c r="J1957" s="389"/>
      <c r="K1957" s="388"/>
      <c r="L1957" s="51">
        <v>223273.33333333334</v>
      </c>
      <c r="M1957" s="51">
        <v>223273.33333333334</v>
      </c>
      <c r="N1957" s="51">
        <v>223273.33333333334</v>
      </c>
      <c r="O1957" s="51">
        <v>223273.33333333334</v>
      </c>
      <c r="P1957" s="51">
        <v>223273.33333333334</v>
      </c>
      <c r="Q1957" s="51">
        <v>223273.33333333334</v>
      </c>
      <c r="R1957" s="51">
        <v>223273.33333333334</v>
      </c>
      <c r="S1957" s="51">
        <v>223273.33333333334</v>
      </c>
      <c r="T1957" s="51">
        <v>223273.33333333334</v>
      </c>
    </row>
    <row r="1958" spans="1:20" s="10" customFormat="1" ht="65.099999999999994" customHeight="1" x14ac:dyDescent="0.3">
      <c r="A1958" s="13">
        <f>IF(D1958="","",SUBTOTAL(3,D$7:$D1958))</f>
        <v>1928</v>
      </c>
      <c r="B1958" s="376"/>
      <c r="C1958" s="55" t="s">
        <v>2365</v>
      </c>
      <c r="D1958" s="56" t="s">
        <v>2312</v>
      </c>
      <c r="E1958" s="54" t="s">
        <v>44</v>
      </c>
      <c r="F1958" s="53" t="s">
        <v>2384</v>
      </c>
      <c r="G1958" s="376"/>
      <c r="H1958" s="54" t="s">
        <v>44</v>
      </c>
      <c r="I1958" s="55"/>
      <c r="J1958" s="389"/>
      <c r="K1958" s="388"/>
      <c r="L1958" s="51">
        <v>285000</v>
      </c>
      <c r="M1958" s="51">
        <v>285000</v>
      </c>
      <c r="N1958" s="51">
        <v>285000</v>
      </c>
      <c r="O1958" s="51">
        <v>285000</v>
      </c>
      <c r="P1958" s="51">
        <v>285000</v>
      </c>
      <c r="Q1958" s="51">
        <v>285000</v>
      </c>
      <c r="R1958" s="51">
        <v>285000</v>
      </c>
      <c r="S1958" s="51">
        <v>285000</v>
      </c>
      <c r="T1958" s="51">
        <v>285000</v>
      </c>
    </row>
    <row r="1959" spans="1:20" s="10" customFormat="1" ht="65.099999999999994" customHeight="1" x14ac:dyDescent="0.3">
      <c r="A1959" s="13">
        <f>IF(D1959="","",SUBTOTAL(3,D$7:$D1959))</f>
        <v>1929</v>
      </c>
      <c r="B1959" s="376"/>
      <c r="C1959" s="55" t="s">
        <v>2365</v>
      </c>
      <c r="D1959" s="56" t="s">
        <v>2312</v>
      </c>
      <c r="E1959" s="54" t="s">
        <v>44</v>
      </c>
      <c r="F1959" s="53" t="s">
        <v>2385</v>
      </c>
      <c r="G1959" s="376"/>
      <c r="H1959" s="54" t="s">
        <v>44</v>
      </c>
      <c r="I1959" s="55"/>
      <c r="J1959" s="389"/>
      <c r="K1959" s="388"/>
      <c r="L1959" s="51">
        <v>325818.33333333337</v>
      </c>
      <c r="M1959" s="51">
        <v>325818.33333333337</v>
      </c>
      <c r="N1959" s="51">
        <v>325818.33333333337</v>
      </c>
      <c r="O1959" s="51">
        <v>325818.33333333337</v>
      </c>
      <c r="P1959" s="51">
        <v>325818.33333333337</v>
      </c>
      <c r="Q1959" s="51">
        <v>325818.33333333337</v>
      </c>
      <c r="R1959" s="51">
        <v>325818.33333333337</v>
      </c>
      <c r="S1959" s="51">
        <v>325818.33333333337</v>
      </c>
      <c r="T1959" s="51">
        <v>325818.33333333337</v>
      </c>
    </row>
    <row r="1960" spans="1:20" s="10" customFormat="1" ht="65.099999999999994" customHeight="1" x14ac:dyDescent="0.3">
      <c r="A1960" s="13">
        <f>IF(D1960="","",SUBTOTAL(3,D$7:$D1960))</f>
        <v>1930</v>
      </c>
      <c r="B1960" s="376"/>
      <c r="C1960" s="55" t="s">
        <v>2365</v>
      </c>
      <c r="D1960" s="56" t="s">
        <v>2312</v>
      </c>
      <c r="E1960" s="54" t="s">
        <v>44</v>
      </c>
      <c r="F1960" s="53" t="s">
        <v>2386</v>
      </c>
      <c r="G1960" s="376"/>
      <c r="H1960" s="54" t="s">
        <v>44</v>
      </c>
      <c r="I1960" s="55"/>
      <c r="J1960" s="389"/>
      <c r="K1960" s="388"/>
      <c r="L1960" s="51">
        <v>521545</v>
      </c>
      <c r="M1960" s="51">
        <v>521545</v>
      </c>
      <c r="N1960" s="51">
        <v>521545</v>
      </c>
      <c r="O1960" s="51">
        <v>521545</v>
      </c>
      <c r="P1960" s="51">
        <v>521545</v>
      </c>
      <c r="Q1960" s="51">
        <v>521545</v>
      </c>
      <c r="R1960" s="51">
        <v>521545</v>
      </c>
      <c r="S1960" s="51">
        <v>521545</v>
      </c>
      <c r="T1960" s="51">
        <v>521545</v>
      </c>
    </row>
    <row r="1961" spans="1:20" s="10" customFormat="1" ht="65.099999999999994" customHeight="1" x14ac:dyDescent="0.3">
      <c r="A1961" s="13">
        <f>IF(D1961="","",SUBTOTAL(3,D$7:$D1961))</f>
        <v>1931</v>
      </c>
      <c r="B1961" s="376"/>
      <c r="C1961" s="55" t="s">
        <v>2365</v>
      </c>
      <c r="D1961" s="56" t="s">
        <v>2312</v>
      </c>
      <c r="E1961" s="54" t="s">
        <v>44</v>
      </c>
      <c r="F1961" s="53" t="s">
        <v>2387</v>
      </c>
      <c r="G1961" s="376"/>
      <c r="H1961" s="54" t="s">
        <v>44</v>
      </c>
      <c r="I1961" s="55"/>
      <c r="J1961" s="389"/>
      <c r="K1961" s="388"/>
      <c r="L1961" s="51">
        <v>646000</v>
      </c>
      <c r="M1961" s="51">
        <v>646000</v>
      </c>
      <c r="N1961" s="51">
        <v>646000</v>
      </c>
      <c r="O1961" s="51">
        <v>646000</v>
      </c>
      <c r="P1961" s="51">
        <v>646000</v>
      </c>
      <c r="Q1961" s="51">
        <v>646000</v>
      </c>
      <c r="R1961" s="51">
        <v>646000</v>
      </c>
      <c r="S1961" s="51">
        <v>646000</v>
      </c>
      <c r="T1961" s="51">
        <v>646000</v>
      </c>
    </row>
    <row r="1962" spans="1:20" s="10" customFormat="1" ht="65.099999999999994" customHeight="1" x14ac:dyDescent="0.3">
      <c r="A1962" s="13">
        <f>IF(D1962="","",SUBTOTAL(3,D$7:$D1962))</f>
        <v>1932</v>
      </c>
      <c r="B1962" s="376"/>
      <c r="C1962" s="55" t="s">
        <v>2365</v>
      </c>
      <c r="D1962" s="56" t="s">
        <v>2312</v>
      </c>
      <c r="E1962" s="54" t="s">
        <v>44</v>
      </c>
      <c r="F1962" s="53" t="s">
        <v>2388</v>
      </c>
      <c r="G1962" s="376"/>
      <c r="H1962" s="54" t="s">
        <v>44</v>
      </c>
      <c r="I1962" s="55"/>
      <c r="J1962" s="389"/>
      <c r="K1962" s="388"/>
      <c r="L1962" s="51">
        <v>797091.66666666674</v>
      </c>
      <c r="M1962" s="51">
        <v>797091.66666666674</v>
      </c>
      <c r="N1962" s="51">
        <v>797091.66666666674</v>
      </c>
      <c r="O1962" s="51">
        <v>797091.66666666674</v>
      </c>
      <c r="P1962" s="51">
        <v>797091.66666666674</v>
      </c>
      <c r="Q1962" s="51">
        <v>797091.66666666674</v>
      </c>
      <c r="R1962" s="51">
        <v>797091.66666666674</v>
      </c>
      <c r="S1962" s="51">
        <v>797091.66666666674</v>
      </c>
      <c r="T1962" s="51">
        <v>797091.66666666674</v>
      </c>
    </row>
    <row r="1963" spans="1:20" s="10" customFormat="1" ht="65.099999999999994" customHeight="1" x14ac:dyDescent="0.3">
      <c r="A1963" s="13">
        <f>IF(D1963="","",SUBTOTAL(3,D$7:$D1963))</f>
        <v>1933</v>
      </c>
      <c r="B1963" s="376"/>
      <c r="C1963" s="55" t="s">
        <v>2365</v>
      </c>
      <c r="D1963" s="56" t="s">
        <v>2312</v>
      </c>
      <c r="E1963" s="54" t="s">
        <v>44</v>
      </c>
      <c r="F1963" s="53" t="s">
        <v>2389</v>
      </c>
      <c r="G1963" s="376"/>
      <c r="H1963" s="54" t="s">
        <v>44</v>
      </c>
      <c r="I1963" s="55"/>
      <c r="J1963" s="389"/>
      <c r="K1963" s="388"/>
      <c r="L1963" s="51">
        <v>1087726.6666666667</v>
      </c>
      <c r="M1963" s="51">
        <v>1087726.6666666667</v>
      </c>
      <c r="N1963" s="51">
        <v>1087726.6666666667</v>
      </c>
      <c r="O1963" s="51">
        <v>1087726.6666666667</v>
      </c>
      <c r="P1963" s="51">
        <v>1087726.6666666667</v>
      </c>
      <c r="Q1963" s="51">
        <v>1087726.6666666667</v>
      </c>
      <c r="R1963" s="51">
        <v>1087726.6666666667</v>
      </c>
      <c r="S1963" s="51">
        <v>1087726.6666666667</v>
      </c>
      <c r="T1963" s="51">
        <v>1087726.6666666667</v>
      </c>
    </row>
    <row r="1964" spans="1:20" s="10" customFormat="1" ht="65.099999999999994" customHeight="1" x14ac:dyDescent="0.3">
      <c r="A1964" s="13">
        <f>IF(D1964="","",SUBTOTAL(3,D$7:$D1964))</f>
        <v>1934</v>
      </c>
      <c r="B1964" s="376"/>
      <c r="C1964" s="55" t="s">
        <v>2365</v>
      </c>
      <c r="D1964" s="56" t="s">
        <v>2312</v>
      </c>
      <c r="E1964" s="54" t="s">
        <v>44</v>
      </c>
      <c r="F1964" s="53" t="s">
        <v>2390</v>
      </c>
      <c r="G1964" s="376"/>
      <c r="H1964" s="54" t="s">
        <v>44</v>
      </c>
      <c r="I1964" s="55"/>
      <c r="J1964" s="389"/>
      <c r="K1964" s="388"/>
      <c r="L1964" s="51">
        <v>1713818.3333333335</v>
      </c>
      <c r="M1964" s="51">
        <v>1713818.3333333335</v>
      </c>
      <c r="N1964" s="51">
        <v>1713818.3333333335</v>
      </c>
      <c r="O1964" s="51">
        <v>1713818.3333333335</v>
      </c>
      <c r="P1964" s="51">
        <v>1713818.3333333335</v>
      </c>
      <c r="Q1964" s="51">
        <v>1713818.3333333335</v>
      </c>
      <c r="R1964" s="51">
        <v>1713818.3333333335</v>
      </c>
      <c r="S1964" s="51">
        <v>1713818.3333333335</v>
      </c>
      <c r="T1964" s="51">
        <v>1713818.3333333335</v>
      </c>
    </row>
    <row r="1965" spans="1:20" s="10" customFormat="1" ht="65.099999999999994" customHeight="1" x14ac:dyDescent="0.3">
      <c r="A1965" s="13">
        <f>IF(D1965="","",SUBTOTAL(3,D$7:$D1965))</f>
        <v>1935</v>
      </c>
      <c r="B1965" s="376"/>
      <c r="C1965" s="55" t="s">
        <v>2365</v>
      </c>
      <c r="D1965" s="56" t="s">
        <v>2312</v>
      </c>
      <c r="E1965" s="54" t="s">
        <v>44</v>
      </c>
      <c r="F1965" s="53" t="s">
        <v>2391</v>
      </c>
      <c r="G1965" s="376"/>
      <c r="H1965" s="54" t="s">
        <v>44</v>
      </c>
      <c r="I1965" s="55"/>
      <c r="J1965" s="389"/>
      <c r="K1965" s="388"/>
      <c r="L1965" s="51">
        <v>2079545</v>
      </c>
      <c r="M1965" s="51">
        <v>2079545</v>
      </c>
      <c r="N1965" s="51">
        <v>2079545</v>
      </c>
      <c r="O1965" s="51">
        <v>2079545</v>
      </c>
      <c r="P1965" s="51">
        <v>2079545</v>
      </c>
      <c r="Q1965" s="51">
        <v>2079545</v>
      </c>
      <c r="R1965" s="51">
        <v>2079545</v>
      </c>
      <c r="S1965" s="51">
        <v>2079545</v>
      </c>
      <c r="T1965" s="51">
        <v>2079545</v>
      </c>
    </row>
    <row r="1966" spans="1:20" s="10" customFormat="1" ht="65.099999999999994" customHeight="1" x14ac:dyDescent="0.3">
      <c r="A1966" s="13">
        <f>IF(D1966="","",SUBTOTAL(3,D$7:$D1966))</f>
        <v>1936</v>
      </c>
      <c r="B1966" s="376"/>
      <c r="C1966" s="55" t="s">
        <v>2392</v>
      </c>
      <c r="D1966" s="56" t="s">
        <v>2312</v>
      </c>
      <c r="E1966" s="55" t="s">
        <v>2393</v>
      </c>
      <c r="F1966" s="53" t="s">
        <v>2394</v>
      </c>
      <c r="G1966" s="376"/>
      <c r="H1966" s="54" t="s">
        <v>44</v>
      </c>
      <c r="I1966" s="55"/>
      <c r="J1966" s="389"/>
      <c r="K1966" s="388"/>
      <c r="L1966" s="51">
        <v>7726.9230769230762</v>
      </c>
      <c r="M1966" s="51">
        <v>7726.9230769230762</v>
      </c>
      <c r="N1966" s="51">
        <v>7726.9230769230762</v>
      </c>
      <c r="O1966" s="51">
        <v>7726.9230769230762</v>
      </c>
      <c r="P1966" s="51">
        <v>7726.9230769230762</v>
      </c>
      <c r="Q1966" s="51">
        <v>7726.9230769230762</v>
      </c>
      <c r="R1966" s="51">
        <v>7726.9230769230762</v>
      </c>
      <c r="S1966" s="51">
        <v>7726.9230769230762</v>
      </c>
      <c r="T1966" s="51">
        <v>7726.9230769230762</v>
      </c>
    </row>
    <row r="1967" spans="1:20" s="10" customFormat="1" ht="65.099999999999994" customHeight="1" x14ac:dyDescent="0.3">
      <c r="A1967" s="13">
        <f>IF(D1967="","",SUBTOTAL(3,D$7:$D1967))</f>
        <v>1937</v>
      </c>
      <c r="B1967" s="376"/>
      <c r="C1967" s="55" t="s">
        <v>2392</v>
      </c>
      <c r="D1967" s="56" t="s">
        <v>2312</v>
      </c>
      <c r="E1967" s="54" t="s">
        <v>44</v>
      </c>
      <c r="F1967" s="53" t="s">
        <v>2395</v>
      </c>
      <c r="G1967" s="376"/>
      <c r="H1967" s="54" t="s">
        <v>44</v>
      </c>
      <c r="I1967" s="55"/>
      <c r="J1967" s="389"/>
      <c r="K1967" s="388"/>
      <c r="L1967" s="51">
        <v>9091.0256410256407</v>
      </c>
      <c r="M1967" s="51">
        <v>9091.0256410256407</v>
      </c>
      <c r="N1967" s="51">
        <v>9091.0256410256407</v>
      </c>
      <c r="O1967" s="51">
        <v>9091.0256410256407</v>
      </c>
      <c r="P1967" s="51">
        <v>9091.0256410256407</v>
      </c>
      <c r="Q1967" s="51">
        <v>9091.0256410256407</v>
      </c>
      <c r="R1967" s="51">
        <v>9091.0256410256407</v>
      </c>
      <c r="S1967" s="51">
        <v>9091.0256410256407</v>
      </c>
      <c r="T1967" s="51">
        <v>9091.0256410256407</v>
      </c>
    </row>
    <row r="1968" spans="1:20" s="10" customFormat="1" ht="65.099999999999994" customHeight="1" x14ac:dyDescent="0.3">
      <c r="A1968" s="13">
        <f>IF(D1968="","",SUBTOTAL(3,D$7:$D1968))</f>
        <v>1938</v>
      </c>
      <c r="B1968" s="376"/>
      <c r="C1968" s="55" t="s">
        <v>2392</v>
      </c>
      <c r="D1968" s="56" t="s">
        <v>2312</v>
      </c>
      <c r="E1968" s="54" t="s">
        <v>44</v>
      </c>
      <c r="F1968" s="53" t="s">
        <v>2396</v>
      </c>
      <c r="G1968" s="376"/>
      <c r="H1968" s="54" t="s">
        <v>44</v>
      </c>
      <c r="I1968" s="55"/>
      <c r="J1968" s="389"/>
      <c r="K1968" s="388"/>
      <c r="L1968" s="51">
        <v>9817.9487179487169</v>
      </c>
      <c r="M1968" s="51">
        <v>9817.9487179487169</v>
      </c>
      <c r="N1968" s="51">
        <v>9817.9487179487169</v>
      </c>
      <c r="O1968" s="51">
        <v>9817.9487179487169</v>
      </c>
      <c r="P1968" s="51">
        <v>9817.9487179487169</v>
      </c>
      <c r="Q1968" s="51">
        <v>9817.9487179487169</v>
      </c>
      <c r="R1968" s="51">
        <v>9817.9487179487169</v>
      </c>
      <c r="S1968" s="51">
        <v>9817.9487179487169</v>
      </c>
      <c r="T1968" s="51">
        <v>9817.9487179487169</v>
      </c>
    </row>
    <row r="1969" spans="1:20" s="10" customFormat="1" ht="65.099999999999994" customHeight="1" x14ac:dyDescent="0.3">
      <c r="A1969" s="13">
        <f>IF(D1969="","",SUBTOTAL(3,D$7:$D1969))</f>
        <v>1939</v>
      </c>
      <c r="B1969" s="376"/>
      <c r="C1969" s="55" t="s">
        <v>2392</v>
      </c>
      <c r="D1969" s="56" t="s">
        <v>2312</v>
      </c>
      <c r="E1969" s="54" t="s">
        <v>44</v>
      </c>
      <c r="F1969" s="53" t="s">
        <v>2397</v>
      </c>
      <c r="G1969" s="376"/>
      <c r="H1969" s="54" t="s">
        <v>44</v>
      </c>
      <c r="I1969" s="55"/>
      <c r="J1969" s="389"/>
      <c r="K1969" s="388"/>
      <c r="L1969" s="51">
        <v>11726.923076923076</v>
      </c>
      <c r="M1969" s="51">
        <v>11726.923076923076</v>
      </c>
      <c r="N1969" s="51">
        <v>11726.923076923076</v>
      </c>
      <c r="O1969" s="51">
        <v>11726.923076923076</v>
      </c>
      <c r="P1969" s="51">
        <v>11726.923076923076</v>
      </c>
      <c r="Q1969" s="51">
        <v>11726.923076923076</v>
      </c>
      <c r="R1969" s="51">
        <v>11726.923076923076</v>
      </c>
      <c r="S1969" s="51">
        <v>11726.923076923076</v>
      </c>
      <c r="T1969" s="51">
        <v>11726.923076923076</v>
      </c>
    </row>
    <row r="1970" spans="1:20" s="10" customFormat="1" ht="65.099999999999994" customHeight="1" x14ac:dyDescent="0.3">
      <c r="A1970" s="13">
        <f>IF(D1970="","",SUBTOTAL(3,D$7:$D1970))</f>
        <v>1940</v>
      </c>
      <c r="B1970" s="376"/>
      <c r="C1970" s="55" t="s">
        <v>2392</v>
      </c>
      <c r="D1970" s="56" t="s">
        <v>2312</v>
      </c>
      <c r="E1970" s="54" t="s">
        <v>44</v>
      </c>
      <c r="F1970" s="53" t="s">
        <v>2398</v>
      </c>
      <c r="G1970" s="376"/>
      <c r="H1970" s="54" t="s">
        <v>44</v>
      </c>
      <c r="I1970" s="55"/>
      <c r="J1970" s="389"/>
      <c r="K1970" s="388"/>
      <c r="L1970" s="51">
        <v>13726.923076923076</v>
      </c>
      <c r="M1970" s="51">
        <v>13726.923076923076</v>
      </c>
      <c r="N1970" s="51">
        <v>13726.923076923076</v>
      </c>
      <c r="O1970" s="51">
        <v>13726.923076923076</v>
      </c>
      <c r="P1970" s="51">
        <v>13726.923076923076</v>
      </c>
      <c r="Q1970" s="51">
        <v>13726.923076923076</v>
      </c>
      <c r="R1970" s="51">
        <v>13726.923076923076</v>
      </c>
      <c r="S1970" s="51">
        <v>13726.923076923076</v>
      </c>
      <c r="T1970" s="51">
        <v>13726.923076923076</v>
      </c>
    </row>
    <row r="1971" spans="1:20" s="10" customFormat="1" ht="65.099999999999994" customHeight="1" x14ac:dyDescent="0.3">
      <c r="A1971" s="13">
        <f>IF(D1971="","",SUBTOTAL(3,D$7:$D1971))</f>
        <v>1941</v>
      </c>
      <c r="B1971" s="376"/>
      <c r="C1971" s="55" t="s">
        <v>2392</v>
      </c>
      <c r="D1971" s="56" t="s">
        <v>2312</v>
      </c>
      <c r="E1971" s="54" t="s">
        <v>44</v>
      </c>
      <c r="F1971" s="53" t="s">
        <v>2399</v>
      </c>
      <c r="G1971" s="376"/>
      <c r="H1971" s="54" t="s">
        <v>44</v>
      </c>
      <c r="I1971" s="55"/>
      <c r="J1971" s="389"/>
      <c r="K1971" s="388"/>
      <c r="L1971" s="51">
        <v>13182.051282051281</v>
      </c>
      <c r="M1971" s="51">
        <v>13182.051282051281</v>
      </c>
      <c r="N1971" s="51">
        <v>13182.051282051281</v>
      </c>
      <c r="O1971" s="51">
        <v>13182.051282051281</v>
      </c>
      <c r="P1971" s="51">
        <v>13182.051282051281</v>
      </c>
      <c r="Q1971" s="51">
        <v>13182.051282051281</v>
      </c>
      <c r="R1971" s="51">
        <v>13182.051282051281</v>
      </c>
      <c r="S1971" s="51">
        <v>13182.051282051281</v>
      </c>
      <c r="T1971" s="51">
        <v>13182.051282051281</v>
      </c>
    </row>
    <row r="1972" spans="1:20" s="10" customFormat="1" ht="65.099999999999994" customHeight="1" x14ac:dyDescent="0.3">
      <c r="A1972" s="13">
        <f>IF(D1972="","",SUBTOTAL(3,D$7:$D1972))</f>
        <v>1942</v>
      </c>
      <c r="B1972" s="376"/>
      <c r="C1972" s="55" t="s">
        <v>2392</v>
      </c>
      <c r="D1972" s="56" t="s">
        <v>2312</v>
      </c>
      <c r="E1972" s="54" t="s">
        <v>44</v>
      </c>
      <c r="F1972" s="53" t="s">
        <v>2400</v>
      </c>
      <c r="G1972" s="376"/>
      <c r="H1972" s="54" t="s">
        <v>44</v>
      </c>
      <c r="I1972" s="55"/>
      <c r="J1972" s="389"/>
      <c r="K1972" s="388"/>
      <c r="L1972" s="51">
        <v>16091.025641025641</v>
      </c>
      <c r="M1972" s="51">
        <v>16091.025641025641</v>
      </c>
      <c r="N1972" s="51">
        <v>16091.025641025641</v>
      </c>
      <c r="O1972" s="51">
        <v>16091.025641025641</v>
      </c>
      <c r="P1972" s="51">
        <v>16091.025641025641</v>
      </c>
      <c r="Q1972" s="51">
        <v>16091.025641025641</v>
      </c>
      <c r="R1972" s="51">
        <v>16091.025641025641</v>
      </c>
      <c r="S1972" s="51">
        <v>16091.025641025641</v>
      </c>
      <c r="T1972" s="51">
        <v>16091.025641025641</v>
      </c>
    </row>
    <row r="1973" spans="1:20" s="10" customFormat="1" ht="65.099999999999994" customHeight="1" x14ac:dyDescent="0.3">
      <c r="A1973" s="13">
        <f>IF(D1973="","",SUBTOTAL(3,D$7:$D1973))</f>
        <v>1943</v>
      </c>
      <c r="B1973" s="376"/>
      <c r="C1973" s="55" t="s">
        <v>2392</v>
      </c>
      <c r="D1973" s="56" t="s">
        <v>2312</v>
      </c>
      <c r="E1973" s="54" t="s">
        <v>44</v>
      </c>
      <c r="F1973" s="53" t="s">
        <v>2401</v>
      </c>
      <c r="G1973" s="376"/>
      <c r="H1973" s="54" t="s">
        <v>44</v>
      </c>
      <c r="I1973" s="55"/>
      <c r="J1973" s="389"/>
      <c r="K1973" s="388"/>
      <c r="L1973" s="51">
        <v>18817.948717948719</v>
      </c>
      <c r="M1973" s="51">
        <v>18817.948717948719</v>
      </c>
      <c r="N1973" s="51">
        <v>18817.948717948719</v>
      </c>
      <c r="O1973" s="51">
        <v>18817.948717948719</v>
      </c>
      <c r="P1973" s="51">
        <v>18817.948717948719</v>
      </c>
      <c r="Q1973" s="51">
        <v>18817.948717948719</v>
      </c>
      <c r="R1973" s="51">
        <v>18817.948717948719</v>
      </c>
      <c r="S1973" s="51">
        <v>18817.948717948719</v>
      </c>
      <c r="T1973" s="51">
        <v>18817.948717948719</v>
      </c>
    </row>
    <row r="1974" spans="1:20" s="10" customFormat="1" ht="65.099999999999994" customHeight="1" x14ac:dyDescent="0.3">
      <c r="A1974" s="13">
        <f>IF(D1974="","",SUBTOTAL(3,D$7:$D1974))</f>
        <v>1944</v>
      </c>
      <c r="B1974" s="376"/>
      <c r="C1974" s="55" t="s">
        <v>2392</v>
      </c>
      <c r="D1974" s="56" t="s">
        <v>2312</v>
      </c>
      <c r="E1974" s="54" t="s">
        <v>44</v>
      </c>
      <c r="F1974" s="53" t="s">
        <v>2402</v>
      </c>
      <c r="G1974" s="376"/>
      <c r="H1974" s="54" t="s">
        <v>44</v>
      </c>
      <c r="I1974" s="55"/>
      <c r="J1974" s="389"/>
      <c r="K1974" s="388"/>
      <c r="L1974" s="51">
        <v>20091.025641025641</v>
      </c>
      <c r="M1974" s="51">
        <v>20091.025641025641</v>
      </c>
      <c r="N1974" s="51">
        <v>20091.025641025641</v>
      </c>
      <c r="O1974" s="51">
        <v>20091.025641025641</v>
      </c>
      <c r="P1974" s="51">
        <v>20091.025641025641</v>
      </c>
      <c r="Q1974" s="51">
        <v>20091.025641025641</v>
      </c>
      <c r="R1974" s="51">
        <v>20091.025641025641</v>
      </c>
      <c r="S1974" s="51">
        <v>20091.025641025641</v>
      </c>
      <c r="T1974" s="51">
        <v>20091.025641025641</v>
      </c>
    </row>
    <row r="1975" spans="1:20" s="10" customFormat="1" ht="65.099999999999994" customHeight="1" x14ac:dyDescent="0.3">
      <c r="A1975" s="13">
        <f>IF(D1975="","",SUBTOTAL(3,D$7:$D1975))</f>
        <v>1945</v>
      </c>
      <c r="B1975" s="376"/>
      <c r="C1975" s="55" t="s">
        <v>2392</v>
      </c>
      <c r="D1975" s="56" t="s">
        <v>2312</v>
      </c>
      <c r="E1975" s="54" t="s">
        <v>44</v>
      </c>
      <c r="F1975" s="53" t="s">
        <v>2403</v>
      </c>
      <c r="G1975" s="376"/>
      <c r="H1975" s="54" t="s">
        <v>44</v>
      </c>
      <c r="I1975" s="55"/>
      <c r="J1975" s="389"/>
      <c r="K1975" s="388"/>
      <c r="L1975" s="51">
        <v>24273.076923076922</v>
      </c>
      <c r="M1975" s="51">
        <v>24273.076923076922</v>
      </c>
      <c r="N1975" s="51">
        <v>24273.076923076922</v>
      </c>
      <c r="O1975" s="51">
        <v>24273.076923076922</v>
      </c>
      <c r="P1975" s="51">
        <v>24273.076923076922</v>
      </c>
      <c r="Q1975" s="51">
        <v>24273.076923076922</v>
      </c>
      <c r="R1975" s="51">
        <v>24273.076923076922</v>
      </c>
      <c r="S1975" s="51">
        <v>24273.076923076922</v>
      </c>
      <c r="T1975" s="51">
        <v>24273.076923076922</v>
      </c>
    </row>
    <row r="1976" spans="1:20" s="10" customFormat="1" ht="65.099999999999994" customHeight="1" x14ac:dyDescent="0.3">
      <c r="A1976" s="13">
        <f>IF(D1976="","",SUBTOTAL(3,D$7:$D1976))</f>
        <v>1946</v>
      </c>
      <c r="B1976" s="376"/>
      <c r="C1976" s="55" t="s">
        <v>2392</v>
      </c>
      <c r="D1976" s="56" t="s">
        <v>2312</v>
      </c>
      <c r="E1976" s="54" t="s">
        <v>44</v>
      </c>
      <c r="F1976" s="53" t="s">
        <v>2404</v>
      </c>
      <c r="G1976" s="376"/>
      <c r="H1976" s="54" t="s">
        <v>44</v>
      </c>
      <c r="I1976" s="55"/>
      <c r="J1976" s="389"/>
      <c r="K1976" s="388"/>
      <c r="L1976" s="51">
        <v>25817.948717948719</v>
      </c>
      <c r="M1976" s="51">
        <v>25817.948717948719</v>
      </c>
      <c r="N1976" s="51">
        <v>25817.948717948719</v>
      </c>
      <c r="O1976" s="51">
        <v>25817.948717948719</v>
      </c>
      <c r="P1976" s="51">
        <v>25817.948717948719</v>
      </c>
      <c r="Q1976" s="51">
        <v>25817.948717948719</v>
      </c>
      <c r="R1976" s="51">
        <v>25817.948717948719</v>
      </c>
      <c r="S1976" s="51">
        <v>25817.948717948719</v>
      </c>
      <c r="T1976" s="51">
        <v>25817.948717948719</v>
      </c>
    </row>
    <row r="1977" spans="1:20" s="10" customFormat="1" ht="65.099999999999994" customHeight="1" x14ac:dyDescent="0.3">
      <c r="A1977" s="13">
        <f>IF(D1977="","",SUBTOTAL(3,D$7:$D1977))</f>
        <v>1947</v>
      </c>
      <c r="B1977" s="376"/>
      <c r="C1977" s="55" t="s">
        <v>2392</v>
      </c>
      <c r="D1977" s="56" t="s">
        <v>2312</v>
      </c>
      <c r="E1977" s="54" t="s">
        <v>44</v>
      </c>
      <c r="F1977" s="53" t="s">
        <v>2405</v>
      </c>
      <c r="G1977" s="376"/>
      <c r="H1977" s="54" t="s">
        <v>44</v>
      </c>
      <c r="I1977" s="55"/>
      <c r="J1977" s="389"/>
      <c r="K1977" s="388"/>
      <c r="L1977" s="51">
        <v>30817.948717948719</v>
      </c>
      <c r="M1977" s="51">
        <v>30817.948717948719</v>
      </c>
      <c r="N1977" s="51">
        <v>30817.948717948719</v>
      </c>
      <c r="O1977" s="51">
        <v>30817.948717948719</v>
      </c>
      <c r="P1977" s="51">
        <v>30817.948717948719</v>
      </c>
      <c r="Q1977" s="51">
        <v>30817.948717948719</v>
      </c>
      <c r="R1977" s="51">
        <v>30817.948717948719</v>
      </c>
      <c r="S1977" s="51">
        <v>30817.948717948719</v>
      </c>
      <c r="T1977" s="51">
        <v>30817.948717948719</v>
      </c>
    </row>
    <row r="1978" spans="1:20" s="10" customFormat="1" ht="65.099999999999994" customHeight="1" x14ac:dyDescent="0.3">
      <c r="A1978" s="13">
        <f>IF(D1978="","",SUBTOTAL(3,D$7:$D1978))</f>
        <v>1948</v>
      </c>
      <c r="B1978" s="376"/>
      <c r="C1978" s="55" t="s">
        <v>2392</v>
      </c>
      <c r="D1978" s="56" t="s">
        <v>2312</v>
      </c>
      <c r="E1978" s="54" t="s">
        <v>44</v>
      </c>
      <c r="F1978" s="53" t="s">
        <v>2406</v>
      </c>
      <c r="G1978" s="376"/>
      <c r="H1978" s="54" t="s">
        <v>44</v>
      </c>
      <c r="I1978" s="55"/>
      <c r="J1978" s="389"/>
      <c r="K1978" s="388"/>
      <c r="L1978" s="51">
        <v>37091.025641025641</v>
      </c>
      <c r="M1978" s="51">
        <v>37091.025641025641</v>
      </c>
      <c r="N1978" s="51">
        <v>37091.025641025641</v>
      </c>
      <c r="O1978" s="51">
        <v>37091.025641025641</v>
      </c>
      <c r="P1978" s="51">
        <v>37091.025641025641</v>
      </c>
      <c r="Q1978" s="51">
        <v>37091.025641025641</v>
      </c>
      <c r="R1978" s="51">
        <v>37091.025641025641</v>
      </c>
      <c r="S1978" s="51">
        <v>37091.025641025641</v>
      </c>
      <c r="T1978" s="51">
        <v>37091.025641025641</v>
      </c>
    </row>
    <row r="1979" spans="1:20" s="10" customFormat="1" ht="65.099999999999994" customHeight="1" x14ac:dyDescent="0.3">
      <c r="A1979" s="13">
        <f>IF(D1979="","",SUBTOTAL(3,D$7:$D1979))</f>
        <v>1949</v>
      </c>
      <c r="B1979" s="376"/>
      <c r="C1979" s="55" t="s">
        <v>2392</v>
      </c>
      <c r="D1979" s="56" t="s">
        <v>2312</v>
      </c>
      <c r="E1979" s="54" t="s">
        <v>44</v>
      </c>
      <c r="F1979" s="53" t="s">
        <v>2407</v>
      </c>
      <c r="G1979" s="376"/>
      <c r="H1979" s="54" t="s">
        <v>44</v>
      </c>
      <c r="I1979" s="55"/>
      <c r="J1979" s="389"/>
      <c r="K1979" s="388"/>
      <c r="L1979" s="51">
        <v>40091.025641025641</v>
      </c>
      <c r="M1979" s="51">
        <v>40091.025641025641</v>
      </c>
      <c r="N1979" s="51">
        <v>40091.025641025641</v>
      </c>
      <c r="O1979" s="51">
        <v>40091.025641025641</v>
      </c>
      <c r="P1979" s="51">
        <v>40091.025641025641</v>
      </c>
      <c r="Q1979" s="51">
        <v>40091.025641025641</v>
      </c>
      <c r="R1979" s="51">
        <v>40091.025641025641</v>
      </c>
      <c r="S1979" s="51">
        <v>40091.025641025641</v>
      </c>
      <c r="T1979" s="51">
        <v>40091.025641025641</v>
      </c>
    </row>
    <row r="1980" spans="1:20" s="10" customFormat="1" ht="65.099999999999994" customHeight="1" x14ac:dyDescent="0.3">
      <c r="A1980" s="13">
        <f>IF(D1980="","",SUBTOTAL(3,D$7:$D1980))</f>
        <v>1950</v>
      </c>
      <c r="B1980" s="376"/>
      <c r="C1980" s="55" t="s">
        <v>2392</v>
      </c>
      <c r="D1980" s="56" t="s">
        <v>2312</v>
      </c>
      <c r="E1980" s="54" t="s">
        <v>44</v>
      </c>
      <c r="F1980" s="53" t="s">
        <v>2408</v>
      </c>
      <c r="G1980" s="376"/>
      <c r="H1980" s="54" t="s">
        <v>44</v>
      </c>
      <c r="I1980" s="55"/>
      <c r="J1980" s="389"/>
      <c r="K1980" s="388"/>
      <c r="L1980" s="51">
        <v>49273.076923076922</v>
      </c>
      <c r="M1980" s="51">
        <v>49273.076923076922</v>
      </c>
      <c r="N1980" s="51">
        <v>49273.076923076922</v>
      </c>
      <c r="O1980" s="51">
        <v>49273.076923076922</v>
      </c>
      <c r="P1980" s="51">
        <v>49273.076923076922</v>
      </c>
      <c r="Q1980" s="51">
        <v>49273.076923076922</v>
      </c>
      <c r="R1980" s="51">
        <v>49273.076923076922</v>
      </c>
      <c r="S1980" s="51">
        <v>49273.076923076922</v>
      </c>
      <c r="T1980" s="51">
        <v>49273.076923076922</v>
      </c>
    </row>
    <row r="1981" spans="1:20" s="10" customFormat="1" ht="65.099999999999994" customHeight="1" x14ac:dyDescent="0.3">
      <c r="A1981" s="13">
        <f>IF(D1981="","",SUBTOTAL(3,D$7:$D1981))</f>
        <v>1951</v>
      </c>
      <c r="B1981" s="376"/>
      <c r="C1981" s="55" t="s">
        <v>2392</v>
      </c>
      <c r="D1981" s="56" t="s">
        <v>2312</v>
      </c>
      <c r="E1981" s="54" t="s">
        <v>44</v>
      </c>
      <c r="F1981" s="53" t="s">
        <v>2409</v>
      </c>
      <c r="G1981" s="376"/>
      <c r="H1981" s="54" t="s">
        <v>44</v>
      </c>
      <c r="I1981" s="55"/>
      <c r="J1981" s="389"/>
      <c r="K1981" s="388"/>
      <c r="L1981" s="51">
        <v>59726.923076923078</v>
      </c>
      <c r="M1981" s="51">
        <v>59726.923076923078</v>
      </c>
      <c r="N1981" s="51">
        <v>59726.923076923078</v>
      </c>
      <c r="O1981" s="51">
        <v>59726.923076923078</v>
      </c>
      <c r="P1981" s="51">
        <v>59726.923076923078</v>
      </c>
      <c r="Q1981" s="51">
        <v>59726.923076923078</v>
      </c>
      <c r="R1981" s="51">
        <v>59726.923076923078</v>
      </c>
      <c r="S1981" s="51">
        <v>59726.923076923078</v>
      </c>
      <c r="T1981" s="51">
        <v>59726.923076923078</v>
      </c>
    </row>
    <row r="1982" spans="1:20" s="10" customFormat="1" ht="65.099999999999994" customHeight="1" x14ac:dyDescent="0.3">
      <c r="A1982" s="13">
        <f>IF(D1982="","",SUBTOTAL(3,D$7:$D1982))</f>
        <v>1952</v>
      </c>
      <c r="B1982" s="376"/>
      <c r="C1982" s="55" t="s">
        <v>2392</v>
      </c>
      <c r="D1982" s="56" t="s">
        <v>2312</v>
      </c>
      <c r="E1982" s="54" t="s">
        <v>44</v>
      </c>
      <c r="F1982" s="53" t="s">
        <v>2410</v>
      </c>
      <c r="G1982" s="376"/>
      <c r="H1982" s="54" t="s">
        <v>44</v>
      </c>
      <c r="I1982" s="55"/>
      <c r="J1982" s="389"/>
      <c r="K1982" s="388"/>
      <c r="L1982" s="51">
        <v>71182.051282051281</v>
      </c>
      <c r="M1982" s="51">
        <v>71182.051282051281</v>
      </c>
      <c r="N1982" s="51">
        <v>71182.051282051281</v>
      </c>
      <c r="O1982" s="51">
        <v>71182.051282051281</v>
      </c>
      <c r="P1982" s="51">
        <v>71182.051282051281</v>
      </c>
      <c r="Q1982" s="51">
        <v>71182.051282051281</v>
      </c>
      <c r="R1982" s="51">
        <v>71182.051282051281</v>
      </c>
      <c r="S1982" s="51">
        <v>71182.051282051281</v>
      </c>
      <c r="T1982" s="51">
        <v>71182.051282051281</v>
      </c>
    </row>
    <row r="1983" spans="1:20" s="10" customFormat="1" ht="65.099999999999994" customHeight="1" x14ac:dyDescent="0.3">
      <c r="A1983" s="13">
        <f>IF(D1983="","",SUBTOTAL(3,D$7:$D1983))</f>
        <v>1953</v>
      </c>
      <c r="B1983" s="376"/>
      <c r="C1983" s="55" t="s">
        <v>2392</v>
      </c>
      <c r="D1983" s="56" t="s">
        <v>2312</v>
      </c>
      <c r="E1983" s="54" t="s">
        <v>44</v>
      </c>
      <c r="F1983" s="53" t="s">
        <v>2411</v>
      </c>
      <c r="G1983" s="376"/>
      <c r="H1983" s="54" t="s">
        <v>44</v>
      </c>
      <c r="I1983" s="55"/>
      <c r="J1983" s="389"/>
      <c r="K1983" s="388"/>
      <c r="L1983" s="51">
        <v>57000</v>
      </c>
      <c r="M1983" s="51">
        <v>57000</v>
      </c>
      <c r="N1983" s="51">
        <v>57000</v>
      </c>
      <c r="O1983" s="51">
        <v>57000</v>
      </c>
      <c r="P1983" s="51">
        <v>57000</v>
      </c>
      <c r="Q1983" s="51">
        <v>57000</v>
      </c>
      <c r="R1983" s="51">
        <v>57000</v>
      </c>
      <c r="S1983" s="51">
        <v>57000</v>
      </c>
      <c r="T1983" s="51">
        <v>57000</v>
      </c>
    </row>
    <row r="1984" spans="1:20" s="10" customFormat="1" ht="65.099999999999994" customHeight="1" x14ac:dyDescent="0.3">
      <c r="A1984" s="13">
        <f>IF(D1984="","",SUBTOTAL(3,D$7:$D1984))</f>
        <v>1954</v>
      </c>
      <c r="B1984" s="376"/>
      <c r="C1984" s="55" t="s">
        <v>2392</v>
      </c>
      <c r="D1984" s="56" t="s">
        <v>2312</v>
      </c>
      <c r="E1984" s="54" t="s">
        <v>44</v>
      </c>
      <c r="F1984" s="53" t="s">
        <v>2412</v>
      </c>
      <c r="G1984" s="376"/>
      <c r="H1984" s="54" t="s">
        <v>44</v>
      </c>
      <c r="I1984" s="55"/>
      <c r="J1984" s="389"/>
      <c r="K1984" s="388"/>
      <c r="L1984" s="51">
        <v>70273.076923076922</v>
      </c>
      <c r="M1984" s="51">
        <v>70273.076923076922</v>
      </c>
      <c r="N1984" s="51">
        <v>70273.076923076922</v>
      </c>
      <c r="O1984" s="51">
        <v>70273.076923076922</v>
      </c>
      <c r="P1984" s="51">
        <v>70273.076923076922</v>
      </c>
      <c r="Q1984" s="51">
        <v>70273.076923076922</v>
      </c>
      <c r="R1984" s="51">
        <v>70273.076923076922</v>
      </c>
      <c r="S1984" s="51">
        <v>70273.076923076922</v>
      </c>
      <c r="T1984" s="51">
        <v>70273.076923076922</v>
      </c>
    </row>
    <row r="1985" spans="1:20" s="10" customFormat="1" ht="65.099999999999994" customHeight="1" x14ac:dyDescent="0.3">
      <c r="A1985" s="13">
        <f>IF(D1985="","",SUBTOTAL(3,D$7:$D1985))</f>
        <v>1955</v>
      </c>
      <c r="B1985" s="376"/>
      <c r="C1985" s="55" t="s">
        <v>2392</v>
      </c>
      <c r="D1985" s="56" t="s">
        <v>2312</v>
      </c>
      <c r="E1985" s="54" t="s">
        <v>44</v>
      </c>
      <c r="F1985" s="53" t="s">
        <v>2413</v>
      </c>
      <c r="G1985" s="376"/>
      <c r="H1985" s="54" t="s">
        <v>44</v>
      </c>
      <c r="I1985" s="55"/>
      <c r="J1985" s="389"/>
      <c r="K1985" s="388"/>
      <c r="L1985" s="51">
        <v>84726.923076923078</v>
      </c>
      <c r="M1985" s="51">
        <v>84726.923076923078</v>
      </c>
      <c r="N1985" s="51">
        <v>84726.923076923078</v>
      </c>
      <c r="O1985" s="51">
        <v>84726.923076923078</v>
      </c>
      <c r="P1985" s="51">
        <v>84726.923076923078</v>
      </c>
      <c r="Q1985" s="51">
        <v>84726.923076923078</v>
      </c>
      <c r="R1985" s="51">
        <v>84726.923076923078</v>
      </c>
      <c r="S1985" s="51">
        <v>84726.923076923078</v>
      </c>
      <c r="T1985" s="51">
        <v>84726.923076923078</v>
      </c>
    </row>
    <row r="1986" spans="1:20" s="10" customFormat="1" ht="65.099999999999994" customHeight="1" x14ac:dyDescent="0.3">
      <c r="A1986" s="13">
        <f>IF(D1986="","",SUBTOTAL(3,D$7:$D1986))</f>
        <v>1956</v>
      </c>
      <c r="B1986" s="376"/>
      <c r="C1986" s="55" t="s">
        <v>2392</v>
      </c>
      <c r="D1986" s="56" t="s">
        <v>2312</v>
      </c>
      <c r="E1986" s="54" t="s">
        <v>44</v>
      </c>
      <c r="F1986" s="53" t="s">
        <v>2414</v>
      </c>
      <c r="G1986" s="376"/>
      <c r="H1986" s="54" t="s">
        <v>44</v>
      </c>
      <c r="I1986" s="55"/>
      <c r="J1986" s="389"/>
      <c r="K1986" s="388"/>
      <c r="L1986" s="51">
        <v>84726.923076923078</v>
      </c>
      <c r="M1986" s="51">
        <v>84726.923076923078</v>
      </c>
      <c r="N1986" s="51">
        <v>84726.923076923078</v>
      </c>
      <c r="O1986" s="51">
        <v>84726.923076923078</v>
      </c>
      <c r="P1986" s="51">
        <v>84726.923076923078</v>
      </c>
      <c r="Q1986" s="51">
        <v>84726.923076923078</v>
      </c>
      <c r="R1986" s="51">
        <v>84726.923076923078</v>
      </c>
      <c r="S1986" s="51">
        <v>84726.923076923078</v>
      </c>
      <c r="T1986" s="51">
        <v>84726.923076923078</v>
      </c>
    </row>
    <row r="1987" spans="1:20" s="10" customFormat="1" ht="65.099999999999994" customHeight="1" x14ac:dyDescent="0.3">
      <c r="A1987" s="13">
        <f>IF(D1987="","",SUBTOTAL(3,D$7:$D1987))</f>
        <v>1957</v>
      </c>
      <c r="B1987" s="376"/>
      <c r="C1987" s="55" t="s">
        <v>2392</v>
      </c>
      <c r="D1987" s="56" t="s">
        <v>2312</v>
      </c>
      <c r="E1987" s="54" t="s">
        <v>44</v>
      </c>
      <c r="F1987" s="53" t="s">
        <v>2415</v>
      </c>
      <c r="G1987" s="376"/>
      <c r="H1987" s="54" t="s">
        <v>44</v>
      </c>
      <c r="I1987" s="55"/>
      <c r="J1987" s="389"/>
      <c r="K1987" s="388"/>
      <c r="L1987" s="51">
        <v>101091.02564102564</v>
      </c>
      <c r="M1987" s="51">
        <v>101091.02564102564</v>
      </c>
      <c r="N1987" s="51">
        <v>101091.02564102564</v>
      </c>
      <c r="O1987" s="51">
        <v>101091.02564102564</v>
      </c>
      <c r="P1987" s="51">
        <v>101091.02564102564</v>
      </c>
      <c r="Q1987" s="51">
        <v>101091.02564102564</v>
      </c>
      <c r="R1987" s="51">
        <v>101091.02564102564</v>
      </c>
      <c r="S1987" s="51">
        <v>101091.02564102564</v>
      </c>
      <c r="T1987" s="51">
        <v>101091.02564102564</v>
      </c>
    </row>
    <row r="1988" spans="1:20" s="10" customFormat="1" ht="65.099999999999994" customHeight="1" x14ac:dyDescent="0.3">
      <c r="A1988" s="13">
        <f>IF(D1988="","",SUBTOTAL(3,D$7:$D1988))</f>
        <v>1958</v>
      </c>
      <c r="B1988" s="376"/>
      <c r="C1988" s="55" t="s">
        <v>2392</v>
      </c>
      <c r="D1988" s="56" t="s">
        <v>2312</v>
      </c>
      <c r="E1988" s="54" t="s">
        <v>44</v>
      </c>
      <c r="F1988" s="53" t="s">
        <v>2416</v>
      </c>
      <c r="G1988" s="376"/>
      <c r="H1988" s="54" t="s">
        <v>44</v>
      </c>
      <c r="I1988" s="55"/>
      <c r="J1988" s="389"/>
      <c r="K1988" s="388"/>
      <c r="L1988" s="51">
        <v>99726.923076923078</v>
      </c>
      <c r="M1988" s="51">
        <v>99726.923076923078</v>
      </c>
      <c r="N1988" s="51">
        <v>99726.923076923078</v>
      </c>
      <c r="O1988" s="51">
        <v>99726.923076923078</v>
      </c>
      <c r="P1988" s="51">
        <v>99726.923076923078</v>
      </c>
      <c r="Q1988" s="51">
        <v>99726.923076923078</v>
      </c>
      <c r="R1988" s="51">
        <v>99726.923076923078</v>
      </c>
      <c r="S1988" s="51">
        <v>99726.923076923078</v>
      </c>
      <c r="T1988" s="51">
        <v>99726.923076923078</v>
      </c>
    </row>
    <row r="1989" spans="1:20" s="10" customFormat="1" ht="65.099999999999994" customHeight="1" x14ac:dyDescent="0.3">
      <c r="A1989" s="13">
        <f>IF(D1989="","",SUBTOTAL(3,D$7:$D1989))</f>
        <v>1959</v>
      </c>
      <c r="B1989" s="376"/>
      <c r="C1989" s="55" t="s">
        <v>2392</v>
      </c>
      <c r="D1989" s="56" t="s">
        <v>2312</v>
      </c>
      <c r="E1989" s="54" t="s">
        <v>44</v>
      </c>
      <c r="F1989" s="53" t="s">
        <v>2417</v>
      </c>
      <c r="G1989" s="376"/>
      <c r="H1989" s="54" t="s">
        <v>44</v>
      </c>
      <c r="I1989" s="55"/>
      <c r="J1989" s="389"/>
      <c r="K1989" s="388"/>
      <c r="L1989" s="51">
        <v>120544.8717948718</v>
      </c>
      <c r="M1989" s="51">
        <v>120544.8717948718</v>
      </c>
      <c r="N1989" s="51">
        <v>120544.8717948718</v>
      </c>
      <c r="O1989" s="51">
        <v>120544.8717948718</v>
      </c>
      <c r="P1989" s="51">
        <v>120544.8717948718</v>
      </c>
      <c r="Q1989" s="51">
        <v>120544.8717948718</v>
      </c>
      <c r="R1989" s="51">
        <v>120544.8717948718</v>
      </c>
      <c r="S1989" s="51">
        <v>120544.8717948718</v>
      </c>
      <c r="T1989" s="51">
        <v>120544.8717948718</v>
      </c>
    </row>
    <row r="1990" spans="1:20" s="10" customFormat="1" ht="65.099999999999994" customHeight="1" x14ac:dyDescent="0.3">
      <c r="A1990" s="13">
        <f>IF(D1990="","",SUBTOTAL(3,D$7:$D1990))</f>
        <v>1960</v>
      </c>
      <c r="B1990" s="376"/>
      <c r="C1990" s="55" t="s">
        <v>2392</v>
      </c>
      <c r="D1990" s="56" t="s">
        <v>2312</v>
      </c>
      <c r="E1990" s="54" t="s">
        <v>44</v>
      </c>
      <c r="F1990" s="53" t="s">
        <v>2418</v>
      </c>
      <c r="G1990" s="376"/>
      <c r="H1990" s="54" t="s">
        <v>44</v>
      </c>
      <c r="I1990" s="55"/>
      <c r="J1990" s="389"/>
      <c r="K1990" s="388"/>
      <c r="L1990" s="51">
        <v>144726.92307692306</v>
      </c>
      <c r="M1990" s="51">
        <v>144726.92307692306</v>
      </c>
      <c r="N1990" s="51">
        <v>144726.92307692306</v>
      </c>
      <c r="O1990" s="51">
        <v>144726.92307692306</v>
      </c>
      <c r="P1990" s="51">
        <v>144726.92307692306</v>
      </c>
      <c r="Q1990" s="51">
        <v>144726.92307692306</v>
      </c>
      <c r="R1990" s="51">
        <v>144726.92307692306</v>
      </c>
      <c r="S1990" s="51">
        <v>144726.92307692306</v>
      </c>
      <c r="T1990" s="51">
        <v>144726.92307692306</v>
      </c>
    </row>
    <row r="1991" spans="1:20" s="10" customFormat="1" ht="65.099999999999994" customHeight="1" x14ac:dyDescent="0.3">
      <c r="A1991" s="13">
        <f>IF(D1991="","",SUBTOTAL(3,D$7:$D1991))</f>
        <v>1961</v>
      </c>
      <c r="B1991" s="376"/>
      <c r="C1991" s="55" t="s">
        <v>2392</v>
      </c>
      <c r="D1991" s="56" t="s">
        <v>2312</v>
      </c>
      <c r="E1991" s="54" t="s">
        <v>44</v>
      </c>
      <c r="F1991" s="53" t="s">
        <v>2419</v>
      </c>
      <c r="G1991" s="376"/>
      <c r="H1991" s="54" t="s">
        <v>44</v>
      </c>
      <c r="I1991" s="55"/>
      <c r="J1991" s="389"/>
      <c r="K1991" s="388"/>
      <c r="L1991" s="51">
        <v>97273.076923076922</v>
      </c>
      <c r="M1991" s="51">
        <v>97273.076923076922</v>
      </c>
      <c r="N1991" s="51">
        <v>97273.076923076922</v>
      </c>
      <c r="O1991" s="51">
        <v>97273.076923076922</v>
      </c>
      <c r="P1991" s="51">
        <v>97273.076923076922</v>
      </c>
      <c r="Q1991" s="51">
        <v>97273.076923076922</v>
      </c>
      <c r="R1991" s="51">
        <v>97273.076923076922</v>
      </c>
      <c r="S1991" s="51">
        <v>97273.076923076922</v>
      </c>
      <c r="T1991" s="51">
        <v>97273.076923076922</v>
      </c>
    </row>
    <row r="1992" spans="1:20" s="10" customFormat="1" ht="65.099999999999994" customHeight="1" x14ac:dyDescent="0.3">
      <c r="A1992" s="13">
        <f>IF(D1992="","",SUBTOTAL(3,D$7:$D1992))</f>
        <v>1962</v>
      </c>
      <c r="B1992" s="376"/>
      <c r="C1992" s="55" t="s">
        <v>2392</v>
      </c>
      <c r="D1992" s="56" t="s">
        <v>2312</v>
      </c>
      <c r="E1992" s="54" t="s">
        <v>44</v>
      </c>
      <c r="F1992" s="53" t="s">
        <v>2420</v>
      </c>
      <c r="G1992" s="376"/>
      <c r="H1992" s="54" t="s">
        <v>44</v>
      </c>
      <c r="I1992" s="55"/>
      <c r="J1992" s="389"/>
      <c r="K1992" s="388"/>
      <c r="L1992" s="51">
        <v>120817.94871794872</v>
      </c>
      <c r="M1992" s="51">
        <v>120817.94871794872</v>
      </c>
      <c r="N1992" s="51">
        <v>120817.94871794872</v>
      </c>
      <c r="O1992" s="51">
        <v>120817.94871794872</v>
      </c>
      <c r="P1992" s="51">
        <v>120817.94871794872</v>
      </c>
      <c r="Q1992" s="51">
        <v>120817.94871794872</v>
      </c>
      <c r="R1992" s="51">
        <v>120817.94871794872</v>
      </c>
      <c r="S1992" s="51">
        <v>120817.94871794872</v>
      </c>
      <c r="T1992" s="51">
        <v>120817.94871794872</v>
      </c>
    </row>
    <row r="1993" spans="1:20" s="10" customFormat="1" ht="65.099999999999994" customHeight="1" x14ac:dyDescent="0.3">
      <c r="A1993" s="13">
        <f>IF(D1993="","",SUBTOTAL(3,D$7:$D1993))</f>
        <v>1963</v>
      </c>
      <c r="B1993" s="376"/>
      <c r="C1993" s="55" t="s">
        <v>2392</v>
      </c>
      <c r="D1993" s="56" t="s">
        <v>2312</v>
      </c>
      <c r="E1993" s="54" t="s">
        <v>44</v>
      </c>
      <c r="F1993" s="53" t="s">
        <v>2421</v>
      </c>
      <c r="G1993" s="376"/>
      <c r="H1993" s="54" t="s">
        <v>44</v>
      </c>
      <c r="I1993" s="55"/>
      <c r="J1993" s="389"/>
      <c r="K1993" s="388"/>
      <c r="L1993" s="51">
        <v>151091.02564102563</v>
      </c>
      <c r="M1993" s="51">
        <v>151091.02564102563</v>
      </c>
      <c r="N1993" s="51">
        <v>151091.02564102563</v>
      </c>
      <c r="O1993" s="51">
        <v>151091.02564102563</v>
      </c>
      <c r="P1993" s="51">
        <v>151091.02564102563</v>
      </c>
      <c r="Q1993" s="51">
        <v>151091.02564102563</v>
      </c>
      <c r="R1993" s="51">
        <v>151091.02564102563</v>
      </c>
      <c r="S1993" s="51">
        <v>151091.02564102563</v>
      </c>
      <c r="T1993" s="51">
        <v>151091.02564102563</v>
      </c>
    </row>
    <row r="1994" spans="1:20" s="10" customFormat="1" ht="65.099999999999994" customHeight="1" x14ac:dyDescent="0.3">
      <c r="A1994" s="13">
        <f>IF(D1994="","",SUBTOTAL(3,D$7:$D1994))</f>
        <v>1964</v>
      </c>
      <c r="B1994" s="376"/>
      <c r="C1994" s="55" t="s">
        <v>2392</v>
      </c>
      <c r="D1994" s="56" t="s">
        <v>2312</v>
      </c>
      <c r="E1994" s="54" t="s">
        <v>44</v>
      </c>
      <c r="F1994" s="53" t="s">
        <v>2422</v>
      </c>
      <c r="G1994" s="376"/>
      <c r="H1994" s="54" t="s">
        <v>44</v>
      </c>
      <c r="I1994" s="55"/>
      <c r="J1994" s="389"/>
      <c r="K1994" s="388"/>
      <c r="L1994" s="51">
        <v>125817.94871794872</v>
      </c>
      <c r="M1994" s="51">
        <v>125817.94871794872</v>
      </c>
      <c r="N1994" s="51">
        <v>125817.94871794872</v>
      </c>
      <c r="O1994" s="51">
        <v>125817.94871794872</v>
      </c>
      <c r="P1994" s="51">
        <v>125817.94871794872</v>
      </c>
      <c r="Q1994" s="51">
        <v>125817.94871794872</v>
      </c>
      <c r="R1994" s="51">
        <v>125817.94871794872</v>
      </c>
      <c r="S1994" s="51">
        <v>125817.94871794872</v>
      </c>
      <c r="T1994" s="51">
        <v>125817.94871794872</v>
      </c>
    </row>
    <row r="1995" spans="1:20" s="10" customFormat="1" ht="65.099999999999994" customHeight="1" x14ac:dyDescent="0.3">
      <c r="A1995" s="13">
        <f>IF(D1995="","",SUBTOTAL(3,D$7:$D1995))</f>
        <v>1965</v>
      </c>
      <c r="B1995" s="376"/>
      <c r="C1995" s="55" t="s">
        <v>2392</v>
      </c>
      <c r="D1995" s="56" t="s">
        <v>2312</v>
      </c>
      <c r="E1995" s="54" t="s">
        <v>44</v>
      </c>
      <c r="F1995" s="53" t="s">
        <v>2423</v>
      </c>
      <c r="G1995" s="376"/>
      <c r="H1995" s="54" t="s">
        <v>44</v>
      </c>
      <c r="I1995" s="55"/>
      <c r="J1995" s="389"/>
      <c r="K1995" s="388"/>
      <c r="L1995" s="51">
        <v>156000</v>
      </c>
      <c r="M1995" s="51">
        <v>156000</v>
      </c>
      <c r="N1995" s="51">
        <v>156000</v>
      </c>
      <c r="O1995" s="51">
        <v>156000</v>
      </c>
      <c r="P1995" s="51">
        <v>156000</v>
      </c>
      <c r="Q1995" s="51">
        <v>156000</v>
      </c>
      <c r="R1995" s="51">
        <v>156000</v>
      </c>
      <c r="S1995" s="51">
        <v>156000</v>
      </c>
      <c r="T1995" s="51">
        <v>156000</v>
      </c>
    </row>
    <row r="1996" spans="1:20" s="10" customFormat="1" ht="65.099999999999994" customHeight="1" x14ac:dyDescent="0.3">
      <c r="A1996" s="13">
        <f>IF(D1996="","",SUBTOTAL(3,D$7:$D1996))</f>
        <v>1966</v>
      </c>
      <c r="B1996" s="376"/>
      <c r="C1996" s="55" t="s">
        <v>2392</v>
      </c>
      <c r="D1996" s="56" t="s">
        <v>2312</v>
      </c>
      <c r="E1996" s="54" t="s">
        <v>44</v>
      </c>
      <c r="F1996" s="53" t="s">
        <v>2424</v>
      </c>
      <c r="G1996" s="376"/>
      <c r="H1996" s="54" t="s">
        <v>44</v>
      </c>
      <c r="I1996" s="55"/>
      <c r="J1996" s="389"/>
      <c r="K1996" s="388"/>
      <c r="L1996" s="51">
        <v>190726.92307692306</v>
      </c>
      <c r="M1996" s="51">
        <v>190726.92307692306</v>
      </c>
      <c r="N1996" s="51">
        <v>190726.92307692306</v>
      </c>
      <c r="O1996" s="51">
        <v>190726.92307692306</v>
      </c>
      <c r="P1996" s="51">
        <v>190726.92307692306</v>
      </c>
      <c r="Q1996" s="51">
        <v>190726.92307692306</v>
      </c>
      <c r="R1996" s="51">
        <v>190726.92307692306</v>
      </c>
      <c r="S1996" s="51">
        <v>190726.92307692306</v>
      </c>
      <c r="T1996" s="51">
        <v>190726.92307692306</v>
      </c>
    </row>
    <row r="1997" spans="1:20" s="10" customFormat="1" ht="65.099999999999994" customHeight="1" x14ac:dyDescent="0.3">
      <c r="A1997" s="13">
        <f>IF(D1997="","",SUBTOTAL(3,D$7:$D1997))</f>
        <v>1967</v>
      </c>
      <c r="B1997" s="376"/>
      <c r="C1997" s="55" t="s">
        <v>2392</v>
      </c>
      <c r="D1997" s="56" t="s">
        <v>2312</v>
      </c>
      <c r="E1997" s="54" t="s">
        <v>44</v>
      </c>
      <c r="F1997" s="53" t="s">
        <v>2425</v>
      </c>
      <c r="G1997" s="376"/>
      <c r="H1997" s="54" t="s">
        <v>44</v>
      </c>
      <c r="I1997" s="55"/>
      <c r="J1997" s="389"/>
      <c r="K1997" s="388"/>
      <c r="L1997" s="51">
        <v>194273.07692307691</v>
      </c>
      <c r="M1997" s="51">
        <v>194273.07692307691</v>
      </c>
      <c r="N1997" s="51">
        <v>194273.07692307691</v>
      </c>
      <c r="O1997" s="51">
        <v>194273.07692307691</v>
      </c>
      <c r="P1997" s="51">
        <v>194273.07692307691</v>
      </c>
      <c r="Q1997" s="51">
        <v>194273.07692307691</v>
      </c>
      <c r="R1997" s="51">
        <v>194273.07692307691</v>
      </c>
      <c r="S1997" s="51">
        <v>194273.07692307691</v>
      </c>
      <c r="T1997" s="51">
        <v>194273.07692307691</v>
      </c>
    </row>
    <row r="1998" spans="1:20" s="10" customFormat="1" ht="65.099999999999994" customHeight="1" x14ac:dyDescent="0.3">
      <c r="A1998" s="13">
        <f>IF(D1998="","",SUBTOTAL(3,D$7:$D1998))</f>
        <v>1968</v>
      </c>
      <c r="B1998" s="376"/>
      <c r="C1998" s="55" t="s">
        <v>2392</v>
      </c>
      <c r="D1998" s="56" t="s">
        <v>2312</v>
      </c>
      <c r="E1998" s="54" t="s">
        <v>44</v>
      </c>
      <c r="F1998" s="53" t="s">
        <v>2426</v>
      </c>
      <c r="G1998" s="376"/>
      <c r="H1998" s="54" t="s">
        <v>44</v>
      </c>
      <c r="I1998" s="55"/>
      <c r="J1998" s="389"/>
      <c r="K1998" s="388"/>
      <c r="L1998" s="51">
        <v>238091.02564102563</v>
      </c>
      <c r="M1998" s="51">
        <v>238091.02564102563</v>
      </c>
      <c r="N1998" s="51">
        <v>238091.02564102563</v>
      </c>
      <c r="O1998" s="51">
        <v>238091.02564102563</v>
      </c>
      <c r="P1998" s="51">
        <v>238091.02564102563</v>
      </c>
      <c r="Q1998" s="51">
        <v>238091.02564102563</v>
      </c>
      <c r="R1998" s="51">
        <v>238091.02564102563</v>
      </c>
      <c r="S1998" s="51">
        <v>238091.02564102563</v>
      </c>
      <c r="T1998" s="51">
        <v>238091.02564102563</v>
      </c>
    </row>
    <row r="1999" spans="1:20" s="10" customFormat="1" ht="65.099999999999994" customHeight="1" x14ac:dyDescent="0.3">
      <c r="A1999" s="13">
        <f>IF(D1999="","",SUBTOTAL(3,D$7:$D1999))</f>
        <v>1969</v>
      </c>
      <c r="B1999" s="376"/>
      <c r="C1999" s="55" t="s">
        <v>2392</v>
      </c>
      <c r="D1999" s="56" t="s">
        <v>2312</v>
      </c>
      <c r="E1999" s="54" t="s">
        <v>44</v>
      </c>
      <c r="F1999" s="53" t="s">
        <v>2427</v>
      </c>
      <c r="G1999" s="376"/>
      <c r="H1999" s="54" t="s">
        <v>44</v>
      </c>
      <c r="I1999" s="55"/>
      <c r="J1999" s="389"/>
      <c r="K1999" s="388"/>
      <c r="L1999" s="51">
        <v>288364.10256410256</v>
      </c>
      <c r="M1999" s="51">
        <v>288364.10256410256</v>
      </c>
      <c r="N1999" s="51">
        <v>288364.10256410256</v>
      </c>
      <c r="O1999" s="51">
        <v>288364.10256410256</v>
      </c>
      <c r="P1999" s="51">
        <v>288364.10256410256</v>
      </c>
      <c r="Q1999" s="51">
        <v>288364.10256410256</v>
      </c>
      <c r="R1999" s="51">
        <v>288364.10256410256</v>
      </c>
      <c r="S1999" s="51">
        <v>288364.10256410256</v>
      </c>
      <c r="T1999" s="51">
        <v>288364.10256410256</v>
      </c>
    </row>
    <row r="2000" spans="1:20" s="10" customFormat="1" ht="65.099999999999994" customHeight="1" x14ac:dyDescent="0.3">
      <c r="A2000" s="13">
        <f>IF(D2000="","",SUBTOTAL(3,D$7:$D2000))</f>
        <v>1970</v>
      </c>
      <c r="B2000" s="376"/>
      <c r="C2000" s="55" t="s">
        <v>2392</v>
      </c>
      <c r="D2000" s="56" t="s">
        <v>2312</v>
      </c>
      <c r="E2000" s="54" t="s">
        <v>44</v>
      </c>
      <c r="F2000" s="53" t="s">
        <v>2428</v>
      </c>
      <c r="G2000" s="376"/>
      <c r="H2000" s="54" t="s">
        <v>44</v>
      </c>
      <c r="I2000" s="55"/>
      <c r="J2000" s="389"/>
      <c r="K2000" s="388"/>
      <c r="L2000" s="51">
        <v>255091.02564102563</v>
      </c>
      <c r="M2000" s="51">
        <v>255091.02564102563</v>
      </c>
      <c r="N2000" s="51">
        <v>255091.02564102563</v>
      </c>
      <c r="O2000" s="51">
        <v>255091.02564102563</v>
      </c>
      <c r="P2000" s="51">
        <v>255091.02564102563</v>
      </c>
      <c r="Q2000" s="51">
        <v>255091.02564102563</v>
      </c>
      <c r="R2000" s="51">
        <v>255091.02564102563</v>
      </c>
      <c r="S2000" s="51">
        <v>255091.02564102563</v>
      </c>
      <c r="T2000" s="51">
        <v>255091.02564102563</v>
      </c>
    </row>
    <row r="2001" spans="1:20" s="10" customFormat="1" ht="65.099999999999994" customHeight="1" x14ac:dyDescent="0.3">
      <c r="A2001" s="13">
        <f>IF(D2001="","",SUBTOTAL(3,D$7:$D2001))</f>
        <v>1971</v>
      </c>
      <c r="B2001" s="376"/>
      <c r="C2001" s="55" t="s">
        <v>2392</v>
      </c>
      <c r="D2001" s="56" t="s">
        <v>2312</v>
      </c>
      <c r="E2001" s="54" t="s">
        <v>44</v>
      </c>
      <c r="F2001" s="53" t="s">
        <v>2429</v>
      </c>
      <c r="G2001" s="376"/>
      <c r="H2001" s="54" t="s">
        <v>44</v>
      </c>
      <c r="I2001" s="55"/>
      <c r="J2001" s="389"/>
      <c r="K2001" s="388"/>
      <c r="L2001" s="51">
        <v>312908.97435897437</v>
      </c>
      <c r="M2001" s="51">
        <v>312908.97435897437</v>
      </c>
      <c r="N2001" s="51">
        <v>312908.97435897437</v>
      </c>
      <c r="O2001" s="51">
        <v>312908.97435897437</v>
      </c>
      <c r="P2001" s="51">
        <v>312908.97435897437</v>
      </c>
      <c r="Q2001" s="51">
        <v>312908.97435897437</v>
      </c>
      <c r="R2001" s="51">
        <v>312908.97435897437</v>
      </c>
      <c r="S2001" s="51">
        <v>312908.97435897437</v>
      </c>
      <c r="T2001" s="51">
        <v>312908.97435897437</v>
      </c>
    </row>
    <row r="2002" spans="1:20" s="10" customFormat="1" ht="65.099999999999994" customHeight="1" x14ac:dyDescent="0.3">
      <c r="A2002" s="13">
        <f>IF(D2002="","",SUBTOTAL(3,D$7:$D2002))</f>
        <v>1972</v>
      </c>
      <c r="B2002" s="376"/>
      <c r="C2002" s="55" t="s">
        <v>2392</v>
      </c>
      <c r="D2002" s="56" t="s">
        <v>2312</v>
      </c>
      <c r="E2002" s="54" t="s">
        <v>44</v>
      </c>
      <c r="F2002" s="53" t="s">
        <v>2430</v>
      </c>
      <c r="G2002" s="376"/>
      <c r="H2002" s="54" t="s">
        <v>44</v>
      </c>
      <c r="I2002" s="55"/>
      <c r="J2002" s="389"/>
      <c r="K2002" s="388"/>
      <c r="L2002" s="51">
        <v>376273.07692307694</v>
      </c>
      <c r="M2002" s="51">
        <v>376273.07692307694</v>
      </c>
      <c r="N2002" s="51">
        <v>376273.07692307694</v>
      </c>
      <c r="O2002" s="51">
        <v>376273.07692307694</v>
      </c>
      <c r="P2002" s="51">
        <v>376273.07692307694</v>
      </c>
      <c r="Q2002" s="51">
        <v>376273.07692307694</v>
      </c>
      <c r="R2002" s="51">
        <v>376273.07692307694</v>
      </c>
      <c r="S2002" s="51">
        <v>376273.07692307694</v>
      </c>
      <c r="T2002" s="51">
        <v>376273.07692307694</v>
      </c>
    </row>
    <row r="2003" spans="1:20" s="10" customFormat="1" ht="65.099999999999994" customHeight="1" x14ac:dyDescent="0.3">
      <c r="A2003" s="13">
        <f>IF(D2003="","",SUBTOTAL(3,D$7:$D2003))</f>
        <v>1973</v>
      </c>
      <c r="B2003" s="376"/>
      <c r="C2003" s="55" t="s">
        <v>2392</v>
      </c>
      <c r="D2003" s="56" t="s">
        <v>2312</v>
      </c>
      <c r="E2003" s="54" t="s">
        <v>44</v>
      </c>
      <c r="F2003" s="53" t="s">
        <v>2431</v>
      </c>
      <c r="G2003" s="376"/>
      <c r="H2003" s="54" t="s">
        <v>44</v>
      </c>
      <c r="I2003" s="55"/>
      <c r="J2003" s="389"/>
      <c r="K2003" s="388"/>
      <c r="L2003" s="51">
        <v>393908.97435897437</v>
      </c>
      <c r="M2003" s="51">
        <v>393908.97435897437</v>
      </c>
      <c r="N2003" s="51">
        <v>393908.97435897437</v>
      </c>
      <c r="O2003" s="51">
        <v>393908.97435897437</v>
      </c>
      <c r="P2003" s="51">
        <v>393908.97435897437</v>
      </c>
      <c r="Q2003" s="51">
        <v>393908.97435897437</v>
      </c>
      <c r="R2003" s="51">
        <v>393908.97435897437</v>
      </c>
      <c r="S2003" s="51">
        <v>393908.97435897437</v>
      </c>
      <c r="T2003" s="51">
        <v>393908.97435897437</v>
      </c>
    </row>
    <row r="2004" spans="1:20" s="10" customFormat="1" ht="65.099999999999994" customHeight="1" x14ac:dyDescent="0.3">
      <c r="A2004" s="13">
        <f>IF(D2004="","",SUBTOTAL(3,D$7:$D2004))</f>
        <v>1974</v>
      </c>
      <c r="B2004" s="376"/>
      <c r="C2004" s="55" t="s">
        <v>2392</v>
      </c>
      <c r="D2004" s="56" t="s">
        <v>2312</v>
      </c>
      <c r="E2004" s="54" t="s">
        <v>44</v>
      </c>
      <c r="F2004" s="53" t="s">
        <v>2432</v>
      </c>
      <c r="G2004" s="376"/>
      <c r="H2004" s="54" t="s">
        <v>44</v>
      </c>
      <c r="I2004" s="55"/>
      <c r="J2004" s="389"/>
      <c r="K2004" s="388"/>
      <c r="L2004" s="51">
        <v>479726.92307692306</v>
      </c>
      <c r="M2004" s="51">
        <v>479726.92307692306</v>
      </c>
      <c r="N2004" s="51">
        <v>479726.92307692306</v>
      </c>
      <c r="O2004" s="51">
        <v>479726.92307692306</v>
      </c>
      <c r="P2004" s="51">
        <v>479726.92307692306</v>
      </c>
      <c r="Q2004" s="51">
        <v>479726.92307692306</v>
      </c>
      <c r="R2004" s="51">
        <v>479726.92307692306</v>
      </c>
      <c r="S2004" s="51">
        <v>479726.92307692306</v>
      </c>
      <c r="T2004" s="51">
        <v>479726.92307692306</v>
      </c>
    </row>
    <row r="2005" spans="1:20" s="10" customFormat="1" ht="65.099999999999994" customHeight="1" x14ac:dyDescent="0.3">
      <c r="A2005" s="13">
        <f>IF(D2005="","",SUBTOTAL(3,D$7:$D2005))</f>
        <v>1975</v>
      </c>
      <c r="B2005" s="376"/>
      <c r="C2005" s="55" t="s">
        <v>2392</v>
      </c>
      <c r="D2005" s="56" t="s">
        <v>2312</v>
      </c>
      <c r="E2005" s="54" t="s">
        <v>44</v>
      </c>
      <c r="F2005" s="53" t="s">
        <v>2433</v>
      </c>
      <c r="G2005" s="376"/>
      <c r="H2005" s="54" t="s">
        <v>44</v>
      </c>
      <c r="I2005" s="55"/>
      <c r="J2005" s="389"/>
      <c r="K2005" s="388"/>
      <c r="L2005" s="51">
        <v>321091.02564102563</v>
      </c>
      <c r="M2005" s="51">
        <v>321091.02564102563</v>
      </c>
      <c r="N2005" s="51">
        <v>321091.02564102563</v>
      </c>
      <c r="O2005" s="51">
        <v>321091.02564102563</v>
      </c>
      <c r="P2005" s="51">
        <v>321091.02564102563</v>
      </c>
      <c r="Q2005" s="51">
        <v>321091.02564102563</v>
      </c>
      <c r="R2005" s="51">
        <v>321091.02564102563</v>
      </c>
      <c r="S2005" s="51">
        <v>321091.02564102563</v>
      </c>
      <c r="T2005" s="51">
        <v>321091.02564102563</v>
      </c>
    </row>
    <row r="2006" spans="1:20" s="10" customFormat="1" ht="65.099999999999994" customHeight="1" x14ac:dyDescent="0.3">
      <c r="A2006" s="13">
        <f>IF(D2006="","",SUBTOTAL(3,D$7:$D2006))</f>
        <v>1976</v>
      </c>
      <c r="B2006" s="376"/>
      <c r="C2006" s="55" t="s">
        <v>2392</v>
      </c>
      <c r="D2006" s="56" t="s">
        <v>2312</v>
      </c>
      <c r="E2006" s="54" t="s">
        <v>44</v>
      </c>
      <c r="F2006" s="53" t="s">
        <v>2434</v>
      </c>
      <c r="G2006" s="376"/>
      <c r="H2006" s="54" t="s">
        <v>44</v>
      </c>
      <c r="I2006" s="55"/>
      <c r="J2006" s="389"/>
      <c r="K2006" s="388"/>
      <c r="L2006" s="51">
        <v>493635.89743589744</v>
      </c>
      <c r="M2006" s="51">
        <v>493635.89743589744</v>
      </c>
      <c r="N2006" s="51">
        <v>493635.89743589744</v>
      </c>
      <c r="O2006" s="51">
        <v>493635.89743589744</v>
      </c>
      <c r="P2006" s="51">
        <v>493635.89743589744</v>
      </c>
      <c r="Q2006" s="51">
        <v>493635.89743589744</v>
      </c>
      <c r="R2006" s="51">
        <v>493635.89743589744</v>
      </c>
      <c r="S2006" s="51">
        <v>493635.89743589744</v>
      </c>
      <c r="T2006" s="51">
        <v>493635.89743589744</v>
      </c>
    </row>
    <row r="2007" spans="1:20" s="10" customFormat="1" ht="65.099999999999994" customHeight="1" x14ac:dyDescent="0.3">
      <c r="A2007" s="13">
        <f>IF(D2007="","",SUBTOTAL(3,D$7:$D2007))</f>
        <v>1977</v>
      </c>
      <c r="B2007" s="376"/>
      <c r="C2007" s="55" t="s">
        <v>2392</v>
      </c>
      <c r="D2007" s="56" t="s">
        <v>2312</v>
      </c>
      <c r="E2007" s="54" t="s">
        <v>44</v>
      </c>
      <c r="F2007" s="53" t="s">
        <v>2435</v>
      </c>
      <c r="G2007" s="376"/>
      <c r="H2007" s="54" t="s">
        <v>44</v>
      </c>
      <c r="I2007" s="55"/>
      <c r="J2007" s="389"/>
      <c r="K2007" s="388"/>
      <c r="L2007" s="51">
        <v>587817.94871794875</v>
      </c>
      <c r="M2007" s="51">
        <v>587817.94871794875</v>
      </c>
      <c r="N2007" s="51">
        <v>587817.94871794875</v>
      </c>
      <c r="O2007" s="51">
        <v>587817.94871794875</v>
      </c>
      <c r="P2007" s="51">
        <v>587817.94871794875</v>
      </c>
      <c r="Q2007" s="51">
        <v>587817.94871794875</v>
      </c>
      <c r="R2007" s="51">
        <v>587817.94871794875</v>
      </c>
      <c r="S2007" s="51">
        <v>587817.94871794875</v>
      </c>
      <c r="T2007" s="51">
        <v>587817.94871794875</v>
      </c>
    </row>
    <row r="2008" spans="1:20" s="10" customFormat="1" ht="65.099999999999994" customHeight="1" x14ac:dyDescent="0.3">
      <c r="A2008" s="13">
        <f>IF(D2008="","",SUBTOTAL(3,D$7:$D2008))</f>
        <v>1978</v>
      </c>
      <c r="B2008" s="376"/>
      <c r="C2008" s="55" t="s">
        <v>2392</v>
      </c>
      <c r="D2008" s="56" t="s">
        <v>2312</v>
      </c>
      <c r="E2008" s="54" t="s">
        <v>44</v>
      </c>
      <c r="F2008" s="53" t="s">
        <v>2436</v>
      </c>
      <c r="G2008" s="376"/>
      <c r="H2008" s="54" t="s">
        <v>44</v>
      </c>
      <c r="I2008" s="55"/>
      <c r="J2008" s="389"/>
      <c r="K2008" s="388"/>
      <c r="L2008" s="51">
        <v>402817.94871794869</v>
      </c>
      <c r="M2008" s="51">
        <v>402817.94871794869</v>
      </c>
      <c r="N2008" s="51">
        <v>402817.94871794869</v>
      </c>
      <c r="O2008" s="51">
        <v>402817.94871794869</v>
      </c>
      <c r="P2008" s="51">
        <v>402817.94871794869</v>
      </c>
      <c r="Q2008" s="51">
        <v>402817.94871794869</v>
      </c>
      <c r="R2008" s="51">
        <v>402817.94871794869</v>
      </c>
      <c r="S2008" s="51">
        <v>402817.94871794869</v>
      </c>
      <c r="T2008" s="51">
        <v>402817.94871794869</v>
      </c>
    </row>
    <row r="2009" spans="1:20" s="10" customFormat="1" ht="65.099999999999994" customHeight="1" x14ac:dyDescent="0.3">
      <c r="A2009" s="13">
        <f>IF(D2009="","",SUBTOTAL(3,D$7:$D2009))</f>
        <v>1979</v>
      </c>
      <c r="B2009" s="376"/>
      <c r="C2009" s="55" t="s">
        <v>2392</v>
      </c>
      <c r="D2009" s="56" t="s">
        <v>2312</v>
      </c>
      <c r="E2009" s="54" t="s">
        <v>44</v>
      </c>
      <c r="F2009" s="53" t="s">
        <v>2437</v>
      </c>
      <c r="G2009" s="376"/>
      <c r="H2009" s="54" t="s">
        <v>44</v>
      </c>
      <c r="I2009" s="55"/>
      <c r="J2009" s="389"/>
      <c r="K2009" s="388"/>
      <c r="L2009" s="51">
        <v>606726.92307692301</v>
      </c>
      <c r="M2009" s="51">
        <v>606726.92307692301</v>
      </c>
      <c r="N2009" s="51">
        <v>606726.92307692301</v>
      </c>
      <c r="O2009" s="51">
        <v>606726.92307692301</v>
      </c>
      <c r="P2009" s="51">
        <v>606726.92307692301</v>
      </c>
      <c r="Q2009" s="51">
        <v>606726.92307692301</v>
      </c>
      <c r="R2009" s="51">
        <v>606726.92307692301</v>
      </c>
      <c r="S2009" s="51">
        <v>606726.92307692301</v>
      </c>
      <c r="T2009" s="51">
        <v>606726.92307692301</v>
      </c>
    </row>
    <row r="2010" spans="1:20" s="10" customFormat="1" ht="65.099999999999994" customHeight="1" x14ac:dyDescent="0.3">
      <c r="A2010" s="13">
        <f>IF(D2010="","",SUBTOTAL(3,D$7:$D2010))</f>
        <v>1980</v>
      </c>
      <c r="B2010" s="376"/>
      <c r="C2010" s="55" t="s">
        <v>2392</v>
      </c>
      <c r="D2010" s="56" t="s">
        <v>2312</v>
      </c>
      <c r="E2010" s="54" t="s">
        <v>44</v>
      </c>
      <c r="F2010" s="53" t="s">
        <v>2438</v>
      </c>
      <c r="G2010" s="376"/>
      <c r="H2010" s="54" t="s">
        <v>44</v>
      </c>
      <c r="I2010" s="55"/>
      <c r="J2010" s="389"/>
      <c r="K2010" s="388"/>
      <c r="L2010" s="51">
        <v>743091.02564102563</v>
      </c>
      <c r="M2010" s="51">
        <v>743091.02564102563</v>
      </c>
      <c r="N2010" s="51">
        <v>743091.02564102563</v>
      </c>
      <c r="O2010" s="51">
        <v>743091.02564102563</v>
      </c>
      <c r="P2010" s="51">
        <v>743091.02564102563</v>
      </c>
      <c r="Q2010" s="51">
        <v>743091.02564102563</v>
      </c>
      <c r="R2010" s="51">
        <v>743091.02564102563</v>
      </c>
      <c r="S2010" s="51">
        <v>743091.02564102563</v>
      </c>
      <c r="T2010" s="51">
        <v>743091.02564102563</v>
      </c>
    </row>
    <row r="2011" spans="1:20" s="10" customFormat="1" ht="65.099999999999994" customHeight="1" x14ac:dyDescent="0.3">
      <c r="A2011" s="13">
        <f>IF(D2011="","",SUBTOTAL(3,D$7:$D2011))</f>
        <v>1981</v>
      </c>
      <c r="B2011" s="376"/>
      <c r="C2011" s="55" t="s">
        <v>2392</v>
      </c>
      <c r="D2011" s="56" t="s">
        <v>2312</v>
      </c>
      <c r="E2011" s="54" t="s">
        <v>44</v>
      </c>
      <c r="F2011" s="53" t="s">
        <v>2439</v>
      </c>
      <c r="G2011" s="376"/>
      <c r="H2011" s="54" t="s">
        <v>44</v>
      </c>
      <c r="I2011" s="55"/>
      <c r="J2011" s="389"/>
      <c r="K2011" s="388"/>
      <c r="L2011" s="51">
        <v>499000</v>
      </c>
      <c r="M2011" s="51">
        <v>499000</v>
      </c>
      <c r="N2011" s="51">
        <v>499000</v>
      </c>
      <c r="O2011" s="51">
        <v>499000</v>
      </c>
      <c r="P2011" s="51">
        <v>499000</v>
      </c>
      <c r="Q2011" s="51">
        <v>499000</v>
      </c>
      <c r="R2011" s="51">
        <v>499000</v>
      </c>
      <c r="S2011" s="51">
        <v>499000</v>
      </c>
      <c r="T2011" s="51">
        <v>499000</v>
      </c>
    </row>
    <row r="2012" spans="1:20" s="10" customFormat="1" ht="65.099999999999994" customHeight="1" x14ac:dyDescent="0.3">
      <c r="A2012" s="13">
        <f>IF(D2012="","",SUBTOTAL(3,D$7:$D2012))</f>
        <v>1982</v>
      </c>
      <c r="B2012" s="376"/>
      <c r="C2012" s="55" t="s">
        <v>2392</v>
      </c>
      <c r="D2012" s="56" t="s">
        <v>2312</v>
      </c>
      <c r="E2012" s="54" t="s">
        <v>44</v>
      </c>
      <c r="F2012" s="53" t="s">
        <v>2440</v>
      </c>
      <c r="G2012" s="376"/>
      <c r="H2012" s="54" t="s">
        <v>44</v>
      </c>
      <c r="I2012" s="55"/>
      <c r="J2012" s="389"/>
      <c r="K2012" s="388"/>
      <c r="L2012" s="51">
        <v>751726.92307692301</v>
      </c>
      <c r="M2012" s="51">
        <v>751726.92307692301</v>
      </c>
      <c r="N2012" s="51">
        <v>751726.92307692301</v>
      </c>
      <c r="O2012" s="51">
        <v>751726.92307692301</v>
      </c>
      <c r="P2012" s="51">
        <v>751726.92307692301</v>
      </c>
      <c r="Q2012" s="51">
        <v>751726.92307692301</v>
      </c>
      <c r="R2012" s="51">
        <v>751726.92307692301</v>
      </c>
      <c r="S2012" s="51">
        <v>751726.92307692301</v>
      </c>
      <c r="T2012" s="51">
        <v>751726.92307692301</v>
      </c>
    </row>
    <row r="2013" spans="1:20" s="10" customFormat="1" ht="65.099999999999994" customHeight="1" x14ac:dyDescent="0.3">
      <c r="A2013" s="13">
        <f>IF(D2013="","",SUBTOTAL(3,D$7:$D2013))</f>
        <v>1983</v>
      </c>
      <c r="B2013" s="376"/>
      <c r="C2013" s="55" t="s">
        <v>2392</v>
      </c>
      <c r="D2013" s="56" t="s">
        <v>2312</v>
      </c>
      <c r="E2013" s="54" t="s">
        <v>44</v>
      </c>
      <c r="F2013" s="53" t="s">
        <v>2441</v>
      </c>
      <c r="G2013" s="376"/>
      <c r="H2013" s="54" t="s">
        <v>44</v>
      </c>
      <c r="I2013" s="55"/>
      <c r="J2013" s="389"/>
      <c r="K2013" s="388"/>
      <c r="L2013" s="51">
        <v>923908.97435897437</v>
      </c>
      <c r="M2013" s="51">
        <v>923908.97435897437</v>
      </c>
      <c r="N2013" s="51">
        <v>923908.97435897437</v>
      </c>
      <c r="O2013" s="51">
        <v>923908.97435897437</v>
      </c>
      <c r="P2013" s="51">
        <v>923908.97435897437</v>
      </c>
      <c r="Q2013" s="51">
        <v>923908.97435897437</v>
      </c>
      <c r="R2013" s="51">
        <v>923908.97435897437</v>
      </c>
      <c r="S2013" s="51">
        <v>923908.97435897437</v>
      </c>
      <c r="T2013" s="51">
        <v>923908.97435897437</v>
      </c>
    </row>
    <row r="2014" spans="1:20" s="10" customFormat="1" ht="65.099999999999994" customHeight="1" x14ac:dyDescent="0.3">
      <c r="A2014" s="13">
        <f>IF(D2014="","",SUBTOTAL(3,D$7:$D2014))</f>
        <v>1984</v>
      </c>
      <c r="B2014" s="376"/>
      <c r="C2014" s="55" t="s">
        <v>2392</v>
      </c>
      <c r="D2014" s="56" t="s">
        <v>2312</v>
      </c>
      <c r="E2014" s="54" t="s">
        <v>44</v>
      </c>
      <c r="F2014" s="53" t="s">
        <v>2442</v>
      </c>
      <c r="G2014" s="376"/>
      <c r="H2014" s="54" t="s">
        <v>44</v>
      </c>
      <c r="I2014" s="55"/>
      <c r="J2014" s="389"/>
      <c r="K2014" s="388"/>
      <c r="L2014" s="51">
        <v>618817.94871794875</v>
      </c>
      <c r="M2014" s="51">
        <v>618817.94871794875</v>
      </c>
      <c r="N2014" s="51">
        <v>618817.94871794875</v>
      </c>
      <c r="O2014" s="51">
        <v>618817.94871794875</v>
      </c>
      <c r="P2014" s="51">
        <v>618817.94871794875</v>
      </c>
      <c r="Q2014" s="51">
        <v>618817.94871794875</v>
      </c>
      <c r="R2014" s="51">
        <v>618817.94871794875</v>
      </c>
      <c r="S2014" s="51">
        <v>618817.94871794875</v>
      </c>
      <c r="T2014" s="51">
        <v>618817.94871794875</v>
      </c>
    </row>
    <row r="2015" spans="1:20" s="10" customFormat="1" ht="65.099999999999994" customHeight="1" x14ac:dyDescent="0.3">
      <c r="A2015" s="13">
        <f>IF(D2015="","",SUBTOTAL(3,D$7:$D2015))</f>
        <v>1985</v>
      </c>
      <c r="B2015" s="376"/>
      <c r="C2015" s="55" t="s">
        <v>2392</v>
      </c>
      <c r="D2015" s="56" t="s">
        <v>2312</v>
      </c>
      <c r="E2015" s="54" t="s">
        <v>44</v>
      </c>
      <c r="F2015" s="53" t="s">
        <v>2443</v>
      </c>
      <c r="G2015" s="376"/>
      <c r="H2015" s="54" t="s">
        <v>44</v>
      </c>
      <c r="I2015" s="55"/>
      <c r="J2015" s="389"/>
      <c r="K2015" s="388"/>
      <c r="L2015" s="51">
        <v>936635.89743589738</v>
      </c>
      <c r="M2015" s="51">
        <v>936635.89743589738</v>
      </c>
      <c r="N2015" s="51">
        <v>936635.89743589738</v>
      </c>
      <c r="O2015" s="51">
        <v>936635.89743589738</v>
      </c>
      <c r="P2015" s="51">
        <v>936635.89743589738</v>
      </c>
      <c r="Q2015" s="51">
        <v>936635.89743589738</v>
      </c>
      <c r="R2015" s="51">
        <v>936635.89743589738</v>
      </c>
      <c r="S2015" s="51">
        <v>936635.89743589738</v>
      </c>
      <c r="T2015" s="51">
        <v>936635.89743589738</v>
      </c>
    </row>
    <row r="2016" spans="1:20" s="10" customFormat="1" ht="65.099999999999994" customHeight="1" x14ac:dyDescent="0.3">
      <c r="A2016" s="13">
        <f>IF(D2016="","",SUBTOTAL(3,D$7:$D2016))</f>
        <v>1986</v>
      </c>
      <c r="B2016" s="376"/>
      <c r="C2016" s="55" t="s">
        <v>2392</v>
      </c>
      <c r="D2016" s="56" t="s">
        <v>2312</v>
      </c>
      <c r="E2016" s="54" t="s">
        <v>44</v>
      </c>
      <c r="F2016" s="53" t="s">
        <v>2444</v>
      </c>
      <c r="G2016" s="376"/>
      <c r="H2016" s="54" t="s">
        <v>44</v>
      </c>
      <c r="I2016" s="55"/>
      <c r="J2016" s="389"/>
      <c r="K2016" s="388"/>
      <c r="L2016" s="51">
        <v>1158364.1025641025</v>
      </c>
      <c r="M2016" s="51">
        <v>1158364.1025641025</v>
      </c>
      <c r="N2016" s="51">
        <v>1158364.1025641025</v>
      </c>
      <c r="O2016" s="51">
        <v>1158364.1025641025</v>
      </c>
      <c r="P2016" s="51">
        <v>1158364.1025641025</v>
      </c>
      <c r="Q2016" s="51">
        <v>1158364.1025641025</v>
      </c>
      <c r="R2016" s="51">
        <v>1158364.1025641025</v>
      </c>
      <c r="S2016" s="51">
        <v>1158364.1025641025</v>
      </c>
      <c r="T2016" s="51">
        <v>1158364.1025641025</v>
      </c>
    </row>
    <row r="2017" spans="1:20" s="10" customFormat="1" ht="65.099999999999994" customHeight="1" x14ac:dyDescent="0.3">
      <c r="A2017" s="13">
        <f>IF(D2017="","",SUBTOTAL(3,D$7:$D2017))</f>
        <v>1987</v>
      </c>
      <c r="B2017" s="376"/>
      <c r="C2017" s="55" t="s">
        <v>2392</v>
      </c>
      <c r="D2017" s="56" t="s">
        <v>2312</v>
      </c>
      <c r="E2017" s="54" t="s">
        <v>44</v>
      </c>
      <c r="F2017" s="53" t="s">
        <v>2445</v>
      </c>
      <c r="G2017" s="376"/>
      <c r="H2017" s="54" t="s">
        <v>44</v>
      </c>
      <c r="I2017" s="55"/>
      <c r="J2017" s="389"/>
      <c r="K2017" s="388"/>
      <c r="L2017" s="51">
        <v>1387273.0769230768</v>
      </c>
      <c r="M2017" s="51">
        <v>1387273.0769230768</v>
      </c>
      <c r="N2017" s="51">
        <v>1387273.0769230768</v>
      </c>
      <c r="O2017" s="51">
        <v>1387273.0769230768</v>
      </c>
      <c r="P2017" s="51">
        <v>1387273.0769230768</v>
      </c>
      <c r="Q2017" s="51">
        <v>1387273.0769230768</v>
      </c>
      <c r="R2017" s="51">
        <v>1387273.0769230768</v>
      </c>
      <c r="S2017" s="51">
        <v>1387273.0769230768</v>
      </c>
      <c r="T2017" s="51">
        <v>1387273.0769230768</v>
      </c>
    </row>
    <row r="2018" spans="1:20" s="10" customFormat="1" ht="65.099999999999994" customHeight="1" x14ac:dyDescent="0.3">
      <c r="A2018" s="13">
        <f>IF(D2018="","",SUBTOTAL(3,D$7:$D2018))</f>
        <v>1988</v>
      </c>
      <c r="B2018" s="376"/>
      <c r="C2018" s="55" t="s">
        <v>2392</v>
      </c>
      <c r="D2018" s="56" t="s">
        <v>2312</v>
      </c>
      <c r="E2018" s="54" t="s">
        <v>44</v>
      </c>
      <c r="F2018" s="53" t="s">
        <v>2446</v>
      </c>
      <c r="G2018" s="376"/>
      <c r="H2018" s="54" t="s">
        <v>44</v>
      </c>
      <c r="I2018" s="55"/>
      <c r="J2018" s="389"/>
      <c r="K2018" s="388"/>
      <c r="L2018" s="51">
        <v>789091.02564102563</v>
      </c>
      <c r="M2018" s="51">
        <v>789091.02564102563</v>
      </c>
      <c r="N2018" s="51">
        <v>789091.02564102563</v>
      </c>
      <c r="O2018" s="51">
        <v>789091.02564102563</v>
      </c>
      <c r="P2018" s="51">
        <v>789091.02564102563</v>
      </c>
      <c r="Q2018" s="51">
        <v>789091.02564102563</v>
      </c>
      <c r="R2018" s="51">
        <v>789091.02564102563</v>
      </c>
      <c r="S2018" s="51">
        <v>789091.02564102563</v>
      </c>
      <c r="T2018" s="51">
        <v>789091.02564102563</v>
      </c>
    </row>
    <row r="2019" spans="1:20" s="10" customFormat="1" ht="65.099999999999994" customHeight="1" x14ac:dyDescent="0.3">
      <c r="A2019" s="13">
        <f>IF(D2019="","",SUBTOTAL(3,D$7:$D2019))</f>
        <v>1989</v>
      </c>
      <c r="B2019" s="376"/>
      <c r="C2019" s="55" t="s">
        <v>2392</v>
      </c>
      <c r="D2019" s="56" t="s">
        <v>2312</v>
      </c>
      <c r="E2019" s="54" t="s">
        <v>44</v>
      </c>
      <c r="F2019" s="53" t="s">
        <v>2447</v>
      </c>
      <c r="G2019" s="376"/>
      <c r="H2019" s="54" t="s">
        <v>44</v>
      </c>
      <c r="I2019" s="55"/>
      <c r="J2019" s="389"/>
      <c r="K2019" s="388"/>
      <c r="L2019" s="51">
        <v>1192726.923076923</v>
      </c>
      <c r="M2019" s="51">
        <v>1192726.923076923</v>
      </c>
      <c r="N2019" s="51">
        <v>1192726.923076923</v>
      </c>
      <c r="O2019" s="51">
        <v>1192726.923076923</v>
      </c>
      <c r="P2019" s="51">
        <v>1192726.923076923</v>
      </c>
      <c r="Q2019" s="51">
        <v>1192726.923076923</v>
      </c>
      <c r="R2019" s="51">
        <v>1192726.923076923</v>
      </c>
      <c r="S2019" s="51">
        <v>1192726.923076923</v>
      </c>
      <c r="T2019" s="51">
        <v>1192726.923076923</v>
      </c>
    </row>
    <row r="2020" spans="1:20" s="10" customFormat="1" ht="65.099999999999994" customHeight="1" x14ac:dyDescent="0.3">
      <c r="A2020" s="13">
        <f>IF(D2020="","",SUBTOTAL(3,D$7:$D2020))</f>
        <v>1990</v>
      </c>
      <c r="B2020" s="376"/>
      <c r="C2020" s="55" t="s">
        <v>2392</v>
      </c>
      <c r="D2020" s="56" t="s">
        <v>2312</v>
      </c>
      <c r="E2020" s="54" t="s">
        <v>44</v>
      </c>
      <c r="F2020" s="53" t="s">
        <v>2448</v>
      </c>
      <c r="G2020" s="376"/>
      <c r="H2020" s="54" t="s">
        <v>44</v>
      </c>
      <c r="I2020" s="55"/>
      <c r="J2020" s="389"/>
      <c r="K2020" s="388"/>
      <c r="L2020" s="51">
        <v>1448817.9487179487</v>
      </c>
      <c r="M2020" s="51">
        <v>1448817.9487179487</v>
      </c>
      <c r="N2020" s="51">
        <v>1448817.9487179487</v>
      </c>
      <c r="O2020" s="51">
        <v>1448817.9487179487</v>
      </c>
      <c r="P2020" s="51">
        <v>1448817.9487179487</v>
      </c>
      <c r="Q2020" s="51">
        <v>1448817.9487179487</v>
      </c>
      <c r="R2020" s="51">
        <v>1448817.9487179487</v>
      </c>
      <c r="S2020" s="51">
        <v>1448817.9487179487</v>
      </c>
      <c r="T2020" s="51">
        <v>1448817.9487179487</v>
      </c>
    </row>
    <row r="2021" spans="1:20" s="10" customFormat="1" ht="65.099999999999994" customHeight="1" x14ac:dyDescent="0.3">
      <c r="A2021" s="13">
        <f>IF(D2021="","",SUBTOTAL(3,D$7:$D2021))</f>
        <v>1991</v>
      </c>
      <c r="B2021" s="376"/>
      <c r="C2021" s="55" t="s">
        <v>2392</v>
      </c>
      <c r="D2021" s="56" t="s">
        <v>2312</v>
      </c>
      <c r="E2021" s="54" t="s">
        <v>44</v>
      </c>
      <c r="F2021" s="53" t="s">
        <v>2449</v>
      </c>
      <c r="G2021" s="376"/>
      <c r="H2021" s="54" t="s">
        <v>44</v>
      </c>
      <c r="I2021" s="55"/>
      <c r="J2021" s="389"/>
      <c r="K2021" s="388"/>
      <c r="L2021" s="51">
        <v>1002273.0769230769</v>
      </c>
      <c r="M2021" s="51">
        <v>1002273.0769230769</v>
      </c>
      <c r="N2021" s="51">
        <v>1002273.0769230769</v>
      </c>
      <c r="O2021" s="51">
        <v>1002273.0769230769</v>
      </c>
      <c r="P2021" s="51">
        <v>1002273.0769230769</v>
      </c>
      <c r="Q2021" s="51">
        <v>1002273.0769230769</v>
      </c>
      <c r="R2021" s="51">
        <v>1002273.0769230769</v>
      </c>
      <c r="S2021" s="51">
        <v>1002273.0769230769</v>
      </c>
      <c r="T2021" s="51">
        <v>1002273.0769230769</v>
      </c>
    </row>
    <row r="2022" spans="1:20" s="10" customFormat="1" ht="65.099999999999994" customHeight="1" x14ac:dyDescent="0.3">
      <c r="A2022" s="13">
        <f>IF(D2022="","",SUBTOTAL(3,D$7:$D2022))</f>
        <v>1992</v>
      </c>
      <c r="B2022" s="376"/>
      <c r="C2022" s="55" t="s">
        <v>2392</v>
      </c>
      <c r="D2022" s="56" t="s">
        <v>2312</v>
      </c>
      <c r="E2022" s="54" t="s">
        <v>44</v>
      </c>
      <c r="F2022" s="53" t="s">
        <v>2450</v>
      </c>
      <c r="G2022" s="376"/>
      <c r="H2022" s="54" t="s">
        <v>44</v>
      </c>
      <c r="I2022" s="55"/>
      <c r="J2022" s="389"/>
      <c r="K2022" s="388"/>
      <c r="L2022" s="51">
        <v>1515726.923076923</v>
      </c>
      <c r="M2022" s="51">
        <v>1515726.923076923</v>
      </c>
      <c r="N2022" s="51">
        <v>1515726.923076923</v>
      </c>
      <c r="O2022" s="51">
        <v>1515726.923076923</v>
      </c>
      <c r="P2022" s="51">
        <v>1515726.923076923</v>
      </c>
      <c r="Q2022" s="51">
        <v>1515726.923076923</v>
      </c>
      <c r="R2022" s="51">
        <v>1515726.923076923</v>
      </c>
      <c r="S2022" s="51">
        <v>1515726.923076923</v>
      </c>
      <c r="T2022" s="51">
        <v>1515726.923076923</v>
      </c>
    </row>
    <row r="2023" spans="1:20" s="10" customFormat="1" ht="65.099999999999994" customHeight="1" x14ac:dyDescent="0.3">
      <c r="A2023" s="13">
        <f>IF(D2023="","",SUBTOTAL(3,D$7:$D2023))</f>
        <v>1993</v>
      </c>
      <c r="B2023" s="376"/>
      <c r="C2023" s="55" t="s">
        <v>2392</v>
      </c>
      <c r="D2023" s="56" t="s">
        <v>2312</v>
      </c>
      <c r="E2023" s="54" t="s">
        <v>44</v>
      </c>
      <c r="F2023" s="53" t="s">
        <v>2451</v>
      </c>
      <c r="G2023" s="376"/>
      <c r="H2023" s="54" t="s">
        <v>44</v>
      </c>
      <c r="I2023" s="55"/>
      <c r="J2023" s="389"/>
      <c r="K2023" s="388"/>
      <c r="L2023" s="51">
        <v>1837544.8717948718</v>
      </c>
      <c r="M2023" s="51">
        <v>1837544.8717948718</v>
      </c>
      <c r="N2023" s="51">
        <v>1837544.8717948718</v>
      </c>
      <c r="O2023" s="51">
        <v>1837544.8717948718</v>
      </c>
      <c r="P2023" s="51">
        <v>1837544.8717948718</v>
      </c>
      <c r="Q2023" s="51">
        <v>1837544.8717948718</v>
      </c>
      <c r="R2023" s="51">
        <v>1837544.8717948718</v>
      </c>
      <c r="S2023" s="51">
        <v>1837544.8717948718</v>
      </c>
      <c r="T2023" s="51">
        <v>1837544.8717948718</v>
      </c>
    </row>
    <row r="2024" spans="1:20" s="10" customFormat="1" ht="65.099999999999994" customHeight="1" x14ac:dyDescent="0.3">
      <c r="A2024" s="13">
        <f>IF(D2024="","",SUBTOTAL(3,D$7:$D2024))</f>
        <v>1994</v>
      </c>
      <c r="B2024" s="376"/>
      <c r="C2024" s="55" t="s">
        <v>2392</v>
      </c>
      <c r="D2024" s="56" t="s">
        <v>2312</v>
      </c>
      <c r="E2024" s="54" t="s">
        <v>44</v>
      </c>
      <c r="F2024" s="53" t="s">
        <v>2452</v>
      </c>
      <c r="G2024" s="376"/>
      <c r="H2024" s="54" t="s">
        <v>44</v>
      </c>
      <c r="I2024" s="55"/>
      <c r="J2024" s="389"/>
      <c r="K2024" s="388"/>
      <c r="L2024" s="51">
        <v>1264455.1282051282</v>
      </c>
      <c r="M2024" s="51">
        <v>1264455.1282051282</v>
      </c>
      <c r="N2024" s="51">
        <v>1264455.1282051282</v>
      </c>
      <c r="O2024" s="51">
        <v>1264455.1282051282</v>
      </c>
      <c r="P2024" s="51">
        <v>1264455.1282051282</v>
      </c>
      <c r="Q2024" s="51">
        <v>1264455.1282051282</v>
      </c>
      <c r="R2024" s="51">
        <v>1264455.1282051282</v>
      </c>
      <c r="S2024" s="51">
        <v>1264455.1282051282</v>
      </c>
      <c r="T2024" s="51">
        <v>1264455.1282051282</v>
      </c>
    </row>
    <row r="2025" spans="1:20" s="10" customFormat="1" ht="65.099999999999994" customHeight="1" x14ac:dyDescent="0.3">
      <c r="A2025" s="13">
        <f>IF(D2025="","",SUBTOTAL(3,D$7:$D2025))</f>
        <v>1995</v>
      </c>
      <c r="B2025" s="376"/>
      <c r="C2025" s="55" t="s">
        <v>2392</v>
      </c>
      <c r="D2025" s="56" t="s">
        <v>2312</v>
      </c>
      <c r="E2025" s="54" t="s">
        <v>44</v>
      </c>
      <c r="F2025" s="53" t="s">
        <v>2453</v>
      </c>
      <c r="G2025" s="376"/>
      <c r="H2025" s="54" t="s">
        <v>44</v>
      </c>
      <c r="I2025" s="55"/>
      <c r="J2025" s="389"/>
      <c r="K2025" s="388"/>
      <c r="L2025" s="51">
        <v>1926000</v>
      </c>
      <c r="M2025" s="51">
        <v>1926000</v>
      </c>
      <c r="N2025" s="51">
        <v>1926000</v>
      </c>
      <c r="O2025" s="51">
        <v>1926000</v>
      </c>
      <c r="P2025" s="51">
        <v>1926000</v>
      </c>
      <c r="Q2025" s="51">
        <v>1926000</v>
      </c>
      <c r="R2025" s="51">
        <v>1926000</v>
      </c>
      <c r="S2025" s="51">
        <v>1926000</v>
      </c>
      <c r="T2025" s="51">
        <v>1926000</v>
      </c>
    </row>
    <row r="2026" spans="1:20" s="10" customFormat="1" ht="65.099999999999994" customHeight="1" x14ac:dyDescent="0.3">
      <c r="A2026" s="13">
        <f>IF(D2026="","",SUBTOTAL(3,D$7:$D2026))</f>
        <v>1996</v>
      </c>
      <c r="B2026" s="376"/>
      <c r="C2026" s="55" t="s">
        <v>2392</v>
      </c>
      <c r="D2026" s="56" t="s">
        <v>2312</v>
      </c>
      <c r="E2026" s="54" t="s">
        <v>44</v>
      </c>
      <c r="F2026" s="53" t="s">
        <v>2454</v>
      </c>
      <c r="G2026" s="376"/>
      <c r="H2026" s="54" t="s">
        <v>44</v>
      </c>
      <c r="I2026" s="55"/>
      <c r="J2026" s="389"/>
      <c r="K2026" s="388"/>
      <c r="L2026" s="51">
        <v>2326364.1025641025</v>
      </c>
      <c r="M2026" s="51">
        <v>2326364.1025641025</v>
      </c>
      <c r="N2026" s="51">
        <v>2326364.1025641025</v>
      </c>
      <c r="O2026" s="51">
        <v>2326364.1025641025</v>
      </c>
      <c r="P2026" s="51">
        <v>2326364.1025641025</v>
      </c>
      <c r="Q2026" s="51">
        <v>2326364.1025641025</v>
      </c>
      <c r="R2026" s="51">
        <v>2326364.1025641025</v>
      </c>
      <c r="S2026" s="51">
        <v>2326364.1025641025</v>
      </c>
      <c r="T2026" s="51">
        <v>2326364.1025641025</v>
      </c>
    </row>
    <row r="2027" spans="1:20" s="10" customFormat="1" ht="65.099999999999994" customHeight="1" x14ac:dyDescent="0.3">
      <c r="A2027" s="13">
        <f>IF(D2027="","",SUBTOTAL(3,D$7:$D2027))</f>
        <v>1997</v>
      </c>
      <c r="B2027" s="376"/>
      <c r="C2027" s="55" t="s">
        <v>2392</v>
      </c>
      <c r="D2027" s="56" t="s">
        <v>2312</v>
      </c>
      <c r="E2027" s="54" t="s">
        <v>44</v>
      </c>
      <c r="F2027" s="53" t="s">
        <v>2455</v>
      </c>
      <c r="G2027" s="376"/>
      <c r="H2027" s="54" t="s">
        <v>44</v>
      </c>
      <c r="I2027" s="55"/>
      <c r="J2027" s="389"/>
      <c r="K2027" s="388"/>
      <c r="L2027" s="51">
        <v>1615908.9743589743</v>
      </c>
      <c r="M2027" s="51">
        <v>1615908.9743589743</v>
      </c>
      <c r="N2027" s="51">
        <v>1615908.9743589743</v>
      </c>
      <c r="O2027" s="51">
        <v>1615908.9743589743</v>
      </c>
      <c r="P2027" s="51">
        <v>1615908.9743589743</v>
      </c>
      <c r="Q2027" s="51">
        <v>1615908.9743589743</v>
      </c>
      <c r="R2027" s="51">
        <v>1615908.9743589743</v>
      </c>
      <c r="S2027" s="51">
        <v>1615908.9743589743</v>
      </c>
      <c r="T2027" s="51">
        <v>1615908.9743589743</v>
      </c>
    </row>
    <row r="2028" spans="1:20" s="10" customFormat="1" ht="65.099999999999994" customHeight="1" x14ac:dyDescent="0.3">
      <c r="A2028" s="13">
        <f>IF(D2028="","",SUBTOTAL(3,D$7:$D2028))</f>
        <v>1998</v>
      </c>
      <c r="B2028" s="376"/>
      <c r="C2028" s="55" t="s">
        <v>2392</v>
      </c>
      <c r="D2028" s="56" t="s">
        <v>2312</v>
      </c>
      <c r="E2028" s="54" t="s">
        <v>44</v>
      </c>
      <c r="F2028" s="53" t="s">
        <v>2456</v>
      </c>
      <c r="G2028" s="376"/>
      <c r="H2028" s="54" t="s">
        <v>44</v>
      </c>
      <c r="I2028" s="55"/>
      <c r="J2028" s="389"/>
      <c r="K2028" s="388"/>
      <c r="L2028" s="51">
        <v>2433726.923076923</v>
      </c>
      <c r="M2028" s="51">
        <v>2433726.923076923</v>
      </c>
      <c r="N2028" s="51">
        <v>2433726.923076923</v>
      </c>
      <c r="O2028" s="51">
        <v>2433726.923076923</v>
      </c>
      <c r="P2028" s="51">
        <v>2433726.923076923</v>
      </c>
      <c r="Q2028" s="51">
        <v>2433726.923076923</v>
      </c>
      <c r="R2028" s="51">
        <v>2433726.923076923</v>
      </c>
      <c r="S2028" s="51">
        <v>2433726.923076923</v>
      </c>
      <c r="T2028" s="51">
        <v>2433726.923076923</v>
      </c>
    </row>
    <row r="2029" spans="1:20" s="10" customFormat="1" ht="65.099999999999994" customHeight="1" x14ac:dyDescent="0.3">
      <c r="A2029" s="13">
        <f>IF(D2029="","",SUBTOTAL(3,D$7:$D2029))</f>
        <v>1999</v>
      </c>
      <c r="B2029" s="376"/>
      <c r="C2029" s="55" t="s">
        <v>2392</v>
      </c>
      <c r="D2029" s="56" t="s">
        <v>2312</v>
      </c>
      <c r="E2029" s="54" t="s">
        <v>44</v>
      </c>
      <c r="F2029" s="53" t="s">
        <v>2457</v>
      </c>
      <c r="G2029" s="376"/>
      <c r="H2029" s="54" t="s">
        <v>44</v>
      </c>
      <c r="I2029" s="55"/>
      <c r="J2029" s="389"/>
      <c r="K2029" s="388"/>
      <c r="L2029" s="51">
        <v>2941364.1025641025</v>
      </c>
      <c r="M2029" s="51">
        <v>2941364.1025641025</v>
      </c>
      <c r="N2029" s="51">
        <v>2941364.1025641025</v>
      </c>
      <c r="O2029" s="51">
        <v>2941364.1025641025</v>
      </c>
      <c r="P2029" s="51">
        <v>2941364.1025641025</v>
      </c>
      <c r="Q2029" s="51">
        <v>2941364.1025641025</v>
      </c>
      <c r="R2029" s="51">
        <v>2941364.1025641025</v>
      </c>
      <c r="S2029" s="51">
        <v>2941364.1025641025</v>
      </c>
      <c r="T2029" s="51">
        <v>2941364.1025641025</v>
      </c>
    </row>
    <row r="2030" spans="1:20" s="10" customFormat="1" ht="65.099999999999994" customHeight="1" x14ac:dyDescent="0.3">
      <c r="A2030" s="13">
        <f>IF(D2030="","",SUBTOTAL(3,D$7:$D2030))</f>
        <v>2000</v>
      </c>
      <c r="B2030" s="376"/>
      <c r="C2030" s="55" t="s">
        <v>2392</v>
      </c>
      <c r="D2030" s="56" t="s">
        <v>2312</v>
      </c>
      <c r="E2030" s="54" t="s">
        <v>44</v>
      </c>
      <c r="F2030" s="53" t="s">
        <v>2458</v>
      </c>
      <c r="G2030" s="376"/>
      <c r="H2030" s="54" t="s">
        <v>44</v>
      </c>
      <c r="I2030" s="55"/>
      <c r="J2030" s="389"/>
      <c r="K2030" s="388"/>
      <c r="L2030" s="51">
        <v>1967908.9743589743</v>
      </c>
      <c r="M2030" s="51">
        <v>1967908.9743589743</v>
      </c>
      <c r="N2030" s="51">
        <v>1967908.9743589743</v>
      </c>
      <c r="O2030" s="51">
        <v>1967908.9743589743</v>
      </c>
      <c r="P2030" s="51">
        <v>1967908.9743589743</v>
      </c>
      <c r="Q2030" s="51">
        <v>1967908.9743589743</v>
      </c>
      <c r="R2030" s="51">
        <v>1967908.9743589743</v>
      </c>
      <c r="S2030" s="51">
        <v>1967908.9743589743</v>
      </c>
      <c r="T2030" s="51">
        <v>1967908.9743589743</v>
      </c>
    </row>
    <row r="2031" spans="1:20" s="10" customFormat="1" ht="65.099999999999994" customHeight="1" x14ac:dyDescent="0.3">
      <c r="A2031" s="13">
        <f>IF(D2031="","",SUBTOTAL(3,D$7:$D2031))</f>
        <v>2001</v>
      </c>
      <c r="B2031" s="376"/>
      <c r="C2031" s="55" t="s">
        <v>2392</v>
      </c>
      <c r="D2031" s="56" t="s">
        <v>2312</v>
      </c>
      <c r="E2031" s="54" t="s">
        <v>44</v>
      </c>
      <c r="F2031" s="53" t="s">
        <v>2459</v>
      </c>
      <c r="G2031" s="376"/>
      <c r="H2031" s="54" t="s">
        <v>44</v>
      </c>
      <c r="I2031" s="55"/>
      <c r="J2031" s="389"/>
      <c r="K2031" s="388"/>
      <c r="L2031" s="51">
        <v>3026455.128205128</v>
      </c>
      <c r="M2031" s="51">
        <v>3026455.128205128</v>
      </c>
      <c r="N2031" s="51">
        <v>3026455.128205128</v>
      </c>
      <c r="O2031" s="51">
        <v>3026455.128205128</v>
      </c>
      <c r="P2031" s="51">
        <v>3026455.128205128</v>
      </c>
      <c r="Q2031" s="51">
        <v>3026455.128205128</v>
      </c>
      <c r="R2031" s="51">
        <v>3026455.128205128</v>
      </c>
      <c r="S2031" s="51">
        <v>3026455.128205128</v>
      </c>
      <c r="T2031" s="51">
        <v>3026455.128205128</v>
      </c>
    </row>
    <row r="2032" spans="1:20" s="10" customFormat="1" ht="65.099999999999994" customHeight="1" x14ac:dyDescent="0.3">
      <c r="A2032" s="13">
        <f>IF(D2032="","",SUBTOTAL(3,D$7:$D2032))</f>
        <v>2002</v>
      </c>
      <c r="B2032" s="376"/>
      <c r="C2032" s="55" t="s">
        <v>2392</v>
      </c>
      <c r="D2032" s="56" t="s">
        <v>2312</v>
      </c>
      <c r="E2032" s="54" t="s">
        <v>44</v>
      </c>
      <c r="F2032" s="53" t="s">
        <v>2460</v>
      </c>
      <c r="G2032" s="376"/>
      <c r="H2032" s="54" t="s">
        <v>44</v>
      </c>
      <c r="I2032" s="55"/>
      <c r="J2032" s="389"/>
      <c r="K2032" s="388"/>
      <c r="L2032" s="51">
        <v>3660544.8717948715</v>
      </c>
      <c r="M2032" s="51">
        <v>3660544.8717948715</v>
      </c>
      <c r="N2032" s="51">
        <v>3660544.8717948715</v>
      </c>
      <c r="O2032" s="51">
        <v>3660544.8717948715</v>
      </c>
      <c r="P2032" s="51">
        <v>3660544.8717948715</v>
      </c>
      <c r="Q2032" s="51">
        <v>3660544.8717948715</v>
      </c>
      <c r="R2032" s="51">
        <v>3660544.8717948715</v>
      </c>
      <c r="S2032" s="51">
        <v>3660544.8717948715</v>
      </c>
      <c r="T2032" s="51">
        <v>3660544.8717948715</v>
      </c>
    </row>
    <row r="2033" spans="1:20" s="10" customFormat="1" ht="65.099999999999994" customHeight="1" x14ac:dyDescent="0.3">
      <c r="A2033" s="13">
        <f>IF(D2033="","",SUBTOTAL(3,D$7:$D2033))</f>
        <v>2003</v>
      </c>
      <c r="B2033" s="376"/>
      <c r="C2033" s="55" t="s">
        <v>2461</v>
      </c>
      <c r="D2033" s="56" t="s">
        <v>2312</v>
      </c>
      <c r="E2033" s="55"/>
      <c r="F2033" s="53" t="s">
        <v>2462</v>
      </c>
      <c r="G2033" s="376"/>
      <c r="H2033" s="54" t="s">
        <v>44</v>
      </c>
      <c r="I2033" s="55"/>
      <c r="J2033" s="389"/>
      <c r="K2033" s="388"/>
      <c r="L2033" s="51">
        <v>21400</v>
      </c>
      <c r="M2033" s="51">
        <v>21400</v>
      </c>
      <c r="N2033" s="51">
        <v>21400</v>
      </c>
      <c r="O2033" s="51">
        <v>21400</v>
      </c>
      <c r="P2033" s="51">
        <v>21400</v>
      </c>
      <c r="Q2033" s="51">
        <v>21400</v>
      </c>
      <c r="R2033" s="51">
        <v>21400</v>
      </c>
      <c r="S2033" s="51">
        <v>21400</v>
      </c>
      <c r="T2033" s="51">
        <v>21400</v>
      </c>
    </row>
    <row r="2034" spans="1:20" s="10" customFormat="1" ht="65.099999999999994" customHeight="1" x14ac:dyDescent="0.3">
      <c r="A2034" s="13">
        <f>IF(D2034="","",SUBTOTAL(3,D$7:$D2034))</f>
        <v>2004</v>
      </c>
      <c r="B2034" s="376"/>
      <c r="C2034" s="55" t="s">
        <v>2461</v>
      </c>
      <c r="D2034" s="56" t="s">
        <v>2312</v>
      </c>
      <c r="E2034" s="55"/>
      <c r="F2034" s="53" t="s">
        <v>2463</v>
      </c>
      <c r="G2034" s="376"/>
      <c r="H2034" s="54" t="s">
        <v>44</v>
      </c>
      <c r="I2034" s="55"/>
      <c r="J2034" s="389"/>
      <c r="K2034" s="388"/>
      <c r="L2034" s="51">
        <v>42500</v>
      </c>
      <c r="M2034" s="51">
        <v>42500</v>
      </c>
      <c r="N2034" s="51">
        <v>42500</v>
      </c>
      <c r="O2034" s="51">
        <v>42500</v>
      </c>
      <c r="P2034" s="51">
        <v>42500</v>
      </c>
      <c r="Q2034" s="51">
        <v>42500</v>
      </c>
      <c r="R2034" s="51">
        <v>42500</v>
      </c>
      <c r="S2034" s="51">
        <v>42500</v>
      </c>
      <c r="T2034" s="51">
        <v>42500</v>
      </c>
    </row>
    <row r="2035" spans="1:20" s="10" customFormat="1" ht="65.099999999999994" customHeight="1" x14ac:dyDescent="0.3">
      <c r="A2035" s="13">
        <f>IF(D2035="","",SUBTOTAL(3,D$7:$D2035))</f>
        <v>2005</v>
      </c>
      <c r="B2035" s="376"/>
      <c r="C2035" s="55" t="s">
        <v>2461</v>
      </c>
      <c r="D2035" s="56" t="s">
        <v>2312</v>
      </c>
      <c r="E2035" s="55"/>
      <c r="F2035" s="53" t="s">
        <v>2464</v>
      </c>
      <c r="G2035" s="376"/>
      <c r="H2035" s="54" t="s">
        <v>44</v>
      </c>
      <c r="I2035" s="55"/>
      <c r="J2035" s="389"/>
      <c r="K2035" s="388"/>
      <c r="L2035" s="51">
        <v>55300</v>
      </c>
      <c r="M2035" s="51">
        <v>55300</v>
      </c>
      <c r="N2035" s="51">
        <v>55300</v>
      </c>
      <c r="O2035" s="51">
        <v>55300</v>
      </c>
      <c r="P2035" s="51">
        <v>55300</v>
      </c>
      <c r="Q2035" s="51">
        <v>55300</v>
      </c>
      <c r="R2035" s="51">
        <v>55300</v>
      </c>
      <c r="S2035" s="51">
        <v>55300</v>
      </c>
      <c r="T2035" s="51">
        <v>55300</v>
      </c>
    </row>
    <row r="2036" spans="1:20" s="10" customFormat="1" ht="65.099999999999994" customHeight="1" x14ac:dyDescent="0.3">
      <c r="A2036" s="13">
        <f>IF(D2036="","",SUBTOTAL(3,D$7:$D2036))</f>
        <v>2006</v>
      </c>
      <c r="B2036" s="376"/>
      <c r="C2036" s="55" t="s">
        <v>2461</v>
      </c>
      <c r="D2036" s="56" t="s">
        <v>2312</v>
      </c>
      <c r="E2036" s="55"/>
      <c r="F2036" s="53" t="s">
        <v>2465</v>
      </c>
      <c r="G2036" s="376"/>
      <c r="H2036" s="54" t="s">
        <v>44</v>
      </c>
      <c r="I2036" s="55"/>
      <c r="J2036" s="389"/>
      <c r="K2036" s="388"/>
      <c r="L2036" s="51">
        <v>78100</v>
      </c>
      <c r="M2036" s="51">
        <v>78100</v>
      </c>
      <c r="N2036" s="51">
        <v>78100</v>
      </c>
      <c r="O2036" s="51">
        <v>78100</v>
      </c>
      <c r="P2036" s="51">
        <v>78100</v>
      </c>
      <c r="Q2036" s="51">
        <v>78100</v>
      </c>
      <c r="R2036" s="51">
        <v>78100</v>
      </c>
      <c r="S2036" s="51">
        <v>78100</v>
      </c>
      <c r="T2036" s="51">
        <v>78100</v>
      </c>
    </row>
    <row r="2037" spans="1:20" s="10" customFormat="1" ht="65.099999999999994" customHeight="1" x14ac:dyDescent="0.3">
      <c r="A2037" s="13">
        <f>IF(D2037="","",SUBTOTAL(3,D$7:$D2037))</f>
        <v>2007</v>
      </c>
      <c r="B2037" s="376"/>
      <c r="C2037" s="55" t="s">
        <v>2461</v>
      </c>
      <c r="D2037" s="56" t="s">
        <v>2312</v>
      </c>
      <c r="E2037" s="55"/>
      <c r="F2037" s="53" t="s">
        <v>2466</v>
      </c>
      <c r="G2037" s="376"/>
      <c r="H2037" s="54" t="s">
        <v>44</v>
      </c>
      <c r="I2037" s="55"/>
      <c r="J2037" s="389"/>
      <c r="K2037" s="388"/>
      <c r="L2037" s="51">
        <v>165800</v>
      </c>
      <c r="M2037" s="51">
        <v>165800</v>
      </c>
      <c r="N2037" s="51">
        <v>165800</v>
      </c>
      <c r="O2037" s="51">
        <v>165800</v>
      </c>
      <c r="P2037" s="51">
        <v>165800</v>
      </c>
      <c r="Q2037" s="51">
        <v>165800</v>
      </c>
      <c r="R2037" s="51">
        <v>165800</v>
      </c>
      <c r="S2037" s="51">
        <v>165800</v>
      </c>
      <c r="T2037" s="51">
        <v>165800</v>
      </c>
    </row>
    <row r="2038" spans="1:20" s="10" customFormat="1" ht="65.099999999999994" customHeight="1" x14ac:dyDescent="0.3">
      <c r="A2038" s="13">
        <f>IF(D2038="","",SUBTOTAL(3,D$7:$D2038))</f>
        <v>2008</v>
      </c>
      <c r="B2038" s="376"/>
      <c r="C2038" s="55" t="s">
        <v>2461</v>
      </c>
      <c r="D2038" s="56" t="s">
        <v>2312</v>
      </c>
      <c r="E2038" s="55"/>
      <c r="F2038" s="53" t="s">
        <v>2467</v>
      </c>
      <c r="G2038" s="376"/>
      <c r="H2038" s="54" t="s">
        <v>44</v>
      </c>
      <c r="I2038" s="55"/>
      <c r="J2038" s="389"/>
      <c r="K2038" s="388"/>
      <c r="L2038" s="51">
        <v>295500</v>
      </c>
      <c r="M2038" s="51">
        <v>295500</v>
      </c>
      <c r="N2038" s="51">
        <v>295500</v>
      </c>
      <c r="O2038" s="51">
        <v>295500</v>
      </c>
      <c r="P2038" s="51">
        <v>295500</v>
      </c>
      <c r="Q2038" s="51">
        <v>295500</v>
      </c>
      <c r="R2038" s="51">
        <v>295500</v>
      </c>
      <c r="S2038" s="51">
        <v>295500</v>
      </c>
      <c r="T2038" s="51">
        <v>295500</v>
      </c>
    </row>
    <row r="2039" spans="1:20" s="10" customFormat="1" ht="65.099999999999994" customHeight="1" x14ac:dyDescent="0.3">
      <c r="A2039" s="13">
        <f>IF(D2039="","",SUBTOTAL(3,D$7:$D2039))</f>
        <v>2009</v>
      </c>
      <c r="B2039" s="376"/>
      <c r="C2039" s="55" t="s">
        <v>2468</v>
      </c>
      <c r="D2039" s="56" t="s">
        <v>2312</v>
      </c>
      <c r="E2039" s="55"/>
      <c r="F2039" s="53" t="s">
        <v>2469</v>
      </c>
      <c r="G2039" s="376"/>
      <c r="H2039" s="54" t="s">
        <v>44</v>
      </c>
      <c r="I2039" s="55"/>
      <c r="J2039" s="389"/>
      <c r="K2039" s="388"/>
      <c r="L2039" s="51">
        <v>316000</v>
      </c>
      <c r="M2039" s="51">
        <v>316000</v>
      </c>
      <c r="N2039" s="51">
        <v>316000</v>
      </c>
      <c r="O2039" s="51">
        <v>316000</v>
      </c>
      <c r="P2039" s="51">
        <v>316000</v>
      </c>
      <c r="Q2039" s="51">
        <v>316000</v>
      </c>
      <c r="R2039" s="51">
        <v>316000</v>
      </c>
      <c r="S2039" s="51">
        <v>316000</v>
      </c>
      <c r="T2039" s="51">
        <v>316000</v>
      </c>
    </row>
    <row r="2040" spans="1:20" s="10" customFormat="1" ht="65.099999999999994" customHeight="1" x14ac:dyDescent="0.3">
      <c r="A2040" s="13">
        <f>IF(D2040="","",SUBTOTAL(3,D$7:$D2040))</f>
        <v>2010</v>
      </c>
      <c r="B2040" s="376"/>
      <c r="C2040" s="55" t="s">
        <v>2468</v>
      </c>
      <c r="D2040" s="56" t="s">
        <v>2312</v>
      </c>
      <c r="E2040" s="55"/>
      <c r="F2040" s="53" t="s">
        <v>2470</v>
      </c>
      <c r="G2040" s="376"/>
      <c r="H2040" s="54" t="s">
        <v>44</v>
      </c>
      <c r="I2040" s="55"/>
      <c r="J2040" s="389"/>
      <c r="K2040" s="388"/>
      <c r="L2040" s="51">
        <v>354000</v>
      </c>
      <c r="M2040" s="51">
        <v>354000</v>
      </c>
      <c r="N2040" s="51">
        <v>354000</v>
      </c>
      <c r="O2040" s="51">
        <v>354000</v>
      </c>
      <c r="P2040" s="51">
        <v>354000</v>
      </c>
      <c r="Q2040" s="51">
        <v>354000</v>
      </c>
      <c r="R2040" s="51">
        <v>354000</v>
      </c>
      <c r="S2040" s="51">
        <v>354000</v>
      </c>
      <c r="T2040" s="51">
        <v>354000</v>
      </c>
    </row>
    <row r="2041" spans="1:20" s="10" customFormat="1" ht="65.099999999999994" customHeight="1" x14ac:dyDescent="0.3">
      <c r="A2041" s="13">
        <f>IF(D2041="","",SUBTOTAL(3,D$7:$D2041))</f>
        <v>2011</v>
      </c>
      <c r="B2041" s="376"/>
      <c r="C2041" s="55" t="s">
        <v>2468</v>
      </c>
      <c r="D2041" s="56" t="s">
        <v>2312</v>
      </c>
      <c r="E2041" s="55"/>
      <c r="F2041" s="53" t="s">
        <v>2471</v>
      </c>
      <c r="G2041" s="376"/>
      <c r="H2041" s="54" t="s">
        <v>44</v>
      </c>
      <c r="I2041" s="55"/>
      <c r="J2041" s="389"/>
      <c r="K2041" s="388"/>
      <c r="L2041" s="51">
        <v>455000</v>
      </c>
      <c r="M2041" s="51">
        <v>455000</v>
      </c>
      <c r="N2041" s="51">
        <v>455000</v>
      </c>
      <c r="O2041" s="51">
        <v>455000</v>
      </c>
      <c r="P2041" s="51">
        <v>455000</v>
      </c>
      <c r="Q2041" s="51">
        <v>455000</v>
      </c>
      <c r="R2041" s="51">
        <v>455000</v>
      </c>
      <c r="S2041" s="51">
        <v>455000</v>
      </c>
      <c r="T2041" s="51">
        <v>455000</v>
      </c>
    </row>
    <row r="2042" spans="1:20" s="10" customFormat="1" ht="65.099999999999994" customHeight="1" x14ac:dyDescent="0.3">
      <c r="A2042" s="13">
        <f>IF(D2042="","",SUBTOTAL(3,D$7:$D2042))</f>
        <v>2012</v>
      </c>
      <c r="B2042" s="376"/>
      <c r="C2042" s="55" t="s">
        <v>2468</v>
      </c>
      <c r="D2042" s="56" t="s">
        <v>2312</v>
      </c>
      <c r="E2042" s="55"/>
      <c r="F2042" s="53" t="s">
        <v>2472</v>
      </c>
      <c r="G2042" s="376"/>
      <c r="H2042" s="54" t="s">
        <v>44</v>
      </c>
      <c r="I2042" s="55"/>
      <c r="J2042" s="389"/>
      <c r="K2042" s="388"/>
      <c r="L2042" s="51">
        <v>510000</v>
      </c>
      <c r="M2042" s="51">
        <v>510000</v>
      </c>
      <c r="N2042" s="51">
        <v>510000</v>
      </c>
      <c r="O2042" s="51">
        <v>510000</v>
      </c>
      <c r="P2042" s="51">
        <v>510000</v>
      </c>
      <c r="Q2042" s="51">
        <v>510000</v>
      </c>
      <c r="R2042" s="51">
        <v>510000</v>
      </c>
      <c r="S2042" s="51">
        <v>510000</v>
      </c>
      <c r="T2042" s="51">
        <v>510000</v>
      </c>
    </row>
    <row r="2043" spans="1:20" s="10" customFormat="1" ht="65.099999999999994" customHeight="1" x14ac:dyDescent="0.3">
      <c r="A2043" s="13">
        <f>IF(D2043="","",SUBTOTAL(3,D$7:$D2043))</f>
        <v>2013</v>
      </c>
      <c r="B2043" s="376"/>
      <c r="C2043" s="55" t="s">
        <v>2468</v>
      </c>
      <c r="D2043" s="56" t="s">
        <v>2312</v>
      </c>
      <c r="E2043" s="55"/>
      <c r="F2043" s="53" t="s">
        <v>2473</v>
      </c>
      <c r="G2043" s="376"/>
      <c r="H2043" s="54" t="s">
        <v>44</v>
      </c>
      <c r="I2043" s="55"/>
      <c r="J2043" s="389"/>
      <c r="K2043" s="388"/>
      <c r="L2043" s="51">
        <v>600000</v>
      </c>
      <c r="M2043" s="51">
        <v>600000</v>
      </c>
      <c r="N2043" s="51">
        <v>600000</v>
      </c>
      <c r="O2043" s="51">
        <v>600000</v>
      </c>
      <c r="P2043" s="51">
        <v>600000</v>
      </c>
      <c r="Q2043" s="51">
        <v>600000</v>
      </c>
      <c r="R2043" s="51">
        <v>600000</v>
      </c>
      <c r="S2043" s="51">
        <v>600000</v>
      </c>
      <c r="T2043" s="51">
        <v>600000</v>
      </c>
    </row>
    <row r="2044" spans="1:20" s="10" customFormat="1" ht="65.099999999999994" customHeight="1" x14ac:dyDescent="0.3">
      <c r="A2044" s="13">
        <f>IF(D2044="","",SUBTOTAL(3,D$7:$D2044))</f>
        <v>2014</v>
      </c>
      <c r="B2044" s="376"/>
      <c r="C2044" s="55" t="s">
        <v>2468</v>
      </c>
      <c r="D2044" s="56" t="s">
        <v>2312</v>
      </c>
      <c r="E2044" s="55"/>
      <c r="F2044" s="53" t="s">
        <v>2474</v>
      </c>
      <c r="G2044" s="376"/>
      <c r="H2044" s="54" t="s">
        <v>44</v>
      </c>
      <c r="I2044" s="55"/>
      <c r="J2044" s="389"/>
      <c r="K2044" s="388"/>
      <c r="L2044" s="51">
        <v>672000</v>
      </c>
      <c r="M2044" s="51">
        <v>672000</v>
      </c>
      <c r="N2044" s="51">
        <v>672000</v>
      </c>
      <c r="O2044" s="51">
        <v>672000</v>
      </c>
      <c r="P2044" s="51">
        <v>672000</v>
      </c>
      <c r="Q2044" s="51">
        <v>672000</v>
      </c>
      <c r="R2044" s="51">
        <v>672000</v>
      </c>
      <c r="S2044" s="51">
        <v>672000</v>
      </c>
      <c r="T2044" s="51">
        <v>672000</v>
      </c>
    </row>
    <row r="2045" spans="1:20" s="10" customFormat="1" ht="65.099999999999994" customHeight="1" x14ac:dyDescent="0.3">
      <c r="A2045" s="13">
        <f>IF(D2045="","",SUBTOTAL(3,D$7:$D2045))</f>
        <v>2015</v>
      </c>
      <c r="B2045" s="376"/>
      <c r="C2045" s="55" t="s">
        <v>2468</v>
      </c>
      <c r="D2045" s="56" t="s">
        <v>2312</v>
      </c>
      <c r="E2045" s="55"/>
      <c r="F2045" s="53" t="s">
        <v>2475</v>
      </c>
      <c r="G2045" s="376"/>
      <c r="H2045" s="54" t="s">
        <v>44</v>
      </c>
      <c r="I2045" s="55"/>
      <c r="J2045" s="389"/>
      <c r="K2045" s="388"/>
      <c r="L2045" s="51">
        <v>645000</v>
      </c>
      <c r="M2045" s="51">
        <v>645000</v>
      </c>
      <c r="N2045" s="51">
        <v>645000</v>
      </c>
      <c r="O2045" s="51">
        <v>645000</v>
      </c>
      <c r="P2045" s="51">
        <v>645000</v>
      </c>
      <c r="Q2045" s="51">
        <v>645000</v>
      </c>
      <c r="R2045" s="51">
        <v>645000</v>
      </c>
      <c r="S2045" s="51">
        <v>645000</v>
      </c>
      <c r="T2045" s="51">
        <v>645000</v>
      </c>
    </row>
    <row r="2046" spans="1:20" s="10" customFormat="1" ht="65.099999999999994" customHeight="1" x14ac:dyDescent="0.3">
      <c r="A2046" s="13">
        <f>IF(D2046="","",SUBTOTAL(3,D$7:$D2046))</f>
        <v>2016</v>
      </c>
      <c r="B2046" s="376"/>
      <c r="C2046" s="55" t="s">
        <v>2468</v>
      </c>
      <c r="D2046" s="56" t="s">
        <v>2312</v>
      </c>
      <c r="E2046" s="55"/>
      <c r="F2046" s="53" t="s">
        <v>2476</v>
      </c>
      <c r="G2046" s="376"/>
      <c r="H2046" s="54" t="s">
        <v>44</v>
      </c>
      <c r="I2046" s="55"/>
      <c r="J2046" s="389"/>
      <c r="K2046" s="388"/>
      <c r="L2046" s="51">
        <v>800000</v>
      </c>
      <c r="M2046" s="51">
        <v>800000</v>
      </c>
      <c r="N2046" s="51">
        <v>800000</v>
      </c>
      <c r="O2046" s="51">
        <v>800000</v>
      </c>
      <c r="P2046" s="51">
        <v>800000</v>
      </c>
      <c r="Q2046" s="51">
        <v>800000</v>
      </c>
      <c r="R2046" s="51">
        <v>800000</v>
      </c>
      <c r="S2046" s="51">
        <v>800000</v>
      </c>
      <c r="T2046" s="51">
        <v>800000</v>
      </c>
    </row>
    <row r="2047" spans="1:20" s="10" customFormat="1" ht="65.099999999999994" customHeight="1" x14ac:dyDescent="0.3">
      <c r="A2047" s="13">
        <f>IF(D2047="","",SUBTOTAL(3,D$7:$D2047))</f>
        <v>2017</v>
      </c>
      <c r="B2047" s="376"/>
      <c r="C2047" s="55" t="s">
        <v>2468</v>
      </c>
      <c r="D2047" s="56" t="s">
        <v>2312</v>
      </c>
      <c r="E2047" s="55"/>
      <c r="F2047" s="53" t="s">
        <v>2477</v>
      </c>
      <c r="G2047" s="376"/>
      <c r="H2047" s="54" t="s">
        <v>44</v>
      </c>
      <c r="I2047" s="55"/>
      <c r="J2047" s="389"/>
      <c r="K2047" s="388"/>
      <c r="L2047" s="51">
        <v>1110000</v>
      </c>
      <c r="M2047" s="51">
        <v>1110000</v>
      </c>
      <c r="N2047" s="51">
        <v>1110000</v>
      </c>
      <c r="O2047" s="51">
        <v>1110000</v>
      </c>
      <c r="P2047" s="51">
        <v>1110000</v>
      </c>
      <c r="Q2047" s="51">
        <v>1110000</v>
      </c>
      <c r="R2047" s="51">
        <v>1110000</v>
      </c>
      <c r="S2047" s="51">
        <v>1110000</v>
      </c>
      <c r="T2047" s="51">
        <v>1110000</v>
      </c>
    </row>
    <row r="2048" spans="1:20" s="10" customFormat="1" ht="65.099999999999994" customHeight="1" x14ac:dyDescent="0.3">
      <c r="A2048" s="13">
        <f>IF(D2048="","",SUBTOTAL(3,D$7:$D2048))</f>
        <v>2018</v>
      </c>
      <c r="B2048" s="376"/>
      <c r="C2048" s="55" t="s">
        <v>2468</v>
      </c>
      <c r="D2048" s="56" t="s">
        <v>2312</v>
      </c>
      <c r="E2048" s="55"/>
      <c r="F2048" s="53" t="s">
        <v>2478</v>
      </c>
      <c r="G2048" s="376"/>
      <c r="H2048" s="54" t="s">
        <v>44</v>
      </c>
      <c r="I2048" s="55"/>
      <c r="J2048" s="389"/>
      <c r="K2048" s="388"/>
      <c r="L2048" s="51">
        <v>1463000</v>
      </c>
      <c r="M2048" s="51">
        <v>1463000</v>
      </c>
      <c r="N2048" s="51">
        <v>1463000</v>
      </c>
      <c r="O2048" s="51">
        <v>1463000</v>
      </c>
      <c r="P2048" s="51">
        <v>1463000</v>
      </c>
      <c r="Q2048" s="51">
        <v>1463000</v>
      </c>
      <c r="R2048" s="51">
        <v>1463000</v>
      </c>
      <c r="S2048" s="51">
        <v>1463000</v>
      </c>
      <c r="T2048" s="51">
        <v>1463000</v>
      </c>
    </row>
    <row r="2049" spans="1:20" s="10" customFormat="1" ht="65.099999999999994" customHeight="1" x14ac:dyDescent="0.3">
      <c r="A2049" s="13">
        <f>IF(D2049="","",SUBTOTAL(3,D$7:$D2049))</f>
        <v>2019</v>
      </c>
      <c r="B2049" s="376"/>
      <c r="C2049" s="55" t="s">
        <v>2468</v>
      </c>
      <c r="D2049" s="56" t="s">
        <v>2312</v>
      </c>
      <c r="E2049" s="55"/>
      <c r="F2049" s="53" t="s">
        <v>2479</v>
      </c>
      <c r="G2049" s="376"/>
      <c r="H2049" s="54" t="s">
        <v>44</v>
      </c>
      <c r="I2049" s="55"/>
      <c r="J2049" s="389"/>
      <c r="K2049" s="388"/>
      <c r="L2049" s="51">
        <v>1660000</v>
      </c>
      <c r="M2049" s="51">
        <v>1660000</v>
      </c>
      <c r="N2049" s="51">
        <v>1660000</v>
      </c>
      <c r="O2049" s="51">
        <v>1660000</v>
      </c>
      <c r="P2049" s="51">
        <v>1660000</v>
      </c>
      <c r="Q2049" s="51">
        <v>1660000</v>
      </c>
      <c r="R2049" s="51">
        <v>1660000</v>
      </c>
      <c r="S2049" s="51">
        <v>1660000</v>
      </c>
      <c r="T2049" s="51">
        <v>1660000</v>
      </c>
    </row>
    <row r="2050" spans="1:20" s="10" customFormat="1" ht="65.099999999999994" customHeight="1" x14ac:dyDescent="0.3">
      <c r="A2050" s="13">
        <f>IF(D2050="","",SUBTOTAL(3,D$7:$D2050))</f>
        <v>2020</v>
      </c>
      <c r="B2050" s="376"/>
      <c r="C2050" s="55" t="s">
        <v>2468</v>
      </c>
      <c r="D2050" s="56" t="s">
        <v>2312</v>
      </c>
      <c r="E2050" s="55"/>
      <c r="F2050" s="53" t="s">
        <v>2480</v>
      </c>
      <c r="G2050" s="376"/>
      <c r="H2050" s="54" t="s">
        <v>44</v>
      </c>
      <c r="I2050" s="55"/>
      <c r="J2050" s="389"/>
      <c r="K2050" s="388"/>
      <c r="L2050" s="51">
        <v>2400000</v>
      </c>
      <c r="M2050" s="51">
        <v>2400000</v>
      </c>
      <c r="N2050" s="51">
        <v>2400000</v>
      </c>
      <c r="O2050" s="51">
        <v>2400000</v>
      </c>
      <c r="P2050" s="51">
        <v>2400000</v>
      </c>
      <c r="Q2050" s="51">
        <v>2400000</v>
      </c>
      <c r="R2050" s="51">
        <v>2400000</v>
      </c>
      <c r="S2050" s="51">
        <v>2400000</v>
      </c>
      <c r="T2050" s="51">
        <v>2400000</v>
      </c>
    </row>
    <row r="2051" spans="1:20" s="10" customFormat="1" ht="65.099999999999994" customHeight="1" x14ac:dyDescent="0.3">
      <c r="A2051" s="13">
        <f>IF(D2051="","",SUBTOTAL(3,D$7:$D2051))</f>
        <v>2021</v>
      </c>
      <c r="B2051" s="376"/>
      <c r="C2051" s="55" t="s">
        <v>2468</v>
      </c>
      <c r="D2051" s="56" t="s">
        <v>2312</v>
      </c>
      <c r="E2051" s="55"/>
      <c r="F2051" s="53" t="s">
        <v>2481</v>
      </c>
      <c r="G2051" s="376"/>
      <c r="H2051" s="54" t="s">
        <v>44</v>
      </c>
      <c r="I2051" s="55"/>
      <c r="J2051" s="389"/>
      <c r="K2051" s="388"/>
      <c r="L2051" s="51">
        <v>2488000</v>
      </c>
      <c r="M2051" s="51">
        <v>2488000</v>
      </c>
      <c r="N2051" s="51">
        <v>2488000</v>
      </c>
      <c r="O2051" s="51">
        <v>2488000</v>
      </c>
      <c r="P2051" s="51">
        <v>2488000</v>
      </c>
      <c r="Q2051" s="51">
        <v>2488000</v>
      </c>
      <c r="R2051" s="51">
        <v>2488000</v>
      </c>
      <c r="S2051" s="51">
        <v>2488000</v>
      </c>
      <c r="T2051" s="51">
        <v>2488000</v>
      </c>
    </row>
    <row r="2052" spans="1:20" s="10" customFormat="1" ht="65.099999999999994" customHeight="1" x14ac:dyDescent="0.3">
      <c r="A2052" s="13">
        <f>IF(D2052="","",SUBTOTAL(3,D$7:$D2052))</f>
        <v>2022</v>
      </c>
      <c r="B2052" s="376"/>
      <c r="C2052" s="55" t="s">
        <v>2468</v>
      </c>
      <c r="D2052" s="56" t="s">
        <v>2312</v>
      </c>
      <c r="E2052" s="55"/>
      <c r="F2052" s="53" t="s">
        <v>2482</v>
      </c>
      <c r="G2052" s="376"/>
      <c r="H2052" s="54" t="s">
        <v>44</v>
      </c>
      <c r="I2052" s="55"/>
      <c r="J2052" s="389"/>
      <c r="K2052" s="388"/>
      <c r="L2052" s="51">
        <v>3012000</v>
      </c>
      <c r="M2052" s="51">
        <v>3012000</v>
      </c>
      <c r="N2052" s="51">
        <v>3012000</v>
      </c>
      <c r="O2052" s="51">
        <v>3012000</v>
      </c>
      <c r="P2052" s="51">
        <v>3012000</v>
      </c>
      <c r="Q2052" s="51">
        <v>3012000</v>
      </c>
      <c r="R2052" s="51">
        <v>3012000</v>
      </c>
      <c r="S2052" s="51">
        <v>3012000</v>
      </c>
      <c r="T2052" s="51">
        <v>3012000</v>
      </c>
    </row>
    <row r="2053" spans="1:20" s="10" customFormat="1" ht="65.099999999999994" customHeight="1" x14ac:dyDescent="0.3">
      <c r="A2053" s="13">
        <f>IF(D2053="","",SUBTOTAL(3,D$7:$D2053))</f>
        <v>2023</v>
      </c>
      <c r="B2053" s="376"/>
      <c r="C2053" s="55" t="s">
        <v>2468</v>
      </c>
      <c r="D2053" s="56" t="s">
        <v>2312</v>
      </c>
      <c r="E2053" s="55"/>
      <c r="F2053" s="53" t="s">
        <v>2483</v>
      </c>
      <c r="G2053" s="376"/>
      <c r="H2053" s="54" t="s">
        <v>44</v>
      </c>
      <c r="I2053" s="55"/>
      <c r="J2053" s="389"/>
      <c r="K2053" s="388"/>
      <c r="L2053" s="51">
        <v>4232000</v>
      </c>
      <c r="M2053" s="51">
        <v>4232000</v>
      </c>
      <c r="N2053" s="51">
        <v>4232000</v>
      </c>
      <c r="O2053" s="51">
        <v>4232000</v>
      </c>
      <c r="P2053" s="51">
        <v>4232000</v>
      </c>
      <c r="Q2053" s="51">
        <v>4232000</v>
      </c>
      <c r="R2053" s="51">
        <v>4232000</v>
      </c>
      <c r="S2053" s="51">
        <v>4232000</v>
      </c>
      <c r="T2053" s="51">
        <v>4232000</v>
      </c>
    </row>
    <row r="2054" spans="1:20" s="10" customFormat="1" ht="65.099999999999994" customHeight="1" x14ac:dyDescent="0.3">
      <c r="A2054" s="13">
        <f>IF(D2054="","",SUBTOTAL(3,D$7:$D2054))</f>
        <v>2024</v>
      </c>
      <c r="B2054" s="376"/>
      <c r="C2054" s="55" t="s">
        <v>2468</v>
      </c>
      <c r="D2054" s="56" t="s">
        <v>2312</v>
      </c>
      <c r="E2054" s="55"/>
      <c r="F2054" s="53" t="s">
        <v>2484</v>
      </c>
      <c r="G2054" s="376"/>
      <c r="H2054" s="54" t="s">
        <v>44</v>
      </c>
      <c r="I2054" s="55"/>
      <c r="J2054" s="389"/>
      <c r="K2054" s="388"/>
      <c r="L2054" s="51">
        <v>5594000</v>
      </c>
      <c r="M2054" s="51">
        <v>5594000</v>
      </c>
      <c r="N2054" s="51">
        <v>5594000</v>
      </c>
      <c r="O2054" s="51">
        <v>5594000</v>
      </c>
      <c r="P2054" s="51">
        <v>5594000</v>
      </c>
      <c r="Q2054" s="51">
        <v>5594000</v>
      </c>
      <c r="R2054" s="51">
        <v>5594000</v>
      </c>
      <c r="S2054" s="51">
        <v>5594000</v>
      </c>
      <c r="T2054" s="51">
        <v>5594000</v>
      </c>
    </row>
    <row r="2055" spans="1:20" s="10" customFormat="1" ht="82.5" customHeight="1" x14ac:dyDescent="0.3">
      <c r="A2055" s="13">
        <f>IF(D2055="","",SUBTOTAL(3,D$7:$D2055))</f>
        <v>2025</v>
      </c>
      <c r="B2055" s="376" t="s">
        <v>34</v>
      </c>
      <c r="C2055" s="55" t="s">
        <v>1127</v>
      </c>
      <c r="D2055" s="56" t="s">
        <v>1128</v>
      </c>
      <c r="E2055" s="373" t="s">
        <v>1129</v>
      </c>
      <c r="F2055" s="53" t="s">
        <v>1130</v>
      </c>
      <c r="G2055" s="376" t="s">
        <v>2534</v>
      </c>
      <c r="H2055" s="55" t="s">
        <v>1131</v>
      </c>
      <c r="I2055" s="373" t="s">
        <v>1132</v>
      </c>
      <c r="J2055" s="389" t="s">
        <v>1133</v>
      </c>
      <c r="K2055" s="53"/>
      <c r="L2055" s="51">
        <v>804355.09090909106</v>
      </c>
      <c r="M2055" s="51">
        <v>804355.09090909106</v>
      </c>
      <c r="N2055" s="51">
        <v>965226.10909090925</v>
      </c>
      <c r="O2055" s="51">
        <v>965226.10909090925</v>
      </c>
      <c r="P2055" s="51">
        <v>965226.10909090925</v>
      </c>
      <c r="Q2055" s="51">
        <v>965226.10909090925</v>
      </c>
      <c r="R2055" s="51">
        <v>965226.10909090925</v>
      </c>
      <c r="S2055" s="51">
        <v>965226.10909090925</v>
      </c>
      <c r="T2055" s="51">
        <v>965226.10909090925</v>
      </c>
    </row>
    <row r="2056" spans="1:20" s="10" customFormat="1" ht="102.75" customHeight="1" x14ac:dyDescent="0.3">
      <c r="A2056" s="13">
        <f>IF(D2056="","",SUBTOTAL(3,D$7:$D2056))</f>
        <v>2026</v>
      </c>
      <c r="B2056" s="376"/>
      <c r="C2056" s="55" t="s">
        <v>1127</v>
      </c>
      <c r="D2056" s="56" t="s">
        <v>1128</v>
      </c>
      <c r="E2056" s="373"/>
      <c r="F2056" s="53" t="s">
        <v>2559</v>
      </c>
      <c r="G2056" s="376"/>
      <c r="H2056" s="55" t="s">
        <v>1131</v>
      </c>
      <c r="I2056" s="373"/>
      <c r="J2056" s="389"/>
      <c r="K2056" s="53"/>
      <c r="L2056" s="51">
        <v>1157793.925909091</v>
      </c>
      <c r="M2056" s="51">
        <v>1157793.925909091</v>
      </c>
      <c r="N2056" s="51">
        <v>1389352.7110909091</v>
      </c>
      <c r="O2056" s="51">
        <v>1389352.7110909091</v>
      </c>
      <c r="P2056" s="51">
        <v>1389352.7110909091</v>
      </c>
      <c r="Q2056" s="51">
        <v>1389352.7110909091</v>
      </c>
      <c r="R2056" s="51">
        <v>1389352.7110909091</v>
      </c>
      <c r="S2056" s="51">
        <v>1389352.7110909091</v>
      </c>
      <c r="T2056" s="51">
        <v>1389352.7110909091</v>
      </c>
    </row>
    <row r="2057" spans="1:20" s="10" customFormat="1" ht="65.099999999999994" customHeight="1" x14ac:dyDescent="0.3">
      <c r="A2057" s="13">
        <f>IF(D2057="","",SUBTOTAL(3,D$7:$D2057))</f>
        <v>2027</v>
      </c>
      <c r="B2057" s="376"/>
      <c r="C2057" s="55" t="s">
        <v>1127</v>
      </c>
      <c r="D2057" s="56" t="s">
        <v>1128</v>
      </c>
      <c r="E2057" s="54" t="s">
        <v>44</v>
      </c>
      <c r="F2057" s="53" t="s">
        <v>1134</v>
      </c>
      <c r="G2057" s="376"/>
      <c r="H2057" s="55" t="s">
        <v>1131</v>
      </c>
      <c r="I2057" s="373"/>
      <c r="J2057" s="389"/>
      <c r="K2057" s="53"/>
      <c r="L2057" s="51">
        <v>1443591.7058181819</v>
      </c>
      <c r="M2057" s="51">
        <v>1443591.7058181819</v>
      </c>
      <c r="N2057" s="51">
        <v>1732310.0469818183</v>
      </c>
      <c r="O2057" s="51">
        <v>1732310.0469818183</v>
      </c>
      <c r="P2057" s="51">
        <v>1732310.0469818183</v>
      </c>
      <c r="Q2057" s="51">
        <v>1732310.0469818183</v>
      </c>
      <c r="R2057" s="51">
        <v>1732310.0469818183</v>
      </c>
      <c r="S2057" s="51">
        <v>1732310.0469818183</v>
      </c>
      <c r="T2057" s="51">
        <v>1732310.0469818183</v>
      </c>
    </row>
    <row r="2058" spans="1:20" s="10" customFormat="1" ht="65.099999999999994" customHeight="1" x14ac:dyDescent="0.3">
      <c r="A2058" s="13">
        <f>IF(D2058="","",SUBTOTAL(3,D$7:$D2058))</f>
        <v>2028</v>
      </c>
      <c r="B2058" s="376"/>
      <c r="C2058" s="55" t="s">
        <v>1127</v>
      </c>
      <c r="D2058" s="56" t="s">
        <v>1128</v>
      </c>
      <c r="E2058" s="54" t="s">
        <v>44</v>
      </c>
      <c r="F2058" s="53" t="s">
        <v>2558</v>
      </c>
      <c r="G2058" s="376"/>
      <c r="H2058" s="55" t="s">
        <v>1131</v>
      </c>
      <c r="I2058" s="373"/>
      <c r="J2058" s="389"/>
      <c r="K2058" s="53"/>
      <c r="L2058" s="51">
        <v>1506175.1612727274</v>
      </c>
      <c r="M2058" s="51">
        <v>1506175.1612727274</v>
      </c>
      <c r="N2058" s="51">
        <v>1807410.1935272729</v>
      </c>
      <c r="O2058" s="51">
        <v>1807410.1935272729</v>
      </c>
      <c r="P2058" s="51">
        <v>1807410.1935272729</v>
      </c>
      <c r="Q2058" s="51">
        <v>1807410.1935272729</v>
      </c>
      <c r="R2058" s="51">
        <v>1807410.1935272729</v>
      </c>
      <c r="S2058" s="51">
        <v>1807410.1935272729</v>
      </c>
      <c r="T2058" s="51">
        <v>1807410.1935272729</v>
      </c>
    </row>
    <row r="2059" spans="1:20" s="10" customFormat="1" ht="65.099999999999994" customHeight="1" x14ac:dyDescent="0.3">
      <c r="A2059" s="13">
        <f>IF(D2059="","",SUBTOTAL(3,D$7:$D2059))</f>
        <v>2029</v>
      </c>
      <c r="B2059" s="376"/>
      <c r="C2059" s="55" t="s">
        <v>1127</v>
      </c>
      <c r="D2059" s="56" t="s">
        <v>1128</v>
      </c>
      <c r="E2059" s="54" t="s">
        <v>44</v>
      </c>
      <c r="F2059" s="53" t="s">
        <v>1135</v>
      </c>
      <c r="G2059" s="376"/>
      <c r="H2059" s="55" t="s">
        <v>1131</v>
      </c>
      <c r="I2059" s="54" t="s">
        <v>44</v>
      </c>
      <c r="J2059" s="389"/>
      <c r="K2059" s="53"/>
      <c r="L2059" s="51">
        <v>272238.03122727276</v>
      </c>
      <c r="M2059" s="51">
        <v>272238.03122727276</v>
      </c>
      <c r="N2059" s="51">
        <v>326685.63747272728</v>
      </c>
      <c r="O2059" s="51">
        <v>326685.63747272728</v>
      </c>
      <c r="P2059" s="51">
        <v>326685.63747272728</v>
      </c>
      <c r="Q2059" s="51">
        <v>326685.63747272728</v>
      </c>
      <c r="R2059" s="51">
        <v>326685.63747272728</v>
      </c>
      <c r="S2059" s="51">
        <v>326685.63747272728</v>
      </c>
      <c r="T2059" s="51">
        <v>326685.63747272728</v>
      </c>
    </row>
    <row r="2060" spans="1:20" s="10" customFormat="1" ht="65.099999999999994" customHeight="1" x14ac:dyDescent="0.3">
      <c r="A2060" s="13">
        <f>IF(D2060="","",SUBTOTAL(3,D$7:$D2060))</f>
        <v>2030</v>
      </c>
      <c r="B2060" s="376"/>
      <c r="C2060" s="55" t="s">
        <v>1127</v>
      </c>
      <c r="D2060" s="56" t="s">
        <v>1128</v>
      </c>
      <c r="E2060" s="54" t="s">
        <v>44</v>
      </c>
      <c r="F2060" s="53" t="s">
        <v>1136</v>
      </c>
      <c r="G2060" s="376"/>
      <c r="H2060" s="55" t="s">
        <v>1131</v>
      </c>
      <c r="I2060" s="54" t="s">
        <v>44</v>
      </c>
      <c r="J2060" s="389"/>
      <c r="K2060" s="53"/>
      <c r="L2060" s="51">
        <v>837575.24549999984</v>
      </c>
      <c r="M2060" s="51">
        <v>837575.24549999984</v>
      </c>
      <c r="N2060" s="51">
        <v>1005090.2945999998</v>
      </c>
      <c r="O2060" s="51">
        <v>1005090.2945999998</v>
      </c>
      <c r="P2060" s="51">
        <v>1005090.2945999998</v>
      </c>
      <c r="Q2060" s="51">
        <v>1005090.2945999998</v>
      </c>
      <c r="R2060" s="51">
        <v>1005090.2945999998</v>
      </c>
      <c r="S2060" s="51">
        <v>1005090.2945999998</v>
      </c>
      <c r="T2060" s="51">
        <v>1005090.2945999998</v>
      </c>
    </row>
    <row r="2061" spans="1:20" s="10" customFormat="1" ht="65.099999999999994" customHeight="1" x14ac:dyDescent="0.3">
      <c r="A2061" s="13">
        <f>IF(D2061="","",SUBTOTAL(3,D$7:$D2061))</f>
        <v>2031</v>
      </c>
      <c r="B2061" s="376"/>
      <c r="C2061" s="55" t="s">
        <v>1127</v>
      </c>
      <c r="D2061" s="56" t="s">
        <v>1128</v>
      </c>
      <c r="E2061" s="54" t="s">
        <v>44</v>
      </c>
      <c r="F2061" s="53" t="s">
        <v>2557</v>
      </c>
      <c r="G2061" s="376"/>
      <c r="H2061" s="55" t="s">
        <v>1131</v>
      </c>
      <c r="I2061" s="54" t="s">
        <v>44</v>
      </c>
      <c r="J2061" s="389"/>
      <c r="K2061" s="53"/>
      <c r="L2061" s="51">
        <v>1198473.1719545454</v>
      </c>
      <c r="M2061" s="51">
        <v>1198473.1719545454</v>
      </c>
      <c r="N2061" s="51">
        <v>1438167.8063454544</v>
      </c>
      <c r="O2061" s="51">
        <v>1438167.8063454544</v>
      </c>
      <c r="P2061" s="51">
        <v>1438167.8063454544</v>
      </c>
      <c r="Q2061" s="51">
        <v>1438167.8063454544</v>
      </c>
      <c r="R2061" s="51">
        <v>1438167.8063454544</v>
      </c>
      <c r="S2061" s="51">
        <v>1438167.8063454544</v>
      </c>
      <c r="T2061" s="51">
        <v>1438167.8063454544</v>
      </c>
    </row>
    <row r="2062" spans="1:20" s="10" customFormat="1" ht="65.099999999999994" customHeight="1" x14ac:dyDescent="0.3">
      <c r="A2062" s="13">
        <f>IF(D2062="","",SUBTOTAL(3,D$7:$D2062))</f>
        <v>2032</v>
      </c>
      <c r="B2062" s="376"/>
      <c r="C2062" s="55" t="s">
        <v>1127</v>
      </c>
      <c r="D2062" s="56" t="s">
        <v>1128</v>
      </c>
      <c r="E2062" s="54" t="s">
        <v>44</v>
      </c>
      <c r="F2062" s="53" t="s">
        <v>2556</v>
      </c>
      <c r="G2062" s="376"/>
      <c r="H2062" s="55" t="s">
        <v>1131</v>
      </c>
      <c r="I2062" s="54" t="s">
        <v>44</v>
      </c>
      <c r="J2062" s="389"/>
      <c r="K2062" s="53"/>
      <c r="L2062" s="51">
        <v>1494701.5277727272</v>
      </c>
      <c r="M2062" s="51">
        <v>1494701.5277727272</v>
      </c>
      <c r="N2062" s="51">
        <v>1793641.8333272727</v>
      </c>
      <c r="O2062" s="51">
        <v>1793641.8333272727</v>
      </c>
      <c r="P2062" s="51">
        <v>1793641.8333272727</v>
      </c>
      <c r="Q2062" s="51">
        <v>1793641.8333272727</v>
      </c>
      <c r="R2062" s="51">
        <v>1793641.8333272727</v>
      </c>
      <c r="S2062" s="51">
        <v>1793641.8333272727</v>
      </c>
      <c r="T2062" s="51">
        <v>1793641.8333272727</v>
      </c>
    </row>
    <row r="2063" spans="1:20" s="10" customFormat="1" ht="65.099999999999994" customHeight="1" x14ac:dyDescent="0.3">
      <c r="A2063" s="13">
        <f>IF(D2063="","",SUBTOTAL(3,D$7:$D2063))</f>
        <v>2033</v>
      </c>
      <c r="B2063" s="376"/>
      <c r="C2063" s="55" t="s">
        <v>1127</v>
      </c>
      <c r="D2063" s="56" t="s">
        <v>1128</v>
      </c>
      <c r="E2063" s="54" t="s">
        <v>44</v>
      </c>
      <c r="F2063" s="53" t="s">
        <v>1137</v>
      </c>
      <c r="G2063" s="376"/>
      <c r="H2063" s="55" t="s">
        <v>1131</v>
      </c>
      <c r="I2063" s="54" t="s">
        <v>44</v>
      </c>
      <c r="J2063" s="389"/>
      <c r="K2063" s="53"/>
      <c r="L2063" s="51">
        <v>283711.66472727276</v>
      </c>
      <c r="M2063" s="51">
        <v>283711.66472727276</v>
      </c>
      <c r="N2063" s="51">
        <v>340453.99767272727</v>
      </c>
      <c r="O2063" s="51">
        <v>340453.99767272727</v>
      </c>
      <c r="P2063" s="51">
        <v>340453.99767272727</v>
      </c>
      <c r="Q2063" s="51">
        <v>340453.99767272727</v>
      </c>
      <c r="R2063" s="51">
        <v>340453.99767272727</v>
      </c>
      <c r="S2063" s="51">
        <v>340453.99767272727</v>
      </c>
      <c r="T2063" s="51">
        <v>340453.99767272727</v>
      </c>
    </row>
    <row r="2064" spans="1:20" s="10" customFormat="1" ht="65.099999999999994" customHeight="1" x14ac:dyDescent="0.3">
      <c r="A2064" s="13">
        <f>IF(D2064="","",SUBTOTAL(3,D$7:$D2064))</f>
        <v>2034</v>
      </c>
      <c r="B2064" s="376"/>
      <c r="C2064" s="55" t="s">
        <v>1138</v>
      </c>
      <c r="D2064" s="56" t="s">
        <v>1128</v>
      </c>
      <c r="E2064" s="54" t="s">
        <v>44</v>
      </c>
      <c r="F2064" s="53" t="s">
        <v>2561</v>
      </c>
      <c r="G2064" s="376"/>
      <c r="H2064" s="55" t="s">
        <v>1131</v>
      </c>
      <c r="I2064" s="54" t="s">
        <v>44</v>
      </c>
      <c r="J2064" s="389"/>
      <c r="K2064" s="53"/>
      <c r="L2064" s="51">
        <v>1352165.2727272699</v>
      </c>
      <c r="M2064" s="51">
        <v>1352165.2727272699</v>
      </c>
      <c r="N2064" s="51">
        <v>1622598.3272727272</v>
      </c>
      <c r="O2064" s="51">
        <v>1622598.3272727272</v>
      </c>
      <c r="P2064" s="51">
        <v>1622598.3272727272</v>
      </c>
      <c r="Q2064" s="51">
        <v>1622598.3272727272</v>
      </c>
      <c r="R2064" s="51">
        <v>1622598.3272727272</v>
      </c>
      <c r="S2064" s="51">
        <v>1622598.3272727272</v>
      </c>
      <c r="T2064" s="51">
        <v>1622598.3272727272</v>
      </c>
    </row>
    <row r="2065" spans="1:20" s="10" customFormat="1" ht="65.099999999999994" customHeight="1" x14ac:dyDescent="0.3">
      <c r="A2065" s="13">
        <f>IF(D2065="","",SUBTOTAL(3,D$7:$D2065))</f>
        <v>2035</v>
      </c>
      <c r="B2065" s="376"/>
      <c r="C2065" s="55" t="s">
        <v>1138</v>
      </c>
      <c r="D2065" s="56" t="s">
        <v>1128</v>
      </c>
      <c r="E2065" s="54" t="s">
        <v>44</v>
      </c>
      <c r="F2065" s="53" t="s">
        <v>2555</v>
      </c>
      <c r="G2065" s="376"/>
      <c r="H2065" s="55" t="s">
        <v>1131</v>
      </c>
      <c r="I2065" s="54" t="s">
        <v>44</v>
      </c>
      <c r="J2065" s="389"/>
      <c r="K2065" s="53"/>
      <c r="L2065" s="51">
        <v>1933731.3636363633</v>
      </c>
      <c r="M2065" s="51">
        <v>1933731.3636363633</v>
      </c>
      <c r="N2065" s="51">
        <v>2320477.6363636358</v>
      </c>
      <c r="O2065" s="51">
        <v>2320477.6363636358</v>
      </c>
      <c r="P2065" s="51">
        <v>2320477.6363636358</v>
      </c>
      <c r="Q2065" s="51">
        <v>2320477.6363636358</v>
      </c>
      <c r="R2065" s="51">
        <v>2320477.6363636358</v>
      </c>
      <c r="S2065" s="51">
        <v>2320477.6363636358</v>
      </c>
      <c r="T2065" s="51">
        <v>2320477.6363636358</v>
      </c>
    </row>
    <row r="2066" spans="1:20" s="10" customFormat="1" ht="65.099999999999994" customHeight="1" x14ac:dyDescent="0.3">
      <c r="A2066" s="13">
        <f>IF(D2066="","",SUBTOTAL(3,D$7:$D2066))</f>
        <v>2036</v>
      </c>
      <c r="B2066" s="376"/>
      <c r="C2066" s="55" t="s">
        <v>1138</v>
      </c>
      <c r="D2066" s="56" t="s">
        <v>1128</v>
      </c>
      <c r="E2066" s="54" t="s">
        <v>44</v>
      </c>
      <c r="F2066" s="53" t="s">
        <v>2554</v>
      </c>
      <c r="G2066" s="376"/>
      <c r="H2066" s="55" t="s">
        <v>1131</v>
      </c>
      <c r="I2066" s="54" t="s">
        <v>44</v>
      </c>
      <c r="J2066" s="389"/>
      <c r="K2066" s="53"/>
      <c r="L2066" s="51">
        <v>2411136.3636363638</v>
      </c>
      <c r="M2066" s="51">
        <v>2411136.3636363638</v>
      </c>
      <c r="N2066" s="51">
        <v>2893363.6363636362</v>
      </c>
      <c r="O2066" s="51">
        <v>2893363.6363636362</v>
      </c>
      <c r="P2066" s="51">
        <v>2893363.6363636362</v>
      </c>
      <c r="Q2066" s="51">
        <v>2893363.6363636362</v>
      </c>
      <c r="R2066" s="51">
        <v>2893363.6363636362</v>
      </c>
      <c r="S2066" s="51">
        <v>2893363.6363636362</v>
      </c>
      <c r="T2066" s="51">
        <v>2893363.6363636362</v>
      </c>
    </row>
    <row r="2067" spans="1:20" s="10" customFormat="1" ht="65.099999999999994" customHeight="1" x14ac:dyDescent="0.3">
      <c r="A2067" s="13">
        <f>IF(D2067="","",SUBTOTAL(3,D$7:$D2067))</f>
        <v>2037</v>
      </c>
      <c r="B2067" s="376"/>
      <c r="C2067" s="55" t="s">
        <v>1138</v>
      </c>
      <c r="D2067" s="56" t="s">
        <v>1128</v>
      </c>
      <c r="E2067" s="54" t="s">
        <v>44</v>
      </c>
      <c r="F2067" s="53" t="s">
        <v>1139</v>
      </c>
      <c r="G2067" s="376"/>
      <c r="H2067" s="55" t="s">
        <v>1131</v>
      </c>
      <c r="I2067" s="54" t="s">
        <v>44</v>
      </c>
      <c r="J2067" s="389"/>
      <c r="K2067" s="53"/>
      <c r="L2067" s="51">
        <v>2517226.3636363638</v>
      </c>
      <c r="M2067" s="51">
        <v>2517226.3636363638</v>
      </c>
      <c r="N2067" s="51">
        <v>3020671.6363636362</v>
      </c>
      <c r="O2067" s="51">
        <v>3020671.6363636362</v>
      </c>
      <c r="P2067" s="51">
        <v>3020671.6363636362</v>
      </c>
      <c r="Q2067" s="51">
        <v>3020671.6363636362</v>
      </c>
      <c r="R2067" s="51">
        <v>3020671.6363636362</v>
      </c>
      <c r="S2067" s="51">
        <v>3020671.6363636362</v>
      </c>
      <c r="T2067" s="51">
        <v>3020671.6363636362</v>
      </c>
    </row>
    <row r="2068" spans="1:20" s="10" customFormat="1" ht="84.75" customHeight="1" x14ac:dyDescent="0.3">
      <c r="A2068" s="13">
        <f>IF(D2068="","",SUBTOTAL(3,D$7:$D2068))</f>
        <v>2038</v>
      </c>
      <c r="B2068" s="376"/>
      <c r="C2068" s="55" t="s">
        <v>1138</v>
      </c>
      <c r="D2068" s="56" t="s">
        <v>1128</v>
      </c>
      <c r="E2068" s="54" t="s">
        <v>44</v>
      </c>
      <c r="F2068" s="53" t="s">
        <v>1140</v>
      </c>
      <c r="G2068" s="376"/>
      <c r="H2068" s="55" t="s">
        <v>1131</v>
      </c>
      <c r="I2068" s="54" t="s">
        <v>44</v>
      </c>
      <c r="J2068" s="389"/>
      <c r="K2068" s="53"/>
      <c r="L2068" s="51">
        <v>455222.54545454547</v>
      </c>
      <c r="M2068" s="51">
        <v>455222.54545454547</v>
      </c>
      <c r="N2068" s="51">
        <v>546267.05454545456</v>
      </c>
      <c r="O2068" s="51">
        <v>546267.05454545456</v>
      </c>
      <c r="P2068" s="51">
        <v>546267.05454545456</v>
      </c>
      <c r="Q2068" s="51">
        <v>546267.05454545456</v>
      </c>
      <c r="R2068" s="51">
        <v>546267.05454545456</v>
      </c>
      <c r="S2068" s="51">
        <v>546267.05454545456</v>
      </c>
      <c r="T2068" s="51">
        <v>546267.05454545456</v>
      </c>
    </row>
    <row r="2069" spans="1:20" s="10" customFormat="1" ht="65.099999999999994" customHeight="1" x14ac:dyDescent="0.3">
      <c r="A2069" s="13">
        <f>IF(D2069="","",SUBTOTAL(3,D$7:$D2069))</f>
        <v>2039</v>
      </c>
      <c r="B2069" s="376"/>
      <c r="C2069" s="55" t="s">
        <v>1141</v>
      </c>
      <c r="D2069" s="56" t="s">
        <v>1142</v>
      </c>
      <c r="E2069" s="54" t="s">
        <v>44</v>
      </c>
      <c r="F2069" s="53" t="s">
        <v>1143</v>
      </c>
      <c r="G2069" s="376"/>
      <c r="H2069" s="55" t="s">
        <v>1131</v>
      </c>
      <c r="I2069" s="54" t="s">
        <v>44</v>
      </c>
      <c r="J2069" s="389"/>
      <c r="K2069" s="53"/>
      <c r="L2069" s="51">
        <v>971205.72727272729</v>
      </c>
      <c r="M2069" s="51">
        <v>971205.72727272729</v>
      </c>
      <c r="N2069" s="51">
        <v>1165446.8727272728</v>
      </c>
      <c r="O2069" s="51">
        <v>1165446.8727272728</v>
      </c>
      <c r="P2069" s="51">
        <v>1165446.8727272728</v>
      </c>
      <c r="Q2069" s="51">
        <v>1165446.8727272728</v>
      </c>
      <c r="R2069" s="51">
        <v>1165446.8727272728</v>
      </c>
      <c r="S2069" s="51">
        <v>1165446.8727272728</v>
      </c>
      <c r="T2069" s="51">
        <v>1165446.8727272728</v>
      </c>
    </row>
    <row r="2070" spans="1:20" s="10" customFormat="1" ht="65.099999999999994" customHeight="1" x14ac:dyDescent="0.3">
      <c r="A2070" s="13">
        <f>IF(D2070="","",SUBTOTAL(3,D$7:$D2070))</f>
        <v>2040</v>
      </c>
      <c r="B2070" s="376"/>
      <c r="C2070" s="55" t="s">
        <v>1141</v>
      </c>
      <c r="D2070" s="56" t="s">
        <v>1142</v>
      </c>
      <c r="E2070" s="54" t="s">
        <v>44</v>
      </c>
      <c r="F2070" s="53" t="s">
        <v>1144</v>
      </c>
      <c r="G2070" s="376"/>
      <c r="H2070" s="55" t="s">
        <v>1131</v>
      </c>
      <c r="I2070" s="54" t="s">
        <v>44</v>
      </c>
      <c r="J2070" s="389"/>
      <c r="K2070" s="53"/>
      <c r="L2070" s="51">
        <v>1035824.1818181816</v>
      </c>
      <c r="M2070" s="51">
        <v>1035824.1818181816</v>
      </c>
      <c r="N2070" s="51">
        <v>1242989.0181818178</v>
      </c>
      <c r="O2070" s="51">
        <v>1242989.0181818178</v>
      </c>
      <c r="P2070" s="51">
        <v>1242989.0181818178</v>
      </c>
      <c r="Q2070" s="51">
        <v>1242989.0181818178</v>
      </c>
      <c r="R2070" s="51">
        <v>1242989.0181818178</v>
      </c>
      <c r="S2070" s="51">
        <v>1242989.0181818178</v>
      </c>
      <c r="T2070" s="51">
        <v>1242989.0181818178</v>
      </c>
    </row>
    <row r="2071" spans="1:20" s="10" customFormat="1" ht="65.099999999999994" customHeight="1" x14ac:dyDescent="0.3">
      <c r="A2071" s="13">
        <f>IF(D2071="","",SUBTOTAL(3,D$7:$D2071))</f>
        <v>2041</v>
      </c>
      <c r="B2071" s="376"/>
      <c r="C2071" s="55" t="s">
        <v>1141</v>
      </c>
      <c r="D2071" s="56" t="s">
        <v>1142</v>
      </c>
      <c r="E2071" s="54" t="s">
        <v>44</v>
      </c>
      <c r="F2071" s="53" t="s">
        <v>1145</v>
      </c>
      <c r="G2071" s="376"/>
      <c r="H2071" s="55" t="s">
        <v>1131</v>
      </c>
      <c r="I2071" s="54" t="s">
        <v>44</v>
      </c>
      <c r="J2071" s="389"/>
      <c r="K2071" s="53"/>
      <c r="L2071" s="51">
        <v>1351200.8181818181</v>
      </c>
      <c r="M2071" s="51">
        <v>1351200.8181818181</v>
      </c>
      <c r="N2071" s="51">
        <v>1621440.9818181817</v>
      </c>
      <c r="O2071" s="51">
        <v>1621440.9818181817</v>
      </c>
      <c r="P2071" s="51">
        <v>1621440.9818181817</v>
      </c>
      <c r="Q2071" s="51">
        <v>1621440.9818181817</v>
      </c>
      <c r="R2071" s="51">
        <v>1621440.9818181817</v>
      </c>
      <c r="S2071" s="51">
        <v>1621440.9818181817</v>
      </c>
      <c r="T2071" s="51">
        <v>1621440.9818181817</v>
      </c>
    </row>
    <row r="2072" spans="1:20" s="10" customFormat="1" ht="65.099999999999994" customHeight="1" x14ac:dyDescent="0.3">
      <c r="A2072" s="13">
        <f>IF(D2072="","",SUBTOTAL(3,D$7:$D2072))</f>
        <v>2042</v>
      </c>
      <c r="B2072" s="376"/>
      <c r="C2072" s="55" t="s">
        <v>1141</v>
      </c>
      <c r="D2072" s="56" t="s">
        <v>1142</v>
      </c>
      <c r="E2072" s="54" t="s">
        <v>44</v>
      </c>
      <c r="F2072" s="53" t="s">
        <v>1146</v>
      </c>
      <c r="G2072" s="376"/>
      <c r="H2072" s="55" t="s">
        <v>1131</v>
      </c>
      <c r="I2072" s="54" t="s">
        <v>44</v>
      </c>
      <c r="J2072" s="389"/>
      <c r="K2072" s="53"/>
      <c r="L2072" s="51">
        <v>1446681.8181818184</v>
      </c>
      <c r="M2072" s="51">
        <v>1446681.8181818184</v>
      </c>
      <c r="N2072" s="51">
        <v>1736018.1818181819</v>
      </c>
      <c r="O2072" s="51">
        <v>1736018.1818181819</v>
      </c>
      <c r="P2072" s="51">
        <v>1736018.1818181819</v>
      </c>
      <c r="Q2072" s="51">
        <v>1736018.1818181819</v>
      </c>
      <c r="R2072" s="51">
        <v>1736018.1818181819</v>
      </c>
      <c r="S2072" s="51">
        <v>1736018.1818181819</v>
      </c>
      <c r="T2072" s="51">
        <v>1736018.1818181819</v>
      </c>
    </row>
    <row r="2073" spans="1:20" s="10" customFormat="1" ht="65.099999999999994" customHeight="1" x14ac:dyDescent="0.3">
      <c r="A2073" s="13">
        <f>IF(D2073="","",SUBTOTAL(3,D$7:$D2073))</f>
        <v>2043</v>
      </c>
      <c r="B2073" s="376"/>
      <c r="C2073" s="55" t="s">
        <v>1141</v>
      </c>
      <c r="D2073" s="56" t="s">
        <v>1142</v>
      </c>
      <c r="E2073" s="54" t="s">
        <v>44</v>
      </c>
      <c r="F2073" s="53" t="s">
        <v>2553</v>
      </c>
      <c r="G2073" s="376"/>
      <c r="H2073" s="55" t="s">
        <v>1131</v>
      </c>
      <c r="I2073" s="54" t="s">
        <v>44</v>
      </c>
      <c r="J2073" s="389"/>
      <c r="K2073" s="53"/>
      <c r="L2073" s="51">
        <v>1184350.1818181819</v>
      </c>
      <c r="M2073" s="51">
        <v>1184350.1818181819</v>
      </c>
      <c r="N2073" s="51">
        <v>1421220.2181818183</v>
      </c>
      <c r="O2073" s="51">
        <v>1421220.2181818183</v>
      </c>
      <c r="P2073" s="51">
        <v>1421220.2181818183</v>
      </c>
      <c r="Q2073" s="51">
        <v>1421220.2181818183</v>
      </c>
      <c r="R2073" s="51">
        <v>1421220.2181818183</v>
      </c>
      <c r="S2073" s="51">
        <v>1421220.2181818183</v>
      </c>
      <c r="T2073" s="51">
        <v>1421220.2181818183</v>
      </c>
    </row>
    <row r="2074" spans="1:20" s="10" customFormat="1" ht="98.25" customHeight="1" x14ac:dyDescent="0.3">
      <c r="A2074" s="13">
        <f>IF(D2074="","",SUBTOTAL(3,D$7:$D2074))</f>
        <v>2044</v>
      </c>
      <c r="B2074" s="376"/>
      <c r="C2074" s="55" t="s">
        <v>1141</v>
      </c>
      <c r="D2074" s="56" t="s">
        <v>1142</v>
      </c>
      <c r="E2074" s="54" t="s">
        <v>44</v>
      </c>
      <c r="F2074" s="53" t="s">
        <v>1147</v>
      </c>
      <c r="G2074" s="376"/>
      <c r="H2074" s="55" t="s">
        <v>1131</v>
      </c>
      <c r="I2074" s="54" t="s">
        <v>44</v>
      </c>
      <c r="J2074" s="389"/>
      <c r="K2074" s="53"/>
      <c r="L2074" s="51">
        <v>1344449.6363636362</v>
      </c>
      <c r="M2074" s="51">
        <v>1344449.6363636362</v>
      </c>
      <c r="N2074" s="51">
        <v>1613339.5636363635</v>
      </c>
      <c r="O2074" s="51">
        <v>1613339.5636363635</v>
      </c>
      <c r="P2074" s="51">
        <v>1613339.5636363635</v>
      </c>
      <c r="Q2074" s="51">
        <v>1613339.5636363635</v>
      </c>
      <c r="R2074" s="51">
        <v>1613339.5636363635</v>
      </c>
      <c r="S2074" s="51">
        <v>1613339.5636363635</v>
      </c>
      <c r="T2074" s="51">
        <v>1613339.5636363635</v>
      </c>
    </row>
    <row r="2075" spans="1:20" s="10" customFormat="1" ht="105.75" customHeight="1" x14ac:dyDescent="0.3">
      <c r="A2075" s="13">
        <f>IF(D2075="","",SUBTOTAL(3,D$7:$D2075))</f>
        <v>2045</v>
      </c>
      <c r="B2075" s="376"/>
      <c r="C2075" s="55" t="s">
        <v>1141</v>
      </c>
      <c r="D2075" s="56" t="s">
        <v>1142</v>
      </c>
      <c r="E2075" s="54" t="s">
        <v>44</v>
      </c>
      <c r="F2075" s="53" t="s">
        <v>1148</v>
      </c>
      <c r="G2075" s="376"/>
      <c r="H2075" s="55" t="s">
        <v>1131</v>
      </c>
      <c r="I2075" s="54" t="s">
        <v>44</v>
      </c>
      <c r="J2075" s="389"/>
      <c r="K2075" s="53"/>
      <c r="L2075" s="51">
        <v>1121660.6363636365</v>
      </c>
      <c r="M2075" s="51">
        <v>1121660.6363636365</v>
      </c>
      <c r="N2075" s="51">
        <v>1345992.7636363637</v>
      </c>
      <c r="O2075" s="51">
        <v>1345992.7636363637</v>
      </c>
      <c r="P2075" s="51">
        <v>1345992.7636363637</v>
      </c>
      <c r="Q2075" s="51">
        <v>1345992.7636363637</v>
      </c>
      <c r="R2075" s="51">
        <v>1345992.7636363637</v>
      </c>
      <c r="S2075" s="51">
        <v>1345992.7636363637</v>
      </c>
      <c r="T2075" s="51">
        <v>1345992.7636363637</v>
      </c>
    </row>
    <row r="2076" spans="1:20" s="10" customFormat="1" ht="83.25" customHeight="1" x14ac:dyDescent="0.3">
      <c r="A2076" s="13">
        <f>IF(D2076="","",SUBTOTAL(3,D$7:$D2076))</f>
        <v>2046</v>
      </c>
      <c r="B2076" s="376"/>
      <c r="C2076" s="55" t="s">
        <v>1149</v>
      </c>
      <c r="D2076" s="56" t="s">
        <v>1142</v>
      </c>
      <c r="E2076" s="54" t="s">
        <v>44</v>
      </c>
      <c r="F2076" s="53" t="s">
        <v>2549</v>
      </c>
      <c r="G2076" s="376"/>
      <c r="H2076" s="55" t="s">
        <v>1131</v>
      </c>
      <c r="I2076" s="54" t="s">
        <v>44</v>
      </c>
      <c r="J2076" s="389"/>
      <c r="K2076" s="53"/>
      <c r="L2076" s="51">
        <v>199642.09090909091</v>
      </c>
      <c r="M2076" s="51">
        <v>199642.09090909091</v>
      </c>
      <c r="N2076" s="51">
        <v>239570.50909090909</v>
      </c>
      <c r="O2076" s="51">
        <v>239570.50909090909</v>
      </c>
      <c r="P2076" s="51">
        <v>239570.50909090909</v>
      </c>
      <c r="Q2076" s="51">
        <v>239570.50909090909</v>
      </c>
      <c r="R2076" s="51">
        <v>239570.50909090909</v>
      </c>
      <c r="S2076" s="51">
        <v>239570.50909090909</v>
      </c>
      <c r="T2076" s="51">
        <v>239570.50909090909</v>
      </c>
    </row>
    <row r="2077" spans="1:20" s="10" customFormat="1" ht="65.099999999999994" customHeight="1" x14ac:dyDescent="0.3">
      <c r="A2077" s="13">
        <f>IF(D2077="","",SUBTOTAL(3,D$7:$D2077))</f>
        <v>2047</v>
      </c>
      <c r="B2077" s="376"/>
      <c r="C2077" s="55" t="s">
        <v>1149</v>
      </c>
      <c r="D2077" s="56" t="s">
        <v>1150</v>
      </c>
      <c r="E2077" s="54" t="s">
        <v>44</v>
      </c>
      <c r="F2077" s="53" t="s">
        <v>2552</v>
      </c>
      <c r="G2077" s="376"/>
      <c r="H2077" s="55" t="s">
        <v>1131</v>
      </c>
      <c r="I2077" s="54" t="s">
        <v>44</v>
      </c>
      <c r="J2077" s="389"/>
      <c r="K2077" s="53"/>
      <c r="L2077" s="51">
        <v>213144.45454545453</v>
      </c>
      <c r="M2077" s="51">
        <v>213144.45454545453</v>
      </c>
      <c r="N2077" s="51">
        <v>255773.34545454543</v>
      </c>
      <c r="O2077" s="51">
        <v>255773.34545454543</v>
      </c>
      <c r="P2077" s="51">
        <v>255773.34545454543</v>
      </c>
      <c r="Q2077" s="51">
        <v>255773.34545454543</v>
      </c>
      <c r="R2077" s="51">
        <v>255773.34545454543</v>
      </c>
      <c r="S2077" s="51">
        <v>255773.34545454543</v>
      </c>
      <c r="T2077" s="51">
        <v>255773.34545454543</v>
      </c>
    </row>
    <row r="2078" spans="1:20" s="10" customFormat="1" ht="65.099999999999994" customHeight="1" x14ac:dyDescent="0.3">
      <c r="A2078" s="13">
        <f>IF(D2078="","",SUBTOTAL(3,D$7:$D2078))</f>
        <v>2048</v>
      </c>
      <c r="B2078" s="376"/>
      <c r="C2078" s="55" t="s">
        <v>1149</v>
      </c>
      <c r="D2078" s="56" t="s">
        <v>1150</v>
      </c>
      <c r="E2078" s="54" t="s">
        <v>44</v>
      </c>
      <c r="F2078" s="53" t="s">
        <v>2560</v>
      </c>
      <c r="G2078" s="376"/>
      <c r="H2078" s="55" t="s">
        <v>1131</v>
      </c>
      <c r="I2078" s="54" t="s">
        <v>44</v>
      </c>
      <c r="J2078" s="389"/>
      <c r="K2078" s="53"/>
      <c r="L2078" s="51">
        <v>272940.63636363641</v>
      </c>
      <c r="M2078" s="51">
        <v>272940.63636363641</v>
      </c>
      <c r="N2078" s="51">
        <v>327528.76363636367</v>
      </c>
      <c r="O2078" s="51">
        <v>327528.76363636367</v>
      </c>
      <c r="P2078" s="51">
        <v>327528.76363636367</v>
      </c>
      <c r="Q2078" s="51">
        <v>327528.76363636367</v>
      </c>
      <c r="R2078" s="51">
        <v>327528.76363636367</v>
      </c>
      <c r="S2078" s="51">
        <v>327528.76363636367</v>
      </c>
      <c r="T2078" s="51">
        <v>327528.76363636367</v>
      </c>
    </row>
    <row r="2079" spans="1:20" s="10" customFormat="1" ht="65.099999999999994" customHeight="1" x14ac:dyDescent="0.3">
      <c r="A2079" s="13">
        <f>IF(D2079="","",SUBTOTAL(3,D$7:$D2079))</f>
        <v>2049</v>
      </c>
      <c r="B2079" s="376"/>
      <c r="C2079" s="55" t="s">
        <v>1149</v>
      </c>
      <c r="D2079" s="56" t="s">
        <v>1150</v>
      </c>
      <c r="E2079" s="54" t="s">
        <v>44</v>
      </c>
      <c r="F2079" s="53" t="s">
        <v>2551</v>
      </c>
      <c r="G2079" s="376"/>
      <c r="H2079" s="55" t="s">
        <v>1131</v>
      </c>
      <c r="I2079" s="54" t="s">
        <v>44</v>
      </c>
      <c r="J2079" s="389"/>
      <c r="K2079" s="53"/>
      <c r="L2079" s="51">
        <v>290300.81818181818</v>
      </c>
      <c r="M2079" s="51">
        <v>290300.81818181818</v>
      </c>
      <c r="N2079" s="51">
        <v>348360.98181818181</v>
      </c>
      <c r="O2079" s="51">
        <v>348360.98181818181</v>
      </c>
      <c r="P2079" s="51">
        <v>348360.98181818181</v>
      </c>
      <c r="Q2079" s="51">
        <v>348360.98181818181</v>
      </c>
      <c r="R2079" s="51">
        <v>348360.98181818181</v>
      </c>
      <c r="S2079" s="51">
        <v>348360.98181818181</v>
      </c>
      <c r="T2079" s="51">
        <v>348360.98181818181</v>
      </c>
    </row>
    <row r="2080" spans="1:20" s="10" customFormat="1" ht="65.099999999999994" customHeight="1" x14ac:dyDescent="0.3">
      <c r="A2080" s="13">
        <f>IF(D2080="","",SUBTOTAL(3,D$7:$D2080))</f>
        <v>2050</v>
      </c>
      <c r="B2080" s="376"/>
      <c r="C2080" s="55" t="s">
        <v>1149</v>
      </c>
      <c r="D2080" s="56" t="s">
        <v>1150</v>
      </c>
      <c r="E2080" s="54" t="s">
        <v>44</v>
      </c>
      <c r="F2080" s="53" t="s">
        <v>2550</v>
      </c>
      <c r="G2080" s="376"/>
      <c r="H2080" s="55" t="s">
        <v>1131</v>
      </c>
      <c r="I2080" s="54" t="s">
        <v>44</v>
      </c>
      <c r="J2080" s="389"/>
      <c r="K2080" s="53"/>
      <c r="L2080" s="51">
        <v>354919.27272727271</v>
      </c>
      <c r="M2080" s="51">
        <v>354919.27272727271</v>
      </c>
      <c r="N2080" s="51">
        <v>425903.12727272726</v>
      </c>
      <c r="O2080" s="51">
        <v>425903.12727272726</v>
      </c>
      <c r="P2080" s="51">
        <v>425903.12727272726</v>
      </c>
      <c r="Q2080" s="51">
        <v>425903.12727272726</v>
      </c>
      <c r="R2080" s="51">
        <v>425903.12727272726</v>
      </c>
      <c r="S2080" s="51">
        <v>425903.12727272726</v>
      </c>
      <c r="T2080" s="51">
        <v>425903.12727272726</v>
      </c>
    </row>
    <row r="2081" spans="1:20" s="10" customFormat="1" ht="65.099999999999994" customHeight="1" x14ac:dyDescent="0.3">
      <c r="A2081" s="13">
        <f>IF(D2081="","",SUBTOTAL(3,D$7:$D2081))</f>
        <v>2051</v>
      </c>
      <c r="B2081" s="376"/>
      <c r="C2081" s="55" t="s">
        <v>1151</v>
      </c>
      <c r="D2081" s="56" t="s">
        <v>1152</v>
      </c>
      <c r="E2081" s="54" t="s">
        <v>44</v>
      </c>
      <c r="F2081" s="53" t="s">
        <v>1153</v>
      </c>
      <c r="G2081" s="376"/>
      <c r="H2081" s="55" t="s">
        <v>1131</v>
      </c>
      <c r="I2081" s="54" t="s">
        <v>44</v>
      </c>
      <c r="J2081" s="389"/>
      <c r="K2081" s="53"/>
      <c r="L2081" s="51">
        <v>67511.818181818177</v>
      </c>
      <c r="M2081" s="51">
        <v>67511.818181818177</v>
      </c>
      <c r="N2081" s="51">
        <v>81014.181818181809</v>
      </c>
      <c r="O2081" s="51">
        <v>81014.181818181809</v>
      </c>
      <c r="P2081" s="51">
        <v>81014.181818181809</v>
      </c>
      <c r="Q2081" s="51">
        <v>81014.181818181809</v>
      </c>
      <c r="R2081" s="51">
        <v>81014.181818181809</v>
      </c>
      <c r="S2081" s="51">
        <v>81014.181818181809</v>
      </c>
      <c r="T2081" s="51">
        <v>81014.181818181809</v>
      </c>
    </row>
    <row r="2082" spans="1:20" s="10" customFormat="1" ht="65.099999999999994" customHeight="1" x14ac:dyDescent="0.3">
      <c r="A2082" s="13">
        <f>IF(D2082="","",SUBTOTAL(3,D$7:$D2082))</f>
        <v>2052</v>
      </c>
      <c r="B2082" s="376"/>
      <c r="C2082" s="55" t="s">
        <v>1154</v>
      </c>
      <c r="D2082" s="56" t="s">
        <v>1152</v>
      </c>
      <c r="E2082" s="54" t="s">
        <v>44</v>
      </c>
      <c r="F2082" s="53" t="s">
        <v>1155</v>
      </c>
      <c r="G2082" s="376"/>
      <c r="H2082" s="55" t="s">
        <v>1131</v>
      </c>
      <c r="I2082" s="54" t="s">
        <v>44</v>
      </c>
      <c r="J2082" s="389"/>
      <c r="K2082" s="53"/>
      <c r="L2082" s="51">
        <v>12537.90909090909</v>
      </c>
      <c r="M2082" s="51">
        <v>12537.90909090909</v>
      </c>
      <c r="N2082" s="51">
        <v>15045.490909090908</v>
      </c>
      <c r="O2082" s="51">
        <v>15045.490909090908</v>
      </c>
      <c r="P2082" s="51">
        <v>15045.490909090908</v>
      </c>
      <c r="Q2082" s="51">
        <v>15045.490909090908</v>
      </c>
      <c r="R2082" s="51">
        <v>15045.490909090908</v>
      </c>
      <c r="S2082" s="51">
        <v>15045.490909090908</v>
      </c>
      <c r="T2082" s="51">
        <v>15045.490909090908</v>
      </c>
    </row>
    <row r="2083" spans="1:20" s="10" customFormat="1" ht="65.099999999999994" customHeight="1" x14ac:dyDescent="0.3">
      <c r="A2083" s="13">
        <f>IF(D2083="","",SUBTOTAL(3,D$7:$D2083))</f>
        <v>2053</v>
      </c>
      <c r="B2083" s="376"/>
      <c r="C2083" s="55" t="s">
        <v>1154</v>
      </c>
      <c r="D2083" s="56" t="s">
        <v>1152</v>
      </c>
      <c r="E2083" s="54" t="s">
        <v>44</v>
      </c>
      <c r="F2083" s="53" t="s">
        <v>1156</v>
      </c>
      <c r="G2083" s="376"/>
      <c r="H2083" s="55" t="s">
        <v>1131</v>
      </c>
      <c r="I2083" s="54" t="s">
        <v>44</v>
      </c>
      <c r="J2083" s="389"/>
      <c r="K2083" s="53"/>
      <c r="L2083" s="51">
        <v>37613.727272727301</v>
      </c>
      <c r="M2083" s="51">
        <v>37613.727272727301</v>
      </c>
      <c r="N2083" s="51">
        <v>45136.472727272761</v>
      </c>
      <c r="O2083" s="51">
        <v>45136.472727272761</v>
      </c>
      <c r="P2083" s="51">
        <v>45136.472727272761</v>
      </c>
      <c r="Q2083" s="51">
        <v>45136.472727272761</v>
      </c>
      <c r="R2083" s="51">
        <v>45136.472727272761</v>
      </c>
      <c r="S2083" s="51">
        <v>45136.472727272761</v>
      </c>
      <c r="T2083" s="51">
        <v>45136.472727272761</v>
      </c>
    </row>
    <row r="2084" spans="1:20" s="10" customFormat="1" ht="65.099999999999994" customHeight="1" x14ac:dyDescent="0.3">
      <c r="A2084" s="13">
        <f>IF(D2084="","",SUBTOTAL(3,D$7:$D2084))</f>
        <v>2054</v>
      </c>
      <c r="B2084" s="376"/>
      <c r="C2084" s="55" t="s">
        <v>1154</v>
      </c>
      <c r="D2084" s="56" t="s">
        <v>1152</v>
      </c>
      <c r="E2084" s="54" t="s">
        <v>44</v>
      </c>
      <c r="F2084" s="53" t="s">
        <v>1157</v>
      </c>
      <c r="G2084" s="376"/>
      <c r="H2084" s="55" t="s">
        <v>1131</v>
      </c>
      <c r="I2084" s="54" t="s">
        <v>44</v>
      </c>
      <c r="J2084" s="389"/>
      <c r="K2084" s="53"/>
      <c r="L2084" s="51">
        <v>39542.63636363636</v>
      </c>
      <c r="M2084" s="51">
        <v>39542.63636363636</v>
      </c>
      <c r="N2084" s="51">
        <v>47451.163636363628</v>
      </c>
      <c r="O2084" s="51">
        <v>47451.163636363628</v>
      </c>
      <c r="P2084" s="51">
        <v>47451.163636363628</v>
      </c>
      <c r="Q2084" s="51">
        <v>47451.163636363628</v>
      </c>
      <c r="R2084" s="51">
        <v>47451.163636363628</v>
      </c>
      <c r="S2084" s="51">
        <v>47451.163636363628</v>
      </c>
      <c r="T2084" s="51">
        <v>47451.163636363628</v>
      </c>
    </row>
    <row r="2085" spans="1:20" s="10" customFormat="1" ht="65.099999999999994" customHeight="1" x14ac:dyDescent="0.3">
      <c r="A2085" s="13">
        <f>IF(D2085="","",SUBTOTAL(3,D$7:$D2085))</f>
        <v>2055</v>
      </c>
      <c r="B2085" s="376"/>
      <c r="C2085" s="55" t="s">
        <v>1154</v>
      </c>
      <c r="D2085" s="56" t="s">
        <v>1152</v>
      </c>
      <c r="E2085" s="54" t="s">
        <v>44</v>
      </c>
      <c r="F2085" s="53" t="s">
        <v>1158</v>
      </c>
      <c r="G2085" s="376"/>
      <c r="H2085" s="55" t="s">
        <v>1131</v>
      </c>
      <c r="I2085" s="54" t="s">
        <v>44</v>
      </c>
      <c r="J2085" s="389"/>
      <c r="K2085" s="53"/>
      <c r="L2085" s="51">
        <v>44364.909090909088</v>
      </c>
      <c r="M2085" s="51">
        <v>44364.909090909088</v>
      </c>
      <c r="N2085" s="51">
        <v>53237.890909090907</v>
      </c>
      <c r="O2085" s="51">
        <v>53237.890909090907</v>
      </c>
      <c r="P2085" s="51">
        <v>53237.890909090907</v>
      </c>
      <c r="Q2085" s="51">
        <v>53237.890909090907</v>
      </c>
      <c r="R2085" s="51">
        <v>53237.890909090907</v>
      </c>
      <c r="S2085" s="51">
        <v>53237.890909090907</v>
      </c>
      <c r="T2085" s="51">
        <v>53237.890909090907</v>
      </c>
    </row>
    <row r="2086" spans="1:20" s="10" customFormat="1" ht="65.099999999999994" customHeight="1" x14ac:dyDescent="0.3">
      <c r="A2086" s="13">
        <f>IF(D2086="","",SUBTOTAL(3,D$7:$D2086))</f>
        <v>2056</v>
      </c>
      <c r="B2086" s="376"/>
      <c r="C2086" s="55" t="s">
        <v>1159</v>
      </c>
      <c r="D2086" s="56" t="s">
        <v>1152</v>
      </c>
      <c r="E2086" s="54" t="s">
        <v>44</v>
      </c>
      <c r="F2086" s="53" t="s">
        <v>1160</v>
      </c>
      <c r="G2086" s="376"/>
      <c r="H2086" s="55" t="s">
        <v>1131</v>
      </c>
      <c r="I2086" s="54" t="s">
        <v>44</v>
      </c>
      <c r="J2086" s="389"/>
      <c r="K2086" s="53"/>
      <c r="L2086" s="51">
        <v>6741.818181818182</v>
      </c>
      <c r="M2086" s="51">
        <v>6741.818181818182</v>
      </c>
      <c r="N2086" s="51">
        <v>8090.181818181818</v>
      </c>
      <c r="O2086" s="51">
        <v>8090.181818181818</v>
      </c>
      <c r="P2086" s="51">
        <v>8090.181818181818</v>
      </c>
      <c r="Q2086" s="51">
        <v>8090.181818181818</v>
      </c>
      <c r="R2086" s="51">
        <v>8090.181818181818</v>
      </c>
      <c r="S2086" s="51">
        <v>8090.181818181818</v>
      </c>
      <c r="T2086" s="51">
        <v>8090.181818181818</v>
      </c>
    </row>
    <row r="2087" spans="1:20" s="10" customFormat="1" ht="65.099999999999994" customHeight="1" x14ac:dyDescent="0.3">
      <c r="A2087" s="13">
        <f>IF(D2087="","",SUBTOTAL(3,D$7:$D2087))</f>
        <v>2057</v>
      </c>
      <c r="B2087" s="376"/>
      <c r="C2087" s="55" t="s">
        <v>1159</v>
      </c>
      <c r="D2087" s="56" t="s">
        <v>1161</v>
      </c>
      <c r="E2087" s="54" t="s">
        <v>44</v>
      </c>
      <c r="F2087" s="53" t="s">
        <v>1162</v>
      </c>
      <c r="G2087" s="376"/>
      <c r="H2087" s="55" t="s">
        <v>1131</v>
      </c>
      <c r="I2087" s="54" t="s">
        <v>44</v>
      </c>
      <c r="J2087" s="389"/>
      <c r="K2087" s="53"/>
      <c r="L2087" s="51">
        <v>15449.999999999998</v>
      </c>
      <c r="M2087" s="51">
        <v>15449.999999999998</v>
      </c>
      <c r="N2087" s="51">
        <v>18539.999999999996</v>
      </c>
      <c r="O2087" s="51">
        <v>18539.999999999996</v>
      </c>
      <c r="P2087" s="51">
        <v>18539.999999999996</v>
      </c>
      <c r="Q2087" s="51">
        <v>18539.999999999996</v>
      </c>
      <c r="R2087" s="51">
        <v>18539.999999999996</v>
      </c>
      <c r="S2087" s="51">
        <v>18539.999999999996</v>
      </c>
      <c r="T2087" s="51">
        <v>18539.999999999996</v>
      </c>
    </row>
    <row r="2088" spans="1:20" s="10" customFormat="1" ht="65.099999999999994" customHeight="1" x14ac:dyDescent="0.3">
      <c r="A2088" s="13">
        <f>IF(D2088="","",SUBTOTAL(3,D$7:$D2088))</f>
        <v>2058</v>
      </c>
      <c r="B2088" s="376"/>
      <c r="C2088" s="55" t="s">
        <v>1159</v>
      </c>
      <c r="D2088" s="56" t="s">
        <v>1161</v>
      </c>
      <c r="E2088" s="54" t="s">
        <v>44</v>
      </c>
      <c r="F2088" s="53" t="s">
        <v>1163</v>
      </c>
      <c r="G2088" s="376"/>
      <c r="H2088" s="55" t="s">
        <v>1131</v>
      </c>
      <c r="I2088" s="54" t="s">
        <v>44</v>
      </c>
      <c r="J2088" s="389"/>
      <c r="K2088" s="53"/>
      <c r="L2088" s="51">
        <v>26967.272727272728</v>
      </c>
      <c r="M2088" s="51">
        <v>26967.272727272728</v>
      </c>
      <c r="N2088" s="51">
        <v>32360.727272727272</v>
      </c>
      <c r="O2088" s="51">
        <v>32360.727272727272</v>
      </c>
      <c r="P2088" s="51">
        <v>32360.727272727272</v>
      </c>
      <c r="Q2088" s="51">
        <v>32360.727272727272</v>
      </c>
      <c r="R2088" s="51">
        <v>32360.727272727272</v>
      </c>
      <c r="S2088" s="51">
        <v>32360.727272727272</v>
      </c>
      <c r="T2088" s="51">
        <v>32360.727272727272</v>
      </c>
    </row>
    <row r="2089" spans="1:20" s="10" customFormat="1" ht="65.099999999999994" customHeight="1" x14ac:dyDescent="0.3">
      <c r="A2089" s="13">
        <f>IF(D2089="","",SUBTOTAL(3,D$7:$D2089))</f>
        <v>2059</v>
      </c>
      <c r="B2089" s="376"/>
      <c r="C2089" s="55" t="s">
        <v>1159</v>
      </c>
      <c r="D2089" s="56" t="s">
        <v>1161</v>
      </c>
      <c r="E2089" s="54" t="s">
        <v>44</v>
      </c>
      <c r="F2089" s="53" t="s">
        <v>1164</v>
      </c>
      <c r="G2089" s="376"/>
      <c r="H2089" s="55" t="s">
        <v>1131</v>
      </c>
      <c r="I2089" s="54" t="s">
        <v>44</v>
      </c>
      <c r="J2089" s="389"/>
      <c r="K2089" s="53"/>
      <c r="L2089" s="51">
        <v>31461.81818181818</v>
      </c>
      <c r="M2089" s="51">
        <v>31461.81818181818</v>
      </c>
      <c r="N2089" s="51">
        <v>37754.181818181816</v>
      </c>
      <c r="O2089" s="51">
        <v>37754.181818181816</v>
      </c>
      <c r="P2089" s="51">
        <v>37754.181818181816</v>
      </c>
      <c r="Q2089" s="51">
        <v>37754.181818181816</v>
      </c>
      <c r="R2089" s="51">
        <v>37754.181818181816</v>
      </c>
      <c r="S2089" s="51">
        <v>37754.181818181816</v>
      </c>
      <c r="T2089" s="51">
        <v>37754.181818181816</v>
      </c>
    </row>
    <row r="2090" spans="1:20" s="10" customFormat="1" ht="65.099999999999994" customHeight="1" x14ac:dyDescent="0.3">
      <c r="A2090" s="13">
        <f>IF(D2090="","",SUBTOTAL(3,D$7:$D2090))</f>
        <v>2060</v>
      </c>
      <c r="B2090" s="376"/>
      <c r="C2090" s="55" t="s">
        <v>1159</v>
      </c>
      <c r="D2090" s="56" t="s">
        <v>1161</v>
      </c>
      <c r="E2090" s="54" t="s">
        <v>44</v>
      </c>
      <c r="F2090" s="53" t="s">
        <v>1165</v>
      </c>
      <c r="G2090" s="376"/>
      <c r="H2090" s="55" t="s">
        <v>1131</v>
      </c>
      <c r="I2090" s="54" t="s">
        <v>44</v>
      </c>
      <c r="J2090" s="389"/>
      <c r="K2090" s="53"/>
      <c r="L2090" s="51">
        <v>33709.090909090904</v>
      </c>
      <c r="M2090" s="51">
        <v>33709.090909090904</v>
      </c>
      <c r="N2090" s="51">
        <v>40450.909090909081</v>
      </c>
      <c r="O2090" s="51">
        <v>40450.909090909081</v>
      </c>
      <c r="P2090" s="51">
        <v>40450.909090909081</v>
      </c>
      <c r="Q2090" s="51">
        <v>40450.909090909081</v>
      </c>
      <c r="R2090" s="51">
        <v>40450.909090909081</v>
      </c>
      <c r="S2090" s="51">
        <v>40450.909090909081</v>
      </c>
      <c r="T2090" s="51">
        <v>40450.909090909081</v>
      </c>
    </row>
    <row r="2091" spans="1:20" s="10" customFormat="1" ht="65.099999999999994" customHeight="1" x14ac:dyDescent="0.3">
      <c r="A2091" s="13">
        <f>IF(D2091="","",SUBTOTAL(3,D$7:$D2091))</f>
        <v>2061</v>
      </c>
      <c r="B2091" s="376"/>
      <c r="C2091" s="55" t="s">
        <v>1166</v>
      </c>
      <c r="D2091" s="56" t="s">
        <v>37</v>
      </c>
      <c r="E2091" s="373" t="s">
        <v>1167</v>
      </c>
      <c r="F2091" s="53" t="s">
        <v>1351</v>
      </c>
      <c r="G2091" s="376"/>
      <c r="H2091" s="55" t="s">
        <v>1131</v>
      </c>
      <c r="I2091" s="54" t="s">
        <v>44</v>
      </c>
      <c r="J2091" s="389"/>
      <c r="K2091" s="53" t="s">
        <v>1168</v>
      </c>
      <c r="L2091" s="51">
        <v>41664.436363636363</v>
      </c>
      <c r="M2091" s="51">
        <v>41664.436363636363</v>
      </c>
      <c r="N2091" s="51">
        <v>49997</v>
      </c>
      <c r="O2091" s="51">
        <v>49997</v>
      </c>
      <c r="P2091" s="51">
        <v>49997</v>
      </c>
      <c r="Q2091" s="51">
        <v>49997</v>
      </c>
      <c r="R2091" s="51">
        <v>49997</v>
      </c>
      <c r="S2091" s="51">
        <v>49997</v>
      </c>
      <c r="T2091" s="51">
        <v>49997</v>
      </c>
    </row>
    <row r="2092" spans="1:20" s="10" customFormat="1" ht="65.099999999999994" customHeight="1" x14ac:dyDescent="0.3">
      <c r="A2092" s="13">
        <f>IF(D2092="","",SUBTOTAL(3,D$7:$D2092))</f>
        <v>2062</v>
      </c>
      <c r="B2092" s="376"/>
      <c r="C2092" s="55" t="s">
        <v>1169</v>
      </c>
      <c r="D2092" s="56" t="s">
        <v>37</v>
      </c>
      <c r="E2092" s="373"/>
      <c r="F2092" s="53" t="s">
        <v>1351</v>
      </c>
      <c r="G2092" s="376"/>
      <c r="H2092" s="55" t="s">
        <v>1131</v>
      </c>
      <c r="I2092" s="54" t="s">
        <v>44</v>
      </c>
      <c r="J2092" s="389"/>
      <c r="K2092" s="53"/>
      <c r="L2092" s="51">
        <v>11139.45</v>
      </c>
      <c r="M2092" s="51">
        <v>11139.45</v>
      </c>
      <c r="N2092" s="51">
        <v>13367</v>
      </c>
      <c r="O2092" s="51">
        <v>13367</v>
      </c>
      <c r="P2092" s="51">
        <v>13367</v>
      </c>
      <c r="Q2092" s="51">
        <v>13367</v>
      </c>
      <c r="R2092" s="51">
        <v>13367</v>
      </c>
      <c r="S2092" s="51">
        <v>13367</v>
      </c>
      <c r="T2092" s="51">
        <v>13367</v>
      </c>
    </row>
    <row r="2093" spans="1:20" s="10" customFormat="1" ht="96.75" customHeight="1" x14ac:dyDescent="0.3">
      <c r="A2093" s="13">
        <f>IF(D2093="","",SUBTOTAL(3,D$7:$D2093))</f>
        <v>2063</v>
      </c>
      <c r="B2093" s="376"/>
      <c r="C2093" s="55" t="s">
        <v>1170</v>
      </c>
      <c r="D2093" s="56" t="s">
        <v>1171</v>
      </c>
      <c r="E2093" s="373" t="s">
        <v>1172</v>
      </c>
      <c r="F2093" s="53" t="s">
        <v>1173</v>
      </c>
      <c r="G2093" s="376"/>
      <c r="H2093" s="55" t="s">
        <v>1131</v>
      </c>
      <c r="I2093" s="54" t="s">
        <v>44</v>
      </c>
      <c r="J2093" s="389"/>
      <c r="K2093" s="53"/>
      <c r="L2093" s="51">
        <v>516639.01090909087</v>
      </c>
      <c r="M2093" s="51">
        <v>516639.01090909087</v>
      </c>
      <c r="N2093" s="51">
        <v>619966.81309090904</v>
      </c>
      <c r="O2093" s="51">
        <v>619966.81309090904</v>
      </c>
      <c r="P2093" s="51">
        <v>619966.81309090904</v>
      </c>
      <c r="Q2093" s="51">
        <v>619966.81309090904</v>
      </c>
      <c r="R2093" s="51">
        <v>619966.81309090904</v>
      </c>
      <c r="S2093" s="51">
        <v>619966.81309090904</v>
      </c>
      <c r="T2093" s="51">
        <v>619966.81309090904</v>
      </c>
    </row>
    <row r="2094" spans="1:20" s="10" customFormat="1" ht="96.75" customHeight="1" x14ac:dyDescent="0.3">
      <c r="A2094" s="13">
        <f>IF(D2094="","",SUBTOTAL(3,D$7:$D2094))</f>
        <v>2064</v>
      </c>
      <c r="B2094" s="376"/>
      <c r="C2094" s="55" t="s">
        <v>1170</v>
      </c>
      <c r="D2094" s="56" t="s">
        <v>1171</v>
      </c>
      <c r="E2094" s="373"/>
      <c r="F2094" s="53" t="s">
        <v>1174</v>
      </c>
      <c r="G2094" s="376"/>
      <c r="H2094" s="55" t="s">
        <v>1131</v>
      </c>
      <c r="I2094" s="54" t="s">
        <v>44</v>
      </c>
      <c r="J2094" s="389"/>
      <c r="K2094" s="53"/>
      <c r="L2094" s="51">
        <v>799957.1781818181</v>
      </c>
      <c r="M2094" s="51">
        <v>799957.1781818181</v>
      </c>
      <c r="N2094" s="51">
        <v>959948.61381818168</v>
      </c>
      <c r="O2094" s="51">
        <v>959948.61381818168</v>
      </c>
      <c r="P2094" s="51">
        <v>959948.61381818168</v>
      </c>
      <c r="Q2094" s="51">
        <v>959948.61381818168</v>
      </c>
      <c r="R2094" s="51">
        <v>959948.61381818168</v>
      </c>
      <c r="S2094" s="51">
        <v>959948.61381818168</v>
      </c>
      <c r="T2094" s="51">
        <v>959948.61381818168</v>
      </c>
    </row>
    <row r="2095" spans="1:20" s="10" customFormat="1" ht="96.75" customHeight="1" x14ac:dyDescent="0.3">
      <c r="A2095" s="13">
        <f>IF(D2095="","",SUBTOTAL(3,D$7:$D2095))</f>
        <v>2065</v>
      </c>
      <c r="B2095" s="376"/>
      <c r="C2095" s="55" t="s">
        <v>1170</v>
      </c>
      <c r="D2095" s="56" t="s">
        <v>1171</v>
      </c>
      <c r="E2095" s="373"/>
      <c r="F2095" s="53" t="s">
        <v>1175</v>
      </c>
      <c r="G2095" s="376"/>
      <c r="H2095" s="55" t="s">
        <v>1131</v>
      </c>
      <c r="I2095" s="54" t="s">
        <v>44</v>
      </c>
      <c r="J2095" s="389"/>
      <c r="K2095" s="53"/>
      <c r="L2095" s="51">
        <v>776000.1272727272</v>
      </c>
      <c r="M2095" s="51">
        <v>776000.1272727272</v>
      </c>
      <c r="N2095" s="51">
        <v>931200.15272727259</v>
      </c>
      <c r="O2095" s="51">
        <v>931200.15272727259</v>
      </c>
      <c r="P2095" s="51">
        <v>931200.15272727259</v>
      </c>
      <c r="Q2095" s="51">
        <v>931200.15272727259</v>
      </c>
      <c r="R2095" s="51">
        <v>931200.15272727259</v>
      </c>
      <c r="S2095" s="51">
        <v>931200.15272727259</v>
      </c>
      <c r="T2095" s="51">
        <v>931200.15272727259</v>
      </c>
    </row>
    <row r="2096" spans="1:20" s="10" customFormat="1" ht="96.75" customHeight="1" x14ac:dyDescent="0.3">
      <c r="A2096" s="13">
        <f>IF(D2096="","",SUBTOTAL(3,D$7:$D2096))</f>
        <v>2066</v>
      </c>
      <c r="B2096" s="376"/>
      <c r="C2096" s="55" t="s">
        <v>1170</v>
      </c>
      <c r="D2096" s="56" t="s">
        <v>1171</v>
      </c>
      <c r="E2096" s="54" t="s">
        <v>44</v>
      </c>
      <c r="F2096" s="53" t="s">
        <v>1176</v>
      </c>
      <c r="G2096" s="376"/>
      <c r="H2096" s="55" t="s">
        <v>1131</v>
      </c>
      <c r="I2096" s="54" t="s">
        <v>44</v>
      </c>
      <c r="J2096" s="389"/>
      <c r="K2096" s="53"/>
      <c r="L2096" s="51">
        <v>1254099.5345454544</v>
      </c>
      <c r="M2096" s="51">
        <v>1254099.5345454544</v>
      </c>
      <c r="N2096" s="51">
        <v>1504919.4414545454</v>
      </c>
      <c r="O2096" s="51">
        <v>1504919.4414545454</v>
      </c>
      <c r="P2096" s="51">
        <v>1504919.4414545454</v>
      </c>
      <c r="Q2096" s="51">
        <v>1504919.4414545454</v>
      </c>
      <c r="R2096" s="51">
        <v>1504919.4414545454</v>
      </c>
      <c r="S2096" s="51">
        <v>1504919.4414545454</v>
      </c>
      <c r="T2096" s="51">
        <v>1504919.4414545454</v>
      </c>
    </row>
    <row r="2097" spans="1:20" s="10" customFormat="1" ht="96.75" customHeight="1" x14ac:dyDescent="0.3">
      <c r="A2097" s="13">
        <f>IF(D2097="","",SUBTOTAL(3,D$7:$D2097))</f>
        <v>2067</v>
      </c>
      <c r="B2097" s="376"/>
      <c r="C2097" s="55" t="s">
        <v>1170</v>
      </c>
      <c r="D2097" s="56" t="s">
        <v>14</v>
      </c>
      <c r="E2097" s="54" t="s">
        <v>44</v>
      </c>
      <c r="F2097" s="53" t="s">
        <v>1177</v>
      </c>
      <c r="G2097" s="376"/>
      <c r="H2097" s="55" t="s">
        <v>1131</v>
      </c>
      <c r="I2097" s="54" t="s">
        <v>44</v>
      </c>
      <c r="J2097" s="389"/>
      <c r="K2097" s="53"/>
      <c r="L2097" s="51">
        <v>1719699.6109090908</v>
      </c>
      <c r="M2097" s="51">
        <v>1719699.6109090908</v>
      </c>
      <c r="N2097" s="51">
        <v>2063639.533090909</v>
      </c>
      <c r="O2097" s="51">
        <v>2063639.533090909</v>
      </c>
      <c r="P2097" s="51">
        <v>2063639.533090909</v>
      </c>
      <c r="Q2097" s="51">
        <v>2063639.533090909</v>
      </c>
      <c r="R2097" s="51">
        <v>2063639.533090909</v>
      </c>
      <c r="S2097" s="51">
        <v>2063639.533090909</v>
      </c>
      <c r="T2097" s="51">
        <v>2063639.533090909</v>
      </c>
    </row>
    <row r="2098" spans="1:20" s="10" customFormat="1" ht="118.5" customHeight="1" x14ac:dyDescent="0.3">
      <c r="A2098" s="13">
        <f>IF(D2098="","",SUBTOTAL(3,D$7:$D2098))</f>
        <v>2068</v>
      </c>
      <c r="B2098" s="376"/>
      <c r="C2098" s="55" t="s">
        <v>1170</v>
      </c>
      <c r="D2098" s="56" t="s">
        <v>14</v>
      </c>
      <c r="E2098" s="54" t="s">
        <v>44</v>
      </c>
      <c r="F2098" s="53" t="s">
        <v>1178</v>
      </c>
      <c r="G2098" s="376"/>
      <c r="H2098" s="55" t="s">
        <v>1131</v>
      </c>
      <c r="I2098" s="54" t="s">
        <v>44</v>
      </c>
      <c r="J2098" s="389"/>
      <c r="K2098" s="53"/>
      <c r="L2098" s="51">
        <v>2151968.1381818182</v>
      </c>
      <c r="M2098" s="51">
        <v>2151968.1381818182</v>
      </c>
      <c r="N2098" s="51">
        <v>2582361.7658181819</v>
      </c>
      <c r="O2098" s="51">
        <v>2582361.7658181819</v>
      </c>
      <c r="P2098" s="51">
        <v>2582361.7658181819</v>
      </c>
      <c r="Q2098" s="51">
        <v>2582361.7658181819</v>
      </c>
      <c r="R2098" s="51">
        <v>2582361.7658181819</v>
      </c>
      <c r="S2098" s="51">
        <v>2582361.7658181819</v>
      </c>
      <c r="T2098" s="51">
        <v>2582361.7658181819</v>
      </c>
    </row>
    <row r="2099" spans="1:20" s="10" customFormat="1" ht="65.099999999999994" customHeight="1" x14ac:dyDescent="0.3">
      <c r="A2099" s="13">
        <f>IF(D2099="","",SUBTOTAL(3,D$7:$D2099))</f>
        <v>2069</v>
      </c>
      <c r="B2099" s="376"/>
      <c r="C2099" s="55" t="s">
        <v>1179</v>
      </c>
      <c r="D2099" s="56" t="s">
        <v>1180</v>
      </c>
      <c r="E2099" s="55" t="s">
        <v>1181</v>
      </c>
      <c r="F2099" s="53" t="s">
        <v>1182</v>
      </c>
      <c r="G2099" s="376"/>
      <c r="H2099" s="55" t="s">
        <v>1131</v>
      </c>
      <c r="I2099" s="54" t="s">
        <v>44</v>
      </c>
      <c r="J2099" s="389"/>
      <c r="K2099" s="53"/>
      <c r="L2099" s="51">
        <v>122910.08727272727</v>
      </c>
      <c r="M2099" s="51">
        <v>122910.08727272727</v>
      </c>
      <c r="N2099" s="51">
        <v>147492.1047272727</v>
      </c>
      <c r="O2099" s="51">
        <v>147492.1047272727</v>
      </c>
      <c r="P2099" s="51">
        <v>147492.1047272727</v>
      </c>
      <c r="Q2099" s="51">
        <v>147492.1047272727</v>
      </c>
      <c r="R2099" s="51">
        <v>147492.1047272727</v>
      </c>
      <c r="S2099" s="51">
        <v>147492.1047272727</v>
      </c>
      <c r="T2099" s="51">
        <v>147492.1047272727</v>
      </c>
    </row>
    <row r="2100" spans="1:20" s="10" customFormat="1" ht="65.099999999999994" customHeight="1" x14ac:dyDescent="0.3">
      <c r="A2100" s="13">
        <f>IF(D2100="","",SUBTOTAL(3,D$7:$D2100))</f>
        <v>2070</v>
      </c>
      <c r="B2100" s="376"/>
      <c r="C2100" s="55" t="s">
        <v>1179</v>
      </c>
      <c r="D2100" s="56" t="s">
        <v>1180</v>
      </c>
      <c r="E2100" s="54" t="s">
        <v>44</v>
      </c>
      <c r="F2100" s="53" t="s">
        <v>1183</v>
      </c>
      <c r="G2100" s="376"/>
      <c r="H2100" s="55" t="s">
        <v>1131</v>
      </c>
      <c r="I2100" s="54" t="s">
        <v>44</v>
      </c>
      <c r="J2100" s="389"/>
      <c r="K2100" s="53"/>
      <c r="L2100" s="51">
        <v>147908.74909090908</v>
      </c>
      <c r="M2100" s="51">
        <v>147908.74909090908</v>
      </c>
      <c r="N2100" s="51">
        <v>177490.49890909091</v>
      </c>
      <c r="O2100" s="51">
        <v>177490.49890909091</v>
      </c>
      <c r="P2100" s="51">
        <v>177490.49890909091</v>
      </c>
      <c r="Q2100" s="51">
        <v>177490.49890909091</v>
      </c>
      <c r="R2100" s="51">
        <v>177490.49890909091</v>
      </c>
      <c r="S2100" s="51">
        <v>177490.49890909091</v>
      </c>
      <c r="T2100" s="51">
        <v>177490.49890909091</v>
      </c>
    </row>
    <row r="2101" spans="1:20" s="10" customFormat="1" ht="65.099999999999994" customHeight="1" x14ac:dyDescent="0.3">
      <c r="A2101" s="13">
        <f>IF(D2101="","",SUBTOTAL(3,D$7:$D2101))</f>
        <v>2071</v>
      </c>
      <c r="B2101" s="376"/>
      <c r="C2101" s="55" t="s">
        <v>1179</v>
      </c>
      <c r="D2101" s="56" t="s">
        <v>1180</v>
      </c>
      <c r="E2101" s="54" t="s">
        <v>44</v>
      </c>
      <c r="F2101" s="53" t="s">
        <v>1184</v>
      </c>
      <c r="G2101" s="376"/>
      <c r="H2101" s="55" t="s">
        <v>1131</v>
      </c>
      <c r="I2101" s="54" t="s">
        <v>44</v>
      </c>
      <c r="J2101" s="389"/>
      <c r="K2101" s="53"/>
      <c r="L2101" s="51">
        <v>189573.18545454546</v>
      </c>
      <c r="M2101" s="51">
        <v>189573.18545454546</v>
      </c>
      <c r="N2101" s="51">
        <v>227487.82254545455</v>
      </c>
      <c r="O2101" s="51">
        <v>227487.82254545455</v>
      </c>
      <c r="P2101" s="51">
        <v>227487.82254545455</v>
      </c>
      <c r="Q2101" s="51">
        <v>227487.82254545455</v>
      </c>
      <c r="R2101" s="51">
        <v>227487.82254545455</v>
      </c>
      <c r="S2101" s="51">
        <v>227487.82254545455</v>
      </c>
      <c r="T2101" s="51">
        <v>227487.82254545455</v>
      </c>
    </row>
    <row r="2102" spans="1:20" s="10" customFormat="1" ht="65.099999999999994" customHeight="1" x14ac:dyDescent="0.3">
      <c r="A2102" s="13">
        <f>IF(D2102="","",SUBTOTAL(3,D$7:$D2102))</f>
        <v>2072</v>
      </c>
      <c r="B2102" s="376"/>
      <c r="C2102" s="55" t="s">
        <v>1185</v>
      </c>
      <c r="D2102" s="56" t="s">
        <v>1152</v>
      </c>
      <c r="E2102" s="55"/>
      <c r="F2102" s="53" t="s">
        <v>1186</v>
      </c>
      <c r="G2102" s="52" t="s">
        <v>1187</v>
      </c>
      <c r="H2102" s="55" t="s">
        <v>1188</v>
      </c>
      <c r="I2102" s="54" t="s">
        <v>44</v>
      </c>
      <c r="J2102" s="389"/>
      <c r="K2102" s="53"/>
      <c r="L2102" s="51">
        <v>5330718.1818181816</v>
      </c>
      <c r="M2102" s="51">
        <v>5330718.1818181816</v>
      </c>
      <c r="N2102" s="51">
        <v>6396861.8181818174</v>
      </c>
      <c r="O2102" s="51">
        <v>6396861.8181818174</v>
      </c>
      <c r="P2102" s="51">
        <v>6396861.8181818174</v>
      </c>
      <c r="Q2102" s="51">
        <v>6396861.8181818174</v>
      </c>
      <c r="R2102" s="51">
        <v>6396861.8181818174</v>
      </c>
      <c r="S2102" s="51">
        <v>6396861.8181818174</v>
      </c>
      <c r="T2102" s="51">
        <v>6396861.8181818174</v>
      </c>
    </row>
    <row r="2103" spans="1:20" s="10" customFormat="1" ht="65.099999999999994" customHeight="1" x14ac:dyDescent="0.3">
      <c r="A2103" s="13">
        <f>IF(D2103="","",SUBTOTAL(3,D$7:$D2103))</f>
        <v>2073</v>
      </c>
      <c r="B2103" s="376"/>
      <c r="C2103" s="55" t="s">
        <v>1185</v>
      </c>
      <c r="D2103" s="56" t="s">
        <v>1152</v>
      </c>
      <c r="E2103" s="55"/>
      <c r="F2103" s="65" t="s">
        <v>44</v>
      </c>
      <c r="G2103" s="57" t="s">
        <v>44</v>
      </c>
      <c r="H2103" s="55" t="s">
        <v>1188</v>
      </c>
      <c r="I2103" s="54" t="s">
        <v>44</v>
      </c>
      <c r="J2103" s="389"/>
      <c r="K2103" s="53"/>
      <c r="L2103" s="51">
        <v>6618218.1818181816</v>
      </c>
      <c r="M2103" s="51">
        <v>6618218.1818181816</v>
      </c>
      <c r="N2103" s="51">
        <v>7941861.8181818174</v>
      </c>
      <c r="O2103" s="51">
        <v>7941861.8181818174</v>
      </c>
      <c r="P2103" s="51">
        <v>7941861.8181818174</v>
      </c>
      <c r="Q2103" s="51">
        <v>7941861.8181818174</v>
      </c>
      <c r="R2103" s="51">
        <v>7941861.8181818174</v>
      </c>
      <c r="S2103" s="51">
        <v>7941861.8181818174</v>
      </c>
      <c r="T2103" s="51">
        <v>7941861.8181818174</v>
      </c>
    </row>
    <row r="2104" spans="1:20" s="10" customFormat="1" ht="65.099999999999994" customHeight="1" x14ac:dyDescent="0.3">
      <c r="A2104" s="13">
        <f>IF(D2104="","",SUBTOTAL(3,D$7:$D2104))</f>
        <v>2074</v>
      </c>
      <c r="B2104" s="376"/>
      <c r="C2104" s="55" t="s">
        <v>1189</v>
      </c>
      <c r="D2104" s="56" t="s">
        <v>1180</v>
      </c>
      <c r="E2104" s="55" t="s">
        <v>1190</v>
      </c>
      <c r="F2104" s="53" t="s">
        <v>1191</v>
      </c>
      <c r="G2104" s="376" t="s">
        <v>2534</v>
      </c>
      <c r="H2104" s="55" t="s">
        <v>1131</v>
      </c>
      <c r="I2104" s="54" t="s">
        <v>44</v>
      </c>
      <c r="J2104" s="389"/>
      <c r="K2104" s="53"/>
      <c r="L2104" s="51">
        <v>5312215.6363636358</v>
      </c>
      <c r="M2104" s="51">
        <v>5312215.6363636358</v>
      </c>
      <c r="N2104" s="51">
        <v>6374658.7636363627</v>
      </c>
      <c r="O2104" s="51">
        <v>6374658.7636363627</v>
      </c>
      <c r="P2104" s="51">
        <v>6374658.7636363627</v>
      </c>
      <c r="Q2104" s="51">
        <v>6374658.7636363627</v>
      </c>
      <c r="R2104" s="51">
        <v>6374658.7636363627</v>
      </c>
      <c r="S2104" s="51">
        <v>6374658.7636363627</v>
      </c>
      <c r="T2104" s="51">
        <v>6374658.7636363627</v>
      </c>
    </row>
    <row r="2105" spans="1:20" s="10" customFormat="1" ht="65.099999999999994" customHeight="1" x14ac:dyDescent="0.3">
      <c r="A2105" s="13">
        <f>IF(D2105="","",SUBTOTAL(3,D$7:$D2105))</f>
        <v>2075</v>
      </c>
      <c r="B2105" s="376"/>
      <c r="C2105" s="55" t="s">
        <v>1189</v>
      </c>
      <c r="D2105" s="56" t="s">
        <v>1180</v>
      </c>
      <c r="E2105" s="55" t="s">
        <v>1190</v>
      </c>
      <c r="F2105" s="53" t="s">
        <v>1192</v>
      </c>
      <c r="G2105" s="376"/>
      <c r="H2105" s="55" t="s">
        <v>1131</v>
      </c>
      <c r="I2105" s="54" t="s">
        <v>44</v>
      </c>
      <c r="J2105" s="389"/>
      <c r="K2105" s="53"/>
      <c r="L2105" s="51">
        <v>4270604.7272727266</v>
      </c>
      <c r="M2105" s="51">
        <v>4270604.7272727266</v>
      </c>
      <c r="N2105" s="51">
        <v>5124725.6727272719</v>
      </c>
      <c r="O2105" s="51">
        <v>5124725.6727272719</v>
      </c>
      <c r="P2105" s="51">
        <v>5124725.6727272719</v>
      </c>
      <c r="Q2105" s="51">
        <v>5124725.6727272719</v>
      </c>
      <c r="R2105" s="51">
        <v>5124725.6727272719</v>
      </c>
      <c r="S2105" s="51">
        <v>5124725.6727272719</v>
      </c>
      <c r="T2105" s="51">
        <v>5124725.6727272719</v>
      </c>
    </row>
    <row r="2106" spans="1:20" s="10" customFormat="1" ht="106.5" customHeight="1" x14ac:dyDescent="0.3">
      <c r="A2106" s="13">
        <f>IF(D2106="","",SUBTOTAL(3,D$7:$D2106))</f>
        <v>2076</v>
      </c>
      <c r="B2106" s="376"/>
      <c r="C2106" s="55" t="s">
        <v>1193</v>
      </c>
      <c r="D2106" s="56" t="s">
        <v>1194</v>
      </c>
      <c r="E2106" s="55" t="s">
        <v>1195</v>
      </c>
      <c r="F2106" s="53" t="s">
        <v>1196</v>
      </c>
      <c r="G2106" s="376"/>
      <c r="H2106" s="55" t="s">
        <v>1131</v>
      </c>
      <c r="I2106" s="54" t="s">
        <v>44</v>
      </c>
      <c r="J2106" s="389"/>
      <c r="K2106" s="53" t="s">
        <v>1197</v>
      </c>
      <c r="L2106" s="51">
        <v>39000</v>
      </c>
      <c r="M2106" s="51">
        <v>39000</v>
      </c>
      <c r="N2106" s="51">
        <v>41000</v>
      </c>
      <c r="O2106" s="51">
        <v>41000</v>
      </c>
      <c r="P2106" s="51">
        <v>41000</v>
      </c>
      <c r="Q2106" s="51">
        <v>41000</v>
      </c>
      <c r="R2106" s="51">
        <v>41000</v>
      </c>
      <c r="S2106" s="51">
        <v>41000</v>
      </c>
      <c r="T2106" s="51">
        <v>41000</v>
      </c>
    </row>
    <row r="2107" spans="1:20" s="10" customFormat="1" ht="162.75" customHeight="1" x14ac:dyDescent="0.3">
      <c r="A2107" s="13">
        <f>IF(D2107="","",SUBTOTAL(3,D$7:$D2107))</f>
        <v>2077</v>
      </c>
      <c r="B2107" s="376"/>
      <c r="C2107" s="55" t="s">
        <v>1859</v>
      </c>
      <c r="D2107" s="56" t="s">
        <v>1161</v>
      </c>
      <c r="E2107" s="55"/>
      <c r="F2107" s="53" t="s">
        <v>1860</v>
      </c>
      <c r="G2107" s="52" t="s">
        <v>1993</v>
      </c>
      <c r="H2107" s="55" t="s">
        <v>1131</v>
      </c>
      <c r="I2107" s="54"/>
      <c r="J2107" s="56" t="s">
        <v>1861</v>
      </c>
      <c r="K2107" s="388" t="s">
        <v>2228</v>
      </c>
      <c r="L2107" s="51">
        <v>2545455</v>
      </c>
      <c r="M2107" s="51">
        <v>2545455</v>
      </c>
      <c r="N2107" s="51"/>
      <c r="O2107" s="51"/>
      <c r="P2107" s="51"/>
      <c r="Q2107" s="51"/>
      <c r="R2107" s="51"/>
      <c r="S2107" s="51"/>
      <c r="T2107" s="51"/>
    </row>
    <row r="2108" spans="1:20" s="10" customFormat="1" ht="162.75" customHeight="1" x14ac:dyDescent="0.3">
      <c r="A2108" s="13">
        <f>IF(D2108="","",SUBTOTAL(3,D$7:$D2108))</f>
        <v>2078</v>
      </c>
      <c r="B2108" s="376"/>
      <c r="C2108" s="55" t="s">
        <v>2224</v>
      </c>
      <c r="D2108" s="56" t="s">
        <v>1161</v>
      </c>
      <c r="E2108" s="55" t="s">
        <v>2226</v>
      </c>
      <c r="F2108" s="53" t="s">
        <v>2225</v>
      </c>
      <c r="G2108" s="52" t="s">
        <v>2227</v>
      </c>
      <c r="H2108" s="55" t="s">
        <v>1131</v>
      </c>
      <c r="I2108" s="54"/>
      <c r="J2108" s="56" t="s">
        <v>1861</v>
      </c>
      <c r="K2108" s="388"/>
      <c r="L2108" s="51">
        <v>3863640</v>
      </c>
      <c r="M2108" s="51">
        <v>3863640</v>
      </c>
      <c r="N2108" s="51"/>
      <c r="O2108" s="51"/>
      <c r="P2108" s="51"/>
      <c r="Q2108" s="51"/>
      <c r="R2108" s="51"/>
      <c r="S2108" s="51"/>
      <c r="T2108" s="51"/>
    </row>
    <row r="2109" spans="1:20" s="10" customFormat="1" ht="162.75" customHeight="1" x14ac:dyDescent="0.3">
      <c r="A2109" s="13">
        <f>IF(D2109="","",SUBTOTAL(3,D$7:$D2109))</f>
        <v>2079</v>
      </c>
      <c r="B2109" s="376"/>
      <c r="C2109" s="55" t="s">
        <v>1991</v>
      </c>
      <c r="D2109" s="56" t="s">
        <v>1161</v>
      </c>
      <c r="E2109" s="55"/>
      <c r="F2109" s="53" t="s">
        <v>1992</v>
      </c>
      <c r="G2109" s="52" t="s">
        <v>1993</v>
      </c>
      <c r="H2109" s="55" t="s">
        <v>1131</v>
      </c>
      <c r="I2109" s="54"/>
      <c r="J2109" s="56" t="s">
        <v>1861</v>
      </c>
      <c r="K2109" s="388"/>
      <c r="L2109" s="51">
        <v>6245455</v>
      </c>
      <c r="M2109" s="51">
        <v>6245455</v>
      </c>
      <c r="N2109" s="51"/>
      <c r="O2109" s="51"/>
      <c r="P2109" s="51"/>
      <c r="Q2109" s="51"/>
      <c r="R2109" s="51"/>
      <c r="S2109" s="51"/>
      <c r="T2109" s="51"/>
    </row>
    <row r="2110" spans="1:20" s="10" customFormat="1" ht="162.75" customHeight="1" x14ac:dyDescent="0.3">
      <c r="A2110" s="13">
        <f>IF(D2110="","",SUBTOTAL(3,D$7:$D2110))</f>
        <v>2080</v>
      </c>
      <c r="B2110" s="376"/>
      <c r="C2110" s="55" t="s">
        <v>2003</v>
      </c>
      <c r="D2110" s="56" t="s">
        <v>37</v>
      </c>
      <c r="E2110" s="55" t="s">
        <v>2004</v>
      </c>
      <c r="F2110" s="53" t="s">
        <v>1453</v>
      </c>
      <c r="G2110" s="52" t="s">
        <v>2005</v>
      </c>
      <c r="H2110" s="55" t="s">
        <v>2006</v>
      </c>
      <c r="I2110" s="54"/>
      <c r="J2110" s="56" t="s">
        <v>2528</v>
      </c>
      <c r="K2110" s="53"/>
      <c r="L2110" s="51">
        <v>1650000</v>
      </c>
      <c r="M2110" s="51">
        <v>1650000</v>
      </c>
      <c r="N2110" s="51"/>
      <c r="O2110" s="51"/>
      <c r="P2110" s="51"/>
      <c r="Q2110" s="51"/>
      <c r="R2110" s="51"/>
      <c r="S2110" s="51"/>
      <c r="T2110" s="51"/>
    </row>
    <row r="2111" spans="1:20" s="41" customFormat="1" ht="104.25" customHeight="1" x14ac:dyDescent="0.3">
      <c r="A2111" s="13">
        <f>IF(D2111="","",SUBTOTAL(3,D$7:$D2111))</f>
        <v>2081</v>
      </c>
      <c r="B2111" s="376"/>
      <c r="C2111" s="66" t="s">
        <v>110</v>
      </c>
      <c r="D2111" s="58" t="s">
        <v>51</v>
      </c>
      <c r="E2111" s="66"/>
      <c r="F2111" s="68"/>
      <c r="G2111" s="431" t="s">
        <v>114</v>
      </c>
      <c r="H2111" s="432" t="s">
        <v>115</v>
      </c>
      <c r="I2111" s="432"/>
      <c r="J2111" s="433" t="s">
        <v>1269</v>
      </c>
      <c r="K2111" s="434"/>
      <c r="L2111" s="5"/>
      <c r="M2111" s="5"/>
      <c r="N2111" s="51">
        <v>54545.454545454544</v>
      </c>
      <c r="O2111" s="5"/>
      <c r="P2111" s="5"/>
      <c r="Q2111" s="5"/>
      <c r="R2111" s="5"/>
      <c r="S2111" s="5"/>
      <c r="T2111" s="5"/>
    </row>
    <row r="2112" spans="1:20" s="41" customFormat="1" ht="104.25" customHeight="1" x14ac:dyDescent="0.3">
      <c r="A2112" s="13">
        <f>IF(D2112="","",SUBTOTAL(3,D$7:$D2112))</f>
        <v>2082</v>
      </c>
      <c r="B2112" s="376"/>
      <c r="C2112" s="66" t="s">
        <v>111</v>
      </c>
      <c r="D2112" s="58" t="s">
        <v>51</v>
      </c>
      <c r="E2112" s="66"/>
      <c r="F2112" s="68"/>
      <c r="G2112" s="431"/>
      <c r="H2112" s="432"/>
      <c r="I2112" s="432"/>
      <c r="J2112" s="433"/>
      <c r="K2112" s="434"/>
      <c r="L2112" s="5"/>
      <c r="M2112" s="5"/>
      <c r="N2112" s="51">
        <v>68181.818181818177</v>
      </c>
      <c r="O2112" s="5"/>
      <c r="P2112" s="5"/>
      <c r="Q2112" s="5"/>
      <c r="R2112" s="5"/>
      <c r="S2112" s="5"/>
      <c r="T2112" s="5"/>
    </row>
    <row r="2113" spans="1:20" s="41" customFormat="1" ht="65.099999999999994" customHeight="1" x14ac:dyDescent="0.3">
      <c r="A2113" s="13">
        <f>IF(D2113="","",SUBTOTAL(3,D$7:$D2113))</f>
        <v>2083</v>
      </c>
      <c r="B2113" s="376"/>
      <c r="C2113" s="66" t="s">
        <v>110</v>
      </c>
      <c r="D2113" s="58" t="s">
        <v>51</v>
      </c>
      <c r="E2113" s="66"/>
      <c r="F2113" s="68"/>
      <c r="G2113" s="431" t="s">
        <v>1354</v>
      </c>
      <c r="H2113" s="432" t="s">
        <v>2548</v>
      </c>
      <c r="I2113" s="66"/>
      <c r="J2113" s="433" t="s">
        <v>1269</v>
      </c>
      <c r="K2113" s="68"/>
      <c r="L2113" s="5"/>
      <c r="M2113" s="5"/>
      <c r="N2113" s="5"/>
      <c r="O2113" s="51">
        <v>49999.999999999993</v>
      </c>
      <c r="P2113" s="5"/>
      <c r="Q2113" s="5"/>
      <c r="R2113" s="5"/>
      <c r="S2113" s="5"/>
      <c r="T2113" s="5"/>
    </row>
    <row r="2114" spans="1:20" s="41" customFormat="1" ht="65.099999999999994" customHeight="1" x14ac:dyDescent="0.3">
      <c r="A2114" s="13">
        <f>IF(D2114="","",SUBTOTAL(3,D$7:$D2114))</f>
        <v>2084</v>
      </c>
      <c r="B2114" s="376"/>
      <c r="C2114" s="66" t="s">
        <v>111</v>
      </c>
      <c r="D2114" s="58" t="s">
        <v>51</v>
      </c>
      <c r="E2114" s="66"/>
      <c r="F2114" s="68"/>
      <c r="G2114" s="431"/>
      <c r="H2114" s="432"/>
      <c r="I2114" s="66"/>
      <c r="J2114" s="433"/>
      <c r="K2114" s="68"/>
      <c r="L2114" s="5"/>
      <c r="M2114" s="5"/>
      <c r="N2114" s="5"/>
      <c r="O2114" s="51">
        <v>68181.818181818177</v>
      </c>
      <c r="P2114" s="5"/>
      <c r="Q2114" s="5"/>
      <c r="R2114" s="5"/>
      <c r="S2114" s="5"/>
      <c r="T2114" s="5"/>
    </row>
    <row r="2115" spans="1:20" s="41" customFormat="1" ht="65.099999999999994" customHeight="1" x14ac:dyDescent="0.3">
      <c r="A2115" s="13">
        <f>IF(D2115="","",SUBTOTAL(3,D$7:$D2115))</f>
        <v>2085</v>
      </c>
      <c r="B2115" s="376"/>
      <c r="C2115" s="66" t="s">
        <v>112</v>
      </c>
      <c r="D2115" s="58" t="s">
        <v>51</v>
      </c>
      <c r="E2115" s="66"/>
      <c r="F2115" s="68"/>
      <c r="G2115" s="431"/>
      <c r="H2115" s="432"/>
      <c r="I2115" s="66"/>
      <c r="J2115" s="433"/>
      <c r="K2115" s="68"/>
      <c r="L2115" s="5"/>
      <c r="M2115" s="5"/>
      <c r="N2115" s="5"/>
      <c r="O2115" s="51">
        <v>77272.727272727265</v>
      </c>
      <c r="P2115" s="5"/>
      <c r="Q2115" s="5"/>
      <c r="R2115" s="5"/>
      <c r="S2115" s="5"/>
      <c r="T2115" s="5"/>
    </row>
    <row r="2116" spans="1:20" s="41" customFormat="1" ht="65.099999999999994" customHeight="1" x14ac:dyDescent="0.3">
      <c r="A2116" s="13">
        <f>IF(D2116="","",SUBTOTAL(3,D$7:$D2116))</f>
        <v>2086</v>
      </c>
      <c r="B2116" s="376"/>
      <c r="C2116" s="66" t="s">
        <v>110</v>
      </c>
      <c r="D2116" s="58" t="s">
        <v>51</v>
      </c>
      <c r="E2116" s="66"/>
      <c r="F2116" s="68"/>
      <c r="G2116" s="431" t="s">
        <v>113</v>
      </c>
      <c r="H2116" s="439" t="s">
        <v>1394</v>
      </c>
      <c r="I2116" s="66"/>
      <c r="J2116" s="433" t="s">
        <v>1269</v>
      </c>
      <c r="K2116" s="68"/>
      <c r="L2116" s="5"/>
      <c r="M2116" s="5"/>
      <c r="N2116" s="5"/>
      <c r="O2116" s="5"/>
      <c r="P2116" s="5"/>
      <c r="Q2116" s="51">
        <v>45454.545454545449</v>
      </c>
      <c r="R2116" s="5"/>
      <c r="S2116" s="5"/>
      <c r="T2116" s="5"/>
    </row>
    <row r="2117" spans="1:20" s="41" customFormat="1" ht="65.099999999999994" customHeight="1" x14ac:dyDescent="0.3">
      <c r="A2117" s="13">
        <f>IF(D2117="","",SUBTOTAL(3,D$7:$D2117))</f>
        <v>2087</v>
      </c>
      <c r="B2117" s="376"/>
      <c r="C2117" s="66" t="s">
        <v>111</v>
      </c>
      <c r="D2117" s="58" t="s">
        <v>51</v>
      </c>
      <c r="E2117" s="66"/>
      <c r="F2117" s="68"/>
      <c r="G2117" s="431"/>
      <c r="H2117" s="432"/>
      <c r="I2117" s="66"/>
      <c r="J2117" s="433"/>
      <c r="K2117" s="68"/>
      <c r="L2117" s="5"/>
      <c r="M2117" s="5"/>
      <c r="N2117" s="5"/>
      <c r="O2117" s="5"/>
      <c r="P2117" s="5"/>
      <c r="Q2117" s="51">
        <v>49999.999999999993</v>
      </c>
      <c r="R2117" s="5"/>
      <c r="S2117" s="5"/>
      <c r="T2117" s="5"/>
    </row>
    <row r="2118" spans="1:20" s="41" customFormat="1" ht="65.099999999999994" customHeight="1" x14ac:dyDescent="0.3">
      <c r="A2118" s="13">
        <f>IF(D2118="","",SUBTOTAL(3,D$7:$D2118))</f>
        <v>2088</v>
      </c>
      <c r="B2118" s="376"/>
      <c r="C2118" s="66" t="s">
        <v>112</v>
      </c>
      <c r="D2118" s="58" t="s">
        <v>51</v>
      </c>
      <c r="E2118" s="66"/>
      <c r="F2118" s="68"/>
      <c r="G2118" s="431"/>
      <c r="H2118" s="432"/>
      <c r="I2118" s="66"/>
      <c r="J2118" s="433"/>
      <c r="K2118" s="68"/>
      <c r="L2118" s="5"/>
      <c r="M2118" s="5"/>
      <c r="N2118" s="5"/>
      <c r="O2118" s="5"/>
      <c r="P2118" s="5"/>
      <c r="Q2118" s="51">
        <v>54545.454545454544</v>
      </c>
      <c r="R2118" s="5"/>
      <c r="S2118" s="5"/>
      <c r="T2118" s="5"/>
    </row>
    <row r="2119" spans="1:20" s="32" customFormat="1" ht="157.5" customHeight="1" x14ac:dyDescent="0.3">
      <c r="A2119" s="13">
        <f>IF(D2119="","",SUBTOTAL(3,D$7:$D2119))</f>
        <v>2089</v>
      </c>
      <c r="B2119" s="376"/>
      <c r="C2119" s="55" t="s">
        <v>53</v>
      </c>
      <c r="D2119" s="56" t="s">
        <v>51</v>
      </c>
      <c r="E2119" s="66"/>
      <c r="F2119" s="53"/>
      <c r="G2119" s="23" t="s">
        <v>54</v>
      </c>
      <c r="H2119" s="67" t="s">
        <v>55</v>
      </c>
      <c r="I2119" s="55"/>
      <c r="J2119" s="24" t="s">
        <v>2543</v>
      </c>
      <c r="K2119" s="68"/>
      <c r="L2119" s="51">
        <v>27272.727272727272</v>
      </c>
      <c r="M2119" s="51">
        <v>27272.727272727272</v>
      </c>
      <c r="N2119" s="51"/>
      <c r="O2119" s="51"/>
      <c r="P2119" s="51"/>
      <c r="Q2119" s="51"/>
      <c r="R2119" s="51"/>
      <c r="S2119" s="51"/>
      <c r="T2119" s="51"/>
    </row>
    <row r="2120" spans="1:20" s="32" customFormat="1" ht="124.5" customHeight="1" x14ac:dyDescent="0.3">
      <c r="A2120" s="13">
        <f>IF(D2120="","",SUBTOTAL(3,D$7:$D2120))</f>
        <v>2090</v>
      </c>
      <c r="B2120" s="376"/>
      <c r="C2120" s="55" t="s">
        <v>53</v>
      </c>
      <c r="D2120" s="56" t="s">
        <v>51</v>
      </c>
      <c r="E2120" s="66"/>
      <c r="F2120" s="53"/>
      <c r="G2120" s="23" t="s">
        <v>2132</v>
      </c>
      <c r="H2120" s="67" t="s">
        <v>55</v>
      </c>
      <c r="I2120" s="55"/>
      <c r="J2120" s="24" t="s">
        <v>2539</v>
      </c>
      <c r="K2120" s="68"/>
      <c r="L2120" s="51"/>
      <c r="M2120" s="51"/>
      <c r="N2120" s="51"/>
      <c r="O2120" s="51"/>
      <c r="P2120" s="51"/>
      <c r="Q2120" s="51">
        <v>54545.454545454544</v>
      </c>
      <c r="R2120" s="51"/>
      <c r="S2120" s="51"/>
      <c r="T2120" s="51"/>
    </row>
    <row r="2121" spans="1:20" s="32" customFormat="1" ht="166.5" customHeight="1" x14ac:dyDescent="0.3">
      <c r="A2121" s="13">
        <f>IF(D2121="","",SUBTOTAL(3,D$7:$D2121))</f>
        <v>2091</v>
      </c>
      <c r="B2121" s="376"/>
      <c r="C2121" s="55" t="s">
        <v>53</v>
      </c>
      <c r="D2121" s="56" t="s">
        <v>51</v>
      </c>
      <c r="E2121" s="66"/>
      <c r="F2121" s="53"/>
      <c r="G2121" s="23" t="s">
        <v>2538</v>
      </c>
      <c r="H2121" s="67"/>
      <c r="I2121" s="55"/>
      <c r="J2121" s="24" t="s">
        <v>2540</v>
      </c>
      <c r="K2121" s="68"/>
      <c r="L2121" s="51"/>
      <c r="M2121" s="51"/>
      <c r="N2121" s="51"/>
      <c r="O2121" s="51">
        <v>45454.545454545449</v>
      </c>
      <c r="P2121" s="51"/>
      <c r="Q2121" s="51"/>
      <c r="R2121" s="51"/>
      <c r="S2121" s="51"/>
      <c r="T2121" s="51"/>
    </row>
    <row r="2122" spans="1:20" s="32" customFormat="1" ht="146.25" customHeight="1" x14ac:dyDescent="0.3">
      <c r="A2122" s="13">
        <f>IF(D2122="","",SUBTOTAL(3,D$7:$D2122))</f>
        <v>2092</v>
      </c>
      <c r="B2122" s="376"/>
      <c r="C2122" s="55" t="s">
        <v>53</v>
      </c>
      <c r="D2122" s="56" t="s">
        <v>51</v>
      </c>
      <c r="E2122" s="66"/>
      <c r="F2122" s="53"/>
      <c r="G2122" s="23" t="s">
        <v>2541</v>
      </c>
      <c r="H2122" s="67"/>
      <c r="I2122" s="55"/>
      <c r="J2122" s="24" t="s">
        <v>2542</v>
      </c>
      <c r="K2122" s="68"/>
      <c r="L2122" s="51">
        <v>32000</v>
      </c>
      <c r="M2122" s="51">
        <v>32000</v>
      </c>
      <c r="N2122" s="51"/>
      <c r="O2122" s="51"/>
      <c r="P2122" s="51"/>
      <c r="Q2122" s="51"/>
      <c r="R2122" s="51"/>
      <c r="S2122" s="51"/>
      <c r="T2122" s="51"/>
    </row>
    <row r="2123" spans="1:20" s="32" customFormat="1" ht="146.25" customHeight="1" x14ac:dyDescent="0.3">
      <c r="A2123" s="13">
        <f>IF(D2123="","",SUBTOTAL(3,D$7:$D2123))</f>
        <v>2093</v>
      </c>
      <c r="B2123" s="376"/>
      <c r="C2123" s="55" t="s">
        <v>2666</v>
      </c>
      <c r="D2123" s="56" t="s">
        <v>51</v>
      </c>
      <c r="E2123" s="66"/>
      <c r="F2123" s="53"/>
      <c r="G2123" s="23" t="s">
        <v>2667</v>
      </c>
      <c r="H2123" s="67"/>
      <c r="I2123" s="55"/>
      <c r="J2123" s="24" t="s">
        <v>2669</v>
      </c>
      <c r="K2123" s="68"/>
      <c r="L2123" s="51"/>
      <c r="M2123" s="51"/>
      <c r="N2123" s="51"/>
      <c r="O2123" s="51"/>
      <c r="P2123" s="51">
        <v>63636.363636363632</v>
      </c>
      <c r="Q2123" s="51"/>
      <c r="R2123" s="51"/>
      <c r="S2123" s="51"/>
      <c r="T2123" s="51"/>
    </row>
    <row r="2124" spans="1:20" s="32" customFormat="1" ht="146.25" customHeight="1" x14ac:dyDescent="0.3">
      <c r="A2124" s="13">
        <f>IF(D2124="","",SUBTOTAL(3,D$7:$D2124))</f>
        <v>2094</v>
      </c>
      <c r="B2124" s="376"/>
      <c r="C2124" s="55" t="s">
        <v>2665</v>
      </c>
      <c r="D2124" s="56" t="s">
        <v>51</v>
      </c>
      <c r="E2124" s="66"/>
      <c r="F2124" s="53"/>
      <c r="G2124" s="23" t="s">
        <v>1884</v>
      </c>
      <c r="H2124" s="67"/>
      <c r="I2124" s="55"/>
      <c r="J2124" s="24" t="s">
        <v>2668</v>
      </c>
      <c r="K2124" s="68"/>
      <c r="L2124" s="51"/>
      <c r="M2124" s="51"/>
      <c r="N2124" s="51"/>
      <c r="O2124" s="51"/>
      <c r="P2124" s="51">
        <v>49999.999999999993</v>
      </c>
      <c r="Q2124" s="51"/>
      <c r="R2124" s="51"/>
      <c r="S2124" s="51"/>
      <c r="T2124" s="51"/>
    </row>
    <row r="2125" spans="1:20" s="32" customFormat="1" ht="146.25" customHeight="1" x14ac:dyDescent="0.3">
      <c r="A2125" s="13">
        <f>IF(D2125="","",SUBTOTAL(3,D$7:$D2125))</f>
        <v>2095</v>
      </c>
      <c r="B2125" s="376"/>
      <c r="C2125" s="55" t="s">
        <v>2665</v>
      </c>
      <c r="D2125" s="56" t="s">
        <v>51</v>
      </c>
      <c r="E2125" s="66"/>
      <c r="F2125" s="53"/>
      <c r="G2125" s="23" t="s">
        <v>2828</v>
      </c>
      <c r="H2125" s="67"/>
      <c r="I2125" s="55"/>
      <c r="J2125" s="24" t="s">
        <v>2829</v>
      </c>
      <c r="K2125" s="68"/>
      <c r="L2125" s="51"/>
      <c r="M2125" s="51"/>
      <c r="N2125" s="51"/>
      <c r="O2125" s="51"/>
      <c r="P2125" s="51">
        <v>63636.363636363632</v>
      </c>
      <c r="Q2125" s="51"/>
      <c r="R2125" s="51"/>
      <c r="S2125" s="51"/>
      <c r="T2125" s="51"/>
    </row>
    <row r="2126" spans="1:20" s="32" customFormat="1" ht="146.25" customHeight="1" x14ac:dyDescent="0.3">
      <c r="A2126" s="13">
        <f>IF(D2126="","",SUBTOTAL(3,D$7:$D2126))</f>
        <v>2096</v>
      </c>
      <c r="B2126" s="376"/>
      <c r="C2126" s="55" t="s">
        <v>2665</v>
      </c>
      <c r="D2126" s="56" t="s">
        <v>51</v>
      </c>
      <c r="E2126" s="66"/>
      <c r="F2126" s="53"/>
      <c r="G2126" s="23" t="s">
        <v>2830</v>
      </c>
      <c r="H2126" s="67"/>
      <c r="I2126" s="55"/>
      <c r="J2126" s="24" t="s">
        <v>2829</v>
      </c>
      <c r="K2126" s="68"/>
      <c r="L2126" s="51"/>
      <c r="M2126" s="51"/>
      <c r="N2126" s="51"/>
      <c r="O2126" s="51"/>
      <c r="P2126" s="51"/>
      <c r="Q2126" s="51"/>
      <c r="R2126" s="51"/>
      <c r="S2126" s="51"/>
      <c r="T2126" s="51">
        <v>45454.545454545449</v>
      </c>
    </row>
    <row r="2127" spans="1:20" s="41" customFormat="1" ht="104.25" customHeight="1" x14ac:dyDescent="0.3">
      <c r="A2127" s="13">
        <f>IF(D2127="","",SUBTOTAL(3,D$7:$D2127))</f>
        <v>2097</v>
      </c>
      <c r="B2127" s="376"/>
      <c r="C2127" s="66" t="s">
        <v>110</v>
      </c>
      <c r="D2127" s="58" t="s">
        <v>51</v>
      </c>
      <c r="E2127" s="66"/>
      <c r="F2127" s="68"/>
      <c r="G2127" s="431" t="s">
        <v>2856</v>
      </c>
      <c r="H2127" s="24" t="s">
        <v>2859</v>
      </c>
      <c r="I2127" s="66"/>
      <c r="J2127" s="24" t="s">
        <v>1269</v>
      </c>
      <c r="K2127" s="68"/>
      <c r="L2127" s="5"/>
      <c r="M2127" s="5"/>
      <c r="N2127" s="5"/>
      <c r="O2127" s="51"/>
      <c r="P2127" s="5">
        <v>70000</v>
      </c>
      <c r="Q2127" s="5"/>
      <c r="R2127" s="5"/>
      <c r="S2127" s="5"/>
      <c r="T2127" s="5"/>
    </row>
    <row r="2128" spans="1:20" s="41" customFormat="1" ht="79.5" customHeight="1" x14ac:dyDescent="0.3">
      <c r="A2128" s="13">
        <f>IF(D2128="","",SUBTOTAL(3,D$7:$D2128))</f>
        <v>2098</v>
      </c>
      <c r="B2128" s="376"/>
      <c r="C2128" s="66" t="s">
        <v>110</v>
      </c>
      <c r="D2128" s="58" t="s">
        <v>51</v>
      </c>
      <c r="E2128" s="66"/>
      <c r="F2128" s="68"/>
      <c r="G2128" s="431"/>
      <c r="H2128" s="438" t="s">
        <v>2860</v>
      </c>
      <c r="I2128" s="66"/>
      <c r="J2128" s="433" t="s">
        <v>1269</v>
      </c>
      <c r="K2128" s="68"/>
      <c r="L2128" s="5"/>
      <c r="M2128" s="5"/>
      <c r="N2128" s="5"/>
      <c r="O2128" s="51"/>
      <c r="P2128" s="5">
        <v>70000</v>
      </c>
      <c r="Q2128" s="5"/>
      <c r="R2128" s="5"/>
      <c r="S2128" s="5"/>
      <c r="T2128" s="5"/>
    </row>
    <row r="2129" spans="1:21" s="41" customFormat="1" ht="79.5" customHeight="1" x14ac:dyDescent="0.3">
      <c r="A2129" s="13">
        <f>IF(D2129="","",SUBTOTAL(3,D$7:$D2129))</f>
        <v>2099</v>
      </c>
      <c r="B2129" s="376"/>
      <c r="C2129" s="66" t="s">
        <v>111</v>
      </c>
      <c r="D2129" s="58" t="s">
        <v>51</v>
      </c>
      <c r="E2129" s="66"/>
      <c r="F2129" s="68"/>
      <c r="G2129" s="431"/>
      <c r="H2129" s="438"/>
      <c r="I2129" s="66"/>
      <c r="J2129" s="433"/>
      <c r="K2129" s="68"/>
      <c r="L2129" s="5"/>
      <c r="M2129" s="5"/>
      <c r="N2129" s="5"/>
      <c r="O2129" s="51"/>
      <c r="P2129" s="5">
        <v>78181.818181818177</v>
      </c>
      <c r="Q2129" s="5"/>
      <c r="R2129" s="5"/>
      <c r="S2129" s="5"/>
      <c r="T2129" s="5"/>
    </row>
    <row r="2130" spans="1:21" s="41" customFormat="1" ht="79.5" customHeight="1" x14ac:dyDescent="0.3">
      <c r="A2130" s="13">
        <f>IF(D2130="","",SUBTOTAL(3,D$7:$D2130))</f>
        <v>2100</v>
      </c>
      <c r="B2130" s="376"/>
      <c r="C2130" s="66" t="s">
        <v>112</v>
      </c>
      <c r="D2130" s="58" t="s">
        <v>51</v>
      </c>
      <c r="E2130" s="66"/>
      <c r="F2130" s="68"/>
      <c r="G2130" s="431"/>
      <c r="H2130" s="438"/>
      <c r="I2130" s="66"/>
      <c r="J2130" s="433"/>
      <c r="K2130" s="68"/>
      <c r="L2130" s="5"/>
      <c r="M2130" s="5"/>
      <c r="N2130" s="5"/>
      <c r="O2130" s="51"/>
      <c r="P2130" s="5">
        <v>80909.090909090897</v>
      </c>
      <c r="Q2130" s="5"/>
      <c r="R2130" s="5"/>
      <c r="S2130" s="5"/>
      <c r="T2130" s="5"/>
    </row>
    <row r="2131" spans="1:21" s="41" customFormat="1" ht="79.5" customHeight="1" x14ac:dyDescent="0.3">
      <c r="A2131" s="13">
        <f>IF(D2131="","",SUBTOTAL(3,D$7:$D2131))</f>
        <v>2101</v>
      </c>
      <c r="B2131" s="376"/>
      <c r="C2131" s="66" t="s">
        <v>110</v>
      </c>
      <c r="D2131" s="58" t="s">
        <v>51</v>
      </c>
      <c r="E2131" s="66"/>
      <c r="F2131" s="68"/>
      <c r="G2131" s="431" t="s">
        <v>2857</v>
      </c>
      <c r="H2131" s="438" t="s">
        <v>2858</v>
      </c>
      <c r="I2131" s="66"/>
      <c r="J2131" s="433" t="s">
        <v>1269</v>
      </c>
      <c r="K2131" s="68"/>
      <c r="L2131" s="5"/>
      <c r="M2131" s="5"/>
      <c r="N2131" s="5"/>
      <c r="O2131" s="51"/>
      <c r="P2131" s="5">
        <v>63636.363636363632</v>
      </c>
      <c r="Q2131" s="5"/>
      <c r="R2131" s="5"/>
      <c r="S2131" s="5"/>
      <c r="T2131" s="5"/>
    </row>
    <row r="2132" spans="1:21" s="41" customFormat="1" ht="79.5" customHeight="1" x14ac:dyDescent="0.3">
      <c r="A2132" s="13">
        <f>IF(D2132="","",SUBTOTAL(3,D$7:$D2132))</f>
        <v>2102</v>
      </c>
      <c r="B2132" s="376"/>
      <c r="C2132" s="66" t="s">
        <v>111</v>
      </c>
      <c r="D2132" s="58" t="s">
        <v>51</v>
      </c>
      <c r="E2132" s="66"/>
      <c r="F2132" s="68"/>
      <c r="G2132" s="431"/>
      <c r="H2132" s="438"/>
      <c r="I2132" s="66"/>
      <c r="J2132" s="433"/>
      <c r="K2132" s="68"/>
      <c r="L2132" s="5"/>
      <c r="M2132" s="5"/>
      <c r="N2132" s="5"/>
      <c r="O2132" s="51"/>
      <c r="P2132" s="5">
        <v>81818.181818181809</v>
      </c>
      <c r="Q2132" s="5"/>
      <c r="R2132" s="5"/>
      <c r="S2132" s="5"/>
      <c r="T2132" s="5"/>
    </row>
    <row r="2133" spans="1:21" s="41" customFormat="1" ht="79.5" customHeight="1" x14ac:dyDescent="0.3">
      <c r="A2133" s="13">
        <f>IF(D2133="","",SUBTOTAL(3,D$7:$D2133))</f>
        <v>2103</v>
      </c>
      <c r="B2133" s="376"/>
      <c r="C2133" s="66" t="s">
        <v>112</v>
      </c>
      <c r="D2133" s="58" t="s">
        <v>51</v>
      </c>
      <c r="E2133" s="66"/>
      <c r="F2133" s="68"/>
      <c r="G2133" s="431"/>
      <c r="H2133" s="438"/>
      <c r="I2133" s="66"/>
      <c r="J2133" s="433"/>
      <c r="K2133" s="68"/>
      <c r="L2133" s="5"/>
      <c r="M2133" s="5"/>
      <c r="N2133" s="5"/>
      <c r="O2133" s="51"/>
      <c r="P2133" s="5">
        <v>95454.545454545441</v>
      </c>
      <c r="Q2133" s="5"/>
      <c r="R2133" s="5"/>
      <c r="S2133" s="5"/>
      <c r="T2133" s="5"/>
    </row>
    <row r="2134" spans="1:21" s="10" customFormat="1" ht="65.099999999999994" customHeight="1" x14ac:dyDescent="0.3">
      <c r="A2134" s="13">
        <f>IF(D2134="","",SUBTOTAL(3,D$7:$D2134))</f>
        <v>2104</v>
      </c>
      <c r="B2134" s="376"/>
      <c r="C2134" s="38" t="s">
        <v>1226</v>
      </c>
      <c r="D2134" s="129" t="s">
        <v>352</v>
      </c>
      <c r="E2134" s="64"/>
      <c r="F2134" s="59" t="s">
        <v>1232</v>
      </c>
      <c r="G2134" s="130"/>
      <c r="H2134" s="55" t="s">
        <v>17</v>
      </c>
      <c r="I2134" s="64"/>
      <c r="J2134" s="40"/>
      <c r="K2134" s="388" t="s">
        <v>2519</v>
      </c>
      <c r="L2134" s="5">
        <f>(18040*8+17900*7+18040*7+18300*7+18530*2)/31</f>
        <v>18098.709677419356</v>
      </c>
      <c r="M2134" s="5">
        <f t="shared" ref="M2134:T2134" si="0">(18040*8+17900*7+18040*7+18300*7+18530*2)/31</f>
        <v>18098.709677419356</v>
      </c>
      <c r="N2134" s="5">
        <f t="shared" si="0"/>
        <v>18098.709677419356</v>
      </c>
      <c r="O2134" s="5">
        <f t="shared" si="0"/>
        <v>18098.709677419356</v>
      </c>
      <c r="P2134" s="5">
        <f t="shared" si="0"/>
        <v>18098.709677419356</v>
      </c>
      <c r="Q2134" s="5">
        <f t="shared" si="0"/>
        <v>18098.709677419356</v>
      </c>
      <c r="R2134" s="5">
        <f t="shared" si="0"/>
        <v>18098.709677419356</v>
      </c>
      <c r="S2134" s="5">
        <f t="shared" si="0"/>
        <v>18098.709677419356</v>
      </c>
      <c r="T2134" s="5">
        <f t="shared" si="0"/>
        <v>18098.709677419356</v>
      </c>
      <c r="U2134" s="10">
        <v>18267.878787878788</v>
      </c>
    </row>
    <row r="2135" spans="1:21" s="10" customFormat="1" ht="65.099999999999994" customHeight="1" x14ac:dyDescent="0.3">
      <c r="A2135" s="13">
        <f>IF(D2135="","",SUBTOTAL(3,D$7:$D2135))</f>
        <v>2105</v>
      </c>
      <c r="B2135" s="376"/>
      <c r="C2135" s="38" t="s">
        <v>1227</v>
      </c>
      <c r="D2135" s="129" t="s">
        <v>352</v>
      </c>
      <c r="E2135" s="64"/>
      <c r="F2135" s="59" t="s">
        <v>1233</v>
      </c>
      <c r="G2135" s="130"/>
      <c r="H2135" s="131" t="s">
        <v>44</v>
      </c>
      <c r="I2135" s="64"/>
      <c r="J2135" s="40"/>
      <c r="K2135" s="388"/>
      <c r="L2135" s="5">
        <f>(18790*8+18590*7+18730*7+18640*7+18690*2)/31</f>
        <v>18690.967741935485</v>
      </c>
      <c r="M2135" s="5">
        <f t="shared" ref="M2135:T2135" si="1">(18790*8+18590*7+18730*7+18640*7+18690*2)/31</f>
        <v>18690.967741935485</v>
      </c>
      <c r="N2135" s="5">
        <f t="shared" si="1"/>
        <v>18690.967741935485</v>
      </c>
      <c r="O2135" s="5">
        <f t="shared" si="1"/>
        <v>18690.967741935485</v>
      </c>
      <c r="P2135" s="5">
        <f t="shared" si="1"/>
        <v>18690.967741935485</v>
      </c>
      <c r="Q2135" s="5">
        <f t="shared" si="1"/>
        <v>18690.967741935485</v>
      </c>
      <c r="R2135" s="5">
        <f t="shared" si="1"/>
        <v>18690.967741935485</v>
      </c>
      <c r="S2135" s="5">
        <f t="shared" si="1"/>
        <v>18690.967741935485</v>
      </c>
      <c r="T2135" s="5">
        <f t="shared" si="1"/>
        <v>18690.967741935485</v>
      </c>
      <c r="U2135" s="10">
        <v>18282.121212121208</v>
      </c>
    </row>
    <row r="2136" spans="1:21" s="10" customFormat="1" ht="65.099999999999994" customHeight="1" x14ac:dyDescent="0.3">
      <c r="A2136" s="13">
        <f>IF(D2136="","",SUBTOTAL(3,D$7:$D2136))</f>
        <v>2106</v>
      </c>
      <c r="B2136" s="376"/>
      <c r="C2136" s="38" t="s">
        <v>1227</v>
      </c>
      <c r="D2136" s="129" t="s">
        <v>352</v>
      </c>
      <c r="E2136" s="64"/>
      <c r="F2136" s="59" t="s">
        <v>1234</v>
      </c>
      <c r="G2136" s="130"/>
      <c r="H2136" s="131" t="s">
        <v>44</v>
      </c>
      <c r="I2136" s="64"/>
      <c r="J2136" s="40"/>
      <c r="K2136" s="388"/>
      <c r="L2136" s="5">
        <f>(19280*8+18930*7+19080*7+19000*7+19210*2)/31</f>
        <v>19088.064516129034</v>
      </c>
      <c r="M2136" s="5">
        <f t="shared" ref="M2136:T2136" si="2">(19280*8+18930*7+19080*7+19000*7+19210*2)/31</f>
        <v>19088.064516129034</v>
      </c>
      <c r="N2136" s="5">
        <f t="shared" si="2"/>
        <v>19088.064516129034</v>
      </c>
      <c r="O2136" s="5">
        <f t="shared" si="2"/>
        <v>19088.064516129034</v>
      </c>
      <c r="P2136" s="5">
        <f t="shared" si="2"/>
        <v>19088.064516129034</v>
      </c>
      <c r="Q2136" s="5">
        <f t="shared" si="2"/>
        <v>19088.064516129034</v>
      </c>
      <c r="R2136" s="5">
        <f t="shared" si="2"/>
        <v>19088.064516129034</v>
      </c>
      <c r="S2136" s="5">
        <f t="shared" si="2"/>
        <v>19088.064516129034</v>
      </c>
      <c r="T2136" s="5">
        <f t="shared" si="2"/>
        <v>19088.064516129034</v>
      </c>
      <c r="U2136" s="10">
        <v>18959.393939393936</v>
      </c>
    </row>
    <row r="2137" spans="1:21" s="10" customFormat="1" ht="65.099999999999994" customHeight="1" x14ac:dyDescent="0.3">
      <c r="A2137" s="13">
        <f>IF(D2137="","",SUBTOTAL(3,D$7:$D2137))</f>
        <v>2107</v>
      </c>
      <c r="B2137" s="376"/>
      <c r="C2137" s="38" t="s">
        <v>1228</v>
      </c>
      <c r="D2137" s="129" t="s">
        <v>352</v>
      </c>
      <c r="E2137" s="64"/>
      <c r="F2137" s="59" t="s">
        <v>1235</v>
      </c>
      <c r="G2137" s="130"/>
      <c r="H2137" s="131" t="s">
        <v>44</v>
      </c>
      <c r="I2137" s="64"/>
      <c r="J2137" s="40"/>
      <c r="K2137" s="388"/>
      <c r="L2137" s="5">
        <f>(17590*8+17400*7+17620*7+18050*7+18530*2)/31</f>
        <v>17718.387096774193</v>
      </c>
      <c r="M2137" s="5">
        <f t="shared" ref="M2137:T2137" si="3">(17590*8+17400*7+17620*7+18050*7+18530*2)/31</f>
        <v>17718.387096774193</v>
      </c>
      <c r="N2137" s="5">
        <f t="shared" si="3"/>
        <v>17718.387096774193</v>
      </c>
      <c r="O2137" s="5">
        <f t="shared" si="3"/>
        <v>17718.387096774193</v>
      </c>
      <c r="P2137" s="5">
        <f t="shared" si="3"/>
        <v>17718.387096774193</v>
      </c>
      <c r="Q2137" s="5">
        <f t="shared" si="3"/>
        <v>17718.387096774193</v>
      </c>
      <c r="R2137" s="5">
        <f t="shared" si="3"/>
        <v>17718.387096774193</v>
      </c>
      <c r="S2137" s="5">
        <f t="shared" si="3"/>
        <v>17718.387096774193</v>
      </c>
      <c r="T2137" s="5">
        <f t="shared" si="3"/>
        <v>17718.387096774193</v>
      </c>
      <c r="U2137" s="10">
        <v>18063.939393939392</v>
      </c>
    </row>
    <row r="2138" spans="1:21" s="10" customFormat="1" ht="65.099999999999994" customHeight="1" x14ac:dyDescent="0.3">
      <c r="A2138" s="13">
        <f>IF(D2138="","",SUBTOTAL(3,D$7:$D2138))</f>
        <v>2108</v>
      </c>
      <c r="B2138" s="376"/>
      <c r="C2138" s="38" t="s">
        <v>1229</v>
      </c>
      <c r="D2138" s="129" t="s">
        <v>37</v>
      </c>
      <c r="E2138" s="64"/>
      <c r="F2138" s="59" t="s">
        <v>1236</v>
      </c>
      <c r="G2138" s="130"/>
      <c r="H2138" s="131" t="s">
        <v>44</v>
      </c>
      <c r="I2138" s="64"/>
      <c r="J2138" s="40"/>
      <c r="K2138" s="388"/>
      <c r="L2138" s="5">
        <f>(13600*8+13660*7+13660*7+14140*7+14920*2)/31</f>
        <v>13834.193548387097</v>
      </c>
      <c r="M2138" s="5">
        <f t="shared" ref="M2138:T2138" si="4">(13600*8+13660*7+13660*7+14140*7+14920*2)/31</f>
        <v>13834.193548387097</v>
      </c>
      <c r="N2138" s="5">
        <f t="shared" si="4"/>
        <v>13834.193548387097</v>
      </c>
      <c r="O2138" s="5">
        <f t="shared" si="4"/>
        <v>13834.193548387097</v>
      </c>
      <c r="P2138" s="5">
        <f t="shared" si="4"/>
        <v>13834.193548387097</v>
      </c>
      <c r="Q2138" s="5">
        <f t="shared" si="4"/>
        <v>13834.193548387097</v>
      </c>
      <c r="R2138" s="5">
        <f t="shared" si="4"/>
        <v>13834.193548387097</v>
      </c>
      <c r="S2138" s="5">
        <f t="shared" si="4"/>
        <v>13834.193548387097</v>
      </c>
      <c r="T2138" s="5">
        <f t="shared" si="4"/>
        <v>13834.193548387097</v>
      </c>
      <c r="U2138" s="10">
        <v>13072.42424242424</v>
      </c>
    </row>
    <row r="2139" spans="1:21" s="10" customFormat="1" ht="75.75" customHeight="1" x14ac:dyDescent="0.3">
      <c r="A2139" s="13">
        <f>IF(D2139="","",SUBTOTAL(3,D$7:$D2139))</f>
        <v>2109</v>
      </c>
      <c r="B2139" s="376"/>
      <c r="C2139" s="55" t="s">
        <v>1443</v>
      </c>
      <c r="D2139" s="40" t="s">
        <v>14</v>
      </c>
      <c r="E2139" s="64"/>
      <c r="F2139" s="59" t="s">
        <v>1444</v>
      </c>
      <c r="G2139" s="376" t="s">
        <v>1446</v>
      </c>
      <c r="H2139" s="64"/>
      <c r="I2139" s="64"/>
      <c r="J2139" s="40"/>
      <c r="K2139" s="59"/>
      <c r="L2139" s="5">
        <v>400000</v>
      </c>
      <c r="M2139" s="5">
        <v>400000</v>
      </c>
      <c r="N2139" s="5">
        <v>400000</v>
      </c>
      <c r="O2139" s="5">
        <v>400000</v>
      </c>
      <c r="P2139" s="5">
        <v>400000</v>
      </c>
      <c r="Q2139" s="5">
        <v>400000</v>
      </c>
      <c r="R2139" s="5">
        <v>400000</v>
      </c>
      <c r="S2139" s="5">
        <v>400000</v>
      </c>
      <c r="T2139" s="5">
        <v>400000</v>
      </c>
    </row>
    <row r="2140" spans="1:21" s="10" customFormat="1" ht="75.75" customHeight="1" x14ac:dyDescent="0.3">
      <c r="A2140" s="13">
        <f>IF(D2140="","",SUBTOTAL(3,D$7:$D2140))</f>
        <v>2110</v>
      </c>
      <c r="B2140" s="376"/>
      <c r="C2140" s="55" t="s">
        <v>1443</v>
      </c>
      <c r="D2140" s="40" t="s">
        <v>14</v>
      </c>
      <c r="E2140" s="64"/>
      <c r="F2140" s="59" t="s">
        <v>1445</v>
      </c>
      <c r="G2140" s="376"/>
      <c r="H2140" s="64"/>
      <c r="I2140" s="64"/>
      <c r="J2140" s="40"/>
      <c r="K2140" s="59"/>
      <c r="L2140" s="5">
        <v>450000</v>
      </c>
      <c r="M2140" s="5">
        <v>450000</v>
      </c>
      <c r="N2140" s="5">
        <v>450000</v>
      </c>
      <c r="O2140" s="5">
        <v>450000</v>
      </c>
      <c r="P2140" s="5">
        <v>450000</v>
      </c>
      <c r="Q2140" s="5">
        <v>450000</v>
      </c>
      <c r="R2140" s="5">
        <v>450000</v>
      </c>
      <c r="S2140" s="5">
        <v>450000</v>
      </c>
      <c r="T2140" s="5">
        <v>450000</v>
      </c>
    </row>
    <row r="2141" spans="1:21" ht="96" customHeight="1" x14ac:dyDescent="0.3">
      <c r="A2141" s="13">
        <f>IF(D2141="","",SUBTOTAL(3,D$7:$D2141))</f>
        <v>2111</v>
      </c>
      <c r="B2141" s="376"/>
      <c r="C2141" s="55" t="s">
        <v>2136</v>
      </c>
      <c r="D2141" s="56" t="s">
        <v>2137</v>
      </c>
      <c r="E2141" s="55" t="s">
        <v>1452</v>
      </c>
      <c r="F2141" s="55" t="s">
        <v>2138</v>
      </c>
      <c r="G2141" s="376" t="s">
        <v>2139</v>
      </c>
      <c r="H2141" s="373" t="s">
        <v>17</v>
      </c>
      <c r="I2141" s="373" t="s">
        <v>2172</v>
      </c>
      <c r="J2141" s="373" t="s">
        <v>2173</v>
      </c>
      <c r="K2141" s="55"/>
      <c r="L2141" s="51">
        <v>7778</v>
      </c>
      <c r="M2141" s="51">
        <v>7778</v>
      </c>
      <c r="N2141" s="51">
        <v>7778</v>
      </c>
      <c r="O2141" s="51">
        <v>7778</v>
      </c>
      <c r="P2141" s="51">
        <v>7778</v>
      </c>
      <c r="Q2141" s="51">
        <v>7778</v>
      </c>
      <c r="R2141" s="51">
        <v>7778</v>
      </c>
      <c r="S2141" s="51">
        <v>7778</v>
      </c>
      <c r="T2141" s="51">
        <v>7778</v>
      </c>
    </row>
    <row r="2142" spans="1:21" ht="96" customHeight="1" x14ac:dyDescent="0.3">
      <c r="A2142" s="13">
        <f>IF(D2142="","",SUBTOTAL(3,D$7:$D2142))</f>
        <v>2112</v>
      </c>
      <c r="B2142" s="376"/>
      <c r="C2142" s="55" t="s">
        <v>2136</v>
      </c>
      <c r="D2142" s="56" t="s">
        <v>2137</v>
      </c>
      <c r="E2142" s="55" t="s">
        <v>1452</v>
      </c>
      <c r="F2142" s="55" t="s">
        <v>2140</v>
      </c>
      <c r="G2142" s="376"/>
      <c r="H2142" s="373"/>
      <c r="I2142" s="373"/>
      <c r="J2142" s="373"/>
      <c r="K2142" s="55"/>
      <c r="L2142" s="51">
        <v>10463</v>
      </c>
      <c r="M2142" s="51">
        <v>10463</v>
      </c>
      <c r="N2142" s="51">
        <v>10463</v>
      </c>
      <c r="O2142" s="51">
        <v>10463</v>
      </c>
      <c r="P2142" s="51">
        <v>10463</v>
      </c>
      <c r="Q2142" s="51">
        <v>10463</v>
      </c>
      <c r="R2142" s="51">
        <v>10463</v>
      </c>
      <c r="S2142" s="51">
        <v>10463</v>
      </c>
      <c r="T2142" s="51">
        <v>10463</v>
      </c>
    </row>
    <row r="2143" spans="1:21" ht="96" customHeight="1" x14ac:dyDescent="0.3">
      <c r="A2143" s="13">
        <f>IF(D2143="","",SUBTOTAL(3,D$7:$D2143))</f>
        <v>2113</v>
      </c>
      <c r="B2143" s="376"/>
      <c r="C2143" s="55" t="s">
        <v>2141</v>
      </c>
      <c r="D2143" s="56" t="s">
        <v>2137</v>
      </c>
      <c r="E2143" s="55" t="s">
        <v>1452</v>
      </c>
      <c r="F2143" s="55" t="s">
        <v>2138</v>
      </c>
      <c r="G2143" s="376"/>
      <c r="H2143" s="373"/>
      <c r="I2143" s="373"/>
      <c r="J2143" s="373"/>
      <c r="K2143" s="55"/>
      <c r="L2143" s="51">
        <v>11481</v>
      </c>
      <c r="M2143" s="51">
        <v>11481</v>
      </c>
      <c r="N2143" s="51">
        <v>11481</v>
      </c>
      <c r="O2143" s="51">
        <v>11481</v>
      </c>
      <c r="P2143" s="51">
        <v>11481</v>
      </c>
      <c r="Q2143" s="51">
        <v>11481</v>
      </c>
      <c r="R2143" s="51">
        <v>11481</v>
      </c>
      <c r="S2143" s="51">
        <v>11481</v>
      </c>
      <c r="T2143" s="51">
        <v>11481</v>
      </c>
    </row>
    <row r="2144" spans="1:21" ht="96" customHeight="1" x14ac:dyDescent="0.3">
      <c r="A2144" s="13">
        <f>IF(D2144="","",SUBTOTAL(3,D$7:$D2144))</f>
        <v>2114</v>
      </c>
      <c r="B2144" s="376"/>
      <c r="C2144" s="55" t="s">
        <v>2141</v>
      </c>
      <c r="D2144" s="56" t="s">
        <v>2137</v>
      </c>
      <c r="E2144" s="55" t="s">
        <v>1452</v>
      </c>
      <c r="F2144" s="55" t="s">
        <v>2140</v>
      </c>
      <c r="G2144" s="376"/>
      <c r="H2144" s="373"/>
      <c r="I2144" s="373"/>
      <c r="J2144" s="373"/>
      <c r="K2144" s="55"/>
      <c r="L2144" s="51">
        <v>15556</v>
      </c>
      <c r="M2144" s="51">
        <v>15556</v>
      </c>
      <c r="N2144" s="51">
        <v>15556</v>
      </c>
      <c r="O2144" s="51">
        <v>15556</v>
      </c>
      <c r="P2144" s="51">
        <v>15556</v>
      </c>
      <c r="Q2144" s="51">
        <v>15556</v>
      </c>
      <c r="R2144" s="51">
        <v>15556</v>
      </c>
      <c r="S2144" s="51">
        <v>15556</v>
      </c>
      <c r="T2144" s="51">
        <v>15556</v>
      </c>
    </row>
    <row r="2145" spans="1:20" ht="96" customHeight="1" x14ac:dyDescent="0.3">
      <c r="A2145" s="13">
        <f>IF(D2145="","",SUBTOTAL(3,D$7:$D2145))</f>
        <v>2115</v>
      </c>
      <c r="B2145" s="376"/>
      <c r="C2145" s="55" t="s">
        <v>2142</v>
      </c>
      <c r="D2145" s="56" t="s">
        <v>2137</v>
      </c>
      <c r="E2145" s="55" t="s">
        <v>1451</v>
      </c>
      <c r="F2145" s="55" t="s">
        <v>2143</v>
      </c>
      <c r="G2145" s="376"/>
      <c r="H2145" s="373"/>
      <c r="I2145" s="373"/>
      <c r="J2145" s="373"/>
      <c r="K2145" s="55"/>
      <c r="L2145" s="51">
        <v>25093</v>
      </c>
      <c r="M2145" s="51">
        <v>25093</v>
      </c>
      <c r="N2145" s="51">
        <v>25093</v>
      </c>
      <c r="O2145" s="51">
        <v>25093</v>
      </c>
      <c r="P2145" s="51">
        <v>25093</v>
      </c>
      <c r="Q2145" s="51">
        <v>25093</v>
      </c>
      <c r="R2145" s="51">
        <v>25093</v>
      </c>
      <c r="S2145" s="51">
        <v>25093</v>
      </c>
      <c r="T2145" s="51">
        <v>25093</v>
      </c>
    </row>
    <row r="2146" spans="1:20" ht="96" customHeight="1" x14ac:dyDescent="0.3">
      <c r="A2146" s="13">
        <f>IF(D2146="","",SUBTOTAL(3,D$7:$D2146))</f>
        <v>2116</v>
      </c>
      <c r="B2146" s="376"/>
      <c r="C2146" s="55" t="s">
        <v>2142</v>
      </c>
      <c r="D2146" s="56" t="s">
        <v>2137</v>
      </c>
      <c r="E2146" s="55" t="s">
        <v>1451</v>
      </c>
      <c r="F2146" s="55" t="s">
        <v>2144</v>
      </c>
      <c r="G2146" s="376"/>
      <c r="H2146" s="373"/>
      <c r="I2146" s="373"/>
      <c r="J2146" s="373"/>
      <c r="K2146" s="55"/>
      <c r="L2146" s="51">
        <v>27593</v>
      </c>
      <c r="M2146" s="51">
        <v>27593</v>
      </c>
      <c r="N2146" s="51">
        <v>27593</v>
      </c>
      <c r="O2146" s="51">
        <v>27593</v>
      </c>
      <c r="P2146" s="51">
        <v>27593</v>
      </c>
      <c r="Q2146" s="51">
        <v>27593</v>
      </c>
      <c r="R2146" s="51">
        <v>27593</v>
      </c>
      <c r="S2146" s="51">
        <v>27593</v>
      </c>
      <c r="T2146" s="51">
        <v>27593</v>
      </c>
    </row>
    <row r="2147" spans="1:20" ht="96" customHeight="1" x14ac:dyDescent="0.3">
      <c r="A2147" s="13">
        <f>IF(D2147="","",SUBTOTAL(3,D$7:$D2147))</f>
        <v>2117</v>
      </c>
      <c r="B2147" s="376"/>
      <c r="C2147" s="55" t="s">
        <v>2142</v>
      </c>
      <c r="D2147" s="56" t="s">
        <v>2137</v>
      </c>
      <c r="E2147" s="55" t="s">
        <v>1451</v>
      </c>
      <c r="F2147" s="55" t="s">
        <v>2145</v>
      </c>
      <c r="G2147" s="376"/>
      <c r="H2147" s="373"/>
      <c r="I2147" s="373"/>
      <c r="J2147" s="373"/>
      <c r="K2147" s="55"/>
      <c r="L2147" s="51">
        <v>36019</v>
      </c>
      <c r="M2147" s="51">
        <v>36019</v>
      </c>
      <c r="N2147" s="51">
        <v>36019</v>
      </c>
      <c r="O2147" s="51">
        <v>36019</v>
      </c>
      <c r="P2147" s="51">
        <v>36019</v>
      </c>
      <c r="Q2147" s="51">
        <v>36019</v>
      </c>
      <c r="R2147" s="51">
        <v>36019</v>
      </c>
      <c r="S2147" s="51">
        <v>36019</v>
      </c>
      <c r="T2147" s="51">
        <v>36019</v>
      </c>
    </row>
    <row r="2148" spans="1:20" ht="96" customHeight="1" x14ac:dyDescent="0.3">
      <c r="A2148" s="13">
        <f>IF(D2148="","",SUBTOTAL(3,D$7:$D2148))</f>
        <v>2118</v>
      </c>
      <c r="B2148" s="376"/>
      <c r="C2148" s="55" t="s">
        <v>2146</v>
      </c>
      <c r="D2148" s="56" t="s">
        <v>2137</v>
      </c>
      <c r="E2148" s="55" t="s">
        <v>2147</v>
      </c>
      <c r="F2148" s="55" t="s">
        <v>2148</v>
      </c>
      <c r="G2148" s="376"/>
      <c r="H2148" s="373"/>
      <c r="I2148" s="373"/>
      <c r="J2148" s="373"/>
      <c r="K2148" s="55"/>
      <c r="L2148" s="51">
        <v>34722</v>
      </c>
      <c r="M2148" s="51">
        <v>34722</v>
      </c>
      <c r="N2148" s="51">
        <v>34722</v>
      </c>
      <c r="O2148" s="51">
        <v>34722</v>
      </c>
      <c r="P2148" s="51">
        <v>34722</v>
      </c>
      <c r="Q2148" s="51">
        <v>34722</v>
      </c>
      <c r="R2148" s="51">
        <v>34722</v>
      </c>
      <c r="S2148" s="51">
        <v>34722</v>
      </c>
      <c r="T2148" s="51">
        <v>34722</v>
      </c>
    </row>
    <row r="2149" spans="1:20" ht="96" customHeight="1" x14ac:dyDescent="0.3">
      <c r="A2149" s="13">
        <f>IF(D2149="","",SUBTOTAL(3,D$7:$D2149))</f>
        <v>2119</v>
      </c>
      <c r="B2149" s="376"/>
      <c r="C2149" s="55" t="s">
        <v>2149</v>
      </c>
      <c r="D2149" s="56" t="s">
        <v>2137</v>
      </c>
      <c r="E2149" s="55" t="s">
        <v>2150</v>
      </c>
      <c r="F2149" s="55" t="s">
        <v>2151</v>
      </c>
      <c r="G2149" s="376"/>
      <c r="H2149" s="373"/>
      <c r="I2149" s="373"/>
      <c r="J2149" s="373"/>
      <c r="K2149" s="55"/>
      <c r="L2149" s="51">
        <v>40463</v>
      </c>
      <c r="M2149" s="51">
        <v>40463</v>
      </c>
      <c r="N2149" s="51">
        <v>40463</v>
      </c>
      <c r="O2149" s="51">
        <v>40463</v>
      </c>
      <c r="P2149" s="51">
        <v>40463</v>
      </c>
      <c r="Q2149" s="51">
        <v>40463</v>
      </c>
      <c r="R2149" s="51">
        <v>40463</v>
      </c>
      <c r="S2149" s="51">
        <v>40463</v>
      </c>
      <c r="T2149" s="51">
        <v>40463</v>
      </c>
    </row>
    <row r="2150" spans="1:20" ht="96" customHeight="1" x14ac:dyDescent="0.3">
      <c r="A2150" s="13">
        <f>IF(D2150="","",SUBTOTAL(3,D$7:$D2150))</f>
        <v>2120</v>
      </c>
      <c r="B2150" s="376"/>
      <c r="C2150" s="55" t="s">
        <v>2152</v>
      </c>
      <c r="D2150" s="56" t="s">
        <v>2137</v>
      </c>
      <c r="E2150" s="55" t="s">
        <v>2150</v>
      </c>
      <c r="F2150" s="55" t="s">
        <v>2153</v>
      </c>
      <c r="G2150" s="376"/>
      <c r="H2150" s="373"/>
      <c r="I2150" s="373"/>
      <c r="J2150" s="373"/>
      <c r="K2150" s="55"/>
      <c r="L2150" s="51">
        <v>51852</v>
      </c>
      <c r="M2150" s="51">
        <v>51852</v>
      </c>
      <c r="N2150" s="51">
        <v>51852</v>
      </c>
      <c r="O2150" s="51">
        <v>51852</v>
      </c>
      <c r="P2150" s="51">
        <v>51852</v>
      </c>
      <c r="Q2150" s="51">
        <v>51852</v>
      </c>
      <c r="R2150" s="51">
        <v>51852</v>
      </c>
      <c r="S2150" s="51">
        <v>51852</v>
      </c>
      <c r="T2150" s="51">
        <v>51852</v>
      </c>
    </row>
    <row r="2151" spans="1:20" ht="96" customHeight="1" x14ac:dyDescent="0.3">
      <c r="A2151" s="13">
        <f>IF(D2151="","",SUBTOTAL(3,D$7:$D2151))</f>
        <v>2121</v>
      </c>
      <c r="B2151" s="376"/>
      <c r="C2151" s="55" t="s">
        <v>2154</v>
      </c>
      <c r="D2151" s="56" t="s">
        <v>2155</v>
      </c>
      <c r="E2151" s="55" t="s">
        <v>1455</v>
      </c>
      <c r="F2151" s="55" t="s">
        <v>2156</v>
      </c>
      <c r="G2151" s="376"/>
      <c r="H2151" s="373"/>
      <c r="I2151" s="373"/>
      <c r="J2151" s="373"/>
      <c r="K2151" s="55"/>
      <c r="L2151" s="51">
        <v>76818</v>
      </c>
      <c r="M2151" s="51">
        <v>76818</v>
      </c>
      <c r="N2151" s="51">
        <v>76818</v>
      </c>
      <c r="O2151" s="51">
        <v>76818</v>
      </c>
      <c r="P2151" s="51">
        <v>76818</v>
      </c>
      <c r="Q2151" s="51">
        <v>76818</v>
      </c>
      <c r="R2151" s="51">
        <v>76818</v>
      </c>
      <c r="S2151" s="51">
        <v>76818</v>
      </c>
      <c r="T2151" s="51">
        <v>76818</v>
      </c>
    </row>
    <row r="2152" spans="1:20" ht="96" customHeight="1" x14ac:dyDescent="0.3">
      <c r="A2152" s="13">
        <f>IF(D2152="","",SUBTOTAL(3,D$7:$D2152))</f>
        <v>2122</v>
      </c>
      <c r="B2152" s="376"/>
      <c r="C2152" s="55" t="s">
        <v>2154</v>
      </c>
      <c r="D2152" s="56" t="s">
        <v>2155</v>
      </c>
      <c r="E2152" s="55" t="s">
        <v>1455</v>
      </c>
      <c r="F2152" s="55" t="s">
        <v>2157</v>
      </c>
      <c r="G2152" s="376"/>
      <c r="H2152" s="373"/>
      <c r="I2152" s="373"/>
      <c r="J2152" s="373"/>
      <c r="K2152" s="55"/>
      <c r="L2152" s="51">
        <v>90000</v>
      </c>
      <c r="M2152" s="51">
        <v>90000</v>
      </c>
      <c r="N2152" s="51">
        <v>90000</v>
      </c>
      <c r="O2152" s="51">
        <v>90000</v>
      </c>
      <c r="P2152" s="51">
        <v>90000</v>
      </c>
      <c r="Q2152" s="51">
        <v>90000</v>
      </c>
      <c r="R2152" s="51">
        <v>90000</v>
      </c>
      <c r="S2152" s="51">
        <v>90000</v>
      </c>
      <c r="T2152" s="51">
        <v>90000</v>
      </c>
    </row>
    <row r="2153" spans="1:20" ht="96" customHeight="1" x14ac:dyDescent="0.3">
      <c r="A2153" s="13">
        <f>IF(D2153="","",SUBTOTAL(3,D$7:$D2153))</f>
        <v>2123</v>
      </c>
      <c r="B2153" s="376"/>
      <c r="C2153" s="55" t="s">
        <v>2158</v>
      </c>
      <c r="D2153" s="56" t="s">
        <v>2159</v>
      </c>
      <c r="E2153" s="55" t="s">
        <v>1455</v>
      </c>
      <c r="F2153" s="55" t="s">
        <v>2160</v>
      </c>
      <c r="G2153" s="376"/>
      <c r="H2153" s="373"/>
      <c r="I2153" s="373"/>
      <c r="J2153" s="373"/>
      <c r="K2153" s="55"/>
      <c r="L2153" s="51">
        <v>716364</v>
      </c>
      <c r="M2153" s="51">
        <v>716364</v>
      </c>
      <c r="N2153" s="51">
        <v>716364</v>
      </c>
      <c r="O2153" s="51">
        <v>716364</v>
      </c>
      <c r="P2153" s="51">
        <v>716364</v>
      </c>
      <c r="Q2153" s="51">
        <v>716364</v>
      </c>
      <c r="R2153" s="51">
        <v>716364</v>
      </c>
      <c r="S2153" s="51">
        <v>716364</v>
      </c>
      <c r="T2153" s="51">
        <v>716364</v>
      </c>
    </row>
    <row r="2154" spans="1:20" ht="96" customHeight="1" x14ac:dyDescent="0.3">
      <c r="A2154" s="13">
        <f>IF(D2154="","",SUBTOTAL(3,D$7:$D2154))</f>
        <v>2124</v>
      </c>
      <c r="B2154" s="376"/>
      <c r="C2154" s="55" t="s">
        <v>2158</v>
      </c>
      <c r="D2154" s="56" t="s">
        <v>2159</v>
      </c>
      <c r="E2154" s="55" t="s">
        <v>1455</v>
      </c>
      <c r="F2154" s="55" t="s">
        <v>2161</v>
      </c>
      <c r="G2154" s="376"/>
      <c r="H2154" s="373"/>
      <c r="I2154" s="373"/>
      <c r="J2154" s="373"/>
      <c r="K2154" s="55"/>
      <c r="L2154" s="51">
        <v>2720909</v>
      </c>
      <c r="M2154" s="51">
        <v>2720909</v>
      </c>
      <c r="N2154" s="51">
        <v>2720909</v>
      </c>
      <c r="O2154" s="51">
        <v>2720909</v>
      </c>
      <c r="P2154" s="51">
        <v>2720909</v>
      </c>
      <c r="Q2154" s="51">
        <v>2720909</v>
      </c>
      <c r="R2154" s="51">
        <v>2720909</v>
      </c>
      <c r="S2154" s="51">
        <v>2720909</v>
      </c>
      <c r="T2154" s="51">
        <v>2720909</v>
      </c>
    </row>
    <row r="2155" spans="1:20" ht="96" customHeight="1" x14ac:dyDescent="0.3">
      <c r="A2155" s="13">
        <f>IF(D2155="","",SUBTOTAL(3,D$7:$D2155))</f>
        <v>2125</v>
      </c>
      <c r="B2155" s="376"/>
      <c r="C2155" s="55" t="s">
        <v>2162</v>
      </c>
      <c r="D2155" s="56" t="s">
        <v>2159</v>
      </c>
      <c r="E2155" s="55" t="s">
        <v>1455</v>
      </c>
      <c r="F2155" s="55" t="s">
        <v>2160</v>
      </c>
      <c r="G2155" s="376"/>
      <c r="H2155" s="373"/>
      <c r="I2155" s="373"/>
      <c r="J2155" s="373"/>
      <c r="K2155" s="55"/>
      <c r="L2155" s="51">
        <v>653636</v>
      </c>
      <c r="M2155" s="51">
        <v>653636</v>
      </c>
      <c r="N2155" s="51">
        <v>653636</v>
      </c>
      <c r="O2155" s="51">
        <v>653636</v>
      </c>
      <c r="P2155" s="51">
        <v>653636</v>
      </c>
      <c r="Q2155" s="51">
        <v>653636</v>
      </c>
      <c r="R2155" s="51">
        <v>653636</v>
      </c>
      <c r="S2155" s="51">
        <v>653636</v>
      </c>
      <c r="T2155" s="51">
        <v>653636</v>
      </c>
    </row>
    <row r="2156" spans="1:20" ht="96" customHeight="1" x14ac:dyDescent="0.3">
      <c r="A2156" s="13">
        <f>IF(D2156="","",SUBTOTAL(3,D$7:$D2156))</f>
        <v>2126</v>
      </c>
      <c r="B2156" s="376"/>
      <c r="C2156" s="55" t="s">
        <v>2162</v>
      </c>
      <c r="D2156" s="56" t="s">
        <v>2159</v>
      </c>
      <c r="E2156" s="55" t="s">
        <v>1455</v>
      </c>
      <c r="F2156" s="55" t="s">
        <v>2161</v>
      </c>
      <c r="G2156" s="376"/>
      <c r="H2156" s="373"/>
      <c r="I2156" s="373"/>
      <c r="J2156" s="373"/>
      <c r="K2156" s="55"/>
      <c r="L2156" s="51">
        <v>2462727</v>
      </c>
      <c r="M2156" s="51">
        <v>2462727</v>
      </c>
      <c r="N2156" s="51">
        <v>2462727</v>
      </c>
      <c r="O2156" s="51">
        <v>2462727</v>
      </c>
      <c r="P2156" s="51">
        <v>2462727</v>
      </c>
      <c r="Q2156" s="51">
        <v>2462727</v>
      </c>
      <c r="R2156" s="51">
        <v>2462727</v>
      </c>
      <c r="S2156" s="51">
        <v>2462727</v>
      </c>
      <c r="T2156" s="51">
        <v>2462727</v>
      </c>
    </row>
    <row r="2157" spans="1:20" ht="96" customHeight="1" x14ac:dyDescent="0.3">
      <c r="A2157" s="13">
        <f>IF(D2157="","",SUBTOTAL(3,D$7:$D2157))</f>
        <v>2127</v>
      </c>
      <c r="B2157" s="376"/>
      <c r="C2157" s="55" t="s">
        <v>2163</v>
      </c>
      <c r="D2157" s="56" t="s">
        <v>2137</v>
      </c>
      <c r="E2157" s="55" t="s">
        <v>313</v>
      </c>
      <c r="F2157" s="55" t="s">
        <v>2164</v>
      </c>
      <c r="G2157" s="376"/>
      <c r="H2157" s="373"/>
      <c r="I2157" s="373"/>
      <c r="J2157" s="373"/>
      <c r="K2157" s="55"/>
      <c r="L2157" s="51">
        <v>8241</v>
      </c>
      <c r="M2157" s="51">
        <v>8241</v>
      </c>
      <c r="N2157" s="51">
        <v>8241</v>
      </c>
      <c r="O2157" s="51">
        <v>8241</v>
      </c>
      <c r="P2157" s="51">
        <v>8241</v>
      </c>
      <c r="Q2157" s="51">
        <v>8241</v>
      </c>
      <c r="R2157" s="51">
        <v>8241</v>
      </c>
      <c r="S2157" s="51">
        <v>8241</v>
      </c>
      <c r="T2157" s="51">
        <v>8241</v>
      </c>
    </row>
    <row r="2158" spans="1:20" ht="96" customHeight="1" x14ac:dyDescent="0.3">
      <c r="A2158" s="13">
        <f>IF(D2158="","",SUBTOTAL(3,D$7:$D2158))</f>
        <v>2128</v>
      </c>
      <c r="B2158" s="376"/>
      <c r="C2158" s="55" t="s">
        <v>2165</v>
      </c>
      <c r="D2158" s="56" t="s">
        <v>2137</v>
      </c>
      <c r="E2158" s="55" t="s">
        <v>2166</v>
      </c>
      <c r="F2158" s="55" t="s">
        <v>2167</v>
      </c>
      <c r="G2158" s="376"/>
      <c r="H2158" s="373"/>
      <c r="I2158" s="373"/>
      <c r="J2158" s="373"/>
      <c r="K2158" s="55"/>
      <c r="L2158" s="51">
        <v>2778</v>
      </c>
      <c r="M2158" s="51">
        <v>2778</v>
      </c>
      <c r="N2158" s="51">
        <v>2778</v>
      </c>
      <c r="O2158" s="51">
        <v>2778</v>
      </c>
      <c r="P2158" s="51">
        <v>2778</v>
      </c>
      <c r="Q2158" s="51">
        <v>2778</v>
      </c>
      <c r="R2158" s="51">
        <v>2778</v>
      </c>
      <c r="S2158" s="51">
        <v>2778</v>
      </c>
      <c r="T2158" s="51">
        <v>2778</v>
      </c>
    </row>
    <row r="2159" spans="1:20" ht="96" customHeight="1" x14ac:dyDescent="0.3">
      <c r="A2159" s="13">
        <f>IF(D2159="","",SUBTOTAL(3,D$7:$D2159))</f>
        <v>2129</v>
      </c>
      <c r="B2159" s="376"/>
      <c r="C2159" s="55" t="s">
        <v>2168</v>
      </c>
      <c r="D2159" s="56" t="s">
        <v>2137</v>
      </c>
      <c r="E2159" s="55" t="s">
        <v>2166</v>
      </c>
      <c r="F2159" s="55" t="s">
        <v>2167</v>
      </c>
      <c r="G2159" s="376"/>
      <c r="H2159" s="373"/>
      <c r="I2159" s="373"/>
      <c r="J2159" s="373"/>
      <c r="K2159" s="55"/>
      <c r="L2159" s="51">
        <v>2870</v>
      </c>
      <c r="M2159" s="51">
        <v>2870</v>
      </c>
      <c r="N2159" s="51">
        <v>2870</v>
      </c>
      <c r="O2159" s="51">
        <v>2870</v>
      </c>
      <c r="P2159" s="51">
        <v>2870</v>
      </c>
      <c r="Q2159" s="51">
        <v>2870</v>
      </c>
      <c r="R2159" s="51">
        <v>2870</v>
      </c>
      <c r="S2159" s="51">
        <v>2870</v>
      </c>
      <c r="T2159" s="51">
        <v>2870</v>
      </c>
    </row>
    <row r="2160" spans="1:20" ht="96" customHeight="1" x14ac:dyDescent="0.3">
      <c r="A2160" s="13">
        <f>IF(D2160="","",SUBTOTAL(3,D$7:$D2160))</f>
        <v>2130</v>
      </c>
      <c r="B2160" s="376"/>
      <c r="C2160" s="55" t="s">
        <v>2169</v>
      </c>
      <c r="D2160" s="56" t="s">
        <v>2137</v>
      </c>
      <c r="E2160" s="55" t="s">
        <v>1521</v>
      </c>
      <c r="F2160" s="55" t="s">
        <v>2170</v>
      </c>
      <c r="G2160" s="376"/>
      <c r="H2160" s="373"/>
      <c r="I2160" s="373"/>
      <c r="J2160" s="373"/>
      <c r="K2160" s="373"/>
      <c r="L2160" s="51">
        <v>7963</v>
      </c>
      <c r="M2160" s="51">
        <v>7963</v>
      </c>
      <c r="N2160" s="51">
        <v>7963</v>
      </c>
      <c r="O2160" s="51">
        <v>7963</v>
      </c>
      <c r="P2160" s="51">
        <v>7963</v>
      </c>
      <c r="Q2160" s="51">
        <v>7963</v>
      </c>
      <c r="R2160" s="51">
        <v>7963</v>
      </c>
      <c r="S2160" s="51">
        <v>7963</v>
      </c>
      <c r="T2160" s="51">
        <v>7963</v>
      </c>
    </row>
    <row r="2161" spans="1:20" ht="96" customHeight="1" x14ac:dyDescent="0.3">
      <c r="A2161" s="13">
        <f>IF(D2161="","",SUBTOTAL(3,D$7:$D2161))</f>
        <v>2131</v>
      </c>
      <c r="B2161" s="376"/>
      <c r="C2161" s="55" t="s">
        <v>2171</v>
      </c>
      <c r="D2161" s="56" t="s">
        <v>2137</v>
      </c>
      <c r="E2161" s="55" t="s">
        <v>1521</v>
      </c>
      <c r="F2161" s="55" t="s">
        <v>2170</v>
      </c>
      <c r="G2161" s="376"/>
      <c r="H2161" s="373"/>
      <c r="I2161" s="373"/>
      <c r="J2161" s="373"/>
      <c r="K2161" s="373"/>
      <c r="L2161" s="51">
        <v>9815</v>
      </c>
      <c r="M2161" s="51">
        <v>9815</v>
      </c>
      <c r="N2161" s="51">
        <v>9815</v>
      </c>
      <c r="O2161" s="51">
        <v>9815</v>
      </c>
      <c r="P2161" s="51">
        <v>9815</v>
      </c>
      <c r="Q2161" s="51">
        <v>9815</v>
      </c>
      <c r="R2161" s="51">
        <v>9815</v>
      </c>
      <c r="S2161" s="51">
        <v>9815</v>
      </c>
      <c r="T2161" s="51">
        <v>9815</v>
      </c>
    </row>
    <row r="2162" spans="1:20" ht="96" customHeight="1" x14ac:dyDescent="0.3">
      <c r="A2162" s="13">
        <f>IF(D2162="","",SUBTOTAL(3,D$7:$D2162))</f>
        <v>2132</v>
      </c>
      <c r="B2162" s="376"/>
      <c r="C2162" s="55" t="s">
        <v>2763</v>
      </c>
      <c r="D2162" s="56" t="s">
        <v>14</v>
      </c>
      <c r="E2162" s="55"/>
      <c r="F2162" s="55" t="s">
        <v>2765</v>
      </c>
      <c r="G2162" s="42"/>
      <c r="H2162" s="27"/>
      <c r="I2162" s="27"/>
      <c r="J2162" s="373" t="s">
        <v>1264</v>
      </c>
      <c r="K2162" s="373" t="s">
        <v>2759</v>
      </c>
      <c r="L2162" s="51"/>
      <c r="M2162" s="51"/>
      <c r="N2162" s="51"/>
      <c r="O2162" s="51"/>
      <c r="P2162" s="51"/>
      <c r="Q2162" s="51"/>
      <c r="R2162" s="51">
        <v>11481</v>
      </c>
      <c r="S2162" s="51"/>
      <c r="T2162" s="51"/>
    </row>
    <row r="2163" spans="1:20" ht="96" customHeight="1" x14ac:dyDescent="0.3">
      <c r="A2163" s="13">
        <f>IF(D2163="","",SUBTOTAL(3,D$7:$D2163))</f>
        <v>2133</v>
      </c>
      <c r="B2163" s="376"/>
      <c r="C2163" s="55" t="s">
        <v>2764</v>
      </c>
      <c r="D2163" s="56" t="s">
        <v>14</v>
      </c>
      <c r="E2163" s="55"/>
      <c r="F2163" s="55" t="s">
        <v>2765</v>
      </c>
      <c r="G2163" s="42"/>
      <c r="H2163" s="27"/>
      <c r="I2163" s="27"/>
      <c r="J2163" s="373"/>
      <c r="K2163" s="373"/>
      <c r="L2163" s="51"/>
      <c r="M2163" s="51"/>
      <c r="N2163" s="51"/>
      <c r="O2163" s="51"/>
      <c r="P2163" s="51"/>
      <c r="Q2163" s="51"/>
      <c r="R2163" s="51">
        <v>19444</v>
      </c>
      <c r="S2163" s="51"/>
      <c r="T2163" s="51"/>
    </row>
    <row r="2164" spans="1:20" ht="96" customHeight="1" x14ac:dyDescent="0.3">
      <c r="A2164" s="13">
        <f>IF(D2164="","",SUBTOTAL(3,D$7:$D2164))</f>
        <v>2134</v>
      </c>
      <c r="B2164" s="376"/>
      <c r="C2164" s="55" t="s">
        <v>2762</v>
      </c>
      <c r="D2164" s="56" t="s">
        <v>700</v>
      </c>
      <c r="E2164" s="55"/>
      <c r="F2164" s="55" t="s">
        <v>2819</v>
      </c>
      <c r="G2164" s="42"/>
      <c r="H2164" s="27"/>
      <c r="I2164" s="27"/>
      <c r="J2164" s="373"/>
      <c r="K2164" s="373"/>
      <c r="L2164" s="51"/>
      <c r="M2164" s="51"/>
      <c r="N2164" s="51"/>
      <c r="O2164" s="51">
        <v>9000</v>
      </c>
      <c r="P2164" s="51"/>
      <c r="Q2164" s="51"/>
      <c r="R2164" s="51"/>
      <c r="S2164" s="51"/>
      <c r="T2164" s="51"/>
    </row>
    <row r="2165" spans="1:20" ht="96" customHeight="1" x14ac:dyDescent="0.3">
      <c r="A2165" s="13">
        <f>IF(D2165="","",SUBTOTAL(3,D$7:$D2165))</f>
        <v>2135</v>
      </c>
      <c r="B2165" s="52" t="s">
        <v>2760</v>
      </c>
      <c r="C2165" s="55" t="s">
        <v>2761</v>
      </c>
      <c r="D2165" s="56" t="s">
        <v>51</v>
      </c>
      <c r="E2165" s="55"/>
      <c r="F2165" s="55"/>
      <c r="G2165" s="42"/>
      <c r="H2165" s="27"/>
      <c r="I2165" s="27"/>
      <c r="J2165" s="56" t="s">
        <v>1264</v>
      </c>
      <c r="K2165" s="373"/>
      <c r="L2165" s="51"/>
      <c r="M2165" s="51"/>
      <c r="N2165" s="51"/>
      <c r="O2165" s="51">
        <v>3981481</v>
      </c>
      <c r="P2165" s="51"/>
      <c r="Q2165" s="51"/>
      <c r="R2165" s="51"/>
      <c r="S2165" s="51"/>
      <c r="T2165" s="51"/>
    </row>
  </sheetData>
  <autoFilter ref="A4:T2165" xr:uid="{00000000-0009-0000-0000-000005000000}"/>
  <mergeCells count="611">
    <mergeCell ref="K2162:K2165"/>
    <mergeCell ref="K2134:K2138"/>
    <mergeCell ref="G2139:G2140"/>
    <mergeCell ref="G2141:G2161"/>
    <mergeCell ref="H2141:H2161"/>
    <mergeCell ref="I2141:I2161"/>
    <mergeCell ref="J2141:J2161"/>
    <mergeCell ref="K2160:K2161"/>
    <mergeCell ref="K2107:K2109"/>
    <mergeCell ref="G2111:G2112"/>
    <mergeCell ref="H2111:H2112"/>
    <mergeCell ref="I2111:I2112"/>
    <mergeCell ref="J2111:J2112"/>
    <mergeCell ref="K2111:K2112"/>
    <mergeCell ref="J2116:J2118"/>
    <mergeCell ref="J2162:J2164"/>
    <mergeCell ref="G1891:G2054"/>
    <mergeCell ref="J1891:J2054"/>
    <mergeCell ref="K1891:K2054"/>
    <mergeCell ref="B2055:B2164"/>
    <mergeCell ref="E2055:E2056"/>
    <mergeCell ref="G2055:G2101"/>
    <mergeCell ref="I2055:I2058"/>
    <mergeCell ref="J2055:J2106"/>
    <mergeCell ref="E2091:E2092"/>
    <mergeCell ref="E2093:E2095"/>
    <mergeCell ref="B1562:B2054"/>
    <mergeCell ref="J1562:J1575"/>
    <mergeCell ref="G2104:G2106"/>
    <mergeCell ref="G2127:G2130"/>
    <mergeCell ref="H2128:H2130"/>
    <mergeCell ref="J2128:J2130"/>
    <mergeCell ref="G2131:G2133"/>
    <mergeCell ref="H2131:H2133"/>
    <mergeCell ref="J2131:J2133"/>
    <mergeCell ref="G2113:G2115"/>
    <mergeCell ref="H2113:H2115"/>
    <mergeCell ref="J2113:J2115"/>
    <mergeCell ref="G2116:G2118"/>
    <mergeCell ref="H2116:H2118"/>
    <mergeCell ref="G1576:G1750"/>
    <mergeCell ref="J1576:J1750"/>
    <mergeCell ref="K1576:K1750"/>
    <mergeCell ref="G1751:G1890"/>
    <mergeCell ref="I1751:I1890"/>
    <mergeCell ref="J1751:J1890"/>
    <mergeCell ref="G1539:G1555"/>
    <mergeCell ref="H1539:H1555"/>
    <mergeCell ref="I1539:I1555"/>
    <mergeCell ref="J1539:J1555"/>
    <mergeCell ref="K1539:K1555"/>
    <mergeCell ref="G1556:G1561"/>
    <mergeCell ref="H1556:H1561"/>
    <mergeCell ref="E1539:E1555"/>
    <mergeCell ref="F1466:F1525"/>
    <mergeCell ref="E1467:E1472"/>
    <mergeCell ref="E1473:E1479"/>
    <mergeCell ref="E1480:E1504"/>
    <mergeCell ref="E1505:E1508"/>
    <mergeCell ref="E1509:E1519"/>
    <mergeCell ref="E1520:E1525"/>
    <mergeCell ref="K1562:K1575"/>
    <mergeCell ref="G1564:G1575"/>
    <mergeCell ref="G1438:G1457"/>
    <mergeCell ref="H1438:H1457"/>
    <mergeCell ref="J1438:J1457"/>
    <mergeCell ref="G1458:G1538"/>
    <mergeCell ref="H1458:H1538"/>
    <mergeCell ref="I1458:I1538"/>
    <mergeCell ref="J1458:J1538"/>
    <mergeCell ref="E1460:E1461"/>
    <mergeCell ref="E1462:E1466"/>
    <mergeCell ref="E1526:E1527"/>
    <mergeCell ref="E1528:E1529"/>
    <mergeCell ref="E1530:E1531"/>
    <mergeCell ref="E1532:E1538"/>
    <mergeCell ref="F1532:F1538"/>
    <mergeCell ref="C1403:C1406"/>
    <mergeCell ref="C1407:C1410"/>
    <mergeCell ref="C1411:C1414"/>
    <mergeCell ref="C1417:C1419"/>
    <mergeCell ref="C1420:C1423"/>
    <mergeCell ref="C1424:C1426"/>
    <mergeCell ref="C1427:C1428"/>
    <mergeCell ref="C1430:C1433"/>
    <mergeCell ref="E1438:E1446"/>
    <mergeCell ref="G1251:G1362"/>
    <mergeCell ref="H1251:H1362"/>
    <mergeCell ref="I1251:I1362"/>
    <mergeCell ref="J1251:J1362"/>
    <mergeCell ref="G1363:G1437"/>
    <mergeCell ref="J1363:J1437"/>
    <mergeCell ref="J1196:J1201"/>
    <mergeCell ref="K1196:K1201"/>
    <mergeCell ref="E1202:E1229"/>
    <mergeCell ref="G1202:G1250"/>
    <mergeCell ref="H1202:H1250"/>
    <mergeCell ref="I1202:I1250"/>
    <mergeCell ref="J1202:J1250"/>
    <mergeCell ref="K1202:K1250"/>
    <mergeCell ref="E1230:E1250"/>
    <mergeCell ref="K1363:K1437"/>
    <mergeCell ref="K1172:K1181"/>
    <mergeCell ref="E1182:E1187"/>
    <mergeCell ref="F1182:F1187"/>
    <mergeCell ref="E1188:E1195"/>
    <mergeCell ref="F1188:F1195"/>
    <mergeCell ref="E1196:E1201"/>
    <mergeCell ref="F1196:F1201"/>
    <mergeCell ref="G1196:G1201"/>
    <mergeCell ref="H1196:H1201"/>
    <mergeCell ref="I1196:I1201"/>
    <mergeCell ref="E1172:E1181"/>
    <mergeCell ref="F1172:F1181"/>
    <mergeCell ref="G1172:G1195"/>
    <mergeCell ref="H1172:H1195"/>
    <mergeCell ref="I1172:I1195"/>
    <mergeCell ref="J1172:J1195"/>
    <mergeCell ref="I1140:I1171"/>
    <mergeCell ref="E1147:E1150"/>
    <mergeCell ref="F1147:F1150"/>
    <mergeCell ref="E1151:E1158"/>
    <mergeCell ref="E1130:E1137"/>
    <mergeCell ref="F1130:F1137"/>
    <mergeCell ref="I1130:I1137"/>
    <mergeCell ref="E1138:E1139"/>
    <mergeCell ref="F1138:F1139"/>
    <mergeCell ref="I1138:I1139"/>
    <mergeCell ref="E1121:E1129"/>
    <mergeCell ref="F1076:F1079"/>
    <mergeCell ref="E1080:E1085"/>
    <mergeCell ref="F1080:F1085"/>
    <mergeCell ref="E1086:E1091"/>
    <mergeCell ref="F1086:F1091"/>
    <mergeCell ref="E1092:E1093"/>
    <mergeCell ref="E1140:E1143"/>
    <mergeCell ref="F1140:F1143"/>
    <mergeCell ref="F1053:F1065"/>
    <mergeCell ref="E1056:E1065"/>
    <mergeCell ref="E1066:E1075"/>
    <mergeCell ref="F1066:F1075"/>
    <mergeCell ref="I1066:I1109"/>
    <mergeCell ref="E1076:E1079"/>
    <mergeCell ref="E1094:E1109"/>
    <mergeCell ref="F1094:F1109"/>
    <mergeCell ref="E1110:E1120"/>
    <mergeCell ref="F1110:F1120"/>
    <mergeCell ref="I1114:I1120"/>
    <mergeCell ref="J1007:J1027"/>
    <mergeCell ref="K1007:K1013"/>
    <mergeCell ref="K1014:K1020"/>
    <mergeCell ref="G1028:G1038"/>
    <mergeCell ref="J1028:J1038"/>
    <mergeCell ref="B1039:B1561"/>
    <mergeCell ref="E1039:E1052"/>
    <mergeCell ref="F1039:F1052"/>
    <mergeCell ref="G1039:G1171"/>
    <mergeCell ref="H1039:H1171"/>
    <mergeCell ref="B965:B1038"/>
    <mergeCell ref="G965:G991"/>
    <mergeCell ref="J965:J991"/>
    <mergeCell ref="K965:K973"/>
    <mergeCell ref="K974:K982"/>
    <mergeCell ref="K983:K991"/>
    <mergeCell ref="G992:G1006"/>
    <mergeCell ref="J992:J1006"/>
    <mergeCell ref="K992:K1006"/>
    <mergeCell ref="G1007:G1027"/>
    <mergeCell ref="I1039:I1065"/>
    <mergeCell ref="J1039:J1171"/>
    <mergeCell ref="K1039:K1171"/>
    <mergeCell ref="E1053:E1055"/>
    <mergeCell ref="G942:G950"/>
    <mergeCell ref="H942:H950"/>
    <mergeCell ref="I942:I950"/>
    <mergeCell ref="J942:J950"/>
    <mergeCell ref="K942:K950"/>
    <mergeCell ref="G951:G964"/>
    <mergeCell ref="G926:G933"/>
    <mergeCell ref="H926:H933"/>
    <mergeCell ref="I926:I933"/>
    <mergeCell ref="J926:J933"/>
    <mergeCell ref="K926:K933"/>
    <mergeCell ref="G934:G941"/>
    <mergeCell ref="H934:H941"/>
    <mergeCell ref="I934:I941"/>
    <mergeCell ref="J934:J941"/>
    <mergeCell ref="G898:G909"/>
    <mergeCell ref="H898:H909"/>
    <mergeCell ref="I898:I909"/>
    <mergeCell ref="J898:J909"/>
    <mergeCell ref="E910:E920"/>
    <mergeCell ref="G910:G925"/>
    <mergeCell ref="H910:H925"/>
    <mergeCell ref="I910:I925"/>
    <mergeCell ref="J910:J925"/>
    <mergeCell ref="E921:E925"/>
    <mergeCell ref="G872:G886"/>
    <mergeCell ref="H872:H886"/>
    <mergeCell ref="I872:I886"/>
    <mergeCell ref="J872:J886"/>
    <mergeCell ref="E887:E895"/>
    <mergeCell ref="G887:G897"/>
    <mergeCell ref="H887:H897"/>
    <mergeCell ref="I887:I897"/>
    <mergeCell ref="J887:J897"/>
    <mergeCell ref="J865:J871"/>
    <mergeCell ref="K865:K871"/>
    <mergeCell ref="E867:E870"/>
    <mergeCell ref="G844:G848"/>
    <mergeCell ref="J844:J848"/>
    <mergeCell ref="K844:K848"/>
    <mergeCell ref="G849:G852"/>
    <mergeCell ref="J849:J852"/>
    <mergeCell ref="G853:G864"/>
    <mergeCell ref="H853:H864"/>
    <mergeCell ref="I853:I864"/>
    <mergeCell ref="J853:J864"/>
    <mergeCell ref="E789:E790"/>
    <mergeCell ref="E791:E794"/>
    <mergeCell ref="E795:E809"/>
    <mergeCell ref="G810:G821"/>
    <mergeCell ref="H810:H821"/>
    <mergeCell ref="I810:I821"/>
    <mergeCell ref="G865:G871"/>
    <mergeCell ref="H865:H871"/>
    <mergeCell ref="I865:I871"/>
    <mergeCell ref="G787:G809"/>
    <mergeCell ref="H787:H794"/>
    <mergeCell ref="I787:I794"/>
    <mergeCell ref="J787:J794"/>
    <mergeCell ref="K787:K794"/>
    <mergeCell ref="J810:J821"/>
    <mergeCell ref="K810:K821"/>
    <mergeCell ref="G822:G843"/>
    <mergeCell ref="H822:H843"/>
    <mergeCell ref="I822:I843"/>
    <mergeCell ref="J822:J843"/>
    <mergeCell ref="K822:K843"/>
    <mergeCell ref="F692:F705"/>
    <mergeCell ref="G692:G719"/>
    <mergeCell ref="J692:J719"/>
    <mergeCell ref="K692:K719"/>
    <mergeCell ref="F706:F719"/>
    <mergeCell ref="B720:B964"/>
    <mergeCell ref="G720:G752"/>
    <mergeCell ref="J720:J752"/>
    <mergeCell ref="K720:K752"/>
    <mergeCell ref="G753:G764"/>
    <mergeCell ref="H753:H764"/>
    <mergeCell ref="I753:I764"/>
    <mergeCell ref="J753:J764"/>
    <mergeCell ref="K753:K764"/>
    <mergeCell ref="G765:G776"/>
    <mergeCell ref="H765:H776"/>
    <mergeCell ref="I765:I776"/>
    <mergeCell ref="J765:J776"/>
    <mergeCell ref="K765:K776"/>
    <mergeCell ref="G777:G786"/>
    <mergeCell ref="H777:H786"/>
    <mergeCell ref="I777:I786"/>
    <mergeCell ref="J777:J786"/>
    <mergeCell ref="K777:K786"/>
    <mergeCell ref="F669:F691"/>
    <mergeCell ref="G669:G691"/>
    <mergeCell ref="H669:H691"/>
    <mergeCell ref="I669:I691"/>
    <mergeCell ref="J669:J691"/>
    <mergeCell ref="K669:K691"/>
    <mergeCell ref="K634:K644"/>
    <mergeCell ref="F645:F656"/>
    <mergeCell ref="G645:G668"/>
    <mergeCell ref="J645:J668"/>
    <mergeCell ref="K645:K668"/>
    <mergeCell ref="F657:F668"/>
    <mergeCell ref="J594:J609"/>
    <mergeCell ref="K594:K599"/>
    <mergeCell ref="E634:E644"/>
    <mergeCell ref="F634:F644"/>
    <mergeCell ref="G634:G644"/>
    <mergeCell ref="H634:H644"/>
    <mergeCell ref="I634:I644"/>
    <mergeCell ref="J634:J644"/>
    <mergeCell ref="K600:K605"/>
    <mergeCell ref="K606:K609"/>
    <mergeCell ref="F610:F619"/>
    <mergeCell ref="G610:G633"/>
    <mergeCell ref="I610:I611"/>
    <mergeCell ref="J610:J633"/>
    <mergeCell ref="K610:K633"/>
    <mergeCell ref="F620:F633"/>
    <mergeCell ref="F542:F553"/>
    <mergeCell ref="G542:G581"/>
    <mergeCell ref="J542:J581"/>
    <mergeCell ref="K542:K581"/>
    <mergeCell ref="F554:F567"/>
    <mergeCell ref="F568:F581"/>
    <mergeCell ref="B495:B719"/>
    <mergeCell ref="F495:F506"/>
    <mergeCell ref="G495:G506"/>
    <mergeCell ref="J495:J506"/>
    <mergeCell ref="K495:K506"/>
    <mergeCell ref="F507:F523"/>
    <mergeCell ref="G507:G541"/>
    <mergeCell ref="J507:J541"/>
    <mergeCell ref="K507:K541"/>
    <mergeCell ref="F524:F541"/>
    <mergeCell ref="F582:F593"/>
    <mergeCell ref="G582:G593"/>
    <mergeCell ref="I582:I583"/>
    <mergeCell ref="J582:J593"/>
    <mergeCell ref="K582:K593"/>
    <mergeCell ref="G594:G609"/>
    <mergeCell ref="H594:H609"/>
    <mergeCell ref="I594:I609"/>
    <mergeCell ref="G482:G491"/>
    <mergeCell ref="J482:J491"/>
    <mergeCell ref="K482:K491"/>
    <mergeCell ref="G492:G494"/>
    <mergeCell ref="H492:H494"/>
    <mergeCell ref="J492:J494"/>
    <mergeCell ref="B464:B472"/>
    <mergeCell ref="G464:G472"/>
    <mergeCell ref="H464:H472"/>
    <mergeCell ref="J464:J472"/>
    <mergeCell ref="K464:K472"/>
    <mergeCell ref="B473:B481"/>
    <mergeCell ref="G473:G481"/>
    <mergeCell ref="H473:H481"/>
    <mergeCell ref="J473:J481"/>
    <mergeCell ref="K403:K417"/>
    <mergeCell ref="B418:B463"/>
    <mergeCell ref="G418:G424"/>
    <mergeCell ref="J418:J424"/>
    <mergeCell ref="K418:K422"/>
    <mergeCell ref="E419:E424"/>
    <mergeCell ref="G435:G437"/>
    <mergeCell ref="J435:J437"/>
    <mergeCell ref="K435:K437"/>
    <mergeCell ref="G438:G463"/>
    <mergeCell ref="H438:H463"/>
    <mergeCell ref="I438:I463"/>
    <mergeCell ref="J438:J463"/>
    <mergeCell ref="K438:K463"/>
    <mergeCell ref="G425:G432"/>
    <mergeCell ref="H425:H432"/>
    <mergeCell ref="I425:I432"/>
    <mergeCell ref="J425:J432"/>
    <mergeCell ref="K425:K432"/>
    <mergeCell ref="G433:G434"/>
    <mergeCell ref="K433:K434"/>
    <mergeCell ref="E380:E382"/>
    <mergeCell ref="G380:G382"/>
    <mergeCell ref="H380:H382"/>
    <mergeCell ref="J380:J382"/>
    <mergeCell ref="B383:B417"/>
    <mergeCell ref="G383:G395"/>
    <mergeCell ref="H383:H395"/>
    <mergeCell ref="I383:I395"/>
    <mergeCell ref="J383:J395"/>
    <mergeCell ref="G396:G402"/>
    <mergeCell ref="J396:J402"/>
    <mergeCell ref="G403:G417"/>
    <mergeCell ref="J403:J417"/>
    <mergeCell ref="G363:G370"/>
    <mergeCell ref="H363:H370"/>
    <mergeCell ref="I363:I370"/>
    <mergeCell ref="J363:J370"/>
    <mergeCell ref="G371:G379"/>
    <mergeCell ref="H371:H379"/>
    <mergeCell ref="I371:I379"/>
    <mergeCell ref="J371:J379"/>
    <mergeCell ref="K371:K379"/>
    <mergeCell ref="K289:K290"/>
    <mergeCell ref="K291:K294"/>
    <mergeCell ref="K295:K297"/>
    <mergeCell ref="K298:K302"/>
    <mergeCell ref="K303:K305"/>
    <mergeCell ref="K306:K309"/>
    <mergeCell ref="K310:K312"/>
    <mergeCell ref="G329:G333"/>
    <mergeCell ref="I329:I337"/>
    <mergeCell ref="K313:K314"/>
    <mergeCell ref="K315:K319"/>
    <mergeCell ref="G320:G327"/>
    <mergeCell ref="H320:H327"/>
    <mergeCell ref="I320:I327"/>
    <mergeCell ref="J320:J327"/>
    <mergeCell ref="K320:K327"/>
    <mergeCell ref="J262:J264"/>
    <mergeCell ref="G265:G268"/>
    <mergeCell ref="J265:J268"/>
    <mergeCell ref="G269:G270"/>
    <mergeCell ref="H269:H270"/>
    <mergeCell ref="J269:J270"/>
    <mergeCell ref="B249:B382"/>
    <mergeCell ref="E249:E254"/>
    <mergeCell ref="G249:G254"/>
    <mergeCell ref="J249:J254"/>
    <mergeCell ref="E255:E261"/>
    <mergeCell ref="G255:G261"/>
    <mergeCell ref="J255:J261"/>
    <mergeCell ref="G262:G264"/>
    <mergeCell ref="H262:H264"/>
    <mergeCell ref="I262:I264"/>
    <mergeCell ref="G271:G288"/>
    <mergeCell ref="J271:J288"/>
    <mergeCell ref="G289:G319"/>
    <mergeCell ref="G341:G345"/>
    <mergeCell ref="I341:I345"/>
    <mergeCell ref="G347:G362"/>
    <mergeCell ref="I347:I362"/>
    <mergeCell ref="E363:E370"/>
    <mergeCell ref="B215:B248"/>
    <mergeCell ref="G215:G242"/>
    <mergeCell ref="I215:I242"/>
    <mergeCell ref="J215:J242"/>
    <mergeCell ref="G243:G248"/>
    <mergeCell ref="H243:H248"/>
    <mergeCell ref="I243:I248"/>
    <mergeCell ref="J243:J248"/>
    <mergeCell ref="K207:K209"/>
    <mergeCell ref="E210:E214"/>
    <mergeCell ref="G210:G214"/>
    <mergeCell ref="H210:H214"/>
    <mergeCell ref="I210:I214"/>
    <mergeCell ref="J210:J214"/>
    <mergeCell ref="B166:B214"/>
    <mergeCell ref="G166:G169"/>
    <mergeCell ref="H166:H169"/>
    <mergeCell ref="K166:K169"/>
    <mergeCell ref="E170:E172"/>
    <mergeCell ref="G170:G172"/>
    <mergeCell ref="H170:H172"/>
    <mergeCell ref="K170:K172"/>
    <mergeCell ref="E203:E206"/>
    <mergeCell ref="G203:G206"/>
    <mergeCell ref="H203:H206"/>
    <mergeCell ref="I203:I206"/>
    <mergeCell ref="J203:J206"/>
    <mergeCell ref="E207:E209"/>
    <mergeCell ref="G207:G209"/>
    <mergeCell ref="H207:H209"/>
    <mergeCell ref="I207:I209"/>
    <mergeCell ref="J207:J209"/>
    <mergeCell ref="K195:K199"/>
    <mergeCell ref="E200:E202"/>
    <mergeCell ref="G200:G202"/>
    <mergeCell ref="H200:H202"/>
    <mergeCell ref="I200:I202"/>
    <mergeCell ref="J200:J202"/>
    <mergeCell ref="G191:G194"/>
    <mergeCell ref="H191:H194"/>
    <mergeCell ref="J191:J194"/>
    <mergeCell ref="G195:G199"/>
    <mergeCell ref="H195:H199"/>
    <mergeCell ref="I195:I199"/>
    <mergeCell ref="J195:J199"/>
    <mergeCell ref="E184:E190"/>
    <mergeCell ref="G184:G190"/>
    <mergeCell ref="H184:H190"/>
    <mergeCell ref="I184:I190"/>
    <mergeCell ref="J184:J190"/>
    <mergeCell ref="K184:K190"/>
    <mergeCell ref="J173:J178"/>
    <mergeCell ref="E179:E181"/>
    <mergeCell ref="G179:G181"/>
    <mergeCell ref="I179:I181"/>
    <mergeCell ref="J179:J181"/>
    <mergeCell ref="E182:E183"/>
    <mergeCell ref="G182:G183"/>
    <mergeCell ref="G173:G178"/>
    <mergeCell ref="I173:I178"/>
    <mergeCell ref="K100:K118"/>
    <mergeCell ref="G119:G135"/>
    <mergeCell ref="H119:H135"/>
    <mergeCell ref="I119:I135"/>
    <mergeCell ref="J119:J135"/>
    <mergeCell ref="K119:K135"/>
    <mergeCell ref="K136:K156"/>
    <mergeCell ref="E146:E148"/>
    <mergeCell ref="G157:G165"/>
    <mergeCell ref="H157:H165"/>
    <mergeCell ref="I157:I165"/>
    <mergeCell ref="J157:J165"/>
    <mergeCell ref="K157:K165"/>
    <mergeCell ref="E136:E145"/>
    <mergeCell ref="F136:F150"/>
    <mergeCell ref="G136:G156"/>
    <mergeCell ref="H136:H156"/>
    <mergeCell ref="I136:I156"/>
    <mergeCell ref="J136:J156"/>
    <mergeCell ref="J88:J89"/>
    <mergeCell ref="K88:K89"/>
    <mergeCell ref="B90:B165"/>
    <mergeCell ref="E90:E94"/>
    <mergeCell ref="F90:F99"/>
    <mergeCell ref="G90:G99"/>
    <mergeCell ref="H90:H99"/>
    <mergeCell ref="I90:I99"/>
    <mergeCell ref="J90:J99"/>
    <mergeCell ref="K90:K94"/>
    <mergeCell ref="B42:B89"/>
    <mergeCell ref="G43:G45"/>
    <mergeCell ref="H43:H45"/>
    <mergeCell ref="K43:K45"/>
    <mergeCell ref="G46:G48"/>
    <mergeCell ref="H46:H48"/>
    <mergeCell ref="K46:K48"/>
    <mergeCell ref="G49:G51"/>
    <mergeCell ref="H49:H51"/>
    <mergeCell ref="K49:K51"/>
    <mergeCell ref="G100:G118"/>
    <mergeCell ref="H100:H118"/>
    <mergeCell ref="I100:I118"/>
    <mergeCell ref="J100:J118"/>
    <mergeCell ref="G82:G84"/>
    <mergeCell ref="H82:H84"/>
    <mergeCell ref="K82:K84"/>
    <mergeCell ref="G85:G87"/>
    <mergeCell ref="H85:H87"/>
    <mergeCell ref="K85:K87"/>
    <mergeCell ref="G76:G78"/>
    <mergeCell ref="H76:H78"/>
    <mergeCell ref="K76:K78"/>
    <mergeCell ref="G79:G81"/>
    <mergeCell ref="H79:H81"/>
    <mergeCell ref="K79:K81"/>
    <mergeCell ref="G70:G72"/>
    <mergeCell ref="H70:H72"/>
    <mergeCell ref="K70:K72"/>
    <mergeCell ref="G73:G75"/>
    <mergeCell ref="H73:H75"/>
    <mergeCell ref="K73:K75"/>
    <mergeCell ref="G64:G66"/>
    <mergeCell ref="H64:H66"/>
    <mergeCell ref="K64:K66"/>
    <mergeCell ref="G67:G69"/>
    <mergeCell ref="H67:H69"/>
    <mergeCell ref="K67:K69"/>
    <mergeCell ref="B7:B17"/>
    <mergeCell ref="G58:G60"/>
    <mergeCell ref="H58:H60"/>
    <mergeCell ref="K58:K60"/>
    <mergeCell ref="G61:G63"/>
    <mergeCell ref="H61:H63"/>
    <mergeCell ref="K61:K63"/>
    <mergeCell ref="G52:G54"/>
    <mergeCell ref="H52:H54"/>
    <mergeCell ref="K52:K54"/>
    <mergeCell ref="G55:G57"/>
    <mergeCell ref="H55:H57"/>
    <mergeCell ref="K55:K57"/>
    <mergeCell ref="K37:K38"/>
    <mergeCell ref="E39:E41"/>
    <mergeCell ref="G39:G41"/>
    <mergeCell ref="H39:H41"/>
    <mergeCell ref="J39:J41"/>
    <mergeCell ref="K39:K41"/>
    <mergeCell ref="J33:J36"/>
    <mergeCell ref="B37:B41"/>
    <mergeCell ref="E37:E38"/>
    <mergeCell ref="G37:G38"/>
    <mergeCell ref="H37:H38"/>
    <mergeCell ref="J37:J38"/>
    <mergeCell ref="B18:B36"/>
    <mergeCell ref="G18:G19"/>
    <mergeCell ref="H18:H19"/>
    <mergeCell ref="I18:I19"/>
    <mergeCell ref="J18:J19"/>
    <mergeCell ref="K18:K19"/>
    <mergeCell ref="J20:J25"/>
    <mergeCell ref="K20:K32"/>
    <mergeCell ref="J26:J32"/>
    <mergeCell ref="G33:G36"/>
    <mergeCell ref="E7:E9"/>
    <mergeCell ref="G7:G9"/>
    <mergeCell ref="H7:H9"/>
    <mergeCell ref="I7:I9"/>
    <mergeCell ref="J7:J9"/>
    <mergeCell ref="K7:K9"/>
    <mergeCell ref="E10:E13"/>
    <mergeCell ref="K14:K15"/>
    <mergeCell ref="E16:E17"/>
    <mergeCell ref="G16:G17"/>
    <mergeCell ref="H16:H17"/>
    <mergeCell ref="I16:I17"/>
    <mergeCell ref="J16:J17"/>
    <mergeCell ref="K16:K17"/>
    <mergeCell ref="G10:G13"/>
    <mergeCell ref="H10:H13"/>
    <mergeCell ref="I10:I13"/>
    <mergeCell ref="J10:J13"/>
    <mergeCell ref="K10:K13"/>
    <mergeCell ref="E14:E15"/>
    <mergeCell ref="G14:G15"/>
    <mergeCell ref="H14:H15"/>
    <mergeCell ref="I14:I15"/>
    <mergeCell ref="J14:J15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2440"/>
  <sheetViews>
    <sheetView view="pageBreakPreview" topLeftCell="A961" zoomScale="40" zoomScaleNormal="40" zoomScaleSheetLayoutView="40" workbookViewId="0">
      <selection activeCell="G911" sqref="G911:G934"/>
    </sheetView>
  </sheetViews>
  <sheetFormatPr defaultColWidth="9" defaultRowHeight="20.399999999999999" x14ac:dyDescent="0.3"/>
  <cols>
    <col min="1" max="1" width="8.19921875" style="1" customWidth="1"/>
    <col min="2" max="2" width="10.59765625" style="4" customWidth="1"/>
    <col min="3" max="3" width="25.69921875" style="1" customWidth="1"/>
    <col min="4" max="4" width="9.5" style="6" customWidth="1"/>
    <col min="5" max="5" width="26.59765625" style="3" customWidth="1"/>
    <col min="6" max="6" width="15.19921875" style="3" customWidth="1"/>
    <col min="7" max="7" width="15.59765625" style="50" customWidth="1"/>
    <col min="8" max="8" width="10.19921875" style="3" customWidth="1"/>
    <col min="9" max="9" width="10.3984375" style="3" customWidth="1"/>
    <col min="10" max="10" width="13.69921875" style="6" customWidth="1"/>
    <col min="11" max="11" width="11.09765625" style="3" customWidth="1"/>
    <col min="12" max="13" width="17.19921875" style="3" customWidth="1"/>
    <col min="14" max="16" width="15.59765625" style="2" customWidth="1"/>
    <col min="17" max="17" width="21" style="2" customWidth="1"/>
    <col min="18" max="20" width="15.59765625" style="2" customWidth="1"/>
    <col min="21" max="21" width="14.5" style="3" customWidth="1"/>
    <col min="22" max="16384" width="9" style="3"/>
  </cols>
  <sheetData>
    <row r="1" spans="1:20" s="1" customFormat="1" ht="31.8" x14ac:dyDescent="0.3">
      <c r="A1" s="384" t="s">
        <v>2972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</row>
    <row r="2" spans="1:20" s="1" customFormat="1" ht="38.25" customHeight="1" x14ac:dyDescent="0.3">
      <c r="A2" s="385" t="s">
        <v>2973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</row>
    <row r="3" spans="1:20" s="1" customFormat="1" ht="21" x14ac:dyDescent="0.3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ht="21" x14ac:dyDescent="0.3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3">
      <c r="A5" s="386" t="s">
        <v>1</v>
      </c>
      <c r="B5" s="386" t="s">
        <v>2</v>
      </c>
      <c r="C5" s="386" t="s">
        <v>3</v>
      </c>
      <c r="D5" s="386" t="s">
        <v>4</v>
      </c>
      <c r="E5" s="386" t="s">
        <v>5</v>
      </c>
      <c r="F5" s="468" t="s">
        <v>6</v>
      </c>
      <c r="G5" s="386" t="s">
        <v>7</v>
      </c>
      <c r="H5" s="386" t="s">
        <v>8</v>
      </c>
      <c r="I5" s="386" t="s">
        <v>9</v>
      </c>
      <c r="J5" s="387" t="s">
        <v>2532</v>
      </c>
      <c r="K5" s="387"/>
      <c r="L5" s="387"/>
      <c r="M5" s="387"/>
      <c r="N5" s="387"/>
      <c r="O5" s="387"/>
      <c r="P5" s="387"/>
      <c r="Q5" s="387"/>
      <c r="R5" s="387"/>
      <c r="S5" s="387"/>
      <c r="T5" s="387"/>
    </row>
    <row r="6" spans="1:20" s="46" customFormat="1" ht="128.25" customHeight="1" x14ac:dyDescent="0.3">
      <c r="A6" s="386"/>
      <c r="B6" s="386"/>
      <c r="C6" s="386"/>
      <c r="D6" s="386"/>
      <c r="E6" s="386"/>
      <c r="F6" s="468"/>
      <c r="G6" s="386"/>
      <c r="H6" s="386"/>
      <c r="I6" s="386"/>
      <c r="J6" s="62" t="s">
        <v>10</v>
      </c>
      <c r="K6" s="63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3">
      <c r="A7" s="13">
        <v>1</v>
      </c>
      <c r="B7" s="376" t="s">
        <v>36</v>
      </c>
      <c r="C7" s="55" t="s">
        <v>38</v>
      </c>
      <c r="D7" s="56" t="s">
        <v>39</v>
      </c>
      <c r="E7" s="373" t="s">
        <v>2293</v>
      </c>
      <c r="F7" s="53" t="s">
        <v>40</v>
      </c>
      <c r="G7" s="376" t="s">
        <v>41</v>
      </c>
      <c r="H7" s="373" t="s">
        <v>17</v>
      </c>
      <c r="I7" s="373"/>
      <c r="J7" s="389" t="s">
        <v>1264</v>
      </c>
      <c r="K7" s="388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3">
      <c r="A8" s="13">
        <v>2</v>
      </c>
      <c r="B8" s="376"/>
      <c r="C8" s="55" t="s">
        <v>42</v>
      </c>
      <c r="D8" s="56" t="s">
        <v>39</v>
      </c>
      <c r="E8" s="373"/>
      <c r="F8" s="53" t="s">
        <v>40</v>
      </c>
      <c r="G8" s="376"/>
      <c r="H8" s="373"/>
      <c r="I8" s="373"/>
      <c r="J8" s="389"/>
      <c r="K8" s="388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3">
      <c r="A9" s="13">
        <v>3</v>
      </c>
      <c r="B9" s="376"/>
      <c r="C9" s="55" t="s">
        <v>43</v>
      </c>
      <c r="D9" s="56" t="s">
        <v>39</v>
      </c>
      <c r="E9" s="373"/>
      <c r="F9" s="55"/>
      <c r="G9" s="376"/>
      <c r="H9" s="373"/>
      <c r="I9" s="373"/>
      <c r="J9" s="389"/>
      <c r="K9" s="388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3">
      <c r="A10" s="13">
        <v>4</v>
      </c>
      <c r="B10" s="376"/>
      <c r="C10" s="55" t="s">
        <v>1355</v>
      </c>
      <c r="D10" s="56" t="s">
        <v>39</v>
      </c>
      <c r="E10" s="373" t="s">
        <v>2293</v>
      </c>
      <c r="F10" s="53" t="s">
        <v>40</v>
      </c>
      <c r="G10" s="376" t="s">
        <v>1356</v>
      </c>
      <c r="H10" s="373" t="s">
        <v>17</v>
      </c>
      <c r="I10" s="373"/>
      <c r="J10" s="389" t="s">
        <v>1264</v>
      </c>
      <c r="K10" s="388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3">
      <c r="A11" s="13">
        <v>5</v>
      </c>
      <c r="B11" s="376"/>
      <c r="C11" s="55" t="s">
        <v>1359</v>
      </c>
      <c r="D11" s="56" t="s">
        <v>39</v>
      </c>
      <c r="E11" s="373"/>
      <c r="F11" s="53" t="s">
        <v>40</v>
      </c>
      <c r="G11" s="376"/>
      <c r="H11" s="373"/>
      <c r="I11" s="373"/>
      <c r="J11" s="389"/>
      <c r="K11" s="388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3">
      <c r="A12" s="13">
        <v>6</v>
      </c>
      <c r="B12" s="376"/>
      <c r="C12" s="55" t="s">
        <v>1358</v>
      </c>
      <c r="D12" s="56" t="s">
        <v>39</v>
      </c>
      <c r="E12" s="373"/>
      <c r="F12" s="53"/>
      <c r="G12" s="376"/>
      <c r="H12" s="373"/>
      <c r="I12" s="373"/>
      <c r="J12" s="389"/>
      <c r="K12" s="388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3">
      <c r="A13" s="13">
        <v>7</v>
      </c>
      <c r="B13" s="376"/>
      <c r="C13" s="55" t="s">
        <v>1360</v>
      </c>
      <c r="D13" s="56" t="s">
        <v>39</v>
      </c>
      <c r="E13" s="373"/>
      <c r="F13" s="53"/>
      <c r="G13" s="376"/>
      <c r="H13" s="373"/>
      <c r="I13" s="373"/>
      <c r="J13" s="389"/>
      <c r="K13" s="388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3">
      <c r="A14" s="13">
        <v>8</v>
      </c>
      <c r="B14" s="376"/>
      <c r="C14" s="55" t="s">
        <v>1361</v>
      </c>
      <c r="D14" s="56" t="s">
        <v>39</v>
      </c>
      <c r="E14" s="373" t="s">
        <v>2293</v>
      </c>
      <c r="F14" s="53" t="s">
        <v>40</v>
      </c>
      <c r="G14" s="376" t="s">
        <v>1362</v>
      </c>
      <c r="H14" s="373" t="s">
        <v>17</v>
      </c>
      <c r="I14" s="373"/>
      <c r="J14" s="389" t="s">
        <v>1264</v>
      </c>
      <c r="K14" s="388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3">
      <c r="A15" s="13">
        <v>9</v>
      </c>
      <c r="B15" s="376"/>
      <c r="C15" s="55" t="s">
        <v>1363</v>
      </c>
      <c r="D15" s="56" t="s">
        <v>39</v>
      </c>
      <c r="E15" s="373"/>
      <c r="F15" s="53" t="s">
        <v>40</v>
      </c>
      <c r="G15" s="376"/>
      <c r="H15" s="373"/>
      <c r="I15" s="373"/>
      <c r="J15" s="389"/>
      <c r="K15" s="388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3">
      <c r="A16" s="13">
        <v>10</v>
      </c>
      <c r="B16" s="376"/>
      <c r="C16" s="55" t="s">
        <v>2291</v>
      </c>
      <c r="D16" s="56" t="s">
        <v>39</v>
      </c>
      <c r="E16" s="373" t="s">
        <v>2293</v>
      </c>
      <c r="F16" s="53" t="s">
        <v>40</v>
      </c>
      <c r="G16" s="376" t="s">
        <v>2294</v>
      </c>
      <c r="H16" s="373" t="s">
        <v>17</v>
      </c>
      <c r="I16" s="373"/>
      <c r="J16" s="389" t="s">
        <v>1264</v>
      </c>
      <c r="K16" s="388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3">
      <c r="A17" s="13">
        <v>11</v>
      </c>
      <c r="B17" s="376"/>
      <c r="C17" s="55" t="s">
        <v>2292</v>
      </c>
      <c r="D17" s="56" t="s">
        <v>39</v>
      </c>
      <c r="E17" s="373"/>
      <c r="F17" s="53" t="s">
        <v>40</v>
      </c>
      <c r="G17" s="376"/>
      <c r="H17" s="373"/>
      <c r="I17" s="373"/>
      <c r="J17" s="389"/>
      <c r="K17" s="388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3">
      <c r="A18" s="13">
        <v>12</v>
      </c>
      <c r="B18" s="390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90" t="s">
        <v>50</v>
      </c>
      <c r="H18" s="391" t="s">
        <v>17</v>
      </c>
      <c r="I18" s="373"/>
      <c r="J18" s="392" t="s">
        <v>1264</v>
      </c>
      <c r="K18" s="388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3">
      <c r="A19" s="13">
        <v>13</v>
      </c>
      <c r="B19" s="390"/>
      <c r="C19" s="55" t="s">
        <v>46</v>
      </c>
      <c r="D19" s="56" t="s">
        <v>37</v>
      </c>
      <c r="E19" s="54" t="s">
        <v>44</v>
      </c>
      <c r="F19" s="53" t="s">
        <v>49</v>
      </c>
      <c r="G19" s="390"/>
      <c r="H19" s="391"/>
      <c r="I19" s="373"/>
      <c r="J19" s="392"/>
      <c r="K19" s="388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3">
      <c r="A20" s="13">
        <v>14</v>
      </c>
      <c r="B20" s="390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373" t="s">
        <v>2485</v>
      </c>
      <c r="K20" s="388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3">
      <c r="A21" s="13">
        <v>15</v>
      </c>
      <c r="B21" s="390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373"/>
      <c r="K21" s="388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3">
      <c r="A22" s="13">
        <v>16</v>
      </c>
      <c r="B22" s="390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373"/>
      <c r="K22" s="388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3">
      <c r="A23" s="13">
        <v>17</v>
      </c>
      <c r="B23" s="390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373"/>
      <c r="K23" s="388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3">
      <c r="A24" s="13">
        <v>18</v>
      </c>
      <c r="B24" s="390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373"/>
      <c r="K24" s="388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3">
      <c r="A25" s="13">
        <v>19</v>
      </c>
      <c r="B25" s="390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373"/>
      <c r="K25" s="388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3">
      <c r="A26" s="13">
        <v>20</v>
      </c>
      <c r="B26" s="390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373" t="s">
        <v>2486</v>
      </c>
      <c r="K26" s="388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3">
      <c r="A27" s="13">
        <v>21</v>
      </c>
      <c r="B27" s="390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373"/>
      <c r="K27" s="388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3">
      <c r="A28" s="13">
        <v>22</v>
      </c>
      <c r="B28" s="390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373"/>
      <c r="K28" s="388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3">
      <c r="A29" s="13">
        <v>23</v>
      </c>
      <c r="B29" s="390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373"/>
      <c r="K29" s="388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3">
      <c r="A30" s="13">
        <v>24</v>
      </c>
      <c r="B30" s="390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373"/>
      <c r="K30" s="388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3">
      <c r="A31" s="13">
        <v>25</v>
      </c>
      <c r="B31" s="390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373"/>
      <c r="K31" s="388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3">
      <c r="A32" s="13">
        <v>26</v>
      </c>
      <c r="B32" s="390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373"/>
      <c r="K32" s="388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3">
      <c r="A33" s="13">
        <v>27</v>
      </c>
      <c r="B33" s="390"/>
      <c r="C33" s="55" t="s">
        <v>2584</v>
      </c>
      <c r="D33" s="56" t="s">
        <v>37</v>
      </c>
      <c r="E33" s="54"/>
      <c r="F33" s="53"/>
      <c r="G33" s="390" t="s">
        <v>2588</v>
      </c>
      <c r="H33" s="54"/>
      <c r="I33" s="55"/>
      <c r="J33" s="393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3">
      <c r="A34" s="13">
        <v>28</v>
      </c>
      <c r="B34" s="390"/>
      <c r="C34" s="55" t="s">
        <v>2586</v>
      </c>
      <c r="D34" s="56" t="s">
        <v>37</v>
      </c>
      <c r="E34" s="54"/>
      <c r="F34" s="53"/>
      <c r="G34" s="390"/>
      <c r="H34" s="54"/>
      <c r="I34" s="55"/>
      <c r="J34" s="393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3">
      <c r="A35" s="13">
        <v>29</v>
      </c>
      <c r="B35" s="390"/>
      <c r="C35" s="55" t="s">
        <v>2587</v>
      </c>
      <c r="D35" s="56" t="s">
        <v>37</v>
      </c>
      <c r="E35" s="54"/>
      <c r="F35" s="53"/>
      <c r="G35" s="390"/>
      <c r="H35" s="54"/>
      <c r="I35" s="55"/>
      <c r="J35" s="393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3">
      <c r="A36" s="13">
        <v>30</v>
      </c>
      <c r="B36" s="390"/>
      <c r="C36" s="55" t="s">
        <v>2585</v>
      </c>
      <c r="D36" s="56" t="s">
        <v>37</v>
      </c>
      <c r="E36" s="54"/>
      <c r="F36" s="53"/>
      <c r="G36" s="390"/>
      <c r="H36" s="54"/>
      <c r="I36" s="55"/>
      <c r="J36" s="393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3">
      <c r="A37" s="13">
        <v>31</v>
      </c>
      <c r="B37" s="390" t="s">
        <v>56</v>
      </c>
      <c r="C37" s="55" t="s">
        <v>2246</v>
      </c>
      <c r="D37" s="56" t="s">
        <v>51</v>
      </c>
      <c r="E37" s="373" t="s">
        <v>52</v>
      </c>
      <c r="F37" s="53"/>
      <c r="G37" s="390" t="s">
        <v>54</v>
      </c>
      <c r="H37" s="391" t="s">
        <v>55</v>
      </c>
      <c r="I37" s="55"/>
      <c r="J37" s="392" t="s">
        <v>2544</v>
      </c>
      <c r="K37" s="388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3">
      <c r="A38" s="13">
        <v>32</v>
      </c>
      <c r="B38" s="390"/>
      <c r="C38" s="55" t="s">
        <v>2243</v>
      </c>
      <c r="D38" s="56" t="s">
        <v>51</v>
      </c>
      <c r="E38" s="373"/>
      <c r="F38" s="53"/>
      <c r="G38" s="390"/>
      <c r="H38" s="391"/>
      <c r="I38" s="55"/>
      <c r="J38" s="392"/>
      <c r="K38" s="388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3">
      <c r="A39" s="13">
        <v>33</v>
      </c>
      <c r="B39" s="390"/>
      <c r="C39" s="55" t="s">
        <v>2244</v>
      </c>
      <c r="D39" s="56" t="s">
        <v>51</v>
      </c>
      <c r="E39" s="373" t="s">
        <v>57</v>
      </c>
      <c r="F39" s="53" t="s">
        <v>58</v>
      </c>
      <c r="G39" s="390" t="s">
        <v>59</v>
      </c>
      <c r="H39" s="391" t="s">
        <v>17</v>
      </c>
      <c r="I39" s="55"/>
      <c r="J39" s="392" t="s">
        <v>1265</v>
      </c>
      <c r="K39" s="388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3">
      <c r="A40" s="13">
        <v>34</v>
      </c>
      <c r="B40" s="390"/>
      <c r="C40" s="55" t="s">
        <v>2245</v>
      </c>
      <c r="D40" s="56" t="s">
        <v>51</v>
      </c>
      <c r="E40" s="373"/>
      <c r="F40" s="53" t="s">
        <v>60</v>
      </c>
      <c r="G40" s="390"/>
      <c r="H40" s="391"/>
      <c r="I40" s="55"/>
      <c r="J40" s="392"/>
      <c r="K40" s="388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3">
      <c r="A41" s="13">
        <v>35</v>
      </c>
      <c r="B41" s="390"/>
      <c r="C41" s="55" t="s">
        <v>2242</v>
      </c>
      <c r="D41" s="56" t="s">
        <v>51</v>
      </c>
      <c r="E41" s="373"/>
      <c r="F41" s="53" t="s">
        <v>61</v>
      </c>
      <c r="G41" s="390"/>
      <c r="H41" s="391"/>
      <c r="I41" s="55"/>
      <c r="J41" s="392"/>
      <c r="K41" s="388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3">
      <c r="A42" s="13">
        <v>36</v>
      </c>
      <c r="B42" s="390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3">
      <c r="A43" s="13">
        <v>37</v>
      </c>
      <c r="B43" s="390"/>
      <c r="C43" s="55" t="s">
        <v>2248</v>
      </c>
      <c r="D43" s="56" t="s">
        <v>51</v>
      </c>
      <c r="E43" s="55"/>
      <c r="F43" s="53"/>
      <c r="G43" s="390"/>
      <c r="H43" s="391" t="s">
        <v>1457</v>
      </c>
      <c r="I43" s="55"/>
      <c r="J43" s="61"/>
      <c r="K43" s="388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3">
      <c r="A44" s="13">
        <v>38</v>
      </c>
      <c r="B44" s="390"/>
      <c r="C44" s="55" t="s">
        <v>2249</v>
      </c>
      <c r="D44" s="56" t="s">
        <v>51</v>
      </c>
      <c r="E44" s="55"/>
      <c r="F44" s="53"/>
      <c r="G44" s="390"/>
      <c r="H44" s="391"/>
      <c r="I44" s="55"/>
      <c r="J44" s="61"/>
      <c r="K44" s="388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3">
      <c r="A45" s="13">
        <v>39</v>
      </c>
      <c r="B45" s="390"/>
      <c r="C45" s="55" t="s">
        <v>2250</v>
      </c>
      <c r="D45" s="56" t="s">
        <v>51</v>
      </c>
      <c r="E45" s="55"/>
      <c r="F45" s="53"/>
      <c r="G45" s="390"/>
      <c r="H45" s="391"/>
      <c r="I45" s="55"/>
      <c r="J45" s="61"/>
      <c r="K45" s="388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3">
      <c r="A46" s="13">
        <v>40</v>
      </c>
      <c r="B46" s="390"/>
      <c r="C46" s="55" t="s">
        <v>2248</v>
      </c>
      <c r="D46" s="56" t="s">
        <v>51</v>
      </c>
      <c r="E46" s="55"/>
      <c r="F46" s="53"/>
      <c r="G46" s="390"/>
      <c r="H46" s="391" t="s">
        <v>1457</v>
      </c>
      <c r="I46" s="55"/>
      <c r="J46" s="61"/>
      <c r="K46" s="388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3">
      <c r="A47" s="13">
        <v>41</v>
      </c>
      <c r="B47" s="390"/>
      <c r="C47" s="55" t="s">
        <v>2249</v>
      </c>
      <c r="D47" s="56" t="s">
        <v>51</v>
      </c>
      <c r="E47" s="55"/>
      <c r="F47" s="53"/>
      <c r="G47" s="390"/>
      <c r="H47" s="391"/>
      <c r="I47" s="55"/>
      <c r="J47" s="61"/>
      <c r="K47" s="388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3">
      <c r="A48" s="13">
        <v>42</v>
      </c>
      <c r="B48" s="390"/>
      <c r="C48" s="55" t="s">
        <v>2250</v>
      </c>
      <c r="D48" s="56" t="s">
        <v>51</v>
      </c>
      <c r="E48" s="55"/>
      <c r="F48" s="53"/>
      <c r="G48" s="390"/>
      <c r="H48" s="391"/>
      <c r="I48" s="55"/>
      <c r="J48" s="61"/>
      <c r="K48" s="388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3">
      <c r="A49" s="13">
        <v>43</v>
      </c>
      <c r="B49" s="390"/>
      <c r="C49" s="55" t="s">
        <v>2248</v>
      </c>
      <c r="D49" s="56" t="s">
        <v>51</v>
      </c>
      <c r="E49" s="55"/>
      <c r="F49" s="53"/>
      <c r="G49" s="390"/>
      <c r="H49" s="391" t="s">
        <v>1457</v>
      </c>
      <c r="I49" s="55"/>
      <c r="J49" s="61"/>
      <c r="K49" s="388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3">
      <c r="A50" s="13">
        <v>44</v>
      </c>
      <c r="B50" s="390"/>
      <c r="C50" s="55" t="s">
        <v>2249</v>
      </c>
      <c r="D50" s="56" t="s">
        <v>51</v>
      </c>
      <c r="E50" s="55"/>
      <c r="F50" s="53"/>
      <c r="G50" s="390"/>
      <c r="H50" s="391"/>
      <c r="I50" s="55"/>
      <c r="J50" s="61"/>
      <c r="K50" s="388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3">
      <c r="A51" s="13">
        <v>45</v>
      </c>
      <c r="B51" s="390"/>
      <c r="C51" s="55" t="s">
        <v>2250</v>
      </c>
      <c r="D51" s="56" t="s">
        <v>51</v>
      </c>
      <c r="E51" s="55"/>
      <c r="F51" s="53"/>
      <c r="G51" s="390"/>
      <c r="H51" s="391"/>
      <c r="I51" s="55"/>
      <c r="J51" s="61"/>
      <c r="K51" s="388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3">
      <c r="A52" s="13">
        <v>46</v>
      </c>
      <c r="B52" s="390"/>
      <c r="C52" s="55" t="s">
        <v>2248</v>
      </c>
      <c r="D52" s="56" t="s">
        <v>51</v>
      </c>
      <c r="E52" s="55"/>
      <c r="F52" s="53"/>
      <c r="G52" s="390"/>
      <c r="H52" s="391" t="s">
        <v>1457</v>
      </c>
      <c r="I52" s="55"/>
      <c r="J52" s="61"/>
      <c r="K52" s="388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3">
      <c r="A53" s="13">
        <v>47</v>
      </c>
      <c r="B53" s="390"/>
      <c r="C53" s="55" t="s">
        <v>2249</v>
      </c>
      <c r="D53" s="56" t="s">
        <v>51</v>
      </c>
      <c r="E53" s="55"/>
      <c r="F53" s="53"/>
      <c r="G53" s="390"/>
      <c r="H53" s="391"/>
      <c r="I53" s="55"/>
      <c r="J53" s="61"/>
      <c r="K53" s="388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3">
      <c r="A54" s="13">
        <v>48</v>
      </c>
      <c r="B54" s="390"/>
      <c r="C54" s="55" t="s">
        <v>2250</v>
      </c>
      <c r="D54" s="56" t="s">
        <v>51</v>
      </c>
      <c r="E54" s="55"/>
      <c r="F54" s="53"/>
      <c r="G54" s="390"/>
      <c r="H54" s="391"/>
      <c r="I54" s="55"/>
      <c r="J54" s="61"/>
      <c r="K54" s="388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3">
      <c r="A55" s="13">
        <v>49</v>
      </c>
      <c r="B55" s="390"/>
      <c r="C55" s="55" t="s">
        <v>2248</v>
      </c>
      <c r="D55" s="56" t="s">
        <v>51</v>
      </c>
      <c r="E55" s="55"/>
      <c r="F55" s="53"/>
      <c r="G55" s="390"/>
      <c r="H55" s="391" t="s">
        <v>1457</v>
      </c>
      <c r="I55" s="55"/>
      <c r="J55" s="61"/>
      <c r="K55" s="388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3">
      <c r="A56" s="13">
        <v>50</v>
      </c>
      <c r="B56" s="390"/>
      <c r="C56" s="55" t="s">
        <v>2249</v>
      </c>
      <c r="D56" s="56" t="s">
        <v>51</v>
      </c>
      <c r="E56" s="55"/>
      <c r="F56" s="53"/>
      <c r="G56" s="390"/>
      <c r="H56" s="391"/>
      <c r="I56" s="55"/>
      <c r="J56" s="61"/>
      <c r="K56" s="388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3">
      <c r="A57" s="13">
        <v>51</v>
      </c>
      <c r="B57" s="390"/>
      <c r="C57" s="55" t="s">
        <v>2250</v>
      </c>
      <c r="D57" s="56" t="s">
        <v>51</v>
      </c>
      <c r="E57" s="55"/>
      <c r="F57" s="53"/>
      <c r="G57" s="390"/>
      <c r="H57" s="391"/>
      <c r="I57" s="55"/>
      <c r="J57" s="61"/>
      <c r="K57" s="388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3">
      <c r="A58" s="13">
        <v>52</v>
      </c>
      <c r="B58" s="390"/>
      <c r="C58" s="55" t="s">
        <v>2248</v>
      </c>
      <c r="D58" s="56" t="s">
        <v>51</v>
      </c>
      <c r="E58" s="55"/>
      <c r="F58" s="53"/>
      <c r="G58" s="390"/>
      <c r="H58" s="391" t="s">
        <v>1457</v>
      </c>
      <c r="I58" s="55"/>
      <c r="J58" s="61"/>
      <c r="K58" s="388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3">
      <c r="A59" s="13">
        <v>53</v>
      </c>
      <c r="B59" s="390"/>
      <c r="C59" s="55" t="s">
        <v>2249</v>
      </c>
      <c r="D59" s="56" t="s">
        <v>51</v>
      </c>
      <c r="E59" s="55"/>
      <c r="F59" s="53"/>
      <c r="G59" s="390"/>
      <c r="H59" s="391"/>
      <c r="I59" s="55"/>
      <c r="J59" s="61"/>
      <c r="K59" s="388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3">
      <c r="A60" s="13">
        <v>54</v>
      </c>
      <c r="B60" s="390"/>
      <c r="C60" s="55" t="s">
        <v>2250</v>
      </c>
      <c r="D60" s="56" t="s">
        <v>51</v>
      </c>
      <c r="E60" s="55"/>
      <c r="F60" s="53"/>
      <c r="G60" s="390"/>
      <c r="H60" s="391"/>
      <c r="I60" s="55"/>
      <c r="J60" s="61"/>
      <c r="K60" s="388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3">
      <c r="A61" s="13">
        <v>55</v>
      </c>
      <c r="B61" s="390"/>
      <c r="C61" s="55" t="s">
        <v>2248</v>
      </c>
      <c r="D61" s="56" t="s">
        <v>51</v>
      </c>
      <c r="E61" s="55"/>
      <c r="F61" s="53"/>
      <c r="G61" s="390"/>
      <c r="H61" s="391" t="s">
        <v>1457</v>
      </c>
      <c r="I61" s="55"/>
      <c r="J61" s="61"/>
      <c r="K61" s="388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3">
      <c r="A62" s="13">
        <v>56</v>
      </c>
      <c r="B62" s="390"/>
      <c r="C62" s="55" t="s">
        <v>2249</v>
      </c>
      <c r="D62" s="56" t="s">
        <v>51</v>
      </c>
      <c r="E62" s="55"/>
      <c r="F62" s="53"/>
      <c r="G62" s="390"/>
      <c r="H62" s="391"/>
      <c r="I62" s="55"/>
      <c r="J62" s="61"/>
      <c r="K62" s="388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3">
      <c r="A63" s="13">
        <v>57</v>
      </c>
      <c r="B63" s="390"/>
      <c r="C63" s="55" t="s">
        <v>2250</v>
      </c>
      <c r="D63" s="56" t="s">
        <v>51</v>
      </c>
      <c r="E63" s="55"/>
      <c r="F63" s="53"/>
      <c r="G63" s="390"/>
      <c r="H63" s="391"/>
      <c r="I63" s="55"/>
      <c r="J63" s="61"/>
      <c r="K63" s="388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3">
      <c r="A64" s="13">
        <v>58</v>
      </c>
      <c r="B64" s="390"/>
      <c r="C64" s="55" t="s">
        <v>2248</v>
      </c>
      <c r="D64" s="56" t="s">
        <v>51</v>
      </c>
      <c r="E64" s="55"/>
      <c r="F64" s="53"/>
      <c r="G64" s="390"/>
      <c r="H64" s="391" t="s">
        <v>1457</v>
      </c>
      <c r="I64" s="55"/>
      <c r="J64" s="61"/>
      <c r="K64" s="388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3">
      <c r="A65" s="13">
        <v>59</v>
      </c>
      <c r="B65" s="390"/>
      <c r="C65" s="55" t="s">
        <v>2249</v>
      </c>
      <c r="D65" s="56" t="s">
        <v>51</v>
      </c>
      <c r="E65" s="55"/>
      <c r="F65" s="53"/>
      <c r="G65" s="390"/>
      <c r="H65" s="391"/>
      <c r="I65" s="55"/>
      <c r="J65" s="61"/>
      <c r="K65" s="388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3">
      <c r="A66" s="13">
        <v>60</v>
      </c>
      <c r="B66" s="390"/>
      <c r="C66" s="55" t="s">
        <v>2250</v>
      </c>
      <c r="D66" s="56" t="s">
        <v>51</v>
      </c>
      <c r="E66" s="55"/>
      <c r="F66" s="53"/>
      <c r="G66" s="390"/>
      <c r="H66" s="391"/>
      <c r="I66" s="55"/>
      <c r="J66" s="61"/>
      <c r="K66" s="388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3">
      <c r="A67" s="13">
        <v>61</v>
      </c>
      <c r="B67" s="390"/>
      <c r="C67" s="55" t="s">
        <v>2248</v>
      </c>
      <c r="D67" s="56" t="s">
        <v>51</v>
      </c>
      <c r="E67" s="55"/>
      <c r="F67" s="53"/>
      <c r="G67" s="390"/>
      <c r="H67" s="391" t="s">
        <v>1457</v>
      </c>
      <c r="I67" s="55"/>
      <c r="J67" s="61"/>
      <c r="K67" s="388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3">
      <c r="A68" s="13">
        <v>62</v>
      </c>
      <c r="B68" s="390"/>
      <c r="C68" s="55" t="s">
        <v>2249</v>
      </c>
      <c r="D68" s="56" t="s">
        <v>51</v>
      </c>
      <c r="E68" s="55"/>
      <c r="F68" s="53"/>
      <c r="G68" s="390"/>
      <c r="H68" s="391"/>
      <c r="I68" s="55"/>
      <c r="J68" s="61"/>
      <c r="K68" s="388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3">
      <c r="A69" s="13">
        <v>63</v>
      </c>
      <c r="B69" s="390"/>
      <c r="C69" s="55" t="s">
        <v>2250</v>
      </c>
      <c r="D69" s="56" t="s">
        <v>51</v>
      </c>
      <c r="E69" s="55"/>
      <c r="F69" s="53"/>
      <c r="G69" s="390"/>
      <c r="H69" s="391"/>
      <c r="I69" s="55"/>
      <c r="J69" s="61"/>
      <c r="K69" s="388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3">
      <c r="A70" s="13">
        <v>64</v>
      </c>
      <c r="B70" s="390"/>
      <c r="C70" s="55" t="s">
        <v>2248</v>
      </c>
      <c r="D70" s="56" t="s">
        <v>51</v>
      </c>
      <c r="E70" s="55"/>
      <c r="F70" s="53"/>
      <c r="G70" s="390"/>
      <c r="H70" s="391" t="s">
        <v>1457</v>
      </c>
      <c r="I70" s="55"/>
      <c r="J70" s="61"/>
      <c r="K70" s="388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3">
      <c r="A71" s="13">
        <v>65</v>
      </c>
      <c r="B71" s="390"/>
      <c r="C71" s="55" t="s">
        <v>2249</v>
      </c>
      <c r="D71" s="56" t="s">
        <v>51</v>
      </c>
      <c r="E71" s="55"/>
      <c r="F71" s="53"/>
      <c r="G71" s="390"/>
      <c r="H71" s="391"/>
      <c r="I71" s="55"/>
      <c r="J71" s="61"/>
      <c r="K71" s="388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3">
      <c r="A72" s="13">
        <v>66</v>
      </c>
      <c r="B72" s="390"/>
      <c r="C72" s="55" t="s">
        <v>2250</v>
      </c>
      <c r="D72" s="56" t="s">
        <v>51</v>
      </c>
      <c r="E72" s="55"/>
      <c r="F72" s="53"/>
      <c r="G72" s="390"/>
      <c r="H72" s="391"/>
      <c r="I72" s="55"/>
      <c r="J72" s="61"/>
      <c r="K72" s="388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3">
      <c r="A73" s="13">
        <v>67</v>
      </c>
      <c r="B73" s="390"/>
      <c r="C73" s="55" t="s">
        <v>2248</v>
      </c>
      <c r="D73" s="56" t="s">
        <v>51</v>
      </c>
      <c r="E73" s="55"/>
      <c r="F73" s="53"/>
      <c r="G73" s="390"/>
      <c r="H73" s="391" t="s">
        <v>1457</v>
      </c>
      <c r="I73" s="55"/>
      <c r="J73" s="61"/>
      <c r="K73" s="388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3">
      <c r="A74" s="13">
        <v>68</v>
      </c>
      <c r="B74" s="390"/>
      <c r="C74" s="55" t="s">
        <v>2249</v>
      </c>
      <c r="D74" s="56" t="s">
        <v>51</v>
      </c>
      <c r="E74" s="55"/>
      <c r="F74" s="53"/>
      <c r="G74" s="390"/>
      <c r="H74" s="391"/>
      <c r="I74" s="55"/>
      <c r="J74" s="61"/>
      <c r="K74" s="388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3">
      <c r="A75" s="13">
        <v>69</v>
      </c>
      <c r="B75" s="390"/>
      <c r="C75" s="55" t="s">
        <v>2250</v>
      </c>
      <c r="D75" s="56" t="s">
        <v>51</v>
      </c>
      <c r="E75" s="55"/>
      <c r="F75" s="53"/>
      <c r="G75" s="390"/>
      <c r="H75" s="391"/>
      <c r="I75" s="55"/>
      <c r="J75" s="61"/>
      <c r="K75" s="388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3">
      <c r="A76" s="13">
        <v>70</v>
      </c>
      <c r="B76" s="390"/>
      <c r="C76" s="55" t="s">
        <v>2248</v>
      </c>
      <c r="D76" s="56" t="s">
        <v>51</v>
      </c>
      <c r="E76" s="55"/>
      <c r="F76" s="53"/>
      <c r="G76" s="390"/>
      <c r="H76" s="391" t="s">
        <v>1457</v>
      </c>
      <c r="I76" s="55"/>
      <c r="J76" s="61"/>
      <c r="K76" s="388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3">
      <c r="A77" s="13">
        <v>71</v>
      </c>
      <c r="B77" s="390"/>
      <c r="C77" s="55" t="s">
        <v>2249</v>
      </c>
      <c r="D77" s="56" t="s">
        <v>51</v>
      </c>
      <c r="E77" s="55"/>
      <c r="F77" s="53"/>
      <c r="G77" s="390"/>
      <c r="H77" s="391"/>
      <c r="I77" s="55"/>
      <c r="J77" s="61"/>
      <c r="K77" s="388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3">
      <c r="A78" s="13">
        <v>72</v>
      </c>
      <c r="B78" s="390"/>
      <c r="C78" s="55" t="s">
        <v>2250</v>
      </c>
      <c r="D78" s="56" t="s">
        <v>51</v>
      </c>
      <c r="E78" s="55"/>
      <c r="F78" s="53"/>
      <c r="G78" s="390"/>
      <c r="H78" s="391"/>
      <c r="I78" s="55"/>
      <c r="J78" s="61"/>
      <c r="K78" s="388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3">
      <c r="A79" s="13">
        <v>73</v>
      </c>
      <c r="B79" s="390"/>
      <c r="C79" s="55" t="s">
        <v>2248</v>
      </c>
      <c r="D79" s="56" t="s">
        <v>51</v>
      </c>
      <c r="E79" s="55"/>
      <c r="F79" s="53"/>
      <c r="G79" s="390"/>
      <c r="H79" s="391" t="s">
        <v>1457</v>
      </c>
      <c r="I79" s="55"/>
      <c r="J79" s="61"/>
      <c r="K79" s="388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3">
      <c r="A80" s="13">
        <v>74</v>
      </c>
      <c r="B80" s="390"/>
      <c r="C80" s="55" t="s">
        <v>2249</v>
      </c>
      <c r="D80" s="56" t="s">
        <v>51</v>
      </c>
      <c r="E80" s="55"/>
      <c r="F80" s="53"/>
      <c r="G80" s="390"/>
      <c r="H80" s="391"/>
      <c r="I80" s="55"/>
      <c r="J80" s="61"/>
      <c r="K80" s="388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3">
      <c r="A81" s="13">
        <v>75</v>
      </c>
      <c r="B81" s="390"/>
      <c r="C81" s="55" t="s">
        <v>2250</v>
      </c>
      <c r="D81" s="56" t="s">
        <v>51</v>
      </c>
      <c r="E81" s="55"/>
      <c r="F81" s="53"/>
      <c r="G81" s="390"/>
      <c r="H81" s="391"/>
      <c r="I81" s="55"/>
      <c r="J81" s="61"/>
      <c r="K81" s="388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3">
      <c r="A82" s="13">
        <v>76</v>
      </c>
      <c r="B82" s="390"/>
      <c r="C82" s="55" t="s">
        <v>2248</v>
      </c>
      <c r="D82" s="56" t="s">
        <v>51</v>
      </c>
      <c r="E82" s="55"/>
      <c r="F82" s="53"/>
      <c r="G82" s="390"/>
      <c r="H82" s="391" t="s">
        <v>1457</v>
      </c>
      <c r="I82" s="55"/>
      <c r="J82" s="61"/>
      <c r="K82" s="388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3">
      <c r="A83" s="13">
        <v>77</v>
      </c>
      <c r="B83" s="390"/>
      <c r="C83" s="55" t="s">
        <v>2249</v>
      </c>
      <c r="D83" s="56" t="s">
        <v>51</v>
      </c>
      <c r="E83" s="55"/>
      <c r="F83" s="53"/>
      <c r="G83" s="390"/>
      <c r="H83" s="391"/>
      <c r="I83" s="55"/>
      <c r="J83" s="61"/>
      <c r="K83" s="388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3">
      <c r="A84" s="13">
        <v>78</v>
      </c>
      <c r="B84" s="390"/>
      <c r="C84" s="55" t="s">
        <v>2250</v>
      </c>
      <c r="D84" s="56" t="s">
        <v>51</v>
      </c>
      <c r="E84" s="55"/>
      <c r="F84" s="53"/>
      <c r="G84" s="390"/>
      <c r="H84" s="391"/>
      <c r="I84" s="55"/>
      <c r="J84" s="61"/>
      <c r="K84" s="388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3">
      <c r="A85" s="13">
        <v>79</v>
      </c>
      <c r="B85" s="390"/>
      <c r="C85" s="55" t="s">
        <v>2248</v>
      </c>
      <c r="D85" s="56" t="s">
        <v>51</v>
      </c>
      <c r="E85" s="55"/>
      <c r="F85" s="53"/>
      <c r="G85" s="390"/>
      <c r="H85" s="391" t="s">
        <v>1457</v>
      </c>
      <c r="I85" s="55"/>
      <c r="J85" s="61"/>
      <c r="K85" s="388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3">
      <c r="A86" s="13">
        <v>80</v>
      </c>
      <c r="B86" s="390"/>
      <c r="C86" s="55" t="s">
        <v>2249</v>
      </c>
      <c r="D86" s="56" t="s">
        <v>51</v>
      </c>
      <c r="E86" s="55"/>
      <c r="F86" s="53"/>
      <c r="G86" s="390"/>
      <c r="H86" s="391"/>
      <c r="I86" s="55"/>
      <c r="J86" s="61"/>
      <c r="K86" s="388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3">
      <c r="A87" s="13">
        <v>81</v>
      </c>
      <c r="B87" s="390"/>
      <c r="C87" s="55" t="s">
        <v>2250</v>
      </c>
      <c r="D87" s="56" t="s">
        <v>51</v>
      </c>
      <c r="E87" s="55"/>
      <c r="F87" s="53"/>
      <c r="G87" s="390"/>
      <c r="H87" s="391"/>
      <c r="I87" s="55"/>
      <c r="J87" s="61"/>
      <c r="K87" s="388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3">
      <c r="A88" s="13">
        <v>82</v>
      </c>
      <c r="B88" s="390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92" t="s">
        <v>2753</v>
      </c>
      <c r="K88" s="388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3">
      <c r="A89" s="13">
        <v>83</v>
      </c>
      <c r="B89" s="390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92"/>
      <c r="K89" s="388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3">
      <c r="A90" s="13">
        <v>84</v>
      </c>
      <c r="B90" s="376" t="s">
        <v>68</v>
      </c>
      <c r="C90" s="55" t="s">
        <v>63</v>
      </c>
      <c r="D90" s="56" t="s">
        <v>2781</v>
      </c>
      <c r="E90" s="373" t="s">
        <v>52</v>
      </c>
      <c r="F90" s="388"/>
      <c r="G90" s="390" t="s">
        <v>54</v>
      </c>
      <c r="H90" s="391" t="s">
        <v>17</v>
      </c>
      <c r="I90" s="373"/>
      <c r="J90" s="392" t="s">
        <v>2545</v>
      </c>
      <c r="K90" s="388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3">
      <c r="A91" s="13">
        <v>85</v>
      </c>
      <c r="B91" s="376"/>
      <c r="C91" s="55" t="s">
        <v>64</v>
      </c>
      <c r="D91" s="56" t="s">
        <v>2781</v>
      </c>
      <c r="E91" s="373"/>
      <c r="F91" s="388"/>
      <c r="G91" s="390"/>
      <c r="H91" s="391"/>
      <c r="I91" s="373"/>
      <c r="J91" s="392"/>
      <c r="K91" s="388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3">
      <c r="A92" s="13">
        <v>86</v>
      </c>
      <c r="B92" s="376"/>
      <c r="C92" s="55" t="s">
        <v>65</v>
      </c>
      <c r="D92" s="56" t="s">
        <v>2781</v>
      </c>
      <c r="E92" s="373"/>
      <c r="F92" s="388"/>
      <c r="G92" s="390"/>
      <c r="H92" s="391"/>
      <c r="I92" s="373"/>
      <c r="J92" s="392"/>
      <c r="K92" s="388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3">
      <c r="A93" s="13">
        <v>87</v>
      </c>
      <c r="B93" s="376"/>
      <c r="C93" s="55" t="s">
        <v>66</v>
      </c>
      <c r="D93" s="56" t="s">
        <v>2781</v>
      </c>
      <c r="E93" s="373"/>
      <c r="F93" s="388"/>
      <c r="G93" s="390"/>
      <c r="H93" s="391"/>
      <c r="I93" s="373"/>
      <c r="J93" s="392"/>
      <c r="K93" s="388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3">
      <c r="A94" s="13">
        <v>88</v>
      </c>
      <c r="B94" s="376"/>
      <c r="C94" s="55" t="s">
        <v>67</v>
      </c>
      <c r="D94" s="56" t="s">
        <v>2781</v>
      </c>
      <c r="E94" s="373"/>
      <c r="F94" s="388"/>
      <c r="G94" s="390"/>
      <c r="H94" s="391"/>
      <c r="I94" s="373"/>
      <c r="J94" s="392"/>
      <c r="K94" s="388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3">
      <c r="A95" s="13">
        <v>89</v>
      </c>
      <c r="B95" s="376"/>
      <c r="C95" s="55" t="s">
        <v>1485</v>
      </c>
      <c r="D95" s="56" t="s">
        <v>2781</v>
      </c>
      <c r="E95" s="55"/>
      <c r="F95" s="388"/>
      <c r="G95" s="390"/>
      <c r="H95" s="391"/>
      <c r="I95" s="373"/>
      <c r="J95" s="392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3">
      <c r="A96" s="13">
        <v>90</v>
      </c>
      <c r="B96" s="376"/>
      <c r="C96" s="55" t="s">
        <v>1486</v>
      </c>
      <c r="D96" s="56" t="s">
        <v>2781</v>
      </c>
      <c r="E96" s="55"/>
      <c r="F96" s="388"/>
      <c r="G96" s="390"/>
      <c r="H96" s="391"/>
      <c r="I96" s="373"/>
      <c r="J96" s="392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3">
      <c r="A97" s="13">
        <v>91</v>
      </c>
      <c r="B97" s="376"/>
      <c r="C97" s="55" t="s">
        <v>86</v>
      </c>
      <c r="D97" s="56" t="s">
        <v>2781</v>
      </c>
      <c r="E97" s="55"/>
      <c r="F97" s="388"/>
      <c r="G97" s="390"/>
      <c r="H97" s="391"/>
      <c r="I97" s="373"/>
      <c r="J97" s="392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3">
      <c r="A98" s="13">
        <v>92</v>
      </c>
      <c r="B98" s="376"/>
      <c r="C98" s="55" t="s">
        <v>1487</v>
      </c>
      <c r="D98" s="56" t="s">
        <v>2781</v>
      </c>
      <c r="E98" s="55"/>
      <c r="F98" s="388"/>
      <c r="G98" s="390"/>
      <c r="H98" s="391"/>
      <c r="I98" s="373"/>
      <c r="J98" s="392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3">
      <c r="A99" s="13">
        <v>93</v>
      </c>
      <c r="B99" s="376"/>
      <c r="C99" s="55" t="s">
        <v>1488</v>
      </c>
      <c r="D99" s="56" t="s">
        <v>2781</v>
      </c>
      <c r="E99" s="55"/>
      <c r="F99" s="388"/>
      <c r="G99" s="390"/>
      <c r="H99" s="391"/>
      <c r="I99" s="373"/>
      <c r="J99" s="392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3">
      <c r="A100" s="13">
        <v>94</v>
      </c>
      <c r="B100" s="376"/>
      <c r="C100" s="55" t="s">
        <v>69</v>
      </c>
      <c r="D100" s="56" t="s">
        <v>51</v>
      </c>
      <c r="E100" s="55" t="s">
        <v>463</v>
      </c>
      <c r="F100" s="53" t="s">
        <v>464</v>
      </c>
      <c r="G100" s="376" t="s">
        <v>70</v>
      </c>
      <c r="H100" s="373" t="s">
        <v>71</v>
      </c>
      <c r="I100" s="373"/>
      <c r="J100" s="389" t="s">
        <v>2546</v>
      </c>
      <c r="K100" s="388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3">
      <c r="A101" s="13">
        <v>95</v>
      </c>
      <c r="B101" s="376"/>
      <c r="C101" s="55" t="s">
        <v>72</v>
      </c>
      <c r="D101" s="56" t="s">
        <v>51</v>
      </c>
      <c r="E101" s="55" t="s">
        <v>463</v>
      </c>
      <c r="F101" s="53" t="s">
        <v>465</v>
      </c>
      <c r="G101" s="376"/>
      <c r="H101" s="373"/>
      <c r="I101" s="373"/>
      <c r="J101" s="389"/>
      <c r="K101" s="388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3">
      <c r="A102" s="13">
        <v>96</v>
      </c>
      <c r="B102" s="376"/>
      <c r="C102" s="55" t="s">
        <v>73</v>
      </c>
      <c r="D102" s="56" t="s">
        <v>51</v>
      </c>
      <c r="E102" s="55" t="s">
        <v>463</v>
      </c>
      <c r="F102" s="53" t="s">
        <v>465</v>
      </c>
      <c r="G102" s="376"/>
      <c r="H102" s="373"/>
      <c r="I102" s="373"/>
      <c r="J102" s="389"/>
      <c r="K102" s="388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3">
      <c r="A103" s="13">
        <v>97</v>
      </c>
      <c r="B103" s="376"/>
      <c r="C103" s="55" t="s">
        <v>74</v>
      </c>
      <c r="D103" s="56" t="s">
        <v>51</v>
      </c>
      <c r="E103" s="55" t="s">
        <v>463</v>
      </c>
      <c r="F103" s="53" t="s">
        <v>465</v>
      </c>
      <c r="G103" s="376"/>
      <c r="H103" s="373"/>
      <c r="I103" s="373"/>
      <c r="J103" s="389"/>
      <c r="K103" s="388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3">
      <c r="A104" s="13">
        <v>98</v>
      </c>
      <c r="B104" s="376"/>
      <c r="C104" s="55" t="s">
        <v>75</v>
      </c>
      <c r="D104" s="56" t="s">
        <v>51</v>
      </c>
      <c r="E104" s="55" t="s">
        <v>463</v>
      </c>
      <c r="F104" s="53" t="s">
        <v>466</v>
      </c>
      <c r="G104" s="376"/>
      <c r="H104" s="373"/>
      <c r="I104" s="373"/>
      <c r="J104" s="389"/>
      <c r="K104" s="388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3">
      <c r="A105" s="13">
        <v>99</v>
      </c>
      <c r="B105" s="376"/>
      <c r="C105" s="55" t="s">
        <v>76</v>
      </c>
      <c r="D105" s="56" t="s">
        <v>51</v>
      </c>
      <c r="E105" s="55" t="s">
        <v>463</v>
      </c>
      <c r="F105" s="53" t="s">
        <v>467</v>
      </c>
      <c r="G105" s="376"/>
      <c r="H105" s="373"/>
      <c r="I105" s="373"/>
      <c r="J105" s="389"/>
      <c r="K105" s="388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3">
      <c r="A106" s="13">
        <v>100</v>
      </c>
      <c r="B106" s="376"/>
      <c r="C106" s="55" t="s">
        <v>77</v>
      </c>
      <c r="D106" s="56" t="s">
        <v>51</v>
      </c>
      <c r="E106" s="55" t="s">
        <v>468</v>
      </c>
      <c r="F106" s="53" t="s">
        <v>469</v>
      </c>
      <c r="G106" s="376"/>
      <c r="H106" s="373"/>
      <c r="I106" s="373"/>
      <c r="J106" s="389"/>
      <c r="K106" s="388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3">
      <c r="A107" s="13">
        <v>101</v>
      </c>
      <c r="B107" s="376"/>
      <c r="C107" s="55" t="s">
        <v>78</v>
      </c>
      <c r="D107" s="56" t="s">
        <v>51</v>
      </c>
      <c r="E107" s="55" t="s">
        <v>468</v>
      </c>
      <c r="F107" s="53" t="s">
        <v>470</v>
      </c>
      <c r="G107" s="376"/>
      <c r="H107" s="373"/>
      <c r="I107" s="373"/>
      <c r="J107" s="389"/>
      <c r="K107" s="388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3">
      <c r="A108" s="13">
        <v>102</v>
      </c>
      <c r="B108" s="376"/>
      <c r="C108" s="55" t="s">
        <v>2592</v>
      </c>
      <c r="D108" s="56" t="s">
        <v>51</v>
      </c>
      <c r="E108" s="55" t="s">
        <v>2594</v>
      </c>
      <c r="F108" s="53" t="s">
        <v>2233</v>
      </c>
      <c r="G108" s="376"/>
      <c r="H108" s="373"/>
      <c r="I108" s="373"/>
      <c r="J108" s="389"/>
      <c r="K108" s="388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3">
      <c r="A109" s="13">
        <v>103</v>
      </c>
      <c r="B109" s="376"/>
      <c r="C109" s="55" t="s">
        <v>2593</v>
      </c>
      <c r="D109" s="56" t="s">
        <v>51</v>
      </c>
      <c r="E109" s="55" t="s">
        <v>2594</v>
      </c>
      <c r="F109" s="53" t="s">
        <v>2234</v>
      </c>
      <c r="G109" s="376"/>
      <c r="H109" s="373"/>
      <c r="I109" s="373"/>
      <c r="J109" s="389"/>
      <c r="K109" s="388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3">
      <c r="A110" s="13">
        <v>104</v>
      </c>
      <c r="B110" s="376"/>
      <c r="C110" s="55" t="s">
        <v>79</v>
      </c>
      <c r="D110" s="56" t="s">
        <v>51</v>
      </c>
      <c r="E110" s="55" t="s">
        <v>463</v>
      </c>
      <c r="F110" s="53" t="s">
        <v>471</v>
      </c>
      <c r="G110" s="376"/>
      <c r="H110" s="373"/>
      <c r="I110" s="373"/>
      <c r="J110" s="389"/>
      <c r="K110" s="388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3">
      <c r="A111" s="13">
        <v>105</v>
      </c>
      <c r="B111" s="376"/>
      <c r="C111" s="55" t="s">
        <v>80</v>
      </c>
      <c r="D111" s="56" t="s">
        <v>51</v>
      </c>
      <c r="E111" s="55" t="s">
        <v>463</v>
      </c>
      <c r="F111" s="53" t="s">
        <v>471</v>
      </c>
      <c r="G111" s="376"/>
      <c r="H111" s="373"/>
      <c r="I111" s="373"/>
      <c r="J111" s="389"/>
      <c r="K111" s="388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3">
      <c r="A112" s="13">
        <v>106</v>
      </c>
      <c r="B112" s="376"/>
      <c r="C112" s="55" t="s">
        <v>81</v>
      </c>
      <c r="D112" s="56" t="s">
        <v>51</v>
      </c>
      <c r="E112" s="55" t="s">
        <v>463</v>
      </c>
      <c r="F112" s="53" t="s">
        <v>472</v>
      </c>
      <c r="G112" s="376"/>
      <c r="H112" s="373"/>
      <c r="I112" s="373"/>
      <c r="J112" s="389"/>
      <c r="K112" s="388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3">
      <c r="A113" s="13">
        <v>107</v>
      </c>
      <c r="B113" s="376"/>
      <c r="C113" s="55" t="s">
        <v>82</v>
      </c>
      <c r="D113" s="56" t="s">
        <v>51</v>
      </c>
      <c r="E113" s="55"/>
      <c r="F113" s="53" t="s">
        <v>473</v>
      </c>
      <c r="G113" s="376"/>
      <c r="H113" s="373"/>
      <c r="I113" s="373"/>
      <c r="J113" s="389"/>
      <c r="K113" s="388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3">
      <c r="A114" s="13">
        <v>108</v>
      </c>
      <c r="B114" s="376"/>
      <c r="C114" s="55" t="s">
        <v>83</v>
      </c>
      <c r="D114" s="56" t="s">
        <v>51</v>
      </c>
      <c r="E114" s="55"/>
      <c r="F114" s="53" t="s">
        <v>473</v>
      </c>
      <c r="G114" s="376"/>
      <c r="H114" s="373"/>
      <c r="I114" s="373"/>
      <c r="J114" s="389"/>
      <c r="K114" s="388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3">
      <c r="A115" s="13">
        <v>109</v>
      </c>
      <c r="B115" s="376"/>
      <c r="C115" s="55" t="s">
        <v>84</v>
      </c>
      <c r="D115" s="56" t="s">
        <v>51</v>
      </c>
      <c r="E115" s="55"/>
      <c r="F115" s="53" t="s">
        <v>473</v>
      </c>
      <c r="G115" s="376"/>
      <c r="H115" s="373"/>
      <c r="I115" s="373"/>
      <c r="J115" s="389"/>
      <c r="K115" s="388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3">
      <c r="A116" s="13">
        <v>110</v>
      </c>
      <c r="B116" s="376"/>
      <c r="C116" s="55" t="s">
        <v>85</v>
      </c>
      <c r="D116" s="56" t="s">
        <v>51</v>
      </c>
      <c r="E116" s="55"/>
      <c r="F116" s="53" t="s">
        <v>474</v>
      </c>
      <c r="G116" s="376"/>
      <c r="H116" s="373"/>
      <c r="I116" s="373"/>
      <c r="J116" s="389"/>
      <c r="K116" s="388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3">
      <c r="A117" s="13">
        <v>111</v>
      </c>
      <c r="B117" s="376"/>
      <c r="C117" s="55" t="s">
        <v>86</v>
      </c>
      <c r="D117" s="56" t="s">
        <v>51</v>
      </c>
      <c r="E117" s="55"/>
      <c r="F117" s="53" t="s">
        <v>475</v>
      </c>
      <c r="G117" s="376"/>
      <c r="H117" s="373"/>
      <c r="I117" s="373"/>
      <c r="J117" s="389"/>
      <c r="K117" s="388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3">
      <c r="A118" s="13">
        <v>112</v>
      </c>
      <c r="B118" s="376"/>
      <c r="C118" s="55" t="s">
        <v>87</v>
      </c>
      <c r="D118" s="56" t="s">
        <v>51</v>
      </c>
      <c r="E118" s="55"/>
      <c r="F118" s="53"/>
      <c r="G118" s="376"/>
      <c r="H118" s="373"/>
      <c r="I118" s="373"/>
      <c r="J118" s="389"/>
      <c r="K118" s="388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3">
      <c r="A119" s="13">
        <v>113</v>
      </c>
      <c r="B119" s="376"/>
      <c r="C119" s="55" t="s">
        <v>88</v>
      </c>
      <c r="D119" s="56" t="s">
        <v>51</v>
      </c>
      <c r="E119" s="55" t="s">
        <v>89</v>
      </c>
      <c r="F119" s="53" t="s">
        <v>90</v>
      </c>
      <c r="G119" s="376" t="s">
        <v>59</v>
      </c>
      <c r="H119" s="373" t="s">
        <v>17</v>
      </c>
      <c r="I119" s="373"/>
      <c r="J119" s="392" t="s">
        <v>62</v>
      </c>
      <c r="K119" s="388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3">
      <c r="A120" s="13">
        <v>114</v>
      </c>
      <c r="B120" s="376"/>
      <c r="C120" s="55" t="s">
        <v>91</v>
      </c>
      <c r="D120" s="56" t="s">
        <v>51</v>
      </c>
      <c r="E120" s="55" t="s">
        <v>89</v>
      </c>
      <c r="F120" s="53" t="s">
        <v>92</v>
      </c>
      <c r="G120" s="376"/>
      <c r="H120" s="373"/>
      <c r="I120" s="373"/>
      <c r="J120" s="392"/>
      <c r="K120" s="388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3">
      <c r="A121" s="13">
        <v>115</v>
      </c>
      <c r="B121" s="376"/>
      <c r="C121" s="55" t="s">
        <v>93</v>
      </c>
      <c r="D121" s="56" t="s">
        <v>51</v>
      </c>
      <c r="E121" s="55" t="s">
        <v>89</v>
      </c>
      <c r="F121" s="53" t="s">
        <v>94</v>
      </c>
      <c r="G121" s="376"/>
      <c r="H121" s="373"/>
      <c r="I121" s="373"/>
      <c r="J121" s="392"/>
      <c r="K121" s="388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3">
      <c r="A122" s="13">
        <v>116</v>
      </c>
      <c r="B122" s="376"/>
      <c r="C122" s="55" t="s">
        <v>95</v>
      </c>
      <c r="D122" s="56" t="s">
        <v>51</v>
      </c>
      <c r="E122" s="55" t="s">
        <v>89</v>
      </c>
      <c r="F122" s="53" t="s">
        <v>96</v>
      </c>
      <c r="G122" s="376"/>
      <c r="H122" s="373"/>
      <c r="I122" s="373"/>
      <c r="J122" s="392"/>
      <c r="K122" s="388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3">
      <c r="A123" s="13">
        <v>117</v>
      </c>
      <c r="B123" s="376"/>
      <c r="C123" s="55" t="s">
        <v>97</v>
      </c>
      <c r="D123" s="56" t="s">
        <v>51</v>
      </c>
      <c r="E123" s="55" t="s">
        <v>89</v>
      </c>
      <c r="F123" s="53" t="s">
        <v>98</v>
      </c>
      <c r="G123" s="376"/>
      <c r="H123" s="373"/>
      <c r="I123" s="373"/>
      <c r="J123" s="392"/>
      <c r="K123" s="388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3">
      <c r="A124" s="13">
        <v>118</v>
      </c>
      <c r="B124" s="376"/>
      <c r="C124" s="55" t="s">
        <v>99</v>
      </c>
      <c r="D124" s="56" t="s">
        <v>51</v>
      </c>
      <c r="E124" s="55" t="s">
        <v>89</v>
      </c>
      <c r="F124" s="53" t="s">
        <v>100</v>
      </c>
      <c r="G124" s="376"/>
      <c r="H124" s="373"/>
      <c r="I124" s="373"/>
      <c r="J124" s="392"/>
      <c r="K124" s="388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3">
      <c r="A125" s="13">
        <v>119</v>
      </c>
      <c r="B125" s="376"/>
      <c r="C125" s="55" t="s">
        <v>101</v>
      </c>
      <c r="D125" s="56" t="s">
        <v>51</v>
      </c>
      <c r="E125" s="55" t="s">
        <v>89</v>
      </c>
      <c r="F125" s="53" t="s">
        <v>102</v>
      </c>
      <c r="G125" s="376"/>
      <c r="H125" s="373"/>
      <c r="I125" s="373"/>
      <c r="J125" s="392"/>
      <c r="K125" s="388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3">
      <c r="A126" s="13">
        <v>120</v>
      </c>
      <c r="B126" s="376"/>
      <c r="C126" s="55" t="s">
        <v>103</v>
      </c>
      <c r="D126" s="56" t="s">
        <v>51</v>
      </c>
      <c r="E126" s="55" t="s">
        <v>89</v>
      </c>
      <c r="F126" s="53" t="s">
        <v>102</v>
      </c>
      <c r="G126" s="376"/>
      <c r="H126" s="373"/>
      <c r="I126" s="373"/>
      <c r="J126" s="392"/>
      <c r="K126" s="388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3">
      <c r="A127" s="13">
        <v>121</v>
      </c>
      <c r="B127" s="376"/>
      <c r="C127" s="55" t="s">
        <v>1665</v>
      </c>
      <c r="D127" s="56" t="s">
        <v>51</v>
      </c>
      <c r="E127" s="55" t="s">
        <v>89</v>
      </c>
      <c r="F127" s="53" t="s">
        <v>104</v>
      </c>
      <c r="G127" s="376"/>
      <c r="H127" s="373"/>
      <c r="I127" s="373"/>
      <c r="J127" s="392"/>
      <c r="K127" s="388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3">
      <c r="A128" s="13">
        <v>122</v>
      </c>
      <c r="B128" s="376"/>
      <c r="C128" s="55" t="s">
        <v>1666</v>
      </c>
      <c r="D128" s="56" t="s">
        <v>51</v>
      </c>
      <c r="E128" s="55" t="s">
        <v>89</v>
      </c>
      <c r="F128" s="53" t="s">
        <v>104</v>
      </c>
      <c r="G128" s="376"/>
      <c r="H128" s="373"/>
      <c r="I128" s="373"/>
      <c r="J128" s="392"/>
      <c r="K128" s="388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3">
      <c r="A129" s="13">
        <v>123</v>
      </c>
      <c r="B129" s="376"/>
      <c r="C129" s="55" t="s">
        <v>1667</v>
      </c>
      <c r="D129" s="56" t="s">
        <v>51</v>
      </c>
      <c r="E129" s="55" t="s">
        <v>89</v>
      </c>
      <c r="F129" s="53" t="s">
        <v>105</v>
      </c>
      <c r="G129" s="376"/>
      <c r="H129" s="373"/>
      <c r="I129" s="373"/>
      <c r="J129" s="392"/>
      <c r="K129" s="388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3">
      <c r="A130" s="13">
        <v>124</v>
      </c>
      <c r="B130" s="376"/>
      <c r="C130" s="55" t="s">
        <v>106</v>
      </c>
      <c r="D130" s="56" t="s">
        <v>51</v>
      </c>
      <c r="E130" s="55"/>
      <c r="F130" s="53"/>
      <c r="G130" s="376"/>
      <c r="H130" s="373"/>
      <c r="I130" s="373"/>
      <c r="J130" s="392"/>
      <c r="K130" s="388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3">
      <c r="A131" s="13">
        <v>125</v>
      </c>
      <c r="B131" s="376"/>
      <c r="C131" s="55" t="s">
        <v>1502</v>
      </c>
      <c r="D131" s="56" t="s">
        <v>51</v>
      </c>
      <c r="E131" s="55"/>
      <c r="F131" s="53"/>
      <c r="G131" s="376"/>
      <c r="H131" s="373"/>
      <c r="I131" s="373"/>
      <c r="J131" s="392"/>
      <c r="K131" s="388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3">
      <c r="A132" s="13">
        <v>126</v>
      </c>
      <c r="B132" s="376"/>
      <c r="C132" s="55" t="s">
        <v>2229</v>
      </c>
      <c r="D132" s="56" t="s">
        <v>51</v>
      </c>
      <c r="E132" s="55" t="s">
        <v>2231</v>
      </c>
      <c r="F132" s="53" t="s">
        <v>2233</v>
      </c>
      <c r="G132" s="376"/>
      <c r="H132" s="373"/>
      <c r="I132" s="373"/>
      <c r="J132" s="392"/>
      <c r="K132" s="388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3">
      <c r="A133" s="13">
        <v>127</v>
      </c>
      <c r="B133" s="376"/>
      <c r="C133" s="55" t="s">
        <v>2230</v>
      </c>
      <c r="D133" s="56" t="s">
        <v>51</v>
      </c>
      <c r="E133" s="55" t="s">
        <v>2231</v>
      </c>
      <c r="F133" s="53" t="s">
        <v>2234</v>
      </c>
      <c r="G133" s="376"/>
      <c r="H133" s="373"/>
      <c r="I133" s="373"/>
      <c r="J133" s="392"/>
      <c r="K133" s="388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3">
      <c r="A134" s="13">
        <v>128</v>
      </c>
      <c r="B134" s="376"/>
      <c r="C134" s="55" t="s">
        <v>2285</v>
      </c>
      <c r="D134" s="56" t="s">
        <v>51</v>
      </c>
      <c r="E134" s="55" t="s">
        <v>2232</v>
      </c>
      <c r="F134" s="53" t="s">
        <v>2233</v>
      </c>
      <c r="G134" s="376"/>
      <c r="H134" s="373"/>
      <c r="I134" s="373"/>
      <c r="J134" s="392"/>
      <c r="K134" s="388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3">
      <c r="A135" s="13">
        <v>129</v>
      </c>
      <c r="B135" s="376"/>
      <c r="C135" s="55" t="s">
        <v>2284</v>
      </c>
      <c r="D135" s="56" t="s">
        <v>51</v>
      </c>
      <c r="E135" s="55" t="s">
        <v>2232</v>
      </c>
      <c r="F135" s="53" t="s">
        <v>2234</v>
      </c>
      <c r="G135" s="376"/>
      <c r="H135" s="373"/>
      <c r="I135" s="373"/>
      <c r="J135" s="392"/>
      <c r="K135" s="388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3">
      <c r="A136" s="13">
        <v>130</v>
      </c>
      <c r="B136" s="376"/>
      <c r="C136" s="55" t="s">
        <v>69</v>
      </c>
      <c r="D136" s="56" t="s">
        <v>51</v>
      </c>
      <c r="E136" s="373" t="s">
        <v>89</v>
      </c>
      <c r="F136" s="388"/>
      <c r="G136" s="376" t="s">
        <v>107</v>
      </c>
      <c r="H136" s="373" t="s">
        <v>71</v>
      </c>
      <c r="I136" s="27"/>
      <c r="J136" s="389" t="s">
        <v>2547</v>
      </c>
      <c r="K136" s="388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3">
      <c r="A137" s="13">
        <v>131</v>
      </c>
      <c r="B137" s="376"/>
      <c r="C137" s="55" t="s">
        <v>75</v>
      </c>
      <c r="D137" s="56" t="s">
        <v>51</v>
      </c>
      <c r="E137" s="373"/>
      <c r="F137" s="388"/>
      <c r="G137" s="376"/>
      <c r="H137" s="373"/>
      <c r="I137" s="27"/>
      <c r="J137" s="389"/>
      <c r="K137" s="388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3">
      <c r="A138" s="13">
        <v>132</v>
      </c>
      <c r="B138" s="376"/>
      <c r="C138" s="55" t="s">
        <v>72</v>
      </c>
      <c r="D138" s="56" t="s">
        <v>51</v>
      </c>
      <c r="E138" s="373"/>
      <c r="F138" s="388"/>
      <c r="G138" s="376"/>
      <c r="H138" s="373"/>
      <c r="I138" s="27"/>
      <c r="J138" s="389"/>
      <c r="K138" s="388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3">
      <c r="A139" s="13">
        <v>133</v>
      </c>
      <c r="B139" s="376"/>
      <c r="C139" s="55" t="s">
        <v>73</v>
      </c>
      <c r="D139" s="56" t="s">
        <v>51</v>
      </c>
      <c r="E139" s="373"/>
      <c r="F139" s="388"/>
      <c r="G139" s="376"/>
      <c r="H139" s="373"/>
      <c r="I139" s="27"/>
      <c r="J139" s="389"/>
      <c r="K139" s="388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3">
      <c r="A140" s="13">
        <v>134</v>
      </c>
      <c r="B140" s="376"/>
      <c r="C140" s="55" t="s">
        <v>74</v>
      </c>
      <c r="D140" s="56" t="s">
        <v>51</v>
      </c>
      <c r="E140" s="373"/>
      <c r="F140" s="388"/>
      <c r="G140" s="376"/>
      <c r="H140" s="373"/>
      <c r="I140" s="27"/>
      <c r="J140" s="389"/>
      <c r="K140" s="388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3">
      <c r="A141" s="13">
        <v>135</v>
      </c>
      <c r="B141" s="376"/>
      <c r="C141" s="55" t="s">
        <v>76</v>
      </c>
      <c r="D141" s="56" t="s">
        <v>51</v>
      </c>
      <c r="E141" s="373"/>
      <c r="F141" s="388"/>
      <c r="G141" s="376"/>
      <c r="H141" s="373"/>
      <c r="I141" s="27"/>
      <c r="J141" s="389"/>
      <c r="K141" s="388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3">
      <c r="A142" s="13">
        <v>136</v>
      </c>
      <c r="B142" s="376"/>
      <c r="C142" s="55" t="s">
        <v>79</v>
      </c>
      <c r="D142" s="56" t="s">
        <v>51</v>
      </c>
      <c r="E142" s="373"/>
      <c r="F142" s="388"/>
      <c r="G142" s="376"/>
      <c r="H142" s="373"/>
      <c r="I142" s="27"/>
      <c r="J142" s="389"/>
      <c r="K142" s="388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3">
      <c r="A143" s="13">
        <v>137</v>
      </c>
      <c r="B143" s="376"/>
      <c r="C143" s="55" t="s">
        <v>80</v>
      </c>
      <c r="D143" s="56" t="s">
        <v>51</v>
      </c>
      <c r="E143" s="373"/>
      <c r="F143" s="388"/>
      <c r="G143" s="376"/>
      <c r="H143" s="373"/>
      <c r="I143" s="27"/>
      <c r="J143" s="389"/>
      <c r="K143" s="388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3">
      <c r="A144" s="13">
        <v>138</v>
      </c>
      <c r="B144" s="376"/>
      <c r="C144" s="55" t="s">
        <v>79</v>
      </c>
      <c r="D144" s="56" t="s">
        <v>51</v>
      </c>
      <c r="E144" s="373"/>
      <c r="F144" s="388"/>
      <c r="G144" s="376"/>
      <c r="H144" s="373"/>
      <c r="I144" s="27"/>
      <c r="J144" s="389"/>
      <c r="K144" s="388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3">
      <c r="A145" s="13">
        <v>139</v>
      </c>
      <c r="B145" s="376"/>
      <c r="C145" s="55" t="s">
        <v>81</v>
      </c>
      <c r="D145" s="56" t="s">
        <v>51</v>
      </c>
      <c r="E145" s="373"/>
      <c r="F145" s="388"/>
      <c r="G145" s="376"/>
      <c r="H145" s="373"/>
      <c r="I145" s="27"/>
      <c r="J145" s="389"/>
      <c r="K145" s="388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3">
      <c r="A146" s="13">
        <v>140</v>
      </c>
      <c r="B146" s="376"/>
      <c r="C146" s="55" t="s">
        <v>2928</v>
      </c>
      <c r="D146" s="56" t="s">
        <v>51</v>
      </c>
      <c r="E146" s="373" t="s">
        <v>463</v>
      </c>
      <c r="F146" s="388"/>
      <c r="G146" s="376"/>
      <c r="H146" s="373"/>
      <c r="I146" s="27"/>
      <c r="J146" s="389"/>
      <c r="K146" s="388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3">
      <c r="A147" s="13">
        <v>141</v>
      </c>
      <c r="B147" s="376"/>
      <c r="C147" s="55" t="s">
        <v>2929</v>
      </c>
      <c r="D147" s="56" t="s">
        <v>51</v>
      </c>
      <c r="E147" s="373"/>
      <c r="F147" s="388"/>
      <c r="G147" s="376"/>
      <c r="H147" s="373"/>
      <c r="I147" s="27"/>
      <c r="J147" s="389"/>
      <c r="K147" s="388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3">
      <c r="A148" s="13">
        <v>142</v>
      </c>
      <c r="B148" s="376"/>
      <c r="C148" s="55" t="s">
        <v>2930</v>
      </c>
      <c r="D148" s="56" t="s">
        <v>51</v>
      </c>
      <c r="E148" s="373"/>
      <c r="F148" s="388"/>
      <c r="G148" s="376"/>
      <c r="H148" s="373"/>
      <c r="I148" s="27"/>
      <c r="J148" s="389"/>
      <c r="K148" s="388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3">
      <c r="A149" s="13">
        <v>143</v>
      </c>
      <c r="B149" s="376"/>
      <c r="C149" s="55" t="s">
        <v>108</v>
      </c>
      <c r="D149" s="56" t="s">
        <v>51</v>
      </c>
      <c r="E149" s="55"/>
      <c r="F149" s="388"/>
      <c r="G149" s="376"/>
      <c r="H149" s="373"/>
      <c r="I149" s="27"/>
      <c r="J149" s="389"/>
      <c r="K149" s="388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3">
      <c r="A150" s="13">
        <v>144</v>
      </c>
      <c r="B150" s="376"/>
      <c r="C150" s="55" t="s">
        <v>109</v>
      </c>
      <c r="D150" s="56" t="s">
        <v>51</v>
      </c>
      <c r="E150" s="55"/>
      <c r="F150" s="388"/>
      <c r="G150" s="376"/>
      <c r="H150" s="373"/>
      <c r="I150" s="27"/>
      <c r="J150" s="389"/>
      <c r="K150" s="388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3">
      <c r="A151" s="13">
        <v>145</v>
      </c>
      <c r="B151" s="376"/>
      <c r="C151" s="55" t="s">
        <v>77</v>
      </c>
      <c r="D151" s="56" t="s">
        <v>51</v>
      </c>
      <c r="E151" s="55" t="s">
        <v>468</v>
      </c>
      <c r="F151" s="53" t="s">
        <v>2671</v>
      </c>
      <c r="G151" s="376"/>
      <c r="H151" s="373"/>
      <c r="I151" s="27"/>
      <c r="J151" s="389"/>
      <c r="K151" s="388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3">
      <c r="A152" s="13">
        <v>146</v>
      </c>
      <c r="B152" s="376"/>
      <c r="C152" s="55" t="s">
        <v>78</v>
      </c>
      <c r="D152" s="56" t="s">
        <v>51</v>
      </c>
      <c r="E152" s="55" t="s">
        <v>468</v>
      </c>
      <c r="F152" s="53" t="s">
        <v>2670</v>
      </c>
      <c r="G152" s="376"/>
      <c r="H152" s="373"/>
      <c r="I152" s="27"/>
      <c r="J152" s="389"/>
      <c r="K152" s="388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3">
      <c r="A153" s="13">
        <v>147</v>
      </c>
      <c r="B153" s="376"/>
      <c r="C153" s="55" t="s">
        <v>2592</v>
      </c>
      <c r="D153" s="56" t="s">
        <v>51</v>
      </c>
      <c r="E153" s="55" t="s">
        <v>2594</v>
      </c>
      <c r="F153" s="53" t="s">
        <v>2671</v>
      </c>
      <c r="G153" s="376"/>
      <c r="H153" s="373"/>
      <c r="I153" s="27"/>
      <c r="J153" s="389"/>
      <c r="K153" s="388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3">
      <c r="A154" s="13">
        <v>148</v>
      </c>
      <c r="B154" s="376"/>
      <c r="C154" s="55" t="s">
        <v>2593</v>
      </c>
      <c r="D154" s="56" t="s">
        <v>51</v>
      </c>
      <c r="E154" s="55" t="s">
        <v>2594</v>
      </c>
      <c r="F154" s="53" t="s">
        <v>2670</v>
      </c>
      <c r="G154" s="376"/>
      <c r="H154" s="373"/>
      <c r="I154" s="373"/>
      <c r="J154" s="389"/>
      <c r="K154" s="388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3">
      <c r="A155" s="13">
        <v>149</v>
      </c>
      <c r="B155" s="376"/>
      <c r="C155" s="55" t="s">
        <v>82</v>
      </c>
      <c r="D155" s="56" t="s">
        <v>51</v>
      </c>
      <c r="E155" s="55"/>
      <c r="F155" s="53"/>
      <c r="G155" s="376"/>
      <c r="H155" s="373"/>
      <c r="I155" s="373"/>
      <c r="J155" s="389"/>
      <c r="K155" s="388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3">
      <c r="A156" s="13">
        <v>150</v>
      </c>
      <c r="B156" s="376"/>
      <c r="C156" s="55" t="s">
        <v>2693</v>
      </c>
      <c r="D156" s="56" t="s">
        <v>51</v>
      </c>
      <c r="E156" s="55"/>
      <c r="F156" s="53" t="s">
        <v>473</v>
      </c>
      <c r="G156" s="376"/>
      <c r="H156" s="373"/>
      <c r="I156" s="373"/>
      <c r="J156" s="389"/>
      <c r="K156" s="388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3">
      <c r="A157" s="13">
        <v>151</v>
      </c>
      <c r="B157" s="376"/>
      <c r="C157" s="55" t="s">
        <v>69</v>
      </c>
      <c r="D157" s="56" t="s">
        <v>51</v>
      </c>
      <c r="E157" s="55" t="s">
        <v>463</v>
      </c>
      <c r="F157" s="53" t="s">
        <v>464</v>
      </c>
      <c r="G157" s="376" t="s">
        <v>2132</v>
      </c>
      <c r="H157" s="373" t="s">
        <v>71</v>
      </c>
      <c r="I157" s="373"/>
      <c r="J157" s="393" t="s">
        <v>2133</v>
      </c>
      <c r="K157" s="388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3">
      <c r="A158" s="13">
        <v>152</v>
      </c>
      <c r="B158" s="376"/>
      <c r="C158" s="55" t="s">
        <v>72</v>
      </c>
      <c r="D158" s="56" t="s">
        <v>51</v>
      </c>
      <c r="E158" s="55" t="s">
        <v>463</v>
      </c>
      <c r="F158" s="53" t="s">
        <v>465</v>
      </c>
      <c r="G158" s="376"/>
      <c r="H158" s="373"/>
      <c r="I158" s="373"/>
      <c r="J158" s="393"/>
      <c r="K158" s="388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3">
      <c r="A159" s="13">
        <v>153</v>
      </c>
      <c r="B159" s="376"/>
      <c r="C159" s="55" t="s">
        <v>75</v>
      </c>
      <c r="D159" s="56" t="s">
        <v>51</v>
      </c>
      <c r="E159" s="55" t="s">
        <v>463</v>
      </c>
      <c r="F159" s="53" t="s">
        <v>466</v>
      </c>
      <c r="G159" s="376"/>
      <c r="H159" s="373"/>
      <c r="I159" s="373"/>
      <c r="J159" s="393"/>
      <c r="K159" s="388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3">
      <c r="A160" s="13">
        <v>154</v>
      </c>
      <c r="B160" s="376"/>
      <c r="C160" s="55" t="s">
        <v>2129</v>
      </c>
      <c r="D160" s="56" t="s">
        <v>51</v>
      </c>
      <c r="E160" s="55" t="s">
        <v>2134</v>
      </c>
      <c r="F160" s="53" t="s">
        <v>469</v>
      </c>
      <c r="G160" s="376"/>
      <c r="H160" s="373"/>
      <c r="I160" s="373"/>
      <c r="J160" s="393"/>
      <c r="K160" s="388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3">
      <c r="A161" s="13">
        <v>155</v>
      </c>
      <c r="B161" s="376"/>
      <c r="C161" s="55" t="s">
        <v>78</v>
      </c>
      <c r="D161" s="56" t="s">
        <v>51</v>
      </c>
      <c r="E161" s="55" t="s">
        <v>2134</v>
      </c>
      <c r="F161" s="53" t="s">
        <v>470</v>
      </c>
      <c r="G161" s="376"/>
      <c r="H161" s="373"/>
      <c r="I161" s="373"/>
      <c r="J161" s="393"/>
      <c r="K161" s="388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3">
      <c r="A162" s="13">
        <v>156</v>
      </c>
      <c r="B162" s="376"/>
      <c r="C162" s="55" t="s">
        <v>79</v>
      </c>
      <c r="D162" s="56" t="s">
        <v>51</v>
      </c>
      <c r="E162" s="55" t="s">
        <v>463</v>
      </c>
      <c r="F162" s="53" t="s">
        <v>471</v>
      </c>
      <c r="G162" s="376"/>
      <c r="H162" s="373"/>
      <c r="I162" s="373"/>
      <c r="J162" s="393"/>
      <c r="K162" s="388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3">
      <c r="A163" s="13">
        <v>157</v>
      </c>
      <c r="B163" s="376"/>
      <c r="C163" s="55" t="s">
        <v>82</v>
      </c>
      <c r="D163" s="56" t="s">
        <v>51</v>
      </c>
      <c r="E163" s="55"/>
      <c r="F163" s="53"/>
      <c r="G163" s="376"/>
      <c r="H163" s="373"/>
      <c r="I163" s="373"/>
      <c r="J163" s="393"/>
      <c r="K163" s="388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3">
      <c r="A164" s="13">
        <v>158</v>
      </c>
      <c r="B164" s="376"/>
      <c r="C164" s="55" t="s">
        <v>2131</v>
      </c>
      <c r="D164" s="56" t="s">
        <v>51</v>
      </c>
      <c r="E164" s="55"/>
      <c r="F164" s="53"/>
      <c r="G164" s="376"/>
      <c r="H164" s="373"/>
      <c r="I164" s="373"/>
      <c r="J164" s="393"/>
      <c r="K164" s="388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3">
      <c r="A165" s="13">
        <v>159</v>
      </c>
      <c r="B165" s="376"/>
      <c r="C165" s="55" t="s">
        <v>2130</v>
      </c>
      <c r="D165" s="56" t="s">
        <v>51</v>
      </c>
      <c r="E165" s="55"/>
      <c r="F165" s="53"/>
      <c r="G165" s="376"/>
      <c r="H165" s="373"/>
      <c r="I165" s="373"/>
      <c r="J165" s="393"/>
      <c r="K165" s="388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3">
      <c r="A166" s="13">
        <v>160</v>
      </c>
      <c r="B166" s="390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376" t="s">
        <v>1295</v>
      </c>
      <c r="H166" s="373" t="s">
        <v>17</v>
      </c>
      <c r="I166" s="55" t="s">
        <v>1245</v>
      </c>
      <c r="J166" s="56"/>
      <c r="K166" s="388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3">
      <c r="A167" s="13">
        <v>161</v>
      </c>
      <c r="B167" s="390"/>
      <c r="C167" s="55" t="s">
        <v>1240</v>
      </c>
      <c r="D167" s="56" t="s">
        <v>35</v>
      </c>
      <c r="E167" s="55" t="s">
        <v>119</v>
      </c>
      <c r="F167" s="53" t="s">
        <v>1239</v>
      </c>
      <c r="G167" s="376"/>
      <c r="H167" s="373"/>
      <c r="I167" s="54" t="s">
        <v>44</v>
      </c>
      <c r="J167" s="56"/>
      <c r="K167" s="388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3">
      <c r="A168" s="13">
        <v>162</v>
      </c>
      <c r="B168" s="390"/>
      <c r="C168" s="55" t="s">
        <v>1242</v>
      </c>
      <c r="D168" s="56" t="s">
        <v>35</v>
      </c>
      <c r="E168" s="55" t="s">
        <v>119</v>
      </c>
      <c r="F168" s="53" t="s">
        <v>1241</v>
      </c>
      <c r="G168" s="376"/>
      <c r="H168" s="373"/>
      <c r="I168" s="54" t="s">
        <v>44</v>
      </c>
      <c r="J168" s="56"/>
      <c r="K168" s="388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3">
      <c r="A169" s="13">
        <v>163</v>
      </c>
      <c r="B169" s="390"/>
      <c r="C169" s="55" t="s">
        <v>1244</v>
      </c>
      <c r="D169" s="56" t="s">
        <v>35</v>
      </c>
      <c r="E169" s="55" t="s">
        <v>119</v>
      </c>
      <c r="F169" s="53" t="s">
        <v>1243</v>
      </c>
      <c r="G169" s="376"/>
      <c r="H169" s="373"/>
      <c r="I169" s="54" t="s">
        <v>44</v>
      </c>
      <c r="J169" s="56"/>
      <c r="K169" s="388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3">
      <c r="A170" s="13">
        <v>164</v>
      </c>
      <c r="B170" s="390"/>
      <c r="C170" s="55" t="s">
        <v>120</v>
      </c>
      <c r="D170" s="56" t="s">
        <v>35</v>
      </c>
      <c r="E170" s="373" t="s">
        <v>121</v>
      </c>
      <c r="F170" s="53" t="s">
        <v>122</v>
      </c>
      <c r="G170" s="376" t="s">
        <v>123</v>
      </c>
      <c r="H170" s="373" t="s">
        <v>17</v>
      </c>
      <c r="I170" s="55"/>
      <c r="J170" s="56"/>
      <c r="K170" s="388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3">
      <c r="A171" s="13">
        <v>165</v>
      </c>
      <c r="B171" s="390"/>
      <c r="C171" s="55" t="s">
        <v>124</v>
      </c>
      <c r="D171" s="56" t="s">
        <v>35</v>
      </c>
      <c r="E171" s="373"/>
      <c r="F171" s="53" t="s">
        <v>125</v>
      </c>
      <c r="G171" s="376"/>
      <c r="H171" s="373"/>
      <c r="I171" s="55"/>
      <c r="J171" s="56"/>
      <c r="K171" s="388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3">
      <c r="A172" s="13">
        <v>166</v>
      </c>
      <c r="B172" s="390"/>
      <c r="C172" s="55" t="s">
        <v>120</v>
      </c>
      <c r="D172" s="56" t="s">
        <v>35</v>
      </c>
      <c r="E172" s="373"/>
      <c r="F172" s="53" t="s">
        <v>126</v>
      </c>
      <c r="G172" s="376"/>
      <c r="H172" s="373"/>
      <c r="I172" s="55"/>
      <c r="J172" s="56"/>
      <c r="K172" s="388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3">
      <c r="A173" s="13">
        <v>167</v>
      </c>
      <c r="B173" s="390"/>
      <c r="C173" s="55" t="s">
        <v>128</v>
      </c>
      <c r="D173" s="56" t="s">
        <v>35</v>
      </c>
      <c r="E173" s="55" t="s">
        <v>1273</v>
      </c>
      <c r="F173" s="53" t="s">
        <v>129</v>
      </c>
      <c r="G173" s="469" t="s">
        <v>2694</v>
      </c>
      <c r="H173" s="55" t="s">
        <v>17</v>
      </c>
      <c r="I173" s="373"/>
      <c r="J173" s="389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3">
      <c r="A174" s="13">
        <v>168</v>
      </c>
      <c r="B174" s="390"/>
      <c r="C174" s="55" t="s">
        <v>130</v>
      </c>
      <c r="D174" s="56" t="s">
        <v>35</v>
      </c>
      <c r="E174" s="54" t="s">
        <v>44</v>
      </c>
      <c r="F174" s="53" t="s">
        <v>131</v>
      </c>
      <c r="G174" s="469"/>
      <c r="H174" s="54" t="s">
        <v>44</v>
      </c>
      <c r="I174" s="373"/>
      <c r="J174" s="389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3">
      <c r="A175" s="13">
        <v>169</v>
      </c>
      <c r="B175" s="390"/>
      <c r="C175" s="55" t="s">
        <v>132</v>
      </c>
      <c r="D175" s="56" t="s">
        <v>35</v>
      </c>
      <c r="E175" s="54" t="s">
        <v>44</v>
      </c>
      <c r="F175" s="53" t="s">
        <v>133</v>
      </c>
      <c r="G175" s="469"/>
      <c r="H175" s="54" t="s">
        <v>44</v>
      </c>
      <c r="I175" s="373"/>
      <c r="J175" s="389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3">
      <c r="A176" s="13">
        <v>170</v>
      </c>
      <c r="B176" s="390"/>
      <c r="C176" s="55" t="s">
        <v>134</v>
      </c>
      <c r="D176" s="56" t="s">
        <v>35</v>
      </c>
      <c r="E176" s="54" t="s">
        <v>44</v>
      </c>
      <c r="F176" s="53" t="s">
        <v>135</v>
      </c>
      <c r="G176" s="469"/>
      <c r="H176" s="54" t="s">
        <v>44</v>
      </c>
      <c r="I176" s="373"/>
      <c r="J176" s="389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3">
      <c r="A177" s="13">
        <v>171</v>
      </c>
      <c r="B177" s="390"/>
      <c r="C177" s="55" t="s">
        <v>136</v>
      </c>
      <c r="D177" s="56" t="s">
        <v>35</v>
      </c>
      <c r="E177" s="54" t="s">
        <v>44</v>
      </c>
      <c r="F177" s="53" t="s">
        <v>137</v>
      </c>
      <c r="G177" s="469"/>
      <c r="H177" s="54" t="s">
        <v>44</v>
      </c>
      <c r="I177" s="373"/>
      <c r="J177" s="389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3">
      <c r="A178" s="13">
        <v>172</v>
      </c>
      <c r="B178" s="390"/>
      <c r="C178" s="55" t="s">
        <v>138</v>
      </c>
      <c r="D178" s="56" t="s">
        <v>35</v>
      </c>
      <c r="E178" s="54" t="s">
        <v>44</v>
      </c>
      <c r="F178" s="53" t="s">
        <v>139</v>
      </c>
      <c r="G178" s="469"/>
      <c r="H178" s="54" t="s">
        <v>44</v>
      </c>
      <c r="I178" s="373"/>
      <c r="J178" s="389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3">
      <c r="A179" s="13">
        <v>173</v>
      </c>
      <c r="B179" s="390"/>
      <c r="C179" s="55" t="s">
        <v>1438</v>
      </c>
      <c r="D179" s="56" t="s">
        <v>35</v>
      </c>
      <c r="E179" s="373" t="s">
        <v>1440</v>
      </c>
      <c r="F179" s="53" t="s">
        <v>1436</v>
      </c>
      <c r="G179" s="469" t="s">
        <v>1484</v>
      </c>
      <c r="H179" s="55" t="s">
        <v>17</v>
      </c>
      <c r="I179" s="373" t="s">
        <v>1437</v>
      </c>
      <c r="J179" s="389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3">
      <c r="A180" s="13">
        <v>174</v>
      </c>
      <c r="B180" s="390"/>
      <c r="C180" s="55" t="s">
        <v>1439</v>
      </c>
      <c r="D180" s="56" t="s">
        <v>35</v>
      </c>
      <c r="E180" s="373"/>
      <c r="F180" s="53" t="s">
        <v>131</v>
      </c>
      <c r="G180" s="469"/>
      <c r="H180" s="54" t="s">
        <v>44</v>
      </c>
      <c r="I180" s="373"/>
      <c r="J180" s="389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3">
      <c r="A181" s="13">
        <v>175</v>
      </c>
      <c r="B181" s="390"/>
      <c r="C181" s="55" t="s">
        <v>1442</v>
      </c>
      <c r="D181" s="56" t="s">
        <v>35</v>
      </c>
      <c r="E181" s="373"/>
      <c r="F181" s="53" t="s">
        <v>1441</v>
      </c>
      <c r="G181" s="469"/>
      <c r="H181" s="54" t="s">
        <v>44</v>
      </c>
      <c r="I181" s="373"/>
      <c r="J181" s="389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3">
      <c r="A182" s="13">
        <v>176</v>
      </c>
      <c r="B182" s="390"/>
      <c r="C182" s="55" t="s">
        <v>1689</v>
      </c>
      <c r="D182" s="56" t="s">
        <v>127</v>
      </c>
      <c r="E182" s="373" t="s">
        <v>1440</v>
      </c>
      <c r="F182" s="53" t="s">
        <v>1690</v>
      </c>
      <c r="G182" s="469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3">
      <c r="A183" s="13">
        <v>177</v>
      </c>
      <c r="B183" s="390"/>
      <c r="C183" s="55" t="s">
        <v>1693</v>
      </c>
      <c r="D183" s="56" t="s">
        <v>127</v>
      </c>
      <c r="E183" s="373"/>
      <c r="F183" s="53" t="s">
        <v>1694</v>
      </c>
      <c r="G183" s="469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3">
      <c r="A184" s="13">
        <v>178</v>
      </c>
      <c r="B184" s="390"/>
      <c r="C184" s="55" t="s">
        <v>2102</v>
      </c>
      <c r="D184" s="56" t="s">
        <v>127</v>
      </c>
      <c r="E184" s="373" t="s">
        <v>2109</v>
      </c>
      <c r="F184" s="53" t="s">
        <v>2110</v>
      </c>
      <c r="G184" s="376" t="s">
        <v>41</v>
      </c>
      <c r="H184" s="391" t="s">
        <v>17</v>
      </c>
      <c r="I184" s="373"/>
      <c r="J184" s="389" t="s">
        <v>2521</v>
      </c>
      <c r="K184" s="388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3">
      <c r="A185" s="13">
        <v>179</v>
      </c>
      <c r="B185" s="390"/>
      <c r="C185" s="55" t="s">
        <v>2103</v>
      </c>
      <c r="D185" s="56" t="s">
        <v>127</v>
      </c>
      <c r="E185" s="373"/>
      <c r="F185" s="53" t="s">
        <v>2111</v>
      </c>
      <c r="G185" s="376"/>
      <c r="H185" s="391"/>
      <c r="I185" s="373"/>
      <c r="J185" s="389"/>
      <c r="K185" s="388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3">
      <c r="A186" s="13">
        <v>180</v>
      </c>
      <c r="B186" s="390"/>
      <c r="C186" s="55" t="s">
        <v>2104</v>
      </c>
      <c r="D186" s="56" t="s">
        <v>127</v>
      </c>
      <c r="E186" s="373"/>
      <c r="F186" s="53" t="s">
        <v>2112</v>
      </c>
      <c r="G186" s="376"/>
      <c r="H186" s="391"/>
      <c r="I186" s="373"/>
      <c r="J186" s="389"/>
      <c r="K186" s="388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3">
      <c r="A187" s="13">
        <v>181</v>
      </c>
      <c r="B187" s="390"/>
      <c r="C187" s="55" t="s">
        <v>2105</v>
      </c>
      <c r="D187" s="56" t="s">
        <v>127</v>
      </c>
      <c r="E187" s="373"/>
      <c r="F187" s="53" t="s">
        <v>2113</v>
      </c>
      <c r="G187" s="376"/>
      <c r="H187" s="391"/>
      <c r="I187" s="373"/>
      <c r="J187" s="389"/>
      <c r="K187" s="388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3">
      <c r="A188" s="13">
        <v>182</v>
      </c>
      <c r="B188" s="390"/>
      <c r="C188" s="55" t="s">
        <v>2106</v>
      </c>
      <c r="D188" s="56" t="s">
        <v>127</v>
      </c>
      <c r="E188" s="373"/>
      <c r="F188" s="53" t="s">
        <v>2114</v>
      </c>
      <c r="G188" s="376"/>
      <c r="H188" s="391"/>
      <c r="I188" s="373"/>
      <c r="J188" s="389"/>
      <c r="K188" s="388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3">
      <c r="A189" s="13">
        <v>183</v>
      </c>
      <c r="B189" s="390"/>
      <c r="C189" s="55" t="s">
        <v>2107</v>
      </c>
      <c r="D189" s="56" t="s">
        <v>127</v>
      </c>
      <c r="E189" s="373"/>
      <c r="F189" s="53" t="s">
        <v>2115</v>
      </c>
      <c r="G189" s="376"/>
      <c r="H189" s="391"/>
      <c r="I189" s="373"/>
      <c r="J189" s="389"/>
      <c r="K189" s="388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3">
      <c r="A190" s="13">
        <v>184</v>
      </c>
      <c r="B190" s="390"/>
      <c r="C190" s="55" t="s">
        <v>2108</v>
      </c>
      <c r="D190" s="56" t="s">
        <v>127</v>
      </c>
      <c r="E190" s="373"/>
      <c r="F190" s="53" t="s">
        <v>2116</v>
      </c>
      <c r="G190" s="376"/>
      <c r="H190" s="391"/>
      <c r="I190" s="373"/>
      <c r="J190" s="389"/>
      <c r="K190" s="388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3">
      <c r="A191" s="13">
        <v>185</v>
      </c>
      <c r="B191" s="390"/>
      <c r="C191" s="55" t="s">
        <v>2913</v>
      </c>
      <c r="D191" s="56" t="s">
        <v>35</v>
      </c>
      <c r="E191" s="55" t="s">
        <v>2914</v>
      </c>
      <c r="F191" s="53" t="s">
        <v>2915</v>
      </c>
      <c r="G191" s="376" t="s">
        <v>2923</v>
      </c>
      <c r="H191" s="391" t="s">
        <v>17</v>
      </c>
      <c r="I191" s="55"/>
      <c r="J191" s="389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3">
      <c r="A192" s="13">
        <v>186</v>
      </c>
      <c r="B192" s="390"/>
      <c r="C192" s="55" t="s">
        <v>2916</v>
      </c>
      <c r="D192" s="56" t="s">
        <v>35</v>
      </c>
      <c r="E192" s="55" t="s">
        <v>2917</v>
      </c>
      <c r="F192" s="53" t="s">
        <v>2918</v>
      </c>
      <c r="G192" s="376"/>
      <c r="H192" s="391"/>
      <c r="I192" s="55"/>
      <c r="J192" s="389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3">
      <c r="A193" s="13">
        <v>187</v>
      </c>
      <c r="B193" s="390"/>
      <c r="C193" s="55" t="s">
        <v>2919</v>
      </c>
      <c r="D193" s="56" t="s">
        <v>35</v>
      </c>
      <c r="E193" s="55" t="s">
        <v>2914</v>
      </c>
      <c r="F193" s="53" t="s">
        <v>2920</v>
      </c>
      <c r="G193" s="376"/>
      <c r="H193" s="391"/>
      <c r="I193" s="55"/>
      <c r="J193" s="389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3">
      <c r="A194" s="13">
        <v>188</v>
      </c>
      <c r="B194" s="390"/>
      <c r="C194" s="55" t="s">
        <v>2921</v>
      </c>
      <c r="D194" s="56" t="s">
        <v>127</v>
      </c>
      <c r="E194" s="55" t="s">
        <v>2917</v>
      </c>
      <c r="F194" s="53" t="s">
        <v>2922</v>
      </c>
      <c r="G194" s="376"/>
      <c r="H194" s="391"/>
      <c r="I194" s="55"/>
      <c r="J194" s="389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3">
      <c r="A195" s="13">
        <v>189</v>
      </c>
      <c r="B195" s="390"/>
      <c r="C195" s="55" t="s">
        <v>2174</v>
      </c>
      <c r="D195" s="56" t="s">
        <v>127</v>
      </c>
      <c r="E195" s="55"/>
      <c r="F195" s="53" t="s">
        <v>2178</v>
      </c>
      <c r="G195" s="376" t="s">
        <v>2182</v>
      </c>
      <c r="H195" s="391"/>
      <c r="I195" s="373"/>
      <c r="J195" s="389" t="s">
        <v>1264</v>
      </c>
      <c r="K195" s="388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3">
      <c r="A196" s="13">
        <v>190</v>
      </c>
      <c r="B196" s="390"/>
      <c r="C196" s="55" t="s">
        <v>2175</v>
      </c>
      <c r="D196" s="56" t="s">
        <v>127</v>
      </c>
      <c r="E196" s="55"/>
      <c r="F196" s="53" t="s">
        <v>2178</v>
      </c>
      <c r="G196" s="376"/>
      <c r="H196" s="391"/>
      <c r="I196" s="373"/>
      <c r="J196" s="389"/>
      <c r="K196" s="388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3">
      <c r="A197" s="13">
        <v>191</v>
      </c>
      <c r="B197" s="390"/>
      <c r="C197" s="55" t="s">
        <v>2176</v>
      </c>
      <c r="D197" s="56" t="s">
        <v>127</v>
      </c>
      <c r="E197" s="55"/>
      <c r="F197" s="53" t="s">
        <v>2179</v>
      </c>
      <c r="G197" s="376"/>
      <c r="H197" s="391"/>
      <c r="I197" s="373"/>
      <c r="J197" s="389"/>
      <c r="K197" s="388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3">
      <c r="A198" s="13">
        <v>192</v>
      </c>
      <c r="B198" s="390"/>
      <c r="C198" s="55" t="s">
        <v>2177</v>
      </c>
      <c r="D198" s="56" t="s">
        <v>127</v>
      </c>
      <c r="E198" s="55"/>
      <c r="F198" s="53" t="s">
        <v>126</v>
      </c>
      <c r="G198" s="376"/>
      <c r="H198" s="391"/>
      <c r="I198" s="373"/>
      <c r="J198" s="389"/>
      <c r="K198" s="388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3">
      <c r="A199" s="13">
        <v>193</v>
      </c>
      <c r="B199" s="390"/>
      <c r="C199" s="55" t="s">
        <v>2181</v>
      </c>
      <c r="D199" s="56" t="s">
        <v>127</v>
      </c>
      <c r="E199" s="55"/>
      <c r="F199" s="53" t="s">
        <v>2180</v>
      </c>
      <c r="G199" s="376"/>
      <c r="H199" s="391"/>
      <c r="I199" s="373"/>
      <c r="J199" s="389"/>
      <c r="K199" s="388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3">
      <c r="A200" s="13">
        <v>194</v>
      </c>
      <c r="B200" s="390"/>
      <c r="C200" s="55" t="s">
        <v>2683</v>
      </c>
      <c r="D200" s="56" t="s">
        <v>127</v>
      </c>
      <c r="E200" s="373" t="s">
        <v>1440</v>
      </c>
      <c r="F200" s="53" t="s">
        <v>2691</v>
      </c>
      <c r="G200" s="376" t="s">
        <v>2684</v>
      </c>
      <c r="H200" s="391" t="s">
        <v>55</v>
      </c>
      <c r="I200" s="373"/>
      <c r="J200" s="389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3">
      <c r="A201" s="13">
        <v>195</v>
      </c>
      <c r="B201" s="390"/>
      <c r="C201" s="55" t="s">
        <v>2685</v>
      </c>
      <c r="D201" s="56" t="s">
        <v>127</v>
      </c>
      <c r="E201" s="373"/>
      <c r="F201" s="53" t="s">
        <v>2692</v>
      </c>
      <c r="G201" s="376"/>
      <c r="H201" s="391"/>
      <c r="I201" s="373"/>
      <c r="J201" s="389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3">
      <c r="A202" s="13">
        <v>196</v>
      </c>
      <c r="B202" s="390"/>
      <c r="C202" s="55" t="s">
        <v>2686</v>
      </c>
      <c r="D202" s="56" t="s">
        <v>127</v>
      </c>
      <c r="E202" s="373"/>
      <c r="F202" s="53" t="s">
        <v>2690</v>
      </c>
      <c r="G202" s="376"/>
      <c r="H202" s="391"/>
      <c r="I202" s="373"/>
      <c r="J202" s="389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3">
      <c r="A203" s="13">
        <v>197</v>
      </c>
      <c r="B203" s="390"/>
      <c r="C203" s="55" t="s">
        <v>2786</v>
      </c>
      <c r="D203" s="56" t="s">
        <v>127</v>
      </c>
      <c r="E203" s="373" t="s">
        <v>1440</v>
      </c>
      <c r="F203" s="53" t="s">
        <v>2782</v>
      </c>
      <c r="G203" s="376" t="s">
        <v>2783</v>
      </c>
      <c r="H203" s="391" t="s">
        <v>55</v>
      </c>
      <c r="I203" s="373"/>
      <c r="J203" s="389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3">
      <c r="A204" s="13">
        <v>198</v>
      </c>
      <c r="B204" s="390"/>
      <c r="C204" s="55" t="s">
        <v>2784</v>
      </c>
      <c r="D204" s="56" t="s">
        <v>127</v>
      </c>
      <c r="E204" s="373"/>
      <c r="F204" s="53" t="s">
        <v>2785</v>
      </c>
      <c r="G204" s="376"/>
      <c r="H204" s="391"/>
      <c r="I204" s="373"/>
      <c r="J204" s="389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3">
      <c r="A205" s="13">
        <v>199</v>
      </c>
      <c r="B205" s="390"/>
      <c r="C205" s="55" t="s">
        <v>2789</v>
      </c>
      <c r="D205" s="56" t="s">
        <v>127</v>
      </c>
      <c r="E205" s="373"/>
      <c r="F205" s="53" t="s">
        <v>2787</v>
      </c>
      <c r="G205" s="376"/>
      <c r="H205" s="391"/>
      <c r="I205" s="373"/>
      <c r="J205" s="389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3">
      <c r="A206" s="13">
        <v>200</v>
      </c>
      <c r="B206" s="390"/>
      <c r="C206" s="55" t="s">
        <v>2788</v>
      </c>
      <c r="D206" s="56" t="s">
        <v>127</v>
      </c>
      <c r="E206" s="373"/>
      <c r="F206" s="53" t="s">
        <v>2790</v>
      </c>
      <c r="G206" s="376"/>
      <c r="H206" s="391"/>
      <c r="I206" s="373"/>
      <c r="J206" s="389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3">
      <c r="A207" s="13">
        <v>201</v>
      </c>
      <c r="B207" s="390"/>
      <c r="C207" s="55" t="s">
        <v>2216</v>
      </c>
      <c r="D207" s="56" t="s">
        <v>127</v>
      </c>
      <c r="E207" s="373" t="s">
        <v>52</v>
      </c>
      <c r="F207" s="53" t="s">
        <v>2218</v>
      </c>
      <c r="G207" s="376" t="s">
        <v>2221</v>
      </c>
      <c r="H207" s="391" t="s">
        <v>17</v>
      </c>
      <c r="I207" s="373"/>
      <c r="J207" s="389" t="s">
        <v>2222</v>
      </c>
      <c r="K207" s="388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3">
      <c r="A208" s="13">
        <v>202</v>
      </c>
      <c r="B208" s="390"/>
      <c r="C208" s="55" t="s">
        <v>2215</v>
      </c>
      <c r="D208" s="56" t="s">
        <v>127</v>
      </c>
      <c r="E208" s="373"/>
      <c r="F208" s="53" t="s">
        <v>2219</v>
      </c>
      <c r="G208" s="376"/>
      <c r="H208" s="391"/>
      <c r="I208" s="373"/>
      <c r="J208" s="389"/>
      <c r="K208" s="388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3">
      <c r="A209" s="13">
        <v>203</v>
      </c>
      <c r="B209" s="390"/>
      <c r="C209" s="55" t="s">
        <v>2217</v>
      </c>
      <c r="D209" s="56" t="s">
        <v>127</v>
      </c>
      <c r="E209" s="373"/>
      <c r="F209" s="53" t="s">
        <v>2220</v>
      </c>
      <c r="G209" s="376"/>
      <c r="H209" s="391"/>
      <c r="I209" s="373"/>
      <c r="J209" s="389"/>
      <c r="K209" s="388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3">
      <c r="A210" s="13">
        <v>204</v>
      </c>
      <c r="B210" s="390"/>
      <c r="C210" s="55" t="s">
        <v>2946</v>
      </c>
      <c r="D210" s="56" t="s">
        <v>35</v>
      </c>
      <c r="E210" s="373" t="s">
        <v>1440</v>
      </c>
      <c r="F210" s="53" t="s">
        <v>2947</v>
      </c>
      <c r="G210" s="376" t="s">
        <v>2955</v>
      </c>
      <c r="H210" s="391" t="s">
        <v>17</v>
      </c>
      <c r="I210" s="373"/>
      <c r="J210" s="388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3">
      <c r="A211" s="13">
        <v>205</v>
      </c>
      <c r="B211" s="390"/>
      <c r="C211" s="55" t="s">
        <v>2946</v>
      </c>
      <c r="D211" s="56" t="s">
        <v>35</v>
      </c>
      <c r="E211" s="373"/>
      <c r="F211" s="53" t="s">
        <v>2949</v>
      </c>
      <c r="G211" s="376"/>
      <c r="H211" s="391"/>
      <c r="I211" s="373"/>
      <c r="J211" s="388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3">
      <c r="A212" s="13">
        <v>206</v>
      </c>
      <c r="B212" s="390"/>
      <c r="C212" s="55" t="s">
        <v>2946</v>
      </c>
      <c r="D212" s="56" t="s">
        <v>35</v>
      </c>
      <c r="E212" s="373"/>
      <c r="F212" s="53" t="s">
        <v>2950</v>
      </c>
      <c r="G212" s="376"/>
      <c r="H212" s="391"/>
      <c r="I212" s="373"/>
      <c r="J212" s="388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3">
      <c r="A213" s="13">
        <v>207</v>
      </c>
      <c r="B213" s="390"/>
      <c r="C213" s="55" t="s">
        <v>2951</v>
      </c>
      <c r="D213" s="56" t="s">
        <v>127</v>
      </c>
      <c r="E213" s="373"/>
      <c r="F213" s="53" t="s">
        <v>2952</v>
      </c>
      <c r="G213" s="376"/>
      <c r="H213" s="391"/>
      <c r="I213" s="373"/>
      <c r="J213" s="388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3">
      <c r="A214" s="13">
        <v>208</v>
      </c>
      <c r="B214" s="390"/>
      <c r="C214" s="55" t="s">
        <v>2953</v>
      </c>
      <c r="D214" s="56" t="s">
        <v>35</v>
      </c>
      <c r="E214" s="373"/>
      <c r="F214" s="53" t="s">
        <v>2954</v>
      </c>
      <c r="G214" s="376"/>
      <c r="H214" s="391"/>
      <c r="I214" s="373"/>
      <c r="J214" s="388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3">
      <c r="A215" s="13">
        <v>209</v>
      </c>
      <c r="B215" s="390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376" t="s">
        <v>1205</v>
      </c>
      <c r="H215" s="55" t="s">
        <v>17</v>
      </c>
      <c r="I215" s="408"/>
      <c r="J215" s="389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3">
      <c r="A216" s="13">
        <v>210</v>
      </c>
      <c r="B216" s="390"/>
      <c r="C216" s="54" t="s">
        <v>44</v>
      </c>
      <c r="D216" s="56" t="s">
        <v>14</v>
      </c>
      <c r="E216" s="54" t="s">
        <v>44</v>
      </c>
      <c r="F216" s="53" t="s">
        <v>1207</v>
      </c>
      <c r="G216" s="376"/>
      <c r="H216" s="54" t="s">
        <v>44</v>
      </c>
      <c r="I216" s="408"/>
      <c r="J216" s="389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3">
      <c r="A217" s="13">
        <v>211</v>
      </c>
      <c r="B217" s="390"/>
      <c r="C217" s="54" t="s">
        <v>44</v>
      </c>
      <c r="D217" s="56" t="s">
        <v>14</v>
      </c>
      <c r="E217" s="54" t="s">
        <v>44</v>
      </c>
      <c r="F217" s="53" t="s">
        <v>1208</v>
      </c>
      <c r="G217" s="376"/>
      <c r="H217" s="54" t="s">
        <v>44</v>
      </c>
      <c r="I217" s="408"/>
      <c r="J217" s="389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3">
      <c r="A218" s="13">
        <v>212</v>
      </c>
      <c r="B218" s="390"/>
      <c r="C218" s="55" t="s">
        <v>1209</v>
      </c>
      <c r="D218" s="56" t="s">
        <v>14</v>
      </c>
      <c r="E218" s="54" t="s">
        <v>44</v>
      </c>
      <c r="F218" s="53" t="s">
        <v>1204</v>
      </c>
      <c r="G218" s="376"/>
      <c r="H218" s="54" t="s">
        <v>44</v>
      </c>
      <c r="I218" s="408"/>
      <c r="J218" s="389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3">
      <c r="A219" s="13">
        <v>213</v>
      </c>
      <c r="B219" s="390"/>
      <c r="C219" s="54" t="s">
        <v>44</v>
      </c>
      <c r="D219" s="56" t="s">
        <v>14</v>
      </c>
      <c r="E219" s="54" t="s">
        <v>44</v>
      </c>
      <c r="F219" s="53" t="s">
        <v>1207</v>
      </c>
      <c r="G219" s="376"/>
      <c r="H219" s="54" t="s">
        <v>44</v>
      </c>
      <c r="I219" s="408"/>
      <c r="J219" s="389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3">
      <c r="A220" s="13">
        <v>214</v>
      </c>
      <c r="B220" s="390"/>
      <c r="C220" s="54" t="s">
        <v>44</v>
      </c>
      <c r="D220" s="56" t="s">
        <v>14</v>
      </c>
      <c r="E220" s="54" t="s">
        <v>44</v>
      </c>
      <c r="F220" s="53" t="s">
        <v>1208</v>
      </c>
      <c r="G220" s="376"/>
      <c r="H220" s="54" t="s">
        <v>44</v>
      </c>
      <c r="I220" s="408"/>
      <c r="J220" s="389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3">
      <c r="A221" s="13">
        <v>215</v>
      </c>
      <c r="B221" s="390"/>
      <c r="C221" s="55" t="s">
        <v>1210</v>
      </c>
      <c r="D221" s="56" t="s">
        <v>14</v>
      </c>
      <c r="E221" s="54" t="s">
        <v>44</v>
      </c>
      <c r="F221" s="53" t="s">
        <v>1204</v>
      </c>
      <c r="G221" s="376"/>
      <c r="H221" s="54" t="s">
        <v>44</v>
      </c>
      <c r="I221" s="408"/>
      <c r="J221" s="389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3">
      <c r="A222" s="13">
        <v>216</v>
      </c>
      <c r="B222" s="390"/>
      <c r="C222" s="54" t="s">
        <v>44</v>
      </c>
      <c r="D222" s="56" t="s">
        <v>14</v>
      </c>
      <c r="E222" s="54" t="s">
        <v>44</v>
      </c>
      <c r="F222" s="53" t="s">
        <v>1207</v>
      </c>
      <c r="G222" s="376"/>
      <c r="H222" s="54" t="s">
        <v>44</v>
      </c>
      <c r="I222" s="408"/>
      <c r="J222" s="389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3">
      <c r="A223" s="13">
        <v>217</v>
      </c>
      <c r="B223" s="390"/>
      <c r="C223" s="54" t="s">
        <v>44</v>
      </c>
      <c r="D223" s="56" t="s">
        <v>14</v>
      </c>
      <c r="E223" s="54" t="s">
        <v>44</v>
      </c>
      <c r="F223" s="53" t="s">
        <v>1208</v>
      </c>
      <c r="G223" s="376"/>
      <c r="H223" s="54" t="s">
        <v>44</v>
      </c>
      <c r="I223" s="408"/>
      <c r="J223" s="389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3">
      <c r="A224" s="13">
        <v>218</v>
      </c>
      <c r="B224" s="390"/>
      <c r="C224" s="55" t="s">
        <v>1202</v>
      </c>
      <c r="D224" s="56" t="s">
        <v>14</v>
      </c>
      <c r="E224" s="54" t="s">
        <v>44</v>
      </c>
      <c r="F224" s="53" t="s">
        <v>1204</v>
      </c>
      <c r="G224" s="376"/>
      <c r="H224" s="54" t="s">
        <v>44</v>
      </c>
      <c r="I224" s="408"/>
      <c r="J224" s="389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3">
      <c r="A225" s="13">
        <v>219</v>
      </c>
      <c r="B225" s="390"/>
      <c r="C225" s="54" t="s">
        <v>44</v>
      </c>
      <c r="D225" s="56" t="s">
        <v>14</v>
      </c>
      <c r="E225" s="54" t="s">
        <v>44</v>
      </c>
      <c r="F225" s="53" t="s">
        <v>1207</v>
      </c>
      <c r="G225" s="376"/>
      <c r="H225" s="54" t="s">
        <v>44</v>
      </c>
      <c r="I225" s="408"/>
      <c r="J225" s="389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3">
      <c r="A226" s="13">
        <v>220</v>
      </c>
      <c r="B226" s="390"/>
      <c r="C226" s="54" t="s">
        <v>44</v>
      </c>
      <c r="D226" s="56" t="s">
        <v>14</v>
      </c>
      <c r="E226" s="54" t="s">
        <v>44</v>
      </c>
      <c r="F226" s="53" t="s">
        <v>1208</v>
      </c>
      <c r="G226" s="376"/>
      <c r="H226" s="54" t="s">
        <v>44</v>
      </c>
      <c r="I226" s="408"/>
      <c r="J226" s="389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3">
      <c r="A227" s="13">
        <v>221</v>
      </c>
      <c r="B227" s="390"/>
      <c r="C227" s="55" t="s">
        <v>1209</v>
      </c>
      <c r="D227" s="56" t="s">
        <v>14</v>
      </c>
      <c r="E227" s="54" t="s">
        <v>44</v>
      </c>
      <c r="F227" s="53" t="s">
        <v>1204</v>
      </c>
      <c r="G227" s="376"/>
      <c r="H227" s="54" t="s">
        <v>44</v>
      </c>
      <c r="I227" s="408"/>
      <c r="J227" s="389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3">
      <c r="A228" s="13">
        <v>222</v>
      </c>
      <c r="B228" s="390"/>
      <c r="C228" s="54" t="s">
        <v>44</v>
      </c>
      <c r="D228" s="56" t="s">
        <v>14</v>
      </c>
      <c r="E228" s="54" t="s">
        <v>44</v>
      </c>
      <c r="F228" s="53" t="s">
        <v>1207</v>
      </c>
      <c r="G228" s="376"/>
      <c r="H228" s="54" t="s">
        <v>44</v>
      </c>
      <c r="I228" s="408"/>
      <c r="J228" s="389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3">
      <c r="A229" s="13">
        <v>223</v>
      </c>
      <c r="B229" s="390"/>
      <c r="C229" s="54" t="s">
        <v>44</v>
      </c>
      <c r="D229" s="56" t="s">
        <v>14</v>
      </c>
      <c r="E229" s="54" t="s">
        <v>44</v>
      </c>
      <c r="F229" s="53" t="s">
        <v>1208</v>
      </c>
      <c r="G229" s="376"/>
      <c r="H229" s="54" t="s">
        <v>44</v>
      </c>
      <c r="I229" s="408"/>
      <c r="J229" s="389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3">
      <c r="A230" s="13">
        <v>224</v>
      </c>
      <c r="B230" s="390"/>
      <c r="C230" s="55" t="s">
        <v>1210</v>
      </c>
      <c r="D230" s="56" t="s">
        <v>14</v>
      </c>
      <c r="E230" s="54" t="s">
        <v>44</v>
      </c>
      <c r="F230" s="53" t="s">
        <v>1204</v>
      </c>
      <c r="G230" s="376"/>
      <c r="H230" s="54" t="s">
        <v>44</v>
      </c>
      <c r="I230" s="408"/>
      <c r="J230" s="389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3">
      <c r="A231" s="13">
        <v>225</v>
      </c>
      <c r="B231" s="390"/>
      <c r="C231" s="54" t="s">
        <v>44</v>
      </c>
      <c r="D231" s="56" t="s">
        <v>14</v>
      </c>
      <c r="E231" s="54" t="s">
        <v>44</v>
      </c>
      <c r="F231" s="53" t="s">
        <v>1207</v>
      </c>
      <c r="G231" s="376"/>
      <c r="H231" s="54" t="s">
        <v>44</v>
      </c>
      <c r="I231" s="408"/>
      <c r="J231" s="389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3">
      <c r="A232" s="13">
        <v>226</v>
      </c>
      <c r="B232" s="390"/>
      <c r="C232" s="54" t="s">
        <v>44</v>
      </c>
      <c r="D232" s="56" t="s">
        <v>14</v>
      </c>
      <c r="E232" s="54" t="s">
        <v>44</v>
      </c>
      <c r="F232" s="53" t="s">
        <v>1208</v>
      </c>
      <c r="G232" s="376"/>
      <c r="H232" s="54" t="s">
        <v>44</v>
      </c>
      <c r="I232" s="408"/>
      <c r="J232" s="389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3">
      <c r="A233" s="13">
        <v>227</v>
      </c>
      <c r="B233" s="390"/>
      <c r="C233" s="55" t="s">
        <v>1212</v>
      </c>
      <c r="D233" s="56" t="s">
        <v>14</v>
      </c>
      <c r="E233" s="54" t="s">
        <v>44</v>
      </c>
      <c r="F233" s="53" t="s">
        <v>1213</v>
      </c>
      <c r="G233" s="376"/>
      <c r="H233" s="54" t="s">
        <v>44</v>
      </c>
      <c r="I233" s="408"/>
      <c r="J233" s="389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3">
      <c r="A234" s="13">
        <v>228</v>
      </c>
      <c r="B234" s="390"/>
      <c r="C234" s="54" t="s">
        <v>44</v>
      </c>
      <c r="D234" s="56" t="s">
        <v>14</v>
      </c>
      <c r="E234" s="54" t="s">
        <v>44</v>
      </c>
      <c r="F234" s="53" t="s">
        <v>1214</v>
      </c>
      <c r="G234" s="376"/>
      <c r="H234" s="54" t="s">
        <v>44</v>
      </c>
      <c r="I234" s="408"/>
      <c r="J234" s="389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3">
      <c r="A235" s="13">
        <v>229</v>
      </c>
      <c r="B235" s="390"/>
      <c r="C235" s="54" t="s">
        <v>44</v>
      </c>
      <c r="D235" s="56" t="s">
        <v>14</v>
      </c>
      <c r="E235" s="54" t="s">
        <v>44</v>
      </c>
      <c r="F235" s="53" t="s">
        <v>1215</v>
      </c>
      <c r="G235" s="376"/>
      <c r="H235" s="54" t="s">
        <v>44</v>
      </c>
      <c r="I235" s="408"/>
      <c r="J235" s="389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3">
      <c r="A236" s="13">
        <v>230</v>
      </c>
      <c r="B236" s="390"/>
      <c r="C236" s="54" t="s">
        <v>44</v>
      </c>
      <c r="D236" s="56" t="s">
        <v>14</v>
      </c>
      <c r="E236" s="54" t="s">
        <v>44</v>
      </c>
      <c r="F236" s="53" t="s">
        <v>1216</v>
      </c>
      <c r="G236" s="376"/>
      <c r="H236" s="54" t="s">
        <v>44</v>
      </c>
      <c r="I236" s="408"/>
      <c r="J236" s="389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3">
      <c r="A237" s="13">
        <v>231</v>
      </c>
      <c r="B237" s="390"/>
      <c r="C237" s="55" t="s">
        <v>1217</v>
      </c>
      <c r="D237" s="56" t="s">
        <v>14</v>
      </c>
      <c r="E237" s="54" t="s">
        <v>44</v>
      </c>
      <c r="F237" s="53" t="s">
        <v>1218</v>
      </c>
      <c r="G237" s="376"/>
      <c r="H237" s="54" t="s">
        <v>44</v>
      </c>
      <c r="I237" s="408"/>
      <c r="J237" s="389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3">
      <c r="A238" s="13">
        <v>232</v>
      </c>
      <c r="B238" s="390"/>
      <c r="C238" s="54" t="s">
        <v>44</v>
      </c>
      <c r="D238" s="56" t="s">
        <v>14</v>
      </c>
      <c r="E238" s="54" t="s">
        <v>44</v>
      </c>
      <c r="F238" s="53" t="s">
        <v>1214</v>
      </c>
      <c r="G238" s="376"/>
      <c r="H238" s="54" t="s">
        <v>44</v>
      </c>
      <c r="I238" s="408"/>
      <c r="J238" s="389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3">
      <c r="A239" s="13">
        <v>233</v>
      </c>
      <c r="B239" s="390"/>
      <c r="C239" s="54" t="s">
        <v>44</v>
      </c>
      <c r="D239" s="56" t="s">
        <v>14</v>
      </c>
      <c r="E239" s="54" t="s">
        <v>44</v>
      </c>
      <c r="F239" s="53" t="s">
        <v>1219</v>
      </c>
      <c r="G239" s="376"/>
      <c r="H239" s="54" t="s">
        <v>44</v>
      </c>
      <c r="I239" s="408"/>
      <c r="J239" s="389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3">
      <c r="A240" s="13">
        <v>234</v>
      </c>
      <c r="B240" s="390"/>
      <c r="C240" s="55" t="s">
        <v>1220</v>
      </c>
      <c r="D240" s="56" t="s">
        <v>14</v>
      </c>
      <c r="E240" s="54" t="s">
        <v>44</v>
      </c>
      <c r="F240" s="53" t="s">
        <v>1221</v>
      </c>
      <c r="G240" s="376"/>
      <c r="H240" s="54" t="s">
        <v>44</v>
      </c>
      <c r="I240" s="408"/>
      <c r="J240" s="389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3">
      <c r="A241" s="13">
        <v>235</v>
      </c>
      <c r="B241" s="390"/>
      <c r="C241" s="54" t="s">
        <v>44</v>
      </c>
      <c r="D241" s="56" t="s">
        <v>14</v>
      </c>
      <c r="E241" s="54" t="s">
        <v>44</v>
      </c>
      <c r="F241" s="53" t="s">
        <v>1223</v>
      </c>
      <c r="G241" s="376"/>
      <c r="H241" s="54" t="s">
        <v>44</v>
      </c>
      <c r="I241" s="408"/>
      <c r="J241" s="389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3">
      <c r="A242" s="13">
        <v>236</v>
      </c>
      <c r="B242" s="390"/>
      <c r="C242" s="54" t="s">
        <v>44</v>
      </c>
      <c r="D242" s="56" t="s">
        <v>14</v>
      </c>
      <c r="E242" s="54" t="s">
        <v>44</v>
      </c>
      <c r="F242" s="53" t="s">
        <v>1224</v>
      </c>
      <c r="G242" s="376"/>
      <c r="H242" s="54" t="s">
        <v>44</v>
      </c>
      <c r="I242" s="408"/>
      <c r="J242" s="389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3">
      <c r="A243" s="13">
        <v>237</v>
      </c>
      <c r="B243" s="390"/>
      <c r="C243" s="54" t="s">
        <v>2956</v>
      </c>
      <c r="D243" s="56" t="s">
        <v>14</v>
      </c>
      <c r="E243" s="54" t="s">
        <v>2957</v>
      </c>
      <c r="F243" s="53" t="s">
        <v>2958</v>
      </c>
      <c r="G243" s="376" t="s">
        <v>2959</v>
      </c>
      <c r="H243" s="391" t="s">
        <v>2960</v>
      </c>
      <c r="I243" s="408"/>
      <c r="J243" s="389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3">
      <c r="A244" s="13">
        <v>238</v>
      </c>
      <c r="B244" s="390"/>
      <c r="C244" s="54" t="s">
        <v>2962</v>
      </c>
      <c r="D244" s="56" t="s">
        <v>14</v>
      </c>
      <c r="E244" s="54" t="s">
        <v>2957</v>
      </c>
      <c r="F244" s="53" t="s">
        <v>2963</v>
      </c>
      <c r="G244" s="376"/>
      <c r="H244" s="391"/>
      <c r="I244" s="408"/>
      <c r="J244" s="389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3">
      <c r="A245" s="13">
        <v>239</v>
      </c>
      <c r="B245" s="390"/>
      <c r="C245" s="54" t="s">
        <v>2964</v>
      </c>
      <c r="D245" s="56" t="s">
        <v>14</v>
      </c>
      <c r="E245" s="54" t="s">
        <v>2957</v>
      </c>
      <c r="F245" s="53" t="s">
        <v>2965</v>
      </c>
      <c r="G245" s="376"/>
      <c r="H245" s="391"/>
      <c r="I245" s="408"/>
      <c r="J245" s="389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3">
      <c r="A246" s="13">
        <v>240</v>
      </c>
      <c r="B246" s="390"/>
      <c r="C246" s="54" t="s">
        <v>2966</v>
      </c>
      <c r="D246" s="56" t="s">
        <v>14</v>
      </c>
      <c r="E246" s="54" t="s">
        <v>2957</v>
      </c>
      <c r="F246" s="53" t="s">
        <v>2967</v>
      </c>
      <c r="G246" s="376"/>
      <c r="H246" s="391"/>
      <c r="I246" s="408"/>
      <c r="J246" s="389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3">
      <c r="A247" s="13">
        <v>241</v>
      </c>
      <c r="B247" s="390"/>
      <c r="C247" s="54" t="s">
        <v>2968</v>
      </c>
      <c r="D247" s="56" t="s">
        <v>14</v>
      </c>
      <c r="E247" s="54" t="s">
        <v>2957</v>
      </c>
      <c r="F247" s="53" t="s">
        <v>2969</v>
      </c>
      <c r="G247" s="376"/>
      <c r="H247" s="391"/>
      <c r="I247" s="408"/>
      <c r="J247" s="389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3">
      <c r="A248" s="13">
        <v>242</v>
      </c>
      <c r="B248" s="390"/>
      <c r="C248" s="54" t="s">
        <v>2970</v>
      </c>
      <c r="D248" s="56" t="s">
        <v>14</v>
      </c>
      <c r="E248" s="54" t="s">
        <v>2957</v>
      </c>
      <c r="F248" s="53" t="s">
        <v>2971</v>
      </c>
      <c r="G248" s="376"/>
      <c r="H248" s="391"/>
      <c r="I248" s="408"/>
      <c r="J248" s="389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3">
      <c r="A249" s="13">
        <v>243</v>
      </c>
      <c r="B249" s="390" t="s">
        <v>12</v>
      </c>
      <c r="C249" s="55" t="s">
        <v>140</v>
      </c>
      <c r="D249" s="56" t="s">
        <v>127</v>
      </c>
      <c r="E249" s="373" t="s">
        <v>141</v>
      </c>
      <c r="F249" s="53" t="s">
        <v>142</v>
      </c>
      <c r="G249" s="376" t="s">
        <v>41</v>
      </c>
      <c r="H249" s="55" t="s">
        <v>17</v>
      </c>
      <c r="I249" s="55"/>
      <c r="J249" s="389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3">
      <c r="A250" s="13">
        <v>244</v>
      </c>
      <c r="B250" s="390"/>
      <c r="C250" s="55" t="s">
        <v>143</v>
      </c>
      <c r="D250" s="56" t="s">
        <v>127</v>
      </c>
      <c r="E250" s="373"/>
      <c r="F250" s="53" t="s">
        <v>142</v>
      </c>
      <c r="G250" s="376"/>
      <c r="H250" s="54" t="s">
        <v>44</v>
      </c>
      <c r="I250" s="55"/>
      <c r="J250" s="389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3">
      <c r="A251" s="13">
        <v>245</v>
      </c>
      <c r="B251" s="390"/>
      <c r="C251" s="55" t="s">
        <v>144</v>
      </c>
      <c r="D251" s="56" t="s">
        <v>127</v>
      </c>
      <c r="E251" s="373"/>
      <c r="F251" s="53" t="s">
        <v>142</v>
      </c>
      <c r="G251" s="376"/>
      <c r="H251" s="54" t="s">
        <v>44</v>
      </c>
      <c r="I251" s="55"/>
      <c r="J251" s="389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3">
      <c r="A252" s="13">
        <v>246</v>
      </c>
      <c r="B252" s="390"/>
      <c r="C252" s="55" t="s">
        <v>145</v>
      </c>
      <c r="D252" s="56" t="s">
        <v>127</v>
      </c>
      <c r="E252" s="373"/>
      <c r="F252" s="53" t="s">
        <v>142</v>
      </c>
      <c r="G252" s="376"/>
      <c r="H252" s="54" t="s">
        <v>44</v>
      </c>
      <c r="I252" s="55"/>
      <c r="J252" s="389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3">
      <c r="A253" s="13">
        <v>247</v>
      </c>
      <c r="B253" s="390"/>
      <c r="C253" s="55" t="s">
        <v>146</v>
      </c>
      <c r="D253" s="56" t="s">
        <v>127</v>
      </c>
      <c r="E253" s="373"/>
      <c r="F253" s="53" t="s">
        <v>142</v>
      </c>
      <c r="G253" s="376"/>
      <c r="H253" s="54" t="s">
        <v>44</v>
      </c>
      <c r="I253" s="55"/>
      <c r="J253" s="389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3">
      <c r="A254" s="13">
        <v>248</v>
      </c>
      <c r="B254" s="390"/>
      <c r="C254" s="55" t="s">
        <v>1384</v>
      </c>
      <c r="D254" s="56" t="s">
        <v>127</v>
      </c>
      <c r="E254" s="373"/>
      <c r="F254" s="53" t="s">
        <v>142</v>
      </c>
      <c r="G254" s="376"/>
      <c r="H254" s="54" t="s">
        <v>44</v>
      </c>
      <c r="I254" s="55"/>
      <c r="J254" s="389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3">
      <c r="A255" s="13">
        <v>249</v>
      </c>
      <c r="B255" s="390"/>
      <c r="C255" s="55" t="s">
        <v>1385</v>
      </c>
      <c r="D255" s="56" t="s">
        <v>127</v>
      </c>
      <c r="E255" s="373" t="s">
        <v>141</v>
      </c>
      <c r="F255" s="53" t="s">
        <v>1246</v>
      </c>
      <c r="G255" s="376" t="s">
        <v>1295</v>
      </c>
      <c r="H255" s="55"/>
      <c r="I255" s="55" t="s">
        <v>1245</v>
      </c>
      <c r="J255" s="389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3">
      <c r="A256" s="13">
        <v>250</v>
      </c>
      <c r="B256" s="390"/>
      <c r="C256" s="55" t="s">
        <v>1386</v>
      </c>
      <c r="D256" s="56" t="s">
        <v>35</v>
      </c>
      <c r="E256" s="373"/>
      <c r="F256" s="65" t="s">
        <v>44</v>
      </c>
      <c r="G256" s="376"/>
      <c r="H256" s="55"/>
      <c r="I256" s="54" t="s">
        <v>44</v>
      </c>
      <c r="J256" s="389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3">
      <c r="A257" s="13">
        <v>251</v>
      </c>
      <c r="B257" s="390"/>
      <c r="C257" s="55" t="s">
        <v>1387</v>
      </c>
      <c r="D257" s="56" t="s">
        <v>35</v>
      </c>
      <c r="E257" s="373"/>
      <c r="F257" s="65" t="s">
        <v>44</v>
      </c>
      <c r="G257" s="376"/>
      <c r="H257" s="55"/>
      <c r="I257" s="54" t="s">
        <v>44</v>
      </c>
      <c r="J257" s="389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3">
      <c r="A258" s="13">
        <v>252</v>
      </c>
      <c r="B258" s="390"/>
      <c r="C258" s="55" t="s">
        <v>1388</v>
      </c>
      <c r="D258" s="56" t="s">
        <v>35</v>
      </c>
      <c r="E258" s="373"/>
      <c r="F258" s="65" t="s">
        <v>44</v>
      </c>
      <c r="G258" s="376"/>
      <c r="H258" s="55"/>
      <c r="I258" s="54" t="s">
        <v>44</v>
      </c>
      <c r="J258" s="389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3">
      <c r="A259" s="13">
        <v>253</v>
      </c>
      <c r="B259" s="390"/>
      <c r="C259" s="55" t="s">
        <v>1389</v>
      </c>
      <c r="D259" s="56" t="s">
        <v>35</v>
      </c>
      <c r="E259" s="373"/>
      <c r="F259" s="65" t="s">
        <v>44</v>
      </c>
      <c r="G259" s="376"/>
      <c r="H259" s="55"/>
      <c r="I259" s="54" t="s">
        <v>44</v>
      </c>
      <c r="J259" s="389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3">
      <c r="A260" s="13">
        <v>254</v>
      </c>
      <c r="B260" s="390"/>
      <c r="C260" s="55" t="s">
        <v>1390</v>
      </c>
      <c r="D260" s="56" t="s">
        <v>35</v>
      </c>
      <c r="E260" s="373"/>
      <c r="F260" s="65" t="s">
        <v>44</v>
      </c>
      <c r="G260" s="376"/>
      <c r="H260" s="55"/>
      <c r="I260" s="54" t="s">
        <v>44</v>
      </c>
      <c r="J260" s="389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3">
      <c r="A261" s="13">
        <v>255</v>
      </c>
      <c r="B261" s="390"/>
      <c r="C261" s="55" t="s">
        <v>1391</v>
      </c>
      <c r="D261" s="56" t="s">
        <v>35</v>
      </c>
      <c r="E261" s="373"/>
      <c r="F261" s="65" t="s">
        <v>44</v>
      </c>
      <c r="G261" s="376"/>
      <c r="H261" s="55"/>
      <c r="I261" s="54" t="s">
        <v>44</v>
      </c>
      <c r="J261" s="389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3">
      <c r="A262" s="13">
        <v>256</v>
      </c>
      <c r="B262" s="390"/>
      <c r="C262" s="55" t="s">
        <v>1458</v>
      </c>
      <c r="D262" s="56" t="s">
        <v>35</v>
      </c>
      <c r="E262" s="55" t="s">
        <v>1459</v>
      </c>
      <c r="F262" s="65" t="s">
        <v>142</v>
      </c>
      <c r="G262" s="469" t="s">
        <v>1460</v>
      </c>
      <c r="H262" s="373" t="s">
        <v>1461</v>
      </c>
      <c r="I262" s="391"/>
      <c r="J262" s="389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3">
      <c r="A263" s="13">
        <v>257</v>
      </c>
      <c r="B263" s="390"/>
      <c r="C263" s="55" t="s">
        <v>1462</v>
      </c>
      <c r="D263" s="56" t="s">
        <v>35</v>
      </c>
      <c r="E263" s="55" t="s">
        <v>1459</v>
      </c>
      <c r="F263" s="65" t="s">
        <v>142</v>
      </c>
      <c r="G263" s="469"/>
      <c r="H263" s="373"/>
      <c r="I263" s="391"/>
      <c r="J263" s="389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3">
      <c r="A264" s="13">
        <v>258</v>
      </c>
      <c r="B264" s="390"/>
      <c r="C264" s="55" t="s">
        <v>1463</v>
      </c>
      <c r="D264" s="56" t="s">
        <v>35</v>
      </c>
      <c r="E264" s="55" t="s">
        <v>1459</v>
      </c>
      <c r="F264" s="65" t="s">
        <v>142</v>
      </c>
      <c r="G264" s="469"/>
      <c r="H264" s="373"/>
      <c r="I264" s="391"/>
      <c r="J264" s="389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3">
      <c r="A265" s="13">
        <v>259</v>
      </c>
      <c r="B265" s="390"/>
      <c r="C265" s="55" t="s">
        <v>1695</v>
      </c>
      <c r="D265" s="56" t="s">
        <v>127</v>
      </c>
      <c r="E265" s="55" t="s">
        <v>141</v>
      </c>
      <c r="F265" s="65" t="s">
        <v>1696</v>
      </c>
      <c r="G265" s="469" t="s">
        <v>1691</v>
      </c>
      <c r="H265" s="55" t="s">
        <v>17</v>
      </c>
      <c r="I265" s="54"/>
      <c r="J265" s="389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3">
      <c r="A266" s="13">
        <v>260</v>
      </c>
      <c r="B266" s="390"/>
      <c r="C266" s="55" t="s">
        <v>1697</v>
      </c>
      <c r="D266" s="56" t="s">
        <v>127</v>
      </c>
      <c r="E266" s="55" t="s">
        <v>141</v>
      </c>
      <c r="F266" s="65" t="s">
        <v>1696</v>
      </c>
      <c r="G266" s="469"/>
      <c r="H266" s="55" t="s">
        <v>17</v>
      </c>
      <c r="I266" s="54"/>
      <c r="J266" s="389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3">
      <c r="A267" s="13">
        <v>261</v>
      </c>
      <c r="B267" s="390"/>
      <c r="C267" s="55" t="s">
        <v>1698</v>
      </c>
      <c r="D267" s="56" t="s">
        <v>127</v>
      </c>
      <c r="E267" s="55" t="s">
        <v>141</v>
      </c>
      <c r="F267" s="65" t="s">
        <v>1696</v>
      </c>
      <c r="G267" s="469"/>
      <c r="H267" s="55" t="s">
        <v>17</v>
      </c>
      <c r="I267" s="54"/>
      <c r="J267" s="389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3">
      <c r="A268" s="13">
        <v>262</v>
      </c>
      <c r="B268" s="390"/>
      <c r="C268" s="55" t="s">
        <v>1699</v>
      </c>
      <c r="D268" s="56" t="s">
        <v>127</v>
      </c>
      <c r="E268" s="55" t="s">
        <v>141</v>
      </c>
      <c r="F268" s="65" t="s">
        <v>1696</v>
      </c>
      <c r="G268" s="469"/>
      <c r="H268" s="55" t="s">
        <v>17</v>
      </c>
      <c r="I268" s="54"/>
      <c r="J268" s="389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3">
      <c r="A269" s="13">
        <v>263</v>
      </c>
      <c r="B269" s="390"/>
      <c r="C269" s="55" t="s">
        <v>2681</v>
      </c>
      <c r="D269" s="56" t="s">
        <v>127</v>
      </c>
      <c r="E269" s="55" t="s">
        <v>141</v>
      </c>
      <c r="F269" s="65" t="s">
        <v>1696</v>
      </c>
      <c r="G269" s="376" t="s">
        <v>2182</v>
      </c>
      <c r="H269" s="373" t="s">
        <v>17</v>
      </c>
      <c r="I269" s="54"/>
      <c r="J269" s="389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3">
      <c r="A270" s="13">
        <v>264</v>
      </c>
      <c r="B270" s="390"/>
      <c r="C270" s="55" t="s">
        <v>2682</v>
      </c>
      <c r="D270" s="56" t="s">
        <v>127</v>
      </c>
      <c r="E270" s="55" t="s">
        <v>141</v>
      </c>
      <c r="F270" s="65" t="s">
        <v>1696</v>
      </c>
      <c r="G270" s="376"/>
      <c r="H270" s="373"/>
      <c r="I270" s="54"/>
      <c r="J270" s="389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3">
      <c r="A271" s="13">
        <v>265</v>
      </c>
      <c r="B271" s="390"/>
      <c r="C271" s="55" t="s">
        <v>147</v>
      </c>
      <c r="D271" s="56" t="s">
        <v>14</v>
      </c>
      <c r="E271" s="55" t="s">
        <v>15</v>
      </c>
      <c r="F271" s="53" t="s">
        <v>148</v>
      </c>
      <c r="G271" s="469" t="s">
        <v>1249</v>
      </c>
      <c r="H271" s="55" t="s">
        <v>17</v>
      </c>
      <c r="I271" s="55" t="s">
        <v>18</v>
      </c>
      <c r="J271" s="389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3">
      <c r="A272" s="13">
        <v>266</v>
      </c>
      <c r="B272" s="390"/>
      <c r="C272" s="55" t="s">
        <v>149</v>
      </c>
      <c r="D272" s="56" t="s">
        <v>14</v>
      </c>
      <c r="E272" s="55" t="s">
        <v>15</v>
      </c>
      <c r="F272" s="53" t="s">
        <v>150</v>
      </c>
      <c r="G272" s="469"/>
      <c r="H272" s="54" t="s">
        <v>44</v>
      </c>
      <c r="I272" s="54" t="s">
        <v>44</v>
      </c>
      <c r="J272" s="389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3">
      <c r="A273" s="13">
        <v>267</v>
      </c>
      <c r="B273" s="390"/>
      <c r="C273" s="55" t="s">
        <v>151</v>
      </c>
      <c r="D273" s="56" t="s">
        <v>14</v>
      </c>
      <c r="E273" s="55" t="s">
        <v>15</v>
      </c>
      <c r="F273" s="53" t="s">
        <v>150</v>
      </c>
      <c r="G273" s="469"/>
      <c r="H273" s="54" t="s">
        <v>44</v>
      </c>
      <c r="I273" s="54" t="s">
        <v>44</v>
      </c>
      <c r="J273" s="389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3">
      <c r="A274" s="13">
        <v>268</v>
      </c>
      <c r="B274" s="390"/>
      <c r="C274" s="55" t="s">
        <v>152</v>
      </c>
      <c r="D274" s="56" t="s">
        <v>14</v>
      </c>
      <c r="E274" s="55" t="s">
        <v>15</v>
      </c>
      <c r="F274" s="53" t="s">
        <v>153</v>
      </c>
      <c r="G274" s="469"/>
      <c r="H274" s="54" t="s">
        <v>44</v>
      </c>
      <c r="I274" s="54" t="s">
        <v>44</v>
      </c>
      <c r="J274" s="389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3">
      <c r="A275" s="13">
        <v>269</v>
      </c>
      <c r="B275" s="390"/>
      <c r="C275" s="55" t="s">
        <v>154</v>
      </c>
      <c r="D275" s="56" t="s">
        <v>14</v>
      </c>
      <c r="E275" s="55" t="s">
        <v>15</v>
      </c>
      <c r="F275" s="53" t="s">
        <v>153</v>
      </c>
      <c r="G275" s="469"/>
      <c r="H275" s="54" t="s">
        <v>44</v>
      </c>
      <c r="I275" s="54" t="s">
        <v>44</v>
      </c>
      <c r="J275" s="389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3">
      <c r="A276" s="13">
        <v>270</v>
      </c>
      <c r="B276" s="390"/>
      <c r="C276" s="55" t="s">
        <v>155</v>
      </c>
      <c r="D276" s="56" t="s">
        <v>14</v>
      </c>
      <c r="E276" s="55" t="s">
        <v>15</v>
      </c>
      <c r="F276" s="53" t="s">
        <v>156</v>
      </c>
      <c r="G276" s="469"/>
      <c r="H276" s="54" t="s">
        <v>44</v>
      </c>
      <c r="I276" s="54" t="s">
        <v>44</v>
      </c>
      <c r="J276" s="389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3">
      <c r="A277" s="13">
        <v>271</v>
      </c>
      <c r="B277" s="390"/>
      <c r="C277" s="55" t="s">
        <v>157</v>
      </c>
      <c r="D277" s="56" t="s">
        <v>14</v>
      </c>
      <c r="E277" s="55" t="s">
        <v>15</v>
      </c>
      <c r="F277" s="53" t="s">
        <v>16</v>
      </c>
      <c r="G277" s="469"/>
      <c r="H277" s="54" t="s">
        <v>44</v>
      </c>
      <c r="I277" s="54" t="s">
        <v>44</v>
      </c>
      <c r="J277" s="389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3">
      <c r="A278" s="13">
        <v>272</v>
      </c>
      <c r="B278" s="390"/>
      <c r="C278" s="55" t="s">
        <v>13</v>
      </c>
      <c r="D278" s="56" t="s">
        <v>14</v>
      </c>
      <c r="E278" s="55" t="s">
        <v>15</v>
      </c>
      <c r="F278" s="53" t="s">
        <v>16</v>
      </c>
      <c r="G278" s="469"/>
      <c r="H278" s="54" t="s">
        <v>44</v>
      </c>
      <c r="I278" s="54" t="s">
        <v>44</v>
      </c>
      <c r="J278" s="389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3">
      <c r="A279" s="13">
        <v>273</v>
      </c>
      <c r="B279" s="390"/>
      <c r="C279" s="55" t="s">
        <v>20</v>
      </c>
      <c r="D279" s="56" t="s">
        <v>14</v>
      </c>
      <c r="E279" s="55" t="s">
        <v>15</v>
      </c>
      <c r="F279" s="53" t="s">
        <v>16</v>
      </c>
      <c r="G279" s="469"/>
      <c r="H279" s="54" t="s">
        <v>44</v>
      </c>
      <c r="I279" s="54" t="s">
        <v>44</v>
      </c>
      <c r="J279" s="389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3">
      <c r="A280" s="13">
        <v>274</v>
      </c>
      <c r="B280" s="390"/>
      <c r="C280" s="55" t="s">
        <v>21</v>
      </c>
      <c r="D280" s="56" t="s">
        <v>14</v>
      </c>
      <c r="E280" s="55" t="s">
        <v>15</v>
      </c>
      <c r="F280" s="53" t="s">
        <v>22</v>
      </c>
      <c r="G280" s="469"/>
      <c r="H280" s="54" t="s">
        <v>44</v>
      </c>
      <c r="I280" s="54" t="s">
        <v>44</v>
      </c>
      <c r="J280" s="389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3">
      <c r="A281" s="13">
        <v>275</v>
      </c>
      <c r="B281" s="390"/>
      <c r="C281" s="55" t="s">
        <v>23</v>
      </c>
      <c r="D281" s="56" t="s">
        <v>14</v>
      </c>
      <c r="E281" s="55" t="s">
        <v>15</v>
      </c>
      <c r="F281" s="53" t="s">
        <v>22</v>
      </c>
      <c r="G281" s="469"/>
      <c r="H281" s="54" t="s">
        <v>44</v>
      </c>
      <c r="I281" s="54" t="s">
        <v>44</v>
      </c>
      <c r="J281" s="389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3">
      <c r="A282" s="13">
        <v>276</v>
      </c>
      <c r="B282" s="390"/>
      <c r="C282" s="55" t="s">
        <v>24</v>
      </c>
      <c r="D282" s="56" t="s">
        <v>14</v>
      </c>
      <c r="E282" s="55" t="s">
        <v>15</v>
      </c>
      <c r="F282" s="53" t="s">
        <v>22</v>
      </c>
      <c r="G282" s="469"/>
      <c r="H282" s="54" t="s">
        <v>44</v>
      </c>
      <c r="I282" s="54" t="s">
        <v>44</v>
      </c>
      <c r="J282" s="389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3">
      <c r="A283" s="13">
        <v>277</v>
      </c>
      <c r="B283" s="390"/>
      <c r="C283" s="55" t="s">
        <v>25</v>
      </c>
      <c r="D283" s="56" t="s">
        <v>14</v>
      </c>
      <c r="E283" s="55" t="s">
        <v>15</v>
      </c>
      <c r="F283" s="53" t="s">
        <v>22</v>
      </c>
      <c r="G283" s="469"/>
      <c r="H283" s="54" t="s">
        <v>44</v>
      </c>
      <c r="I283" s="54" t="s">
        <v>44</v>
      </c>
      <c r="J283" s="389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3">
      <c r="A284" s="13">
        <v>278</v>
      </c>
      <c r="B284" s="390"/>
      <c r="C284" s="55" t="s">
        <v>26</v>
      </c>
      <c r="D284" s="56" t="s">
        <v>14</v>
      </c>
      <c r="E284" s="55" t="s">
        <v>15</v>
      </c>
      <c r="F284" s="53" t="s">
        <v>27</v>
      </c>
      <c r="G284" s="469"/>
      <c r="H284" s="54" t="s">
        <v>44</v>
      </c>
      <c r="I284" s="54" t="s">
        <v>44</v>
      </c>
      <c r="J284" s="389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3">
      <c r="A285" s="13">
        <v>279</v>
      </c>
      <c r="B285" s="390"/>
      <c r="C285" s="55" t="s">
        <v>28</v>
      </c>
      <c r="D285" s="56" t="s">
        <v>14</v>
      </c>
      <c r="E285" s="55" t="s">
        <v>15</v>
      </c>
      <c r="F285" s="53" t="s">
        <v>27</v>
      </c>
      <c r="G285" s="469"/>
      <c r="H285" s="54" t="s">
        <v>44</v>
      </c>
      <c r="I285" s="54" t="s">
        <v>44</v>
      </c>
      <c r="J285" s="389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3">
      <c r="A286" s="13">
        <v>280</v>
      </c>
      <c r="B286" s="390"/>
      <c r="C286" s="55" t="s">
        <v>29</v>
      </c>
      <c r="D286" s="56" t="s">
        <v>14</v>
      </c>
      <c r="E286" s="55" t="s">
        <v>15</v>
      </c>
      <c r="F286" s="53" t="s">
        <v>27</v>
      </c>
      <c r="G286" s="469"/>
      <c r="H286" s="54" t="s">
        <v>44</v>
      </c>
      <c r="I286" s="54" t="s">
        <v>44</v>
      </c>
      <c r="J286" s="389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3">
      <c r="A287" s="13">
        <v>281</v>
      </c>
      <c r="B287" s="390"/>
      <c r="C287" s="55" t="s">
        <v>30</v>
      </c>
      <c r="D287" s="56" t="s">
        <v>14</v>
      </c>
      <c r="E287" s="55" t="s">
        <v>15</v>
      </c>
      <c r="F287" s="53" t="s">
        <v>31</v>
      </c>
      <c r="G287" s="469"/>
      <c r="H287" s="54" t="s">
        <v>44</v>
      </c>
      <c r="I287" s="54" t="s">
        <v>44</v>
      </c>
      <c r="J287" s="389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3">
      <c r="A288" s="13">
        <v>282</v>
      </c>
      <c r="B288" s="390"/>
      <c r="C288" s="55" t="s">
        <v>32</v>
      </c>
      <c r="D288" s="56" t="s">
        <v>14</v>
      </c>
      <c r="E288" s="55" t="s">
        <v>15</v>
      </c>
      <c r="F288" s="53" t="s">
        <v>33</v>
      </c>
      <c r="G288" s="469"/>
      <c r="H288" s="54" t="s">
        <v>44</v>
      </c>
      <c r="I288" s="54" t="s">
        <v>44</v>
      </c>
      <c r="J288" s="389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3">
      <c r="A289" s="13">
        <v>283</v>
      </c>
      <c r="B289" s="390"/>
      <c r="C289" s="55" t="s">
        <v>1396</v>
      </c>
      <c r="D289" s="56" t="s">
        <v>14</v>
      </c>
      <c r="E289" s="55" t="s">
        <v>52</v>
      </c>
      <c r="F289" s="53" t="s">
        <v>150</v>
      </c>
      <c r="G289" s="390" t="s">
        <v>1397</v>
      </c>
      <c r="H289" s="54" t="s">
        <v>17</v>
      </c>
      <c r="I289" s="54" t="s">
        <v>18</v>
      </c>
      <c r="J289" s="56" t="s">
        <v>1264</v>
      </c>
      <c r="K289" s="388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3">
      <c r="A290" s="13">
        <v>284</v>
      </c>
      <c r="B290" s="390"/>
      <c r="C290" s="55" t="s">
        <v>1399</v>
      </c>
      <c r="D290" s="56" t="s">
        <v>14</v>
      </c>
      <c r="E290" s="55" t="s">
        <v>52</v>
      </c>
      <c r="F290" s="53" t="s">
        <v>150</v>
      </c>
      <c r="G290" s="390"/>
      <c r="H290" s="54" t="s">
        <v>44</v>
      </c>
      <c r="I290" s="54" t="s">
        <v>44</v>
      </c>
      <c r="J290" s="56"/>
      <c r="K290" s="388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3">
      <c r="A291" s="13">
        <v>285</v>
      </c>
      <c r="B291" s="390"/>
      <c r="C291" s="55" t="s">
        <v>1400</v>
      </c>
      <c r="D291" s="56" t="s">
        <v>14</v>
      </c>
      <c r="E291" s="55" t="s">
        <v>52</v>
      </c>
      <c r="F291" s="53" t="s">
        <v>16</v>
      </c>
      <c r="G291" s="390"/>
      <c r="H291" s="54" t="s">
        <v>44</v>
      </c>
      <c r="I291" s="54" t="s">
        <v>44</v>
      </c>
      <c r="J291" s="56"/>
      <c r="K291" s="388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3">
      <c r="A292" s="13">
        <v>286</v>
      </c>
      <c r="B292" s="390"/>
      <c r="C292" s="55" t="s">
        <v>2240</v>
      </c>
      <c r="D292" s="56" t="s">
        <v>14</v>
      </c>
      <c r="E292" s="55" t="s">
        <v>52</v>
      </c>
      <c r="F292" s="53" t="s">
        <v>22</v>
      </c>
      <c r="G292" s="390"/>
      <c r="H292" s="54" t="s">
        <v>44</v>
      </c>
      <c r="I292" s="54" t="s">
        <v>44</v>
      </c>
      <c r="J292" s="56"/>
      <c r="K292" s="388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3">
      <c r="A293" s="13">
        <v>287</v>
      </c>
      <c r="B293" s="390"/>
      <c r="C293" s="55" t="s">
        <v>1402</v>
      </c>
      <c r="D293" s="56" t="s">
        <v>14</v>
      </c>
      <c r="E293" s="55" t="s">
        <v>52</v>
      </c>
      <c r="F293" s="53" t="s">
        <v>16</v>
      </c>
      <c r="G293" s="390"/>
      <c r="H293" s="54" t="s">
        <v>44</v>
      </c>
      <c r="I293" s="54" t="s">
        <v>44</v>
      </c>
      <c r="J293" s="56"/>
      <c r="K293" s="388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3">
      <c r="A294" s="13">
        <v>288</v>
      </c>
      <c r="B294" s="390"/>
      <c r="C294" s="55" t="s">
        <v>1403</v>
      </c>
      <c r="D294" s="56" t="s">
        <v>14</v>
      </c>
      <c r="E294" s="55" t="s">
        <v>52</v>
      </c>
      <c r="F294" s="53" t="s">
        <v>22</v>
      </c>
      <c r="G294" s="390"/>
      <c r="H294" s="54" t="s">
        <v>44</v>
      </c>
      <c r="I294" s="54" t="s">
        <v>44</v>
      </c>
      <c r="J294" s="56"/>
      <c r="K294" s="388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3">
      <c r="A295" s="13">
        <v>289</v>
      </c>
      <c r="B295" s="390"/>
      <c r="C295" s="55" t="s">
        <v>1404</v>
      </c>
      <c r="D295" s="56" t="s">
        <v>14</v>
      </c>
      <c r="E295" s="55" t="s">
        <v>52</v>
      </c>
      <c r="F295" s="53" t="s">
        <v>16</v>
      </c>
      <c r="G295" s="390"/>
      <c r="H295" s="54" t="s">
        <v>44</v>
      </c>
      <c r="I295" s="54" t="s">
        <v>44</v>
      </c>
      <c r="J295" s="56"/>
      <c r="K295" s="388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3">
      <c r="A296" s="13">
        <v>290</v>
      </c>
      <c r="B296" s="390"/>
      <c r="C296" s="55" t="s">
        <v>1406</v>
      </c>
      <c r="D296" s="56" t="s">
        <v>14</v>
      </c>
      <c r="E296" s="55" t="s">
        <v>52</v>
      </c>
      <c r="F296" s="53" t="s">
        <v>22</v>
      </c>
      <c r="G296" s="390"/>
      <c r="H296" s="54" t="s">
        <v>44</v>
      </c>
      <c r="I296" s="54" t="s">
        <v>44</v>
      </c>
      <c r="J296" s="56"/>
      <c r="K296" s="388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3">
      <c r="A297" s="13">
        <v>291</v>
      </c>
      <c r="B297" s="390"/>
      <c r="C297" s="55" t="s">
        <v>1407</v>
      </c>
      <c r="D297" s="56" t="s">
        <v>14</v>
      </c>
      <c r="E297" s="55" t="s">
        <v>52</v>
      </c>
      <c r="F297" s="53" t="s">
        <v>33</v>
      </c>
      <c r="G297" s="390"/>
      <c r="H297" s="54" t="s">
        <v>44</v>
      </c>
      <c r="I297" s="54" t="s">
        <v>44</v>
      </c>
      <c r="J297" s="56"/>
      <c r="K297" s="388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3">
      <c r="A298" s="13">
        <v>292</v>
      </c>
      <c r="B298" s="390"/>
      <c r="C298" s="55" t="s">
        <v>1408</v>
      </c>
      <c r="D298" s="56" t="s">
        <v>14</v>
      </c>
      <c r="E298" s="55" t="s">
        <v>52</v>
      </c>
      <c r="F298" s="53" t="s">
        <v>150</v>
      </c>
      <c r="G298" s="390"/>
      <c r="H298" s="54" t="s">
        <v>44</v>
      </c>
      <c r="I298" s="54" t="s">
        <v>44</v>
      </c>
      <c r="J298" s="56"/>
      <c r="K298" s="388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3">
      <c r="A299" s="13">
        <v>293</v>
      </c>
      <c r="B299" s="390"/>
      <c r="C299" s="55" t="s">
        <v>1410</v>
      </c>
      <c r="D299" s="56" t="s">
        <v>14</v>
      </c>
      <c r="E299" s="55" t="s">
        <v>52</v>
      </c>
      <c r="F299" s="53" t="s">
        <v>153</v>
      </c>
      <c r="G299" s="390"/>
      <c r="H299" s="54" t="s">
        <v>44</v>
      </c>
      <c r="I299" s="54" t="s">
        <v>44</v>
      </c>
      <c r="J299" s="56"/>
      <c r="K299" s="388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3">
      <c r="A300" s="13">
        <v>294</v>
      </c>
      <c r="B300" s="390"/>
      <c r="C300" s="55" t="s">
        <v>1411</v>
      </c>
      <c r="D300" s="56" t="s">
        <v>14</v>
      </c>
      <c r="E300" s="55" t="s">
        <v>52</v>
      </c>
      <c r="F300" s="53" t="s">
        <v>16</v>
      </c>
      <c r="G300" s="390"/>
      <c r="H300" s="54" t="s">
        <v>44</v>
      </c>
      <c r="I300" s="54" t="s">
        <v>44</v>
      </c>
      <c r="J300" s="56"/>
      <c r="K300" s="388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3">
      <c r="A301" s="13">
        <v>295</v>
      </c>
      <c r="B301" s="390"/>
      <c r="C301" s="55" t="s">
        <v>1412</v>
      </c>
      <c r="D301" s="56" t="s">
        <v>14</v>
      </c>
      <c r="E301" s="55" t="s">
        <v>52</v>
      </c>
      <c r="F301" s="53" t="s">
        <v>22</v>
      </c>
      <c r="G301" s="390"/>
      <c r="H301" s="54" t="s">
        <v>44</v>
      </c>
      <c r="I301" s="54" t="s">
        <v>44</v>
      </c>
      <c r="J301" s="56"/>
      <c r="K301" s="388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3">
      <c r="A302" s="13">
        <v>296</v>
      </c>
      <c r="B302" s="390"/>
      <c r="C302" s="55" t="s">
        <v>1413</v>
      </c>
      <c r="D302" s="56" t="s">
        <v>14</v>
      </c>
      <c r="E302" s="55" t="s">
        <v>52</v>
      </c>
      <c r="F302" s="53" t="s">
        <v>27</v>
      </c>
      <c r="G302" s="390"/>
      <c r="H302" s="54" t="s">
        <v>44</v>
      </c>
      <c r="I302" s="54" t="s">
        <v>44</v>
      </c>
      <c r="J302" s="56"/>
      <c r="K302" s="388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3">
      <c r="A303" s="13">
        <v>297</v>
      </c>
      <c r="B303" s="390"/>
      <c r="C303" s="55" t="s">
        <v>1414</v>
      </c>
      <c r="D303" s="56" t="s">
        <v>14</v>
      </c>
      <c r="E303" s="55" t="s">
        <v>52</v>
      </c>
      <c r="F303" s="53" t="s">
        <v>16</v>
      </c>
      <c r="G303" s="390"/>
      <c r="H303" s="54" t="s">
        <v>44</v>
      </c>
      <c r="I303" s="54" t="s">
        <v>44</v>
      </c>
      <c r="J303" s="56"/>
      <c r="K303" s="388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3">
      <c r="A304" s="13">
        <v>298</v>
      </c>
      <c r="B304" s="390"/>
      <c r="C304" s="55" t="s">
        <v>1416</v>
      </c>
      <c r="D304" s="56" t="s">
        <v>14</v>
      </c>
      <c r="E304" s="55" t="s">
        <v>52</v>
      </c>
      <c r="F304" s="53" t="s">
        <v>16</v>
      </c>
      <c r="G304" s="390"/>
      <c r="H304" s="54" t="s">
        <v>44</v>
      </c>
      <c r="I304" s="54" t="s">
        <v>44</v>
      </c>
      <c r="J304" s="56"/>
      <c r="K304" s="388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3">
      <c r="A305" s="13">
        <v>299</v>
      </c>
      <c r="B305" s="390"/>
      <c r="C305" s="55" t="s">
        <v>1417</v>
      </c>
      <c r="D305" s="56" t="s">
        <v>14</v>
      </c>
      <c r="E305" s="55" t="s">
        <v>52</v>
      </c>
      <c r="F305" s="53" t="s">
        <v>22</v>
      </c>
      <c r="G305" s="390"/>
      <c r="H305" s="54" t="s">
        <v>44</v>
      </c>
      <c r="I305" s="54" t="s">
        <v>44</v>
      </c>
      <c r="J305" s="56"/>
      <c r="K305" s="388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3">
      <c r="A306" s="13">
        <v>300</v>
      </c>
      <c r="B306" s="390"/>
      <c r="C306" s="55" t="s">
        <v>1418</v>
      </c>
      <c r="D306" s="56" t="s">
        <v>14</v>
      </c>
      <c r="E306" s="55" t="s">
        <v>52</v>
      </c>
      <c r="F306" s="53" t="s">
        <v>16</v>
      </c>
      <c r="G306" s="390"/>
      <c r="H306" s="54" t="s">
        <v>44</v>
      </c>
      <c r="I306" s="54" t="s">
        <v>44</v>
      </c>
      <c r="J306" s="56"/>
      <c r="K306" s="388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3">
      <c r="A307" s="13">
        <v>301</v>
      </c>
      <c r="B307" s="390"/>
      <c r="C307" s="55" t="s">
        <v>1668</v>
      </c>
      <c r="D307" s="56" t="s">
        <v>14</v>
      </c>
      <c r="E307" s="55" t="s">
        <v>52</v>
      </c>
      <c r="F307" s="53" t="s">
        <v>22</v>
      </c>
      <c r="G307" s="390"/>
      <c r="H307" s="54" t="s">
        <v>44</v>
      </c>
      <c r="I307" s="54" t="s">
        <v>44</v>
      </c>
      <c r="J307" s="56"/>
      <c r="K307" s="388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3">
      <c r="A308" s="13">
        <v>302</v>
      </c>
      <c r="B308" s="390"/>
      <c r="C308" s="55" t="s">
        <v>1420</v>
      </c>
      <c r="D308" s="56" t="s">
        <v>14</v>
      </c>
      <c r="E308" s="55" t="s">
        <v>52</v>
      </c>
      <c r="F308" s="53" t="s">
        <v>22</v>
      </c>
      <c r="G308" s="390"/>
      <c r="H308" s="54" t="s">
        <v>44</v>
      </c>
      <c r="I308" s="54" t="s">
        <v>44</v>
      </c>
      <c r="J308" s="56"/>
      <c r="K308" s="388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3">
      <c r="A309" s="13">
        <v>303</v>
      </c>
      <c r="B309" s="390"/>
      <c r="C309" s="55" t="s">
        <v>1421</v>
      </c>
      <c r="D309" s="56" t="s">
        <v>14</v>
      </c>
      <c r="E309" s="55" t="s">
        <v>52</v>
      </c>
      <c r="F309" s="53" t="s">
        <v>27</v>
      </c>
      <c r="G309" s="390"/>
      <c r="H309" s="54" t="s">
        <v>44</v>
      </c>
      <c r="I309" s="54" t="s">
        <v>44</v>
      </c>
      <c r="J309" s="56"/>
      <c r="K309" s="388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3">
      <c r="A310" s="13">
        <v>304</v>
      </c>
      <c r="B310" s="390"/>
      <c r="C310" s="55" t="s">
        <v>1422</v>
      </c>
      <c r="D310" s="56" t="s">
        <v>14</v>
      </c>
      <c r="E310" s="55" t="s">
        <v>52</v>
      </c>
      <c r="F310" s="53" t="s">
        <v>22</v>
      </c>
      <c r="G310" s="390"/>
      <c r="H310" s="54" t="s">
        <v>44</v>
      </c>
      <c r="I310" s="54" t="s">
        <v>44</v>
      </c>
      <c r="J310" s="56"/>
      <c r="K310" s="388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3">
      <c r="A311" s="13">
        <v>305</v>
      </c>
      <c r="B311" s="390"/>
      <c r="C311" s="55" t="s">
        <v>1424</v>
      </c>
      <c r="D311" s="56" t="s">
        <v>14</v>
      </c>
      <c r="E311" s="55" t="s">
        <v>52</v>
      </c>
      <c r="F311" s="53" t="s">
        <v>22</v>
      </c>
      <c r="G311" s="390"/>
      <c r="H311" s="54" t="s">
        <v>44</v>
      </c>
      <c r="I311" s="54" t="s">
        <v>44</v>
      </c>
      <c r="J311" s="56"/>
      <c r="K311" s="388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3">
      <c r="A312" s="13">
        <v>306</v>
      </c>
      <c r="B312" s="390"/>
      <c r="C312" s="55" t="s">
        <v>1425</v>
      </c>
      <c r="D312" s="56" t="s">
        <v>14</v>
      </c>
      <c r="E312" s="55" t="s">
        <v>52</v>
      </c>
      <c r="F312" s="53" t="s">
        <v>27</v>
      </c>
      <c r="G312" s="390"/>
      <c r="H312" s="54" t="s">
        <v>44</v>
      </c>
      <c r="I312" s="54" t="s">
        <v>44</v>
      </c>
      <c r="J312" s="56"/>
      <c r="K312" s="388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3">
      <c r="A313" s="13">
        <v>307</v>
      </c>
      <c r="B313" s="390"/>
      <c r="C313" s="55" t="s">
        <v>1426</v>
      </c>
      <c r="D313" s="56" t="s">
        <v>14</v>
      </c>
      <c r="E313" s="55" t="s">
        <v>52</v>
      </c>
      <c r="F313" s="53" t="s">
        <v>16</v>
      </c>
      <c r="G313" s="390"/>
      <c r="H313" s="54" t="s">
        <v>44</v>
      </c>
      <c r="I313" s="54" t="s">
        <v>44</v>
      </c>
      <c r="J313" s="56"/>
      <c r="K313" s="388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3">
      <c r="A314" s="13">
        <v>308</v>
      </c>
      <c r="B314" s="390"/>
      <c r="C314" s="55" t="s">
        <v>1428</v>
      </c>
      <c r="D314" s="56" t="s">
        <v>14</v>
      </c>
      <c r="E314" s="55" t="s">
        <v>52</v>
      </c>
      <c r="F314" s="53" t="s">
        <v>22</v>
      </c>
      <c r="G314" s="390"/>
      <c r="H314" s="54" t="s">
        <v>44</v>
      </c>
      <c r="I314" s="54" t="s">
        <v>44</v>
      </c>
      <c r="J314" s="56"/>
      <c r="K314" s="388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3">
      <c r="A315" s="13">
        <v>309</v>
      </c>
      <c r="B315" s="390"/>
      <c r="C315" s="55" t="s">
        <v>1429</v>
      </c>
      <c r="D315" s="56" t="s">
        <v>14</v>
      </c>
      <c r="E315" s="55" t="s">
        <v>52</v>
      </c>
      <c r="F315" s="53" t="s">
        <v>16</v>
      </c>
      <c r="G315" s="390"/>
      <c r="H315" s="54" t="s">
        <v>44</v>
      </c>
      <c r="I315" s="54" t="s">
        <v>44</v>
      </c>
      <c r="J315" s="56"/>
      <c r="K315" s="388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3">
      <c r="A316" s="13">
        <v>310</v>
      </c>
      <c r="B316" s="390"/>
      <c r="C316" s="55" t="s">
        <v>1431</v>
      </c>
      <c r="D316" s="56" t="s">
        <v>14</v>
      </c>
      <c r="E316" s="55" t="s">
        <v>52</v>
      </c>
      <c r="F316" s="53" t="s">
        <v>22</v>
      </c>
      <c r="G316" s="390"/>
      <c r="H316" s="54" t="s">
        <v>44</v>
      </c>
      <c r="I316" s="54" t="s">
        <v>44</v>
      </c>
      <c r="J316" s="56"/>
      <c r="K316" s="388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3">
      <c r="A317" s="13">
        <v>311</v>
      </c>
      <c r="B317" s="390"/>
      <c r="C317" s="55" t="s">
        <v>1432</v>
      </c>
      <c r="D317" s="56" t="s">
        <v>14</v>
      </c>
      <c r="E317" s="55" t="s">
        <v>52</v>
      </c>
      <c r="F317" s="53" t="s">
        <v>27</v>
      </c>
      <c r="G317" s="390"/>
      <c r="H317" s="54" t="s">
        <v>44</v>
      </c>
      <c r="I317" s="54" t="s">
        <v>44</v>
      </c>
      <c r="J317" s="56"/>
      <c r="K317" s="388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3">
      <c r="A318" s="13">
        <v>312</v>
      </c>
      <c r="B318" s="390"/>
      <c r="C318" s="55" t="s">
        <v>1433</v>
      </c>
      <c r="D318" s="56" t="s">
        <v>14</v>
      </c>
      <c r="E318" s="55" t="s">
        <v>52</v>
      </c>
      <c r="F318" s="53" t="s">
        <v>1434</v>
      </c>
      <c r="G318" s="390"/>
      <c r="H318" s="54" t="s">
        <v>44</v>
      </c>
      <c r="I318" s="54" t="s">
        <v>44</v>
      </c>
      <c r="J318" s="56"/>
      <c r="K318" s="388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3">
      <c r="A319" s="13">
        <v>313</v>
      </c>
      <c r="B319" s="390"/>
      <c r="C319" s="55" t="s">
        <v>1435</v>
      </c>
      <c r="D319" s="56" t="s">
        <v>14</v>
      </c>
      <c r="E319" s="55" t="s">
        <v>52</v>
      </c>
      <c r="F319" s="53" t="s">
        <v>33</v>
      </c>
      <c r="G319" s="390"/>
      <c r="H319" s="54" t="s">
        <v>44</v>
      </c>
      <c r="I319" s="54" t="s">
        <v>44</v>
      </c>
      <c r="J319" s="56"/>
      <c r="K319" s="388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3">
      <c r="A320" s="13">
        <v>314</v>
      </c>
      <c r="B320" s="390"/>
      <c r="C320" s="55" t="s">
        <v>1687</v>
      </c>
      <c r="D320" s="56" t="s">
        <v>14</v>
      </c>
      <c r="E320" s="55" t="s">
        <v>1677</v>
      </c>
      <c r="F320" s="53" t="s">
        <v>150</v>
      </c>
      <c r="G320" s="390" t="s">
        <v>1678</v>
      </c>
      <c r="H320" s="391" t="s">
        <v>17</v>
      </c>
      <c r="I320" s="391" t="s">
        <v>823</v>
      </c>
      <c r="J320" s="389" t="s">
        <v>1264</v>
      </c>
      <c r="K320" s="388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3">
      <c r="A321" s="13">
        <v>315</v>
      </c>
      <c r="B321" s="390"/>
      <c r="C321" s="55" t="s">
        <v>1687</v>
      </c>
      <c r="D321" s="56" t="s">
        <v>14</v>
      </c>
      <c r="E321" s="55" t="s">
        <v>1677</v>
      </c>
      <c r="F321" s="53" t="s">
        <v>16</v>
      </c>
      <c r="G321" s="390"/>
      <c r="H321" s="391"/>
      <c r="I321" s="391"/>
      <c r="J321" s="389"/>
      <c r="K321" s="388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3">
      <c r="A322" s="13">
        <v>316</v>
      </c>
      <c r="B322" s="390"/>
      <c r="C322" s="55" t="s">
        <v>1687</v>
      </c>
      <c r="D322" s="56" t="s">
        <v>14</v>
      </c>
      <c r="E322" s="55" t="s">
        <v>1677</v>
      </c>
      <c r="F322" s="53" t="s">
        <v>153</v>
      </c>
      <c r="G322" s="390"/>
      <c r="H322" s="391"/>
      <c r="I322" s="391"/>
      <c r="J322" s="389"/>
      <c r="K322" s="388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3">
      <c r="A323" s="13">
        <v>317</v>
      </c>
      <c r="B323" s="390"/>
      <c r="C323" s="55" t="s">
        <v>1687</v>
      </c>
      <c r="D323" s="56" t="s">
        <v>14</v>
      </c>
      <c r="E323" s="55" t="s">
        <v>1677</v>
      </c>
      <c r="F323" s="53" t="s">
        <v>156</v>
      </c>
      <c r="G323" s="390"/>
      <c r="H323" s="391"/>
      <c r="I323" s="391"/>
      <c r="J323" s="389"/>
      <c r="K323" s="388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3">
      <c r="A324" s="13">
        <v>318</v>
      </c>
      <c r="B324" s="390"/>
      <c r="C324" s="55" t="s">
        <v>1688</v>
      </c>
      <c r="D324" s="56" t="s">
        <v>14</v>
      </c>
      <c r="E324" s="55" t="s">
        <v>1677</v>
      </c>
      <c r="F324" s="53" t="s">
        <v>16</v>
      </c>
      <c r="G324" s="390"/>
      <c r="H324" s="391"/>
      <c r="I324" s="391"/>
      <c r="J324" s="389"/>
      <c r="K324" s="388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3">
      <c r="A325" s="13">
        <v>319</v>
      </c>
      <c r="B325" s="390"/>
      <c r="C325" s="55" t="s">
        <v>1688</v>
      </c>
      <c r="D325" s="56" t="s">
        <v>14</v>
      </c>
      <c r="E325" s="55" t="s">
        <v>1677</v>
      </c>
      <c r="F325" s="53" t="s">
        <v>22</v>
      </c>
      <c r="G325" s="390"/>
      <c r="H325" s="391"/>
      <c r="I325" s="391"/>
      <c r="J325" s="389"/>
      <c r="K325" s="388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3">
      <c r="A326" s="13">
        <v>320</v>
      </c>
      <c r="B326" s="390"/>
      <c r="C326" s="55" t="s">
        <v>1688</v>
      </c>
      <c r="D326" s="56" t="s">
        <v>14</v>
      </c>
      <c r="E326" s="55" t="s">
        <v>1677</v>
      </c>
      <c r="F326" s="53" t="s">
        <v>156</v>
      </c>
      <c r="G326" s="390"/>
      <c r="H326" s="391"/>
      <c r="I326" s="391"/>
      <c r="J326" s="389"/>
      <c r="K326" s="388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3">
      <c r="A327" s="13">
        <v>321</v>
      </c>
      <c r="B327" s="390"/>
      <c r="C327" s="55" t="s">
        <v>1688</v>
      </c>
      <c r="D327" s="56" t="s">
        <v>14</v>
      </c>
      <c r="E327" s="55" t="s">
        <v>1677</v>
      </c>
      <c r="F327" s="53" t="s">
        <v>27</v>
      </c>
      <c r="G327" s="390"/>
      <c r="H327" s="391"/>
      <c r="I327" s="391"/>
      <c r="J327" s="389"/>
      <c r="K327" s="388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3">
      <c r="A328" s="13" t="s">
        <v>2634</v>
      </c>
      <c r="B328" s="390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3">
      <c r="A329" s="13">
        <v>322</v>
      </c>
      <c r="B329" s="390"/>
      <c r="C329" s="55" t="s">
        <v>2636</v>
      </c>
      <c r="D329" s="56" t="s">
        <v>14</v>
      </c>
      <c r="E329" s="55" t="s">
        <v>2629</v>
      </c>
      <c r="F329" s="53" t="s">
        <v>2630</v>
      </c>
      <c r="G329" s="390" t="s">
        <v>2631</v>
      </c>
      <c r="H329" s="54" t="s">
        <v>17</v>
      </c>
      <c r="I329" s="391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3">
      <c r="A330" s="13">
        <v>323</v>
      </c>
      <c r="B330" s="390"/>
      <c r="C330" s="55" t="s">
        <v>2637</v>
      </c>
      <c r="D330" s="56" t="s">
        <v>14</v>
      </c>
      <c r="E330" s="55" t="s">
        <v>119</v>
      </c>
      <c r="F330" s="53" t="s">
        <v>2632</v>
      </c>
      <c r="G330" s="390"/>
      <c r="H330" s="54" t="s">
        <v>119</v>
      </c>
      <c r="I330" s="391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3">
      <c r="A331" s="13">
        <v>324</v>
      </c>
      <c r="B331" s="390"/>
      <c r="C331" s="55" t="s">
        <v>2638</v>
      </c>
      <c r="D331" s="56" t="s">
        <v>14</v>
      </c>
      <c r="E331" s="55" t="s">
        <v>2629</v>
      </c>
      <c r="F331" s="53" t="s">
        <v>2630</v>
      </c>
      <c r="G331" s="390"/>
      <c r="H331" s="54" t="s">
        <v>119</v>
      </c>
      <c r="I331" s="391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3">
      <c r="A332" s="13">
        <v>325</v>
      </c>
      <c r="B332" s="390"/>
      <c r="C332" s="55" t="s">
        <v>2639</v>
      </c>
      <c r="D332" s="56" t="s">
        <v>14</v>
      </c>
      <c r="E332" s="55" t="s">
        <v>119</v>
      </c>
      <c r="F332" s="53" t="s">
        <v>2632</v>
      </c>
      <c r="G332" s="390"/>
      <c r="H332" s="54" t="s">
        <v>119</v>
      </c>
      <c r="I332" s="391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3">
      <c r="A333" s="13">
        <v>326</v>
      </c>
      <c r="B333" s="390"/>
      <c r="C333" s="55" t="s">
        <v>2640</v>
      </c>
      <c r="D333" s="56" t="s">
        <v>14</v>
      </c>
      <c r="E333" s="55" t="s">
        <v>119</v>
      </c>
      <c r="F333" s="53" t="s">
        <v>2633</v>
      </c>
      <c r="G333" s="390"/>
      <c r="H333" s="54" t="s">
        <v>119</v>
      </c>
      <c r="I333" s="391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3">
      <c r="A334" s="13">
        <v>327</v>
      </c>
      <c r="B334" s="390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91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3">
      <c r="A335" s="13">
        <v>328</v>
      </c>
      <c r="B335" s="390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91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3">
      <c r="A336" s="13">
        <v>329</v>
      </c>
      <c r="B336" s="390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91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3">
      <c r="A337" s="13" t="s">
        <v>2641</v>
      </c>
      <c r="B337" s="390"/>
      <c r="C337" s="57" t="s">
        <v>2642</v>
      </c>
      <c r="D337" s="56"/>
      <c r="E337" s="55"/>
      <c r="F337" s="53"/>
      <c r="G337" s="57"/>
      <c r="H337" s="54"/>
      <c r="I337" s="391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3">
      <c r="A338" s="13">
        <v>330</v>
      </c>
      <c r="B338" s="390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3">
      <c r="A339" s="13">
        <v>331</v>
      </c>
      <c r="B339" s="390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3">
      <c r="A340" s="13" t="s">
        <v>2644</v>
      </c>
      <c r="B340" s="390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3">
      <c r="A341" s="13">
        <v>332</v>
      </c>
      <c r="B341" s="390"/>
      <c r="C341" s="55" t="s">
        <v>2646</v>
      </c>
      <c r="D341" s="56" t="s">
        <v>14</v>
      </c>
      <c r="E341" s="55" t="s">
        <v>2629</v>
      </c>
      <c r="F341" s="53" t="s">
        <v>2647</v>
      </c>
      <c r="G341" s="390" t="s">
        <v>2648</v>
      </c>
      <c r="H341" s="54" t="s">
        <v>17</v>
      </c>
      <c r="I341" s="391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3">
      <c r="A342" s="13">
        <v>333</v>
      </c>
      <c r="B342" s="390"/>
      <c r="C342" s="55" t="s">
        <v>2649</v>
      </c>
      <c r="D342" s="56" t="s">
        <v>14</v>
      </c>
      <c r="E342" s="55" t="s">
        <v>119</v>
      </c>
      <c r="F342" s="53" t="s">
        <v>2650</v>
      </c>
      <c r="G342" s="390"/>
      <c r="H342" s="54" t="s">
        <v>119</v>
      </c>
      <c r="I342" s="391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3">
      <c r="A343" s="13">
        <v>334</v>
      </c>
      <c r="B343" s="390"/>
      <c r="C343" s="55" t="s">
        <v>2651</v>
      </c>
      <c r="D343" s="56" t="s">
        <v>14</v>
      </c>
      <c r="E343" s="55" t="s">
        <v>119</v>
      </c>
      <c r="F343" s="53" t="s">
        <v>2652</v>
      </c>
      <c r="G343" s="390"/>
      <c r="H343" s="54" t="s">
        <v>119</v>
      </c>
      <c r="I343" s="391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3">
      <c r="A344" s="13">
        <v>335</v>
      </c>
      <c r="B344" s="390"/>
      <c r="C344" s="55" t="s">
        <v>2653</v>
      </c>
      <c r="D344" s="56" t="s">
        <v>14</v>
      </c>
      <c r="E344" s="55" t="s">
        <v>119</v>
      </c>
      <c r="F344" s="53" t="s">
        <v>2630</v>
      </c>
      <c r="G344" s="390"/>
      <c r="H344" s="54" t="s">
        <v>119</v>
      </c>
      <c r="I344" s="391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3">
      <c r="A345" s="13">
        <v>336</v>
      </c>
      <c r="B345" s="390"/>
      <c r="C345" s="55" t="s">
        <v>2654</v>
      </c>
      <c r="D345" s="56" t="s">
        <v>14</v>
      </c>
      <c r="E345" s="55" t="s">
        <v>119</v>
      </c>
      <c r="F345" s="53" t="s">
        <v>2632</v>
      </c>
      <c r="G345" s="390"/>
      <c r="H345" s="54" t="s">
        <v>119</v>
      </c>
      <c r="I345" s="391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3">
      <c r="A346" s="13" t="s">
        <v>2655</v>
      </c>
      <c r="B346" s="390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3">
      <c r="A347" s="13">
        <v>337</v>
      </c>
      <c r="B347" s="390"/>
      <c r="C347" s="55" t="s">
        <v>2657</v>
      </c>
      <c r="D347" s="56" t="s">
        <v>14</v>
      </c>
      <c r="E347" s="55" t="s">
        <v>2629</v>
      </c>
      <c r="F347" s="53" t="s">
        <v>2632</v>
      </c>
      <c r="G347" s="390" t="s">
        <v>2631</v>
      </c>
      <c r="H347" s="54" t="s">
        <v>17</v>
      </c>
      <c r="I347" s="391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3">
      <c r="A348" s="13">
        <v>338</v>
      </c>
      <c r="B348" s="390"/>
      <c r="C348" s="55" t="s">
        <v>2658</v>
      </c>
      <c r="D348" s="56" t="s">
        <v>14</v>
      </c>
      <c r="E348" s="55" t="s">
        <v>119</v>
      </c>
      <c r="F348" s="53" t="s">
        <v>2632</v>
      </c>
      <c r="G348" s="390"/>
      <c r="H348" s="54" t="s">
        <v>119</v>
      </c>
      <c r="I348" s="391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3">
      <c r="A349" s="13">
        <v>339</v>
      </c>
      <c r="B349" s="390"/>
      <c r="C349" s="55" t="s">
        <v>2659</v>
      </c>
      <c r="D349" s="56" t="s">
        <v>14</v>
      </c>
      <c r="E349" s="55" t="s">
        <v>119</v>
      </c>
      <c r="F349" s="53" t="s">
        <v>2633</v>
      </c>
      <c r="G349" s="390"/>
      <c r="H349" s="54" t="s">
        <v>119</v>
      </c>
      <c r="I349" s="391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3">
      <c r="A350" s="13">
        <v>340</v>
      </c>
      <c r="B350" s="390"/>
      <c r="C350" s="55" t="s">
        <v>2660</v>
      </c>
      <c r="D350" s="56" t="s">
        <v>14</v>
      </c>
      <c r="E350" s="55" t="s">
        <v>119</v>
      </c>
      <c r="F350" s="53" t="s">
        <v>2630</v>
      </c>
      <c r="G350" s="390"/>
      <c r="H350" s="54" t="s">
        <v>119</v>
      </c>
      <c r="I350" s="391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3">
      <c r="A351" s="13">
        <v>341</v>
      </c>
      <c r="B351" s="390"/>
      <c r="C351" s="55" t="s">
        <v>2661</v>
      </c>
      <c r="D351" s="56" t="s">
        <v>14</v>
      </c>
      <c r="E351" s="55" t="s">
        <v>119</v>
      </c>
      <c r="F351" s="53" t="s">
        <v>2630</v>
      </c>
      <c r="G351" s="390"/>
      <c r="H351" s="54" t="s">
        <v>119</v>
      </c>
      <c r="I351" s="391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3">
      <c r="A352" s="13">
        <v>342</v>
      </c>
      <c r="B352" s="390"/>
      <c r="C352" s="55" t="s">
        <v>2662</v>
      </c>
      <c r="D352" s="56" t="s">
        <v>14</v>
      </c>
      <c r="E352" s="55" t="s">
        <v>119</v>
      </c>
      <c r="F352" s="53" t="s">
        <v>2630</v>
      </c>
      <c r="G352" s="390"/>
      <c r="H352" s="54" t="s">
        <v>119</v>
      </c>
      <c r="I352" s="391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3">
      <c r="A353" s="13">
        <v>343</v>
      </c>
      <c r="B353" s="390"/>
      <c r="C353" s="55" t="s">
        <v>2663</v>
      </c>
      <c r="D353" s="56" t="s">
        <v>14</v>
      </c>
      <c r="E353" s="55" t="s">
        <v>119</v>
      </c>
      <c r="F353" s="53" t="s">
        <v>2630</v>
      </c>
      <c r="G353" s="390"/>
      <c r="H353" s="54" t="s">
        <v>119</v>
      </c>
      <c r="I353" s="391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3">
      <c r="A354" s="13">
        <v>344</v>
      </c>
      <c r="B354" s="390"/>
      <c r="C354" s="55" t="s">
        <v>2664</v>
      </c>
      <c r="D354" s="56" t="s">
        <v>14</v>
      </c>
      <c r="E354" s="55" t="s">
        <v>119</v>
      </c>
      <c r="F354" s="53" t="s">
        <v>2632</v>
      </c>
      <c r="G354" s="390"/>
      <c r="H354" s="54" t="s">
        <v>119</v>
      </c>
      <c r="I354" s="391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3">
      <c r="A355" s="13">
        <v>345</v>
      </c>
      <c r="B355" s="390"/>
      <c r="C355" s="55" t="s">
        <v>2827</v>
      </c>
      <c r="D355" s="56" t="s">
        <v>14</v>
      </c>
      <c r="E355" s="55" t="s">
        <v>119</v>
      </c>
      <c r="F355" s="53" t="s">
        <v>2632</v>
      </c>
      <c r="G355" s="390"/>
      <c r="H355" s="54" t="s">
        <v>119</v>
      </c>
      <c r="I355" s="391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3">
      <c r="A356" s="13">
        <v>346</v>
      </c>
      <c r="B356" s="390"/>
      <c r="C356" s="55" t="s">
        <v>2659</v>
      </c>
      <c r="D356" s="56" t="s">
        <v>14</v>
      </c>
      <c r="E356" s="55" t="s">
        <v>119</v>
      </c>
      <c r="F356" s="53" t="s">
        <v>2633</v>
      </c>
      <c r="G356" s="390"/>
      <c r="H356" s="54" t="s">
        <v>119</v>
      </c>
      <c r="I356" s="391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3">
      <c r="A357" s="13">
        <v>347</v>
      </c>
      <c r="B357" s="390"/>
      <c r="C357" s="55" t="s">
        <v>2660</v>
      </c>
      <c r="D357" s="56" t="s">
        <v>14</v>
      </c>
      <c r="E357" s="55" t="s">
        <v>119</v>
      </c>
      <c r="F357" s="53" t="s">
        <v>2630</v>
      </c>
      <c r="G357" s="390"/>
      <c r="H357" s="54" t="s">
        <v>119</v>
      </c>
      <c r="I357" s="391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3">
      <c r="A358" s="13">
        <v>348</v>
      </c>
      <c r="B358" s="390"/>
      <c r="C358" s="55" t="s">
        <v>2661</v>
      </c>
      <c r="D358" s="56" t="s">
        <v>14</v>
      </c>
      <c r="E358" s="55" t="s">
        <v>119</v>
      </c>
      <c r="F358" s="53" t="s">
        <v>2630</v>
      </c>
      <c r="G358" s="390"/>
      <c r="H358" s="54" t="s">
        <v>119</v>
      </c>
      <c r="I358" s="391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3">
      <c r="A359" s="13">
        <v>349</v>
      </c>
      <c r="B359" s="390"/>
      <c r="C359" s="55" t="s">
        <v>2662</v>
      </c>
      <c r="D359" s="56" t="s">
        <v>14</v>
      </c>
      <c r="E359" s="55" t="s">
        <v>119</v>
      </c>
      <c r="F359" s="53" t="s">
        <v>2630</v>
      </c>
      <c r="G359" s="390"/>
      <c r="H359" s="54" t="s">
        <v>119</v>
      </c>
      <c r="I359" s="391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3">
      <c r="A360" s="13">
        <v>350</v>
      </c>
      <c r="B360" s="390"/>
      <c r="C360" s="55" t="s">
        <v>2663</v>
      </c>
      <c r="D360" s="56" t="s">
        <v>14</v>
      </c>
      <c r="E360" s="55" t="s">
        <v>119</v>
      </c>
      <c r="F360" s="53" t="s">
        <v>2630</v>
      </c>
      <c r="G360" s="390"/>
      <c r="H360" s="54" t="s">
        <v>119</v>
      </c>
      <c r="I360" s="391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3">
      <c r="A361" s="13">
        <v>351</v>
      </c>
      <c r="B361" s="390"/>
      <c r="C361" s="55" t="s">
        <v>2664</v>
      </c>
      <c r="D361" s="56" t="s">
        <v>14</v>
      </c>
      <c r="E361" s="55" t="s">
        <v>119</v>
      </c>
      <c r="F361" s="53" t="s">
        <v>2632</v>
      </c>
      <c r="G361" s="390"/>
      <c r="H361" s="54" t="s">
        <v>119</v>
      </c>
      <c r="I361" s="391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3">
      <c r="A362" s="13">
        <v>352</v>
      </c>
      <c r="B362" s="390"/>
      <c r="C362" s="55" t="s">
        <v>2827</v>
      </c>
      <c r="D362" s="56" t="s">
        <v>14</v>
      </c>
      <c r="E362" s="55" t="s">
        <v>119</v>
      </c>
      <c r="F362" s="53" t="s">
        <v>2632</v>
      </c>
      <c r="G362" s="390"/>
      <c r="H362" s="54" t="s">
        <v>119</v>
      </c>
      <c r="I362" s="391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3">
      <c r="A363" s="13">
        <v>353</v>
      </c>
      <c r="B363" s="390"/>
      <c r="C363" s="55" t="s">
        <v>2710</v>
      </c>
      <c r="D363" s="56" t="s">
        <v>2711</v>
      </c>
      <c r="E363" s="373" t="s">
        <v>2725</v>
      </c>
      <c r="F363" s="53" t="s">
        <v>2712</v>
      </c>
      <c r="G363" s="390" t="s">
        <v>2713</v>
      </c>
      <c r="H363" s="391" t="s">
        <v>17</v>
      </c>
      <c r="I363" s="391"/>
      <c r="J363" s="389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3">
      <c r="A364" s="13">
        <v>354</v>
      </c>
      <c r="B364" s="390"/>
      <c r="C364" s="55" t="s">
        <v>2714</v>
      </c>
      <c r="D364" s="56" t="s">
        <v>2711</v>
      </c>
      <c r="E364" s="373"/>
      <c r="F364" s="53" t="s">
        <v>2715</v>
      </c>
      <c r="G364" s="390"/>
      <c r="H364" s="391"/>
      <c r="I364" s="391"/>
      <c r="J364" s="389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3">
      <c r="A365" s="13">
        <v>355</v>
      </c>
      <c r="B365" s="390"/>
      <c r="C365" s="55" t="s">
        <v>2716</v>
      </c>
      <c r="D365" s="56" t="s">
        <v>2711</v>
      </c>
      <c r="E365" s="373"/>
      <c r="F365" s="53" t="s">
        <v>2717</v>
      </c>
      <c r="G365" s="390"/>
      <c r="H365" s="391"/>
      <c r="I365" s="391"/>
      <c r="J365" s="389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3">
      <c r="A366" s="13">
        <v>356</v>
      </c>
      <c r="B366" s="390"/>
      <c r="C366" s="55" t="s">
        <v>2718</v>
      </c>
      <c r="D366" s="56" t="s">
        <v>2711</v>
      </c>
      <c r="E366" s="373"/>
      <c r="F366" s="53" t="s">
        <v>2715</v>
      </c>
      <c r="G366" s="390"/>
      <c r="H366" s="391"/>
      <c r="I366" s="391"/>
      <c r="J366" s="389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3">
      <c r="A367" s="13">
        <v>357</v>
      </c>
      <c r="B367" s="390"/>
      <c r="C367" s="55" t="s">
        <v>2719</v>
      </c>
      <c r="D367" s="56" t="s">
        <v>2711</v>
      </c>
      <c r="E367" s="373"/>
      <c r="F367" s="53" t="s">
        <v>2712</v>
      </c>
      <c r="G367" s="390"/>
      <c r="H367" s="391"/>
      <c r="I367" s="391"/>
      <c r="J367" s="389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3">
      <c r="A368" s="13">
        <v>358</v>
      </c>
      <c r="B368" s="390"/>
      <c r="C368" s="55" t="s">
        <v>2720</v>
      </c>
      <c r="D368" s="56" t="s">
        <v>2711</v>
      </c>
      <c r="E368" s="373"/>
      <c r="F368" s="53" t="s">
        <v>2717</v>
      </c>
      <c r="G368" s="390"/>
      <c r="H368" s="391"/>
      <c r="I368" s="391"/>
      <c r="J368" s="389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3">
      <c r="A369" s="13">
        <v>359</v>
      </c>
      <c r="B369" s="390"/>
      <c r="C369" s="55" t="s">
        <v>2721</v>
      </c>
      <c r="D369" s="56" t="s">
        <v>2711</v>
      </c>
      <c r="E369" s="373"/>
      <c r="F369" s="53" t="s">
        <v>2722</v>
      </c>
      <c r="G369" s="390"/>
      <c r="H369" s="391"/>
      <c r="I369" s="391"/>
      <c r="J369" s="389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3">
      <c r="A370" s="13">
        <v>360</v>
      </c>
      <c r="B370" s="390"/>
      <c r="C370" s="55" t="s">
        <v>2723</v>
      </c>
      <c r="D370" s="56" t="s">
        <v>2711</v>
      </c>
      <c r="E370" s="373"/>
      <c r="F370" s="53" t="s">
        <v>2724</v>
      </c>
      <c r="G370" s="390"/>
      <c r="H370" s="391"/>
      <c r="I370" s="391"/>
      <c r="J370" s="389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3">
      <c r="A371" s="13">
        <v>361</v>
      </c>
      <c r="B371" s="390"/>
      <c r="C371" s="55" t="s">
        <v>158</v>
      </c>
      <c r="D371" s="56" t="s">
        <v>127</v>
      </c>
      <c r="E371" s="55" t="s">
        <v>159</v>
      </c>
      <c r="F371" s="53" t="s">
        <v>160</v>
      </c>
      <c r="G371" s="376" t="s">
        <v>165</v>
      </c>
      <c r="H371" s="373" t="s">
        <v>17</v>
      </c>
      <c r="I371" s="373" t="s">
        <v>161</v>
      </c>
      <c r="J371" s="389" t="s">
        <v>162</v>
      </c>
      <c r="K371" s="388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3">
      <c r="A372" s="13">
        <v>362</v>
      </c>
      <c r="B372" s="390"/>
      <c r="C372" s="55" t="s">
        <v>163</v>
      </c>
      <c r="D372" s="56" t="s">
        <v>127</v>
      </c>
      <c r="E372" s="54" t="s">
        <v>44</v>
      </c>
      <c r="F372" s="53" t="s">
        <v>164</v>
      </c>
      <c r="G372" s="376"/>
      <c r="H372" s="373"/>
      <c r="I372" s="373"/>
      <c r="J372" s="389"/>
      <c r="K372" s="388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3">
      <c r="A373" s="13">
        <v>363</v>
      </c>
      <c r="B373" s="390"/>
      <c r="C373" s="55" t="s">
        <v>1489</v>
      </c>
      <c r="D373" s="56" t="s">
        <v>127</v>
      </c>
      <c r="E373" s="54" t="s">
        <v>159</v>
      </c>
      <c r="F373" s="53" t="s">
        <v>1490</v>
      </c>
      <c r="G373" s="376"/>
      <c r="H373" s="373"/>
      <c r="I373" s="373"/>
      <c r="J373" s="389"/>
      <c r="K373" s="388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3">
      <c r="A374" s="13">
        <v>364</v>
      </c>
      <c r="B374" s="390"/>
      <c r="C374" s="55" t="s">
        <v>1491</v>
      </c>
      <c r="D374" s="56" t="s">
        <v>127</v>
      </c>
      <c r="E374" s="54" t="s">
        <v>159</v>
      </c>
      <c r="F374" s="53" t="s">
        <v>1492</v>
      </c>
      <c r="G374" s="376"/>
      <c r="H374" s="373"/>
      <c r="I374" s="373"/>
      <c r="J374" s="389"/>
      <c r="K374" s="388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3">
      <c r="A375" s="13">
        <v>365</v>
      </c>
      <c r="B375" s="390"/>
      <c r="C375" s="55" t="s">
        <v>1493</v>
      </c>
      <c r="D375" s="56" t="s">
        <v>127</v>
      </c>
      <c r="E375" s="54" t="s">
        <v>159</v>
      </c>
      <c r="F375" s="53" t="s">
        <v>1494</v>
      </c>
      <c r="G375" s="376"/>
      <c r="H375" s="373"/>
      <c r="I375" s="373"/>
      <c r="J375" s="389"/>
      <c r="K375" s="388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3">
      <c r="A376" s="13">
        <v>366</v>
      </c>
      <c r="B376" s="390"/>
      <c r="C376" s="55" t="s">
        <v>1495</v>
      </c>
      <c r="D376" s="56" t="s">
        <v>127</v>
      </c>
      <c r="E376" s="54" t="s">
        <v>159</v>
      </c>
      <c r="F376" s="53" t="s">
        <v>1496</v>
      </c>
      <c r="G376" s="376"/>
      <c r="H376" s="373"/>
      <c r="I376" s="373"/>
      <c r="J376" s="389"/>
      <c r="K376" s="388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3">
      <c r="A377" s="13">
        <v>367</v>
      </c>
      <c r="B377" s="390"/>
      <c r="C377" s="55" t="s">
        <v>1497</v>
      </c>
      <c r="D377" s="56" t="s">
        <v>127</v>
      </c>
      <c r="E377" s="54" t="s">
        <v>159</v>
      </c>
      <c r="F377" s="53" t="s">
        <v>1498</v>
      </c>
      <c r="G377" s="376"/>
      <c r="H377" s="373"/>
      <c r="I377" s="373"/>
      <c r="J377" s="389"/>
      <c r="K377" s="388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3">
      <c r="A378" s="13">
        <v>368</v>
      </c>
      <c r="B378" s="390"/>
      <c r="C378" s="55" t="s">
        <v>1497</v>
      </c>
      <c r="D378" s="56" t="s">
        <v>127</v>
      </c>
      <c r="E378" s="54" t="s">
        <v>159</v>
      </c>
      <c r="F378" s="53" t="s">
        <v>1499</v>
      </c>
      <c r="G378" s="376"/>
      <c r="H378" s="373"/>
      <c r="I378" s="373"/>
      <c r="J378" s="389"/>
      <c r="K378" s="388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3">
      <c r="A379" s="13">
        <v>369</v>
      </c>
      <c r="B379" s="390"/>
      <c r="C379" s="55" t="s">
        <v>1500</v>
      </c>
      <c r="D379" s="56" t="s">
        <v>127</v>
      </c>
      <c r="E379" s="54" t="s">
        <v>159</v>
      </c>
      <c r="F379" s="53" t="s">
        <v>1499</v>
      </c>
      <c r="G379" s="376"/>
      <c r="H379" s="373"/>
      <c r="I379" s="373"/>
      <c r="J379" s="389"/>
      <c r="K379" s="388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3">
      <c r="A380" s="13">
        <v>370</v>
      </c>
      <c r="B380" s="390"/>
      <c r="C380" s="55" t="s">
        <v>2687</v>
      </c>
      <c r="D380" s="56" t="s">
        <v>14</v>
      </c>
      <c r="E380" s="391" t="s">
        <v>2293</v>
      </c>
      <c r="F380" s="53" t="s">
        <v>2688</v>
      </c>
      <c r="G380" s="376" t="s">
        <v>2684</v>
      </c>
      <c r="H380" s="373" t="s">
        <v>17</v>
      </c>
      <c r="I380" s="55"/>
      <c r="J380" s="389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3">
      <c r="A381" s="13">
        <v>371</v>
      </c>
      <c r="B381" s="390"/>
      <c r="C381" s="55" t="s">
        <v>2687</v>
      </c>
      <c r="D381" s="56" t="s">
        <v>14</v>
      </c>
      <c r="E381" s="391"/>
      <c r="F381" s="53" t="s">
        <v>1858</v>
      </c>
      <c r="G381" s="376"/>
      <c r="H381" s="373"/>
      <c r="I381" s="55"/>
      <c r="J381" s="389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3">
      <c r="A382" s="13">
        <v>372</v>
      </c>
      <c r="B382" s="390"/>
      <c r="C382" s="55" t="s">
        <v>2687</v>
      </c>
      <c r="D382" s="56" t="s">
        <v>14</v>
      </c>
      <c r="E382" s="391"/>
      <c r="F382" s="53" t="s">
        <v>2689</v>
      </c>
      <c r="G382" s="376"/>
      <c r="H382" s="373"/>
      <c r="I382" s="55"/>
      <c r="J382" s="389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3">
      <c r="A383" s="13">
        <v>373</v>
      </c>
      <c r="B383" s="390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376" t="s">
        <v>1862</v>
      </c>
      <c r="H383" s="373" t="s">
        <v>17</v>
      </c>
      <c r="I383" s="373" t="s">
        <v>1381</v>
      </c>
      <c r="J383" s="389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3">
      <c r="A384" s="13">
        <v>374</v>
      </c>
      <c r="B384" s="390"/>
      <c r="C384" s="55" t="s">
        <v>1382</v>
      </c>
      <c r="D384" s="56" t="s">
        <v>700</v>
      </c>
      <c r="E384" s="54" t="s">
        <v>1375</v>
      </c>
      <c r="F384" s="53" t="s">
        <v>1378</v>
      </c>
      <c r="G384" s="376"/>
      <c r="H384" s="373"/>
      <c r="I384" s="373"/>
      <c r="J384" s="389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3">
      <c r="A385" s="13">
        <v>375</v>
      </c>
      <c r="B385" s="390"/>
      <c r="C385" s="55" t="s">
        <v>1382</v>
      </c>
      <c r="D385" s="56" t="s">
        <v>700</v>
      </c>
      <c r="E385" s="54" t="s">
        <v>1375</v>
      </c>
      <c r="F385" s="53" t="s">
        <v>1379</v>
      </c>
      <c r="G385" s="376"/>
      <c r="H385" s="373"/>
      <c r="I385" s="373"/>
      <c r="J385" s="389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3">
      <c r="A386" s="13">
        <v>376</v>
      </c>
      <c r="B386" s="390"/>
      <c r="C386" s="55" t="s">
        <v>1382</v>
      </c>
      <c r="D386" s="56" t="s">
        <v>700</v>
      </c>
      <c r="E386" s="54" t="s">
        <v>1375</v>
      </c>
      <c r="F386" s="53" t="s">
        <v>1380</v>
      </c>
      <c r="G386" s="376"/>
      <c r="H386" s="373"/>
      <c r="I386" s="373"/>
      <c r="J386" s="389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3">
      <c r="A387" s="13">
        <v>377</v>
      </c>
      <c r="B387" s="390"/>
      <c r="C387" s="55" t="s">
        <v>1382</v>
      </c>
      <c r="D387" s="56" t="s">
        <v>700</v>
      </c>
      <c r="E387" s="54" t="s">
        <v>1376</v>
      </c>
      <c r="F387" s="53" t="s">
        <v>1378</v>
      </c>
      <c r="G387" s="376"/>
      <c r="H387" s="373"/>
      <c r="I387" s="373"/>
      <c r="J387" s="389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3">
      <c r="A388" s="13">
        <v>378</v>
      </c>
      <c r="B388" s="390"/>
      <c r="C388" s="55" t="s">
        <v>1382</v>
      </c>
      <c r="D388" s="56" t="s">
        <v>700</v>
      </c>
      <c r="E388" s="54" t="s">
        <v>1376</v>
      </c>
      <c r="F388" s="53" t="s">
        <v>1379</v>
      </c>
      <c r="G388" s="376"/>
      <c r="H388" s="373"/>
      <c r="I388" s="373"/>
      <c r="J388" s="389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3">
      <c r="A389" s="13">
        <v>379</v>
      </c>
      <c r="B389" s="390"/>
      <c r="C389" s="55" t="s">
        <v>1382</v>
      </c>
      <c r="D389" s="56" t="s">
        <v>700</v>
      </c>
      <c r="E389" s="54" t="s">
        <v>1376</v>
      </c>
      <c r="F389" s="53" t="s">
        <v>1380</v>
      </c>
      <c r="G389" s="376"/>
      <c r="H389" s="373"/>
      <c r="I389" s="373"/>
      <c r="J389" s="389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3">
      <c r="A390" s="13">
        <v>380</v>
      </c>
      <c r="B390" s="390"/>
      <c r="C390" s="55" t="s">
        <v>2591</v>
      </c>
      <c r="D390" s="56" t="s">
        <v>700</v>
      </c>
      <c r="E390" s="54" t="s">
        <v>2926</v>
      </c>
      <c r="F390" s="53" t="s">
        <v>2590</v>
      </c>
      <c r="G390" s="376"/>
      <c r="H390" s="373"/>
      <c r="I390" s="373"/>
      <c r="J390" s="389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3">
      <c r="A391" s="13">
        <v>381</v>
      </c>
      <c r="B391" s="390"/>
      <c r="C391" s="55" t="s">
        <v>2591</v>
      </c>
      <c r="D391" s="56" t="s">
        <v>700</v>
      </c>
      <c r="E391" s="54" t="s">
        <v>2926</v>
      </c>
      <c r="F391" s="53" t="s">
        <v>1377</v>
      </c>
      <c r="G391" s="376"/>
      <c r="H391" s="373"/>
      <c r="I391" s="373"/>
      <c r="J391" s="389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3">
      <c r="A392" s="13">
        <v>382</v>
      </c>
      <c r="B392" s="390"/>
      <c r="C392" s="55" t="s">
        <v>2591</v>
      </c>
      <c r="D392" s="56" t="s">
        <v>700</v>
      </c>
      <c r="E392" s="54" t="s">
        <v>2926</v>
      </c>
      <c r="F392" s="53" t="s">
        <v>1378</v>
      </c>
      <c r="G392" s="376"/>
      <c r="H392" s="373"/>
      <c r="I392" s="373"/>
      <c r="J392" s="389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3">
      <c r="A393" s="13">
        <v>383</v>
      </c>
      <c r="B393" s="390"/>
      <c r="C393" s="55" t="s">
        <v>2591</v>
      </c>
      <c r="D393" s="56" t="s">
        <v>700</v>
      </c>
      <c r="E393" s="54" t="s">
        <v>2926</v>
      </c>
      <c r="F393" s="53" t="s">
        <v>1379</v>
      </c>
      <c r="G393" s="376"/>
      <c r="H393" s="373"/>
      <c r="I393" s="373"/>
      <c r="J393" s="389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3">
      <c r="A394" s="13">
        <v>384</v>
      </c>
      <c r="B394" s="390"/>
      <c r="C394" s="55" t="s">
        <v>2591</v>
      </c>
      <c r="D394" s="56" t="s">
        <v>700</v>
      </c>
      <c r="E394" s="54" t="s">
        <v>2926</v>
      </c>
      <c r="F394" s="53" t="s">
        <v>1380</v>
      </c>
      <c r="G394" s="376"/>
      <c r="H394" s="373"/>
      <c r="I394" s="373"/>
      <c r="J394" s="389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3">
      <c r="A395" s="13">
        <v>385</v>
      </c>
      <c r="B395" s="390"/>
      <c r="C395" s="55" t="s">
        <v>2591</v>
      </c>
      <c r="D395" s="56" t="s">
        <v>700</v>
      </c>
      <c r="E395" s="54" t="s">
        <v>2926</v>
      </c>
      <c r="F395" s="53" t="s">
        <v>2927</v>
      </c>
      <c r="G395" s="376"/>
      <c r="H395" s="373"/>
      <c r="I395" s="373"/>
      <c r="J395" s="389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3">
      <c r="A396" s="13">
        <v>386</v>
      </c>
      <c r="B396" s="390"/>
      <c r="C396" s="55" t="s">
        <v>168</v>
      </c>
      <c r="D396" s="56" t="s">
        <v>127</v>
      </c>
      <c r="E396" s="55" t="s">
        <v>169</v>
      </c>
      <c r="F396" s="53" t="s">
        <v>170</v>
      </c>
      <c r="G396" s="376" t="s">
        <v>41</v>
      </c>
      <c r="H396" s="54" t="s">
        <v>44</v>
      </c>
      <c r="I396" s="55"/>
      <c r="J396" s="389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3">
      <c r="A397" s="13">
        <v>387</v>
      </c>
      <c r="B397" s="390"/>
      <c r="C397" s="55" t="s">
        <v>171</v>
      </c>
      <c r="D397" s="56" t="s">
        <v>127</v>
      </c>
      <c r="E397" s="55" t="s">
        <v>169</v>
      </c>
      <c r="F397" s="53"/>
      <c r="G397" s="376"/>
      <c r="H397" s="54" t="s">
        <v>44</v>
      </c>
      <c r="I397" s="55"/>
      <c r="J397" s="389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3">
      <c r="A398" s="13">
        <v>388</v>
      </c>
      <c r="B398" s="390"/>
      <c r="C398" s="55" t="s">
        <v>172</v>
      </c>
      <c r="D398" s="56" t="s">
        <v>127</v>
      </c>
      <c r="E398" s="55" t="s">
        <v>169</v>
      </c>
      <c r="F398" s="53"/>
      <c r="G398" s="376"/>
      <c r="H398" s="54" t="s">
        <v>44</v>
      </c>
      <c r="I398" s="55"/>
      <c r="J398" s="389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3">
      <c r="A399" s="13">
        <v>389</v>
      </c>
      <c r="B399" s="390"/>
      <c r="C399" s="55" t="s">
        <v>173</v>
      </c>
      <c r="D399" s="56" t="s">
        <v>127</v>
      </c>
      <c r="E399" s="55" t="s">
        <v>169</v>
      </c>
      <c r="F399" s="53"/>
      <c r="G399" s="376"/>
      <c r="H399" s="54" t="s">
        <v>44</v>
      </c>
      <c r="I399" s="55"/>
      <c r="J399" s="389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3">
      <c r="A400" s="13">
        <v>390</v>
      </c>
      <c r="B400" s="390"/>
      <c r="C400" s="55" t="s">
        <v>174</v>
      </c>
      <c r="D400" s="56" t="s">
        <v>127</v>
      </c>
      <c r="E400" s="55" t="s">
        <v>169</v>
      </c>
      <c r="F400" s="53" t="s">
        <v>175</v>
      </c>
      <c r="G400" s="376"/>
      <c r="H400" s="54" t="s">
        <v>44</v>
      </c>
      <c r="I400" s="55"/>
      <c r="J400" s="389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3">
      <c r="A401" s="13">
        <v>391</v>
      </c>
      <c r="B401" s="390"/>
      <c r="C401" s="55" t="s">
        <v>176</v>
      </c>
      <c r="D401" s="56" t="s">
        <v>127</v>
      </c>
      <c r="E401" s="55" t="s">
        <v>169</v>
      </c>
      <c r="F401" s="53"/>
      <c r="G401" s="376"/>
      <c r="H401" s="54" t="s">
        <v>44</v>
      </c>
      <c r="I401" s="55"/>
      <c r="J401" s="389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3">
      <c r="A402" s="13">
        <v>392</v>
      </c>
      <c r="B402" s="390"/>
      <c r="C402" s="55" t="s">
        <v>177</v>
      </c>
      <c r="D402" s="56" t="s">
        <v>127</v>
      </c>
      <c r="E402" s="55" t="s">
        <v>169</v>
      </c>
      <c r="F402" s="53"/>
      <c r="G402" s="376"/>
      <c r="H402" s="54" t="s">
        <v>44</v>
      </c>
      <c r="I402" s="55"/>
      <c r="J402" s="389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3">
      <c r="A403" s="13">
        <v>393</v>
      </c>
      <c r="B403" s="390"/>
      <c r="C403" s="55" t="s">
        <v>178</v>
      </c>
      <c r="D403" s="56" t="s">
        <v>127</v>
      </c>
      <c r="E403" s="55" t="s">
        <v>159</v>
      </c>
      <c r="F403" s="53" t="s">
        <v>179</v>
      </c>
      <c r="G403" s="376" t="s">
        <v>165</v>
      </c>
      <c r="H403" s="55" t="s">
        <v>17</v>
      </c>
      <c r="I403" s="55" t="s">
        <v>161</v>
      </c>
      <c r="J403" s="389" t="s">
        <v>162</v>
      </c>
      <c r="K403" s="388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3">
      <c r="A404" s="13">
        <v>394</v>
      </c>
      <c r="B404" s="390"/>
      <c r="C404" s="55" t="s">
        <v>180</v>
      </c>
      <c r="D404" s="56" t="s">
        <v>127</v>
      </c>
      <c r="E404" s="55" t="s">
        <v>159</v>
      </c>
      <c r="F404" s="53" t="s">
        <v>181</v>
      </c>
      <c r="G404" s="376"/>
      <c r="H404" s="54" t="s">
        <v>44</v>
      </c>
      <c r="I404" s="54" t="s">
        <v>44</v>
      </c>
      <c r="J404" s="389"/>
      <c r="K404" s="388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3">
      <c r="A405" s="13">
        <v>395</v>
      </c>
      <c r="B405" s="390"/>
      <c r="C405" s="55" t="s">
        <v>182</v>
      </c>
      <c r="D405" s="56" t="s">
        <v>127</v>
      </c>
      <c r="E405" s="55" t="s">
        <v>159</v>
      </c>
      <c r="F405" s="53" t="s">
        <v>183</v>
      </c>
      <c r="G405" s="376"/>
      <c r="H405" s="54" t="s">
        <v>44</v>
      </c>
      <c r="I405" s="54" t="s">
        <v>44</v>
      </c>
      <c r="J405" s="389"/>
      <c r="K405" s="388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3">
      <c r="A406" s="13">
        <v>396</v>
      </c>
      <c r="B406" s="390"/>
      <c r="C406" s="55" t="s">
        <v>184</v>
      </c>
      <c r="D406" s="56" t="s">
        <v>127</v>
      </c>
      <c r="E406" s="55" t="s">
        <v>159</v>
      </c>
      <c r="F406" s="53" t="s">
        <v>185</v>
      </c>
      <c r="G406" s="376"/>
      <c r="H406" s="54" t="s">
        <v>44</v>
      </c>
      <c r="I406" s="54" t="s">
        <v>44</v>
      </c>
      <c r="J406" s="389"/>
      <c r="K406" s="388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3">
      <c r="A407" s="13">
        <v>397</v>
      </c>
      <c r="B407" s="390"/>
      <c r="C407" s="55" t="s">
        <v>186</v>
      </c>
      <c r="D407" s="56" t="s">
        <v>127</v>
      </c>
      <c r="E407" s="55" t="s">
        <v>159</v>
      </c>
      <c r="F407" s="53" t="s">
        <v>187</v>
      </c>
      <c r="G407" s="376"/>
      <c r="H407" s="54" t="s">
        <v>44</v>
      </c>
      <c r="I407" s="54" t="s">
        <v>44</v>
      </c>
      <c r="J407" s="389"/>
      <c r="K407" s="388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3">
      <c r="A408" s="13">
        <v>398</v>
      </c>
      <c r="B408" s="390"/>
      <c r="C408" s="55" t="s">
        <v>188</v>
      </c>
      <c r="D408" s="56" t="s">
        <v>127</v>
      </c>
      <c r="E408" s="55" t="s">
        <v>159</v>
      </c>
      <c r="F408" s="53" t="s">
        <v>189</v>
      </c>
      <c r="G408" s="376"/>
      <c r="H408" s="54" t="s">
        <v>44</v>
      </c>
      <c r="I408" s="54" t="s">
        <v>44</v>
      </c>
      <c r="J408" s="389"/>
      <c r="K408" s="388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3">
      <c r="A409" s="13">
        <v>399</v>
      </c>
      <c r="B409" s="390"/>
      <c r="C409" s="55" t="s">
        <v>190</v>
      </c>
      <c r="D409" s="56" t="s">
        <v>127</v>
      </c>
      <c r="E409" s="55" t="s">
        <v>159</v>
      </c>
      <c r="F409" s="53" t="s">
        <v>191</v>
      </c>
      <c r="G409" s="376"/>
      <c r="H409" s="54" t="s">
        <v>44</v>
      </c>
      <c r="I409" s="54" t="s">
        <v>44</v>
      </c>
      <c r="J409" s="389"/>
      <c r="K409" s="388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3">
      <c r="A410" s="13">
        <v>400</v>
      </c>
      <c r="B410" s="390"/>
      <c r="C410" s="55" t="s">
        <v>192</v>
      </c>
      <c r="D410" s="56" t="s">
        <v>127</v>
      </c>
      <c r="E410" s="55" t="s">
        <v>159</v>
      </c>
      <c r="F410" s="53" t="s">
        <v>185</v>
      </c>
      <c r="G410" s="376"/>
      <c r="H410" s="54" t="s">
        <v>44</v>
      </c>
      <c r="I410" s="54" t="s">
        <v>44</v>
      </c>
      <c r="J410" s="389"/>
      <c r="K410" s="388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3">
      <c r="A411" s="13">
        <v>401</v>
      </c>
      <c r="B411" s="390"/>
      <c r="C411" s="55" t="s">
        <v>1393</v>
      </c>
      <c r="D411" s="56" t="s">
        <v>127</v>
      </c>
      <c r="E411" s="55" t="s">
        <v>159</v>
      </c>
      <c r="F411" s="53" t="s">
        <v>189</v>
      </c>
      <c r="G411" s="376"/>
      <c r="H411" s="54" t="s">
        <v>44</v>
      </c>
      <c r="I411" s="54" t="s">
        <v>44</v>
      </c>
      <c r="J411" s="389"/>
      <c r="K411" s="388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3">
      <c r="A412" s="13">
        <v>402</v>
      </c>
      <c r="B412" s="390"/>
      <c r="C412" s="55" t="s">
        <v>193</v>
      </c>
      <c r="D412" s="56" t="s">
        <v>127</v>
      </c>
      <c r="E412" s="55" t="s">
        <v>159</v>
      </c>
      <c r="F412" s="53" t="s">
        <v>183</v>
      </c>
      <c r="G412" s="376"/>
      <c r="H412" s="54" t="s">
        <v>44</v>
      </c>
      <c r="I412" s="54" t="s">
        <v>44</v>
      </c>
      <c r="J412" s="389"/>
      <c r="K412" s="388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3">
      <c r="A413" s="13">
        <v>403</v>
      </c>
      <c r="B413" s="390"/>
      <c r="C413" s="55" t="s">
        <v>194</v>
      </c>
      <c r="D413" s="56" t="s">
        <v>127</v>
      </c>
      <c r="E413" s="55" t="s">
        <v>159</v>
      </c>
      <c r="F413" s="53" t="s">
        <v>195</v>
      </c>
      <c r="G413" s="376"/>
      <c r="H413" s="54" t="s">
        <v>44</v>
      </c>
      <c r="I413" s="54" t="s">
        <v>44</v>
      </c>
      <c r="J413" s="389"/>
      <c r="K413" s="388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3">
      <c r="A414" s="13">
        <v>404</v>
      </c>
      <c r="B414" s="390"/>
      <c r="C414" s="55" t="s">
        <v>196</v>
      </c>
      <c r="D414" s="56" t="s">
        <v>127</v>
      </c>
      <c r="E414" s="55" t="s">
        <v>159</v>
      </c>
      <c r="F414" s="53" t="s">
        <v>197</v>
      </c>
      <c r="G414" s="376"/>
      <c r="H414" s="54" t="s">
        <v>44</v>
      </c>
      <c r="I414" s="54" t="s">
        <v>44</v>
      </c>
      <c r="J414" s="389"/>
      <c r="K414" s="388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3">
      <c r="A415" s="13">
        <v>405</v>
      </c>
      <c r="B415" s="390"/>
      <c r="C415" s="55" t="s">
        <v>198</v>
      </c>
      <c r="D415" s="56" t="s">
        <v>127</v>
      </c>
      <c r="E415" s="55" t="s">
        <v>159</v>
      </c>
      <c r="F415" s="53" t="s">
        <v>199</v>
      </c>
      <c r="G415" s="376"/>
      <c r="H415" s="54" t="s">
        <v>44</v>
      </c>
      <c r="I415" s="54" t="s">
        <v>44</v>
      </c>
      <c r="J415" s="389"/>
      <c r="K415" s="388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3">
      <c r="A416" s="13">
        <v>406</v>
      </c>
      <c r="B416" s="390"/>
      <c r="C416" s="55" t="s">
        <v>1292</v>
      </c>
      <c r="D416" s="56" t="s">
        <v>127</v>
      </c>
      <c r="E416" s="55" t="s">
        <v>159</v>
      </c>
      <c r="F416" s="53" t="s">
        <v>200</v>
      </c>
      <c r="G416" s="376"/>
      <c r="H416" s="54" t="s">
        <v>44</v>
      </c>
      <c r="I416" s="54" t="s">
        <v>44</v>
      </c>
      <c r="J416" s="389"/>
      <c r="K416" s="388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3">
      <c r="A417" s="13">
        <v>407</v>
      </c>
      <c r="B417" s="390"/>
      <c r="C417" s="55" t="s">
        <v>1291</v>
      </c>
      <c r="D417" s="56" t="s">
        <v>127</v>
      </c>
      <c r="E417" s="55" t="s">
        <v>159</v>
      </c>
      <c r="F417" s="53" t="s">
        <v>201</v>
      </c>
      <c r="G417" s="376"/>
      <c r="H417" s="54" t="s">
        <v>44</v>
      </c>
      <c r="I417" s="54" t="s">
        <v>44</v>
      </c>
      <c r="J417" s="389"/>
      <c r="K417" s="388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3">
      <c r="A418" s="13">
        <v>408</v>
      </c>
      <c r="B418" s="376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90" t="s">
        <v>2628</v>
      </c>
      <c r="H418" s="55" t="s">
        <v>17</v>
      </c>
      <c r="I418" s="55"/>
      <c r="J418" s="389" t="s">
        <v>1266</v>
      </c>
      <c r="K418" s="388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3">
      <c r="A419" s="13">
        <v>409</v>
      </c>
      <c r="B419" s="376"/>
      <c r="C419" s="55" t="s">
        <v>205</v>
      </c>
      <c r="D419" s="56" t="s">
        <v>37</v>
      </c>
      <c r="E419" s="373" t="s">
        <v>206</v>
      </c>
      <c r="F419" s="53" t="s">
        <v>1997</v>
      </c>
      <c r="G419" s="390"/>
      <c r="H419" s="54" t="s">
        <v>44</v>
      </c>
      <c r="I419" s="55"/>
      <c r="J419" s="389"/>
      <c r="K419" s="388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3">
      <c r="A420" s="13">
        <v>410</v>
      </c>
      <c r="B420" s="376"/>
      <c r="C420" s="55" t="s">
        <v>205</v>
      </c>
      <c r="D420" s="56" t="s">
        <v>37</v>
      </c>
      <c r="E420" s="373"/>
      <c r="F420" s="53" t="s">
        <v>1998</v>
      </c>
      <c r="G420" s="390"/>
      <c r="H420" s="54" t="s">
        <v>44</v>
      </c>
      <c r="I420" s="55"/>
      <c r="J420" s="389"/>
      <c r="K420" s="388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3">
      <c r="A421" s="13">
        <v>411</v>
      </c>
      <c r="B421" s="376"/>
      <c r="C421" s="55" t="s">
        <v>205</v>
      </c>
      <c r="D421" s="56" t="s">
        <v>37</v>
      </c>
      <c r="E421" s="373"/>
      <c r="F421" s="53" t="s">
        <v>1999</v>
      </c>
      <c r="G421" s="390"/>
      <c r="H421" s="54" t="s">
        <v>44</v>
      </c>
      <c r="I421" s="55"/>
      <c r="J421" s="389"/>
      <c r="K421" s="388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3">
      <c r="A422" s="13">
        <v>412</v>
      </c>
      <c r="B422" s="376"/>
      <c r="C422" s="55" t="s">
        <v>205</v>
      </c>
      <c r="D422" s="56" t="s">
        <v>37</v>
      </c>
      <c r="E422" s="373"/>
      <c r="F422" s="53" t="s">
        <v>2000</v>
      </c>
      <c r="G422" s="390"/>
      <c r="H422" s="54" t="s">
        <v>44</v>
      </c>
      <c r="I422" s="55"/>
      <c r="J422" s="389"/>
      <c r="K422" s="388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3">
      <c r="A423" s="13">
        <v>413</v>
      </c>
      <c r="B423" s="376"/>
      <c r="C423" s="55" t="s">
        <v>205</v>
      </c>
      <c r="D423" s="56" t="s">
        <v>37</v>
      </c>
      <c r="E423" s="373"/>
      <c r="F423" s="53" t="s">
        <v>2001</v>
      </c>
      <c r="G423" s="390"/>
      <c r="H423" s="54" t="s">
        <v>44</v>
      </c>
      <c r="I423" s="55"/>
      <c r="J423" s="389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3">
      <c r="A424" s="13">
        <v>414</v>
      </c>
      <c r="B424" s="376"/>
      <c r="C424" s="55" t="s">
        <v>205</v>
      </c>
      <c r="D424" s="56" t="s">
        <v>37</v>
      </c>
      <c r="E424" s="373"/>
      <c r="F424" s="53" t="s">
        <v>2002</v>
      </c>
      <c r="G424" s="390"/>
      <c r="H424" s="54" t="s">
        <v>44</v>
      </c>
      <c r="I424" s="55"/>
      <c r="J424" s="389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3">
      <c r="A425" s="13">
        <v>415</v>
      </c>
      <c r="B425" s="376"/>
      <c r="C425" s="55" t="s">
        <v>1374</v>
      </c>
      <c r="D425" s="56" t="s">
        <v>37</v>
      </c>
      <c r="E425" s="55"/>
      <c r="F425" s="53" t="s">
        <v>1364</v>
      </c>
      <c r="G425" s="390" t="s">
        <v>1372</v>
      </c>
      <c r="H425" s="391" t="s">
        <v>17</v>
      </c>
      <c r="I425" s="373" t="s">
        <v>1373</v>
      </c>
      <c r="J425" s="389" t="s">
        <v>1266</v>
      </c>
      <c r="K425" s="388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3">
      <c r="A426" s="13">
        <v>416</v>
      </c>
      <c r="B426" s="376"/>
      <c r="C426" s="55" t="s">
        <v>205</v>
      </c>
      <c r="D426" s="56" t="s">
        <v>37</v>
      </c>
      <c r="E426" s="55"/>
      <c r="F426" s="53" t="s">
        <v>1365</v>
      </c>
      <c r="G426" s="390"/>
      <c r="H426" s="391"/>
      <c r="I426" s="373"/>
      <c r="J426" s="389"/>
      <c r="K426" s="388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3">
      <c r="A427" s="13">
        <v>417</v>
      </c>
      <c r="B427" s="376"/>
      <c r="C427" s="55" t="s">
        <v>205</v>
      </c>
      <c r="D427" s="56" t="s">
        <v>37</v>
      </c>
      <c r="E427" s="55"/>
      <c r="F427" s="53" t="s">
        <v>1366</v>
      </c>
      <c r="G427" s="390"/>
      <c r="H427" s="391"/>
      <c r="I427" s="373"/>
      <c r="J427" s="389"/>
      <c r="K427" s="388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3">
      <c r="A428" s="13">
        <v>418</v>
      </c>
      <c r="B428" s="376"/>
      <c r="C428" s="55" t="s">
        <v>205</v>
      </c>
      <c r="D428" s="56" t="s">
        <v>37</v>
      </c>
      <c r="E428" s="55"/>
      <c r="F428" s="53" t="s">
        <v>1367</v>
      </c>
      <c r="G428" s="390"/>
      <c r="H428" s="391"/>
      <c r="I428" s="373"/>
      <c r="J428" s="389"/>
      <c r="K428" s="388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3">
      <c r="A429" s="13">
        <v>419</v>
      </c>
      <c r="B429" s="376"/>
      <c r="C429" s="55" t="s">
        <v>205</v>
      </c>
      <c r="D429" s="56" t="s">
        <v>37</v>
      </c>
      <c r="E429" s="55"/>
      <c r="F429" s="53" t="s">
        <v>1368</v>
      </c>
      <c r="G429" s="390"/>
      <c r="H429" s="391"/>
      <c r="I429" s="373"/>
      <c r="J429" s="389"/>
      <c r="K429" s="388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3">
      <c r="A430" s="13">
        <v>420</v>
      </c>
      <c r="B430" s="376"/>
      <c r="C430" s="55" t="s">
        <v>205</v>
      </c>
      <c r="D430" s="56" t="s">
        <v>37</v>
      </c>
      <c r="E430" s="55"/>
      <c r="F430" s="53" t="s">
        <v>1369</v>
      </c>
      <c r="G430" s="390"/>
      <c r="H430" s="391"/>
      <c r="I430" s="373"/>
      <c r="J430" s="389"/>
      <c r="K430" s="388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3">
      <c r="A431" s="13">
        <v>421</v>
      </c>
      <c r="B431" s="376"/>
      <c r="C431" s="55" t="s">
        <v>205</v>
      </c>
      <c r="D431" s="56" t="s">
        <v>37</v>
      </c>
      <c r="E431" s="55"/>
      <c r="F431" s="53" t="s">
        <v>1370</v>
      </c>
      <c r="G431" s="390"/>
      <c r="H431" s="391"/>
      <c r="I431" s="373"/>
      <c r="J431" s="389"/>
      <c r="K431" s="388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3">
      <c r="A432" s="13">
        <v>422</v>
      </c>
      <c r="B432" s="376"/>
      <c r="C432" s="55" t="s">
        <v>205</v>
      </c>
      <c r="D432" s="56" t="s">
        <v>37</v>
      </c>
      <c r="E432" s="55"/>
      <c r="F432" s="53" t="s">
        <v>1371</v>
      </c>
      <c r="G432" s="390"/>
      <c r="H432" s="391"/>
      <c r="I432" s="373"/>
      <c r="J432" s="389"/>
      <c r="K432" s="388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3">
      <c r="A433" s="13">
        <v>423</v>
      </c>
      <c r="B433" s="376"/>
      <c r="C433" s="55" t="s">
        <v>1447</v>
      </c>
      <c r="D433" s="56" t="s">
        <v>37</v>
      </c>
      <c r="E433" s="55"/>
      <c r="F433" s="53" t="s">
        <v>1449</v>
      </c>
      <c r="G433" s="390" t="s">
        <v>1372</v>
      </c>
      <c r="H433" s="54"/>
      <c r="I433" s="55"/>
      <c r="J433" s="56"/>
      <c r="K433" s="388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3">
      <c r="A434" s="13">
        <v>424</v>
      </c>
      <c r="B434" s="376"/>
      <c r="C434" s="55" t="s">
        <v>1448</v>
      </c>
      <c r="D434" s="56" t="s">
        <v>37</v>
      </c>
      <c r="E434" s="55"/>
      <c r="F434" s="53"/>
      <c r="G434" s="390"/>
      <c r="H434" s="54"/>
      <c r="I434" s="55"/>
      <c r="J434" s="56"/>
      <c r="K434" s="388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3">
      <c r="A435" s="13">
        <v>425</v>
      </c>
      <c r="B435" s="376"/>
      <c r="C435" s="55" t="s">
        <v>2755</v>
      </c>
      <c r="D435" s="56" t="s">
        <v>37</v>
      </c>
      <c r="E435" s="55"/>
      <c r="F435" s="53"/>
      <c r="G435" s="390" t="s">
        <v>1372</v>
      </c>
      <c r="H435" s="54"/>
      <c r="I435" s="55"/>
      <c r="J435" s="389" t="s">
        <v>2756</v>
      </c>
      <c r="K435" s="393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3">
      <c r="A436" s="13">
        <v>426</v>
      </c>
      <c r="B436" s="376"/>
      <c r="C436" s="55" t="s">
        <v>2757</v>
      </c>
      <c r="D436" s="56" t="s">
        <v>37</v>
      </c>
      <c r="E436" s="55"/>
      <c r="F436" s="53"/>
      <c r="G436" s="390"/>
      <c r="H436" s="54"/>
      <c r="I436" s="55"/>
      <c r="J436" s="389"/>
      <c r="K436" s="393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3">
      <c r="A437" s="13">
        <v>427</v>
      </c>
      <c r="B437" s="376"/>
      <c r="C437" s="55" t="s">
        <v>2758</v>
      </c>
      <c r="D437" s="56" t="s">
        <v>37</v>
      </c>
      <c r="E437" s="55"/>
      <c r="F437" s="53"/>
      <c r="G437" s="390"/>
      <c r="H437" s="54"/>
      <c r="I437" s="55"/>
      <c r="J437" s="389"/>
      <c r="K437" s="393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3">
      <c r="A438" s="13">
        <v>428</v>
      </c>
      <c r="B438" s="376"/>
      <c r="C438" s="55" t="s">
        <v>1662</v>
      </c>
      <c r="D438" s="56" t="s">
        <v>1641</v>
      </c>
      <c r="E438" s="55"/>
      <c r="F438" s="53" t="s">
        <v>1642</v>
      </c>
      <c r="G438" s="390" t="s">
        <v>1372</v>
      </c>
      <c r="H438" s="391" t="s">
        <v>1643</v>
      </c>
      <c r="I438" s="373" t="s">
        <v>1373</v>
      </c>
      <c r="J438" s="389" t="s">
        <v>1663</v>
      </c>
      <c r="K438" s="373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3">
      <c r="A439" s="13">
        <v>429</v>
      </c>
      <c r="B439" s="376"/>
      <c r="C439" s="55" t="s">
        <v>1662</v>
      </c>
      <c r="D439" s="56" t="s">
        <v>1641</v>
      </c>
      <c r="E439" s="55"/>
      <c r="F439" s="53" t="s">
        <v>1644</v>
      </c>
      <c r="G439" s="390"/>
      <c r="H439" s="391"/>
      <c r="I439" s="373"/>
      <c r="J439" s="389"/>
      <c r="K439" s="373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3">
      <c r="A440" s="13">
        <v>430</v>
      </c>
      <c r="B440" s="376"/>
      <c r="C440" s="55" t="s">
        <v>1662</v>
      </c>
      <c r="D440" s="56" t="s">
        <v>1641</v>
      </c>
      <c r="E440" s="55"/>
      <c r="F440" s="53" t="s">
        <v>1645</v>
      </c>
      <c r="G440" s="390"/>
      <c r="H440" s="391"/>
      <c r="I440" s="373"/>
      <c r="J440" s="389"/>
      <c r="K440" s="373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3">
      <c r="A441" s="13">
        <v>431</v>
      </c>
      <c r="B441" s="376"/>
      <c r="C441" s="55" t="s">
        <v>1662</v>
      </c>
      <c r="D441" s="56" t="s">
        <v>1641</v>
      </c>
      <c r="E441" s="55"/>
      <c r="F441" s="53" t="s">
        <v>1646</v>
      </c>
      <c r="G441" s="390"/>
      <c r="H441" s="391"/>
      <c r="I441" s="373"/>
      <c r="J441" s="389"/>
      <c r="K441" s="373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3">
      <c r="A442" s="13">
        <v>432</v>
      </c>
      <c r="B442" s="376"/>
      <c r="C442" s="55" t="s">
        <v>1662</v>
      </c>
      <c r="D442" s="56" t="s">
        <v>1641</v>
      </c>
      <c r="E442" s="55"/>
      <c r="F442" s="53" t="s">
        <v>1647</v>
      </c>
      <c r="G442" s="390"/>
      <c r="H442" s="391"/>
      <c r="I442" s="373"/>
      <c r="J442" s="389"/>
      <c r="K442" s="373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3">
      <c r="A443" s="13">
        <v>433</v>
      </c>
      <c r="B443" s="376"/>
      <c r="C443" s="55" t="s">
        <v>1662</v>
      </c>
      <c r="D443" s="56" t="s">
        <v>1641</v>
      </c>
      <c r="E443" s="55"/>
      <c r="F443" s="53" t="s">
        <v>1648</v>
      </c>
      <c r="G443" s="390"/>
      <c r="H443" s="391"/>
      <c r="I443" s="373"/>
      <c r="J443" s="389"/>
      <c r="K443" s="373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3">
      <c r="A444" s="13">
        <v>434</v>
      </c>
      <c r="B444" s="376"/>
      <c r="C444" s="55" t="s">
        <v>1662</v>
      </c>
      <c r="D444" s="56" t="s">
        <v>1641</v>
      </c>
      <c r="E444" s="55"/>
      <c r="F444" s="53" t="s">
        <v>1649</v>
      </c>
      <c r="G444" s="390"/>
      <c r="H444" s="391"/>
      <c r="I444" s="373"/>
      <c r="J444" s="389"/>
      <c r="K444" s="373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3">
      <c r="A445" s="13">
        <v>435</v>
      </c>
      <c r="B445" s="376"/>
      <c r="C445" s="55" t="s">
        <v>1662</v>
      </c>
      <c r="D445" s="56" t="s">
        <v>1641</v>
      </c>
      <c r="E445" s="55"/>
      <c r="F445" s="53" t="s">
        <v>1650</v>
      </c>
      <c r="G445" s="390"/>
      <c r="H445" s="391"/>
      <c r="I445" s="373"/>
      <c r="J445" s="389"/>
      <c r="K445" s="373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3">
      <c r="A446" s="13">
        <v>436</v>
      </c>
      <c r="B446" s="376"/>
      <c r="C446" s="55" t="s">
        <v>1662</v>
      </c>
      <c r="D446" s="56" t="s">
        <v>1641</v>
      </c>
      <c r="E446" s="55"/>
      <c r="F446" s="53" t="s">
        <v>1651</v>
      </c>
      <c r="G446" s="390"/>
      <c r="H446" s="391"/>
      <c r="I446" s="373"/>
      <c r="J446" s="389"/>
      <c r="K446" s="373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3">
      <c r="A447" s="13">
        <v>437</v>
      </c>
      <c r="B447" s="376"/>
      <c r="C447" s="55" t="s">
        <v>1662</v>
      </c>
      <c r="D447" s="56" t="s">
        <v>1641</v>
      </c>
      <c r="E447" s="55"/>
      <c r="F447" s="53" t="s">
        <v>1652</v>
      </c>
      <c r="G447" s="390"/>
      <c r="H447" s="391"/>
      <c r="I447" s="373"/>
      <c r="J447" s="389"/>
      <c r="K447" s="373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3">
      <c r="A448" s="13">
        <v>438</v>
      </c>
      <c r="B448" s="376"/>
      <c r="C448" s="55" t="s">
        <v>1662</v>
      </c>
      <c r="D448" s="56" t="s">
        <v>1641</v>
      </c>
      <c r="E448" s="55"/>
      <c r="F448" s="53" t="s">
        <v>1653</v>
      </c>
      <c r="G448" s="390"/>
      <c r="H448" s="391"/>
      <c r="I448" s="373"/>
      <c r="J448" s="389"/>
      <c r="K448" s="373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3">
      <c r="A449" s="13">
        <v>439</v>
      </c>
      <c r="B449" s="376"/>
      <c r="C449" s="55" t="s">
        <v>1662</v>
      </c>
      <c r="D449" s="56" t="s">
        <v>1641</v>
      </c>
      <c r="E449" s="55"/>
      <c r="F449" s="53" t="s">
        <v>1654</v>
      </c>
      <c r="G449" s="390"/>
      <c r="H449" s="391"/>
      <c r="I449" s="373"/>
      <c r="J449" s="389"/>
      <c r="K449" s="373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3">
      <c r="A450" s="13">
        <v>440</v>
      </c>
      <c r="B450" s="376"/>
      <c r="C450" s="55" t="s">
        <v>1662</v>
      </c>
      <c r="D450" s="56" t="s">
        <v>1641</v>
      </c>
      <c r="E450" s="55"/>
      <c r="F450" s="53" t="s">
        <v>2766</v>
      </c>
      <c r="G450" s="390"/>
      <c r="H450" s="391"/>
      <c r="I450" s="373"/>
      <c r="J450" s="389"/>
      <c r="K450" s="373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3">
      <c r="A451" s="13">
        <v>441</v>
      </c>
      <c r="B451" s="376"/>
      <c r="C451" s="55" t="s">
        <v>1662</v>
      </c>
      <c r="D451" s="56" t="s">
        <v>1641</v>
      </c>
      <c r="E451" s="55"/>
      <c r="F451" s="53" t="s">
        <v>1655</v>
      </c>
      <c r="G451" s="390"/>
      <c r="H451" s="391"/>
      <c r="I451" s="373"/>
      <c r="J451" s="389"/>
      <c r="K451" s="373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3">
      <c r="A452" s="13">
        <v>442</v>
      </c>
      <c r="B452" s="376"/>
      <c r="C452" s="55" t="s">
        <v>1662</v>
      </c>
      <c r="D452" s="56" t="s">
        <v>1641</v>
      </c>
      <c r="E452" s="55"/>
      <c r="F452" s="53" t="s">
        <v>2767</v>
      </c>
      <c r="G452" s="390"/>
      <c r="H452" s="391"/>
      <c r="I452" s="373"/>
      <c r="J452" s="389"/>
      <c r="K452" s="373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3">
      <c r="A453" s="13">
        <v>443</v>
      </c>
      <c r="B453" s="376"/>
      <c r="C453" s="55" t="s">
        <v>1662</v>
      </c>
      <c r="D453" s="56" t="s">
        <v>1641</v>
      </c>
      <c r="E453" s="55"/>
      <c r="F453" s="53" t="s">
        <v>1656</v>
      </c>
      <c r="G453" s="390"/>
      <c r="H453" s="391"/>
      <c r="I453" s="373"/>
      <c r="J453" s="389"/>
      <c r="K453" s="373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3">
      <c r="A454" s="13">
        <v>444</v>
      </c>
      <c r="B454" s="376"/>
      <c r="C454" s="55" t="s">
        <v>1662</v>
      </c>
      <c r="D454" s="56" t="s">
        <v>1641</v>
      </c>
      <c r="E454" s="55"/>
      <c r="F454" s="53" t="s">
        <v>1657</v>
      </c>
      <c r="G454" s="390"/>
      <c r="H454" s="391"/>
      <c r="I454" s="373"/>
      <c r="J454" s="389"/>
      <c r="K454" s="373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3">
      <c r="A455" s="13">
        <v>445</v>
      </c>
      <c r="B455" s="376"/>
      <c r="C455" s="55" t="s">
        <v>1662</v>
      </c>
      <c r="D455" s="56" t="s">
        <v>1641</v>
      </c>
      <c r="E455" s="55"/>
      <c r="F455" s="53" t="s">
        <v>2768</v>
      </c>
      <c r="G455" s="390"/>
      <c r="H455" s="391"/>
      <c r="I455" s="373"/>
      <c r="J455" s="389"/>
      <c r="K455" s="373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3">
      <c r="A456" s="13">
        <v>446</v>
      </c>
      <c r="B456" s="376"/>
      <c r="C456" s="55" t="s">
        <v>1662</v>
      </c>
      <c r="D456" s="56" t="s">
        <v>1641</v>
      </c>
      <c r="E456" s="55"/>
      <c r="F456" s="53" t="s">
        <v>1658</v>
      </c>
      <c r="G456" s="390"/>
      <c r="H456" s="391"/>
      <c r="I456" s="373"/>
      <c r="J456" s="389"/>
      <c r="K456" s="373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3">
      <c r="A457" s="13">
        <v>447</v>
      </c>
      <c r="B457" s="376"/>
      <c r="C457" s="55" t="s">
        <v>1662</v>
      </c>
      <c r="D457" s="56" t="s">
        <v>1641</v>
      </c>
      <c r="E457" s="55"/>
      <c r="F457" s="53" t="s">
        <v>2769</v>
      </c>
      <c r="G457" s="390"/>
      <c r="H457" s="391"/>
      <c r="I457" s="373"/>
      <c r="J457" s="389"/>
      <c r="K457" s="373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3">
      <c r="A458" s="13">
        <v>448</v>
      </c>
      <c r="B458" s="376"/>
      <c r="C458" s="55" t="s">
        <v>1662</v>
      </c>
      <c r="D458" s="56" t="s">
        <v>1641</v>
      </c>
      <c r="E458" s="55"/>
      <c r="F458" s="53" t="s">
        <v>1659</v>
      </c>
      <c r="G458" s="390"/>
      <c r="H458" s="391"/>
      <c r="I458" s="373"/>
      <c r="J458" s="389"/>
      <c r="K458" s="373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3">
      <c r="A459" s="13">
        <v>449</v>
      </c>
      <c r="B459" s="376"/>
      <c r="C459" s="55" t="s">
        <v>1662</v>
      </c>
      <c r="D459" s="56" t="s">
        <v>1641</v>
      </c>
      <c r="E459" s="55"/>
      <c r="F459" s="53" t="s">
        <v>2770</v>
      </c>
      <c r="G459" s="390"/>
      <c r="H459" s="391"/>
      <c r="I459" s="373"/>
      <c r="J459" s="389"/>
      <c r="K459" s="373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3">
      <c r="A460" s="13">
        <v>450</v>
      </c>
      <c r="B460" s="376"/>
      <c r="C460" s="55" t="s">
        <v>1662</v>
      </c>
      <c r="D460" s="56" t="s">
        <v>1641</v>
      </c>
      <c r="E460" s="55"/>
      <c r="F460" s="53" t="s">
        <v>2771</v>
      </c>
      <c r="G460" s="390"/>
      <c r="H460" s="391"/>
      <c r="I460" s="373"/>
      <c r="J460" s="389"/>
      <c r="K460" s="373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3">
      <c r="A461" s="13">
        <v>451</v>
      </c>
      <c r="B461" s="376"/>
      <c r="C461" s="55" t="s">
        <v>1662</v>
      </c>
      <c r="D461" s="56" t="s">
        <v>1641</v>
      </c>
      <c r="E461" s="55"/>
      <c r="F461" s="53" t="s">
        <v>1660</v>
      </c>
      <c r="G461" s="390"/>
      <c r="H461" s="391"/>
      <c r="I461" s="373"/>
      <c r="J461" s="389"/>
      <c r="K461" s="373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3">
      <c r="A462" s="13">
        <v>452</v>
      </c>
      <c r="B462" s="376"/>
      <c r="C462" s="55" t="s">
        <v>1662</v>
      </c>
      <c r="D462" s="56" t="s">
        <v>1641</v>
      </c>
      <c r="E462" s="55"/>
      <c r="F462" s="53" t="s">
        <v>2772</v>
      </c>
      <c r="G462" s="390"/>
      <c r="H462" s="391"/>
      <c r="I462" s="373"/>
      <c r="J462" s="389"/>
      <c r="K462" s="373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3">
      <c r="A463" s="13">
        <v>453</v>
      </c>
      <c r="B463" s="376"/>
      <c r="C463" s="55" t="s">
        <v>1662</v>
      </c>
      <c r="D463" s="56" t="s">
        <v>1641</v>
      </c>
      <c r="E463" s="55"/>
      <c r="F463" s="53" t="s">
        <v>1661</v>
      </c>
      <c r="G463" s="390"/>
      <c r="H463" s="391"/>
      <c r="I463" s="373"/>
      <c r="J463" s="389"/>
      <c r="K463" s="373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3">
      <c r="A464" s="13">
        <v>454</v>
      </c>
      <c r="B464" s="376" t="s">
        <v>2861</v>
      </c>
      <c r="C464" s="55" t="s">
        <v>2862</v>
      </c>
      <c r="D464" s="56" t="s">
        <v>14</v>
      </c>
      <c r="E464" s="55" t="s">
        <v>2863</v>
      </c>
      <c r="F464" s="53"/>
      <c r="G464" s="390" t="s">
        <v>2874</v>
      </c>
      <c r="H464" s="391" t="s">
        <v>17</v>
      </c>
      <c r="I464" s="55"/>
      <c r="J464" s="389" t="s">
        <v>2873</v>
      </c>
      <c r="K464" s="373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3">
      <c r="A465" s="13">
        <v>455</v>
      </c>
      <c r="B465" s="376"/>
      <c r="C465" s="55" t="s">
        <v>2865</v>
      </c>
      <c r="D465" s="56" t="s">
        <v>14</v>
      </c>
      <c r="E465" s="55" t="s">
        <v>2863</v>
      </c>
      <c r="F465" s="53"/>
      <c r="G465" s="390"/>
      <c r="H465" s="391"/>
      <c r="I465" s="55"/>
      <c r="J465" s="389"/>
      <c r="K465" s="373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3">
      <c r="A466" s="13">
        <v>456</v>
      </c>
      <c r="B466" s="376"/>
      <c r="C466" s="55" t="s">
        <v>2866</v>
      </c>
      <c r="D466" s="56" t="s">
        <v>14</v>
      </c>
      <c r="E466" s="55" t="s">
        <v>2863</v>
      </c>
      <c r="F466" s="53"/>
      <c r="G466" s="390"/>
      <c r="H466" s="391"/>
      <c r="I466" s="55"/>
      <c r="J466" s="389"/>
      <c r="K466" s="373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3">
      <c r="A467" s="13">
        <v>457</v>
      </c>
      <c r="B467" s="376"/>
      <c r="C467" s="55" t="s">
        <v>2867</v>
      </c>
      <c r="D467" s="56" t="s">
        <v>14</v>
      </c>
      <c r="E467" s="55" t="s">
        <v>2863</v>
      </c>
      <c r="F467" s="53"/>
      <c r="G467" s="390"/>
      <c r="H467" s="391"/>
      <c r="I467" s="55"/>
      <c r="J467" s="389"/>
      <c r="K467" s="373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3">
      <c r="A468" s="13">
        <v>458</v>
      </c>
      <c r="B468" s="376"/>
      <c r="C468" s="55" t="s">
        <v>2868</v>
      </c>
      <c r="D468" s="56" t="s">
        <v>14</v>
      </c>
      <c r="E468" s="55" t="s">
        <v>2863</v>
      </c>
      <c r="F468" s="53"/>
      <c r="G468" s="390"/>
      <c r="H468" s="391"/>
      <c r="I468" s="55"/>
      <c r="J468" s="389"/>
      <c r="K468" s="373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3">
      <c r="A469" s="13">
        <v>459</v>
      </c>
      <c r="B469" s="376"/>
      <c r="C469" s="55" t="s">
        <v>2869</v>
      </c>
      <c r="D469" s="56" t="s">
        <v>14</v>
      </c>
      <c r="E469" s="55" t="s">
        <v>2863</v>
      </c>
      <c r="F469" s="53"/>
      <c r="G469" s="390"/>
      <c r="H469" s="391"/>
      <c r="I469" s="55"/>
      <c r="J469" s="389"/>
      <c r="K469" s="373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3">
      <c r="A470" s="13">
        <v>460</v>
      </c>
      <c r="B470" s="376"/>
      <c r="C470" s="55" t="s">
        <v>2870</v>
      </c>
      <c r="D470" s="56" t="s">
        <v>14</v>
      </c>
      <c r="E470" s="55" t="s">
        <v>2863</v>
      </c>
      <c r="F470" s="53"/>
      <c r="G470" s="390"/>
      <c r="H470" s="391"/>
      <c r="I470" s="55"/>
      <c r="J470" s="389"/>
      <c r="K470" s="373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3">
      <c r="A471" s="13">
        <v>461</v>
      </c>
      <c r="B471" s="376"/>
      <c r="C471" s="55" t="s">
        <v>2871</v>
      </c>
      <c r="D471" s="56" t="s">
        <v>14</v>
      </c>
      <c r="E471" s="55" t="s">
        <v>2863</v>
      </c>
      <c r="F471" s="53"/>
      <c r="G471" s="390"/>
      <c r="H471" s="391"/>
      <c r="I471" s="55"/>
      <c r="J471" s="389"/>
      <c r="K471" s="373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3">
      <c r="A472" s="13">
        <v>462</v>
      </c>
      <c r="B472" s="376"/>
      <c r="C472" s="55" t="s">
        <v>2872</v>
      </c>
      <c r="D472" s="56" t="s">
        <v>14</v>
      </c>
      <c r="E472" s="55" t="s">
        <v>2863</v>
      </c>
      <c r="F472" s="53"/>
      <c r="G472" s="390"/>
      <c r="H472" s="391"/>
      <c r="I472" s="55"/>
      <c r="J472" s="389"/>
      <c r="K472" s="373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3">
      <c r="A473" s="13">
        <v>463</v>
      </c>
      <c r="B473" s="376" t="s">
        <v>2673</v>
      </c>
      <c r="C473" s="55" t="s">
        <v>2299</v>
      </c>
      <c r="D473" s="56" t="s">
        <v>2300</v>
      </c>
      <c r="E473" s="55" t="s">
        <v>2301</v>
      </c>
      <c r="F473" s="53"/>
      <c r="G473" s="376" t="s">
        <v>2533</v>
      </c>
      <c r="H473" s="373" t="s">
        <v>17</v>
      </c>
      <c r="I473" s="54"/>
      <c r="J473" s="389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3">
      <c r="A474" s="13">
        <v>464</v>
      </c>
      <c r="B474" s="376"/>
      <c r="C474" s="55" t="s">
        <v>2303</v>
      </c>
      <c r="D474" s="56" t="s">
        <v>2300</v>
      </c>
      <c r="E474" s="55" t="s">
        <v>2301</v>
      </c>
      <c r="F474" s="53"/>
      <c r="G474" s="376"/>
      <c r="H474" s="373"/>
      <c r="I474" s="54"/>
      <c r="J474" s="389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3">
      <c r="A475" s="13">
        <v>465</v>
      </c>
      <c r="B475" s="376"/>
      <c r="C475" s="55" t="s">
        <v>2304</v>
      </c>
      <c r="D475" s="56" t="s">
        <v>2300</v>
      </c>
      <c r="E475" s="55" t="s">
        <v>2301</v>
      </c>
      <c r="F475" s="53"/>
      <c r="G475" s="376"/>
      <c r="H475" s="373"/>
      <c r="I475" s="54"/>
      <c r="J475" s="389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3">
      <c r="A476" s="13">
        <v>466</v>
      </c>
      <c r="B476" s="376"/>
      <c r="C476" s="55" t="s">
        <v>2305</v>
      </c>
      <c r="D476" s="56" t="s">
        <v>2300</v>
      </c>
      <c r="E476" s="55" t="s">
        <v>2301</v>
      </c>
      <c r="F476" s="53"/>
      <c r="G476" s="376"/>
      <c r="H476" s="373"/>
      <c r="I476" s="54"/>
      <c r="J476" s="389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3">
      <c r="A477" s="13">
        <v>467</v>
      </c>
      <c r="B477" s="376"/>
      <c r="C477" s="55" t="s">
        <v>2306</v>
      </c>
      <c r="D477" s="56" t="s">
        <v>2300</v>
      </c>
      <c r="E477" s="55" t="s">
        <v>2301</v>
      </c>
      <c r="F477" s="53"/>
      <c r="G477" s="376"/>
      <c r="H477" s="373"/>
      <c r="I477" s="54"/>
      <c r="J477" s="389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3">
      <c r="A478" s="13">
        <v>468</v>
      </c>
      <c r="B478" s="376"/>
      <c r="C478" s="55" t="s">
        <v>2307</v>
      </c>
      <c r="D478" s="56" t="s">
        <v>2300</v>
      </c>
      <c r="E478" s="55" t="s">
        <v>2301</v>
      </c>
      <c r="F478" s="53"/>
      <c r="G478" s="376"/>
      <c r="H478" s="373"/>
      <c r="I478" s="54"/>
      <c r="J478" s="389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3">
      <c r="A479" s="13">
        <v>469</v>
      </c>
      <c r="B479" s="376"/>
      <c r="C479" s="55" t="s">
        <v>2308</v>
      </c>
      <c r="D479" s="56" t="s">
        <v>2300</v>
      </c>
      <c r="E479" s="55" t="s">
        <v>2301</v>
      </c>
      <c r="F479" s="53"/>
      <c r="G479" s="376"/>
      <c r="H479" s="373"/>
      <c r="I479" s="54"/>
      <c r="J479" s="389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3">
      <c r="A480" s="13">
        <v>470</v>
      </c>
      <c r="B480" s="376"/>
      <c r="C480" s="55" t="s">
        <v>2309</v>
      </c>
      <c r="D480" s="56" t="s">
        <v>2300</v>
      </c>
      <c r="E480" s="55" t="s">
        <v>2301</v>
      </c>
      <c r="F480" s="53"/>
      <c r="G480" s="376"/>
      <c r="H480" s="373"/>
      <c r="I480" s="54"/>
      <c r="J480" s="389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3">
      <c r="A481" s="13">
        <v>471</v>
      </c>
      <c r="B481" s="376"/>
      <c r="C481" s="55" t="s">
        <v>2310</v>
      </c>
      <c r="D481" s="56" t="s">
        <v>2300</v>
      </c>
      <c r="E481" s="55" t="s">
        <v>2301</v>
      </c>
      <c r="F481" s="53"/>
      <c r="G481" s="376"/>
      <c r="H481" s="373"/>
      <c r="I481" s="54"/>
      <c r="J481" s="389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3">
      <c r="A482" s="13">
        <v>472</v>
      </c>
      <c r="B482" s="52"/>
      <c r="C482" s="55" t="s">
        <v>2831</v>
      </c>
      <c r="D482" s="56" t="s">
        <v>51</v>
      </c>
      <c r="E482" s="55" t="s">
        <v>2832</v>
      </c>
      <c r="F482" s="53"/>
      <c r="G482" s="376" t="s">
        <v>2783</v>
      </c>
      <c r="H482" s="54" t="s">
        <v>17</v>
      </c>
      <c r="I482" s="54"/>
      <c r="J482" s="389" t="s">
        <v>2833</v>
      </c>
      <c r="K482" s="388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3">
      <c r="A483" s="13">
        <v>473</v>
      </c>
      <c r="B483" s="52"/>
      <c r="C483" s="55" t="s">
        <v>2834</v>
      </c>
      <c r="D483" s="56" t="s">
        <v>51</v>
      </c>
      <c r="E483" s="55" t="s">
        <v>2832</v>
      </c>
      <c r="F483" s="53"/>
      <c r="G483" s="376"/>
      <c r="H483" s="54" t="s">
        <v>119</v>
      </c>
      <c r="I483" s="54"/>
      <c r="J483" s="389"/>
      <c r="K483" s="388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3">
      <c r="A484" s="13">
        <v>474</v>
      </c>
      <c r="B484" s="52"/>
      <c r="C484" s="55" t="s">
        <v>2835</v>
      </c>
      <c r="D484" s="56" t="s">
        <v>51</v>
      </c>
      <c r="E484" s="55" t="s">
        <v>2832</v>
      </c>
      <c r="F484" s="53"/>
      <c r="G484" s="376"/>
      <c r="H484" s="54" t="s">
        <v>119</v>
      </c>
      <c r="I484" s="54"/>
      <c r="J484" s="389"/>
      <c r="K484" s="388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3">
      <c r="A485" s="13">
        <v>475</v>
      </c>
      <c r="B485" s="52"/>
      <c r="C485" s="55" t="s">
        <v>2836</v>
      </c>
      <c r="D485" s="56" t="s">
        <v>51</v>
      </c>
      <c r="E485" s="55" t="s">
        <v>2832</v>
      </c>
      <c r="F485" s="53"/>
      <c r="G485" s="376"/>
      <c r="H485" s="54" t="s">
        <v>119</v>
      </c>
      <c r="I485" s="54"/>
      <c r="J485" s="389"/>
      <c r="K485" s="388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3">
      <c r="A486" s="13">
        <v>476</v>
      </c>
      <c r="B486" s="52"/>
      <c r="C486" s="55" t="s">
        <v>2837</v>
      </c>
      <c r="D486" s="56" t="s">
        <v>51</v>
      </c>
      <c r="E486" s="55" t="s">
        <v>2832</v>
      </c>
      <c r="F486" s="53"/>
      <c r="G486" s="376"/>
      <c r="H486" s="54" t="s">
        <v>119</v>
      </c>
      <c r="I486" s="54"/>
      <c r="J486" s="389"/>
      <c r="K486" s="388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3">
      <c r="A487" s="13">
        <v>477</v>
      </c>
      <c r="B487" s="52"/>
      <c r="C487" s="55" t="s">
        <v>2838</v>
      </c>
      <c r="D487" s="56" t="s">
        <v>51</v>
      </c>
      <c r="E487" s="55" t="s">
        <v>2832</v>
      </c>
      <c r="F487" s="53"/>
      <c r="G487" s="376"/>
      <c r="H487" s="54" t="s">
        <v>119</v>
      </c>
      <c r="I487" s="54"/>
      <c r="J487" s="389"/>
      <c r="K487" s="388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3">
      <c r="A488" s="13">
        <v>478</v>
      </c>
      <c r="B488" s="52"/>
      <c r="C488" s="55" t="s">
        <v>2839</v>
      </c>
      <c r="D488" s="56" t="s">
        <v>51</v>
      </c>
      <c r="E488" s="55" t="s">
        <v>2832</v>
      </c>
      <c r="F488" s="53"/>
      <c r="G488" s="376"/>
      <c r="H488" s="54" t="s">
        <v>119</v>
      </c>
      <c r="I488" s="54"/>
      <c r="J488" s="389"/>
      <c r="K488" s="388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3">
      <c r="A489" s="13">
        <v>479</v>
      </c>
      <c r="B489" s="52"/>
      <c r="C489" s="55" t="s">
        <v>2840</v>
      </c>
      <c r="D489" s="56" t="s">
        <v>51</v>
      </c>
      <c r="E489" s="55" t="s">
        <v>2832</v>
      </c>
      <c r="F489" s="53"/>
      <c r="G489" s="376"/>
      <c r="H489" s="54" t="s">
        <v>119</v>
      </c>
      <c r="I489" s="54"/>
      <c r="J489" s="389"/>
      <c r="K489" s="388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3">
      <c r="A490" s="13">
        <v>480</v>
      </c>
      <c r="B490" s="52"/>
      <c r="C490" s="55" t="s">
        <v>2310</v>
      </c>
      <c r="D490" s="56" t="s">
        <v>51</v>
      </c>
      <c r="E490" s="55" t="s">
        <v>2832</v>
      </c>
      <c r="F490" s="53"/>
      <c r="G490" s="376"/>
      <c r="H490" s="54" t="s">
        <v>119</v>
      </c>
      <c r="I490" s="54"/>
      <c r="J490" s="389"/>
      <c r="K490" s="388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3">
      <c r="A491" s="13">
        <v>481</v>
      </c>
      <c r="B491" s="52"/>
      <c r="C491" s="55" t="s">
        <v>2309</v>
      </c>
      <c r="D491" s="56" t="s">
        <v>51</v>
      </c>
      <c r="E491" s="55" t="s">
        <v>2832</v>
      </c>
      <c r="F491" s="53"/>
      <c r="G491" s="376"/>
      <c r="H491" s="54" t="s">
        <v>119</v>
      </c>
      <c r="I491" s="54"/>
      <c r="J491" s="389"/>
      <c r="K491" s="388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3">
      <c r="A492" s="13">
        <v>482</v>
      </c>
      <c r="B492" s="52"/>
      <c r="C492" s="55" t="s">
        <v>2903</v>
      </c>
      <c r="D492" s="56" t="s">
        <v>51</v>
      </c>
      <c r="E492" s="55" t="s">
        <v>2832</v>
      </c>
      <c r="F492" s="53" t="s">
        <v>2904</v>
      </c>
      <c r="G492" s="376" t="s">
        <v>2923</v>
      </c>
      <c r="H492" s="391" t="s">
        <v>17</v>
      </c>
      <c r="I492" s="54"/>
      <c r="J492" s="388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3">
      <c r="A493" s="13">
        <v>483</v>
      </c>
      <c r="B493" s="52"/>
      <c r="C493" s="55" t="s">
        <v>2906</v>
      </c>
      <c r="D493" s="56" t="s">
        <v>51</v>
      </c>
      <c r="E493" s="55" t="s">
        <v>2907</v>
      </c>
      <c r="F493" s="53" t="s">
        <v>2908</v>
      </c>
      <c r="G493" s="376"/>
      <c r="H493" s="391"/>
      <c r="I493" s="54"/>
      <c r="J493" s="388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3">
      <c r="A494" s="13">
        <v>484</v>
      </c>
      <c r="B494" s="52"/>
      <c r="C494" s="55" t="s">
        <v>2910</v>
      </c>
      <c r="D494" s="56" t="s">
        <v>51</v>
      </c>
      <c r="E494" s="55" t="s">
        <v>2832</v>
      </c>
      <c r="F494" s="53" t="s">
        <v>2911</v>
      </c>
      <c r="G494" s="376"/>
      <c r="H494" s="391"/>
      <c r="I494" s="54"/>
      <c r="J494" s="388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3">
      <c r="A495" s="13">
        <v>485</v>
      </c>
      <c r="B495" s="376" t="s">
        <v>2672</v>
      </c>
      <c r="C495" s="55" t="s">
        <v>221</v>
      </c>
      <c r="D495" s="56" t="s">
        <v>14</v>
      </c>
      <c r="E495" s="55" t="s">
        <v>214</v>
      </c>
      <c r="F495" s="393" t="s">
        <v>226</v>
      </c>
      <c r="G495" s="376" t="s">
        <v>222</v>
      </c>
      <c r="H495" s="55" t="s">
        <v>17</v>
      </c>
      <c r="I495" s="55"/>
      <c r="J495" s="389" t="s">
        <v>218</v>
      </c>
      <c r="K495" s="388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3">
      <c r="A496" s="13">
        <v>486</v>
      </c>
      <c r="B496" s="376"/>
      <c r="C496" s="55" t="s">
        <v>227</v>
      </c>
      <c r="D496" s="56" t="s">
        <v>14</v>
      </c>
      <c r="E496" s="54" t="s">
        <v>44</v>
      </c>
      <c r="F496" s="393"/>
      <c r="G496" s="376"/>
      <c r="H496" s="54" t="s">
        <v>44</v>
      </c>
      <c r="I496" s="55"/>
      <c r="J496" s="389"/>
      <c r="K496" s="388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3">
      <c r="A497" s="13">
        <v>487</v>
      </c>
      <c r="B497" s="376"/>
      <c r="C497" s="55" t="s">
        <v>228</v>
      </c>
      <c r="D497" s="56" t="s">
        <v>209</v>
      </c>
      <c r="E497" s="54" t="s">
        <v>44</v>
      </c>
      <c r="F497" s="393"/>
      <c r="G497" s="376"/>
      <c r="H497" s="54" t="s">
        <v>44</v>
      </c>
      <c r="I497" s="55"/>
      <c r="J497" s="389"/>
      <c r="K497" s="388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3">
      <c r="A498" s="13">
        <v>488</v>
      </c>
      <c r="B498" s="376"/>
      <c r="C498" s="55" t="s">
        <v>229</v>
      </c>
      <c r="D498" s="56" t="s">
        <v>209</v>
      </c>
      <c r="E498" s="54" t="s">
        <v>44</v>
      </c>
      <c r="F498" s="393"/>
      <c r="G498" s="376"/>
      <c r="H498" s="54" t="s">
        <v>44</v>
      </c>
      <c r="I498" s="55"/>
      <c r="J498" s="389"/>
      <c r="K498" s="388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3">
      <c r="A499" s="13">
        <v>489</v>
      </c>
      <c r="B499" s="376"/>
      <c r="C499" s="55" t="s">
        <v>230</v>
      </c>
      <c r="D499" s="56" t="s">
        <v>209</v>
      </c>
      <c r="E499" s="54" t="s">
        <v>44</v>
      </c>
      <c r="F499" s="393"/>
      <c r="G499" s="376"/>
      <c r="H499" s="54" t="s">
        <v>44</v>
      </c>
      <c r="I499" s="55"/>
      <c r="J499" s="389"/>
      <c r="K499" s="388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3">
      <c r="A500" s="13">
        <v>490</v>
      </c>
      <c r="B500" s="376"/>
      <c r="C500" s="55" t="s">
        <v>231</v>
      </c>
      <c r="D500" s="56" t="s">
        <v>14</v>
      </c>
      <c r="E500" s="54" t="s">
        <v>44</v>
      </c>
      <c r="F500" s="393"/>
      <c r="G500" s="376"/>
      <c r="H500" s="54" t="s">
        <v>44</v>
      </c>
      <c r="I500" s="55"/>
      <c r="J500" s="389"/>
      <c r="K500" s="388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3">
      <c r="A501" s="13">
        <v>491</v>
      </c>
      <c r="B501" s="376"/>
      <c r="C501" s="55" t="s">
        <v>232</v>
      </c>
      <c r="D501" s="56" t="s">
        <v>209</v>
      </c>
      <c r="E501" s="54" t="s">
        <v>44</v>
      </c>
      <c r="F501" s="393"/>
      <c r="G501" s="376"/>
      <c r="H501" s="54" t="s">
        <v>44</v>
      </c>
      <c r="I501" s="55"/>
      <c r="J501" s="389"/>
      <c r="K501" s="388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3">
      <c r="A502" s="13">
        <v>492</v>
      </c>
      <c r="B502" s="376"/>
      <c r="C502" s="55" t="s">
        <v>233</v>
      </c>
      <c r="D502" s="56" t="s">
        <v>14</v>
      </c>
      <c r="E502" s="54" t="s">
        <v>44</v>
      </c>
      <c r="F502" s="393"/>
      <c r="G502" s="376"/>
      <c r="H502" s="54" t="s">
        <v>44</v>
      </c>
      <c r="I502" s="55"/>
      <c r="J502" s="389"/>
      <c r="K502" s="388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3">
      <c r="A503" s="13">
        <v>493</v>
      </c>
      <c r="B503" s="376"/>
      <c r="C503" s="55" t="s">
        <v>234</v>
      </c>
      <c r="D503" s="56" t="s">
        <v>209</v>
      </c>
      <c r="E503" s="54" t="s">
        <v>44</v>
      </c>
      <c r="F503" s="393"/>
      <c r="G503" s="376"/>
      <c r="H503" s="54" t="s">
        <v>44</v>
      </c>
      <c r="I503" s="55"/>
      <c r="J503" s="389"/>
      <c r="K503" s="388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3">
      <c r="A504" s="13">
        <v>494</v>
      </c>
      <c r="B504" s="376"/>
      <c r="C504" s="55" t="s">
        <v>235</v>
      </c>
      <c r="D504" s="56" t="s">
        <v>209</v>
      </c>
      <c r="E504" s="54" t="s">
        <v>44</v>
      </c>
      <c r="F504" s="393"/>
      <c r="G504" s="376"/>
      <c r="H504" s="54" t="s">
        <v>44</v>
      </c>
      <c r="I504" s="55"/>
      <c r="J504" s="389"/>
      <c r="K504" s="388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3">
      <c r="A505" s="13">
        <v>495</v>
      </c>
      <c r="B505" s="376"/>
      <c r="C505" s="55" t="s">
        <v>236</v>
      </c>
      <c r="D505" s="56" t="s">
        <v>209</v>
      </c>
      <c r="E505" s="54" t="s">
        <v>44</v>
      </c>
      <c r="F505" s="393"/>
      <c r="G505" s="376"/>
      <c r="H505" s="54" t="s">
        <v>44</v>
      </c>
      <c r="I505" s="55"/>
      <c r="J505" s="389"/>
      <c r="K505" s="388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3">
      <c r="A506" s="13">
        <v>496</v>
      </c>
      <c r="B506" s="376"/>
      <c r="C506" s="55" t="s">
        <v>237</v>
      </c>
      <c r="D506" s="56" t="s">
        <v>209</v>
      </c>
      <c r="E506" s="54" t="s">
        <v>44</v>
      </c>
      <c r="F506" s="393"/>
      <c r="G506" s="376"/>
      <c r="H506" s="54" t="s">
        <v>44</v>
      </c>
      <c r="I506" s="55"/>
      <c r="J506" s="389"/>
      <c r="K506" s="388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3">
      <c r="A507" s="13">
        <v>497</v>
      </c>
      <c r="B507" s="376"/>
      <c r="C507" s="55" t="s">
        <v>221</v>
      </c>
      <c r="D507" s="56" t="s">
        <v>14</v>
      </c>
      <c r="E507" s="55" t="s">
        <v>207</v>
      </c>
      <c r="F507" s="393" t="s">
        <v>238</v>
      </c>
      <c r="G507" s="376" t="s">
        <v>254</v>
      </c>
      <c r="H507" s="55" t="s">
        <v>17</v>
      </c>
      <c r="I507" s="55"/>
      <c r="J507" s="389" t="s">
        <v>218</v>
      </c>
      <c r="K507" s="388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3">
      <c r="A508" s="13">
        <v>498</v>
      </c>
      <c r="B508" s="376"/>
      <c r="C508" s="55" t="s">
        <v>239</v>
      </c>
      <c r="D508" s="56" t="s">
        <v>14</v>
      </c>
      <c r="E508" s="54" t="s">
        <v>44</v>
      </c>
      <c r="F508" s="393"/>
      <c r="G508" s="376"/>
      <c r="H508" s="54" t="s">
        <v>44</v>
      </c>
      <c r="I508" s="55"/>
      <c r="J508" s="389"/>
      <c r="K508" s="388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3">
      <c r="A509" s="13">
        <v>499</v>
      </c>
      <c r="B509" s="376"/>
      <c r="C509" s="55" t="s">
        <v>219</v>
      </c>
      <c r="D509" s="56" t="s">
        <v>209</v>
      </c>
      <c r="E509" s="54" t="s">
        <v>44</v>
      </c>
      <c r="F509" s="393"/>
      <c r="G509" s="376"/>
      <c r="H509" s="54" t="s">
        <v>44</v>
      </c>
      <c r="I509" s="55"/>
      <c r="J509" s="389"/>
      <c r="K509" s="388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3">
      <c r="A510" s="13">
        <v>500</v>
      </c>
      <c r="B510" s="376"/>
      <c r="C510" s="55" t="s">
        <v>240</v>
      </c>
      <c r="D510" s="56" t="s">
        <v>14</v>
      </c>
      <c r="E510" s="54" t="s">
        <v>44</v>
      </c>
      <c r="F510" s="393"/>
      <c r="G510" s="376"/>
      <c r="H510" s="54" t="s">
        <v>44</v>
      </c>
      <c r="I510" s="55"/>
      <c r="J510" s="389"/>
      <c r="K510" s="388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3">
      <c r="A511" s="13">
        <v>501</v>
      </c>
      <c r="B511" s="376"/>
      <c r="C511" s="55" t="s">
        <v>241</v>
      </c>
      <c r="D511" s="56" t="s">
        <v>209</v>
      </c>
      <c r="E511" s="54" t="s">
        <v>44</v>
      </c>
      <c r="F511" s="393"/>
      <c r="G511" s="376"/>
      <c r="H511" s="54" t="s">
        <v>44</v>
      </c>
      <c r="I511" s="55"/>
      <c r="J511" s="389"/>
      <c r="K511" s="388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3">
      <c r="A512" s="13">
        <v>502</v>
      </c>
      <c r="B512" s="376"/>
      <c r="C512" s="55" t="s">
        <v>242</v>
      </c>
      <c r="D512" s="56" t="s">
        <v>14</v>
      </c>
      <c r="E512" s="54" t="s">
        <v>44</v>
      </c>
      <c r="F512" s="393"/>
      <c r="G512" s="376"/>
      <c r="H512" s="54" t="s">
        <v>44</v>
      </c>
      <c r="I512" s="55"/>
      <c r="J512" s="389"/>
      <c r="K512" s="388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3">
      <c r="A513" s="13">
        <v>503</v>
      </c>
      <c r="B513" s="376"/>
      <c r="C513" s="55" t="s">
        <v>243</v>
      </c>
      <c r="D513" s="56" t="s">
        <v>209</v>
      </c>
      <c r="E513" s="54" t="s">
        <v>44</v>
      </c>
      <c r="F513" s="393"/>
      <c r="G513" s="376"/>
      <c r="H513" s="54" t="s">
        <v>44</v>
      </c>
      <c r="I513" s="55"/>
      <c r="J513" s="389"/>
      <c r="K513" s="388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3">
      <c r="A514" s="13">
        <v>504</v>
      </c>
      <c r="B514" s="376"/>
      <c r="C514" s="55" t="s">
        <v>244</v>
      </c>
      <c r="D514" s="56" t="s">
        <v>14</v>
      </c>
      <c r="E514" s="54" t="s">
        <v>44</v>
      </c>
      <c r="F514" s="393"/>
      <c r="G514" s="376"/>
      <c r="H514" s="54" t="s">
        <v>44</v>
      </c>
      <c r="I514" s="55"/>
      <c r="J514" s="389"/>
      <c r="K514" s="388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3">
      <c r="A515" s="13">
        <v>505</v>
      </c>
      <c r="B515" s="376"/>
      <c r="C515" s="55" t="s">
        <v>245</v>
      </c>
      <c r="D515" s="56" t="s">
        <v>209</v>
      </c>
      <c r="E515" s="54" t="s">
        <v>44</v>
      </c>
      <c r="F515" s="393"/>
      <c r="G515" s="376"/>
      <c r="H515" s="54" t="s">
        <v>44</v>
      </c>
      <c r="I515" s="55"/>
      <c r="J515" s="389"/>
      <c r="K515" s="388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3">
      <c r="A516" s="13">
        <v>506</v>
      </c>
      <c r="B516" s="376"/>
      <c r="C516" s="55" t="s">
        <v>246</v>
      </c>
      <c r="D516" s="56" t="s">
        <v>14</v>
      </c>
      <c r="E516" s="54" t="s">
        <v>44</v>
      </c>
      <c r="F516" s="393"/>
      <c r="G516" s="376"/>
      <c r="H516" s="54" t="s">
        <v>44</v>
      </c>
      <c r="I516" s="55"/>
      <c r="J516" s="389"/>
      <c r="K516" s="388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3">
      <c r="A517" s="13">
        <v>507</v>
      </c>
      <c r="B517" s="376"/>
      <c r="C517" s="55" t="s">
        <v>247</v>
      </c>
      <c r="D517" s="56" t="s">
        <v>209</v>
      </c>
      <c r="E517" s="54" t="s">
        <v>44</v>
      </c>
      <c r="F517" s="393"/>
      <c r="G517" s="376"/>
      <c r="H517" s="54" t="s">
        <v>44</v>
      </c>
      <c r="I517" s="55"/>
      <c r="J517" s="389"/>
      <c r="K517" s="388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3">
      <c r="A518" s="13">
        <v>508</v>
      </c>
      <c r="B518" s="376"/>
      <c r="C518" s="55" t="s">
        <v>248</v>
      </c>
      <c r="D518" s="56" t="s">
        <v>14</v>
      </c>
      <c r="E518" s="54" t="s">
        <v>44</v>
      </c>
      <c r="F518" s="393"/>
      <c r="G518" s="376"/>
      <c r="H518" s="54" t="s">
        <v>44</v>
      </c>
      <c r="I518" s="55"/>
      <c r="J518" s="389"/>
      <c r="K518" s="388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3">
      <c r="A519" s="13">
        <v>509</v>
      </c>
      <c r="B519" s="376"/>
      <c r="C519" s="55" t="s">
        <v>220</v>
      </c>
      <c r="D519" s="56" t="s">
        <v>209</v>
      </c>
      <c r="E519" s="54" t="s">
        <v>44</v>
      </c>
      <c r="F519" s="393"/>
      <c r="G519" s="376"/>
      <c r="H519" s="54" t="s">
        <v>44</v>
      </c>
      <c r="I519" s="55"/>
      <c r="J519" s="389"/>
      <c r="K519" s="388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3">
      <c r="A520" s="13">
        <v>510</v>
      </c>
      <c r="B520" s="376"/>
      <c r="C520" s="55" t="s">
        <v>249</v>
      </c>
      <c r="D520" s="56" t="s">
        <v>14</v>
      </c>
      <c r="E520" s="54" t="s">
        <v>44</v>
      </c>
      <c r="F520" s="393"/>
      <c r="G520" s="376"/>
      <c r="H520" s="54" t="s">
        <v>44</v>
      </c>
      <c r="I520" s="55"/>
      <c r="J520" s="389"/>
      <c r="K520" s="388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3">
      <c r="A521" s="13">
        <v>511</v>
      </c>
      <c r="B521" s="376"/>
      <c r="C521" s="55" t="s">
        <v>220</v>
      </c>
      <c r="D521" s="56" t="s">
        <v>209</v>
      </c>
      <c r="E521" s="54" t="s">
        <v>44</v>
      </c>
      <c r="F521" s="393"/>
      <c r="G521" s="376"/>
      <c r="H521" s="54" t="s">
        <v>44</v>
      </c>
      <c r="I521" s="55"/>
      <c r="J521" s="389"/>
      <c r="K521" s="388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3">
      <c r="A522" s="13">
        <v>512</v>
      </c>
      <c r="B522" s="376"/>
      <c r="C522" s="55" t="s">
        <v>250</v>
      </c>
      <c r="D522" s="56" t="s">
        <v>14</v>
      </c>
      <c r="E522" s="54" t="s">
        <v>44</v>
      </c>
      <c r="F522" s="393"/>
      <c r="G522" s="376"/>
      <c r="H522" s="54" t="s">
        <v>44</v>
      </c>
      <c r="I522" s="55"/>
      <c r="J522" s="389"/>
      <c r="K522" s="388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3">
      <c r="A523" s="13">
        <v>513</v>
      </c>
      <c r="B523" s="376"/>
      <c r="C523" s="55" t="s">
        <v>247</v>
      </c>
      <c r="D523" s="56" t="s">
        <v>209</v>
      </c>
      <c r="E523" s="54" t="s">
        <v>44</v>
      </c>
      <c r="F523" s="393"/>
      <c r="G523" s="376"/>
      <c r="H523" s="54" t="s">
        <v>44</v>
      </c>
      <c r="I523" s="55"/>
      <c r="J523" s="389"/>
      <c r="K523" s="388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3">
      <c r="A524" s="13">
        <v>514</v>
      </c>
      <c r="B524" s="376"/>
      <c r="C524" s="55" t="s">
        <v>221</v>
      </c>
      <c r="D524" s="56" t="s">
        <v>14</v>
      </c>
      <c r="E524" s="55" t="s">
        <v>214</v>
      </c>
      <c r="F524" s="393" t="s">
        <v>251</v>
      </c>
      <c r="G524" s="376"/>
      <c r="H524" s="54" t="s">
        <v>44</v>
      </c>
      <c r="I524" s="55"/>
      <c r="J524" s="389"/>
      <c r="K524" s="388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3">
      <c r="A525" s="13">
        <v>515</v>
      </c>
      <c r="B525" s="376"/>
      <c r="C525" s="55" t="s">
        <v>239</v>
      </c>
      <c r="D525" s="56" t="s">
        <v>14</v>
      </c>
      <c r="E525" s="54" t="s">
        <v>44</v>
      </c>
      <c r="F525" s="393"/>
      <c r="G525" s="376"/>
      <c r="H525" s="54" t="s">
        <v>44</v>
      </c>
      <c r="I525" s="55"/>
      <c r="J525" s="389"/>
      <c r="K525" s="388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3">
      <c r="A526" s="13">
        <v>516</v>
      </c>
      <c r="B526" s="376"/>
      <c r="C526" s="55" t="s">
        <v>219</v>
      </c>
      <c r="D526" s="56" t="s">
        <v>209</v>
      </c>
      <c r="E526" s="54" t="s">
        <v>44</v>
      </c>
      <c r="F526" s="393"/>
      <c r="G526" s="376"/>
      <c r="H526" s="54" t="s">
        <v>44</v>
      </c>
      <c r="I526" s="55"/>
      <c r="J526" s="389"/>
      <c r="K526" s="388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3">
      <c r="A527" s="13">
        <v>517</v>
      </c>
      <c r="B527" s="376"/>
      <c r="C527" s="55" t="s">
        <v>240</v>
      </c>
      <c r="D527" s="56" t="s">
        <v>14</v>
      </c>
      <c r="E527" s="54" t="s">
        <v>44</v>
      </c>
      <c r="F527" s="393"/>
      <c r="G527" s="376"/>
      <c r="H527" s="54" t="s">
        <v>44</v>
      </c>
      <c r="I527" s="55"/>
      <c r="J527" s="389"/>
      <c r="K527" s="388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3">
      <c r="A528" s="13">
        <v>518</v>
      </c>
      <c r="B528" s="376"/>
      <c r="C528" s="55" t="s">
        <v>241</v>
      </c>
      <c r="D528" s="56" t="s">
        <v>209</v>
      </c>
      <c r="E528" s="54" t="s">
        <v>44</v>
      </c>
      <c r="F528" s="393"/>
      <c r="G528" s="376"/>
      <c r="H528" s="54" t="s">
        <v>44</v>
      </c>
      <c r="I528" s="55"/>
      <c r="J528" s="389"/>
      <c r="K528" s="388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3">
      <c r="A529" s="13">
        <v>519</v>
      </c>
      <c r="B529" s="376"/>
      <c r="C529" s="55" t="s">
        <v>242</v>
      </c>
      <c r="D529" s="56" t="s">
        <v>14</v>
      </c>
      <c r="E529" s="54" t="s">
        <v>44</v>
      </c>
      <c r="F529" s="393"/>
      <c r="G529" s="376"/>
      <c r="H529" s="54" t="s">
        <v>44</v>
      </c>
      <c r="I529" s="55"/>
      <c r="J529" s="389"/>
      <c r="K529" s="388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3">
      <c r="A530" s="13">
        <v>520</v>
      </c>
      <c r="B530" s="376"/>
      <c r="C530" s="55" t="s">
        <v>243</v>
      </c>
      <c r="D530" s="56" t="s">
        <v>209</v>
      </c>
      <c r="E530" s="54" t="s">
        <v>44</v>
      </c>
      <c r="F530" s="393"/>
      <c r="G530" s="376"/>
      <c r="H530" s="54" t="s">
        <v>44</v>
      </c>
      <c r="I530" s="55"/>
      <c r="J530" s="389"/>
      <c r="K530" s="388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3">
      <c r="A531" s="13">
        <v>521</v>
      </c>
      <c r="B531" s="376"/>
      <c r="C531" s="55" t="s">
        <v>244</v>
      </c>
      <c r="D531" s="56" t="s">
        <v>14</v>
      </c>
      <c r="E531" s="54" t="s">
        <v>44</v>
      </c>
      <c r="F531" s="393"/>
      <c r="G531" s="376"/>
      <c r="H531" s="54" t="s">
        <v>44</v>
      </c>
      <c r="I531" s="55"/>
      <c r="J531" s="389"/>
      <c r="K531" s="388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3">
      <c r="A532" s="13">
        <v>522</v>
      </c>
      <c r="B532" s="376"/>
      <c r="C532" s="55" t="s">
        <v>245</v>
      </c>
      <c r="D532" s="56" t="s">
        <v>209</v>
      </c>
      <c r="E532" s="54" t="s">
        <v>44</v>
      </c>
      <c r="F532" s="393"/>
      <c r="G532" s="376"/>
      <c r="H532" s="54" t="s">
        <v>44</v>
      </c>
      <c r="I532" s="55"/>
      <c r="J532" s="389"/>
      <c r="K532" s="388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3">
      <c r="A533" s="13">
        <v>523</v>
      </c>
      <c r="B533" s="376"/>
      <c r="C533" s="55" t="s">
        <v>246</v>
      </c>
      <c r="D533" s="56" t="s">
        <v>14</v>
      </c>
      <c r="E533" s="54" t="s">
        <v>44</v>
      </c>
      <c r="F533" s="393"/>
      <c r="G533" s="376"/>
      <c r="H533" s="54" t="s">
        <v>44</v>
      </c>
      <c r="I533" s="55"/>
      <c r="J533" s="389"/>
      <c r="K533" s="388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3">
      <c r="A534" s="13">
        <v>524</v>
      </c>
      <c r="B534" s="376"/>
      <c r="C534" s="55" t="s">
        <v>247</v>
      </c>
      <c r="D534" s="56" t="s">
        <v>209</v>
      </c>
      <c r="E534" s="54" t="s">
        <v>44</v>
      </c>
      <c r="F534" s="393"/>
      <c r="G534" s="376"/>
      <c r="H534" s="54" t="s">
        <v>44</v>
      </c>
      <c r="I534" s="55"/>
      <c r="J534" s="389"/>
      <c r="K534" s="388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3">
      <c r="A535" s="13">
        <v>525</v>
      </c>
      <c r="B535" s="376"/>
      <c r="C535" s="55" t="s">
        <v>248</v>
      </c>
      <c r="D535" s="56" t="s">
        <v>14</v>
      </c>
      <c r="E535" s="54" t="s">
        <v>44</v>
      </c>
      <c r="F535" s="393"/>
      <c r="G535" s="376"/>
      <c r="H535" s="54" t="s">
        <v>44</v>
      </c>
      <c r="I535" s="55"/>
      <c r="J535" s="389"/>
      <c r="K535" s="388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3">
      <c r="A536" s="13">
        <v>526</v>
      </c>
      <c r="B536" s="376"/>
      <c r="C536" s="55" t="s">
        <v>220</v>
      </c>
      <c r="D536" s="56" t="s">
        <v>209</v>
      </c>
      <c r="E536" s="54" t="s">
        <v>44</v>
      </c>
      <c r="F536" s="393"/>
      <c r="G536" s="376"/>
      <c r="H536" s="54" t="s">
        <v>44</v>
      </c>
      <c r="I536" s="55"/>
      <c r="J536" s="389"/>
      <c r="K536" s="388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3">
      <c r="A537" s="13">
        <v>527</v>
      </c>
      <c r="B537" s="376"/>
      <c r="C537" s="55" t="s">
        <v>249</v>
      </c>
      <c r="D537" s="56" t="s">
        <v>14</v>
      </c>
      <c r="E537" s="54" t="s">
        <v>44</v>
      </c>
      <c r="F537" s="393"/>
      <c r="G537" s="376"/>
      <c r="H537" s="54" t="s">
        <v>44</v>
      </c>
      <c r="I537" s="55"/>
      <c r="J537" s="389"/>
      <c r="K537" s="388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3">
      <c r="A538" s="13">
        <v>528</v>
      </c>
      <c r="B538" s="376"/>
      <c r="C538" s="55" t="s">
        <v>220</v>
      </c>
      <c r="D538" s="56" t="s">
        <v>209</v>
      </c>
      <c r="E538" s="54" t="s">
        <v>44</v>
      </c>
      <c r="F538" s="393"/>
      <c r="G538" s="376"/>
      <c r="H538" s="54" t="s">
        <v>44</v>
      </c>
      <c r="I538" s="55"/>
      <c r="J538" s="389"/>
      <c r="K538" s="388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3">
      <c r="A539" s="13">
        <v>529</v>
      </c>
      <c r="B539" s="376"/>
      <c r="C539" s="55" t="s">
        <v>250</v>
      </c>
      <c r="D539" s="56" t="s">
        <v>14</v>
      </c>
      <c r="E539" s="54" t="s">
        <v>44</v>
      </c>
      <c r="F539" s="393"/>
      <c r="G539" s="376"/>
      <c r="H539" s="54" t="s">
        <v>44</v>
      </c>
      <c r="I539" s="55"/>
      <c r="J539" s="389"/>
      <c r="K539" s="388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3">
      <c r="A540" s="13">
        <v>530</v>
      </c>
      <c r="B540" s="376"/>
      <c r="C540" s="55" t="s">
        <v>252</v>
      </c>
      <c r="D540" s="56" t="s">
        <v>209</v>
      </c>
      <c r="E540" s="54" t="s">
        <v>44</v>
      </c>
      <c r="F540" s="393"/>
      <c r="G540" s="376"/>
      <c r="H540" s="54" t="s">
        <v>44</v>
      </c>
      <c r="I540" s="55"/>
      <c r="J540" s="389"/>
      <c r="K540" s="388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3">
      <c r="A541" s="13">
        <v>531</v>
      </c>
      <c r="B541" s="376"/>
      <c r="C541" s="55" t="s">
        <v>253</v>
      </c>
      <c r="D541" s="56" t="s">
        <v>209</v>
      </c>
      <c r="E541" s="54" t="s">
        <v>44</v>
      </c>
      <c r="F541" s="393"/>
      <c r="G541" s="376"/>
      <c r="H541" s="54" t="s">
        <v>44</v>
      </c>
      <c r="I541" s="55"/>
      <c r="J541" s="389"/>
      <c r="K541" s="388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3">
      <c r="A542" s="13">
        <v>532</v>
      </c>
      <c r="B542" s="376"/>
      <c r="C542" s="55" t="s">
        <v>221</v>
      </c>
      <c r="D542" s="56" t="s">
        <v>14</v>
      </c>
      <c r="E542" s="55" t="s">
        <v>207</v>
      </c>
      <c r="F542" s="393" t="s">
        <v>256</v>
      </c>
      <c r="G542" s="376" t="s">
        <v>1263</v>
      </c>
      <c r="H542" s="55" t="s">
        <v>257</v>
      </c>
      <c r="I542" s="55"/>
      <c r="J542" s="389" t="s">
        <v>19</v>
      </c>
      <c r="K542" s="388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3">
      <c r="A543" s="13">
        <v>533</v>
      </c>
      <c r="B543" s="376"/>
      <c r="C543" s="55" t="s">
        <v>258</v>
      </c>
      <c r="D543" s="56" t="s">
        <v>14</v>
      </c>
      <c r="E543" s="55" t="s">
        <v>207</v>
      </c>
      <c r="F543" s="393"/>
      <c r="G543" s="376"/>
      <c r="H543" s="54" t="s">
        <v>44</v>
      </c>
      <c r="I543" s="55"/>
      <c r="J543" s="389"/>
      <c r="K543" s="415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3">
      <c r="A544" s="13">
        <v>534</v>
      </c>
      <c r="B544" s="376"/>
      <c r="C544" s="55" t="s">
        <v>208</v>
      </c>
      <c r="D544" s="56" t="s">
        <v>209</v>
      </c>
      <c r="E544" s="55" t="s">
        <v>207</v>
      </c>
      <c r="F544" s="393"/>
      <c r="G544" s="376"/>
      <c r="H544" s="54" t="s">
        <v>44</v>
      </c>
      <c r="I544" s="55"/>
      <c r="J544" s="389"/>
      <c r="K544" s="415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3">
      <c r="A545" s="13">
        <v>535</v>
      </c>
      <c r="B545" s="376"/>
      <c r="C545" s="55" t="s">
        <v>259</v>
      </c>
      <c r="D545" s="56" t="s">
        <v>14</v>
      </c>
      <c r="E545" s="55" t="s">
        <v>207</v>
      </c>
      <c r="F545" s="393"/>
      <c r="G545" s="376"/>
      <c r="H545" s="54" t="s">
        <v>44</v>
      </c>
      <c r="I545" s="55"/>
      <c r="J545" s="389"/>
      <c r="K545" s="415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3">
      <c r="A546" s="13">
        <v>536</v>
      </c>
      <c r="B546" s="376"/>
      <c r="C546" s="55" t="s">
        <v>260</v>
      </c>
      <c r="D546" s="56" t="s">
        <v>209</v>
      </c>
      <c r="E546" s="55" t="s">
        <v>207</v>
      </c>
      <c r="F546" s="393"/>
      <c r="G546" s="376"/>
      <c r="H546" s="54" t="s">
        <v>44</v>
      </c>
      <c r="I546" s="55"/>
      <c r="J546" s="389"/>
      <c r="K546" s="415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3">
      <c r="A547" s="13">
        <v>537</v>
      </c>
      <c r="B547" s="376"/>
      <c r="C547" s="55" t="s">
        <v>224</v>
      </c>
      <c r="D547" s="56" t="s">
        <v>209</v>
      </c>
      <c r="E547" s="55" t="s">
        <v>207</v>
      </c>
      <c r="F547" s="393"/>
      <c r="G547" s="376"/>
      <c r="H547" s="54" t="s">
        <v>44</v>
      </c>
      <c r="I547" s="55"/>
      <c r="J547" s="389"/>
      <c r="K547" s="415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3">
      <c r="A548" s="13">
        <v>538</v>
      </c>
      <c r="B548" s="376"/>
      <c r="C548" s="55" t="s">
        <v>261</v>
      </c>
      <c r="D548" s="56" t="s">
        <v>14</v>
      </c>
      <c r="E548" s="55" t="s">
        <v>207</v>
      </c>
      <c r="F548" s="393"/>
      <c r="G548" s="376"/>
      <c r="H548" s="54" t="s">
        <v>44</v>
      </c>
      <c r="I548" s="55"/>
      <c r="J548" s="389"/>
      <c r="K548" s="415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3">
      <c r="A549" s="13">
        <v>539</v>
      </c>
      <c r="B549" s="376"/>
      <c r="C549" s="55" t="s">
        <v>211</v>
      </c>
      <c r="D549" s="56" t="s">
        <v>209</v>
      </c>
      <c r="E549" s="55" t="s">
        <v>207</v>
      </c>
      <c r="F549" s="393"/>
      <c r="G549" s="376"/>
      <c r="H549" s="54" t="s">
        <v>44</v>
      </c>
      <c r="I549" s="55"/>
      <c r="J549" s="389"/>
      <c r="K549" s="415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3">
      <c r="A550" s="13">
        <v>540</v>
      </c>
      <c r="B550" s="376"/>
      <c r="C550" s="55" t="s">
        <v>212</v>
      </c>
      <c r="D550" s="56" t="s">
        <v>209</v>
      </c>
      <c r="E550" s="55" t="s">
        <v>207</v>
      </c>
      <c r="F550" s="393"/>
      <c r="G550" s="376"/>
      <c r="H550" s="54" t="s">
        <v>44</v>
      </c>
      <c r="I550" s="55"/>
      <c r="J550" s="389"/>
      <c r="K550" s="415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3">
      <c r="A551" s="13">
        <v>541</v>
      </c>
      <c r="B551" s="376"/>
      <c r="C551" s="55" t="s">
        <v>225</v>
      </c>
      <c r="D551" s="56" t="s">
        <v>209</v>
      </c>
      <c r="E551" s="55" t="s">
        <v>207</v>
      </c>
      <c r="F551" s="393"/>
      <c r="G551" s="376"/>
      <c r="H551" s="54" t="s">
        <v>44</v>
      </c>
      <c r="I551" s="55"/>
      <c r="J551" s="389"/>
      <c r="K551" s="415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3">
      <c r="A552" s="13">
        <v>542</v>
      </c>
      <c r="B552" s="376"/>
      <c r="C552" s="55" t="s">
        <v>262</v>
      </c>
      <c r="D552" s="56" t="s">
        <v>14</v>
      </c>
      <c r="E552" s="55" t="s">
        <v>207</v>
      </c>
      <c r="F552" s="393"/>
      <c r="G552" s="376"/>
      <c r="H552" s="54" t="s">
        <v>44</v>
      </c>
      <c r="I552" s="55"/>
      <c r="J552" s="389"/>
      <c r="K552" s="415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3">
      <c r="A553" s="13">
        <v>543</v>
      </c>
      <c r="B553" s="376"/>
      <c r="C553" s="55" t="s">
        <v>213</v>
      </c>
      <c r="D553" s="56" t="s">
        <v>209</v>
      </c>
      <c r="E553" s="55" t="s">
        <v>263</v>
      </c>
      <c r="F553" s="393"/>
      <c r="G553" s="376"/>
      <c r="H553" s="54" t="s">
        <v>44</v>
      </c>
      <c r="I553" s="55"/>
      <c r="J553" s="389"/>
      <c r="K553" s="415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3">
      <c r="A554" s="13">
        <v>544</v>
      </c>
      <c r="B554" s="376"/>
      <c r="C554" s="55" t="s">
        <v>265</v>
      </c>
      <c r="D554" s="56" t="s">
        <v>14</v>
      </c>
      <c r="E554" s="55" t="s">
        <v>266</v>
      </c>
      <c r="F554" s="393" t="s">
        <v>264</v>
      </c>
      <c r="G554" s="376"/>
      <c r="H554" s="54" t="s">
        <v>44</v>
      </c>
      <c r="I554" s="55"/>
      <c r="J554" s="389"/>
      <c r="K554" s="415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3">
      <c r="A555" s="13">
        <v>545</v>
      </c>
      <c r="B555" s="376"/>
      <c r="C555" s="55" t="s">
        <v>267</v>
      </c>
      <c r="D555" s="56" t="s">
        <v>14</v>
      </c>
      <c r="E555" s="55" t="s">
        <v>266</v>
      </c>
      <c r="F555" s="393"/>
      <c r="G555" s="376"/>
      <c r="H555" s="54" t="s">
        <v>44</v>
      </c>
      <c r="I555" s="55"/>
      <c r="J555" s="389"/>
      <c r="K555" s="415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3">
      <c r="A556" s="13">
        <v>546</v>
      </c>
      <c r="B556" s="376"/>
      <c r="C556" s="55" t="s">
        <v>268</v>
      </c>
      <c r="D556" s="56" t="s">
        <v>209</v>
      </c>
      <c r="E556" s="55" t="s">
        <v>266</v>
      </c>
      <c r="F556" s="393"/>
      <c r="G556" s="376"/>
      <c r="H556" s="54" t="s">
        <v>44</v>
      </c>
      <c r="I556" s="55"/>
      <c r="J556" s="389"/>
      <c r="K556" s="415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3">
      <c r="A557" s="13">
        <v>547</v>
      </c>
      <c r="B557" s="376"/>
      <c r="C557" s="55" t="s">
        <v>269</v>
      </c>
      <c r="D557" s="56" t="s">
        <v>209</v>
      </c>
      <c r="E557" s="55" t="s">
        <v>266</v>
      </c>
      <c r="F557" s="393"/>
      <c r="G557" s="376"/>
      <c r="H557" s="54" t="s">
        <v>44</v>
      </c>
      <c r="I557" s="55"/>
      <c r="J557" s="389"/>
      <c r="K557" s="415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3">
      <c r="A558" s="13">
        <v>548</v>
      </c>
      <c r="B558" s="376"/>
      <c r="C558" s="55" t="s">
        <v>270</v>
      </c>
      <c r="D558" s="56" t="s">
        <v>14</v>
      </c>
      <c r="E558" s="55" t="s">
        <v>266</v>
      </c>
      <c r="F558" s="393"/>
      <c r="G558" s="376"/>
      <c r="H558" s="54" t="s">
        <v>44</v>
      </c>
      <c r="I558" s="55"/>
      <c r="J558" s="389"/>
      <c r="K558" s="415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3">
      <c r="A559" s="13">
        <v>549</v>
      </c>
      <c r="B559" s="376"/>
      <c r="C559" s="55" t="s">
        <v>271</v>
      </c>
      <c r="D559" s="56" t="s">
        <v>209</v>
      </c>
      <c r="E559" s="55" t="s">
        <v>266</v>
      </c>
      <c r="F559" s="393"/>
      <c r="G559" s="376"/>
      <c r="H559" s="54" t="s">
        <v>44</v>
      </c>
      <c r="I559" s="55"/>
      <c r="J559" s="389"/>
      <c r="K559" s="415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3">
      <c r="A560" s="13">
        <v>550</v>
      </c>
      <c r="B560" s="376"/>
      <c r="C560" s="55" t="s">
        <v>272</v>
      </c>
      <c r="D560" s="56" t="s">
        <v>209</v>
      </c>
      <c r="E560" s="55" t="s">
        <v>266</v>
      </c>
      <c r="F560" s="393"/>
      <c r="G560" s="376"/>
      <c r="H560" s="54" t="s">
        <v>44</v>
      </c>
      <c r="I560" s="55"/>
      <c r="J560" s="389"/>
      <c r="K560" s="415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3">
      <c r="A561" s="13">
        <v>551</v>
      </c>
      <c r="B561" s="376"/>
      <c r="C561" s="55" t="s">
        <v>273</v>
      </c>
      <c r="D561" s="56" t="s">
        <v>14</v>
      </c>
      <c r="E561" s="55" t="s">
        <v>266</v>
      </c>
      <c r="F561" s="393"/>
      <c r="G561" s="376"/>
      <c r="H561" s="54" t="s">
        <v>44</v>
      </c>
      <c r="I561" s="55"/>
      <c r="J561" s="389"/>
      <c r="K561" s="415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3">
      <c r="A562" s="13">
        <v>552</v>
      </c>
      <c r="B562" s="376"/>
      <c r="C562" s="55" t="s">
        <v>216</v>
      </c>
      <c r="D562" s="56" t="s">
        <v>209</v>
      </c>
      <c r="E562" s="55" t="s">
        <v>266</v>
      </c>
      <c r="F562" s="393"/>
      <c r="G562" s="376"/>
      <c r="H562" s="54" t="s">
        <v>44</v>
      </c>
      <c r="I562" s="55"/>
      <c r="J562" s="389"/>
      <c r="K562" s="415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3">
      <c r="A563" s="13">
        <v>553</v>
      </c>
      <c r="B563" s="376"/>
      <c r="C563" s="55" t="s">
        <v>217</v>
      </c>
      <c r="D563" s="56" t="s">
        <v>209</v>
      </c>
      <c r="E563" s="55" t="s">
        <v>266</v>
      </c>
      <c r="F563" s="393"/>
      <c r="G563" s="376"/>
      <c r="H563" s="54" t="s">
        <v>44</v>
      </c>
      <c r="I563" s="55"/>
      <c r="J563" s="389"/>
      <c r="K563" s="415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3">
      <c r="A564" s="13">
        <v>554</v>
      </c>
      <c r="B564" s="376"/>
      <c r="C564" s="55" t="s">
        <v>274</v>
      </c>
      <c r="D564" s="56" t="s">
        <v>209</v>
      </c>
      <c r="E564" s="55" t="s">
        <v>266</v>
      </c>
      <c r="F564" s="393"/>
      <c r="G564" s="376"/>
      <c r="H564" s="54" t="s">
        <v>44</v>
      </c>
      <c r="I564" s="55"/>
      <c r="J564" s="389"/>
      <c r="K564" s="415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3">
      <c r="A565" s="13">
        <v>555</v>
      </c>
      <c r="B565" s="376"/>
      <c r="C565" s="55" t="s">
        <v>275</v>
      </c>
      <c r="D565" s="56" t="s">
        <v>14</v>
      </c>
      <c r="E565" s="55" t="s">
        <v>266</v>
      </c>
      <c r="F565" s="393"/>
      <c r="G565" s="376"/>
      <c r="H565" s="54" t="s">
        <v>44</v>
      </c>
      <c r="I565" s="55"/>
      <c r="J565" s="389"/>
      <c r="K565" s="415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3">
      <c r="A566" s="13">
        <v>556</v>
      </c>
      <c r="B566" s="376"/>
      <c r="C566" s="55" t="s">
        <v>276</v>
      </c>
      <c r="D566" s="56" t="s">
        <v>209</v>
      </c>
      <c r="E566" s="55" t="s">
        <v>266</v>
      </c>
      <c r="F566" s="393"/>
      <c r="G566" s="376"/>
      <c r="H566" s="54" t="s">
        <v>44</v>
      </c>
      <c r="I566" s="55"/>
      <c r="J566" s="389"/>
      <c r="K566" s="415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3">
      <c r="A567" s="13">
        <v>557</v>
      </c>
      <c r="B567" s="376"/>
      <c r="C567" s="55" t="s">
        <v>277</v>
      </c>
      <c r="D567" s="56" t="s">
        <v>14</v>
      </c>
      <c r="E567" s="55" t="s">
        <v>266</v>
      </c>
      <c r="F567" s="393"/>
      <c r="G567" s="376"/>
      <c r="H567" s="54" t="s">
        <v>44</v>
      </c>
      <c r="I567" s="55"/>
      <c r="J567" s="389"/>
      <c r="K567" s="415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3">
      <c r="A568" s="13">
        <v>558</v>
      </c>
      <c r="B568" s="376"/>
      <c r="C568" s="55" t="s">
        <v>265</v>
      </c>
      <c r="D568" s="56" t="s">
        <v>14</v>
      </c>
      <c r="E568" s="55" t="s">
        <v>266</v>
      </c>
      <c r="F568" s="393" t="s">
        <v>278</v>
      </c>
      <c r="G568" s="376"/>
      <c r="H568" s="55" t="s">
        <v>17</v>
      </c>
      <c r="I568" s="55"/>
      <c r="J568" s="389"/>
      <c r="K568" s="415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3">
      <c r="A569" s="13">
        <v>559</v>
      </c>
      <c r="B569" s="376"/>
      <c r="C569" s="55" t="s">
        <v>267</v>
      </c>
      <c r="D569" s="56" t="s">
        <v>14</v>
      </c>
      <c r="E569" s="55" t="s">
        <v>266</v>
      </c>
      <c r="F569" s="393"/>
      <c r="G569" s="376"/>
      <c r="H569" s="54" t="s">
        <v>44</v>
      </c>
      <c r="I569" s="55"/>
      <c r="J569" s="389"/>
      <c r="K569" s="415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3">
      <c r="A570" s="13">
        <v>560</v>
      </c>
      <c r="B570" s="376"/>
      <c r="C570" s="55" t="s">
        <v>268</v>
      </c>
      <c r="D570" s="56" t="s">
        <v>209</v>
      </c>
      <c r="E570" s="55" t="s">
        <v>266</v>
      </c>
      <c r="F570" s="393"/>
      <c r="G570" s="376"/>
      <c r="H570" s="55" t="s">
        <v>257</v>
      </c>
      <c r="I570" s="55"/>
      <c r="J570" s="389"/>
      <c r="K570" s="415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3">
      <c r="A571" s="13">
        <v>561</v>
      </c>
      <c r="B571" s="376"/>
      <c r="C571" s="55" t="s">
        <v>269</v>
      </c>
      <c r="D571" s="56" t="s">
        <v>209</v>
      </c>
      <c r="E571" s="55" t="s">
        <v>266</v>
      </c>
      <c r="F571" s="393"/>
      <c r="G571" s="376"/>
      <c r="H571" s="54" t="s">
        <v>44</v>
      </c>
      <c r="I571" s="55"/>
      <c r="J571" s="389"/>
      <c r="K571" s="415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3">
      <c r="A572" s="13">
        <v>562</v>
      </c>
      <c r="B572" s="376"/>
      <c r="C572" s="55" t="s">
        <v>270</v>
      </c>
      <c r="D572" s="56" t="s">
        <v>14</v>
      </c>
      <c r="E572" s="55" t="s">
        <v>266</v>
      </c>
      <c r="F572" s="393"/>
      <c r="G572" s="376"/>
      <c r="H572" s="55" t="s">
        <v>17</v>
      </c>
      <c r="I572" s="55"/>
      <c r="J572" s="389"/>
      <c r="K572" s="415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3">
      <c r="A573" s="13">
        <v>563</v>
      </c>
      <c r="B573" s="376"/>
      <c r="C573" s="55" t="s">
        <v>271</v>
      </c>
      <c r="D573" s="56" t="s">
        <v>209</v>
      </c>
      <c r="E573" s="55" t="s">
        <v>266</v>
      </c>
      <c r="F573" s="393"/>
      <c r="G573" s="376"/>
      <c r="H573" s="54" t="s">
        <v>44</v>
      </c>
      <c r="I573" s="55"/>
      <c r="J573" s="389"/>
      <c r="K573" s="415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3">
      <c r="A574" s="13">
        <v>564</v>
      </c>
      <c r="B574" s="376"/>
      <c r="C574" s="55" t="s">
        <v>272</v>
      </c>
      <c r="D574" s="56" t="s">
        <v>209</v>
      </c>
      <c r="E574" s="55" t="s">
        <v>266</v>
      </c>
      <c r="F574" s="393"/>
      <c r="G574" s="376"/>
      <c r="H574" s="54" t="s">
        <v>44</v>
      </c>
      <c r="I574" s="55"/>
      <c r="J574" s="389"/>
      <c r="K574" s="415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3">
      <c r="A575" s="13">
        <v>565</v>
      </c>
      <c r="B575" s="376"/>
      <c r="C575" s="55" t="s">
        <v>273</v>
      </c>
      <c r="D575" s="56" t="s">
        <v>14</v>
      </c>
      <c r="E575" s="55" t="s">
        <v>266</v>
      </c>
      <c r="F575" s="393"/>
      <c r="G575" s="376"/>
      <c r="H575" s="55" t="s">
        <v>17</v>
      </c>
      <c r="I575" s="55"/>
      <c r="J575" s="389"/>
      <c r="K575" s="415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3">
      <c r="A576" s="13">
        <v>566</v>
      </c>
      <c r="B576" s="376"/>
      <c r="C576" s="55" t="s">
        <v>216</v>
      </c>
      <c r="D576" s="56" t="s">
        <v>209</v>
      </c>
      <c r="E576" s="55" t="s">
        <v>266</v>
      </c>
      <c r="F576" s="393"/>
      <c r="G576" s="376"/>
      <c r="H576" s="55" t="s">
        <v>257</v>
      </c>
      <c r="I576" s="55"/>
      <c r="J576" s="389"/>
      <c r="K576" s="415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3">
      <c r="A577" s="13">
        <v>567</v>
      </c>
      <c r="B577" s="376"/>
      <c r="C577" s="55" t="s">
        <v>217</v>
      </c>
      <c r="D577" s="56" t="s">
        <v>209</v>
      </c>
      <c r="E577" s="55" t="s">
        <v>266</v>
      </c>
      <c r="F577" s="393"/>
      <c r="G577" s="376"/>
      <c r="H577" s="54" t="s">
        <v>44</v>
      </c>
      <c r="I577" s="55"/>
      <c r="J577" s="389"/>
      <c r="K577" s="415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3">
      <c r="A578" s="13">
        <v>568</v>
      </c>
      <c r="B578" s="376"/>
      <c r="C578" s="55" t="s">
        <v>274</v>
      </c>
      <c r="D578" s="56" t="s">
        <v>209</v>
      </c>
      <c r="E578" s="55" t="s">
        <v>266</v>
      </c>
      <c r="F578" s="393"/>
      <c r="G578" s="376"/>
      <c r="H578" s="54" t="s">
        <v>44</v>
      </c>
      <c r="I578" s="55"/>
      <c r="J578" s="389"/>
      <c r="K578" s="415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3">
      <c r="A579" s="13">
        <v>569</v>
      </c>
      <c r="B579" s="376"/>
      <c r="C579" s="55" t="s">
        <v>279</v>
      </c>
      <c r="D579" s="56" t="s">
        <v>14</v>
      </c>
      <c r="E579" s="55" t="s">
        <v>266</v>
      </c>
      <c r="F579" s="393"/>
      <c r="G579" s="376"/>
      <c r="H579" s="55" t="s">
        <v>17</v>
      </c>
      <c r="I579" s="55"/>
      <c r="J579" s="389"/>
      <c r="K579" s="415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3">
      <c r="A580" s="13">
        <v>570</v>
      </c>
      <c r="B580" s="376"/>
      <c r="C580" s="55" t="s">
        <v>276</v>
      </c>
      <c r="D580" s="56" t="s">
        <v>209</v>
      </c>
      <c r="E580" s="55" t="s">
        <v>266</v>
      </c>
      <c r="F580" s="393"/>
      <c r="G580" s="376"/>
      <c r="H580" s="55" t="s">
        <v>257</v>
      </c>
      <c r="I580" s="55"/>
      <c r="J580" s="389"/>
      <c r="K580" s="415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3">
      <c r="A581" s="13">
        <v>571</v>
      </c>
      <c r="B581" s="376"/>
      <c r="C581" s="55" t="s">
        <v>2974</v>
      </c>
      <c r="D581" s="56" t="s">
        <v>14</v>
      </c>
      <c r="E581" s="55" t="s">
        <v>266</v>
      </c>
      <c r="F581" s="393"/>
      <c r="G581" s="376"/>
      <c r="H581" s="55" t="s">
        <v>17</v>
      </c>
      <c r="I581" s="55"/>
      <c r="J581" s="389"/>
      <c r="K581" s="415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3">
      <c r="A582" s="13">
        <v>572</v>
      </c>
      <c r="B582" s="376"/>
      <c r="C582" s="55" t="s">
        <v>265</v>
      </c>
      <c r="D582" s="56" t="s">
        <v>14</v>
      </c>
      <c r="E582" s="55" t="s">
        <v>266</v>
      </c>
      <c r="F582" s="393" t="s">
        <v>1350</v>
      </c>
      <c r="G582" s="376" t="s">
        <v>1247</v>
      </c>
      <c r="H582" s="55" t="s">
        <v>17</v>
      </c>
      <c r="I582" s="373" t="s">
        <v>19</v>
      </c>
      <c r="J582" s="389" t="s">
        <v>19</v>
      </c>
      <c r="K582" s="388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3">
      <c r="A583" s="13">
        <v>573</v>
      </c>
      <c r="B583" s="376"/>
      <c r="C583" s="55" t="s">
        <v>281</v>
      </c>
      <c r="D583" s="56" t="s">
        <v>14</v>
      </c>
      <c r="E583" s="54" t="s">
        <v>44</v>
      </c>
      <c r="F583" s="393"/>
      <c r="G583" s="376"/>
      <c r="H583" s="54" t="s">
        <v>44</v>
      </c>
      <c r="I583" s="373"/>
      <c r="J583" s="389"/>
      <c r="K583" s="415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3">
      <c r="A584" s="13">
        <v>574</v>
      </c>
      <c r="B584" s="376"/>
      <c r="C584" s="55" t="s">
        <v>215</v>
      </c>
      <c r="D584" s="56" t="s">
        <v>209</v>
      </c>
      <c r="E584" s="54" t="s">
        <v>44</v>
      </c>
      <c r="F584" s="393"/>
      <c r="G584" s="376"/>
      <c r="H584" s="54" t="s">
        <v>44</v>
      </c>
      <c r="I584" s="54" t="s">
        <v>44</v>
      </c>
      <c r="J584" s="389"/>
      <c r="K584" s="415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3">
      <c r="A585" s="13">
        <v>575</v>
      </c>
      <c r="B585" s="376"/>
      <c r="C585" s="55" t="s">
        <v>272</v>
      </c>
      <c r="D585" s="56" t="s">
        <v>209</v>
      </c>
      <c r="E585" s="54" t="s">
        <v>44</v>
      </c>
      <c r="F585" s="393"/>
      <c r="G585" s="376"/>
      <c r="H585" s="54" t="s">
        <v>44</v>
      </c>
      <c r="I585" s="54" t="s">
        <v>44</v>
      </c>
      <c r="J585" s="389"/>
      <c r="K585" s="415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3">
      <c r="A586" s="13">
        <v>576</v>
      </c>
      <c r="B586" s="376"/>
      <c r="C586" s="55" t="s">
        <v>282</v>
      </c>
      <c r="D586" s="56" t="s">
        <v>209</v>
      </c>
      <c r="E586" s="54" t="s">
        <v>44</v>
      </c>
      <c r="F586" s="393"/>
      <c r="G586" s="376"/>
      <c r="H586" s="54" t="s">
        <v>44</v>
      </c>
      <c r="I586" s="54" t="s">
        <v>44</v>
      </c>
      <c r="J586" s="389"/>
      <c r="K586" s="415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3">
      <c r="A587" s="13">
        <v>577</v>
      </c>
      <c r="B587" s="376"/>
      <c r="C587" s="55" t="s">
        <v>283</v>
      </c>
      <c r="D587" s="56" t="s">
        <v>14</v>
      </c>
      <c r="E587" s="54" t="s">
        <v>44</v>
      </c>
      <c r="F587" s="393"/>
      <c r="G587" s="376"/>
      <c r="H587" s="54" t="s">
        <v>44</v>
      </c>
      <c r="I587" s="54" t="s">
        <v>44</v>
      </c>
      <c r="J587" s="389"/>
      <c r="K587" s="415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3">
      <c r="A588" s="13">
        <v>578</v>
      </c>
      <c r="B588" s="376"/>
      <c r="C588" s="55" t="s">
        <v>216</v>
      </c>
      <c r="D588" s="56" t="s">
        <v>209</v>
      </c>
      <c r="E588" s="54" t="s">
        <v>44</v>
      </c>
      <c r="F588" s="393"/>
      <c r="G588" s="376"/>
      <c r="H588" s="54" t="s">
        <v>44</v>
      </c>
      <c r="I588" s="54" t="s">
        <v>44</v>
      </c>
      <c r="J588" s="389"/>
      <c r="K588" s="415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3">
      <c r="A589" s="13">
        <v>579</v>
      </c>
      <c r="B589" s="376"/>
      <c r="C589" s="55" t="s">
        <v>217</v>
      </c>
      <c r="D589" s="56" t="s">
        <v>209</v>
      </c>
      <c r="E589" s="54" t="s">
        <v>44</v>
      </c>
      <c r="F589" s="393"/>
      <c r="G589" s="376"/>
      <c r="H589" s="54" t="s">
        <v>44</v>
      </c>
      <c r="I589" s="54" t="s">
        <v>44</v>
      </c>
      <c r="J589" s="389"/>
      <c r="K589" s="415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3">
      <c r="A590" s="13">
        <v>580</v>
      </c>
      <c r="B590" s="376"/>
      <c r="C590" s="55" t="s">
        <v>274</v>
      </c>
      <c r="D590" s="56" t="s">
        <v>209</v>
      </c>
      <c r="E590" s="54" t="s">
        <v>44</v>
      </c>
      <c r="F590" s="393"/>
      <c r="G590" s="376"/>
      <c r="H590" s="54" t="s">
        <v>44</v>
      </c>
      <c r="I590" s="54" t="s">
        <v>44</v>
      </c>
      <c r="J590" s="389"/>
      <c r="K590" s="415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3">
      <c r="A591" s="13">
        <v>581</v>
      </c>
      <c r="B591" s="376"/>
      <c r="C591" s="55" t="s">
        <v>284</v>
      </c>
      <c r="D591" s="56" t="s">
        <v>209</v>
      </c>
      <c r="E591" s="54" t="s">
        <v>44</v>
      </c>
      <c r="F591" s="393"/>
      <c r="G591" s="376"/>
      <c r="H591" s="54" t="s">
        <v>44</v>
      </c>
      <c r="I591" s="54" t="s">
        <v>44</v>
      </c>
      <c r="J591" s="389"/>
      <c r="K591" s="415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3">
      <c r="A592" s="13">
        <v>582</v>
      </c>
      <c r="B592" s="376"/>
      <c r="C592" s="55" t="s">
        <v>285</v>
      </c>
      <c r="D592" s="56" t="s">
        <v>209</v>
      </c>
      <c r="E592" s="54" t="s">
        <v>44</v>
      </c>
      <c r="F592" s="393"/>
      <c r="G592" s="376"/>
      <c r="H592" s="54" t="s">
        <v>44</v>
      </c>
      <c r="I592" s="54" t="s">
        <v>44</v>
      </c>
      <c r="J592" s="389"/>
      <c r="K592" s="415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3">
      <c r="A593" s="13">
        <v>583</v>
      </c>
      <c r="B593" s="376"/>
      <c r="C593" s="55" t="s">
        <v>286</v>
      </c>
      <c r="D593" s="56" t="s">
        <v>14</v>
      </c>
      <c r="E593" s="54" t="s">
        <v>44</v>
      </c>
      <c r="F593" s="393"/>
      <c r="G593" s="376"/>
      <c r="H593" s="54" t="s">
        <v>44</v>
      </c>
      <c r="I593" s="54" t="s">
        <v>44</v>
      </c>
      <c r="J593" s="389"/>
      <c r="K593" s="415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3">
      <c r="A594" s="13">
        <v>584</v>
      </c>
      <c r="B594" s="376"/>
      <c r="C594" s="55" t="s">
        <v>2251</v>
      </c>
      <c r="D594" s="56" t="s">
        <v>14</v>
      </c>
      <c r="E594" s="54" t="s">
        <v>2252</v>
      </c>
      <c r="F594" s="56" t="s">
        <v>2522</v>
      </c>
      <c r="G594" s="469" t="s">
        <v>2259</v>
      </c>
      <c r="H594" s="391" t="s">
        <v>71</v>
      </c>
      <c r="I594" s="391" t="s">
        <v>2266</v>
      </c>
      <c r="J594" s="389" t="s">
        <v>2523</v>
      </c>
      <c r="K594" s="388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3">
      <c r="A595" s="13">
        <v>585</v>
      </c>
      <c r="B595" s="376"/>
      <c r="C595" s="55" t="s">
        <v>2251</v>
      </c>
      <c r="D595" s="56" t="s">
        <v>14</v>
      </c>
      <c r="E595" s="54" t="s">
        <v>119</v>
      </c>
      <c r="F595" s="56" t="s">
        <v>2265</v>
      </c>
      <c r="G595" s="469"/>
      <c r="H595" s="391"/>
      <c r="I595" s="391"/>
      <c r="J595" s="389"/>
      <c r="K595" s="388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3">
      <c r="A596" s="13">
        <v>586</v>
      </c>
      <c r="B596" s="376"/>
      <c r="C596" s="55" t="s">
        <v>2253</v>
      </c>
      <c r="D596" s="56" t="s">
        <v>14</v>
      </c>
      <c r="E596" s="54" t="s">
        <v>119</v>
      </c>
      <c r="F596" s="56" t="s">
        <v>2522</v>
      </c>
      <c r="G596" s="469"/>
      <c r="H596" s="391"/>
      <c r="I596" s="391"/>
      <c r="J596" s="389"/>
      <c r="K596" s="388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3">
      <c r="A597" s="13">
        <v>587</v>
      </c>
      <c r="B597" s="376"/>
      <c r="C597" s="55" t="s">
        <v>2253</v>
      </c>
      <c r="D597" s="56" t="s">
        <v>14</v>
      </c>
      <c r="E597" s="54" t="s">
        <v>119</v>
      </c>
      <c r="F597" s="56" t="s">
        <v>2265</v>
      </c>
      <c r="G597" s="469"/>
      <c r="H597" s="391"/>
      <c r="I597" s="391"/>
      <c r="J597" s="389"/>
      <c r="K597" s="388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3">
      <c r="A598" s="13">
        <v>588</v>
      </c>
      <c r="B598" s="376"/>
      <c r="C598" s="55" t="s">
        <v>2254</v>
      </c>
      <c r="D598" s="56" t="s">
        <v>14</v>
      </c>
      <c r="E598" s="54" t="s">
        <v>119</v>
      </c>
      <c r="F598" s="56" t="s">
        <v>2524</v>
      </c>
      <c r="G598" s="469"/>
      <c r="H598" s="391"/>
      <c r="I598" s="391"/>
      <c r="J598" s="389"/>
      <c r="K598" s="388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3">
      <c r="A599" s="13">
        <v>589</v>
      </c>
      <c r="B599" s="376"/>
      <c r="C599" s="55" t="s">
        <v>2255</v>
      </c>
      <c r="D599" s="56" t="s">
        <v>14</v>
      </c>
      <c r="E599" s="54" t="s">
        <v>119</v>
      </c>
      <c r="F599" s="56" t="s">
        <v>2261</v>
      </c>
      <c r="G599" s="469"/>
      <c r="H599" s="391"/>
      <c r="I599" s="391"/>
      <c r="J599" s="389"/>
      <c r="K599" s="388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3">
      <c r="A600" s="13">
        <v>590</v>
      </c>
      <c r="B600" s="376"/>
      <c r="C600" s="55" t="s">
        <v>2256</v>
      </c>
      <c r="D600" s="56" t="s">
        <v>14</v>
      </c>
      <c r="E600" s="54" t="s">
        <v>119</v>
      </c>
      <c r="F600" s="56" t="s">
        <v>2524</v>
      </c>
      <c r="G600" s="469"/>
      <c r="H600" s="391"/>
      <c r="I600" s="391"/>
      <c r="J600" s="389"/>
      <c r="K600" s="388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3">
      <c r="A601" s="13">
        <v>591</v>
      </c>
      <c r="B601" s="376"/>
      <c r="C601" s="55" t="s">
        <v>2256</v>
      </c>
      <c r="D601" s="56" t="s">
        <v>14</v>
      </c>
      <c r="E601" s="54" t="s">
        <v>119</v>
      </c>
      <c r="F601" s="56" t="s">
        <v>2261</v>
      </c>
      <c r="G601" s="469"/>
      <c r="H601" s="391"/>
      <c r="I601" s="391"/>
      <c r="J601" s="389"/>
      <c r="K601" s="388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3">
      <c r="A602" s="13">
        <v>592</v>
      </c>
      <c r="B602" s="376"/>
      <c r="C602" s="55" t="s">
        <v>2257</v>
      </c>
      <c r="D602" s="56" t="s">
        <v>14</v>
      </c>
      <c r="E602" s="54" t="s">
        <v>119</v>
      </c>
      <c r="F602" s="56" t="s">
        <v>2524</v>
      </c>
      <c r="G602" s="469"/>
      <c r="H602" s="391"/>
      <c r="I602" s="391"/>
      <c r="J602" s="389"/>
      <c r="K602" s="388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3">
      <c r="A603" s="13">
        <v>593</v>
      </c>
      <c r="B603" s="376"/>
      <c r="C603" s="55" t="s">
        <v>2257</v>
      </c>
      <c r="D603" s="56" t="s">
        <v>14</v>
      </c>
      <c r="E603" s="54" t="s">
        <v>119</v>
      </c>
      <c r="F603" s="56" t="s">
        <v>2261</v>
      </c>
      <c r="G603" s="469"/>
      <c r="H603" s="391"/>
      <c r="I603" s="391"/>
      <c r="J603" s="389"/>
      <c r="K603" s="388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3">
      <c r="A604" s="13">
        <v>594</v>
      </c>
      <c r="B604" s="376"/>
      <c r="C604" s="55" t="s">
        <v>2258</v>
      </c>
      <c r="D604" s="56" t="s">
        <v>14</v>
      </c>
      <c r="E604" s="54" t="s">
        <v>119</v>
      </c>
      <c r="F604" s="56" t="s">
        <v>2524</v>
      </c>
      <c r="G604" s="469"/>
      <c r="H604" s="391"/>
      <c r="I604" s="391"/>
      <c r="J604" s="389"/>
      <c r="K604" s="388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3">
      <c r="A605" s="13">
        <v>595</v>
      </c>
      <c r="B605" s="376"/>
      <c r="C605" s="55" t="s">
        <v>2258</v>
      </c>
      <c r="D605" s="56" t="s">
        <v>14</v>
      </c>
      <c r="E605" s="54" t="s">
        <v>119</v>
      </c>
      <c r="F605" s="56" t="s">
        <v>2261</v>
      </c>
      <c r="G605" s="469"/>
      <c r="H605" s="391"/>
      <c r="I605" s="391"/>
      <c r="J605" s="389"/>
      <c r="K605" s="388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3">
      <c r="A606" s="13">
        <v>596</v>
      </c>
      <c r="B606" s="376"/>
      <c r="C606" s="55" t="s">
        <v>2260</v>
      </c>
      <c r="D606" s="56" t="s">
        <v>14</v>
      </c>
      <c r="E606" s="54" t="s">
        <v>52</v>
      </c>
      <c r="F606" s="56" t="s">
        <v>2524</v>
      </c>
      <c r="G606" s="469"/>
      <c r="H606" s="391"/>
      <c r="I606" s="391"/>
      <c r="J606" s="389"/>
      <c r="K606" s="388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3">
      <c r="A607" s="13">
        <v>597</v>
      </c>
      <c r="B607" s="376"/>
      <c r="C607" s="55" t="s">
        <v>2260</v>
      </c>
      <c r="D607" s="56" t="s">
        <v>14</v>
      </c>
      <c r="E607" s="54" t="s">
        <v>119</v>
      </c>
      <c r="F607" s="56" t="s">
        <v>2261</v>
      </c>
      <c r="G607" s="469"/>
      <c r="H607" s="391"/>
      <c r="I607" s="391"/>
      <c r="J607" s="389"/>
      <c r="K607" s="388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3">
      <c r="A608" s="13">
        <v>598</v>
      </c>
      <c r="B608" s="376"/>
      <c r="C608" s="55" t="s">
        <v>2262</v>
      </c>
      <c r="D608" s="56" t="s">
        <v>14</v>
      </c>
      <c r="E608" s="54" t="s">
        <v>119</v>
      </c>
      <c r="F608" s="56" t="s">
        <v>2524</v>
      </c>
      <c r="G608" s="469"/>
      <c r="H608" s="391"/>
      <c r="I608" s="391"/>
      <c r="J608" s="389"/>
      <c r="K608" s="388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3">
      <c r="A609" s="13">
        <v>599</v>
      </c>
      <c r="B609" s="376"/>
      <c r="C609" s="55" t="s">
        <v>2262</v>
      </c>
      <c r="D609" s="56" t="s">
        <v>14</v>
      </c>
      <c r="E609" s="54" t="s">
        <v>119</v>
      </c>
      <c r="F609" s="56" t="s">
        <v>2261</v>
      </c>
      <c r="G609" s="469"/>
      <c r="H609" s="391"/>
      <c r="I609" s="391"/>
      <c r="J609" s="389"/>
      <c r="K609" s="388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3">
      <c r="A610" s="13">
        <v>600</v>
      </c>
      <c r="B610" s="376"/>
      <c r="C610" s="55" t="s">
        <v>289</v>
      </c>
      <c r="D610" s="56" t="s">
        <v>14</v>
      </c>
      <c r="E610" s="55" t="s">
        <v>290</v>
      </c>
      <c r="F610" s="393" t="s">
        <v>288</v>
      </c>
      <c r="G610" s="376" t="s">
        <v>1248</v>
      </c>
      <c r="H610" s="55" t="s">
        <v>257</v>
      </c>
      <c r="I610" s="373" t="s">
        <v>291</v>
      </c>
      <c r="J610" s="389" t="s">
        <v>19</v>
      </c>
      <c r="K610" s="388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3">
      <c r="A611" s="13">
        <v>601</v>
      </c>
      <c r="B611" s="376"/>
      <c r="C611" s="55" t="s">
        <v>292</v>
      </c>
      <c r="D611" s="56" t="s">
        <v>14</v>
      </c>
      <c r="E611" s="54" t="s">
        <v>44</v>
      </c>
      <c r="F611" s="393"/>
      <c r="G611" s="376"/>
      <c r="H611" s="54" t="s">
        <v>44</v>
      </c>
      <c r="I611" s="373"/>
      <c r="J611" s="389"/>
      <c r="K611" s="388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3">
      <c r="A612" s="13">
        <v>602</v>
      </c>
      <c r="B612" s="376"/>
      <c r="C612" s="55" t="s">
        <v>210</v>
      </c>
      <c r="D612" s="56" t="s">
        <v>209</v>
      </c>
      <c r="E612" s="54" t="s">
        <v>44</v>
      </c>
      <c r="F612" s="393"/>
      <c r="G612" s="376"/>
      <c r="H612" s="54" t="s">
        <v>44</v>
      </c>
      <c r="I612" s="54" t="s">
        <v>44</v>
      </c>
      <c r="J612" s="389"/>
      <c r="K612" s="388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3">
      <c r="A613" s="13">
        <v>603</v>
      </c>
      <c r="B613" s="376"/>
      <c r="C613" s="55" t="s">
        <v>293</v>
      </c>
      <c r="D613" s="56" t="s">
        <v>209</v>
      </c>
      <c r="E613" s="54" t="s">
        <v>44</v>
      </c>
      <c r="F613" s="393"/>
      <c r="G613" s="376"/>
      <c r="H613" s="54" t="s">
        <v>44</v>
      </c>
      <c r="I613" s="54" t="s">
        <v>44</v>
      </c>
      <c r="J613" s="389"/>
      <c r="K613" s="388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3">
      <c r="A614" s="13">
        <v>604</v>
      </c>
      <c r="B614" s="376"/>
      <c r="C614" s="55" t="s">
        <v>294</v>
      </c>
      <c r="D614" s="56" t="s">
        <v>14</v>
      </c>
      <c r="E614" s="54" t="s">
        <v>44</v>
      </c>
      <c r="F614" s="393"/>
      <c r="G614" s="376"/>
      <c r="H614" s="54" t="s">
        <v>44</v>
      </c>
      <c r="I614" s="54" t="s">
        <v>44</v>
      </c>
      <c r="J614" s="389"/>
      <c r="K614" s="388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3">
      <c r="A615" s="13">
        <v>605</v>
      </c>
      <c r="B615" s="376"/>
      <c r="C615" s="55" t="s">
        <v>295</v>
      </c>
      <c r="D615" s="56" t="s">
        <v>209</v>
      </c>
      <c r="E615" s="54" t="s">
        <v>44</v>
      </c>
      <c r="F615" s="393"/>
      <c r="G615" s="376"/>
      <c r="H615" s="54" t="s">
        <v>44</v>
      </c>
      <c r="I615" s="54" t="s">
        <v>44</v>
      </c>
      <c r="J615" s="389"/>
      <c r="K615" s="388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3">
      <c r="A616" s="13">
        <v>606</v>
      </c>
      <c r="B616" s="376"/>
      <c r="C616" s="55" t="s">
        <v>296</v>
      </c>
      <c r="D616" s="56" t="s">
        <v>14</v>
      </c>
      <c r="E616" s="54" t="s">
        <v>44</v>
      </c>
      <c r="F616" s="393"/>
      <c r="G616" s="376"/>
      <c r="H616" s="54" t="s">
        <v>44</v>
      </c>
      <c r="I616" s="54" t="s">
        <v>44</v>
      </c>
      <c r="J616" s="389"/>
      <c r="K616" s="388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3">
      <c r="A617" s="13">
        <v>607</v>
      </c>
      <c r="B617" s="376"/>
      <c r="C617" s="55" t="s">
        <v>297</v>
      </c>
      <c r="D617" s="56" t="s">
        <v>209</v>
      </c>
      <c r="E617" s="54" t="s">
        <v>44</v>
      </c>
      <c r="F617" s="393"/>
      <c r="G617" s="376"/>
      <c r="H617" s="54" t="s">
        <v>44</v>
      </c>
      <c r="I617" s="54" t="s">
        <v>44</v>
      </c>
      <c r="J617" s="389"/>
      <c r="K617" s="388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3">
      <c r="A618" s="13">
        <v>608</v>
      </c>
      <c r="B618" s="376"/>
      <c r="C618" s="55" t="s">
        <v>298</v>
      </c>
      <c r="D618" s="56" t="s">
        <v>14</v>
      </c>
      <c r="E618" s="54" t="s">
        <v>44</v>
      </c>
      <c r="F618" s="393"/>
      <c r="G618" s="376"/>
      <c r="H618" s="54" t="s">
        <v>44</v>
      </c>
      <c r="I618" s="54" t="s">
        <v>44</v>
      </c>
      <c r="J618" s="389"/>
      <c r="K618" s="388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3">
      <c r="A619" s="13">
        <v>609</v>
      </c>
      <c r="B619" s="376"/>
      <c r="C619" s="55" t="s">
        <v>299</v>
      </c>
      <c r="D619" s="56" t="s">
        <v>209</v>
      </c>
      <c r="E619" s="54" t="s">
        <v>44</v>
      </c>
      <c r="F619" s="393"/>
      <c r="G619" s="376"/>
      <c r="H619" s="54" t="s">
        <v>44</v>
      </c>
      <c r="I619" s="54" t="s">
        <v>44</v>
      </c>
      <c r="J619" s="389"/>
      <c r="K619" s="388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3">
      <c r="A620" s="13">
        <v>610</v>
      </c>
      <c r="B620" s="376"/>
      <c r="C620" s="55" t="s">
        <v>301</v>
      </c>
      <c r="D620" s="56" t="s">
        <v>14</v>
      </c>
      <c r="E620" s="55" t="s">
        <v>214</v>
      </c>
      <c r="F620" s="393" t="s">
        <v>300</v>
      </c>
      <c r="G620" s="376"/>
      <c r="H620" s="55" t="s">
        <v>302</v>
      </c>
      <c r="I620" s="55" t="s">
        <v>291</v>
      </c>
      <c r="J620" s="389"/>
      <c r="K620" s="388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3">
      <c r="A621" s="13">
        <v>611</v>
      </c>
      <c r="B621" s="376"/>
      <c r="C621" s="55" t="s">
        <v>303</v>
      </c>
      <c r="D621" s="56" t="s">
        <v>14</v>
      </c>
      <c r="E621" s="54" t="s">
        <v>44</v>
      </c>
      <c r="F621" s="393"/>
      <c r="G621" s="376"/>
      <c r="H621" s="54" t="s">
        <v>44</v>
      </c>
      <c r="I621" s="54" t="s">
        <v>44</v>
      </c>
      <c r="J621" s="389"/>
      <c r="K621" s="388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3">
      <c r="A622" s="13">
        <v>612</v>
      </c>
      <c r="B622" s="376"/>
      <c r="C622" s="55" t="s">
        <v>304</v>
      </c>
      <c r="D622" s="56" t="s">
        <v>209</v>
      </c>
      <c r="E622" s="54" t="s">
        <v>44</v>
      </c>
      <c r="F622" s="393"/>
      <c r="G622" s="376"/>
      <c r="H622" s="54" t="s">
        <v>44</v>
      </c>
      <c r="I622" s="54" t="s">
        <v>44</v>
      </c>
      <c r="J622" s="389"/>
      <c r="K622" s="388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3">
      <c r="A623" s="13">
        <v>613</v>
      </c>
      <c r="B623" s="376"/>
      <c r="C623" s="55" t="s">
        <v>305</v>
      </c>
      <c r="D623" s="56" t="s">
        <v>209</v>
      </c>
      <c r="E623" s="54" t="s">
        <v>44</v>
      </c>
      <c r="F623" s="393"/>
      <c r="G623" s="376"/>
      <c r="H623" s="54" t="s">
        <v>44</v>
      </c>
      <c r="I623" s="54" t="s">
        <v>44</v>
      </c>
      <c r="J623" s="389"/>
      <c r="K623" s="388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3">
      <c r="A624" s="13">
        <v>614</v>
      </c>
      <c r="B624" s="376"/>
      <c r="C624" s="55" t="s">
        <v>1296</v>
      </c>
      <c r="D624" s="56" t="s">
        <v>209</v>
      </c>
      <c r="E624" s="54" t="s">
        <v>44</v>
      </c>
      <c r="F624" s="393"/>
      <c r="G624" s="376"/>
      <c r="H624" s="54" t="s">
        <v>44</v>
      </c>
      <c r="I624" s="54" t="s">
        <v>44</v>
      </c>
      <c r="J624" s="389"/>
      <c r="K624" s="388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3">
      <c r="A625" s="13">
        <v>615</v>
      </c>
      <c r="B625" s="376"/>
      <c r="C625" s="55" t="s">
        <v>306</v>
      </c>
      <c r="D625" s="56" t="s">
        <v>209</v>
      </c>
      <c r="E625" s="54" t="s">
        <v>44</v>
      </c>
      <c r="F625" s="393"/>
      <c r="G625" s="376"/>
      <c r="H625" s="54" t="s">
        <v>44</v>
      </c>
      <c r="I625" s="54" t="s">
        <v>44</v>
      </c>
      <c r="J625" s="389"/>
      <c r="K625" s="388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3">
      <c r="A626" s="13">
        <v>616</v>
      </c>
      <c r="B626" s="376"/>
      <c r="C626" s="55" t="s">
        <v>1297</v>
      </c>
      <c r="D626" s="56" t="s">
        <v>209</v>
      </c>
      <c r="E626" s="54" t="s">
        <v>44</v>
      </c>
      <c r="F626" s="393"/>
      <c r="G626" s="376"/>
      <c r="H626" s="54" t="s">
        <v>44</v>
      </c>
      <c r="I626" s="54" t="s">
        <v>44</v>
      </c>
      <c r="J626" s="389"/>
      <c r="K626" s="388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3">
      <c r="A627" s="13">
        <v>617</v>
      </c>
      <c r="B627" s="376"/>
      <c r="C627" s="55" t="s">
        <v>2283</v>
      </c>
      <c r="D627" s="56" t="s">
        <v>14</v>
      </c>
      <c r="E627" s="54" t="s">
        <v>44</v>
      </c>
      <c r="F627" s="393"/>
      <c r="G627" s="376"/>
      <c r="H627" s="54" t="s">
        <v>44</v>
      </c>
      <c r="I627" s="54" t="s">
        <v>44</v>
      </c>
      <c r="J627" s="389"/>
      <c r="K627" s="388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3">
      <c r="A628" s="13">
        <v>618</v>
      </c>
      <c r="B628" s="376"/>
      <c r="C628" s="55" t="s">
        <v>307</v>
      </c>
      <c r="D628" s="56" t="s">
        <v>209</v>
      </c>
      <c r="E628" s="54" t="s">
        <v>44</v>
      </c>
      <c r="F628" s="393"/>
      <c r="G628" s="376"/>
      <c r="H628" s="54" t="s">
        <v>44</v>
      </c>
      <c r="I628" s="54" t="s">
        <v>44</v>
      </c>
      <c r="J628" s="389"/>
      <c r="K628" s="388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3">
      <c r="A629" s="13">
        <v>619</v>
      </c>
      <c r="B629" s="376"/>
      <c r="C629" s="55" t="s">
        <v>308</v>
      </c>
      <c r="D629" s="56" t="s">
        <v>209</v>
      </c>
      <c r="E629" s="54" t="s">
        <v>44</v>
      </c>
      <c r="F629" s="393"/>
      <c r="G629" s="376"/>
      <c r="H629" s="54" t="s">
        <v>44</v>
      </c>
      <c r="I629" s="54" t="s">
        <v>44</v>
      </c>
      <c r="J629" s="389"/>
      <c r="K629" s="388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3">
      <c r="A630" s="13">
        <v>620</v>
      </c>
      <c r="B630" s="376"/>
      <c r="C630" s="55" t="s">
        <v>1267</v>
      </c>
      <c r="D630" s="56" t="s">
        <v>209</v>
      </c>
      <c r="E630" s="54" t="s">
        <v>44</v>
      </c>
      <c r="F630" s="393"/>
      <c r="G630" s="376"/>
      <c r="H630" s="54" t="s">
        <v>44</v>
      </c>
      <c r="I630" s="54" t="s">
        <v>44</v>
      </c>
      <c r="J630" s="389"/>
      <c r="K630" s="388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3">
      <c r="A631" s="13">
        <v>621</v>
      </c>
      <c r="B631" s="376"/>
      <c r="C631" s="55" t="s">
        <v>2214</v>
      </c>
      <c r="D631" s="56" t="s">
        <v>14</v>
      </c>
      <c r="E631" s="54" t="s">
        <v>44</v>
      </c>
      <c r="F631" s="393"/>
      <c r="G631" s="376"/>
      <c r="H631" s="54" t="s">
        <v>44</v>
      </c>
      <c r="I631" s="54" t="s">
        <v>44</v>
      </c>
      <c r="J631" s="389"/>
      <c r="K631" s="388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3">
      <c r="A632" s="13">
        <v>622</v>
      </c>
      <c r="B632" s="376"/>
      <c r="C632" s="55" t="s">
        <v>309</v>
      </c>
      <c r="D632" s="56" t="s">
        <v>209</v>
      </c>
      <c r="E632" s="54" t="s">
        <v>44</v>
      </c>
      <c r="F632" s="393"/>
      <c r="G632" s="376"/>
      <c r="H632" s="54" t="s">
        <v>44</v>
      </c>
      <c r="I632" s="54" t="s">
        <v>44</v>
      </c>
      <c r="J632" s="389"/>
      <c r="K632" s="388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3">
      <c r="A633" s="13">
        <v>623</v>
      </c>
      <c r="B633" s="376"/>
      <c r="C633" s="55" t="s">
        <v>2193</v>
      </c>
      <c r="D633" s="56" t="s">
        <v>209</v>
      </c>
      <c r="E633" s="54" t="s">
        <v>44</v>
      </c>
      <c r="F633" s="393"/>
      <c r="G633" s="376"/>
      <c r="H633" s="54" t="s">
        <v>44</v>
      </c>
      <c r="I633" s="54" t="s">
        <v>44</v>
      </c>
      <c r="J633" s="389"/>
      <c r="K633" s="388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3">
      <c r="A634" s="13">
        <v>624</v>
      </c>
      <c r="B634" s="376"/>
      <c r="C634" s="55" t="s">
        <v>265</v>
      </c>
      <c r="D634" s="56" t="s">
        <v>14</v>
      </c>
      <c r="E634" s="373" t="s">
        <v>266</v>
      </c>
      <c r="F634" s="393" t="s">
        <v>1293</v>
      </c>
      <c r="G634" s="376" t="s">
        <v>2535</v>
      </c>
      <c r="H634" s="373" t="s">
        <v>257</v>
      </c>
      <c r="I634" s="373" t="s">
        <v>291</v>
      </c>
      <c r="J634" s="389" t="s">
        <v>19</v>
      </c>
      <c r="K634" s="388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3">
      <c r="A635" s="13">
        <v>625</v>
      </c>
      <c r="B635" s="376"/>
      <c r="C635" s="55" t="s">
        <v>281</v>
      </c>
      <c r="D635" s="56" t="s">
        <v>14</v>
      </c>
      <c r="E635" s="373"/>
      <c r="F635" s="393"/>
      <c r="G635" s="376"/>
      <c r="H635" s="373"/>
      <c r="I635" s="373"/>
      <c r="J635" s="389"/>
      <c r="K635" s="388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3">
      <c r="A636" s="13">
        <v>626</v>
      </c>
      <c r="B636" s="376"/>
      <c r="C636" s="55" t="s">
        <v>215</v>
      </c>
      <c r="D636" s="56" t="s">
        <v>209</v>
      </c>
      <c r="E636" s="373"/>
      <c r="F636" s="393"/>
      <c r="G636" s="376"/>
      <c r="H636" s="373"/>
      <c r="I636" s="373"/>
      <c r="J636" s="389"/>
      <c r="K636" s="388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3">
      <c r="A637" s="13">
        <v>627</v>
      </c>
      <c r="B637" s="376"/>
      <c r="C637" s="55" t="s">
        <v>272</v>
      </c>
      <c r="D637" s="56" t="s">
        <v>209</v>
      </c>
      <c r="E637" s="373"/>
      <c r="F637" s="393"/>
      <c r="G637" s="376"/>
      <c r="H637" s="373"/>
      <c r="I637" s="373"/>
      <c r="J637" s="389"/>
      <c r="K637" s="388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65.099999999999994" customHeight="1" x14ac:dyDescent="0.3">
      <c r="A638" s="13">
        <v>628</v>
      </c>
      <c r="B638" s="376"/>
      <c r="C638" s="55" t="s">
        <v>282</v>
      </c>
      <c r="D638" s="56" t="s">
        <v>209</v>
      </c>
      <c r="E638" s="373"/>
      <c r="F638" s="393"/>
      <c r="G638" s="376"/>
      <c r="H638" s="373"/>
      <c r="I638" s="373"/>
      <c r="J638" s="389"/>
      <c r="K638" s="388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65.099999999999994" customHeight="1" x14ac:dyDescent="0.3">
      <c r="A639" s="13">
        <v>629</v>
      </c>
      <c r="B639" s="376"/>
      <c r="C639" s="55" t="s">
        <v>283</v>
      </c>
      <c r="D639" s="56" t="s">
        <v>14</v>
      </c>
      <c r="E639" s="373"/>
      <c r="F639" s="393"/>
      <c r="G639" s="376"/>
      <c r="H639" s="373"/>
      <c r="I639" s="373"/>
      <c r="J639" s="389"/>
      <c r="K639" s="388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65.099999999999994" customHeight="1" x14ac:dyDescent="0.3">
      <c r="A640" s="13">
        <v>630</v>
      </c>
      <c r="B640" s="376"/>
      <c r="C640" s="55" t="s">
        <v>216</v>
      </c>
      <c r="D640" s="56" t="s">
        <v>209</v>
      </c>
      <c r="E640" s="373"/>
      <c r="F640" s="393"/>
      <c r="G640" s="376"/>
      <c r="H640" s="373"/>
      <c r="I640" s="373"/>
      <c r="J640" s="389"/>
      <c r="K640" s="388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65.099999999999994" customHeight="1" x14ac:dyDescent="0.3">
      <c r="A641" s="13">
        <v>631</v>
      </c>
      <c r="B641" s="376"/>
      <c r="C641" s="55" t="s">
        <v>217</v>
      </c>
      <c r="D641" s="56" t="s">
        <v>209</v>
      </c>
      <c r="E641" s="373"/>
      <c r="F641" s="393"/>
      <c r="G641" s="376"/>
      <c r="H641" s="373"/>
      <c r="I641" s="373"/>
      <c r="J641" s="389"/>
      <c r="K641" s="388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65.099999999999994" customHeight="1" x14ac:dyDescent="0.3">
      <c r="A642" s="13">
        <v>632</v>
      </c>
      <c r="B642" s="376"/>
      <c r="C642" s="55" t="s">
        <v>274</v>
      </c>
      <c r="D642" s="56" t="s">
        <v>209</v>
      </c>
      <c r="E642" s="373"/>
      <c r="F642" s="393"/>
      <c r="G642" s="376"/>
      <c r="H642" s="373"/>
      <c r="I642" s="373"/>
      <c r="J642" s="389"/>
      <c r="K642" s="388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65.099999999999994" customHeight="1" x14ac:dyDescent="0.3">
      <c r="A643" s="13">
        <v>633</v>
      </c>
      <c r="B643" s="376"/>
      <c r="C643" s="55" t="s">
        <v>284</v>
      </c>
      <c r="D643" s="56" t="s">
        <v>209</v>
      </c>
      <c r="E643" s="373"/>
      <c r="F643" s="393"/>
      <c r="G643" s="376"/>
      <c r="H643" s="373"/>
      <c r="I643" s="373"/>
      <c r="J643" s="389"/>
      <c r="K643" s="388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65.099999999999994" customHeight="1" x14ac:dyDescent="0.3">
      <c r="A644" s="13">
        <v>634</v>
      </c>
      <c r="B644" s="376"/>
      <c r="C644" s="55" t="s">
        <v>285</v>
      </c>
      <c r="D644" s="56" t="s">
        <v>209</v>
      </c>
      <c r="E644" s="373"/>
      <c r="F644" s="393"/>
      <c r="G644" s="376"/>
      <c r="H644" s="373"/>
      <c r="I644" s="373"/>
      <c r="J644" s="389"/>
      <c r="K644" s="388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4" customFormat="1" ht="65.099999999999994" customHeight="1" x14ac:dyDescent="0.3">
      <c r="A645" s="13">
        <v>635</v>
      </c>
      <c r="B645" s="376"/>
      <c r="C645" s="403" t="s">
        <v>1885</v>
      </c>
      <c r="D645" s="82" t="s">
        <v>14</v>
      </c>
      <c r="E645" s="81" t="s">
        <v>214</v>
      </c>
      <c r="F645" s="83" t="s">
        <v>1886</v>
      </c>
      <c r="G645" s="469" t="s">
        <v>2536</v>
      </c>
      <c r="H645" s="55"/>
      <c r="I645" s="55"/>
      <c r="J645" s="56"/>
      <c r="K645" s="388" t="s">
        <v>2052</v>
      </c>
      <c r="L645" s="51">
        <v>3110199.8805528334</v>
      </c>
      <c r="M645" s="51">
        <v>3110199.8805528334</v>
      </c>
      <c r="N645" s="51">
        <v>3110199.8805528334</v>
      </c>
      <c r="O645" s="51">
        <v>3110199.8805528334</v>
      </c>
      <c r="P645" s="51">
        <v>3110199.8805528334</v>
      </c>
      <c r="Q645" s="51">
        <v>3110199.8805528334</v>
      </c>
      <c r="R645" s="51">
        <v>3110199.8805528334</v>
      </c>
      <c r="S645" s="51">
        <v>3110199.8805528334</v>
      </c>
      <c r="T645" s="51">
        <v>3110199.8805528334</v>
      </c>
    </row>
    <row r="646" spans="1:20" s="34" customFormat="1" ht="65.099999999999994" customHeight="1" x14ac:dyDescent="0.3">
      <c r="A646" s="13">
        <v>636</v>
      </c>
      <c r="B646" s="376"/>
      <c r="C646" s="403"/>
      <c r="D646" s="82" t="s">
        <v>14</v>
      </c>
      <c r="E646" s="81" t="s">
        <v>214</v>
      </c>
      <c r="F646" s="83" t="s">
        <v>1887</v>
      </c>
      <c r="G646" s="469"/>
      <c r="H646" s="55"/>
      <c r="I646" s="55"/>
      <c r="J646" s="56"/>
      <c r="K646" s="388"/>
      <c r="L646" s="51">
        <v>3233391.3833658169</v>
      </c>
      <c r="M646" s="51">
        <v>3233391.3833658169</v>
      </c>
      <c r="N646" s="51">
        <v>3233391.3833658169</v>
      </c>
      <c r="O646" s="51">
        <v>3233391.3833658169</v>
      </c>
      <c r="P646" s="51">
        <v>3233391.3833658169</v>
      </c>
      <c r="Q646" s="51">
        <v>3233391.3833658169</v>
      </c>
      <c r="R646" s="51">
        <v>3233391.3833658169</v>
      </c>
      <c r="S646" s="51">
        <v>3233391.3833658169</v>
      </c>
      <c r="T646" s="51">
        <v>3233391.3833658169</v>
      </c>
    </row>
    <row r="647" spans="1:20" s="34" customFormat="1" ht="65.099999999999994" customHeight="1" x14ac:dyDescent="0.3">
      <c r="A647" s="13">
        <v>637</v>
      </c>
      <c r="B647" s="376"/>
      <c r="C647" s="403"/>
      <c r="D647" s="82" t="s">
        <v>14</v>
      </c>
      <c r="E647" s="81" t="s">
        <v>214</v>
      </c>
      <c r="F647" s="83" t="s">
        <v>1888</v>
      </c>
      <c r="G647" s="469"/>
      <c r="H647" s="55"/>
      <c r="I647" s="55"/>
      <c r="J647" s="56"/>
      <c r="K647" s="388"/>
      <c r="L647" s="51">
        <v>3607496.4904480241</v>
      </c>
      <c r="M647" s="51">
        <v>3607496.4904480241</v>
      </c>
      <c r="N647" s="51">
        <v>3607496.4904480241</v>
      </c>
      <c r="O647" s="51">
        <v>3607496.4904480241</v>
      </c>
      <c r="P647" s="51">
        <v>3607496.4904480241</v>
      </c>
      <c r="Q647" s="51">
        <v>3607496.4904480241</v>
      </c>
      <c r="R647" s="51">
        <v>3607496.4904480241</v>
      </c>
      <c r="S647" s="51">
        <v>3607496.4904480241</v>
      </c>
      <c r="T647" s="51">
        <v>3607496.4904480241</v>
      </c>
    </row>
    <row r="648" spans="1:20" s="34" customFormat="1" ht="65.099999999999994" customHeight="1" x14ac:dyDescent="0.3">
      <c r="A648" s="13">
        <v>638</v>
      </c>
      <c r="B648" s="376"/>
      <c r="C648" s="403"/>
      <c r="D648" s="82" t="s">
        <v>14</v>
      </c>
      <c r="E648" s="81" t="s">
        <v>214</v>
      </c>
      <c r="F648" s="83" t="s">
        <v>1889</v>
      </c>
      <c r="G648" s="469"/>
      <c r="H648" s="55"/>
      <c r="I648" s="55"/>
      <c r="J648" s="56"/>
      <c r="K648" s="388"/>
      <c r="L648" s="51">
        <v>3750212.7182840123</v>
      </c>
      <c r="M648" s="51">
        <v>3750212.7182840123</v>
      </c>
      <c r="N648" s="51">
        <v>3750212.7182840123</v>
      </c>
      <c r="O648" s="51">
        <v>3750212.7182840123</v>
      </c>
      <c r="P648" s="51">
        <v>3750212.7182840123</v>
      </c>
      <c r="Q648" s="51">
        <v>3750212.7182840123</v>
      </c>
      <c r="R648" s="51">
        <v>3750212.7182840123</v>
      </c>
      <c r="S648" s="51">
        <v>3750212.7182840123</v>
      </c>
      <c r="T648" s="51">
        <v>3750212.7182840123</v>
      </c>
    </row>
    <row r="649" spans="1:20" s="34" customFormat="1" ht="65.099999999999994" customHeight="1" x14ac:dyDescent="0.3">
      <c r="A649" s="13">
        <v>639</v>
      </c>
      <c r="B649" s="376"/>
      <c r="C649" s="403"/>
      <c r="D649" s="82" t="s">
        <v>14</v>
      </c>
      <c r="E649" s="81" t="s">
        <v>214</v>
      </c>
      <c r="F649" s="83" t="s">
        <v>1890</v>
      </c>
      <c r="G649" s="469"/>
      <c r="H649" s="55"/>
      <c r="I649" s="55"/>
      <c r="J649" s="56"/>
      <c r="K649" s="388"/>
      <c r="L649" s="51">
        <v>4559128.4066199362</v>
      </c>
      <c r="M649" s="51">
        <v>4559128.4066199362</v>
      </c>
      <c r="N649" s="51">
        <v>4559128.4066199362</v>
      </c>
      <c r="O649" s="51">
        <v>4559128.4066199362</v>
      </c>
      <c r="P649" s="51">
        <v>4559128.4066199362</v>
      </c>
      <c r="Q649" s="51">
        <v>4559128.4066199362</v>
      </c>
      <c r="R649" s="51">
        <v>4559128.4066199362</v>
      </c>
      <c r="S649" s="51">
        <v>4559128.4066199362</v>
      </c>
      <c r="T649" s="51">
        <v>4559128.4066199362</v>
      </c>
    </row>
    <row r="650" spans="1:20" s="34" customFormat="1" ht="65.099999999999994" customHeight="1" x14ac:dyDescent="0.3">
      <c r="A650" s="13">
        <v>640</v>
      </c>
      <c r="B650" s="376"/>
      <c r="C650" s="403" t="s">
        <v>1891</v>
      </c>
      <c r="D650" s="82" t="s">
        <v>14</v>
      </c>
      <c r="E650" s="81" t="s">
        <v>214</v>
      </c>
      <c r="F650" s="83" t="s">
        <v>1892</v>
      </c>
      <c r="G650" s="469"/>
      <c r="H650" s="55"/>
      <c r="I650" s="55"/>
      <c r="J650" s="56"/>
      <c r="K650" s="388"/>
      <c r="L650" s="51">
        <v>3345587.8738904344</v>
      </c>
      <c r="M650" s="51">
        <v>3345587.8738904344</v>
      </c>
      <c r="N650" s="51">
        <v>3345587.8738904344</v>
      </c>
      <c r="O650" s="51">
        <v>3345587.8738904344</v>
      </c>
      <c r="P650" s="51">
        <v>3345587.8738904344</v>
      </c>
      <c r="Q650" s="51">
        <v>3345587.8738904344</v>
      </c>
      <c r="R650" s="51">
        <v>3345587.8738904344</v>
      </c>
      <c r="S650" s="51">
        <v>3345587.8738904344</v>
      </c>
      <c r="T650" s="51">
        <v>3345587.8738904344</v>
      </c>
    </row>
    <row r="651" spans="1:20" s="34" customFormat="1" ht="79.5" customHeight="1" x14ac:dyDescent="0.3">
      <c r="A651" s="13">
        <v>641</v>
      </c>
      <c r="B651" s="376"/>
      <c r="C651" s="403"/>
      <c r="D651" s="82" t="s">
        <v>14</v>
      </c>
      <c r="E651" s="81" t="s">
        <v>214</v>
      </c>
      <c r="F651" s="83" t="s">
        <v>1893</v>
      </c>
      <c r="G651" s="469"/>
      <c r="H651" s="55"/>
      <c r="I651" s="55"/>
      <c r="J651" s="56"/>
      <c r="K651" s="388"/>
      <c r="L651" s="51">
        <v>3477469.0315531772</v>
      </c>
      <c r="M651" s="51">
        <v>3477469.0315531772</v>
      </c>
      <c r="N651" s="51">
        <v>3477469.0315531772</v>
      </c>
      <c r="O651" s="51">
        <v>3477469.0315531772</v>
      </c>
      <c r="P651" s="51">
        <v>3477469.0315531772</v>
      </c>
      <c r="Q651" s="51">
        <v>3477469.0315531772</v>
      </c>
      <c r="R651" s="51">
        <v>3477469.0315531772</v>
      </c>
      <c r="S651" s="51">
        <v>3477469.0315531772</v>
      </c>
      <c r="T651" s="51">
        <v>3477469.0315531772</v>
      </c>
    </row>
    <row r="652" spans="1:20" s="34" customFormat="1" ht="82.5" customHeight="1" x14ac:dyDescent="0.3">
      <c r="A652" s="13">
        <v>642</v>
      </c>
      <c r="B652" s="376"/>
      <c r="C652" s="403"/>
      <c r="D652" s="82" t="s">
        <v>14</v>
      </c>
      <c r="E652" s="81" t="s">
        <v>214</v>
      </c>
      <c r="F652" s="83" t="s">
        <v>1894</v>
      </c>
      <c r="G652" s="469"/>
      <c r="H652" s="55"/>
      <c r="I652" s="55"/>
      <c r="J652" s="56"/>
      <c r="K652" s="388"/>
      <c r="L652" s="51">
        <v>3807958.8566451278</v>
      </c>
      <c r="M652" s="51">
        <v>3807958.8566451278</v>
      </c>
      <c r="N652" s="51">
        <v>3807958.8566451278</v>
      </c>
      <c r="O652" s="51">
        <v>3807958.8566451278</v>
      </c>
      <c r="P652" s="51">
        <v>3807958.8566451278</v>
      </c>
      <c r="Q652" s="51">
        <v>3807958.8566451278</v>
      </c>
      <c r="R652" s="51">
        <v>3807958.8566451278</v>
      </c>
      <c r="S652" s="51">
        <v>3807958.8566451278</v>
      </c>
      <c r="T652" s="51">
        <v>3807958.8566451278</v>
      </c>
    </row>
    <row r="653" spans="1:20" s="34" customFormat="1" ht="65.099999999999994" customHeight="1" x14ac:dyDescent="0.3">
      <c r="A653" s="13">
        <v>643</v>
      </c>
      <c r="B653" s="376"/>
      <c r="C653" s="403" t="s">
        <v>1895</v>
      </c>
      <c r="D653" s="82" t="s">
        <v>14</v>
      </c>
      <c r="E653" s="81" t="s">
        <v>214</v>
      </c>
      <c r="F653" s="83" t="s">
        <v>1896</v>
      </c>
      <c r="G653" s="469"/>
      <c r="H653" s="55"/>
      <c r="I653" s="55"/>
      <c r="J653" s="56"/>
      <c r="K653" s="388"/>
      <c r="L653" s="51">
        <v>3019420.5076656095</v>
      </c>
      <c r="M653" s="51">
        <v>3019420.5076656095</v>
      </c>
      <c r="N653" s="51">
        <v>3019420.5076656095</v>
      </c>
      <c r="O653" s="51">
        <v>3019420.5076656095</v>
      </c>
      <c r="P653" s="51">
        <v>3019420.5076656095</v>
      </c>
      <c r="Q653" s="51">
        <v>3019420.5076656095</v>
      </c>
      <c r="R653" s="51">
        <v>3019420.5076656095</v>
      </c>
      <c r="S653" s="51">
        <v>3019420.5076656095</v>
      </c>
      <c r="T653" s="51">
        <v>3019420.5076656095</v>
      </c>
    </row>
    <row r="654" spans="1:20" s="34" customFormat="1" ht="65.099999999999994" customHeight="1" x14ac:dyDescent="0.3">
      <c r="A654" s="13">
        <v>644</v>
      </c>
      <c r="B654" s="376"/>
      <c r="C654" s="403"/>
      <c r="D654" s="82" t="s">
        <v>14</v>
      </c>
      <c r="E654" s="81" t="s">
        <v>214</v>
      </c>
      <c r="F654" s="83" t="s">
        <v>1897</v>
      </c>
      <c r="G654" s="469"/>
      <c r="H654" s="55"/>
      <c r="I654" s="55"/>
      <c r="J654" s="56"/>
      <c r="K654" s="388"/>
      <c r="L654" s="51">
        <v>3211857.0126744034</v>
      </c>
      <c r="M654" s="51">
        <v>3211857.0126744034</v>
      </c>
      <c r="N654" s="51">
        <v>3211857.0126744034</v>
      </c>
      <c r="O654" s="51">
        <v>3211857.0126744034</v>
      </c>
      <c r="P654" s="51">
        <v>3211857.0126744034</v>
      </c>
      <c r="Q654" s="51">
        <v>3211857.0126744034</v>
      </c>
      <c r="R654" s="51">
        <v>3211857.0126744034</v>
      </c>
      <c r="S654" s="51">
        <v>3211857.0126744034</v>
      </c>
      <c r="T654" s="51">
        <v>3211857.0126744034</v>
      </c>
    </row>
    <row r="655" spans="1:20" s="34" customFormat="1" ht="65.099999999999994" customHeight="1" x14ac:dyDescent="0.3">
      <c r="A655" s="13">
        <v>645</v>
      </c>
      <c r="B655" s="376"/>
      <c r="C655" s="403"/>
      <c r="D655" s="82" t="s">
        <v>14</v>
      </c>
      <c r="E655" s="81" t="s">
        <v>214</v>
      </c>
      <c r="F655" s="83" t="s">
        <v>1898</v>
      </c>
      <c r="G655" s="469"/>
      <c r="H655" s="55"/>
      <c r="I655" s="55"/>
      <c r="J655" s="56"/>
      <c r="K655" s="388"/>
      <c r="L655" s="51">
        <v>3400089.4029548974</v>
      </c>
      <c r="M655" s="51">
        <v>3400089.4029548974</v>
      </c>
      <c r="N655" s="51">
        <v>3400089.4029548974</v>
      </c>
      <c r="O655" s="51">
        <v>3400089.4029548974</v>
      </c>
      <c r="P655" s="51">
        <v>3400089.4029548974</v>
      </c>
      <c r="Q655" s="51">
        <v>3400089.4029548974</v>
      </c>
      <c r="R655" s="51">
        <v>3400089.4029548974</v>
      </c>
      <c r="S655" s="51">
        <v>3400089.4029548974</v>
      </c>
      <c r="T655" s="51">
        <v>3400089.4029548974</v>
      </c>
    </row>
    <row r="656" spans="1:20" s="34" customFormat="1" ht="65.099999999999994" customHeight="1" x14ac:dyDescent="0.3">
      <c r="A656" s="13">
        <v>646</v>
      </c>
      <c r="B656" s="376"/>
      <c r="C656" s="403"/>
      <c r="D656" s="82" t="s">
        <v>14</v>
      </c>
      <c r="E656" s="81" t="s">
        <v>214</v>
      </c>
      <c r="F656" s="83" t="s">
        <v>1899</v>
      </c>
      <c r="G656" s="469"/>
      <c r="H656" s="55"/>
      <c r="I656" s="55"/>
      <c r="J656" s="56"/>
      <c r="K656" s="388"/>
      <c r="L656" s="51">
        <v>3971653.8557232101</v>
      </c>
      <c r="M656" s="51">
        <v>3971653.8557232101</v>
      </c>
      <c r="N656" s="51">
        <v>3971653.8557232101</v>
      </c>
      <c r="O656" s="51">
        <v>3971653.8557232101</v>
      </c>
      <c r="P656" s="51">
        <v>3971653.8557232101</v>
      </c>
      <c r="Q656" s="51">
        <v>3971653.8557232101</v>
      </c>
      <c r="R656" s="51">
        <v>3971653.8557232101</v>
      </c>
      <c r="S656" s="51">
        <v>3971653.8557232101</v>
      </c>
      <c r="T656" s="51">
        <v>3971653.8557232101</v>
      </c>
    </row>
    <row r="657" spans="1:20" s="34" customFormat="1" ht="65.099999999999994" customHeight="1" x14ac:dyDescent="0.3">
      <c r="A657" s="13">
        <v>647</v>
      </c>
      <c r="B657" s="376"/>
      <c r="C657" s="403" t="s">
        <v>1900</v>
      </c>
      <c r="D657" s="82" t="s">
        <v>14</v>
      </c>
      <c r="E657" s="81" t="s">
        <v>214</v>
      </c>
      <c r="F657" s="83" t="s">
        <v>1901</v>
      </c>
      <c r="G657" s="469"/>
      <c r="H657" s="55"/>
      <c r="I657" s="55"/>
      <c r="J657" s="56"/>
      <c r="K657" s="388"/>
      <c r="L657" s="51">
        <v>7337720.8902856251</v>
      </c>
      <c r="M657" s="51">
        <v>7337720.8902856251</v>
      </c>
      <c r="N657" s="51">
        <v>7337720.8902856251</v>
      </c>
      <c r="O657" s="51">
        <v>7337720.8902856251</v>
      </c>
      <c r="P657" s="51">
        <v>7337720.8902856251</v>
      </c>
      <c r="Q657" s="51">
        <v>7337720.8902856251</v>
      </c>
      <c r="R657" s="51">
        <v>7337720.8902856251</v>
      </c>
      <c r="S657" s="51">
        <v>7337720.8902856251</v>
      </c>
      <c r="T657" s="51">
        <v>7337720.8902856251</v>
      </c>
    </row>
    <row r="658" spans="1:20" s="34" customFormat="1" ht="65.099999999999994" customHeight="1" x14ac:dyDescent="0.3">
      <c r="A658" s="13">
        <v>648</v>
      </c>
      <c r="B658" s="376"/>
      <c r="C658" s="403"/>
      <c r="D658" s="82" t="s">
        <v>14</v>
      </c>
      <c r="E658" s="81" t="s">
        <v>214</v>
      </c>
      <c r="F658" s="83" t="s">
        <v>1888</v>
      </c>
      <c r="G658" s="469"/>
      <c r="H658" s="55"/>
      <c r="I658" s="55"/>
      <c r="J658" s="56"/>
      <c r="K658" s="388"/>
      <c r="L658" s="51">
        <v>6187690.6451478768</v>
      </c>
      <c r="M658" s="51">
        <v>6187690.6451478768</v>
      </c>
      <c r="N658" s="51">
        <v>6187690.6451478768</v>
      </c>
      <c r="O658" s="51">
        <v>6187690.6451478768</v>
      </c>
      <c r="P658" s="51">
        <v>6187690.6451478768</v>
      </c>
      <c r="Q658" s="51">
        <v>6187690.6451478768</v>
      </c>
      <c r="R658" s="51">
        <v>6187690.6451478768</v>
      </c>
      <c r="S658" s="51">
        <v>6187690.6451478768</v>
      </c>
      <c r="T658" s="51">
        <v>6187690.6451478768</v>
      </c>
    </row>
    <row r="659" spans="1:20" s="34" customFormat="1" ht="65.099999999999994" customHeight="1" x14ac:dyDescent="0.3">
      <c r="A659" s="13">
        <v>649</v>
      </c>
      <c r="B659" s="376"/>
      <c r="C659" s="403"/>
      <c r="D659" s="82" t="s">
        <v>14</v>
      </c>
      <c r="E659" s="81" t="s">
        <v>214</v>
      </c>
      <c r="F659" s="83" t="s">
        <v>1902</v>
      </c>
      <c r="G659" s="469"/>
      <c r="H659" s="55"/>
      <c r="I659" s="55"/>
      <c r="J659" s="56"/>
      <c r="K659" s="388"/>
      <c r="L659" s="51">
        <v>5455238.8891663458</v>
      </c>
      <c r="M659" s="51">
        <v>5455238.8891663458</v>
      </c>
      <c r="N659" s="51">
        <v>5455238.8891663458</v>
      </c>
      <c r="O659" s="51">
        <v>5455238.8891663458</v>
      </c>
      <c r="P659" s="51">
        <v>5455238.8891663458</v>
      </c>
      <c r="Q659" s="51">
        <v>5455238.8891663458</v>
      </c>
      <c r="R659" s="51">
        <v>5455238.8891663458</v>
      </c>
      <c r="S659" s="51">
        <v>5455238.8891663458</v>
      </c>
      <c r="T659" s="51">
        <v>5455238.8891663458</v>
      </c>
    </row>
    <row r="660" spans="1:20" s="34" customFormat="1" ht="65.099999999999994" customHeight="1" x14ac:dyDescent="0.3">
      <c r="A660" s="13">
        <v>650</v>
      </c>
      <c r="B660" s="376"/>
      <c r="C660" s="403"/>
      <c r="D660" s="82" t="s">
        <v>14</v>
      </c>
      <c r="E660" s="81" t="s">
        <v>214</v>
      </c>
      <c r="F660" s="83" t="s">
        <v>1903</v>
      </c>
      <c r="G660" s="469"/>
      <c r="H660" s="55"/>
      <c r="I660" s="55"/>
      <c r="J660" s="56"/>
      <c r="K660" s="388"/>
      <c r="L660" s="51">
        <v>5022096.9342652317</v>
      </c>
      <c r="M660" s="51">
        <v>5022096.9342652317</v>
      </c>
      <c r="N660" s="51">
        <v>5022096.9342652317</v>
      </c>
      <c r="O660" s="51">
        <v>5022096.9342652317</v>
      </c>
      <c r="P660" s="51">
        <v>5022096.9342652317</v>
      </c>
      <c r="Q660" s="51">
        <v>5022096.9342652317</v>
      </c>
      <c r="R660" s="51">
        <v>5022096.9342652317</v>
      </c>
      <c r="S660" s="51">
        <v>5022096.9342652317</v>
      </c>
      <c r="T660" s="51">
        <v>5022096.9342652317</v>
      </c>
    </row>
    <row r="661" spans="1:20" s="34" customFormat="1" ht="65.099999999999994" customHeight="1" x14ac:dyDescent="0.3">
      <c r="A661" s="13">
        <v>651</v>
      </c>
      <c r="B661" s="376"/>
      <c r="C661" s="403" t="s">
        <v>1904</v>
      </c>
      <c r="D661" s="82" t="s">
        <v>14</v>
      </c>
      <c r="E661" s="81" t="s">
        <v>214</v>
      </c>
      <c r="F661" s="83" t="s">
        <v>1901</v>
      </c>
      <c r="G661" s="469"/>
      <c r="H661" s="55"/>
      <c r="I661" s="55"/>
      <c r="J661" s="56"/>
      <c r="K661" s="388"/>
      <c r="L661" s="51">
        <v>6922750.6131623685</v>
      </c>
      <c r="M661" s="51">
        <v>6922750.6131623685</v>
      </c>
      <c r="N661" s="51">
        <v>6922750.6131623685</v>
      </c>
      <c r="O661" s="51">
        <v>6922750.6131623685</v>
      </c>
      <c r="P661" s="51">
        <v>6922750.6131623685</v>
      </c>
      <c r="Q661" s="51">
        <v>6922750.6131623685</v>
      </c>
      <c r="R661" s="51">
        <v>6922750.6131623685</v>
      </c>
      <c r="S661" s="51">
        <v>6922750.6131623685</v>
      </c>
      <c r="T661" s="51">
        <v>6922750.6131623685</v>
      </c>
    </row>
    <row r="662" spans="1:20" s="34" customFormat="1" ht="65.099999999999994" customHeight="1" x14ac:dyDescent="0.3">
      <c r="A662" s="13">
        <v>652</v>
      </c>
      <c r="B662" s="376"/>
      <c r="C662" s="403"/>
      <c r="D662" s="82" t="s">
        <v>14</v>
      </c>
      <c r="E662" s="81" t="s">
        <v>214</v>
      </c>
      <c r="F662" s="83" t="s">
        <v>1888</v>
      </c>
      <c r="G662" s="469"/>
      <c r="H662" s="55"/>
      <c r="I662" s="55"/>
      <c r="J662" s="56"/>
      <c r="K662" s="388"/>
      <c r="L662" s="51">
        <v>5811415.8674736591</v>
      </c>
      <c r="M662" s="51">
        <v>5811415.8674736591</v>
      </c>
      <c r="N662" s="51">
        <v>5811415.8674736591</v>
      </c>
      <c r="O662" s="51">
        <v>5811415.8674736591</v>
      </c>
      <c r="P662" s="51">
        <v>5811415.8674736591</v>
      </c>
      <c r="Q662" s="51">
        <v>5811415.8674736591</v>
      </c>
      <c r="R662" s="51">
        <v>5811415.8674736591</v>
      </c>
      <c r="S662" s="51">
        <v>5811415.8674736591</v>
      </c>
      <c r="T662" s="51">
        <v>5811415.8674736591</v>
      </c>
    </row>
    <row r="663" spans="1:20" s="34" customFormat="1" ht="65.099999999999994" customHeight="1" x14ac:dyDescent="0.3">
      <c r="A663" s="13">
        <v>653</v>
      </c>
      <c r="B663" s="376"/>
      <c r="C663" s="403"/>
      <c r="D663" s="82" t="s">
        <v>14</v>
      </c>
      <c r="E663" s="81" t="s">
        <v>214</v>
      </c>
      <c r="F663" s="83" t="s">
        <v>1902</v>
      </c>
      <c r="G663" s="469"/>
      <c r="H663" s="55"/>
      <c r="I663" s="55"/>
      <c r="J663" s="56"/>
      <c r="K663" s="388"/>
      <c r="L663" s="51">
        <v>5102296.2772081532</v>
      </c>
      <c r="M663" s="51">
        <v>5102296.2772081532</v>
      </c>
      <c r="N663" s="51">
        <v>5102296.2772081532</v>
      </c>
      <c r="O663" s="51">
        <v>5102296.2772081532</v>
      </c>
      <c r="P663" s="51">
        <v>5102296.2772081532</v>
      </c>
      <c r="Q663" s="51">
        <v>5102296.2772081532</v>
      </c>
      <c r="R663" s="51">
        <v>5102296.2772081532</v>
      </c>
      <c r="S663" s="51">
        <v>5102296.2772081532</v>
      </c>
      <c r="T663" s="51">
        <v>5102296.2772081532</v>
      </c>
    </row>
    <row r="664" spans="1:20" s="34" customFormat="1" ht="65.099999999999994" customHeight="1" x14ac:dyDescent="0.3">
      <c r="A664" s="13">
        <v>654</v>
      </c>
      <c r="B664" s="376"/>
      <c r="C664" s="403"/>
      <c r="D664" s="82" t="s">
        <v>14</v>
      </c>
      <c r="E664" s="81" t="s">
        <v>214</v>
      </c>
      <c r="F664" s="83" t="s">
        <v>1903</v>
      </c>
      <c r="G664" s="469"/>
      <c r="H664" s="55"/>
      <c r="I664" s="55"/>
      <c r="J664" s="56"/>
      <c r="K664" s="388"/>
      <c r="L664" s="51">
        <v>4618602.556843156</v>
      </c>
      <c r="M664" s="51">
        <v>4618602.556843156</v>
      </c>
      <c r="N664" s="51">
        <v>4618602.556843156</v>
      </c>
      <c r="O664" s="51">
        <v>4618602.556843156</v>
      </c>
      <c r="P664" s="51">
        <v>4618602.556843156</v>
      </c>
      <c r="Q664" s="51">
        <v>4618602.556843156</v>
      </c>
      <c r="R664" s="51">
        <v>4618602.556843156</v>
      </c>
      <c r="S664" s="51">
        <v>4618602.556843156</v>
      </c>
      <c r="T664" s="51">
        <v>4618602.556843156</v>
      </c>
    </row>
    <row r="665" spans="1:20" s="34" customFormat="1" ht="65.099999999999994" customHeight="1" x14ac:dyDescent="0.3">
      <c r="A665" s="13">
        <v>655</v>
      </c>
      <c r="B665" s="376"/>
      <c r="C665" s="403" t="s">
        <v>1905</v>
      </c>
      <c r="D665" s="82" t="s">
        <v>14</v>
      </c>
      <c r="E665" s="81" t="s">
        <v>214</v>
      </c>
      <c r="F665" s="83" t="s">
        <v>1906</v>
      </c>
      <c r="G665" s="469"/>
      <c r="H665" s="55"/>
      <c r="I665" s="55"/>
      <c r="J665" s="56"/>
      <c r="K665" s="388"/>
      <c r="L665" s="51">
        <v>9381057.7759788074</v>
      </c>
      <c r="M665" s="51">
        <v>9381057.7759788074</v>
      </c>
      <c r="N665" s="51">
        <v>9381057.7759788074</v>
      </c>
      <c r="O665" s="51">
        <v>9381057.7759788074</v>
      </c>
      <c r="P665" s="51">
        <v>9381057.7759788074</v>
      </c>
      <c r="Q665" s="51">
        <v>9381057.7759788074</v>
      </c>
      <c r="R665" s="51">
        <v>9381057.7759788074</v>
      </c>
      <c r="S665" s="51">
        <v>9381057.7759788074</v>
      </c>
      <c r="T665" s="51">
        <v>9381057.7759788074</v>
      </c>
    </row>
    <row r="666" spans="1:20" s="34" customFormat="1" ht="65.099999999999994" customHeight="1" x14ac:dyDescent="0.3">
      <c r="A666" s="13">
        <v>656</v>
      </c>
      <c r="B666" s="376"/>
      <c r="C666" s="403"/>
      <c r="D666" s="82" t="s">
        <v>14</v>
      </c>
      <c r="E666" s="81" t="s">
        <v>214</v>
      </c>
      <c r="F666" s="83" t="s">
        <v>1907</v>
      </c>
      <c r="G666" s="469"/>
      <c r="H666" s="55"/>
      <c r="I666" s="55"/>
      <c r="J666" s="56"/>
      <c r="K666" s="388"/>
      <c r="L666" s="51">
        <v>7627985.7420828706</v>
      </c>
      <c r="M666" s="51">
        <v>7627985.7420828706</v>
      </c>
      <c r="N666" s="51">
        <v>7627985.7420828706</v>
      </c>
      <c r="O666" s="51">
        <v>7627985.7420828706</v>
      </c>
      <c r="P666" s="51">
        <v>7627985.7420828706</v>
      </c>
      <c r="Q666" s="51">
        <v>7627985.7420828706</v>
      </c>
      <c r="R666" s="51">
        <v>7627985.7420828706</v>
      </c>
      <c r="S666" s="51">
        <v>7627985.7420828706</v>
      </c>
      <c r="T666" s="51">
        <v>7627985.7420828706</v>
      </c>
    </row>
    <row r="667" spans="1:20" s="34" customFormat="1" ht="65.099999999999994" customHeight="1" x14ac:dyDescent="0.3">
      <c r="A667" s="13">
        <v>657</v>
      </c>
      <c r="B667" s="376"/>
      <c r="C667" s="403"/>
      <c r="D667" s="82" t="s">
        <v>14</v>
      </c>
      <c r="E667" s="81" t="s">
        <v>214</v>
      </c>
      <c r="F667" s="83" t="s">
        <v>1908</v>
      </c>
      <c r="G667" s="469"/>
      <c r="H667" s="55"/>
      <c r="I667" s="55"/>
      <c r="J667" s="56"/>
      <c r="K667" s="388"/>
      <c r="L667" s="51">
        <v>6526508.8238179181</v>
      </c>
      <c r="M667" s="51">
        <v>6526508.8238179181</v>
      </c>
      <c r="N667" s="51">
        <v>6526508.8238179181</v>
      </c>
      <c r="O667" s="51">
        <v>6526508.8238179181</v>
      </c>
      <c r="P667" s="51">
        <v>6526508.8238179181</v>
      </c>
      <c r="Q667" s="51">
        <v>6526508.8238179181</v>
      </c>
      <c r="R667" s="51">
        <v>6526508.8238179181</v>
      </c>
      <c r="S667" s="51">
        <v>6526508.8238179181</v>
      </c>
      <c r="T667" s="51">
        <v>6526508.8238179181</v>
      </c>
    </row>
    <row r="668" spans="1:20" s="34" customFormat="1" ht="65.099999999999994" customHeight="1" x14ac:dyDescent="0.3">
      <c r="A668" s="13">
        <v>658</v>
      </c>
      <c r="B668" s="376"/>
      <c r="C668" s="403"/>
      <c r="D668" s="82" t="s">
        <v>14</v>
      </c>
      <c r="E668" s="81" t="s">
        <v>214</v>
      </c>
      <c r="F668" s="83" t="s">
        <v>1909</v>
      </c>
      <c r="G668" s="469"/>
      <c r="H668" s="55"/>
      <c r="I668" s="55"/>
      <c r="J668" s="56"/>
      <c r="K668" s="388"/>
      <c r="L668" s="51">
        <v>5917679.2803782579</v>
      </c>
      <c r="M668" s="51">
        <v>5917679.2803782579</v>
      </c>
      <c r="N668" s="51">
        <v>5917679.2803782579</v>
      </c>
      <c r="O668" s="51">
        <v>5917679.2803782579</v>
      </c>
      <c r="P668" s="51">
        <v>5917679.2803782579</v>
      </c>
      <c r="Q668" s="51">
        <v>5917679.2803782579</v>
      </c>
      <c r="R668" s="51">
        <v>5917679.2803782579</v>
      </c>
      <c r="S668" s="51">
        <v>5917679.2803782579</v>
      </c>
      <c r="T668" s="51">
        <v>5917679.2803782579</v>
      </c>
    </row>
    <row r="669" spans="1:20" s="34" customFormat="1" ht="65.099999999999994" customHeight="1" x14ac:dyDescent="0.3">
      <c r="A669" s="13">
        <v>659</v>
      </c>
      <c r="B669" s="376"/>
      <c r="C669" s="403" t="s">
        <v>1910</v>
      </c>
      <c r="D669" s="82" t="s">
        <v>14</v>
      </c>
      <c r="E669" s="81" t="s">
        <v>214</v>
      </c>
      <c r="F669" s="83" t="s">
        <v>1906</v>
      </c>
      <c r="G669" s="469"/>
      <c r="H669" s="55"/>
      <c r="I669" s="55"/>
      <c r="J669" s="56"/>
      <c r="K669" s="388"/>
      <c r="L669" s="51">
        <v>5433566.7670773175</v>
      </c>
      <c r="M669" s="51">
        <v>5433566.7670773175</v>
      </c>
      <c r="N669" s="51">
        <v>5433566.7670773175</v>
      </c>
      <c r="O669" s="51">
        <v>5433566.7670773175</v>
      </c>
      <c r="P669" s="51">
        <v>5433566.7670773175</v>
      </c>
      <c r="Q669" s="51">
        <v>5433566.7670773175</v>
      </c>
      <c r="R669" s="51">
        <v>5433566.7670773175</v>
      </c>
      <c r="S669" s="51">
        <v>5433566.7670773175</v>
      </c>
      <c r="T669" s="51">
        <v>5433566.7670773175</v>
      </c>
    </row>
    <row r="670" spans="1:20" s="34" customFormat="1" ht="65.099999999999994" customHeight="1" x14ac:dyDescent="0.3">
      <c r="A670" s="13">
        <v>660</v>
      </c>
      <c r="B670" s="376"/>
      <c r="C670" s="403"/>
      <c r="D670" s="82" t="s">
        <v>14</v>
      </c>
      <c r="E670" s="81" t="s">
        <v>214</v>
      </c>
      <c r="F670" s="83" t="s">
        <v>1907</v>
      </c>
      <c r="G670" s="469"/>
      <c r="H670" s="55"/>
      <c r="I670" s="55"/>
      <c r="J670" s="56"/>
      <c r="K670" s="388"/>
      <c r="L670" s="51">
        <v>4800610.8035411667</v>
      </c>
      <c r="M670" s="51">
        <v>4800610.8035411667</v>
      </c>
      <c r="N670" s="51">
        <v>4800610.8035411667</v>
      </c>
      <c r="O670" s="51">
        <v>4800610.8035411667</v>
      </c>
      <c r="P670" s="51">
        <v>4800610.8035411667</v>
      </c>
      <c r="Q670" s="51">
        <v>4800610.8035411667</v>
      </c>
      <c r="R670" s="51">
        <v>4800610.8035411667</v>
      </c>
      <c r="S670" s="51">
        <v>4800610.8035411667</v>
      </c>
      <c r="T670" s="51">
        <v>4800610.8035411667</v>
      </c>
    </row>
    <row r="671" spans="1:20" s="34" customFormat="1" ht="65.099999999999994" customHeight="1" x14ac:dyDescent="0.3">
      <c r="A671" s="13">
        <v>661</v>
      </c>
      <c r="B671" s="376"/>
      <c r="C671" s="403"/>
      <c r="D671" s="82" t="s">
        <v>14</v>
      </c>
      <c r="E671" s="81" t="s">
        <v>214</v>
      </c>
      <c r="F671" s="83" t="s">
        <v>1908</v>
      </c>
      <c r="G671" s="469"/>
      <c r="H671" s="55"/>
      <c r="I671" s="55"/>
      <c r="J671" s="56"/>
      <c r="K671" s="388"/>
      <c r="L671" s="51">
        <v>4374256.144757621</v>
      </c>
      <c r="M671" s="51">
        <v>4374256.144757621</v>
      </c>
      <c r="N671" s="51">
        <v>4374256.144757621</v>
      </c>
      <c r="O671" s="51">
        <v>4374256.144757621</v>
      </c>
      <c r="P671" s="51">
        <v>4374256.144757621</v>
      </c>
      <c r="Q671" s="51">
        <v>4374256.144757621</v>
      </c>
      <c r="R671" s="51">
        <v>4374256.144757621</v>
      </c>
      <c r="S671" s="51">
        <v>4374256.144757621</v>
      </c>
      <c r="T671" s="51">
        <v>4374256.144757621</v>
      </c>
    </row>
    <row r="672" spans="1:20" s="34" customFormat="1" ht="65.099999999999994" customHeight="1" x14ac:dyDescent="0.3">
      <c r="A672" s="13">
        <v>662</v>
      </c>
      <c r="B672" s="376"/>
      <c r="C672" s="403"/>
      <c r="D672" s="82" t="s">
        <v>14</v>
      </c>
      <c r="E672" s="81" t="s">
        <v>214</v>
      </c>
      <c r="F672" s="83" t="s">
        <v>1909</v>
      </c>
      <c r="G672" s="469"/>
      <c r="H672" s="55"/>
      <c r="I672" s="55"/>
      <c r="J672" s="56"/>
      <c r="K672" s="388"/>
      <c r="L672" s="51">
        <v>4072039.9647894697</v>
      </c>
      <c r="M672" s="51">
        <v>4072039.9647894697</v>
      </c>
      <c r="N672" s="51">
        <v>4072039.9647894697</v>
      </c>
      <c r="O672" s="51">
        <v>4072039.9647894697</v>
      </c>
      <c r="P672" s="51">
        <v>4072039.9647894697</v>
      </c>
      <c r="Q672" s="51">
        <v>4072039.9647894697</v>
      </c>
      <c r="R672" s="51">
        <v>4072039.9647894697</v>
      </c>
      <c r="S672" s="51">
        <v>4072039.9647894697</v>
      </c>
      <c r="T672" s="51">
        <v>4072039.9647894697</v>
      </c>
    </row>
    <row r="673" spans="1:20" s="34" customFormat="1" ht="65.099999999999994" customHeight="1" x14ac:dyDescent="0.3">
      <c r="A673" s="13">
        <v>663</v>
      </c>
      <c r="B673" s="376"/>
      <c r="C673" s="403" t="s">
        <v>1911</v>
      </c>
      <c r="D673" s="82" t="s">
        <v>14</v>
      </c>
      <c r="E673" s="81" t="s">
        <v>214</v>
      </c>
      <c r="F673" s="83" t="s">
        <v>1912</v>
      </c>
      <c r="G673" s="469"/>
      <c r="H673" s="55"/>
      <c r="I673" s="55"/>
      <c r="J673" s="56"/>
      <c r="K673" s="388"/>
      <c r="L673" s="51">
        <v>3664486.407747257</v>
      </c>
      <c r="M673" s="51">
        <v>3664486.407747257</v>
      </c>
      <c r="N673" s="51">
        <v>3664486.407747257</v>
      </c>
      <c r="O673" s="51">
        <v>3664486.407747257</v>
      </c>
      <c r="P673" s="51">
        <v>3664486.407747257</v>
      </c>
      <c r="Q673" s="51">
        <v>3664486.407747257</v>
      </c>
      <c r="R673" s="51">
        <v>3664486.407747257</v>
      </c>
      <c r="S673" s="51">
        <v>3664486.407747257</v>
      </c>
      <c r="T673" s="51">
        <v>3664486.407747257</v>
      </c>
    </row>
    <row r="674" spans="1:20" s="34" customFormat="1" ht="65.099999999999994" customHeight="1" x14ac:dyDescent="0.3">
      <c r="A674" s="13">
        <v>664</v>
      </c>
      <c r="B674" s="376"/>
      <c r="C674" s="403"/>
      <c r="D674" s="82" t="s">
        <v>14</v>
      </c>
      <c r="E674" s="81" t="s">
        <v>214</v>
      </c>
      <c r="F674" s="83" t="s">
        <v>1903</v>
      </c>
      <c r="G674" s="469"/>
      <c r="H674" s="55"/>
      <c r="I674" s="55"/>
      <c r="J674" s="56"/>
      <c r="K674" s="388"/>
      <c r="L674" s="51">
        <v>3935705.9269064115</v>
      </c>
      <c r="M674" s="51">
        <v>3935705.9269064115</v>
      </c>
      <c r="N674" s="51">
        <v>3935705.9269064115</v>
      </c>
      <c r="O674" s="51">
        <v>3935705.9269064115</v>
      </c>
      <c r="P674" s="51">
        <v>3935705.9269064115</v>
      </c>
      <c r="Q674" s="51">
        <v>3935705.9269064115</v>
      </c>
      <c r="R674" s="51">
        <v>3935705.9269064115</v>
      </c>
      <c r="S674" s="51">
        <v>3935705.9269064115</v>
      </c>
      <c r="T674" s="51">
        <v>3935705.9269064115</v>
      </c>
    </row>
    <row r="675" spans="1:20" s="34" customFormat="1" ht="65.099999999999994" customHeight="1" x14ac:dyDescent="0.3">
      <c r="A675" s="13">
        <v>665</v>
      </c>
      <c r="B675" s="376"/>
      <c r="C675" s="403"/>
      <c r="D675" s="82" t="s">
        <v>14</v>
      </c>
      <c r="E675" s="81" t="s">
        <v>214</v>
      </c>
      <c r="F675" s="83" t="s">
        <v>1913</v>
      </c>
      <c r="G675" s="469"/>
      <c r="H675" s="55"/>
      <c r="I675" s="55"/>
      <c r="J675" s="56"/>
      <c r="K675" s="388"/>
      <c r="L675" s="51">
        <v>4058280.4013728276</v>
      </c>
      <c r="M675" s="51">
        <v>4058280.4013728276</v>
      </c>
      <c r="N675" s="51">
        <v>4058280.4013728276</v>
      </c>
      <c r="O675" s="51">
        <v>4058280.4013728276</v>
      </c>
      <c r="P675" s="51">
        <v>4058280.4013728276</v>
      </c>
      <c r="Q675" s="51">
        <v>4058280.4013728276</v>
      </c>
      <c r="R675" s="51">
        <v>4058280.4013728276</v>
      </c>
      <c r="S675" s="51">
        <v>4058280.4013728276</v>
      </c>
      <c r="T675" s="51">
        <v>4058280.4013728276</v>
      </c>
    </row>
    <row r="676" spans="1:20" s="34" customFormat="1" ht="65.099999999999994" customHeight="1" x14ac:dyDescent="0.3">
      <c r="A676" s="13">
        <v>666</v>
      </c>
      <c r="B676" s="376"/>
      <c r="C676" s="403"/>
      <c r="D676" s="82" t="s">
        <v>14</v>
      </c>
      <c r="E676" s="81" t="s">
        <v>214</v>
      </c>
      <c r="F676" s="83" t="s">
        <v>1888</v>
      </c>
      <c r="G676" s="469"/>
      <c r="H676" s="55"/>
      <c r="I676" s="55"/>
      <c r="J676" s="56"/>
      <c r="K676" s="388"/>
      <c r="L676" s="51">
        <v>4557365.5779624907</v>
      </c>
      <c r="M676" s="51">
        <v>4557365.5779624907</v>
      </c>
      <c r="N676" s="51">
        <v>4557365.5779624907</v>
      </c>
      <c r="O676" s="51">
        <v>4557365.5779624907</v>
      </c>
      <c r="P676" s="51">
        <v>4557365.5779624907</v>
      </c>
      <c r="Q676" s="51">
        <v>4557365.5779624907</v>
      </c>
      <c r="R676" s="51">
        <v>4557365.5779624907</v>
      </c>
      <c r="S676" s="51">
        <v>4557365.5779624907</v>
      </c>
      <c r="T676" s="51">
        <v>4557365.5779624907</v>
      </c>
    </row>
    <row r="677" spans="1:20" s="34" customFormat="1" ht="65.099999999999994" customHeight="1" x14ac:dyDescent="0.3">
      <c r="A677" s="13">
        <v>667</v>
      </c>
      <c r="B677" s="376"/>
      <c r="C677" s="403" t="s">
        <v>1914</v>
      </c>
      <c r="D677" s="82" t="s">
        <v>14</v>
      </c>
      <c r="E677" s="81" t="s">
        <v>214</v>
      </c>
      <c r="F677" s="83" t="s">
        <v>1915</v>
      </c>
      <c r="G677" s="469"/>
      <c r="H677" s="55"/>
      <c r="I677" s="55"/>
      <c r="J677" s="56"/>
      <c r="K677" s="388"/>
      <c r="L677" s="51">
        <v>3678843.4943009862</v>
      </c>
      <c r="M677" s="51">
        <v>3678843.4943009862</v>
      </c>
      <c r="N677" s="51">
        <v>3678843.4943009862</v>
      </c>
      <c r="O677" s="51">
        <v>3678843.4943009862</v>
      </c>
      <c r="P677" s="51">
        <v>3678843.4943009862</v>
      </c>
      <c r="Q677" s="51">
        <v>3678843.4943009862</v>
      </c>
      <c r="R677" s="51">
        <v>3678843.4943009862</v>
      </c>
      <c r="S677" s="51">
        <v>3678843.4943009862</v>
      </c>
      <c r="T677" s="51">
        <v>3678843.4943009862</v>
      </c>
    </row>
    <row r="678" spans="1:20" s="34" customFormat="1" ht="65.099999999999994" customHeight="1" x14ac:dyDescent="0.3">
      <c r="A678" s="13">
        <v>668</v>
      </c>
      <c r="B678" s="376"/>
      <c r="C678" s="403"/>
      <c r="D678" s="82" t="s">
        <v>14</v>
      </c>
      <c r="E678" s="81" t="s">
        <v>214</v>
      </c>
      <c r="F678" s="83" t="s">
        <v>1916</v>
      </c>
      <c r="G678" s="469"/>
      <c r="H678" s="55"/>
      <c r="I678" s="55"/>
      <c r="J678" s="56"/>
      <c r="K678" s="388"/>
      <c r="L678" s="51">
        <v>3939706.8738658628</v>
      </c>
      <c r="M678" s="51">
        <v>3939706.8738658628</v>
      </c>
      <c r="N678" s="51">
        <v>3939706.8738658628</v>
      </c>
      <c r="O678" s="51">
        <v>3939706.8738658628</v>
      </c>
      <c r="P678" s="51">
        <v>3939706.8738658628</v>
      </c>
      <c r="Q678" s="51">
        <v>3939706.8738658628</v>
      </c>
      <c r="R678" s="51">
        <v>3939706.8738658628</v>
      </c>
      <c r="S678" s="51">
        <v>3939706.8738658628</v>
      </c>
      <c r="T678" s="51">
        <v>3939706.8738658628</v>
      </c>
    </row>
    <row r="679" spans="1:20" s="34" customFormat="1" ht="65.099999999999994" customHeight="1" x14ac:dyDescent="0.3">
      <c r="A679" s="13">
        <v>669</v>
      </c>
      <c r="B679" s="376"/>
      <c r="C679" s="403"/>
      <c r="D679" s="82" t="s">
        <v>14</v>
      </c>
      <c r="E679" s="81" t="s">
        <v>214</v>
      </c>
      <c r="F679" s="83" t="s">
        <v>1917</v>
      </c>
      <c r="G679" s="469"/>
      <c r="H679" s="55"/>
      <c r="I679" s="55"/>
      <c r="J679" s="56"/>
      <c r="K679" s="388"/>
      <c r="L679" s="51">
        <v>4212576.9217307298</v>
      </c>
      <c r="M679" s="51">
        <v>4212576.9217307298</v>
      </c>
      <c r="N679" s="51">
        <v>4212576.9217307298</v>
      </c>
      <c r="O679" s="51">
        <v>4212576.9217307298</v>
      </c>
      <c r="P679" s="51">
        <v>4212576.9217307298</v>
      </c>
      <c r="Q679" s="51">
        <v>4212576.9217307298</v>
      </c>
      <c r="R679" s="51">
        <v>4212576.9217307298</v>
      </c>
      <c r="S679" s="51">
        <v>4212576.9217307298</v>
      </c>
      <c r="T679" s="51">
        <v>4212576.9217307298</v>
      </c>
    </row>
    <row r="680" spans="1:20" s="34" customFormat="1" ht="65.099999999999994" customHeight="1" x14ac:dyDescent="0.3">
      <c r="A680" s="13">
        <v>670</v>
      </c>
      <c r="B680" s="376"/>
      <c r="C680" s="403"/>
      <c r="D680" s="82" t="s">
        <v>14</v>
      </c>
      <c r="E680" s="81" t="s">
        <v>214</v>
      </c>
      <c r="F680" s="83" t="s">
        <v>1889</v>
      </c>
      <c r="G680" s="469"/>
      <c r="H680" s="55"/>
      <c r="I680" s="55"/>
      <c r="J680" s="56"/>
      <c r="K680" s="388"/>
      <c r="L680" s="51">
        <v>4630747.2519335421</v>
      </c>
      <c r="M680" s="51">
        <v>4630747.2519335421</v>
      </c>
      <c r="N680" s="51">
        <v>4630747.2519335421</v>
      </c>
      <c r="O680" s="51">
        <v>4630747.2519335421</v>
      </c>
      <c r="P680" s="51">
        <v>4630747.2519335421</v>
      </c>
      <c r="Q680" s="51">
        <v>4630747.2519335421</v>
      </c>
      <c r="R680" s="51">
        <v>4630747.2519335421</v>
      </c>
      <c r="S680" s="51">
        <v>4630747.2519335421</v>
      </c>
      <c r="T680" s="51">
        <v>4630747.2519335421</v>
      </c>
    </row>
    <row r="681" spans="1:20" s="34" customFormat="1" ht="65.099999999999994" customHeight="1" x14ac:dyDescent="0.3">
      <c r="A681" s="13">
        <v>671</v>
      </c>
      <c r="B681" s="376"/>
      <c r="C681" s="403" t="s">
        <v>1914</v>
      </c>
      <c r="D681" s="82" t="s">
        <v>14</v>
      </c>
      <c r="E681" s="81" t="s">
        <v>214</v>
      </c>
      <c r="F681" s="83" t="s">
        <v>1918</v>
      </c>
      <c r="G681" s="469"/>
      <c r="H681" s="55"/>
      <c r="I681" s="55"/>
      <c r="J681" s="56"/>
      <c r="K681" s="388"/>
      <c r="L681" s="51">
        <v>4296400.8779353229</v>
      </c>
      <c r="M681" s="51">
        <v>4296400.8779353229</v>
      </c>
      <c r="N681" s="51">
        <v>4296400.8779353229</v>
      </c>
      <c r="O681" s="51">
        <v>4296400.8779353229</v>
      </c>
      <c r="P681" s="51">
        <v>4296400.8779353229</v>
      </c>
      <c r="Q681" s="51">
        <v>4296400.8779353229</v>
      </c>
      <c r="R681" s="51">
        <v>4296400.8779353229</v>
      </c>
      <c r="S681" s="51">
        <v>4296400.8779353229</v>
      </c>
      <c r="T681" s="51">
        <v>4296400.8779353229</v>
      </c>
    </row>
    <row r="682" spans="1:20" s="34" customFormat="1" ht="65.099999999999994" customHeight="1" x14ac:dyDescent="0.3">
      <c r="A682" s="13">
        <v>672</v>
      </c>
      <c r="B682" s="376"/>
      <c r="C682" s="403"/>
      <c r="D682" s="82" t="s">
        <v>14</v>
      </c>
      <c r="E682" s="81" t="s">
        <v>214</v>
      </c>
      <c r="F682" s="83" t="s">
        <v>1919</v>
      </c>
      <c r="G682" s="469"/>
      <c r="H682" s="55"/>
      <c r="I682" s="55"/>
      <c r="J682" s="56"/>
      <c r="K682" s="388"/>
      <c r="L682" s="51">
        <v>4459317.3068364607</v>
      </c>
      <c r="M682" s="51">
        <v>4459317.3068364607</v>
      </c>
      <c r="N682" s="51">
        <v>4459317.3068364607</v>
      </c>
      <c r="O682" s="51">
        <v>4459317.3068364607</v>
      </c>
      <c r="P682" s="51">
        <v>4459317.3068364607</v>
      </c>
      <c r="Q682" s="51">
        <v>4459317.3068364607</v>
      </c>
      <c r="R682" s="51">
        <v>4459317.3068364607</v>
      </c>
      <c r="S682" s="51">
        <v>4459317.3068364607</v>
      </c>
      <c r="T682" s="51">
        <v>4459317.3068364607</v>
      </c>
    </row>
    <row r="683" spans="1:20" s="34" customFormat="1" ht="65.099999999999994" customHeight="1" x14ac:dyDescent="0.3">
      <c r="A683" s="13">
        <v>673</v>
      </c>
      <c r="B683" s="376"/>
      <c r="C683" s="403"/>
      <c r="D683" s="82" t="s">
        <v>14</v>
      </c>
      <c r="E683" s="81" t="s">
        <v>214</v>
      </c>
      <c r="F683" s="83" t="s">
        <v>1909</v>
      </c>
      <c r="G683" s="469"/>
      <c r="H683" s="55"/>
      <c r="I683" s="55"/>
      <c r="J683" s="56"/>
      <c r="K683" s="388"/>
      <c r="L683" s="51">
        <v>4709204.166759911</v>
      </c>
      <c r="M683" s="51">
        <v>4709204.166759911</v>
      </c>
      <c r="N683" s="51">
        <v>4709204.166759911</v>
      </c>
      <c r="O683" s="51">
        <v>4709204.166759911</v>
      </c>
      <c r="P683" s="51">
        <v>4709204.166759911</v>
      </c>
      <c r="Q683" s="51">
        <v>4709204.166759911</v>
      </c>
      <c r="R683" s="51">
        <v>4709204.166759911</v>
      </c>
      <c r="S683" s="51">
        <v>4709204.166759911</v>
      </c>
      <c r="T683" s="51">
        <v>4709204.166759911</v>
      </c>
    </row>
    <row r="684" spans="1:20" s="34" customFormat="1" ht="65.099999999999994" customHeight="1" x14ac:dyDescent="0.3">
      <c r="A684" s="13">
        <v>674</v>
      </c>
      <c r="B684" s="376"/>
      <c r="C684" s="403"/>
      <c r="D684" s="82" t="s">
        <v>14</v>
      </c>
      <c r="E684" s="81" t="s">
        <v>214</v>
      </c>
      <c r="F684" s="83" t="s">
        <v>1920</v>
      </c>
      <c r="G684" s="469"/>
      <c r="H684" s="55"/>
      <c r="I684" s="55"/>
      <c r="J684" s="56"/>
      <c r="K684" s="388"/>
      <c r="L684" s="51">
        <v>4921376.8065756382</v>
      </c>
      <c r="M684" s="51">
        <v>4921376.8065756382</v>
      </c>
      <c r="N684" s="51">
        <v>4921376.8065756382</v>
      </c>
      <c r="O684" s="51">
        <v>4921376.8065756382</v>
      </c>
      <c r="P684" s="51">
        <v>4921376.8065756382</v>
      </c>
      <c r="Q684" s="51">
        <v>4921376.8065756382</v>
      </c>
      <c r="R684" s="51">
        <v>4921376.8065756382</v>
      </c>
      <c r="S684" s="51">
        <v>4921376.8065756382</v>
      </c>
      <c r="T684" s="51">
        <v>4921376.8065756382</v>
      </c>
    </row>
    <row r="685" spans="1:20" s="34" customFormat="1" ht="65.099999999999994" customHeight="1" x14ac:dyDescent="0.3">
      <c r="A685" s="13">
        <v>675</v>
      </c>
      <c r="B685" s="376"/>
      <c r="C685" s="403"/>
      <c r="D685" s="82" t="s">
        <v>14</v>
      </c>
      <c r="E685" s="81" t="s">
        <v>214</v>
      </c>
      <c r="F685" s="83" t="s">
        <v>1921</v>
      </c>
      <c r="G685" s="469"/>
      <c r="H685" s="55"/>
      <c r="I685" s="55"/>
      <c r="J685" s="56"/>
      <c r="K685" s="388"/>
      <c r="L685" s="51">
        <v>5198990.6670671739</v>
      </c>
      <c r="M685" s="51">
        <v>5198990.6670671739</v>
      </c>
      <c r="N685" s="51">
        <v>5198990.6670671739</v>
      </c>
      <c r="O685" s="51">
        <v>5198990.6670671739</v>
      </c>
      <c r="P685" s="51">
        <v>5198990.6670671739</v>
      </c>
      <c r="Q685" s="51">
        <v>5198990.6670671739</v>
      </c>
      <c r="R685" s="51">
        <v>5198990.6670671739</v>
      </c>
      <c r="S685" s="51">
        <v>5198990.6670671739</v>
      </c>
      <c r="T685" s="51">
        <v>5198990.6670671739</v>
      </c>
    </row>
    <row r="686" spans="1:20" s="34" customFormat="1" ht="65.099999999999994" customHeight="1" x14ac:dyDescent="0.3">
      <c r="A686" s="13">
        <v>676</v>
      </c>
      <c r="B686" s="376"/>
      <c r="C686" s="403"/>
      <c r="D686" s="82" t="s">
        <v>14</v>
      </c>
      <c r="E686" s="81" t="s">
        <v>214</v>
      </c>
      <c r="F686" s="83" t="s">
        <v>1907</v>
      </c>
      <c r="G686" s="469"/>
      <c r="H686" s="55"/>
      <c r="I686" s="55"/>
      <c r="J686" s="56"/>
      <c r="K686" s="388"/>
      <c r="L686" s="51">
        <v>5684229.6183051234</v>
      </c>
      <c r="M686" s="51">
        <v>5684229.6183051234</v>
      </c>
      <c r="N686" s="51">
        <v>5684229.6183051234</v>
      </c>
      <c r="O686" s="51">
        <v>5684229.6183051234</v>
      </c>
      <c r="P686" s="51">
        <v>5684229.6183051234</v>
      </c>
      <c r="Q686" s="51">
        <v>5684229.6183051234</v>
      </c>
      <c r="R686" s="51">
        <v>5684229.6183051234</v>
      </c>
      <c r="S686" s="51">
        <v>5684229.6183051234</v>
      </c>
      <c r="T686" s="51">
        <v>5684229.6183051234</v>
      </c>
    </row>
    <row r="687" spans="1:20" s="34" customFormat="1" ht="65.099999999999994" customHeight="1" x14ac:dyDescent="0.3">
      <c r="A687" s="13">
        <v>677</v>
      </c>
      <c r="B687" s="376"/>
      <c r="C687" s="403" t="s">
        <v>1914</v>
      </c>
      <c r="D687" s="82" t="s">
        <v>14</v>
      </c>
      <c r="E687" s="81" t="s">
        <v>214</v>
      </c>
      <c r="F687" s="83" t="s">
        <v>1892</v>
      </c>
      <c r="G687" s="469"/>
      <c r="H687" s="55"/>
      <c r="I687" s="55"/>
      <c r="J687" s="56"/>
      <c r="K687" s="388"/>
      <c r="L687" s="51">
        <v>4496407.1678381758</v>
      </c>
      <c r="M687" s="51">
        <v>4496407.1678381758</v>
      </c>
      <c r="N687" s="51">
        <v>4496407.1678381758</v>
      </c>
      <c r="O687" s="51">
        <v>4496407.1678381758</v>
      </c>
      <c r="P687" s="51">
        <v>4496407.1678381758</v>
      </c>
      <c r="Q687" s="51">
        <v>4496407.1678381758</v>
      </c>
      <c r="R687" s="51">
        <v>4496407.1678381758</v>
      </c>
      <c r="S687" s="51">
        <v>4496407.1678381758</v>
      </c>
      <c r="T687" s="51">
        <v>4496407.1678381758</v>
      </c>
    </row>
    <row r="688" spans="1:20" s="34" customFormat="1" ht="65.099999999999994" customHeight="1" x14ac:dyDescent="0.3">
      <c r="A688" s="13">
        <v>678</v>
      </c>
      <c r="B688" s="376"/>
      <c r="C688" s="403"/>
      <c r="D688" s="82" t="s">
        <v>14</v>
      </c>
      <c r="E688" s="81" t="s">
        <v>214</v>
      </c>
      <c r="F688" s="83" t="s">
        <v>1922</v>
      </c>
      <c r="G688" s="469"/>
      <c r="H688" s="55"/>
      <c r="I688" s="55"/>
      <c r="J688" s="56"/>
      <c r="K688" s="388"/>
      <c r="L688" s="51">
        <v>4563203.2162605636</v>
      </c>
      <c r="M688" s="51">
        <v>4563203.2162605636</v>
      </c>
      <c r="N688" s="51">
        <v>4563203.2162605636</v>
      </c>
      <c r="O688" s="51">
        <v>4563203.2162605636</v>
      </c>
      <c r="P688" s="51">
        <v>4563203.2162605636</v>
      </c>
      <c r="Q688" s="51">
        <v>4563203.2162605636</v>
      </c>
      <c r="R688" s="51">
        <v>4563203.2162605636</v>
      </c>
      <c r="S688" s="51">
        <v>4563203.2162605636</v>
      </c>
      <c r="T688" s="51">
        <v>4563203.2162605636</v>
      </c>
    </row>
    <row r="689" spans="1:20" s="34" customFormat="1" ht="65.099999999999994" customHeight="1" x14ac:dyDescent="0.3">
      <c r="A689" s="13">
        <v>679</v>
      </c>
      <c r="B689" s="376"/>
      <c r="C689" s="403"/>
      <c r="D689" s="82" t="s">
        <v>14</v>
      </c>
      <c r="E689" s="81" t="s">
        <v>214</v>
      </c>
      <c r="F689" s="83" t="s">
        <v>1893</v>
      </c>
      <c r="G689" s="469"/>
      <c r="H689" s="55"/>
      <c r="I689" s="55"/>
      <c r="J689" s="56"/>
      <c r="K689" s="388"/>
      <c r="L689" s="51">
        <v>4731479.4694475373</v>
      </c>
      <c r="M689" s="51">
        <v>4731479.4694475373</v>
      </c>
      <c r="N689" s="51">
        <v>4731479.4694475373</v>
      </c>
      <c r="O689" s="51">
        <v>4731479.4694475373</v>
      </c>
      <c r="P689" s="51">
        <v>4731479.4694475373</v>
      </c>
      <c r="Q689" s="51">
        <v>4731479.4694475373</v>
      </c>
      <c r="R689" s="51">
        <v>4731479.4694475373</v>
      </c>
      <c r="S689" s="51">
        <v>4731479.4694475373</v>
      </c>
      <c r="T689" s="51">
        <v>4731479.4694475373</v>
      </c>
    </row>
    <row r="690" spans="1:20" s="34" customFormat="1" ht="65.099999999999994" customHeight="1" x14ac:dyDescent="0.3">
      <c r="A690" s="13">
        <v>680</v>
      </c>
      <c r="B690" s="376"/>
      <c r="C690" s="403"/>
      <c r="D690" s="82" t="s">
        <v>14</v>
      </c>
      <c r="E690" s="81" t="s">
        <v>214</v>
      </c>
      <c r="F690" s="83" t="s">
        <v>1894</v>
      </c>
      <c r="G690" s="469"/>
      <c r="H690" s="55"/>
      <c r="I690" s="55"/>
      <c r="J690" s="56"/>
      <c r="K690" s="388"/>
      <c r="L690" s="51">
        <v>5321846.9541997612</v>
      </c>
      <c r="M690" s="51">
        <v>5321846.9541997612</v>
      </c>
      <c r="N690" s="51">
        <v>5321846.9541997612</v>
      </c>
      <c r="O690" s="51">
        <v>5321846.9541997612</v>
      </c>
      <c r="P690" s="51">
        <v>5321846.9541997612</v>
      </c>
      <c r="Q690" s="51">
        <v>5321846.9541997612</v>
      </c>
      <c r="R690" s="51">
        <v>5321846.9541997612</v>
      </c>
      <c r="S690" s="51">
        <v>5321846.9541997612</v>
      </c>
      <c r="T690" s="51">
        <v>5321846.9541997612</v>
      </c>
    </row>
    <row r="691" spans="1:20" s="34" customFormat="1" ht="65.099999999999994" customHeight="1" x14ac:dyDescent="0.3">
      <c r="A691" s="13">
        <v>681</v>
      </c>
      <c r="B691" s="376"/>
      <c r="C691" s="403" t="s">
        <v>1923</v>
      </c>
      <c r="D691" s="82" t="s">
        <v>14</v>
      </c>
      <c r="E691" s="81" t="s">
        <v>214</v>
      </c>
      <c r="F691" s="83" t="s">
        <v>1924</v>
      </c>
      <c r="G691" s="469"/>
      <c r="H691" s="55"/>
      <c r="I691" s="55"/>
      <c r="J691" s="56"/>
      <c r="K691" s="388"/>
      <c r="L691" s="51">
        <v>3959512.2084790422</v>
      </c>
      <c r="M691" s="51">
        <v>3959512.2084790422</v>
      </c>
      <c r="N691" s="51">
        <v>3959512.2084790422</v>
      </c>
      <c r="O691" s="51">
        <v>3959512.2084790422</v>
      </c>
      <c r="P691" s="51">
        <v>3959512.2084790422</v>
      </c>
      <c r="Q691" s="51">
        <v>3959512.2084790422</v>
      </c>
      <c r="R691" s="51">
        <v>3959512.2084790422</v>
      </c>
      <c r="S691" s="51">
        <v>3959512.2084790422</v>
      </c>
      <c r="T691" s="51">
        <v>3959512.2084790422</v>
      </c>
    </row>
    <row r="692" spans="1:20" s="34" customFormat="1" ht="65.099999999999994" customHeight="1" x14ac:dyDescent="0.3">
      <c r="A692" s="13">
        <v>682</v>
      </c>
      <c r="B692" s="376"/>
      <c r="C692" s="403"/>
      <c r="D692" s="82" t="s">
        <v>14</v>
      </c>
      <c r="E692" s="81" t="s">
        <v>214</v>
      </c>
      <c r="F692" s="83" t="s">
        <v>1887</v>
      </c>
      <c r="G692" s="469"/>
      <c r="H692" s="55"/>
      <c r="I692" s="55"/>
      <c r="J692" s="56"/>
      <c r="K692" s="388"/>
      <c r="L692" s="51">
        <v>4297226.656223353</v>
      </c>
      <c r="M692" s="51">
        <v>4297226.656223353</v>
      </c>
      <c r="N692" s="51">
        <v>4297226.656223353</v>
      </c>
      <c r="O692" s="51">
        <v>4297226.656223353</v>
      </c>
      <c r="P692" s="51">
        <v>4297226.656223353</v>
      </c>
      <c r="Q692" s="51">
        <v>4297226.656223353</v>
      </c>
      <c r="R692" s="51">
        <v>4297226.656223353</v>
      </c>
      <c r="S692" s="51">
        <v>4297226.656223353</v>
      </c>
      <c r="T692" s="51">
        <v>4297226.656223353</v>
      </c>
    </row>
    <row r="693" spans="1:20" s="34" customFormat="1" ht="65.099999999999994" customHeight="1" x14ac:dyDescent="0.3">
      <c r="A693" s="13">
        <v>683</v>
      </c>
      <c r="B693" s="376"/>
      <c r="C693" s="403"/>
      <c r="D693" s="82" t="s">
        <v>14</v>
      </c>
      <c r="E693" s="81" t="s">
        <v>214</v>
      </c>
      <c r="F693" s="83" t="s">
        <v>1888</v>
      </c>
      <c r="G693" s="469"/>
      <c r="H693" s="55"/>
      <c r="I693" s="55"/>
      <c r="J693" s="56"/>
      <c r="K693" s="388"/>
      <c r="L693" s="51">
        <v>4801701.3280426646</v>
      </c>
      <c r="M693" s="51">
        <v>4801701.3280426646</v>
      </c>
      <c r="N693" s="51">
        <v>4801701.3280426646</v>
      </c>
      <c r="O693" s="51">
        <v>4801701.3280426646</v>
      </c>
      <c r="P693" s="51">
        <v>4801701.3280426646</v>
      </c>
      <c r="Q693" s="51">
        <v>4801701.3280426646</v>
      </c>
      <c r="R693" s="51">
        <v>4801701.3280426646</v>
      </c>
      <c r="S693" s="51">
        <v>4801701.3280426646</v>
      </c>
      <c r="T693" s="51">
        <v>4801701.3280426646</v>
      </c>
    </row>
    <row r="694" spans="1:20" s="34" customFormat="1" ht="65.099999999999994" customHeight="1" x14ac:dyDescent="0.3">
      <c r="A694" s="13">
        <v>684</v>
      </c>
      <c r="B694" s="376"/>
      <c r="C694" s="403"/>
      <c r="D694" s="82" t="s">
        <v>14</v>
      </c>
      <c r="E694" s="81" t="s">
        <v>214</v>
      </c>
      <c r="F694" s="83" t="s">
        <v>1901</v>
      </c>
      <c r="G694" s="469"/>
      <c r="H694" s="55"/>
      <c r="I694" s="55"/>
      <c r="J694" s="56"/>
      <c r="K694" s="388"/>
      <c r="L694" s="51">
        <v>5420706.9092895836</v>
      </c>
      <c r="M694" s="51">
        <v>5420706.9092895836</v>
      </c>
      <c r="N694" s="51">
        <v>5420706.9092895836</v>
      </c>
      <c r="O694" s="51">
        <v>5420706.9092895836</v>
      </c>
      <c r="P694" s="51">
        <v>5420706.9092895836</v>
      </c>
      <c r="Q694" s="51">
        <v>5420706.9092895836</v>
      </c>
      <c r="R694" s="51">
        <v>5420706.9092895836</v>
      </c>
      <c r="S694" s="51">
        <v>5420706.9092895836</v>
      </c>
      <c r="T694" s="51">
        <v>5420706.9092895836</v>
      </c>
    </row>
    <row r="695" spans="1:20" s="34" customFormat="1" ht="65.099999999999994" customHeight="1" x14ac:dyDescent="0.3">
      <c r="A695" s="13">
        <v>685</v>
      </c>
      <c r="B695" s="376"/>
      <c r="C695" s="403"/>
      <c r="D695" s="82" t="s">
        <v>14</v>
      </c>
      <c r="E695" s="81" t="s">
        <v>214</v>
      </c>
      <c r="F695" s="83" t="s">
        <v>1925</v>
      </c>
      <c r="G695" s="469"/>
      <c r="H695" s="55"/>
      <c r="I695" s="55"/>
      <c r="J695" s="56"/>
      <c r="K695" s="388"/>
      <c r="L695" s="51">
        <v>5849439.9367305525</v>
      </c>
      <c r="M695" s="51">
        <v>5849439.9367305525</v>
      </c>
      <c r="N695" s="51">
        <v>5849439.9367305525</v>
      </c>
      <c r="O695" s="51">
        <v>5849439.9367305525</v>
      </c>
      <c r="P695" s="51">
        <v>5849439.9367305525</v>
      </c>
      <c r="Q695" s="51">
        <v>5849439.9367305525</v>
      </c>
      <c r="R695" s="51">
        <v>5849439.9367305525</v>
      </c>
      <c r="S695" s="51">
        <v>5849439.9367305525</v>
      </c>
      <c r="T695" s="51">
        <v>5849439.9367305525</v>
      </c>
    </row>
    <row r="696" spans="1:20" s="34" customFormat="1" ht="65.099999999999994" customHeight="1" x14ac:dyDescent="0.3">
      <c r="A696" s="13">
        <v>686</v>
      </c>
      <c r="B696" s="376"/>
      <c r="C696" s="403" t="s">
        <v>1926</v>
      </c>
      <c r="D696" s="82" t="s">
        <v>14</v>
      </c>
      <c r="E696" s="81" t="s">
        <v>214</v>
      </c>
      <c r="F696" s="83" t="s">
        <v>1927</v>
      </c>
      <c r="G696" s="469"/>
      <c r="H696" s="55"/>
      <c r="I696" s="55"/>
      <c r="J696" s="56"/>
      <c r="K696" s="388"/>
      <c r="L696" s="51">
        <v>4045464.1438824474</v>
      </c>
      <c r="M696" s="51">
        <v>4045464.1438824474</v>
      </c>
      <c r="N696" s="51">
        <v>4045464.1438824474</v>
      </c>
      <c r="O696" s="51">
        <v>4045464.1438824474</v>
      </c>
      <c r="P696" s="51">
        <v>4045464.1438824474</v>
      </c>
      <c r="Q696" s="51">
        <v>4045464.1438824474</v>
      </c>
      <c r="R696" s="51">
        <v>4045464.1438824474</v>
      </c>
      <c r="S696" s="51">
        <v>4045464.1438824474</v>
      </c>
      <c r="T696" s="51">
        <v>4045464.1438824474</v>
      </c>
    </row>
    <row r="697" spans="1:20" s="34" customFormat="1" ht="65.099999999999994" customHeight="1" x14ac:dyDescent="0.3">
      <c r="A697" s="13">
        <v>687</v>
      </c>
      <c r="B697" s="376"/>
      <c r="C697" s="403"/>
      <c r="D697" s="82" t="s">
        <v>14</v>
      </c>
      <c r="E697" s="81" t="s">
        <v>214</v>
      </c>
      <c r="F697" s="83" t="s">
        <v>1928</v>
      </c>
      <c r="G697" s="469"/>
      <c r="H697" s="55"/>
      <c r="I697" s="55"/>
      <c r="J697" s="56"/>
      <c r="K697" s="388"/>
      <c r="L697" s="51">
        <v>4324452.9637362715</v>
      </c>
      <c r="M697" s="51">
        <v>4324452.9637362715</v>
      </c>
      <c r="N697" s="51">
        <v>4324452.9637362715</v>
      </c>
      <c r="O697" s="51">
        <v>4324452.9637362715</v>
      </c>
      <c r="P697" s="51">
        <v>4324452.9637362715</v>
      </c>
      <c r="Q697" s="51">
        <v>4324452.9637362715</v>
      </c>
      <c r="R697" s="51">
        <v>4324452.9637362715</v>
      </c>
      <c r="S697" s="51">
        <v>4324452.9637362715</v>
      </c>
      <c r="T697" s="51">
        <v>4324452.9637362715</v>
      </c>
    </row>
    <row r="698" spans="1:20" s="34" customFormat="1" ht="65.099999999999994" customHeight="1" x14ac:dyDescent="0.3">
      <c r="A698" s="13">
        <v>688</v>
      </c>
      <c r="B698" s="376"/>
      <c r="C698" s="403"/>
      <c r="D698" s="82" t="s">
        <v>14</v>
      </c>
      <c r="E698" s="81" t="s">
        <v>214</v>
      </c>
      <c r="F698" s="83" t="s">
        <v>1913</v>
      </c>
      <c r="G698" s="469"/>
      <c r="H698" s="55"/>
      <c r="I698" s="55"/>
      <c r="J698" s="56"/>
      <c r="K698" s="388"/>
      <c r="L698" s="51">
        <v>4596915.9691399373</v>
      </c>
      <c r="M698" s="51">
        <v>4596915.9691399373</v>
      </c>
      <c r="N698" s="51">
        <v>4596915.9691399373</v>
      </c>
      <c r="O698" s="51">
        <v>4596915.9691399373</v>
      </c>
      <c r="P698" s="51">
        <v>4596915.9691399373</v>
      </c>
      <c r="Q698" s="51">
        <v>4596915.9691399373</v>
      </c>
      <c r="R698" s="51">
        <v>4596915.9691399373</v>
      </c>
      <c r="S698" s="51">
        <v>4596915.9691399373</v>
      </c>
      <c r="T698" s="51">
        <v>4596915.9691399373</v>
      </c>
    </row>
    <row r="699" spans="1:20" s="34" customFormat="1" ht="65.099999999999994" customHeight="1" x14ac:dyDescent="0.3">
      <c r="A699" s="13">
        <v>689</v>
      </c>
      <c r="B699" s="376"/>
      <c r="C699" s="403"/>
      <c r="D699" s="82" t="s">
        <v>14</v>
      </c>
      <c r="E699" s="81" t="s">
        <v>214</v>
      </c>
      <c r="F699" s="83" t="s">
        <v>1929</v>
      </c>
      <c r="G699" s="469"/>
      <c r="H699" s="55"/>
      <c r="I699" s="55"/>
      <c r="J699" s="56"/>
      <c r="K699" s="388"/>
      <c r="L699" s="51">
        <v>5002353.2736588186</v>
      </c>
      <c r="M699" s="51">
        <v>5002353.2736588186</v>
      </c>
      <c r="N699" s="51">
        <v>5002353.2736588186</v>
      </c>
      <c r="O699" s="51">
        <v>5002353.2736588186</v>
      </c>
      <c r="P699" s="51">
        <v>5002353.2736588186</v>
      </c>
      <c r="Q699" s="51">
        <v>5002353.2736588186</v>
      </c>
      <c r="R699" s="51">
        <v>5002353.2736588186</v>
      </c>
      <c r="S699" s="51">
        <v>5002353.2736588186</v>
      </c>
      <c r="T699" s="51">
        <v>5002353.2736588186</v>
      </c>
    </row>
    <row r="700" spans="1:20" s="34" customFormat="1" ht="65.099999999999994" customHeight="1" x14ac:dyDescent="0.3">
      <c r="A700" s="13">
        <v>690</v>
      </c>
      <c r="B700" s="376"/>
      <c r="C700" s="403"/>
      <c r="D700" s="82" t="s">
        <v>14</v>
      </c>
      <c r="E700" s="81" t="s">
        <v>214</v>
      </c>
      <c r="F700" s="83" t="s">
        <v>1930</v>
      </c>
      <c r="G700" s="469"/>
      <c r="H700" s="55"/>
      <c r="I700" s="55"/>
      <c r="J700" s="56"/>
      <c r="K700" s="388"/>
      <c r="L700" s="51">
        <v>5553605.6007181527</v>
      </c>
      <c r="M700" s="51">
        <v>5553605.6007181527</v>
      </c>
      <c r="N700" s="51">
        <v>5553605.6007181527</v>
      </c>
      <c r="O700" s="51">
        <v>5553605.6007181527</v>
      </c>
      <c r="P700" s="51">
        <v>5553605.6007181527</v>
      </c>
      <c r="Q700" s="51">
        <v>5553605.6007181527</v>
      </c>
      <c r="R700" s="51">
        <v>5553605.6007181527</v>
      </c>
      <c r="S700" s="51">
        <v>5553605.6007181527</v>
      </c>
      <c r="T700" s="51">
        <v>5553605.6007181527</v>
      </c>
    </row>
    <row r="701" spans="1:20" s="34" customFormat="1" ht="65.099999999999994" customHeight="1" x14ac:dyDescent="0.3">
      <c r="A701" s="13">
        <v>691</v>
      </c>
      <c r="B701" s="376"/>
      <c r="C701" s="403" t="s">
        <v>1931</v>
      </c>
      <c r="D701" s="82" t="s">
        <v>14</v>
      </c>
      <c r="E701" s="81" t="s">
        <v>214</v>
      </c>
      <c r="F701" s="83" t="s">
        <v>1932</v>
      </c>
      <c r="G701" s="469"/>
      <c r="H701" s="55"/>
      <c r="I701" s="55"/>
      <c r="J701" s="56"/>
      <c r="K701" s="388"/>
      <c r="L701" s="51">
        <v>4081055.8036910212</v>
      </c>
      <c r="M701" s="51">
        <v>4081055.8036910212</v>
      </c>
      <c r="N701" s="51">
        <v>4081055.8036910212</v>
      </c>
      <c r="O701" s="51">
        <v>4081055.8036910212</v>
      </c>
      <c r="P701" s="51">
        <v>4081055.8036910212</v>
      </c>
      <c r="Q701" s="51">
        <v>4081055.8036910212</v>
      </c>
      <c r="R701" s="51">
        <v>4081055.8036910212</v>
      </c>
      <c r="S701" s="51">
        <v>4081055.8036910212</v>
      </c>
      <c r="T701" s="51">
        <v>4081055.8036910212</v>
      </c>
    </row>
    <row r="702" spans="1:20" s="34" customFormat="1" ht="65.099999999999994" customHeight="1" x14ac:dyDescent="0.3">
      <c r="A702" s="13">
        <v>692</v>
      </c>
      <c r="B702" s="376"/>
      <c r="C702" s="403"/>
      <c r="D702" s="82" t="s">
        <v>14</v>
      </c>
      <c r="E702" s="81" t="s">
        <v>214</v>
      </c>
      <c r="F702" s="83" t="s">
        <v>1933</v>
      </c>
      <c r="G702" s="469"/>
      <c r="H702" s="55"/>
      <c r="I702" s="55"/>
      <c r="J702" s="56"/>
      <c r="K702" s="388"/>
      <c r="L702" s="51">
        <v>4327859.14468069</v>
      </c>
      <c r="M702" s="51">
        <v>4327859.14468069</v>
      </c>
      <c r="N702" s="51">
        <v>4327859.14468069</v>
      </c>
      <c r="O702" s="51">
        <v>4327859.14468069</v>
      </c>
      <c r="P702" s="51">
        <v>4327859.14468069</v>
      </c>
      <c r="Q702" s="51">
        <v>4327859.14468069</v>
      </c>
      <c r="R702" s="51">
        <v>4327859.14468069</v>
      </c>
      <c r="S702" s="51">
        <v>4327859.14468069</v>
      </c>
      <c r="T702" s="51">
        <v>4327859.14468069</v>
      </c>
    </row>
    <row r="703" spans="1:20" s="34" customFormat="1" ht="65.099999999999994" customHeight="1" x14ac:dyDescent="0.3">
      <c r="A703" s="13">
        <v>693</v>
      </c>
      <c r="B703" s="376"/>
      <c r="C703" s="403"/>
      <c r="D703" s="82" t="s">
        <v>14</v>
      </c>
      <c r="E703" s="81" t="s">
        <v>214</v>
      </c>
      <c r="F703" s="83" t="s">
        <v>1934</v>
      </c>
      <c r="G703" s="469"/>
      <c r="H703" s="55"/>
      <c r="I703" s="55"/>
      <c r="J703" s="56"/>
      <c r="K703" s="388"/>
      <c r="L703" s="51">
        <v>4555122.7085895035</v>
      </c>
      <c r="M703" s="51">
        <v>4555122.7085895035</v>
      </c>
      <c r="N703" s="51">
        <v>4555122.7085895035</v>
      </c>
      <c r="O703" s="51">
        <v>4555122.7085895035</v>
      </c>
      <c r="P703" s="51">
        <v>4555122.7085895035</v>
      </c>
      <c r="Q703" s="51">
        <v>4555122.7085895035</v>
      </c>
      <c r="R703" s="51">
        <v>4555122.7085895035</v>
      </c>
      <c r="S703" s="51">
        <v>4555122.7085895035</v>
      </c>
      <c r="T703" s="51">
        <v>4555122.7085895035</v>
      </c>
    </row>
    <row r="704" spans="1:20" s="34" customFormat="1" ht="65.099999999999994" customHeight="1" x14ac:dyDescent="0.3">
      <c r="A704" s="13">
        <v>694</v>
      </c>
      <c r="B704" s="376"/>
      <c r="C704" s="403"/>
      <c r="D704" s="82" t="s">
        <v>14</v>
      </c>
      <c r="E704" s="81" t="s">
        <v>214</v>
      </c>
      <c r="F704" s="83" t="s">
        <v>1935</v>
      </c>
      <c r="G704" s="469"/>
      <c r="H704" s="55"/>
      <c r="I704" s="55"/>
      <c r="J704" s="56"/>
      <c r="K704" s="388"/>
      <c r="L704" s="51">
        <v>4808542.8584497292</v>
      </c>
      <c r="M704" s="51">
        <v>4808542.8584497292</v>
      </c>
      <c r="N704" s="51">
        <v>4808542.8584497292</v>
      </c>
      <c r="O704" s="51">
        <v>4808542.8584497292</v>
      </c>
      <c r="P704" s="51">
        <v>4808542.8584497292</v>
      </c>
      <c r="Q704" s="51">
        <v>4808542.8584497292</v>
      </c>
      <c r="R704" s="51">
        <v>4808542.8584497292</v>
      </c>
      <c r="S704" s="51">
        <v>4808542.8584497292</v>
      </c>
      <c r="T704" s="51">
        <v>4808542.8584497292</v>
      </c>
    </row>
    <row r="705" spans="1:20" s="34" customFormat="1" ht="65.099999999999994" customHeight="1" x14ac:dyDescent="0.3">
      <c r="A705" s="13">
        <v>695</v>
      </c>
      <c r="B705" s="376"/>
      <c r="C705" s="403"/>
      <c r="D705" s="82" t="s">
        <v>14</v>
      </c>
      <c r="E705" s="81" t="s">
        <v>214</v>
      </c>
      <c r="F705" s="83" t="s">
        <v>1907</v>
      </c>
      <c r="G705" s="469"/>
      <c r="H705" s="55"/>
      <c r="I705" s="55"/>
      <c r="J705" s="56"/>
      <c r="K705" s="388"/>
      <c r="L705" s="51">
        <v>5035303.2680033054</v>
      </c>
      <c r="M705" s="51">
        <v>5035303.2680033054</v>
      </c>
      <c r="N705" s="51">
        <v>5035303.2680033054</v>
      </c>
      <c r="O705" s="51">
        <v>5035303.2680033054</v>
      </c>
      <c r="P705" s="51">
        <v>5035303.2680033054</v>
      </c>
      <c r="Q705" s="51">
        <v>5035303.2680033054</v>
      </c>
      <c r="R705" s="51">
        <v>5035303.2680033054</v>
      </c>
      <c r="S705" s="51">
        <v>5035303.2680033054</v>
      </c>
      <c r="T705" s="51">
        <v>5035303.2680033054</v>
      </c>
    </row>
    <row r="706" spans="1:20" s="34" customFormat="1" ht="65.099999999999994" customHeight="1" x14ac:dyDescent="0.3">
      <c r="A706" s="13">
        <v>696</v>
      </c>
      <c r="B706" s="376"/>
      <c r="C706" s="403"/>
      <c r="D706" s="82" t="s">
        <v>14</v>
      </c>
      <c r="E706" s="81" t="s">
        <v>214</v>
      </c>
      <c r="F706" s="83" t="s">
        <v>1936</v>
      </c>
      <c r="G706" s="469"/>
      <c r="H706" s="55"/>
      <c r="I706" s="55"/>
      <c r="J706" s="56"/>
      <c r="K706" s="388"/>
      <c r="L706" s="51">
        <v>5760407.1070901696</v>
      </c>
      <c r="M706" s="51">
        <v>5760407.1070901696</v>
      </c>
      <c r="N706" s="51">
        <v>5760407.1070901696</v>
      </c>
      <c r="O706" s="51">
        <v>5760407.1070901696</v>
      </c>
      <c r="P706" s="51">
        <v>5760407.1070901696</v>
      </c>
      <c r="Q706" s="51">
        <v>5760407.1070901696</v>
      </c>
      <c r="R706" s="51">
        <v>5760407.1070901696</v>
      </c>
      <c r="S706" s="51">
        <v>5760407.1070901696</v>
      </c>
      <c r="T706" s="51">
        <v>5760407.1070901696</v>
      </c>
    </row>
    <row r="707" spans="1:20" s="34" customFormat="1" ht="65.099999999999994" customHeight="1" x14ac:dyDescent="0.3">
      <c r="A707" s="13">
        <v>697</v>
      </c>
      <c r="B707" s="376"/>
      <c r="C707" s="403" t="s">
        <v>1937</v>
      </c>
      <c r="D707" s="82" t="s">
        <v>14</v>
      </c>
      <c r="E707" s="81" t="s">
        <v>214</v>
      </c>
      <c r="F707" s="83" t="s">
        <v>1912</v>
      </c>
      <c r="G707" s="469"/>
      <c r="H707" s="55"/>
      <c r="I707" s="55"/>
      <c r="J707" s="56"/>
      <c r="K707" s="388"/>
      <c r="L707" s="51">
        <v>4010357.5932428902</v>
      </c>
      <c r="M707" s="51">
        <v>4010357.5932428902</v>
      </c>
      <c r="N707" s="51">
        <v>4010357.5932428902</v>
      </c>
      <c r="O707" s="51">
        <v>4010357.5932428902</v>
      </c>
      <c r="P707" s="51">
        <v>4010357.5932428902</v>
      </c>
      <c r="Q707" s="51">
        <v>4010357.5932428902</v>
      </c>
      <c r="R707" s="51">
        <v>4010357.5932428902</v>
      </c>
      <c r="S707" s="51">
        <v>4010357.5932428902</v>
      </c>
      <c r="T707" s="51">
        <v>4010357.5932428902</v>
      </c>
    </row>
    <row r="708" spans="1:20" s="34" customFormat="1" ht="65.099999999999994" customHeight="1" x14ac:dyDescent="0.3">
      <c r="A708" s="13">
        <v>698</v>
      </c>
      <c r="B708" s="376"/>
      <c r="C708" s="403"/>
      <c r="D708" s="82" t="s">
        <v>14</v>
      </c>
      <c r="E708" s="81" t="s">
        <v>214</v>
      </c>
      <c r="F708" s="83" t="s">
        <v>1903</v>
      </c>
      <c r="G708" s="469"/>
      <c r="H708" s="55"/>
      <c r="I708" s="55"/>
      <c r="J708" s="56"/>
      <c r="K708" s="388"/>
      <c r="L708" s="51">
        <v>4306758.2195192967</v>
      </c>
      <c r="M708" s="51">
        <v>4306758.2195192967</v>
      </c>
      <c r="N708" s="51">
        <v>4306758.2195192967</v>
      </c>
      <c r="O708" s="51">
        <v>4306758.2195192967</v>
      </c>
      <c r="P708" s="51">
        <v>4306758.2195192967</v>
      </c>
      <c r="Q708" s="51">
        <v>4306758.2195192967</v>
      </c>
      <c r="R708" s="51">
        <v>4306758.2195192967</v>
      </c>
      <c r="S708" s="51">
        <v>4306758.2195192967</v>
      </c>
      <c r="T708" s="51">
        <v>4306758.2195192967</v>
      </c>
    </row>
    <row r="709" spans="1:20" s="34" customFormat="1" ht="65.099999999999994" customHeight="1" x14ac:dyDescent="0.3">
      <c r="A709" s="13">
        <v>699</v>
      </c>
      <c r="B709" s="376"/>
      <c r="C709" s="403"/>
      <c r="D709" s="82" t="s">
        <v>14</v>
      </c>
      <c r="E709" s="81" t="s">
        <v>214</v>
      </c>
      <c r="F709" s="83" t="s">
        <v>1913</v>
      </c>
      <c r="G709" s="469"/>
      <c r="H709" s="55"/>
      <c r="I709" s="55"/>
      <c r="J709" s="56"/>
      <c r="K709" s="388"/>
      <c r="L709" s="51">
        <v>4453929.8623320684</v>
      </c>
      <c r="M709" s="51">
        <v>4453929.8623320684</v>
      </c>
      <c r="N709" s="51">
        <v>4453929.8623320684</v>
      </c>
      <c r="O709" s="51">
        <v>4453929.8623320684</v>
      </c>
      <c r="P709" s="51">
        <v>4453929.8623320684</v>
      </c>
      <c r="Q709" s="51">
        <v>4453929.8623320684</v>
      </c>
      <c r="R709" s="51">
        <v>4453929.8623320684</v>
      </c>
      <c r="S709" s="51">
        <v>4453929.8623320684</v>
      </c>
      <c r="T709" s="51">
        <v>4453929.8623320684</v>
      </c>
    </row>
    <row r="710" spans="1:20" s="34" customFormat="1" ht="65.099999999999994" customHeight="1" x14ac:dyDescent="0.3">
      <c r="A710" s="13">
        <v>700</v>
      </c>
      <c r="B710" s="376"/>
      <c r="C710" s="403"/>
      <c r="D710" s="82" t="s">
        <v>14</v>
      </c>
      <c r="E710" s="81" t="s">
        <v>214</v>
      </c>
      <c r="F710" s="83" t="s">
        <v>1888</v>
      </c>
      <c r="G710" s="469"/>
      <c r="H710" s="55"/>
      <c r="I710" s="55"/>
      <c r="J710" s="56"/>
      <c r="K710" s="388"/>
      <c r="L710" s="51">
        <v>4900473.7822100185</v>
      </c>
      <c r="M710" s="51">
        <v>4900473.7822100185</v>
      </c>
      <c r="N710" s="51">
        <v>4900473.7822100185</v>
      </c>
      <c r="O710" s="51">
        <v>4900473.7822100185</v>
      </c>
      <c r="P710" s="51">
        <v>4900473.7822100185</v>
      </c>
      <c r="Q710" s="51">
        <v>4900473.7822100185</v>
      </c>
      <c r="R710" s="51">
        <v>4900473.7822100185</v>
      </c>
      <c r="S710" s="51">
        <v>4900473.7822100185</v>
      </c>
      <c r="T710" s="51">
        <v>4900473.7822100185</v>
      </c>
    </row>
    <row r="711" spans="1:20" s="34" customFormat="1" ht="65.099999999999994" customHeight="1" x14ac:dyDescent="0.3">
      <c r="A711" s="13">
        <v>701</v>
      </c>
      <c r="B711" s="376"/>
      <c r="C711" s="403" t="s">
        <v>1937</v>
      </c>
      <c r="D711" s="82" t="s">
        <v>14</v>
      </c>
      <c r="E711" s="81" t="s">
        <v>214</v>
      </c>
      <c r="F711" s="83" t="s">
        <v>1918</v>
      </c>
      <c r="G711" s="469"/>
      <c r="H711" s="55"/>
      <c r="I711" s="55"/>
      <c r="J711" s="56"/>
      <c r="K711" s="388"/>
      <c r="L711" s="51">
        <v>4693487.7848038813</v>
      </c>
      <c r="M711" s="51">
        <v>4693487.7848038813</v>
      </c>
      <c r="N711" s="51">
        <v>4693487.7848038813</v>
      </c>
      <c r="O711" s="51">
        <v>4693487.7848038813</v>
      </c>
      <c r="P711" s="51">
        <v>4693487.7848038813</v>
      </c>
      <c r="Q711" s="51">
        <v>4693487.7848038813</v>
      </c>
      <c r="R711" s="51">
        <v>4693487.7848038813</v>
      </c>
      <c r="S711" s="51">
        <v>4693487.7848038813</v>
      </c>
      <c r="T711" s="51">
        <v>4693487.7848038813</v>
      </c>
    </row>
    <row r="712" spans="1:20" s="34" customFormat="1" ht="65.099999999999994" customHeight="1" x14ac:dyDescent="0.3">
      <c r="A712" s="13">
        <v>702</v>
      </c>
      <c r="B712" s="376"/>
      <c r="C712" s="403"/>
      <c r="D712" s="82" t="s">
        <v>14</v>
      </c>
      <c r="E712" s="81" t="s">
        <v>214</v>
      </c>
      <c r="F712" s="83" t="s">
        <v>1919</v>
      </c>
      <c r="G712" s="469"/>
      <c r="H712" s="55"/>
      <c r="I712" s="55"/>
      <c r="J712" s="56"/>
      <c r="K712" s="388"/>
      <c r="L712" s="51">
        <v>4872558.6557916412</v>
      </c>
      <c r="M712" s="51">
        <v>4872558.6557916412</v>
      </c>
      <c r="N712" s="51">
        <v>4872558.6557916412</v>
      </c>
      <c r="O712" s="51">
        <v>4872558.6557916412</v>
      </c>
      <c r="P712" s="51">
        <v>4872558.6557916412</v>
      </c>
      <c r="Q712" s="51">
        <v>4872558.6557916412</v>
      </c>
      <c r="R712" s="51">
        <v>4872558.6557916412</v>
      </c>
      <c r="S712" s="51">
        <v>4872558.6557916412</v>
      </c>
      <c r="T712" s="51">
        <v>4872558.6557916412</v>
      </c>
    </row>
    <row r="713" spans="1:20" s="34" customFormat="1" ht="65.099999999999994" customHeight="1" x14ac:dyDescent="0.3">
      <c r="A713" s="13">
        <v>703</v>
      </c>
      <c r="B713" s="376"/>
      <c r="C713" s="403"/>
      <c r="D713" s="82" t="s">
        <v>14</v>
      </c>
      <c r="E713" s="81" t="s">
        <v>214</v>
      </c>
      <c r="F713" s="83" t="s">
        <v>1909</v>
      </c>
      <c r="G713" s="469"/>
      <c r="H713" s="55"/>
      <c r="I713" s="55"/>
      <c r="J713" s="56"/>
      <c r="K713" s="388"/>
      <c r="L713" s="51">
        <v>5141917.3878730759</v>
      </c>
      <c r="M713" s="51">
        <v>5141917.3878730759</v>
      </c>
      <c r="N713" s="51">
        <v>5141917.3878730759</v>
      </c>
      <c r="O713" s="51">
        <v>5141917.3878730759</v>
      </c>
      <c r="P713" s="51">
        <v>5141917.3878730759</v>
      </c>
      <c r="Q713" s="51">
        <v>5141917.3878730759</v>
      </c>
      <c r="R713" s="51">
        <v>5141917.3878730759</v>
      </c>
      <c r="S713" s="51">
        <v>5141917.3878730759</v>
      </c>
      <c r="T713" s="51">
        <v>5141917.3878730759</v>
      </c>
    </row>
    <row r="714" spans="1:20" s="34" customFormat="1" ht="65.099999999999994" customHeight="1" x14ac:dyDescent="0.3">
      <c r="A714" s="13">
        <v>704</v>
      </c>
      <c r="B714" s="376"/>
      <c r="C714" s="403"/>
      <c r="D714" s="82" t="s">
        <v>14</v>
      </c>
      <c r="E714" s="81" t="s">
        <v>214</v>
      </c>
      <c r="F714" s="83" t="s">
        <v>1920</v>
      </c>
      <c r="G714" s="469"/>
      <c r="H714" s="55"/>
      <c r="I714" s="55"/>
      <c r="J714" s="56"/>
      <c r="K714" s="388"/>
      <c r="L714" s="51">
        <v>5371707.4358317414</v>
      </c>
      <c r="M714" s="51">
        <v>5371707.4358317414</v>
      </c>
      <c r="N714" s="51">
        <v>5371707.4358317414</v>
      </c>
      <c r="O714" s="51">
        <v>5371707.4358317414</v>
      </c>
      <c r="P714" s="51">
        <v>5371707.4358317414</v>
      </c>
      <c r="Q714" s="51">
        <v>5371707.4358317414</v>
      </c>
      <c r="R714" s="51">
        <v>5371707.4358317414</v>
      </c>
      <c r="S714" s="51">
        <v>5371707.4358317414</v>
      </c>
      <c r="T714" s="51">
        <v>5371707.4358317414</v>
      </c>
    </row>
    <row r="715" spans="1:20" s="34" customFormat="1" ht="65.099999999999994" customHeight="1" x14ac:dyDescent="0.3">
      <c r="A715" s="13">
        <v>705</v>
      </c>
      <c r="B715" s="376"/>
      <c r="C715" s="403"/>
      <c r="D715" s="82" t="s">
        <v>14</v>
      </c>
      <c r="E715" s="81" t="s">
        <v>214</v>
      </c>
      <c r="F715" s="83" t="s">
        <v>1921</v>
      </c>
      <c r="G715" s="469"/>
      <c r="H715" s="55"/>
      <c r="I715" s="55"/>
      <c r="J715" s="56"/>
      <c r="K715" s="388"/>
      <c r="L715" s="51">
        <v>5709650.9238219289</v>
      </c>
      <c r="M715" s="51">
        <v>5709650.9238219289</v>
      </c>
      <c r="N715" s="51">
        <v>5709650.9238219289</v>
      </c>
      <c r="O715" s="51">
        <v>5709650.9238219289</v>
      </c>
      <c r="P715" s="51">
        <v>5709650.9238219289</v>
      </c>
      <c r="Q715" s="51">
        <v>5709650.9238219289</v>
      </c>
      <c r="R715" s="51">
        <v>5709650.9238219289</v>
      </c>
      <c r="S715" s="51">
        <v>5709650.9238219289</v>
      </c>
      <c r="T715" s="51">
        <v>5709650.9238219289</v>
      </c>
    </row>
    <row r="716" spans="1:20" s="34" customFormat="1" ht="65.099999999999994" customHeight="1" x14ac:dyDescent="0.3">
      <c r="A716" s="13">
        <v>706</v>
      </c>
      <c r="B716" s="376"/>
      <c r="C716" s="403"/>
      <c r="D716" s="82" t="s">
        <v>14</v>
      </c>
      <c r="E716" s="81" t="s">
        <v>214</v>
      </c>
      <c r="F716" s="83" t="s">
        <v>1907</v>
      </c>
      <c r="G716" s="469"/>
      <c r="H716" s="55"/>
      <c r="I716" s="55"/>
      <c r="J716" s="56"/>
      <c r="K716" s="388"/>
      <c r="L716" s="51">
        <v>6061054.6626875745</v>
      </c>
      <c r="M716" s="51">
        <v>6061054.6626875745</v>
      </c>
      <c r="N716" s="51">
        <v>6061054.6626875745</v>
      </c>
      <c r="O716" s="51">
        <v>6061054.6626875745</v>
      </c>
      <c r="P716" s="51">
        <v>6061054.6626875745</v>
      </c>
      <c r="Q716" s="51">
        <v>6061054.6626875745</v>
      </c>
      <c r="R716" s="51">
        <v>6061054.6626875745</v>
      </c>
      <c r="S716" s="51">
        <v>6061054.6626875745</v>
      </c>
      <c r="T716" s="51">
        <v>6061054.6626875745</v>
      </c>
    </row>
    <row r="717" spans="1:20" s="34" customFormat="1" ht="65.099999999999994" customHeight="1" x14ac:dyDescent="0.3">
      <c r="A717" s="13">
        <v>707</v>
      </c>
      <c r="B717" s="376"/>
      <c r="C717" s="403" t="s">
        <v>1938</v>
      </c>
      <c r="D717" s="82" t="s">
        <v>14</v>
      </c>
      <c r="E717" s="81" t="s">
        <v>214</v>
      </c>
      <c r="F717" s="83" t="s">
        <v>1932</v>
      </c>
      <c r="G717" s="469"/>
      <c r="H717" s="55"/>
      <c r="I717" s="55"/>
      <c r="J717" s="56"/>
      <c r="K717" s="388"/>
      <c r="L717" s="51">
        <v>4482284.4803762883</v>
      </c>
      <c r="M717" s="51">
        <v>4482284.4803762883</v>
      </c>
      <c r="N717" s="51">
        <v>4482284.4803762883</v>
      </c>
      <c r="O717" s="51">
        <v>4482284.4803762883</v>
      </c>
      <c r="P717" s="51">
        <v>4482284.4803762883</v>
      </c>
      <c r="Q717" s="51">
        <v>4482284.4803762883</v>
      </c>
      <c r="R717" s="51">
        <v>4482284.4803762883</v>
      </c>
      <c r="S717" s="51">
        <v>4482284.4803762883</v>
      </c>
      <c r="T717" s="51">
        <v>4482284.4803762883</v>
      </c>
    </row>
    <row r="718" spans="1:20" s="34" customFormat="1" ht="65.099999999999994" customHeight="1" x14ac:dyDescent="0.3">
      <c r="A718" s="13">
        <v>708</v>
      </c>
      <c r="B718" s="376"/>
      <c r="C718" s="403"/>
      <c r="D718" s="82" t="s">
        <v>14</v>
      </c>
      <c r="E718" s="81" t="s">
        <v>214</v>
      </c>
      <c r="F718" s="83" t="s">
        <v>1933</v>
      </c>
      <c r="G718" s="469"/>
      <c r="H718" s="55"/>
      <c r="I718" s="55"/>
      <c r="J718" s="56"/>
      <c r="K718" s="388"/>
      <c r="L718" s="51">
        <v>4752449.944739705</v>
      </c>
      <c r="M718" s="51">
        <v>4752449.944739705</v>
      </c>
      <c r="N718" s="51">
        <v>4752449.944739705</v>
      </c>
      <c r="O718" s="51">
        <v>4752449.944739705</v>
      </c>
      <c r="P718" s="51">
        <v>4752449.944739705</v>
      </c>
      <c r="Q718" s="51">
        <v>4752449.944739705</v>
      </c>
      <c r="R718" s="51">
        <v>4752449.944739705</v>
      </c>
      <c r="S718" s="51">
        <v>4752449.944739705</v>
      </c>
      <c r="T718" s="51">
        <v>4752449.944739705</v>
      </c>
    </row>
    <row r="719" spans="1:20" s="34" customFormat="1" ht="65.099999999999994" customHeight="1" x14ac:dyDescent="0.3">
      <c r="A719" s="13">
        <v>709</v>
      </c>
      <c r="B719" s="376"/>
      <c r="C719" s="403"/>
      <c r="D719" s="82" t="s">
        <v>14</v>
      </c>
      <c r="E719" s="81" t="s">
        <v>214</v>
      </c>
      <c r="F719" s="83" t="s">
        <v>1934</v>
      </c>
      <c r="G719" s="469"/>
      <c r="H719" s="55"/>
      <c r="I719" s="55"/>
      <c r="J719" s="56"/>
      <c r="K719" s="388"/>
      <c r="L719" s="51">
        <v>5028943.2153695235</v>
      </c>
      <c r="M719" s="51">
        <v>5028943.2153695235</v>
      </c>
      <c r="N719" s="51">
        <v>5028943.2153695235</v>
      </c>
      <c r="O719" s="51">
        <v>5028943.2153695235</v>
      </c>
      <c r="P719" s="51">
        <v>5028943.2153695235</v>
      </c>
      <c r="Q719" s="51">
        <v>5028943.2153695235</v>
      </c>
      <c r="R719" s="51">
        <v>5028943.2153695235</v>
      </c>
      <c r="S719" s="51">
        <v>5028943.2153695235</v>
      </c>
      <c r="T719" s="51">
        <v>5028943.2153695235</v>
      </c>
    </row>
    <row r="720" spans="1:20" s="34" customFormat="1" ht="65.099999999999994" customHeight="1" x14ac:dyDescent="0.3">
      <c r="A720" s="13">
        <v>710</v>
      </c>
      <c r="B720" s="376"/>
      <c r="C720" s="403"/>
      <c r="D720" s="82" t="s">
        <v>14</v>
      </c>
      <c r="E720" s="81" t="s">
        <v>214</v>
      </c>
      <c r="F720" s="83" t="s">
        <v>1935</v>
      </c>
      <c r="G720" s="469"/>
      <c r="H720" s="55"/>
      <c r="I720" s="55"/>
      <c r="J720" s="56"/>
      <c r="K720" s="388"/>
      <c r="L720" s="51">
        <v>5293145.3437783886</v>
      </c>
      <c r="M720" s="51">
        <v>5293145.3437783886</v>
      </c>
      <c r="N720" s="51">
        <v>5293145.3437783886</v>
      </c>
      <c r="O720" s="51">
        <v>5293145.3437783886</v>
      </c>
      <c r="P720" s="51">
        <v>5293145.3437783886</v>
      </c>
      <c r="Q720" s="51">
        <v>5293145.3437783886</v>
      </c>
      <c r="R720" s="51">
        <v>5293145.3437783886</v>
      </c>
      <c r="S720" s="51">
        <v>5293145.3437783886</v>
      </c>
      <c r="T720" s="51">
        <v>5293145.3437783886</v>
      </c>
    </row>
    <row r="721" spans="1:20" s="34" customFormat="1" ht="65.099999999999994" customHeight="1" x14ac:dyDescent="0.3">
      <c r="A721" s="13">
        <v>711</v>
      </c>
      <c r="B721" s="376"/>
      <c r="C721" s="403"/>
      <c r="D721" s="82" t="s">
        <v>14</v>
      </c>
      <c r="E721" s="81" t="s">
        <v>214</v>
      </c>
      <c r="F721" s="83" t="s">
        <v>1907</v>
      </c>
      <c r="G721" s="469"/>
      <c r="H721" s="55"/>
      <c r="I721" s="55"/>
      <c r="J721" s="56"/>
      <c r="K721" s="388"/>
      <c r="L721" s="51">
        <v>5613053.1556387795</v>
      </c>
      <c r="M721" s="51">
        <v>5613053.1556387795</v>
      </c>
      <c r="N721" s="51">
        <v>5613053.1556387795</v>
      </c>
      <c r="O721" s="51">
        <v>5613053.1556387795</v>
      </c>
      <c r="P721" s="51">
        <v>5613053.1556387795</v>
      </c>
      <c r="Q721" s="51">
        <v>5613053.1556387795</v>
      </c>
      <c r="R721" s="51">
        <v>5613053.1556387795</v>
      </c>
      <c r="S721" s="51">
        <v>5613053.1556387795</v>
      </c>
      <c r="T721" s="51">
        <v>5613053.1556387795</v>
      </c>
    </row>
    <row r="722" spans="1:20" s="34" customFormat="1" ht="65.099999999999994" customHeight="1" x14ac:dyDescent="0.3">
      <c r="A722" s="13">
        <v>712</v>
      </c>
      <c r="B722" s="376"/>
      <c r="C722" s="403"/>
      <c r="D722" s="82" t="s">
        <v>14</v>
      </c>
      <c r="E722" s="81" t="s">
        <v>214</v>
      </c>
      <c r="F722" s="83" t="s">
        <v>1925</v>
      </c>
      <c r="G722" s="469"/>
      <c r="H722" s="55"/>
      <c r="I722" s="55"/>
      <c r="J722" s="56"/>
      <c r="K722" s="388"/>
      <c r="L722" s="51">
        <v>5134830.2224670537</v>
      </c>
      <c r="M722" s="51">
        <v>5134830.2224670537</v>
      </c>
      <c r="N722" s="51">
        <v>5134830.2224670537</v>
      </c>
      <c r="O722" s="51">
        <v>5134830.2224670537</v>
      </c>
      <c r="P722" s="51">
        <v>5134830.2224670537</v>
      </c>
      <c r="Q722" s="51">
        <v>5134830.2224670537</v>
      </c>
      <c r="R722" s="51">
        <v>5134830.2224670537</v>
      </c>
      <c r="S722" s="51">
        <v>5134830.2224670537</v>
      </c>
      <c r="T722" s="51">
        <v>5134830.2224670537</v>
      </c>
    </row>
    <row r="723" spans="1:20" s="34" customFormat="1" ht="65.099999999999994" customHeight="1" x14ac:dyDescent="0.3">
      <c r="A723" s="13">
        <v>713</v>
      </c>
      <c r="B723" s="376"/>
      <c r="C723" s="403" t="s">
        <v>1939</v>
      </c>
      <c r="D723" s="82" t="s">
        <v>14</v>
      </c>
      <c r="E723" s="81" t="s">
        <v>214</v>
      </c>
      <c r="F723" s="83" t="s">
        <v>1927</v>
      </c>
      <c r="G723" s="469"/>
      <c r="H723" s="55"/>
      <c r="I723" s="55"/>
      <c r="J723" s="56"/>
      <c r="K723" s="388"/>
      <c r="L723" s="51">
        <v>4556001.0132331066</v>
      </c>
      <c r="M723" s="51">
        <v>4556001.0132331066</v>
      </c>
      <c r="N723" s="51">
        <v>4556001.0132331066</v>
      </c>
      <c r="O723" s="51">
        <v>4556001.0132331066</v>
      </c>
      <c r="P723" s="51">
        <v>4556001.0132331066</v>
      </c>
      <c r="Q723" s="51">
        <v>4556001.0132331066</v>
      </c>
      <c r="R723" s="51">
        <v>4556001.0132331066</v>
      </c>
      <c r="S723" s="51">
        <v>4556001.0132331066</v>
      </c>
      <c r="T723" s="51">
        <v>4556001.0132331066</v>
      </c>
    </row>
    <row r="724" spans="1:20" s="34" customFormat="1" ht="65.099999999999994" customHeight="1" x14ac:dyDescent="0.3">
      <c r="A724" s="13">
        <v>714</v>
      </c>
      <c r="B724" s="376"/>
      <c r="C724" s="403"/>
      <c r="D724" s="82" t="s">
        <v>14</v>
      </c>
      <c r="E724" s="81" t="s">
        <v>214</v>
      </c>
      <c r="F724" s="83" t="s">
        <v>1928</v>
      </c>
      <c r="G724" s="469"/>
      <c r="H724" s="55"/>
      <c r="I724" s="55"/>
      <c r="J724" s="56"/>
      <c r="K724" s="388"/>
      <c r="L724" s="51">
        <v>4903134.5958089596</v>
      </c>
      <c r="M724" s="51">
        <v>4903134.5958089596</v>
      </c>
      <c r="N724" s="51">
        <v>4903134.5958089596</v>
      </c>
      <c r="O724" s="51">
        <v>4903134.5958089596</v>
      </c>
      <c r="P724" s="51">
        <v>4903134.5958089596</v>
      </c>
      <c r="Q724" s="51">
        <v>4903134.5958089596</v>
      </c>
      <c r="R724" s="51">
        <v>4903134.5958089596</v>
      </c>
      <c r="S724" s="51">
        <v>4903134.5958089596</v>
      </c>
      <c r="T724" s="51">
        <v>4903134.5958089596</v>
      </c>
    </row>
    <row r="725" spans="1:20" s="34" customFormat="1" ht="65.099999999999994" customHeight="1" x14ac:dyDescent="0.3">
      <c r="A725" s="13">
        <v>715</v>
      </c>
      <c r="B725" s="376"/>
      <c r="C725" s="403"/>
      <c r="D725" s="82" t="s">
        <v>14</v>
      </c>
      <c r="E725" s="81" t="s">
        <v>214</v>
      </c>
      <c r="F725" s="83" t="s">
        <v>1913</v>
      </c>
      <c r="G725" s="469"/>
      <c r="H725" s="55"/>
      <c r="I725" s="55"/>
      <c r="J725" s="56"/>
      <c r="K725" s="388"/>
      <c r="L725" s="51">
        <v>5262968.7847042307</v>
      </c>
      <c r="M725" s="51">
        <v>5262968.7847042307</v>
      </c>
      <c r="N725" s="51">
        <v>5262968.7847042307</v>
      </c>
      <c r="O725" s="51">
        <v>5262968.7847042307</v>
      </c>
      <c r="P725" s="51">
        <v>5262968.7847042307</v>
      </c>
      <c r="Q725" s="51">
        <v>5262968.7847042307</v>
      </c>
      <c r="R725" s="51">
        <v>5262968.7847042307</v>
      </c>
      <c r="S725" s="51">
        <v>5262968.7847042307</v>
      </c>
      <c r="T725" s="51">
        <v>5262968.7847042307</v>
      </c>
    </row>
    <row r="726" spans="1:20" s="34" customFormat="1" ht="65.099999999999994" customHeight="1" x14ac:dyDescent="0.3">
      <c r="A726" s="13">
        <v>716</v>
      </c>
      <c r="B726" s="376"/>
      <c r="C726" s="403"/>
      <c r="D726" s="82" t="s">
        <v>14</v>
      </c>
      <c r="E726" s="81" t="s">
        <v>214</v>
      </c>
      <c r="F726" s="83" t="s">
        <v>1929</v>
      </c>
      <c r="G726" s="469"/>
      <c r="H726" s="55"/>
      <c r="I726" s="55"/>
      <c r="J726" s="56"/>
      <c r="K726" s="388"/>
      <c r="L726" s="51">
        <v>5739565.0324335508</v>
      </c>
      <c r="M726" s="51">
        <v>5739565.0324335508</v>
      </c>
      <c r="N726" s="51">
        <v>5739565.0324335508</v>
      </c>
      <c r="O726" s="51">
        <v>5739565.0324335508</v>
      </c>
      <c r="P726" s="51">
        <v>5739565.0324335508</v>
      </c>
      <c r="Q726" s="51">
        <v>5739565.0324335508</v>
      </c>
      <c r="R726" s="51">
        <v>5739565.0324335508</v>
      </c>
      <c r="S726" s="51">
        <v>5739565.0324335508</v>
      </c>
      <c r="T726" s="51">
        <v>5739565.0324335508</v>
      </c>
    </row>
    <row r="727" spans="1:20" s="34" customFormat="1" ht="65.099999999999994" customHeight="1" x14ac:dyDescent="0.3">
      <c r="A727" s="13">
        <v>717</v>
      </c>
      <c r="B727" s="376"/>
      <c r="C727" s="403"/>
      <c r="D727" s="82" t="s">
        <v>14</v>
      </c>
      <c r="E727" s="81" t="s">
        <v>214</v>
      </c>
      <c r="F727" s="83" t="s">
        <v>1930</v>
      </c>
      <c r="G727" s="469"/>
      <c r="H727" s="55"/>
      <c r="I727" s="55"/>
      <c r="J727" s="56"/>
      <c r="K727" s="388"/>
      <c r="L727" s="51">
        <v>6241333.2519570272</v>
      </c>
      <c r="M727" s="51">
        <v>6241333.2519570272</v>
      </c>
      <c r="N727" s="51">
        <v>6241333.2519570272</v>
      </c>
      <c r="O727" s="51">
        <v>6241333.2519570272</v>
      </c>
      <c r="P727" s="51">
        <v>6241333.2519570272</v>
      </c>
      <c r="Q727" s="51">
        <v>6241333.2519570272</v>
      </c>
      <c r="R727" s="51">
        <v>6241333.2519570272</v>
      </c>
      <c r="S727" s="51">
        <v>6241333.2519570272</v>
      </c>
      <c r="T727" s="51">
        <v>6241333.2519570272</v>
      </c>
    </row>
    <row r="728" spans="1:20" s="34" customFormat="1" ht="65.099999999999994" customHeight="1" x14ac:dyDescent="0.3">
      <c r="A728" s="13">
        <v>718</v>
      </c>
      <c r="B728" s="376"/>
      <c r="C728" s="403" t="s">
        <v>1940</v>
      </c>
      <c r="D728" s="82" t="s">
        <v>14</v>
      </c>
      <c r="E728" s="81" t="s">
        <v>214</v>
      </c>
      <c r="F728" s="83" t="s">
        <v>1941</v>
      </c>
      <c r="G728" s="469"/>
      <c r="H728" s="55"/>
      <c r="I728" s="55"/>
      <c r="J728" s="56"/>
      <c r="K728" s="388"/>
      <c r="L728" s="51">
        <v>4623523.7699376484</v>
      </c>
      <c r="M728" s="51">
        <v>4623523.7699376484</v>
      </c>
      <c r="N728" s="51">
        <v>4623523.7699376484</v>
      </c>
      <c r="O728" s="51">
        <v>4623523.7699376484</v>
      </c>
      <c r="P728" s="51">
        <v>4623523.7699376484</v>
      </c>
      <c r="Q728" s="51">
        <v>4623523.7699376484</v>
      </c>
      <c r="R728" s="51">
        <v>4623523.7699376484</v>
      </c>
      <c r="S728" s="51">
        <v>4623523.7699376484</v>
      </c>
      <c r="T728" s="51">
        <v>4623523.7699376484</v>
      </c>
    </row>
    <row r="729" spans="1:20" s="34" customFormat="1" ht="65.099999999999994" customHeight="1" x14ac:dyDescent="0.3">
      <c r="A729" s="13">
        <v>719</v>
      </c>
      <c r="B729" s="376"/>
      <c r="C729" s="403"/>
      <c r="D729" s="82" t="s">
        <v>14</v>
      </c>
      <c r="E729" s="81" t="s">
        <v>214</v>
      </c>
      <c r="F729" s="83" t="s">
        <v>1942</v>
      </c>
      <c r="G729" s="469"/>
      <c r="H729" s="55"/>
      <c r="I729" s="55"/>
      <c r="J729" s="56"/>
      <c r="K729" s="388"/>
      <c r="L729" s="51">
        <v>4787900.5574891781</v>
      </c>
      <c r="M729" s="51">
        <v>4787900.5574891781</v>
      </c>
      <c r="N729" s="51">
        <v>4787900.5574891781</v>
      </c>
      <c r="O729" s="51">
        <v>4787900.5574891781</v>
      </c>
      <c r="P729" s="51">
        <v>4787900.5574891781</v>
      </c>
      <c r="Q729" s="51">
        <v>4787900.5574891781</v>
      </c>
      <c r="R729" s="51">
        <v>4787900.5574891781</v>
      </c>
      <c r="S729" s="51">
        <v>4787900.5574891781</v>
      </c>
      <c r="T729" s="51">
        <v>4787900.5574891781</v>
      </c>
    </row>
    <row r="730" spans="1:20" s="34" customFormat="1" ht="65.099999999999994" customHeight="1" x14ac:dyDescent="0.3">
      <c r="A730" s="13">
        <v>720</v>
      </c>
      <c r="B730" s="376"/>
      <c r="C730" s="403"/>
      <c r="D730" s="82" t="s">
        <v>14</v>
      </c>
      <c r="E730" s="81" t="s">
        <v>214</v>
      </c>
      <c r="F730" s="83" t="s">
        <v>1943</v>
      </c>
      <c r="G730" s="469"/>
      <c r="H730" s="55"/>
      <c r="I730" s="55"/>
      <c r="J730" s="56"/>
      <c r="K730" s="388"/>
      <c r="L730" s="51">
        <v>4899826.7142973971</v>
      </c>
      <c r="M730" s="51">
        <v>4899826.7142973971</v>
      </c>
      <c r="N730" s="51">
        <v>4899826.7142973971</v>
      </c>
      <c r="O730" s="51">
        <v>4899826.7142973971</v>
      </c>
      <c r="P730" s="51">
        <v>4899826.7142973971</v>
      </c>
      <c r="Q730" s="51">
        <v>4899826.7142973971</v>
      </c>
      <c r="R730" s="51">
        <v>4899826.7142973971</v>
      </c>
      <c r="S730" s="51">
        <v>4899826.7142973971</v>
      </c>
      <c r="T730" s="51">
        <v>4899826.7142973971</v>
      </c>
    </row>
    <row r="731" spans="1:20" s="34" customFormat="1" ht="65.099999999999994" customHeight="1" x14ac:dyDescent="0.3">
      <c r="A731" s="13">
        <v>721</v>
      </c>
      <c r="B731" s="376"/>
      <c r="C731" s="403"/>
      <c r="D731" s="82" t="s">
        <v>14</v>
      </c>
      <c r="E731" s="81" t="s">
        <v>214</v>
      </c>
      <c r="F731" s="83" t="s">
        <v>1944</v>
      </c>
      <c r="G731" s="469"/>
      <c r="H731" s="55"/>
      <c r="I731" s="55"/>
      <c r="J731" s="56"/>
      <c r="K731" s="388"/>
      <c r="L731" s="51">
        <v>5565179.3521880927</v>
      </c>
      <c r="M731" s="51">
        <v>5565179.3521880927</v>
      </c>
      <c r="N731" s="51">
        <v>5565179.3521880927</v>
      </c>
      <c r="O731" s="51">
        <v>5565179.3521880927</v>
      </c>
      <c r="P731" s="51">
        <v>5565179.3521880927</v>
      </c>
      <c r="Q731" s="51">
        <v>5565179.3521880927</v>
      </c>
      <c r="R731" s="51">
        <v>5565179.3521880927</v>
      </c>
      <c r="S731" s="51">
        <v>5565179.3521880927</v>
      </c>
      <c r="T731" s="51">
        <v>5565179.3521880927</v>
      </c>
    </row>
    <row r="732" spans="1:20" s="34" customFormat="1" ht="65.099999999999994" customHeight="1" x14ac:dyDescent="0.3">
      <c r="A732" s="13">
        <v>722</v>
      </c>
      <c r="B732" s="376"/>
      <c r="C732" s="403"/>
      <c r="D732" s="82" t="s">
        <v>14</v>
      </c>
      <c r="E732" s="81" t="s">
        <v>214</v>
      </c>
      <c r="F732" s="83" t="s">
        <v>1945</v>
      </c>
      <c r="G732" s="469"/>
      <c r="H732" s="55"/>
      <c r="I732" s="55"/>
      <c r="J732" s="56"/>
      <c r="K732" s="388"/>
      <c r="L732" s="51">
        <v>5724893.4631061908</v>
      </c>
      <c r="M732" s="51">
        <v>5724893.4631061908</v>
      </c>
      <c r="N732" s="51">
        <v>5724893.4631061908</v>
      </c>
      <c r="O732" s="51">
        <v>5724893.4631061908</v>
      </c>
      <c r="P732" s="51">
        <v>5724893.4631061908</v>
      </c>
      <c r="Q732" s="51">
        <v>5724893.4631061908</v>
      </c>
      <c r="R732" s="51">
        <v>5724893.4631061908</v>
      </c>
      <c r="S732" s="51">
        <v>5724893.4631061908</v>
      </c>
      <c r="T732" s="51">
        <v>5724893.4631061908</v>
      </c>
    </row>
    <row r="733" spans="1:20" s="34" customFormat="1" ht="65.099999999999994" customHeight="1" x14ac:dyDescent="0.3">
      <c r="A733" s="13">
        <v>723</v>
      </c>
      <c r="B733" s="376"/>
      <c r="C733" s="403" t="s">
        <v>1946</v>
      </c>
      <c r="D733" s="82" t="s">
        <v>14</v>
      </c>
      <c r="E733" s="81" t="s">
        <v>214</v>
      </c>
      <c r="F733" s="83" t="s">
        <v>1947</v>
      </c>
      <c r="G733" s="469"/>
      <c r="H733" s="55"/>
      <c r="I733" s="55"/>
      <c r="J733" s="56"/>
      <c r="K733" s="388"/>
      <c r="L733" s="51">
        <v>4077444.5385413533</v>
      </c>
      <c r="M733" s="51">
        <v>4077444.5385413533</v>
      </c>
      <c r="N733" s="51">
        <v>4077444.5385413533</v>
      </c>
      <c r="O733" s="51">
        <v>4077444.5385413533</v>
      </c>
      <c r="P733" s="51">
        <v>4077444.5385413533</v>
      </c>
      <c r="Q733" s="51">
        <v>4077444.5385413533</v>
      </c>
      <c r="R733" s="51">
        <v>4077444.5385413533</v>
      </c>
      <c r="S733" s="51">
        <v>4077444.5385413533</v>
      </c>
      <c r="T733" s="51">
        <v>4077444.5385413533</v>
      </c>
    </row>
    <row r="734" spans="1:20" s="34" customFormat="1" ht="65.099999999999994" customHeight="1" x14ac:dyDescent="0.3">
      <c r="A734" s="13">
        <v>724</v>
      </c>
      <c r="B734" s="376"/>
      <c r="C734" s="403"/>
      <c r="D734" s="82" t="s">
        <v>14</v>
      </c>
      <c r="E734" s="81" t="s">
        <v>214</v>
      </c>
      <c r="F734" s="83" t="s">
        <v>1948</v>
      </c>
      <c r="G734" s="469"/>
      <c r="H734" s="55"/>
      <c r="I734" s="55"/>
      <c r="J734" s="56"/>
      <c r="K734" s="388"/>
      <c r="L734" s="51">
        <v>4468462.2267346503</v>
      </c>
      <c r="M734" s="51">
        <v>4468462.2267346503</v>
      </c>
      <c r="N734" s="51">
        <v>4468462.2267346503</v>
      </c>
      <c r="O734" s="51">
        <v>4468462.2267346503</v>
      </c>
      <c r="P734" s="51">
        <v>4468462.2267346503</v>
      </c>
      <c r="Q734" s="51">
        <v>4468462.2267346503</v>
      </c>
      <c r="R734" s="51">
        <v>4468462.2267346503</v>
      </c>
      <c r="S734" s="51">
        <v>4468462.2267346503</v>
      </c>
      <c r="T734" s="51">
        <v>4468462.2267346503</v>
      </c>
    </row>
    <row r="735" spans="1:20" s="34" customFormat="1" ht="65.099999999999994" customHeight="1" x14ac:dyDescent="0.3">
      <c r="A735" s="13">
        <v>725</v>
      </c>
      <c r="B735" s="376"/>
      <c r="C735" s="403"/>
      <c r="D735" s="82" t="s">
        <v>14</v>
      </c>
      <c r="E735" s="81" t="s">
        <v>214</v>
      </c>
      <c r="F735" s="83" t="s">
        <v>1949</v>
      </c>
      <c r="G735" s="469"/>
      <c r="H735" s="55"/>
      <c r="I735" s="55"/>
      <c r="J735" s="56"/>
      <c r="K735" s="388"/>
      <c r="L735" s="51">
        <v>4564273.9032082297</v>
      </c>
      <c r="M735" s="51">
        <v>4564273.9032082297</v>
      </c>
      <c r="N735" s="51">
        <v>4564273.9032082297</v>
      </c>
      <c r="O735" s="51">
        <v>4564273.9032082297</v>
      </c>
      <c r="P735" s="51">
        <v>4564273.9032082297</v>
      </c>
      <c r="Q735" s="51">
        <v>4564273.9032082297</v>
      </c>
      <c r="R735" s="51">
        <v>4564273.9032082297</v>
      </c>
      <c r="S735" s="51">
        <v>4564273.9032082297</v>
      </c>
      <c r="T735" s="51">
        <v>4564273.9032082297</v>
      </c>
    </row>
    <row r="736" spans="1:20" s="34" customFormat="1" ht="65.099999999999994" customHeight="1" x14ac:dyDescent="0.3">
      <c r="A736" s="13">
        <v>726</v>
      </c>
      <c r="B736" s="376"/>
      <c r="C736" s="403"/>
      <c r="D736" s="82" t="s">
        <v>14</v>
      </c>
      <c r="E736" s="81" t="s">
        <v>214</v>
      </c>
      <c r="F736" s="83" t="s">
        <v>1950</v>
      </c>
      <c r="G736" s="469"/>
      <c r="H736" s="55"/>
      <c r="I736" s="55"/>
      <c r="J736" s="56"/>
      <c r="K736" s="388"/>
      <c r="L736" s="51">
        <v>5112791.0128431814</v>
      </c>
      <c r="M736" s="51">
        <v>5112791.0128431814</v>
      </c>
      <c r="N736" s="51">
        <v>5112791.0128431814</v>
      </c>
      <c r="O736" s="51">
        <v>5112791.0128431814</v>
      </c>
      <c r="P736" s="51">
        <v>5112791.0128431814</v>
      </c>
      <c r="Q736" s="51">
        <v>5112791.0128431814</v>
      </c>
      <c r="R736" s="51">
        <v>5112791.0128431814</v>
      </c>
      <c r="S736" s="51">
        <v>5112791.0128431814</v>
      </c>
      <c r="T736" s="51">
        <v>5112791.0128431814</v>
      </c>
    </row>
    <row r="737" spans="1:20" s="34" customFormat="1" ht="65.099999999999994" customHeight="1" x14ac:dyDescent="0.3">
      <c r="A737" s="13">
        <v>727</v>
      </c>
      <c r="B737" s="376"/>
      <c r="C737" s="403"/>
      <c r="D737" s="82" t="s">
        <v>14</v>
      </c>
      <c r="E737" s="81" t="s">
        <v>214</v>
      </c>
      <c r="F737" s="83" t="s">
        <v>1951</v>
      </c>
      <c r="G737" s="469"/>
      <c r="H737" s="55"/>
      <c r="I737" s="55"/>
      <c r="J737" s="56"/>
      <c r="K737" s="388"/>
      <c r="L737" s="51">
        <v>5243953.6035355581</v>
      </c>
      <c r="M737" s="51">
        <v>5243953.6035355581</v>
      </c>
      <c r="N737" s="51">
        <v>5243953.6035355581</v>
      </c>
      <c r="O737" s="51">
        <v>5243953.6035355581</v>
      </c>
      <c r="P737" s="51">
        <v>5243953.6035355581</v>
      </c>
      <c r="Q737" s="51">
        <v>5243953.6035355581</v>
      </c>
      <c r="R737" s="51">
        <v>5243953.6035355581</v>
      </c>
      <c r="S737" s="51">
        <v>5243953.6035355581</v>
      </c>
      <c r="T737" s="51">
        <v>5243953.6035355581</v>
      </c>
    </row>
    <row r="738" spans="1:20" s="34" customFormat="1" ht="65.099999999999994" customHeight="1" x14ac:dyDescent="0.3">
      <c r="A738" s="13">
        <v>728</v>
      </c>
      <c r="B738" s="376"/>
      <c r="C738" s="403" t="s">
        <v>1952</v>
      </c>
      <c r="D738" s="82" t="s">
        <v>14</v>
      </c>
      <c r="E738" s="81" t="s">
        <v>214</v>
      </c>
      <c r="F738" s="83" t="s">
        <v>1953</v>
      </c>
      <c r="G738" s="469"/>
      <c r="H738" s="55"/>
      <c r="I738" s="55"/>
      <c r="J738" s="56"/>
      <c r="K738" s="388"/>
      <c r="L738" s="51">
        <v>3165834.9965725653</v>
      </c>
      <c r="M738" s="51">
        <v>3165834.9965725653</v>
      </c>
      <c r="N738" s="51">
        <v>3165834.9965725653</v>
      </c>
      <c r="O738" s="51">
        <v>3165834.9965725653</v>
      </c>
      <c r="P738" s="51">
        <v>3165834.9965725653</v>
      </c>
      <c r="Q738" s="51">
        <v>3165834.9965725653</v>
      </c>
      <c r="R738" s="51">
        <v>3165834.9965725653</v>
      </c>
      <c r="S738" s="51">
        <v>3165834.9965725653</v>
      </c>
      <c r="T738" s="51">
        <v>3165834.9965725653</v>
      </c>
    </row>
    <row r="739" spans="1:20" s="34" customFormat="1" ht="65.099999999999994" customHeight="1" x14ac:dyDescent="0.3">
      <c r="A739" s="13">
        <v>729</v>
      </c>
      <c r="B739" s="376"/>
      <c r="C739" s="403"/>
      <c r="D739" s="82" t="s">
        <v>14</v>
      </c>
      <c r="E739" s="81" t="s">
        <v>214</v>
      </c>
      <c r="F739" s="83" t="s">
        <v>1954</v>
      </c>
      <c r="G739" s="469"/>
      <c r="H739" s="55"/>
      <c r="I739" s="55"/>
      <c r="J739" s="56"/>
      <c r="K739" s="388"/>
      <c r="L739" s="51">
        <v>3089467.2441940536</v>
      </c>
      <c r="M739" s="51">
        <v>3089467.2441940536</v>
      </c>
      <c r="N739" s="51">
        <v>3089467.2441940536</v>
      </c>
      <c r="O739" s="51">
        <v>3089467.2441940536</v>
      </c>
      <c r="P739" s="51">
        <v>3089467.2441940536</v>
      </c>
      <c r="Q739" s="51">
        <v>3089467.2441940536</v>
      </c>
      <c r="R739" s="51">
        <v>3089467.2441940536</v>
      </c>
      <c r="S739" s="51">
        <v>3089467.2441940536</v>
      </c>
      <c r="T739" s="51">
        <v>3089467.2441940536</v>
      </c>
    </row>
    <row r="740" spans="1:20" s="34" customFormat="1" ht="65.099999999999994" customHeight="1" x14ac:dyDescent="0.3">
      <c r="A740" s="13">
        <v>730</v>
      </c>
      <c r="B740" s="376"/>
      <c r="C740" s="403"/>
      <c r="D740" s="82" t="s">
        <v>14</v>
      </c>
      <c r="E740" s="81" t="s">
        <v>214</v>
      </c>
      <c r="F740" s="83" t="s">
        <v>1955</v>
      </c>
      <c r="G740" s="469"/>
      <c r="H740" s="55"/>
      <c r="I740" s="55"/>
      <c r="J740" s="56"/>
      <c r="K740" s="388"/>
      <c r="L740" s="51">
        <v>3027368.2518274053</v>
      </c>
      <c r="M740" s="51">
        <v>3027368.2518274053</v>
      </c>
      <c r="N740" s="51">
        <v>3027368.2518274053</v>
      </c>
      <c r="O740" s="51">
        <v>3027368.2518274053</v>
      </c>
      <c r="P740" s="51">
        <v>3027368.2518274053</v>
      </c>
      <c r="Q740" s="51">
        <v>3027368.2518274053</v>
      </c>
      <c r="R740" s="51">
        <v>3027368.2518274053</v>
      </c>
      <c r="S740" s="51">
        <v>3027368.2518274053</v>
      </c>
      <c r="T740" s="51">
        <v>3027368.2518274053</v>
      </c>
    </row>
    <row r="741" spans="1:20" s="34" customFormat="1" ht="65.099999999999994" customHeight="1" x14ac:dyDescent="0.3">
      <c r="A741" s="13">
        <v>731</v>
      </c>
      <c r="B741" s="376"/>
      <c r="C741" s="403"/>
      <c r="D741" s="82" t="s">
        <v>14</v>
      </c>
      <c r="E741" s="81" t="s">
        <v>214</v>
      </c>
      <c r="F741" s="83" t="s">
        <v>1956</v>
      </c>
      <c r="G741" s="469"/>
      <c r="H741" s="55"/>
      <c r="I741" s="55"/>
      <c r="J741" s="56"/>
      <c r="K741" s="388"/>
      <c r="L741" s="51">
        <v>2974968.7719374457</v>
      </c>
      <c r="M741" s="51">
        <v>2974968.7719374457</v>
      </c>
      <c r="N741" s="51">
        <v>2974968.7719374457</v>
      </c>
      <c r="O741" s="51">
        <v>2974968.7719374457</v>
      </c>
      <c r="P741" s="51">
        <v>2974968.7719374457</v>
      </c>
      <c r="Q741" s="51">
        <v>2974968.7719374457</v>
      </c>
      <c r="R741" s="51">
        <v>2974968.7719374457</v>
      </c>
      <c r="S741" s="51">
        <v>2974968.7719374457</v>
      </c>
      <c r="T741" s="51">
        <v>2974968.7719374457</v>
      </c>
    </row>
    <row r="742" spans="1:20" s="34" customFormat="1" ht="65.099999999999994" customHeight="1" x14ac:dyDescent="0.3">
      <c r="A742" s="13">
        <v>732</v>
      </c>
      <c r="B742" s="376"/>
      <c r="C742" s="403"/>
      <c r="D742" s="82" t="s">
        <v>14</v>
      </c>
      <c r="E742" s="81" t="s">
        <v>214</v>
      </c>
      <c r="F742" s="83" t="s">
        <v>1928</v>
      </c>
      <c r="G742" s="469"/>
      <c r="H742" s="55"/>
      <c r="I742" s="55"/>
      <c r="J742" s="56"/>
      <c r="K742" s="388"/>
      <c r="L742" s="51">
        <v>3034048.1329123187</v>
      </c>
      <c r="M742" s="51">
        <v>3034048.1329123187</v>
      </c>
      <c r="N742" s="51">
        <v>3034048.1329123187</v>
      </c>
      <c r="O742" s="51">
        <v>3034048.1329123187</v>
      </c>
      <c r="P742" s="51">
        <v>3034048.1329123187</v>
      </c>
      <c r="Q742" s="51">
        <v>3034048.1329123187</v>
      </c>
      <c r="R742" s="51">
        <v>3034048.1329123187</v>
      </c>
      <c r="S742" s="51">
        <v>3034048.1329123187</v>
      </c>
      <c r="T742" s="51">
        <v>3034048.1329123187</v>
      </c>
    </row>
    <row r="743" spans="1:20" s="34" customFormat="1" ht="65.099999999999994" customHeight="1" x14ac:dyDescent="0.3">
      <c r="A743" s="13">
        <v>733</v>
      </c>
      <c r="B743" s="376"/>
      <c r="C743" s="403"/>
      <c r="D743" s="82" t="s">
        <v>14</v>
      </c>
      <c r="E743" s="81" t="s">
        <v>214</v>
      </c>
      <c r="F743" s="83" t="s">
        <v>1957</v>
      </c>
      <c r="G743" s="469"/>
      <c r="H743" s="55"/>
      <c r="I743" s="55"/>
      <c r="J743" s="56"/>
      <c r="K743" s="388"/>
      <c r="L743" s="51">
        <v>2961064.7535730577</v>
      </c>
      <c r="M743" s="51">
        <v>2961064.7535730577</v>
      </c>
      <c r="N743" s="51">
        <v>2961064.7535730577</v>
      </c>
      <c r="O743" s="51">
        <v>2961064.7535730577</v>
      </c>
      <c r="P743" s="51">
        <v>2961064.7535730577</v>
      </c>
      <c r="Q743" s="51">
        <v>2961064.7535730577</v>
      </c>
      <c r="R743" s="51">
        <v>2961064.7535730577</v>
      </c>
      <c r="S743" s="51">
        <v>2961064.7535730577</v>
      </c>
      <c r="T743" s="51">
        <v>2961064.7535730577</v>
      </c>
    </row>
    <row r="744" spans="1:20" s="34" customFormat="1" ht="65.099999999999994" customHeight="1" x14ac:dyDescent="0.3">
      <c r="A744" s="13">
        <v>734</v>
      </c>
      <c r="B744" s="376"/>
      <c r="C744" s="403"/>
      <c r="D744" s="82" t="s">
        <v>14</v>
      </c>
      <c r="E744" s="81" t="s">
        <v>214</v>
      </c>
      <c r="F744" s="83" t="s">
        <v>1949</v>
      </c>
      <c r="G744" s="469"/>
      <c r="H744" s="55"/>
      <c r="I744" s="55"/>
      <c r="J744" s="56"/>
      <c r="K744" s="388"/>
      <c r="L744" s="51">
        <v>2901917.7003295426</v>
      </c>
      <c r="M744" s="51">
        <v>2901917.7003295426</v>
      </c>
      <c r="N744" s="51">
        <v>2901917.7003295426</v>
      </c>
      <c r="O744" s="51">
        <v>2901917.7003295426</v>
      </c>
      <c r="P744" s="51">
        <v>2901917.7003295426</v>
      </c>
      <c r="Q744" s="51">
        <v>2901917.7003295426</v>
      </c>
      <c r="R744" s="51">
        <v>2901917.7003295426</v>
      </c>
      <c r="S744" s="51">
        <v>2901917.7003295426</v>
      </c>
      <c r="T744" s="51">
        <v>2901917.7003295426</v>
      </c>
    </row>
    <row r="745" spans="1:20" s="34" customFormat="1" ht="65.099999999999994" customHeight="1" x14ac:dyDescent="0.3">
      <c r="A745" s="13">
        <v>735</v>
      </c>
      <c r="B745" s="376"/>
      <c r="C745" s="403"/>
      <c r="D745" s="82" t="s">
        <v>14</v>
      </c>
      <c r="E745" s="81" t="s">
        <v>214</v>
      </c>
      <c r="F745" s="83" t="s">
        <v>1948</v>
      </c>
      <c r="G745" s="469"/>
      <c r="H745" s="55"/>
      <c r="I745" s="55"/>
      <c r="J745" s="56"/>
      <c r="K745" s="388"/>
      <c r="L745" s="51">
        <v>2851636.1963364291</v>
      </c>
      <c r="M745" s="51">
        <v>2851636.1963364291</v>
      </c>
      <c r="N745" s="51">
        <v>2851636.1963364291</v>
      </c>
      <c r="O745" s="51">
        <v>2851636.1963364291</v>
      </c>
      <c r="P745" s="51">
        <v>2851636.1963364291</v>
      </c>
      <c r="Q745" s="51">
        <v>2851636.1963364291</v>
      </c>
      <c r="R745" s="51">
        <v>2851636.1963364291</v>
      </c>
      <c r="S745" s="51">
        <v>2851636.1963364291</v>
      </c>
      <c r="T745" s="51">
        <v>2851636.1963364291</v>
      </c>
    </row>
    <row r="746" spans="1:20" s="34" customFormat="1" ht="65.099999999999994" customHeight="1" x14ac:dyDescent="0.3">
      <c r="A746" s="13">
        <v>736</v>
      </c>
      <c r="B746" s="376"/>
      <c r="C746" s="403" t="s">
        <v>1958</v>
      </c>
      <c r="D746" s="82" t="s">
        <v>14</v>
      </c>
      <c r="E746" s="81" t="s">
        <v>214</v>
      </c>
      <c r="F746" s="83" t="s">
        <v>1959</v>
      </c>
      <c r="G746" s="469"/>
      <c r="H746" s="55"/>
      <c r="I746" s="55"/>
      <c r="J746" s="56"/>
      <c r="K746" s="388"/>
      <c r="L746" s="51">
        <v>2899519.3054361143</v>
      </c>
      <c r="M746" s="51">
        <v>2899519.3054361143</v>
      </c>
      <c r="N746" s="51">
        <v>2899519.3054361143</v>
      </c>
      <c r="O746" s="51">
        <v>2899519.3054361143</v>
      </c>
      <c r="P746" s="51">
        <v>2899519.3054361143</v>
      </c>
      <c r="Q746" s="51">
        <v>2899519.3054361143</v>
      </c>
      <c r="R746" s="51">
        <v>2899519.3054361143</v>
      </c>
      <c r="S746" s="51">
        <v>2899519.3054361143</v>
      </c>
      <c r="T746" s="51">
        <v>2899519.3054361143</v>
      </c>
    </row>
    <row r="747" spans="1:20" s="34" customFormat="1" ht="65.099999999999994" customHeight="1" x14ac:dyDescent="0.3">
      <c r="A747" s="13">
        <v>737</v>
      </c>
      <c r="B747" s="376"/>
      <c r="C747" s="403"/>
      <c r="D747" s="82" t="s">
        <v>14</v>
      </c>
      <c r="E747" s="81" t="s">
        <v>214</v>
      </c>
      <c r="F747" s="83" t="s">
        <v>1960</v>
      </c>
      <c r="G747" s="469"/>
      <c r="H747" s="55"/>
      <c r="I747" s="55"/>
      <c r="J747" s="56"/>
      <c r="K747" s="388"/>
      <c r="L747" s="51">
        <v>2839813.0017359522</v>
      </c>
      <c r="M747" s="51">
        <v>2839813.0017359522</v>
      </c>
      <c r="N747" s="51">
        <v>2839813.0017359522</v>
      </c>
      <c r="O747" s="51">
        <v>2839813.0017359522</v>
      </c>
      <c r="P747" s="51">
        <v>2839813.0017359522</v>
      </c>
      <c r="Q747" s="51">
        <v>2839813.0017359522</v>
      </c>
      <c r="R747" s="51">
        <v>2839813.0017359522</v>
      </c>
      <c r="S747" s="51">
        <v>2839813.0017359522</v>
      </c>
      <c r="T747" s="51">
        <v>2839813.0017359522</v>
      </c>
    </row>
    <row r="748" spans="1:20" s="34" customFormat="1" ht="65.099999999999994" customHeight="1" x14ac:dyDescent="0.3">
      <c r="A748" s="13">
        <v>738</v>
      </c>
      <c r="B748" s="376"/>
      <c r="C748" s="403"/>
      <c r="D748" s="82" t="s">
        <v>14</v>
      </c>
      <c r="E748" s="81" t="s">
        <v>214</v>
      </c>
      <c r="F748" s="83" t="s">
        <v>1961</v>
      </c>
      <c r="G748" s="469"/>
      <c r="H748" s="55"/>
      <c r="I748" s="55"/>
      <c r="J748" s="56"/>
      <c r="K748" s="388"/>
      <c r="L748" s="51">
        <v>2790992.6765232356</v>
      </c>
      <c r="M748" s="51">
        <v>2790992.6765232356</v>
      </c>
      <c r="N748" s="51">
        <v>2790992.6765232356</v>
      </c>
      <c r="O748" s="51">
        <v>2790992.6765232356</v>
      </c>
      <c r="P748" s="51">
        <v>2790992.6765232356</v>
      </c>
      <c r="Q748" s="51">
        <v>2790992.6765232356</v>
      </c>
      <c r="R748" s="51">
        <v>2790992.6765232356</v>
      </c>
      <c r="S748" s="51">
        <v>2790992.6765232356</v>
      </c>
      <c r="T748" s="51">
        <v>2790992.6765232356</v>
      </c>
    </row>
    <row r="749" spans="1:20" s="34" customFormat="1" ht="65.099999999999994" customHeight="1" x14ac:dyDescent="0.3">
      <c r="A749" s="13">
        <v>739</v>
      </c>
      <c r="B749" s="376"/>
      <c r="C749" s="403"/>
      <c r="D749" s="82" t="s">
        <v>14</v>
      </c>
      <c r="E749" s="81" t="s">
        <v>214</v>
      </c>
      <c r="F749" s="83" t="s">
        <v>1962</v>
      </c>
      <c r="G749" s="469"/>
      <c r="H749" s="55"/>
      <c r="I749" s="55"/>
      <c r="J749" s="56"/>
      <c r="K749" s="388"/>
      <c r="L749" s="51">
        <v>2750017.0095841479</v>
      </c>
      <c r="M749" s="51">
        <v>2750017.0095841479</v>
      </c>
      <c r="N749" s="51">
        <v>2750017.0095841479</v>
      </c>
      <c r="O749" s="51">
        <v>2750017.0095841479</v>
      </c>
      <c r="P749" s="51">
        <v>2750017.0095841479</v>
      </c>
      <c r="Q749" s="51">
        <v>2750017.0095841479</v>
      </c>
      <c r="R749" s="51">
        <v>2750017.0095841479</v>
      </c>
      <c r="S749" s="51">
        <v>2750017.0095841479</v>
      </c>
      <c r="T749" s="51">
        <v>2750017.0095841479</v>
      </c>
    </row>
    <row r="750" spans="1:20" s="34" customFormat="1" ht="65.099999999999994" customHeight="1" x14ac:dyDescent="0.3">
      <c r="A750" s="13">
        <v>740</v>
      </c>
      <c r="B750" s="376"/>
      <c r="C750" s="403"/>
      <c r="D750" s="82" t="s">
        <v>14</v>
      </c>
      <c r="E750" s="81" t="s">
        <v>214</v>
      </c>
      <c r="F750" s="83" t="s">
        <v>1963</v>
      </c>
      <c r="G750" s="469"/>
      <c r="H750" s="55"/>
      <c r="I750" s="55"/>
      <c r="J750" s="56"/>
      <c r="K750" s="388"/>
      <c r="L750" s="51">
        <v>2800656.342752371</v>
      </c>
      <c r="M750" s="51">
        <v>2800656.342752371</v>
      </c>
      <c r="N750" s="51">
        <v>2800656.342752371</v>
      </c>
      <c r="O750" s="51">
        <v>2800656.342752371</v>
      </c>
      <c r="P750" s="51">
        <v>2800656.342752371</v>
      </c>
      <c r="Q750" s="51">
        <v>2800656.342752371</v>
      </c>
      <c r="R750" s="51">
        <v>2800656.342752371</v>
      </c>
      <c r="S750" s="51">
        <v>2800656.342752371</v>
      </c>
      <c r="T750" s="51">
        <v>2800656.342752371</v>
      </c>
    </row>
    <row r="751" spans="1:20" s="34" customFormat="1" ht="65.099999999999994" customHeight="1" x14ac:dyDescent="0.3">
      <c r="A751" s="13">
        <v>741</v>
      </c>
      <c r="B751" s="376"/>
      <c r="C751" s="403"/>
      <c r="D751" s="82" t="s">
        <v>14</v>
      </c>
      <c r="E751" s="81" t="s">
        <v>214</v>
      </c>
      <c r="F751" s="83" t="s">
        <v>1964</v>
      </c>
      <c r="G751" s="469"/>
      <c r="H751" s="55"/>
      <c r="I751" s="55"/>
      <c r="J751" s="56"/>
      <c r="K751" s="388"/>
      <c r="L751" s="51">
        <v>2742148.8946442534</v>
      </c>
      <c r="M751" s="51">
        <v>2742148.8946442534</v>
      </c>
      <c r="N751" s="51">
        <v>2742148.8946442534</v>
      </c>
      <c r="O751" s="51">
        <v>2742148.8946442534</v>
      </c>
      <c r="P751" s="51">
        <v>2742148.8946442534</v>
      </c>
      <c r="Q751" s="51">
        <v>2742148.8946442534</v>
      </c>
      <c r="R751" s="51">
        <v>2742148.8946442534</v>
      </c>
      <c r="S751" s="51">
        <v>2742148.8946442534</v>
      </c>
      <c r="T751" s="51">
        <v>2742148.8946442534</v>
      </c>
    </row>
    <row r="752" spans="1:20" s="34" customFormat="1" ht="65.099999999999994" customHeight="1" x14ac:dyDescent="0.3">
      <c r="A752" s="13">
        <v>742</v>
      </c>
      <c r="B752" s="376"/>
      <c r="C752" s="403"/>
      <c r="D752" s="82" t="s">
        <v>14</v>
      </c>
      <c r="E752" s="81" t="s">
        <v>214</v>
      </c>
      <c r="F752" s="83" t="s">
        <v>1965</v>
      </c>
      <c r="G752" s="469"/>
      <c r="H752" s="55"/>
      <c r="I752" s="55"/>
      <c r="J752" s="56"/>
      <c r="K752" s="388"/>
      <c r="L752" s="51">
        <v>2694559.1061508581</v>
      </c>
      <c r="M752" s="51">
        <v>2694559.1061508581</v>
      </c>
      <c r="N752" s="51">
        <v>2694559.1061508581</v>
      </c>
      <c r="O752" s="51">
        <v>2694559.1061508581</v>
      </c>
      <c r="P752" s="51">
        <v>2694559.1061508581</v>
      </c>
      <c r="Q752" s="51">
        <v>2694559.1061508581</v>
      </c>
      <c r="R752" s="51">
        <v>2694559.1061508581</v>
      </c>
      <c r="S752" s="51">
        <v>2694559.1061508581</v>
      </c>
      <c r="T752" s="51">
        <v>2694559.1061508581</v>
      </c>
    </row>
    <row r="753" spans="1:20" s="34" customFormat="1" ht="65.099999999999994" customHeight="1" x14ac:dyDescent="0.3">
      <c r="A753" s="13">
        <v>743</v>
      </c>
      <c r="B753" s="376"/>
      <c r="C753" s="403"/>
      <c r="D753" s="82" t="s">
        <v>14</v>
      </c>
      <c r="E753" s="81" t="s">
        <v>214</v>
      </c>
      <c r="F753" s="83" t="s">
        <v>1966</v>
      </c>
      <c r="G753" s="469"/>
      <c r="H753" s="55"/>
      <c r="I753" s="55"/>
      <c r="J753" s="56"/>
      <c r="K753" s="388"/>
      <c r="L753" s="51">
        <v>2654402.7291224706</v>
      </c>
      <c r="M753" s="51">
        <v>2654402.7291224706</v>
      </c>
      <c r="N753" s="51">
        <v>2654402.7291224706</v>
      </c>
      <c r="O753" s="51">
        <v>2654402.7291224706</v>
      </c>
      <c r="P753" s="51">
        <v>2654402.7291224706</v>
      </c>
      <c r="Q753" s="51">
        <v>2654402.7291224706</v>
      </c>
      <c r="R753" s="51">
        <v>2654402.7291224706</v>
      </c>
      <c r="S753" s="51">
        <v>2654402.7291224706</v>
      </c>
      <c r="T753" s="51">
        <v>2654402.7291224706</v>
      </c>
    </row>
    <row r="754" spans="1:20" s="34" customFormat="1" ht="65.099999999999994" customHeight="1" x14ac:dyDescent="0.3">
      <c r="A754" s="13">
        <v>744</v>
      </c>
      <c r="B754" s="376"/>
      <c r="C754" s="403" t="s">
        <v>1967</v>
      </c>
      <c r="D754" s="82" t="s">
        <v>14</v>
      </c>
      <c r="E754" s="81" t="s">
        <v>214</v>
      </c>
      <c r="F754" s="83" t="s">
        <v>1959</v>
      </c>
      <c r="G754" s="469"/>
      <c r="H754" s="55"/>
      <c r="I754" s="55"/>
      <c r="J754" s="56"/>
      <c r="K754" s="388"/>
      <c r="L754" s="51">
        <v>8340166.1074807588</v>
      </c>
      <c r="M754" s="51">
        <v>8340166.1074807588</v>
      </c>
      <c r="N754" s="51">
        <v>8340166.1074807588</v>
      </c>
      <c r="O754" s="51">
        <v>8340166.1074807588</v>
      </c>
      <c r="P754" s="51">
        <v>8340166.1074807588</v>
      </c>
      <c r="Q754" s="51">
        <v>8340166.1074807588</v>
      </c>
      <c r="R754" s="51">
        <v>8340166.1074807588</v>
      </c>
      <c r="S754" s="51">
        <v>8340166.1074807588</v>
      </c>
      <c r="T754" s="51">
        <v>8340166.1074807588</v>
      </c>
    </row>
    <row r="755" spans="1:20" s="34" customFormat="1" ht="65.099999999999994" customHeight="1" x14ac:dyDescent="0.3">
      <c r="A755" s="13">
        <v>745</v>
      </c>
      <c r="B755" s="376"/>
      <c r="C755" s="403"/>
      <c r="D755" s="82" t="s">
        <v>14</v>
      </c>
      <c r="E755" s="81" t="s">
        <v>214</v>
      </c>
      <c r="F755" s="83" t="s">
        <v>1960</v>
      </c>
      <c r="G755" s="469"/>
      <c r="H755" s="55"/>
      <c r="I755" s="55"/>
      <c r="J755" s="56"/>
      <c r="K755" s="388"/>
      <c r="L755" s="51">
        <v>7770137.7455391474</v>
      </c>
      <c r="M755" s="51">
        <v>7770137.7455391474</v>
      </c>
      <c r="N755" s="51">
        <v>7770137.7455391474</v>
      </c>
      <c r="O755" s="51">
        <v>7770137.7455391474</v>
      </c>
      <c r="P755" s="51">
        <v>7770137.7455391474</v>
      </c>
      <c r="Q755" s="51">
        <v>7770137.7455391474</v>
      </c>
      <c r="R755" s="51">
        <v>7770137.7455391474</v>
      </c>
      <c r="S755" s="51">
        <v>7770137.7455391474</v>
      </c>
      <c r="T755" s="51">
        <v>7770137.7455391474</v>
      </c>
    </row>
    <row r="756" spans="1:20" s="34" customFormat="1" ht="65.099999999999994" customHeight="1" x14ac:dyDescent="0.3">
      <c r="A756" s="13">
        <v>746</v>
      </c>
      <c r="B756" s="376"/>
      <c r="C756" s="403"/>
      <c r="D756" s="82" t="s">
        <v>14</v>
      </c>
      <c r="E756" s="81" t="s">
        <v>214</v>
      </c>
      <c r="F756" s="83" t="s">
        <v>1961</v>
      </c>
      <c r="G756" s="469"/>
      <c r="H756" s="55"/>
      <c r="I756" s="55"/>
      <c r="J756" s="56"/>
      <c r="K756" s="388"/>
      <c r="L756" s="51">
        <v>7303207.7758301357</v>
      </c>
      <c r="M756" s="51">
        <v>7303207.7758301357</v>
      </c>
      <c r="N756" s="51">
        <v>7303207.7758301357</v>
      </c>
      <c r="O756" s="51">
        <v>7303207.7758301357</v>
      </c>
      <c r="P756" s="51">
        <v>7303207.7758301357</v>
      </c>
      <c r="Q756" s="51">
        <v>7303207.7758301357</v>
      </c>
      <c r="R756" s="51">
        <v>7303207.7758301357</v>
      </c>
      <c r="S756" s="51">
        <v>7303207.7758301357</v>
      </c>
      <c r="T756" s="51">
        <v>7303207.7758301357</v>
      </c>
    </row>
    <row r="757" spans="1:20" s="34" customFormat="1" ht="65.099999999999994" customHeight="1" x14ac:dyDescent="0.3">
      <c r="A757" s="13">
        <v>747</v>
      </c>
      <c r="B757" s="376"/>
      <c r="C757" s="403"/>
      <c r="D757" s="82" t="s">
        <v>14</v>
      </c>
      <c r="E757" s="81" t="s">
        <v>214</v>
      </c>
      <c r="F757" s="83" t="s">
        <v>1962</v>
      </c>
      <c r="G757" s="469"/>
      <c r="H757" s="55"/>
      <c r="I757" s="55"/>
      <c r="J757" s="56"/>
      <c r="K757" s="388"/>
      <c r="L757" s="51">
        <v>6914730.0898534581</v>
      </c>
      <c r="M757" s="51">
        <v>6914730.0898534581</v>
      </c>
      <c r="N757" s="51">
        <v>6914730.0898534581</v>
      </c>
      <c r="O757" s="51">
        <v>6914730.0898534581</v>
      </c>
      <c r="P757" s="51">
        <v>6914730.0898534581</v>
      </c>
      <c r="Q757" s="51">
        <v>6914730.0898534581</v>
      </c>
      <c r="R757" s="51">
        <v>6914730.0898534581</v>
      </c>
      <c r="S757" s="51">
        <v>6914730.0898534581</v>
      </c>
      <c r="T757" s="51">
        <v>6914730.0898534581</v>
      </c>
    </row>
    <row r="758" spans="1:20" s="34" customFormat="1" ht="65.099999999999994" customHeight="1" x14ac:dyDescent="0.3">
      <c r="A758" s="13">
        <v>748</v>
      </c>
      <c r="B758" s="376"/>
      <c r="C758" s="403" t="s">
        <v>1968</v>
      </c>
      <c r="D758" s="82" t="s">
        <v>14</v>
      </c>
      <c r="E758" s="81" t="s">
        <v>214</v>
      </c>
      <c r="F758" s="83" t="s">
        <v>1969</v>
      </c>
      <c r="G758" s="469"/>
      <c r="H758" s="55"/>
      <c r="I758" s="55"/>
      <c r="J758" s="56"/>
      <c r="K758" s="388"/>
      <c r="L758" s="51">
        <v>9834763.2063895538</v>
      </c>
      <c r="M758" s="51">
        <v>9834763.2063895538</v>
      </c>
      <c r="N758" s="51">
        <v>9834763.2063895538</v>
      </c>
      <c r="O758" s="51">
        <v>9834763.2063895538</v>
      </c>
      <c r="P758" s="51">
        <v>9834763.2063895538</v>
      </c>
      <c r="Q758" s="51">
        <v>9834763.2063895538</v>
      </c>
      <c r="R758" s="51">
        <v>9834763.2063895538</v>
      </c>
      <c r="S758" s="51">
        <v>9834763.2063895538</v>
      </c>
      <c r="T758" s="51">
        <v>9834763.2063895538</v>
      </c>
    </row>
    <row r="759" spans="1:20" s="34" customFormat="1" ht="65.099999999999994" customHeight="1" x14ac:dyDescent="0.3">
      <c r="A759" s="13">
        <v>749</v>
      </c>
      <c r="B759" s="376"/>
      <c r="C759" s="403"/>
      <c r="D759" s="82" t="s">
        <v>14</v>
      </c>
      <c r="E759" s="81" t="s">
        <v>214</v>
      </c>
      <c r="F759" s="83" t="s">
        <v>1970</v>
      </c>
      <c r="G759" s="469"/>
      <c r="H759" s="55"/>
      <c r="I759" s="55"/>
      <c r="J759" s="56"/>
      <c r="K759" s="388"/>
      <c r="L759" s="51">
        <v>9131830.0096877385</v>
      </c>
      <c r="M759" s="51">
        <v>9131830.0096877385</v>
      </c>
      <c r="N759" s="51">
        <v>9131830.0096877385</v>
      </c>
      <c r="O759" s="51">
        <v>9131830.0096877385</v>
      </c>
      <c r="P759" s="51">
        <v>9131830.0096877385</v>
      </c>
      <c r="Q759" s="51">
        <v>9131830.0096877385</v>
      </c>
      <c r="R759" s="51">
        <v>9131830.0096877385</v>
      </c>
      <c r="S759" s="51">
        <v>9131830.0096877385</v>
      </c>
      <c r="T759" s="51">
        <v>9131830.0096877385</v>
      </c>
    </row>
    <row r="760" spans="1:20" s="34" customFormat="1" ht="65.099999999999994" customHeight="1" x14ac:dyDescent="0.3">
      <c r="A760" s="13">
        <v>750</v>
      </c>
      <c r="B760" s="376"/>
      <c r="C760" s="403"/>
      <c r="D760" s="82" t="s">
        <v>14</v>
      </c>
      <c r="E760" s="81" t="s">
        <v>214</v>
      </c>
      <c r="F760" s="83" t="s">
        <v>1971</v>
      </c>
      <c r="G760" s="469"/>
      <c r="H760" s="55"/>
      <c r="I760" s="55"/>
      <c r="J760" s="56"/>
      <c r="K760" s="388"/>
      <c r="L760" s="51">
        <v>8556053.2950517237</v>
      </c>
      <c r="M760" s="51">
        <v>8556053.2950517237</v>
      </c>
      <c r="N760" s="51">
        <v>8556053.2950517237</v>
      </c>
      <c r="O760" s="51">
        <v>8556053.2950517237</v>
      </c>
      <c r="P760" s="51">
        <v>8556053.2950517237</v>
      </c>
      <c r="Q760" s="51">
        <v>8556053.2950517237</v>
      </c>
      <c r="R760" s="51">
        <v>8556053.2950517237</v>
      </c>
      <c r="S760" s="51">
        <v>8556053.2950517237</v>
      </c>
      <c r="T760" s="51">
        <v>8556053.2950517237</v>
      </c>
    </row>
    <row r="761" spans="1:20" s="34" customFormat="1" ht="65.099999999999994" customHeight="1" x14ac:dyDescent="0.3">
      <c r="A761" s="13">
        <v>751</v>
      </c>
      <c r="B761" s="376"/>
      <c r="C761" s="403"/>
      <c r="D761" s="82" t="s">
        <v>14</v>
      </c>
      <c r="E761" s="81" t="s">
        <v>214</v>
      </c>
      <c r="F761" s="83" t="s">
        <v>1972</v>
      </c>
      <c r="G761" s="469"/>
      <c r="H761" s="55"/>
      <c r="I761" s="55"/>
      <c r="J761" s="56"/>
      <c r="K761" s="388"/>
      <c r="L761" s="51">
        <v>8076934.6247226447</v>
      </c>
      <c r="M761" s="51">
        <v>8076934.6247226447</v>
      </c>
      <c r="N761" s="51">
        <v>8076934.6247226447</v>
      </c>
      <c r="O761" s="51">
        <v>8076934.6247226447</v>
      </c>
      <c r="P761" s="51">
        <v>8076934.6247226447</v>
      </c>
      <c r="Q761" s="51">
        <v>8076934.6247226447</v>
      </c>
      <c r="R761" s="51">
        <v>8076934.6247226447</v>
      </c>
      <c r="S761" s="51">
        <v>8076934.6247226447</v>
      </c>
      <c r="T761" s="51">
        <v>8076934.6247226447</v>
      </c>
    </row>
    <row r="762" spans="1:20" s="34" customFormat="1" ht="65.099999999999994" customHeight="1" x14ac:dyDescent="0.3">
      <c r="A762" s="13">
        <v>752</v>
      </c>
      <c r="B762" s="376"/>
      <c r="C762" s="403" t="s">
        <v>1973</v>
      </c>
      <c r="D762" s="82" t="s">
        <v>14</v>
      </c>
      <c r="E762" s="81" t="s">
        <v>214</v>
      </c>
      <c r="F762" s="83" t="s">
        <v>1924</v>
      </c>
      <c r="G762" s="469"/>
      <c r="H762" s="55"/>
      <c r="I762" s="55"/>
      <c r="J762" s="56"/>
      <c r="K762" s="388" t="s">
        <v>2051</v>
      </c>
      <c r="L762" s="51">
        <v>3008549.5775171211</v>
      </c>
      <c r="M762" s="51">
        <v>3008549.5775171211</v>
      </c>
      <c r="N762" s="51">
        <v>3008549.5775171211</v>
      </c>
      <c r="O762" s="51">
        <v>3008549.5775171211</v>
      </c>
      <c r="P762" s="51">
        <v>3008549.5775171211</v>
      </c>
      <c r="Q762" s="51">
        <v>3008549.5775171211</v>
      </c>
      <c r="R762" s="51">
        <v>3008549.5775171211</v>
      </c>
      <c r="S762" s="51">
        <v>3008549.5775171211</v>
      </c>
      <c r="T762" s="51">
        <v>3008549.5775171211</v>
      </c>
    </row>
    <row r="763" spans="1:20" s="34" customFormat="1" ht="65.099999999999994" customHeight="1" x14ac:dyDescent="0.3">
      <c r="A763" s="13">
        <v>753</v>
      </c>
      <c r="B763" s="376"/>
      <c r="C763" s="403"/>
      <c r="D763" s="82" t="s">
        <v>14</v>
      </c>
      <c r="E763" s="81" t="s">
        <v>214</v>
      </c>
      <c r="F763" s="83" t="s">
        <v>1887</v>
      </c>
      <c r="G763" s="469"/>
      <c r="H763" s="55"/>
      <c r="I763" s="55"/>
      <c r="J763" s="56"/>
      <c r="K763" s="388"/>
      <c r="L763" s="51">
        <v>3189157.9749472188</v>
      </c>
      <c r="M763" s="51">
        <v>3189157.9749472188</v>
      </c>
      <c r="N763" s="51">
        <v>3189157.9749472188</v>
      </c>
      <c r="O763" s="51">
        <v>3189157.9749472188</v>
      </c>
      <c r="P763" s="51">
        <v>3189157.9749472188</v>
      </c>
      <c r="Q763" s="51">
        <v>3189157.9749472188</v>
      </c>
      <c r="R763" s="51">
        <v>3189157.9749472188</v>
      </c>
      <c r="S763" s="51">
        <v>3189157.9749472188</v>
      </c>
      <c r="T763" s="51">
        <v>3189157.9749472188</v>
      </c>
    </row>
    <row r="764" spans="1:20" s="34" customFormat="1" ht="65.099999999999994" customHeight="1" x14ac:dyDescent="0.3">
      <c r="A764" s="13">
        <v>754</v>
      </c>
      <c r="B764" s="376"/>
      <c r="C764" s="403"/>
      <c r="D764" s="82" t="s">
        <v>14</v>
      </c>
      <c r="E764" s="81" t="s">
        <v>214</v>
      </c>
      <c r="F764" s="83" t="s">
        <v>1888</v>
      </c>
      <c r="G764" s="469"/>
      <c r="H764" s="55"/>
      <c r="I764" s="55"/>
      <c r="J764" s="56"/>
      <c r="K764" s="388"/>
      <c r="L764" s="51">
        <v>3404768.9378465242</v>
      </c>
      <c r="M764" s="51">
        <v>3404768.9378465242</v>
      </c>
      <c r="N764" s="51">
        <v>3404768.9378465242</v>
      </c>
      <c r="O764" s="51">
        <v>3404768.9378465242</v>
      </c>
      <c r="P764" s="51">
        <v>3404768.9378465242</v>
      </c>
      <c r="Q764" s="51">
        <v>3404768.9378465242</v>
      </c>
      <c r="R764" s="51">
        <v>3404768.9378465242</v>
      </c>
      <c r="S764" s="51">
        <v>3404768.9378465242</v>
      </c>
      <c r="T764" s="51">
        <v>3404768.9378465242</v>
      </c>
    </row>
    <row r="765" spans="1:20" s="34" customFormat="1" ht="65.099999999999994" customHeight="1" x14ac:dyDescent="0.3">
      <c r="A765" s="13">
        <v>755</v>
      </c>
      <c r="B765" s="376"/>
      <c r="C765" s="403"/>
      <c r="D765" s="82" t="s">
        <v>14</v>
      </c>
      <c r="E765" s="81" t="s">
        <v>214</v>
      </c>
      <c r="F765" s="83" t="s">
        <v>1901</v>
      </c>
      <c r="G765" s="469"/>
      <c r="H765" s="55"/>
      <c r="I765" s="55"/>
      <c r="J765" s="56"/>
      <c r="K765" s="388"/>
      <c r="L765" s="51">
        <v>3669509.6857827301</v>
      </c>
      <c r="M765" s="51">
        <v>3669509.6857827301</v>
      </c>
      <c r="N765" s="51">
        <v>3669509.6857827301</v>
      </c>
      <c r="O765" s="51">
        <v>3669509.6857827301</v>
      </c>
      <c r="P765" s="51">
        <v>3669509.6857827301</v>
      </c>
      <c r="Q765" s="51">
        <v>3669509.6857827301</v>
      </c>
      <c r="R765" s="51">
        <v>3669509.6857827301</v>
      </c>
      <c r="S765" s="51">
        <v>3669509.6857827301</v>
      </c>
      <c r="T765" s="51">
        <v>3669509.6857827301</v>
      </c>
    </row>
    <row r="766" spans="1:20" s="34" customFormat="1" ht="65.099999999999994" customHeight="1" x14ac:dyDescent="0.3">
      <c r="A766" s="13">
        <v>756</v>
      </c>
      <c r="B766" s="376"/>
      <c r="C766" s="403"/>
      <c r="D766" s="82" t="s">
        <v>14</v>
      </c>
      <c r="E766" s="81" t="s">
        <v>214</v>
      </c>
      <c r="F766" s="83" t="s">
        <v>1925</v>
      </c>
      <c r="G766" s="469"/>
      <c r="H766" s="55"/>
      <c r="I766" s="55"/>
      <c r="J766" s="56"/>
      <c r="K766" s="388"/>
      <c r="L766" s="51">
        <v>3830268.286970906</v>
      </c>
      <c r="M766" s="51">
        <v>3830268.286970906</v>
      </c>
      <c r="N766" s="51">
        <v>3830268.286970906</v>
      </c>
      <c r="O766" s="51">
        <v>3830268.286970906</v>
      </c>
      <c r="P766" s="51">
        <v>3830268.286970906</v>
      </c>
      <c r="Q766" s="51">
        <v>3830268.286970906</v>
      </c>
      <c r="R766" s="51">
        <v>3830268.286970906</v>
      </c>
      <c r="S766" s="51">
        <v>3830268.286970906</v>
      </c>
      <c r="T766" s="51">
        <v>3830268.286970906</v>
      </c>
    </row>
    <row r="767" spans="1:20" s="34" customFormat="1" ht="65.099999999999994" customHeight="1" x14ac:dyDescent="0.3">
      <c r="A767" s="13">
        <v>757</v>
      </c>
      <c r="B767" s="376"/>
      <c r="C767" s="403" t="s">
        <v>1973</v>
      </c>
      <c r="D767" s="82" t="s">
        <v>14</v>
      </c>
      <c r="E767" s="81" t="s">
        <v>214</v>
      </c>
      <c r="F767" s="83" t="s">
        <v>1974</v>
      </c>
      <c r="G767" s="469"/>
      <c r="H767" s="55"/>
      <c r="I767" s="55"/>
      <c r="J767" s="56"/>
      <c r="K767" s="388"/>
      <c r="L767" s="51">
        <v>3069867.7178716492</v>
      </c>
      <c r="M767" s="51">
        <v>3069867.7178716492</v>
      </c>
      <c r="N767" s="51">
        <v>3069867.7178716492</v>
      </c>
      <c r="O767" s="51">
        <v>3069867.7178716492</v>
      </c>
      <c r="P767" s="51">
        <v>3069867.7178716492</v>
      </c>
      <c r="Q767" s="51">
        <v>3069867.7178716492</v>
      </c>
      <c r="R767" s="51">
        <v>3069867.7178716492</v>
      </c>
      <c r="S767" s="51">
        <v>3069867.7178716492</v>
      </c>
      <c r="T767" s="51">
        <v>3069867.7178716492</v>
      </c>
    </row>
    <row r="768" spans="1:20" s="34" customFormat="1" ht="65.099999999999994" customHeight="1" x14ac:dyDescent="0.3">
      <c r="A768" s="13">
        <v>758</v>
      </c>
      <c r="B768" s="376"/>
      <c r="C768" s="403"/>
      <c r="D768" s="82" t="s">
        <v>14</v>
      </c>
      <c r="E768" s="81" t="s">
        <v>214</v>
      </c>
      <c r="F768" s="83" t="s">
        <v>1903</v>
      </c>
      <c r="G768" s="469"/>
      <c r="H768" s="55"/>
      <c r="I768" s="55"/>
      <c r="J768" s="56"/>
      <c r="K768" s="388"/>
      <c r="L768" s="51">
        <v>3306236.1451528892</v>
      </c>
      <c r="M768" s="51">
        <v>3306236.1451528892</v>
      </c>
      <c r="N768" s="51">
        <v>3306236.1451528892</v>
      </c>
      <c r="O768" s="51">
        <v>3306236.1451528892</v>
      </c>
      <c r="P768" s="51">
        <v>3306236.1451528892</v>
      </c>
      <c r="Q768" s="51">
        <v>3306236.1451528892</v>
      </c>
      <c r="R768" s="51">
        <v>3306236.1451528892</v>
      </c>
      <c r="S768" s="51">
        <v>3306236.1451528892</v>
      </c>
      <c r="T768" s="51">
        <v>3306236.1451528892</v>
      </c>
    </row>
    <row r="769" spans="1:20" s="34" customFormat="1" ht="65.099999999999994" customHeight="1" x14ac:dyDescent="0.3">
      <c r="A769" s="13">
        <v>759</v>
      </c>
      <c r="B769" s="376"/>
      <c r="C769" s="403"/>
      <c r="D769" s="82" t="s">
        <v>14</v>
      </c>
      <c r="E769" s="81" t="s">
        <v>214</v>
      </c>
      <c r="F769" s="83" t="s">
        <v>1902</v>
      </c>
      <c r="G769" s="469"/>
      <c r="H769" s="55"/>
      <c r="I769" s="55"/>
      <c r="J769" s="56"/>
      <c r="K769" s="388"/>
      <c r="L769" s="51">
        <v>3474742.7345062923</v>
      </c>
      <c r="M769" s="51">
        <v>3474742.7345062923</v>
      </c>
      <c r="N769" s="51">
        <v>3474742.7345062923</v>
      </c>
      <c r="O769" s="51">
        <v>3474742.7345062923</v>
      </c>
      <c r="P769" s="51">
        <v>3474742.7345062923</v>
      </c>
      <c r="Q769" s="51">
        <v>3474742.7345062923</v>
      </c>
      <c r="R769" s="51">
        <v>3474742.7345062923</v>
      </c>
      <c r="S769" s="51">
        <v>3474742.7345062923</v>
      </c>
      <c r="T769" s="51">
        <v>3474742.7345062923</v>
      </c>
    </row>
    <row r="770" spans="1:20" s="34" customFormat="1" ht="65.099999999999994" customHeight="1" x14ac:dyDescent="0.3">
      <c r="A770" s="13">
        <v>760</v>
      </c>
      <c r="B770" s="376"/>
      <c r="C770" s="403"/>
      <c r="D770" s="82" t="s">
        <v>14</v>
      </c>
      <c r="E770" s="81" t="s">
        <v>214</v>
      </c>
      <c r="F770" s="83" t="s">
        <v>1888</v>
      </c>
      <c r="G770" s="469"/>
      <c r="H770" s="55"/>
      <c r="I770" s="55"/>
      <c r="J770" s="56"/>
      <c r="K770" s="388"/>
      <c r="L770" s="51">
        <v>3707672.3961465913</v>
      </c>
      <c r="M770" s="51">
        <v>3707672.3961465913</v>
      </c>
      <c r="N770" s="51">
        <v>3707672.3961465913</v>
      </c>
      <c r="O770" s="51">
        <v>3707672.3961465913</v>
      </c>
      <c r="P770" s="51">
        <v>3707672.3961465913</v>
      </c>
      <c r="Q770" s="51">
        <v>3707672.3961465913</v>
      </c>
      <c r="R770" s="51">
        <v>3707672.3961465913</v>
      </c>
      <c r="S770" s="51">
        <v>3707672.3961465913</v>
      </c>
      <c r="T770" s="51">
        <v>3707672.3961465913</v>
      </c>
    </row>
    <row r="771" spans="1:20" s="34" customFormat="1" ht="65.099999999999994" customHeight="1" x14ac:dyDescent="0.3">
      <c r="A771" s="13">
        <v>761</v>
      </c>
      <c r="B771" s="376"/>
      <c r="C771" s="403"/>
      <c r="D771" s="82" t="s">
        <v>14</v>
      </c>
      <c r="E771" s="81" t="s">
        <v>214</v>
      </c>
      <c r="F771" s="83" t="s">
        <v>1901</v>
      </c>
      <c r="G771" s="469"/>
      <c r="H771" s="55"/>
      <c r="I771" s="55"/>
      <c r="J771" s="56"/>
      <c r="K771" s="388"/>
      <c r="L771" s="51">
        <v>4034574.5638263663</v>
      </c>
      <c r="M771" s="51">
        <v>4034574.5638263663</v>
      </c>
      <c r="N771" s="51">
        <v>4034574.5638263663</v>
      </c>
      <c r="O771" s="51">
        <v>4034574.5638263663</v>
      </c>
      <c r="P771" s="51">
        <v>4034574.5638263663</v>
      </c>
      <c r="Q771" s="51">
        <v>4034574.5638263663</v>
      </c>
      <c r="R771" s="51">
        <v>4034574.5638263663</v>
      </c>
      <c r="S771" s="51">
        <v>4034574.5638263663</v>
      </c>
      <c r="T771" s="51">
        <v>4034574.5638263663</v>
      </c>
    </row>
    <row r="772" spans="1:20" s="34" customFormat="1" ht="65.099999999999994" customHeight="1" x14ac:dyDescent="0.3">
      <c r="A772" s="13">
        <v>762</v>
      </c>
      <c r="B772" s="376"/>
      <c r="C772" s="403" t="s">
        <v>2053</v>
      </c>
      <c r="D772" s="82" t="s">
        <v>14</v>
      </c>
      <c r="E772" s="81" t="s">
        <v>207</v>
      </c>
      <c r="F772" s="83" t="s">
        <v>1901</v>
      </c>
      <c r="G772" s="469" t="s">
        <v>2536</v>
      </c>
      <c r="H772" s="55"/>
      <c r="I772" s="55"/>
      <c r="J772" s="56"/>
      <c r="K772" s="388" t="s">
        <v>2051</v>
      </c>
      <c r="L772" s="51">
        <v>3254407.5961076901</v>
      </c>
      <c r="M772" s="51">
        <v>3254407.5961076901</v>
      </c>
      <c r="N772" s="51">
        <v>3254407.5961076901</v>
      </c>
      <c r="O772" s="51">
        <v>3254407.5961076901</v>
      </c>
      <c r="P772" s="51">
        <v>3254407.5961076901</v>
      </c>
      <c r="Q772" s="51">
        <v>3254407.5961076901</v>
      </c>
      <c r="R772" s="51">
        <v>3254407.5961076901</v>
      </c>
      <c r="S772" s="51">
        <v>3254407.5961076901</v>
      </c>
      <c r="T772" s="51">
        <v>3254407.5961076901</v>
      </c>
    </row>
    <row r="773" spans="1:20" s="34" customFormat="1" ht="65.099999999999994" customHeight="1" x14ac:dyDescent="0.3">
      <c r="A773" s="13">
        <v>763</v>
      </c>
      <c r="B773" s="376"/>
      <c r="C773" s="403"/>
      <c r="D773" s="82" t="s">
        <v>14</v>
      </c>
      <c r="E773" s="81" t="s">
        <v>207</v>
      </c>
      <c r="F773" s="83" t="s">
        <v>1888</v>
      </c>
      <c r="G773" s="469"/>
      <c r="H773" s="55"/>
      <c r="I773" s="55"/>
      <c r="J773" s="56"/>
      <c r="K773" s="388"/>
      <c r="L773" s="51">
        <v>2992590.6986281299</v>
      </c>
      <c r="M773" s="51">
        <v>2992590.6986281299</v>
      </c>
      <c r="N773" s="51">
        <v>2992590.6986281299</v>
      </c>
      <c r="O773" s="51">
        <v>2992590.6986281299</v>
      </c>
      <c r="P773" s="51">
        <v>2992590.6986281299</v>
      </c>
      <c r="Q773" s="51">
        <v>2992590.6986281299</v>
      </c>
      <c r="R773" s="51">
        <v>2992590.6986281299</v>
      </c>
      <c r="S773" s="51">
        <v>2992590.6986281299</v>
      </c>
      <c r="T773" s="51">
        <v>2992590.6986281299</v>
      </c>
    </row>
    <row r="774" spans="1:20" s="34" customFormat="1" ht="65.099999999999994" customHeight="1" x14ac:dyDescent="0.3">
      <c r="A774" s="13">
        <v>764</v>
      </c>
      <c r="B774" s="376"/>
      <c r="C774" s="403"/>
      <c r="D774" s="82" t="s">
        <v>14</v>
      </c>
      <c r="E774" s="81" t="s">
        <v>207</v>
      </c>
      <c r="F774" s="83" t="s">
        <v>1902</v>
      </c>
      <c r="G774" s="469"/>
      <c r="H774" s="55"/>
      <c r="I774" s="55"/>
      <c r="J774" s="56"/>
      <c r="K774" s="388"/>
      <c r="L774" s="51">
        <v>2813589.9419049202</v>
      </c>
      <c r="M774" s="51">
        <v>2813589.9419049202</v>
      </c>
      <c r="N774" s="51">
        <v>2813589.9419049202</v>
      </c>
      <c r="O774" s="51">
        <v>2813589.9419049202</v>
      </c>
      <c r="P774" s="51">
        <v>2813589.9419049202</v>
      </c>
      <c r="Q774" s="51">
        <v>2813589.9419049202</v>
      </c>
      <c r="R774" s="51">
        <v>2813589.9419049202</v>
      </c>
      <c r="S774" s="51">
        <v>2813589.9419049202</v>
      </c>
      <c r="T774" s="51">
        <v>2813589.9419049202</v>
      </c>
    </row>
    <row r="775" spans="1:20" s="34" customFormat="1" ht="65.099999999999994" customHeight="1" x14ac:dyDescent="0.3">
      <c r="A775" s="13">
        <v>765</v>
      </c>
      <c r="B775" s="376"/>
      <c r="C775" s="403"/>
      <c r="D775" s="82" t="s">
        <v>14</v>
      </c>
      <c r="E775" s="81" t="s">
        <v>207</v>
      </c>
      <c r="F775" s="83" t="s">
        <v>1903</v>
      </c>
      <c r="G775" s="469"/>
      <c r="H775" s="55"/>
      <c r="I775" s="55"/>
      <c r="J775" s="56"/>
      <c r="K775" s="388"/>
      <c r="L775" s="51">
        <v>2684502.1786640198</v>
      </c>
      <c r="M775" s="51">
        <v>2684502.1786640198</v>
      </c>
      <c r="N775" s="51">
        <v>2684502.1786640198</v>
      </c>
      <c r="O775" s="51">
        <v>2684502.1786640198</v>
      </c>
      <c r="P775" s="51">
        <v>2684502.1786640198</v>
      </c>
      <c r="Q775" s="51">
        <v>2684502.1786640198</v>
      </c>
      <c r="R775" s="51">
        <v>2684502.1786640198</v>
      </c>
      <c r="S775" s="51">
        <v>2684502.1786640198</v>
      </c>
      <c r="T775" s="51">
        <v>2684502.1786640198</v>
      </c>
    </row>
    <row r="776" spans="1:20" s="34" customFormat="1" ht="65.099999999999994" customHeight="1" x14ac:dyDescent="0.3">
      <c r="A776" s="13">
        <v>766</v>
      </c>
      <c r="B776" s="376"/>
      <c r="C776" s="403" t="s">
        <v>2054</v>
      </c>
      <c r="D776" s="82" t="s">
        <v>14</v>
      </c>
      <c r="E776" s="81" t="s">
        <v>207</v>
      </c>
      <c r="F776" s="83" t="s">
        <v>1901</v>
      </c>
      <c r="G776" s="469"/>
      <c r="H776" s="55"/>
      <c r="I776" s="55"/>
      <c r="J776" s="56"/>
      <c r="K776" s="388"/>
      <c r="L776" s="51">
        <v>3210135.5259044198</v>
      </c>
      <c r="M776" s="51">
        <v>3210135.5259044198</v>
      </c>
      <c r="N776" s="51">
        <v>3210135.5259044198</v>
      </c>
      <c r="O776" s="51">
        <v>3210135.5259044198</v>
      </c>
      <c r="P776" s="51">
        <v>3210135.5259044198</v>
      </c>
      <c r="Q776" s="51">
        <v>3210135.5259044198</v>
      </c>
      <c r="R776" s="51">
        <v>3210135.5259044198</v>
      </c>
      <c r="S776" s="51">
        <v>3210135.5259044198</v>
      </c>
      <c r="T776" s="51">
        <v>3210135.5259044198</v>
      </c>
    </row>
    <row r="777" spans="1:20" s="34" customFormat="1" ht="65.099999999999994" customHeight="1" x14ac:dyDescent="0.3">
      <c r="A777" s="13">
        <v>767</v>
      </c>
      <c r="B777" s="376"/>
      <c r="C777" s="403"/>
      <c r="D777" s="82" t="s">
        <v>14</v>
      </c>
      <c r="E777" s="81" t="s">
        <v>207</v>
      </c>
      <c r="F777" s="83" t="s">
        <v>1888</v>
      </c>
      <c r="G777" s="469"/>
      <c r="H777" s="55"/>
      <c r="I777" s="55"/>
      <c r="J777" s="56"/>
      <c r="K777" s="388"/>
      <c r="L777" s="51">
        <v>2961846.2054314199</v>
      </c>
      <c r="M777" s="51">
        <v>2961846.2054314199</v>
      </c>
      <c r="N777" s="51">
        <v>2961846.2054314199</v>
      </c>
      <c r="O777" s="51">
        <v>2961846.2054314199</v>
      </c>
      <c r="P777" s="51">
        <v>2961846.2054314199</v>
      </c>
      <c r="Q777" s="51">
        <v>2961846.2054314199</v>
      </c>
      <c r="R777" s="51">
        <v>2961846.2054314199</v>
      </c>
      <c r="S777" s="51">
        <v>2961846.2054314199</v>
      </c>
      <c r="T777" s="51">
        <v>2961846.2054314199</v>
      </c>
    </row>
    <row r="778" spans="1:20" s="34" customFormat="1" ht="65.099999999999994" customHeight="1" x14ac:dyDescent="0.3">
      <c r="A778" s="13">
        <v>768</v>
      </c>
      <c r="B778" s="376"/>
      <c r="C778" s="403"/>
      <c r="D778" s="82" t="s">
        <v>14</v>
      </c>
      <c r="E778" s="81" t="s">
        <v>207</v>
      </c>
      <c r="F778" s="83" t="s">
        <v>1902</v>
      </c>
      <c r="G778" s="469"/>
      <c r="H778" s="55"/>
      <c r="I778" s="55"/>
      <c r="J778" s="56"/>
      <c r="K778" s="388"/>
      <c r="L778" s="51">
        <v>2791002.15098488</v>
      </c>
      <c r="M778" s="51">
        <v>2791002.15098488</v>
      </c>
      <c r="N778" s="51">
        <v>2791002.15098488</v>
      </c>
      <c r="O778" s="51">
        <v>2791002.15098488</v>
      </c>
      <c r="P778" s="51">
        <v>2791002.15098488</v>
      </c>
      <c r="Q778" s="51">
        <v>2791002.15098488</v>
      </c>
      <c r="R778" s="51">
        <v>2791002.15098488</v>
      </c>
      <c r="S778" s="51">
        <v>2791002.15098488</v>
      </c>
      <c r="T778" s="51">
        <v>2791002.15098488</v>
      </c>
    </row>
    <row r="779" spans="1:20" s="34" customFormat="1" ht="65.099999999999994" customHeight="1" x14ac:dyDescent="0.3">
      <c r="A779" s="13">
        <v>769</v>
      </c>
      <c r="B779" s="376"/>
      <c r="C779" s="403"/>
      <c r="D779" s="82" t="s">
        <v>14</v>
      </c>
      <c r="E779" s="81" t="s">
        <v>207</v>
      </c>
      <c r="F779" s="83" t="s">
        <v>1903</v>
      </c>
      <c r="G779" s="469"/>
      <c r="H779" s="55"/>
      <c r="I779" s="55"/>
      <c r="J779" s="56"/>
      <c r="K779" s="388"/>
      <c r="L779" s="51">
        <v>2667208.4012408736</v>
      </c>
      <c r="M779" s="51">
        <v>2667208.4012408736</v>
      </c>
      <c r="N779" s="51">
        <v>2667208.4012408736</v>
      </c>
      <c r="O779" s="51">
        <v>2667208.4012408736</v>
      </c>
      <c r="P779" s="51">
        <v>2667208.4012408736</v>
      </c>
      <c r="Q779" s="51">
        <v>2667208.4012408736</v>
      </c>
      <c r="R779" s="51">
        <v>2667208.4012408736</v>
      </c>
      <c r="S779" s="51">
        <v>2667208.4012408736</v>
      </c>
      <c r="T779" s="51">
        <v>2667208.4012408736</v>
      </c>
    </row>
    <row r="780" spans="1:20" s="34" customFormat="1" ht="65.099999999999994" customHeight="1" x14ac:dyDescent="0.3">
      <c r="A780" s="13">
        <v>770</v>
      </c>
      <c r="B780" s="376"/>
      <c r="C780" s="403" t="s">
        <v>2055</v>
      </c>
      <c r="D780" s="82" t="s">
        <v>14</v>
      </c>
      <c r="E780" s="81" t="s">
        <v>207</v>
      </c>
      <c r="F780" s="83" t="s">
        <v>2056</v>
      </c>
      <c r="G780" s="469"/>
      <c r="H780" s="55"/>
      <c r="I780" s="55"/>
      <c r="J780" s="56"/>
      <c r="K780" s="388"/>
      <c r="L780" s="51">
        <v>3127319.2023132066</v>
      </c>
      <c r="M780" s="51">
        <v>3127319.2023132066</v>
      </c>
      <c r="N780" s="51">
        <v>3127319.2023132066</v>
      </c>
      <c r="O780" s="51">
        <v>3127319.2023132066</v>
      </c>
      <c r="P780" s="51">
        <v>3127319.2023132066</v>
      </c>
      <c r="Q780" s="51">
        <v>3127319.2023132066</v>
      </c>
      <c r="R780" s="51">
        <v>3127319.2023132066</v>
      </c>
      <c r="S780" s="51">
        <v>3127319.2023132066</v>
      </c>
      <c r="T780" s="51">
        <v>3127319.2023132066</v>
      </c>
    </row>
    <row r="781" spans="1:20" s="34" customFormat="1" ht="65.099999999999994" customHeight="1" x14ac:dyDescent="0.3">
      <c r="A781" s="13">
        <v>771</v>
      </c>
      <c r="B781" s="376"/>
      <c r="C781" s="403"/>
      <c r="D781" s="82" t="s">
        <v>14</v>
      </c>
      <c r="E781" s="81" t="s">
        <v>207</v>
      </c>
      <c r="F781" s="83" t="s">
        <v>1893</v>
      </c>
      <c r="G781" s="469"/>
      <c r="H781" s="55"/>
      <c r="I781" s="55"/>
      <c r="J781" s="56"/>
      <c r="K781" s="388"/>
      <c r="L781" s="51">
        <v>2896358.981185765</v>
      </c>
      <c r="M781" s="51">
        <v>2896358.981185765</v>
      </c>
      <c r="N781" s="51">
        <v>2896358.981185765</v>
      </c>
      <c r="O781" s="51">
        <v>2896358.981185765</v>
      </c>
      <c r="P781" s="51">
        <v>2896358.981185765</v>
      </c>
      <c r="Q781" s="51">
        <v>2896358.981185765</v>
      </c>
      <c r="R781" s="51">
        <v>2896358.981185765</v>
      </c>
      <c r="S781" s="51">
        <v>2896358.981185765</v>
      </c>
      <c r="T781" s="51">
        <v>2896358.981185765</v>
      </c>
    </row>
    <row r="782" spans="1:20" s="34" customFormat="1" ht="65.099999999999994" customHeight="1" x14ac:dyDescent="0.3">
      <c r="A782" s="13">
        <v>772</v>
      </c>
      <c r="B782" s="376"/>
      <c r="C782" s="403"/>
      <c r="D782" s="82" t="s">
        <v>14</v>
      </c>
      <c r="E782" s="81" t="s">
        <v>207</v>
      </c>
      <c r="F782" s="83" t="s">
        <v>2057</v>
      </c>
      <c r="G782" s="469"/>
      <c r="H782" s="55"/>
      <c r="I782" s="55"/>
      <c r="J782" s="56"/>
      <c r="K782" s="388"/>
      <c r="L782" s="51">
        <v>2737671.3078751615</v>
      </c>
      <c r="M782" s="51">
        <v>2737671.3078751615</v>
      </c>
      <c r="N782" s="51">
        <v>2737671.3078751615</v>
      </c>
      <c r="O782" s="51">
        <v>2737671.3078751615</v>
      </c>
      <c r="P782" s="51">
        <v>2737671.3078751615</v>
      </c>
      <c r="Q782" s="51">
        <v>2737671.3078751615</v>
      </c>
      <c r="R782" s="51">
        <v>2737671.3078751615</v>
      </c>
      <c r="S782" s="51">
        <v>2737671.3078751615</v>
      </c>
      <c r="T782" s="51">
        <v>2737671.3078751615</v>
      </c>
    </row>
    <row r="783" spans="1:20" s="34" customFormat="1" ht="65.099999999999994" customHeight="1" x14ac:dyDescent="0.3">
      <c r="A783" s="13">
        <v>773</v>
      </c>
      <c r="B783" s="376"/>
      <c r="C783" s="403"/>
      <c r="D783" s="82" t="s">
        <v>14</v>
      </c>
      <c r="E783" s="81" t="s">
        <v>207</v>
      </c>
      <c r="F783" s="83" t="s">
        <v>2058</v>
      </c>
      <c r="G783" s="469"/>
      <c r="H783" s="55"/>
      <c r="I783" s="55"/>
      <c r="J783" s="56"/>
      <c r="K783" s="388"/>
      <c r="L783" s="51">
        <v>2620798.0875515249</v>
      </c>
      <c r="M783" s="51">
        <v>2620798.0875515249</v>
      </c>
      <c r="N783" s="51">
        <v>2620798.0875515249</v>
      </c>
      <c r="O783" s="51">
        <v>2620798.0875515249</v>
      </c>
      <c r="P783" s="51">
        <v>2620798.0875515249</v>
      </c>
      <c r="Q783" s="51">
        <v>2620798.0875515249</v>
      </c>
      <c r="R783" s="51">
        <v>2620798.0875515249</v>
      </c>
      <c r="S783" s="51">
        <v>2620798.0875515249</v>
      </c>
      <c r="T783" s="51">
        <v>2620798.0875515249</v>
      </c>
    </row>
    <row r="784" spans="1:20" s="34" customFormat="1" ht="65.099999999999994" customHeight="1" x14ac:dyDescent="0.3">
      <c r="A784" s="13">
        <v>774</v>
      </c>
      <c r="B784" s="376"/>
      <c r="C784" s="403" t="s">
        <v>2059</v>
      </c>
      <c r="D784" s="82" t="s">
        <v>14</v>
      </c>
      <c r="E784" s="81" t="s">
        <v>207</v>
      </c>
      <c r="F784" s="83" t="s">
        <v>2056</v>
      </c>
      <c r="G784" s="469"/>
      <c r="H784" s="55"/>
      <c r="I784" s="55"/>
      <c r="J784" s="56"/>
      <c r="K784" s="388"/>
      <c r="L784" s="51">
        <v>3127773.9884925778</v>
      </c>
      <c r="M784" s="51">
        <v>3127773.9884925778</v>
      </c>
      <c r="N784" s="51">
        <v>3127773.9884925778</v>
      </c>
      <c r="O784" s="51">
        <v>3127773.9884925778</v>
      </c>
      <c r="P784" s="51">
        <v>3127773.9884925778</v>
      </c>
      <c r="Q784" s="51">
        <v>3127773.9884925778</v>
      </c>
      <c r="R784" s="51">
        <v>3127773.9884925778</v>
      </c>
      <c r="S784" s="51">
        <v>3127773.9884925778</v>
      </c>
      <c r="T784" s="51">
        <v>3127773.9884925778</v>
      </c>
    </row>
    <row r="785" spans="1:20" s="34" customFormat="1" ht="65.099999999999994" customHeight="1" x14ac:dyDescent="0.3">
      <c r="A785" s="13">
        <v>775</v>
      </c>
      <c r="B785" s="376"/>
      <c r="C785" s="403"/>
      <c r="D785" s="82" t="s">
        <v>14</v>
      </c>
      <c r="E785" s="81" t="s">
        <v>207</v>
      </c>
      <c r="F785" s="83" t="s">
        <v>1893</v>
      </c>
      <c r="G785" s="469"/>
      <c r="H785" s="55"/>
      <c r="I785" s="55"/>
      <c r="J785" s="56"/>
      <c r="K785" s="388"/>
      <c r="L785" s="51">
        <v>2896674.8049214394</v>
      </c>
      <c r="M785" s="51">
        <v>2896674.8049214394</v>
      </c>
      <c r="N785" s="51">
        <v>2896674.8049214394</v>
      </c>
      <c r="O785" s="51">
        <v>2896674.8049214394</v>
      </c>
      <c r="P785" s="51">
        <v>2896674.8049214394</v>
      </c>
      <c r="Q785" s="51">
        <v>2896674.8049214394</v>
      </c>
      <c r="R785" s="51">
        <v>2896674.8049214394</v>
      </c>
      <c r="S785" s="51">
        <v>2896674.8049214394</v>
      </c>
      <c r="T785" s="51">
        <v>2896674.8049214394</v>
      </c>
    </row>
    <row r="786" spans="1:20" s="34" customFormat="1" ht="65.099999999999994" customHeight="1" x14ac:dyDescent="0.3">
      <c r="A786" s="13">
        <v>776</v>
      </c>
      <c r="B786" s="376"/>
      <c r="C786" s="403"/>
      <c r="D786" s="82" t="s">
        <v>14</v>
      </c>
      <c r="E786" s="81" t="s">
        <v>207</v>
      </c>
      <c r="F786" s="83" t="s">
        <v>2057</v>
      </c>
      <c r="G786" s="469"/>
      <c r="H786" s="55"/>
      <c r="I786" s="55"/>
      <c r="J786" s="56"/>
      <c r="K786" s="388"/>
      <c r="L786" s="51">
        <v>2737903.3416401474</v>
      </c>
      <c r="M786" s="51">
        <v>2737903.3416401474</v>
      </c>
      <c r="N786" s="51">
        <v>2737903.3416401474</v>
      </c>
      <c r="O786" s="51">
        <v>2737903.3416401474</v>
      </c>
      <c r="P786" s="51">
        <v>2737903.3416401474</v>
      </c>
      <c r="Q786" s="51">
        <v>2737903.3416401474</v>
      </c>
      <c r="R786" s="51">
        <v>2737903.3416401474</v>
      </c>
      <c r="S786" s="51">
        <v>2737903.3416401474</v>
      </c>
      <c r="T786" s="51">
        <v>2737903.3416401474</v>
      </c>
    </row>
    <row r="787" spans="1:20" s="34" customFormat="1" ht="65.099999999999994" customHeight="1" x14ac:dyDescent="0.3">
      <c r="A787" s="13">
        <v>777</v>
      </c>
      <c r="B787" s="376"/>
      <c r="C787" s="403"/>
      <c r="D787" s="82" t="s">
        <v>14</v>
      </c>
      <c r="E787" s="81" t="s">
        <v>207</v>
      </c>
      <c r="F787" s="83" t="s">
        <v>2058</v>
      </c>
      <c r="G787" s="469"/>
      <c r="H787" s="55"/>
      <c r="I787" s="55"/>
      <c r="J787" s="56"/>
      <c r="K787" s="388"/>
      <c r="L787" s="51">
        <v>2620975.7384028421</v>
      </c>
      <c r="M787" s="51">
        <v>2620975.7384028421</v>
      </c>
      <c r="N787" s="51">
        <v>2620975.7384028421</v>
      </c>
      <c r="O787" s="51">
        <v>2620975.7384028421</v>
      </c>
      <c r="P787" s="51">
        <v>2620975.7384028421</v>
      </c>
      <c r="Q787" s="51">
        <v>2620975.7384028421</v>
      </c>
      <c r="R787" s="51">
        <v>2620975.7384028421</v>
      </c>
      <c r="S787" s="51">
        <v>2620975.7384028421</v>
      </c>
      <c r="T787" s="51">
        <v>2620975.7384028421</v>
      </c>
    </row>
    <row r="788" spans="1:20" s="34" customFormat="1" ht="65.099999999999994" customHeight="1" x14ac:dyDescent="0.3">
      <c r="A788" s="13">
        <v>778</v>
      </c>
      <c r="B788" s="376"/>
      <c r="C788" s="403" t="s">
        <v>2060</v>
      </c>
      <c r="D788" s="82" t="s">
        <v>14</v>
      </c>
      <c r="E788" s="81" t="s">
        <v>207</v>
      </c>
      <c r="F788" s="83" t="s">
        <v>2061</v>
      </c>
      <c r="G788" s="469"/>
      <c r="H788" s="55"/>
      <c r="I788" s="55"/>
      <c r="J788" s="56"/>
      <c r="K788" s="388"/>
      <c r="L788" s="51">
        <v>3117294.3972906028</v>
      </c>
      <c r="M788" s="51">
        <v>3117294.3972906028</v>
      </c>
      <c r="N788" s="51">
        <v>3117294.3972906028</v>
      </c>
      <c r="O788" s="51">
        <v>3117294.3972906028</v>
      </c>
      <c r="P788" s="51">
        <v>3117294.3972906028</v>
      </c>
      <c r="Q788" s="51">
        <v>3117294.3972906028</v>
      </c>
      <c r="R788" s="51">
        <v>3117294.3972906028</v>
      </c>
      <c r="S788" s="51">
        <v>3117294.3972906028</v>
      </c>
      <c r="T788" s="51">
        <v>3117294.3972906028</v>
      </c>
    </row>
    <row r="789" spans="1:20" s="34" customFormat="1" ht="65.099999999999994" customHeight="1" x14ac:dyDescent="0.3">
      <c r="A789" s="13">
        <v>779</v>
      </c>
      <c r="B789" s="376"/>
      <c r="C789" s="403"/>
      <c r="D789" s="82" t="s">
        <v>14</v>
      </c>
      <c r="E789" s="81" t="s">
        <v>207</v>
      </c>
      <c r="F789" s="83" t="s">
        <v>2062</v>
      </c>
      <c r="G789" s="469"/>
      <c r="H789" s="55"/>
      <c r="I789" s="55"/>
      <c r="J789" s="56"/>
      <c r="K789" s="388"/>
      <c r="L789" s="51">
        <v>2940520.4235885842</v>
      </c>
      <c r="M789" s="51">
        <v>2940520.4235885842</v>
      </c>
      <c r="N789" s="51">
        <v>2940520.4235885842</v>
      </c>
      <c r="O789" s="51">
        <v>2940520.4235885842</v>
      </c>
      <c r="P789" s="51">
        <v>2940520.4235885842</v>
      </c>
      <c r="Q789" s="51">
        <v>2940520.4235885842</v>
      </c>
      <c r="R789" s="51">
        <v>2940520.4235885842</v>
      </c>
      <c r="S789" s="51">
        <v>2940520.4235885842</v>
      </c>
      <c r="T789" s="51">
        <v>2940520.4235885842</v>
      </c>
    </row>
    <row r="790" spans="1:20" s="34" customFormat="1" ht="65.099999999999994" customHeight="1" x14ac:dyDescent="0.3">
      <c r="A790" s="13">
        <v>780</v>
      </c>
      <c r="B790" s="376"/>
      <c r="C790" s="403"/>
      <c r="D790" s="82" t="s">
        <v>14</v>
      </c>
      <c r="E790" s="81" t="s">
        <v>207</v>
      </c>
      <c r="F790" s="83" t="s">
        <v>2063</v>
      </c>
      <c r="G790" s="469"/>
      <c r="H790" s="55"/>
      <c r="I790" s="55"/>
      <c r="J790" s="56"/>
      <c r="K790" s="388"/>
      <c r="L790" s="51">
        <v>2811038.4097272037</v>
      </c>
      <c r="M790" s="51">
        <v>2811038.4097272037</v>
      </c>
      <c r="N790" s="51">
        <v>2811038.4097272037</v>
      </c>
      <c r="O790" s="51">
        <v>2811038.4097272037</v>
      </c>
      <c r="P790" s="51">
        <v>2811038.4097272037</v>
      </c>
      <c r="Q790" s="51">
        <v>2811038.4097272037</v>
      </c>
      <c r="R790" s="51">
        <v>2811038.4097272037</v>
      </c>
      <c r="S790" s="51">
        <v>2811038.4097272037</v>
      </c>
      <c r="T790" s="51">
        <v>2811038.4097272037</v>
      </c>
    </row>
    <row r="791" spans="1:20" s="34" customFormat="1" ht="65.099999999999994" customHeight="1" x14ac:dyDescent="0.3">
      <c r="A791" s="13">
        <v>781</v>
      </c>
      <c r="B791" s="376"/>
      <c r="C791" s="403"/>
      <c r="D791" s="82" t="s">
        <v>14</v>
      </c>
      <c r="E791" s="81" t="s">
        <v>207</v>
      </c>
      <c r="F791" s="83" t="s">
        <v>2064</v>
      </c>
      <c r="G791" s="469"/>
      <c r="H791" s="55"/>
      <c r="I791" s="55"/>
      <c r="J791" s="56"/>
      <c r="K791" s="388"/>
      <c r="L791" s="51">
        <v>2710338.3260385245</v>
      </c>
      <c r="M791" s="51">
        <v>2710338.3260385245</v>
      </c>
      <c r="N791" s="51">
        <v>2710338.3260385245</v>
      </c>
      <c r="O791" s="51">
        <v>2710338.3260385245</v>
      </c>
      <c r="P791" s="51">
        <v>2710338.3260385245</v>
      </c>
      <c r="Q791" s="51">
        <v>2710338.3260385245</v>
      </c>
      <c r="R791" s="51">
        <v>2710338.3260385245</v>
      </c>
      <c r="S791" s="51">
        <v>2710338.3260385245</v>
      </c>
      <c r="T791" s="51">
        <v>2710338.3260385245</v>
      </c>
    </row>
    <row r="792" spans="1:20" s="34" customFormat="1" ht="65.099999999999994" customHeight="1" x14ac:dyDescent="0.3">
      <c r="A792" s="13">
        <v>782</v>
      </c>
      <c r="B792" s="376"/>
      <c r="C792" s="403" t="s">
        <v>2065</v>
      </c>
      <c r="D792" s="82" t="s">
        <v>14</v>
      </c>
      <c r="E792" s="81" t="s">
        <v>207</v>
      </c>
      <c r="F792" s="83" t="s">
        <v>1901</v>
      </c>
      <c r="G792" s="469"/>
      <c r="H792" s="55"/>
      <c r="I792" s="55"/>
      <c r="J792" s="56"/>
      <c r="K792" s="388"/>
      <c r="L792" s="51">
        <v>4492550.4638777478</v>
      </c>
      <c r="M792" s="51">
        <v>4492550.4638777478</v>
      </c>
      <c r="N792" s="51">
        <v>4492550.4638777478</v>
      </c>
      <c r="O792" s="51">
        <v>4492550.4638777478</v>
      </c>
      <c r="P792" s="51">
        <v>4492550.4638777478</v>
      </c>
      <c r="Q792" s="51">
        <v>4492550.4638777478</v>
      </c>
      <c r="R792" s="51">
        <v>4492550.4638777478</v>
      </c>
      <c r="S792" s="51">
        <v>4492550.4638777478</v>
      </c>
      <c r="T792" s="51">
        <v>4492550.4638777478</v>
      </c>
    </row>
    <row r="793" spans="1:20" s="34" customFormat="1" ht="65.099999999999994" customHeight="1" x14ac:dyDescent="0.3">
      <c r="A793" s="13">
        <v>783</v>
      </c>
      <c r="B793" s="376"/>
      <c r="C793" s="403"/>
      <c r="D793" s="82" t="s">
        <v>14</v>
      </c>
      <c r="E793" s="81" t="s">
        <v>207</v>
      </c>
      <c r="F793" s="83" t="s">
        <v>1888</v>
      </c>
      <c r="G793" s="469"/>
      <c r="H793" s="55"/>
      <c r="I793" s="55"/>
      <c r="J793" s="56"/>
      <c r="K793" s="388"/>
      <c r="L793" s="51">
        <v>4070123.0626027472</v>
      </c>
      <c r="M793" s="51">
        <v>4070123.0626027472</v>
      </c>
      <c r="N793" s="51">
        <v>4070123.0626027472</v>
      </c>
      <c r="O793" s="51">
        <v>4070123.0626027472</v>
      </c>
      <c r="P793" s="51">
        <v>4070123.0626027472</v>
      </c>
      <c r="Q793" s="51">
        <v>4070123.0626027472</v>
      </c>
      <c r="R793" s="51">
        <v>4070123.0626027472</v>
      </c>
      <c r="S793" s="51">
        <v>4070123.0626027472</v>
      </c>
      <c r="T793" s="51">
        <v>4070123.0626027472</v>
      </c>
    </row>
    <row r="794" spans="1:20" s="34" customFormat="1" ht="65.099999999999994" customHeight="1" x14ac:dyDescent="0.3">
      <c r="A794" s="13">
        <v>784</v>
      </c>
      <c r="B794" s="376"/>
      <c r="C794" s="403"/>
      <c r="D794" s="82" t="s">
        <v>14</v>
      </c>
      <c r="E794" s="81" t="s">
        <v>207</v>
      </c>
      <c r="F794" s="83" t="s">
        <v>1902</v>
      </c>
      <c r="G794" s="469"/>
      <c r="H794" s="55"/>
      <c r="I794" s="55"/>
      <c r="J794" s="56"/>
      <c r="K794" s="388"/>
      <c r="L794" s="51">
        <v>3780552.4758362337</v>
      </c>
      <c r="M794" s="51">
        <v>3780552.4758362337</v>
      </c>
      <c r="N794" s="51">
        <v>3780552.4758362337</v>
      </c>
      <c r="O794" s="51">
        <v>3780552.4758362337</v>
      </c>
      <c r="P794" s="51">
        <v>3780552.4758362337</v>
      </c>
      <c r="Q794" s="51">
        <v>3780552.4758362337</v>
      </c>
      <c r="R794" s="51">
        <v>3780552.4758362337</v>
      </c>
      <c r="S794" s="51">
        <v>3780552.4758362337</v>
      </c>
      <c r="T794" s="51">
        <v>3780552.4758362337</v>
      </c>
    </row>
    <row r="795" spans="1:20" s="34" customFormat="1" ht="65.099999999999994" customHeight="1" x14ac:dyDescent="0.3">
      <c r="A795" s="13">
        <v>785</v>
      </c>
      <c r="B795" s="376"/>
      <c r="C795" s="403"/>
      <c r="D795" s="82" t="s">
        <v>14</v>
      </c>
      <c r="E795" s="81" t="s">
        <v>207</v>
      </c>
      <c r="F795" s="83" t="s">
        <v>1903</v>
      </c>
      <c r="G795" s="469"/>
      <c r="H795" s="55"/>
      <c r="I795" s="55"/>
      <c r="J795" s="56"/>
      <c r="K795" s="388"/>
      <c r="L795" s="51">
        <v>3593649.34010982</v>
      </c>
      <c r="M795" s="51">
        <v>3593649.34010982</v>
      </c>
      <c r="N795" s="51">
        <v>3593649.34010982</v>
      </c>
      <c r="O795" s="51">
        <v>3593649.34010982</v>
      </c>
      <c r="P795" s="51">
        <v>3593649.34010982</v>
      </c>
      <c r="Q795" s="51">
        <v>3593649.34010982</v>
      </c>
      <c r="R795" s="51">
        <v>3593649.34010982</v>
      </c>
      <c r="S795" s="51">
        <v>3593649.34010982</v>
      </c>
      <c r="T795" s="51">
        <v>3593649.34010982</v>
      </c>
    </row>
    <row r="796" spans="1:20" s="34" customFormat="1" ht="65.099999999999994" customHeight="1" x14ac:dyDescent="0.3">
      <c r="A796" s="13">
        <v>786</v>
      </c>
      <c r="B796" s="376"/>
      <c r="C796" s="403" t="s">
        <v>2066</v>
      </c>
      <c r="D796" s="82" t="s">
        <v>14</v>
      </c>
      <c r="E796" s="81" t="s">
        <v>207</v>
      </c>
      <c r="F796" s="83" t="s">
        <v>1901</v>
      </c>
      <c r="G796" s="469"/>
      <c r="H796" s="55"/>
      <c r="I796" s="55"/>
      <c r="J796" s="56"/>
      <c r="K796" s="388"/>
      <c r="L796" s="51">
        <v>4552241.1499202428</v>
      </c>
      <c r="M796" s="51">
        <v>4552241.1499202428</v>
      </c>
      <c r="N796" s="51">
        <v>4552241.1499202428</v>
      </c>
      <c r="O796" s="51">
        <v>4552241.1499202428</v>
      </c>
      <c r="P796" s="51">
        <v>4552241.1499202428</v>
      </c>
      <c r="Q796" s="51">
        <v>4552241.1499202428</v>
      </c>
      <c r="R796" s="51">
        <v>4552241.1499202428</v>
      </c>
      <c r="S796" s="51">
        <v>4552241.1499202428</v>
      </c>
      <c r="T796" s="51">
        <v>4552241.1499202428</v>
      </c>
    </row>
    <row r="797" spans="1:20" s="34" customFormat="1" ht="65.099999999999994" customHeight="1" x14ac:dyDescent="0.3">
      <c r="A797" s="13">
        <v>787</v>
      </c>
      <c r="B797" s="376"/>
      <c r="C797" s="403"/>
      <c r="D797" s="82" t="s">
        <v>14</v>
      </c>
      <c r="E797" s="81" t="s">
        <v>207</v>
      </c>
      <c r="F797" s="83" t="s">
        <v>1888</v>
      </c>
      <c r="G797" s="469"/>
      <c r="H797" s="55"/>
      <c r="I797" s="55"/>
      <c r="J797" s="56"/>
      <c r="K797" s="388"/>
      <c r="L797" s="51">
        <v>4082302.8049690374</v>
      </c>
      <c r="M797" s="51">
        <v>4082302.8049690374</v>
      </c>
      <c r="N797" s="51">
        <v>4082302.8049690374</v>
      </c>
      <c r="O797" s="51">
        <v>4082302.8049690374</v>
      </c>
      <c r="P797" s="51">
        <v>4082302.8049690374</v>
      </c>
      <c r="Q797" s="51">
        <v>4082302.8049690374</v>
      </c>
      <c r="R797" s="51">
        <v>4082302.8049690374</v>
      </c>
      <c r="S797" s="51">
        <v>4082302.8049690374</v>
      </c>
      <c r="T797" s="51">
        <v>4082302.8049690374</v>
      </c>
    </row>
    <row r="798" spans="1:20" s="34" customFormat="1" ht="65.099999999999994" customHeight="1" x14ac:dyDescent="0.3">
      <c r="A798" s="13">
        <v>788</v>
      </c>
      <c r="B798" s="376"/>
      <c r="C798" s="403"/>
      <c r="D798" s="82" t="s">
        <v>14</v>
      </c>
      <c r="E798" s="81" t="s">
        <v>207</v>
      </c>
      <c r="F798" s="83" t="s">
        <v>1902</v>
      </c>
      <c r="G798" s="469"/>
      <c r="H798" s="55"/>
      <c r="I798" s="55"/>
      <c r="J798" s="56"/>
      <c r="K798" s="388"/>
      <c r="L798" s="51">
        <v>3807425.4663280193</v>
      </c>
      <c r="M798" s="51">
        <v>3807425.4663280193</v>
      </c>
      <c r="N798" s="51">
        <v>3807425.4663280193</v>
      </c>
      <c r="O798" s="51">
        <v>3807425.4663280193</v>
      </c>
      <c r="P798" s="51">
        <v>3807425.4663280193</v>
      </c>
      <c r="Q798" s="51">
        <v>3807425.4663280193</v>
      </c>
      <c r="R798" s="51">
        <v>3807425.4663280193</v>
      </c>
      <c r="S798" s="51">
        <v>3807425.4663280193</v>
      </c>
      <c r="T798" s="51">
        <v>3807425.4663280193</v>
      </c>
    </row>
    <row r="799" spans="1:20" s="34" customFormat="1" ht="65.099999999999994" customHeight="1" x14ac:dyDescent="0.3">
      <c r="A799" s="13">
        <v>789</v>
      </c>
      <c r="B799" s="376"/>
      <c r="C799" s="403"/>
      <c r="D799" s="82" t="s">
        <v>14</v>
      </c>
      <c r="E799" s="81" t="s">
        <v>207</v>
      </c>
      <c r="F799" s="83" t="s">
        <v>1903</v>
      </c>
      <c r="G799" s="469"/>
      <c r="H799" s="55"/>
      <c r="I799" s="55"/>
      <c r="J799" s="56"/>
      <c r="K799" s="388"/>
      <c r="L799" s="51">
        <v>3589135.2319778567</v>
      </c>
      <c r="M799" s="51">
        <v>3589135.2319778567</v>
      </c>
      <c r="N799" s="51">
        <v>3589135.2319778567</v>
      </c>
      <c r="O799" s="51">
        <v>3589135.2319778567</v>
      </c>
      <c r="P799" s="51">
        <v>3589135.2319778567</v>
      </c>
      <c r="Q799" s="51">
        <v>3589135.2319778567</v>
      </c>
      <c r="R799" s="51">
        <v>3589135.2319778567</v>
      </c>
      <c r="S799" s="51">
        <v>3589135.2319778567</v>
      </c>
      <c r="T799" s="51">
        <v>3589135.2319778567</v>
      </c>
    </row>
    <row r="800" spans="1:20" s="34" customFormat="1" ht="65.099999999999994" customHeight="1" x14ac:dyDescent="0.3">
      <c r="A800" s="13">
        <v>790</v>
      </c>
      <c r="B800" s="376"/>
      <c r="C800" s="403" t="s">
        <v>2067</v>
      </c>
      <c r="D800" s="82" t="s">
        <v>14</v>
      </c>
      <c r="E800" s="81" t="s">
        <v>207</v>
      </c>
      <c r="F800" s="83" t="s">
        <v>1901</v>
      </c>
      <c r="G800" s="469"/>
      <c r="H800" s="55"/>
      <c r="I800" s="55"/>
      <c r="J800" s="56"/>
      <c r="K800" s="388"/>
      <c r="L800" s="51">
        <v>3702838.4777246648</v>
      </c>
      <c r="M800" s="51">
        <v>3702838.4777246648</v>
      </c>
      <c r="N800" s="51">
        <v>3702838.4777246648</v>
      </c>
      <c r="O800" s="51">
        <v>3702838.4777246648</v>
      </c>
      <c r="P800" s="51">
        <v>3702838.4777246648</v>
      </c>
      <c r="Q800" s="51">
        <v>3702838.4777246648</v>
      </c>
      <c r="R800" s="51">
        <v>3702838.4777246648</v>
      </c>
      <c r="S800" s="51">
        <v>3702838.4777246648</v>
      </c>
      <c r="T800" s="51">
        <v>3702838.4777246648</v>
      </c>
    </row>
    <row r="801" spans="1:20" s="34" customFormat="1" ht="65.099999999999994" customHeight="1" x14ac:dyDescent="0.3">
      <c r="A801" s="13">
        <v>791</v>
      </c>
      <c r="B801" s="376"/>
      <c r="C801" s="403"/>
      <c r="D801" s="82" t="s">
        <v>14</v>
      </c>
      <c r="E801" s="81" t="s">
        <v>207</v>
      </c>
      <c r="F801" s="83" t="s">
        <v>1888</v>
      </c>
      <c r="G801" s="469"/>
      <c r="H801" s="55"/>
      <c r="I801" s="55"/>
      <c r="J801" s="56"/>
      <c r="K801" s="388"/>
      <c r="L801" s="51">
        <v>3302954.1641312595</v>
      </c>
      <c r="M801" s="51">
        <v>3302954.1641312595</v>
      </c>
      <c r="N801" s="51">
        <v>3302954.1641312595</v>
      </c>
      <c r="O801" s="51">
        <v>3302954.1641312595</v>
      </c>
      <c r="P801" s="51">
        <v>3302954.1641312595</v>
      </c>
      <c r="Q801" s="51">
        <v>3302954.1641312595</v>
      </c>
      <c r="R801" s="51">
        <v>3302954.1641312595</v>
      </c>
      <c r="S801" s="51">
        <v>3302954.1641312595</v>
      </c>
      <c r="T801" s="51">
        <v>3302954.1641312595</v>
      </c>
    </row>
    <row r="802" spans="1:20" s="34" customFormat="1" ht="65.099999999999994" customHeight="1" x14ac:dyDescent="0.3">
      <c r="A802" s="13">
        <v>792</v>
      </c>
      <c r="B802" s="376"/>
      <c r="C802" s="403"/>
      <c r="D802" s="82" t="s">
        <v>14</v>
      </c>
      <c r="E802" s="81" t="s">
        <v>207</v>
      </c>
      <c r="F802" s="83" t="s">
        <v>1902</v>
      </c>
      <c r="G802" s="469"/>
      <c r="H802" s="55"/>
      <c r="I802" s="55"/>
      <c r="J802" s="56"/>
      <c r="K802" s="388"/>
      <c r="L802" s="51">
        <v>3055127.950237019</v>
      </c>
      <c r="M802" s="51">
        <v>3055127.950237019</v>
      </c>
      <c r="N802" s="51">
        <v>3055127.950237019</v>
      </c>
      <c r="O802" s="51">
        <v>3055127.950237019</v>
      </c>
      <c r="P802" s="51">
        <v>3055127.950237019</v>
      </c>
      <c r="Q802" s="51">
        <v>3055127.950237019</v>
      </c>
      <c r="R802" s="51">
        <v>3055127.950237019</v>
      </c>
      <c r="S802" s="51">
        <v>3055127.950237019</v>
      </c>
      <c r="T802" s="51">
        <v>3055127.950237019</v>
      </c>
    </row>
    <row r="803" spans="1:20" s="34" customFormat="1" ht="65.099999999999994" customHeight="1" x14ac:dyDescent="0.3">
      <c r="A803" s="13">
        <v>793</v>
      </c>
      <c r="B803" s="376"/>
      <c r="C803" s="403"/>
      <c r="D803" s="82" t="s">
        <v>14</v>
      </c>
      <c r="E803" s="81" t="s">
        <v>207</v>
      </c>
      <c r="F803" s="83" t="s">
        <v>1903</v>
      </c>
      <c r="G803" s="469"/>
      <c r="H803" s="55"/>
      <c r="I803" s="55"/>
      <c r="J803" s="56"/>
      <c r="K803" s="388"/>
      <c r="L803" s="51">
        <v>2883620.2094982928</v>
      </c>
      <c r="M803" s="51">
        <v>2883620.2094982928</v>
      </c>
      <c r="N803" s="51">
        <v>2883620.2094982928</v>
      </c>
      <c r="O803" s="51">
        <v>2883620.2094982928</v>
      </c>
      <c r="P803" s="51">
        <v>2883620.2094982928</v>
      </c>
      <c r="Q803" s="51">
        <v>2883620.2094982928</v>
      </c>
      <c r="R803" s="51">
        <v>2883620.2094982928</v>
      </c>
      <c r="S803" s="51">
        <v>2883620.2094982928</v>
      </c>
      <c r="T803" s="51">
        <v>2883620.2094982928</v>
      </c>
    </row>
    <row r="804" spans="1:20" s="34" customFormat="1" ht="65.099999999999994" customHeight="1" x14ac:dyDescent="0.3">
      <c r="A804" s="13">
        <v>794</v>
      </c>
      <c r="B804" s="376"/>
      <c r="C804" s="403" t="s">
        <v>2068</v>
      </c>
      <c r="D804" s="82" t="s">
        <v>14</v>
      </c>
      <c r="E804" s="81" t="s">
        <v>207</v>
      </c>
      <c r="F804" s="83" t="s">
        <v>1901</v>
      </c>
      <c r="G804" s="469"/>
      <c r="H804" s="55"/>
      <c r="I804" s="55"/>
      <c r="J804" s="56"/>
      <c r="K804" s="388"/>
      <c r="L804" s="51">
        <v>3708360.0367284128</v>
      </c>
      <c r="M804" s="51">
        <v>3708360.0367284128</v>
      </c>
      <c r="N804" s="51">
        <v>3708360.0367284128</v>
      </c>
      <c r="O804" s="51">
        <v>3708360.0367284128</v>
      </c>
      <c r="P804" s="51">
        <v>3708360.0367284128</v>
      </c>
      <c r="Q804" s="51">
        <v>3708360.0367284128</v>
      </c>
      <c r="R804" s="51">
        <v>3708360.0367284128</v>
      </c>
      <c r="S804" s="51">
        <v>3708360.0367284128</v>
      </c>
      <c r="T804" s="51">
        <v>3708360.0367284128</v>
      </c>
    </row>
    <row r="805" spans="1:20" s="34" customFormat="1" ht="65.099999999999994" customHeight="1" x14ac:dyDescent="0.3">
      <c r="A805" s="13">
        <v>795</v>
      </c>
      <c r="B805" s="376"/>
      <c r="C805" s="403"/>
      <c r="D805" s="82" t="s">
        <v>14</v>
      </c>
      <c r="E805" s="81" t="s">
        <v>207</v>
      </c>
      <c r="F805" s="83" t="s">
        <v>1888</v>
      </c>
      <c r="G805" s="469"/>
      <c r="H805" s="55"/>
      <c r="I805" s="55"/>
      <c r="J805" s="56"/>
      <c r="K805" s="388"/>
      <c r="L805" s="51">
        <v>3329314.7080530738</v>
      </c>
      <c r="M805" s="51">
        <v>3329314.7080530738</v>
      </c>
      <c r="N805" s="51">
        <v>3329314.7080530738</v>
      </c>
      <c r="O805" s="51">
        <v>3329314.7080530738</v>
      </c>
      <c r="P805" s="51">
        <v>3329314.7080530738</v>
      </c>
      <c r="Q805" s="51">
        <v>3329314.7080530738</v>
      </c>
      <c r="R805" s="51">
        <v>3329314.7080530738</v>
      </c>
      <c r="S805" s="51">
        <v>3329314.7080530738</v>
      </c>
      <c r="T805" s="51">
        <v>3329314.7080530738</v>
      </c>
    </row>
    <row r="806" spans="1:20" s="34" customFormat="1" ht="65.099999999999994" customHeight="1" x14ac:dyDescent="0.3">
      <c r="A806" s="13">
        <v>796</v>
      </c>
      <c r="B806" s="376"/>
      <c r="C806" s="403"/>
      <c r="D806" s="82" t="s">
        <v>14</v>
      </c>
      <c r="E806" s="81" t="s">
        <v>207</v>
      </c>
      <c r="F806" s="83" t="s">
        <v>1902</v>
      </c>
      <c r="G806" s="469"/>
      <c r="H806" s="55"/>
      <c r="I806" s="55"/>
      <c r="J806" s="56"/>
      <c r="K806" s="388"/>
      <c r="L806" s="51">
        <v>3089843.9140190757</v>
      </c>
      <c r="M806" s="51">
        <v>3089843.9140190757</v>
      </c>
      <c r="N806" s="51">
        <v>3089843.9140190757</v>
      </c>
      <c r="O806" s="51">
        <v>3089843.9140190757</v>
      </c>
      <c r="P806" s="51">
        <v>3089843.9140190757</v>
      </c>
      <c r="Q806" s="51">
        <v>3089843.9140190757</v>
      </c>
      <c r="R806" s="51">
        <v>3089843.9140190757</v>
      </c>
      <c r="S806" s="51">
        <v>3089843.9140190757</v>
      </c>
      <c r="T806" s="51">
        <v>3089843.9140190757</v>
      </c>
    </row>
    <row r="807" spans="1:20" s="34" customFormat="1" ht="65.099999999999994" customHeight="1" x14ac:dyDescent="0.3">
      <c r="A807" s="13">
        <v>797</v>
      </c>
      <c r="B807" s="376"/>
      <c r="C807" s="403"/>
      <c r="D807" s="82" t="s">
        <v>14</v>
      </c>
      <c r="E807" s="81" t="s">
        <v>207</v>
      </c>
      <c r="F807" s="83" t="s">
        <v>1903</v>
      </c>
      <c r="G807" s="469"/>
      <c r="H807" s="55"/>
      <c r="I807" s="55"/>
      <c r="J807" s="56"/>
      <c r="K807" s="388"/>
      <c r="L807" s="51">
        <v>2913579.8708423618</v>
      </c>
      <c r="M807" s="51">
        <v>2913579.8708423618</v>
      </c>
      <c r="N807" s="51">
        <v>2913579.8708423618</v>
      </c>
      <c r="O807" s="51">
        <v>2913579.8708423618</v>
      </c>
      <c r="P807" s="51">
        <v>2913579.8708423618</v>
      </c>
      <c r="Q807" s="51">
        <v>2913579.8708423618</v>
      </c>
      <c r="R807" s="51">
        <v>2913579.8708423618</v>
      </c>
      <c r="S807" s="51">
        <v>2913579.8708423618</v>
      </c>
      <c r="T807" s="51">
        <v>2913579.8708423618</v>
      </c>
    </row>
    <row r="808" spans="1:20" s="34" customFormat="1" ht="65.099999999999994" customHeight="1" x14ac:dyDescent="0.3">
      <c r="A808" s="13">
        <v>798</v>
      </c>
      <c r="B808" s="376"/>
      <c r="C808" s="403" t="s">
        <v>2069</v>
      </c>
      <c r="D808" s="82" t="s">
        <v>14</v>
      </c>
      <c r="E808" s="81" t="s">
        <v>207</v>
      </c>
      <c r="F808" s="83" t="s">
        <v>1906</v>
      </c>
      <c r="G808" s="469"/>
      <c r="H808" s="55"/>
      <c r="I808" s="55"/>
      <c r="J808" s="56"/>
      <c r="K808" s="388"/>
      <c r="L808" s="51">
        <v>5058753.9696236178</v>
      </c>
      <c r="M808" s="51">
        <v>5058753.9696236178</v>
      </c>
      <c r="N808" s="51">
        <v>5058753.9696236178</v>
      </c>
      <c r="O808" s="51">
        <v>5058753.9696236178</v>
      </c>
      <c r="P808" s="51">
        <v>5058753.9696236178</v>
      </c>
      <c r="Q808" s="51">
        <v>5058753.9696236178</v>
      </c>
      <c r="R808" s="51">
        <v>5058753.9696236178</v>
      </c>
      <c r="S808" s="51">
        <v>5058753.9696236178</v>
      </c>
      <c r="T808" s="51">
        <v>5058753.9696236178</v>
      </c>
    </row>
    <row r="809" spans="1:20" s="34" customFormat="1" ht="65.099999999999994" customHeight="1" x14ac:dyDescent="0.3">
      <c r="A809" s="13">
        <v>799</v>
      </c>
      <c r="B809" s="376"/>
      <c r="C809" s="403"/>
      <c r="D809" s="82" t="s">
        <v>14</v>
      </c>
      <c r="E809" s="81" t="s">
        <v>207</v>
      </c>
      <c r="F809" s="83" t="s">
        <v>1907</v>
      </c>
      <c r="G809" s="469"/>
      <c r="H809" s="55"/>
      <c r="I809" s="55"/>
      <c r="J809" s="56"/>
      <c r="K809" s="388"/>
      <c r="L809" s="51">
        <v>4462695.4822698096</v>
      </c>
      <c r="M809" s="51">
        <v>4462695.4822698096</v>
      </c>
      <c r="N809" s="51">
        <v>4462695.4822698096</v>
      </c>
      <c r="O809" s="51">
        <v>4462695.4822698096</v>
      </c>
      <c r="P809" s="51">
        <v>4462695.4822698096</v>
      </c>
      <c r="Q809" s="51">
        <v>4462695.4822698096</v>
      </c>
      <c r="R809" s="51">
        <v>4462695.4822698096</v>
      </c>
      <c r="S809" s="51">
        <v>4462695.4822698096</v>
      </c>
      <c r="T809" s="51">
        <v>4462695.4822698096</v>
      </c>
    </row>
    <row r="810" spans="1:20" s="34" customFormat="1" ht="65.099999999999994" customHeight="1" x14ac:dyDescent="0.3">
      <c r="A810" s="13">
        <v>800</v>
      </c>
      <c r="B810" s="376"/>
      <c r="C810" s="403"/>
      <c r="D810" s="82" t="s">
        <v>14</v>
      </c>
      <c r="E810" s="81" t="s">
        <v>207</v>
      </c>
      <c r="F810" s="83" t="s">
        <v>1908</v>
      </c>
      <c r="G810" s="469"/>
      <c r="H810" s="55"/>
      <c r="I810" s="55"/>
      <c r="J810" s="56"/>
      <c r="K810" s="388"/>
      <c r="L810" s="51">
        <v>4049863.4057154111</v>
      </c>
      <c r="M810" s="51">
        <v>4049863.4057154111</v>
      </c>
      <c r="N810" s="51">
        <v>4049863.4057154111</v>
      </c>
      <c r="O810" s="51">
        <v>4049863.4057154111</v>
      </c>
      <c r="P810" s="51">
        <v>4049863.4057154111</v>
      </c>
      <c r="Q810" s="51">
        <v>4049863.4057154111</v>
      </c>
      <c r="R810" s="51">
        <v>4049863.4057154111</v>
      </c>
      <c r="S810" s="51">
        <v>4049863.4057154111</v>
      </c>
      <c r="T810" s="51">
        <v>4049863.4057154111</v>
      </c>
    </row>
    <row r="811" spans="1:20" s="34" customFormat="1" ht="65.099999999999994" customHeight="1" x14ac:dyDescent="0.3">
      <c r="A811" s="13">
        <v>801</v>
      </c>
      <c r="B811" s="376"/>
      <c r="C811" s="403"/>
      <c r="D811" s="82" t="s">
        <v>14</v>
      </c>
      <c r="E811" s="81" t="s">
        <v>207</v>
      </c>
      <c r="F811" s="83" t="s">
        <v>1909</v>
      </c>
      <c r="G811" s="469"/>
      <c r="H811" s="55"/>
      <c r="I811" s="55"/>
      <c r="J811" s="56"/>
      <c r="K811" s="388"/>
      <c r="L811" s="51">
        <v>3796074.6567342463</v>
      </c>
      <c r="M811" s="51">
        <v>3796074.6567342463</v>
      </c>
      <c r="N811" s="51">
        <v>3796074.6567342463</v>
      </c>
      <c r="O811" s="51">
        <v>3796074.6567342463</v>
      </c>
      <c r="P811" s="51">
        <v>3796074.6567342463</v>
      </c>
      <c r="Q811" s="51">
        <v>3796074.6567342463</v>
      </c>
      <c r="R811" s="51">
        <v>3796074.6567342463</v>
      </c>
      <c r="S811" s="51">
        <v>3796074.6567342463</v>
      </c>
      <c r="T811" s="51">
        <v>3796074.6567342463</v>
      </c>
    </row>
    <row r="812" spans="1:20" s="34" customFormat="1" ht="65.099999999999994" customHeight="1" x14ac:dyDescent="0.3">
      <c r="A812" s="13">
        <v>802</v>
      </c>
      <c r="B812" s="376"/>
      <c r="C812" s="403" t="s">
        <v>2070</v>
      </c>
      <c r="D812" s="82" t="s">
        <v>14</v>
      </c>
      <c r="E812" s="81" t="s">
        <v>207</v>
      </c>
      <c r="F812" s="83" t="s">
        <v>1906</v>
      </c>
      <c r="G812" s="469"/>
      <c r="H812" s="55"/>
      <c r="I812" s="55"/>
      <c r="J812" s="56"/>
      <c r="K812" s="388"/>
      <c r="L812" s="51">
        <v>3928961.2920809253</v>
      </c>
      <c r="M812" s="51">
        <v>3928961.2920809253</v>
      </c>
      <c r="N812" s="51">
        <v>3928961.2920809253</v>
      </c>
      <c r="O812" s="51">
        <v>3928961.2920809253</v>
      </c>
      <c r="P812" s="51">
        <v>3928961.2920809253</v>
      </c>
      <c r="Q812" s="51">
        <v>3928961.2920809253</v>
      </c>
      <c r="R812" s="51">
        <v>3928961.2920809253</v>
      </c>
      <c r="S812" s="51">
        <v>3928961.2920809253</v>
      </c>
      <c r="T812" s="51">
        <v>3928961.2920809253</v>
      </c>
    </row>
    <row r="813" spans="1:20" s="34" customFormat="1" ht="65.099999999999994" customHeight="1" x14ac:dyDescent="0.3">
      <c r="A813" s="13">
        <v>803</v>
      </c>
      <c r="B813" s="376"/>
      <c r="C813" s="403"/>
      <c r="D813" s="82" t="s">
        <v>14</v>
      </c>
      <c r="E813" s="81" t="s">
        <v>207</v>
      </c>
      <c r="F813" s="83" t="s">
        <v>1907</v>
      </c>
      <c r="G813" s="469"/>
      <c r="H813" s="55"/>
      <c r="I813" s="55"/>
      <c r="J813" s="56"/>
      <c r="K813" s="388"/>
      <c r="L813" s="51">
        <v>3505591.2945467052</v>
      </c>
      <c r="M813" s="51">
        <v>3505591.2945467052</v>
      </c>
      <c r="N813" s="51">
        <v>3505591.2945467052</v>
      </c>
      <c r="O813" s="51">
        <v>3505591.2945467052</v>
      </c>
      <c r="P813" s="51">
        <v>3505591.2945467052</v>
      </c>
      <c r="Q813" s="51">
        <v>3505591.2945467052</v>
      </c>
      <c r="R813" s="51">
        <v>3505591.2945467052</v>
      </c>
      <c r="S813" s="51">
        <v>3505591.2945467052</v>
      </c>
      <c r="T813" s="51">
        <v>3505591.2945467052</v>
      </c>
    </row>
    <row r="814" spans="1:20" s="34" customFormat="1" ht="65.099999999999994" customHeight="1" x14ac:dyDescent="0.3">
      <c r="A814" s="13">
        <v>804</v>
      </c>
      <c r="B814" s="376"/>
      <c r="C814" s="403"/>
      <c r="D814" s="82" t="s">
        <v>14</v>
      </c>
      <c r="E814" s="81" t="s">
        <v>207</v>
      </c>
      <c r="F814" s="83" t="s">
        <v>1908</v>
      </c>
      <c r="G814" s="469"/>
      <c r="H814" s="55"/>
      <c r="I814" s="55"/>
      <c r="J814" s="56"/>
      <c r="K814" s="388"/>
      <c r="L814" s="51">
        <v>3245786.0467484463</v>
      </c>
      <c r="M814" s="51">
        <v>3245786.0467484463</v>
      </c>
      <c r="N814" s="51">
        <v>3245786.0467484463</v>
      </c>
      <c r="O814" s="51">
        <v>3245786.0467484463</v>
      </c>
      <c r="P814" s="51">
        <v>3245786.0467484463</v>
      </c>
      <c r="Q814" s="51">
        <v>3245786.0467484463</v>
      </c>
      <c r="R814" s="51">
        <v>3245786.0467484463</v>
      </c>
      <c r="S814" s="51">
        <v>3245786.0467484463</v>
      </c>
      <c r="T814" s="51">
        <v>3245786.0467484463</v>
      </c>
    </row>
    <row r="815" spans="1:20" s="34" customFormat="1" ht="65.099999999999994" customHeight="1" x14ac:dyDescent="0.3">
      <c r="A815" s="13">
        <v>805</v>
      </c>
      <c r="B815" s="376"/>
      <c r="C815" s="403"/>
      <c r="D815" s="82" t="s">
        <v>14</v>
      </c>
      <c r="E815" s="81" t="s">
        <v>207</v>
      </c>
      <c r="F815" s="83" t="s">
        <v>1909</v>
      </c>
      <c r="G815" s="469"/>
      <c r="H815" s="55"/>
      <c r="I815" s="55"/>
      <c r="J815" s="56"/>
      <c r="K815" s="388"/>
      <c r="L815" s="51">
        <v>3099750.1345712878</v>
      </c>
      <c r="M815" s="51">
        <v>3099750.1345712878</v>
      </c>
      <c r="N815" s="51">
        <v>3099750.1345712878</v>
      </c>
      <c r="O815" s="51">
        <v>3099750.1345712878</v>
      </c>
      <c r="P815" s="51">
        <v>3099750.1345712878</v>
      </c>
      <c r="Q815" s="51">
        <v>3099750.1345712878</v>
      </c>
      <c r="R815" s="51">
        <v>3099750.1345712878</v>
      </c>
      <c r="S815" s="51">
        <v>3099750.1345712878</v>
      </c>
      <c r="T815" s="51">
        <v>3099750.1345712878</v>
      </c>
    </row>
    <row r="816" spans="1:20" s="34" customFormat="1" ht="65.099999999999994" customHeight="1" x14ac:dyDescent="0.3">
      <c r="A816" s="13">
        <v>806</v>
      </c>
      <c r="B816" s="376"/>
      <c r="C816" s="403" t="s">
        <v>2071</v>
      </c>
      <c r="D816" s="82" t="s">
        <v>14</v>
      </c>
      <c r="E816" s="81" t="s">
        <v>207</v>
      </c>
      <c r="F816" s="83" t="s">
        <v>1901</v>
      </c>
      <c r="G816" s="469"/>
      <c r="H816" s="55"/>
      <c r="I816" s="55"/>
      <c r="J816" s="56"/>
      <c r="K816" s="388"/>
      <c r="L816" s="51">
        <v>4072445.4105031951</v>
      </c>
      <c r="M816" s="51">
        <v>4072445.4105031951</v>
      </c>
      <c r="N816" s="51">
        <v>4072445.4105031951</v>
      </c>
      <c r="O816" s="51">
        <v>4072445.4105031951</v>
      </c>
      <c r="P816" s="51">
        <v>4072445.4105031951</v>
      </c>
      <c r="Q816" s="51">
        <v>4072445.4105031951</v>
      </c>
      <c r="R816" s="51">
        <v>4072445.4105031951</v>
      </c>
      <c r="S816" s="51">
        <v>4072445.4105031951</v>
      </c>
      <c r="T816" s="51">
        <v>4072445.4105031951</v>
      </c>
    </row>
    <row r="817" spans="1:20" s="34" customFormat="1" ht="65.099999999999994" customHeight="1" x14ac:dyDescent="0.3">
      <c r="A817" s="13">
        <v>807</v>
      </c>
      <c r="B817" s="376"/>
      <c r="C817" s="403"/>
      <c r="D817" s="82" t="s">
        <v>14</v>
      </c>
      <c r="E817" s="81" t="s">
        <v>207</v>
      </c>
      <c r="F817" s="83" t="s">
        <v>1888</v>
      </c>
      <c r="G817" s="469"/>
      <c r="H817" s="55"/>
      <c r="I817" s="55"/>
      <c r="J817" s="56"/>
      <c r="K817" s="388"/>
      <c r="L817" s="51">
        <v>3594514.4911802411</v>
      </c>
      <c r="M817" s="51">
        <v>3594514.4911802411</v>
      </c>
      <c r="N817" s="51">
        <v>3594514.4911802411</v>
      </c>
      <c r="O817" s="51">
        <v>3594514.4911802411</v>
      </c>
      <c r="P817" s="51">
        <v>3594514.4911802411</v>
      </c>
      <c r="Q817" s="51">
        <v>3594514.4911802411</v>
      </c>
      <c r="R817" s="51">
        <v>3594514.4911802411</v>
      </c>
      <c r="S817" s="51">
        <v>3594514.4911802411</v>
      </c>
      <c r="T817" s="51">
        <v>3594514.4911802411</v>
      </c>
    </row>
    <row r="818" spans="1:20" s="34" customFormat="1" ht="65.099999999999994" customHeight="1" x14ac:dyDescent="0.3">
      <c r="A818" s="13">
        <v>808</v>
      </c>
      <c r="B818" s="376"/>
      <c r="C818" s="403"/>
      <c r="D818" s="82" t="s">
        <v>14</v>
      </c>
      <c r="E818" s="81" t="s">
        <v>207</v>
      </c>
      <c r="F818" s="83" t="s">
        <v>1902</v>
      </c>
      <c r="G818" s="469"/>
      <c r="H818" s="55"/>
      <c r="I818" s="55"/>
      <c r="J818" s="56"/>
      <c r="K818" s="388"/>
      <c r="L818" s="51">
        <v>3310143.167203052</v>
      </c>
      <c r="M818" s="51">
        <v>3310143.167203052</v>
      </c>
      <c r="N818" s="51">
        <v>3310143.167203052</v>
      </c>
      <c r="O818" s="51">
        <v>3310143.167203052</v>
      </c>
      <c r="P818" s="51">
        <v>3310143.167203052</v>
      </c>
      <c r="Q818" s="51">
        <v>3310143.167203052</v>
      </c>
      <c r="R818" s="51">
        <v>3310143.167203052</v>
      </c>
      <c r="S818" s="51">
        <v>3310143.167203052</v>
      </c>
      <c r="T818" s="51">
        <v>3310143.167203052</v>
      </c>
    </row>
    <row r="819" spans="1:20" s="34" customFormat="1" ht="65.099999999999994" customHeight="1" x14ac:dyDescent="0.3">
      <c r="A819" s="13">
        <v>809</v>
      </c>
      <c r="B819" s="376"/>
      <c r="C819" s="403"/>
      <c r="D819" s="82" t="s">
        <v>14</v>
      </c>
      <c r="E819" s="81" t="s">
        <v>207</v>
      </c>
      <c r="F819" s="83" t="s">
        <v>1903</v>
      </c>
      <c r="G819" s="469"/>
      <c r="H819" s="55"/>
      <c r="I819" s="55"/>
      <c r="J819" s="56"/>
      <c r="K819" s="388"/>
      <c r="L819" s="51">
        <v>3096487.1919839326</v>
      </c>
      <c r="M819" s="51">
        <v>3096487.1919839326</v>
      </c>
      <c r="N819" s="51">
        <v>3096487.1919839326</v>
      </c>
      <c r="O819" s="51">
        <v>3096487.1919839326</v>
      </c>
      <c r="P819" s="51">
        <v>3096487.1919839326</v>
      </c>
      <c r="Q819" s="51">
        <v>3096487.1919839326</v>
      </c>
      <c r="R819" s="51">
        <v>3096487.1919839326</v>
      </c>
      <c r="S819" s="51">
        <v>3096487.1919839326</v>
      </c>
      <c r="T819" s="51">
        <v>3096487.1919839326</v>
      </c>
    </row>
    <row r="820" spans="1:20" s="34" customFormat="1" ht="65.099999999999994" customHeight="1" x14ac:dyDescent="0.3">
      <c r="A820" s="13">
        <v>810</v>
      </c>
      <c r="B820" s="376"/>
      <c r="C820" s="403" t="s">
        <v>2072</v>
      </c>
      <c r="D820" s="82" t="s">
        <v>14</v>
      </c>
      <c r="E820" s="81" t="s">
        <v>207</v>
      </c>
      <c r="F820" s="83" t="s">
        <v>1901</v>
      </c>
      <c r="G820" s="469"/>
      <c r="H820" s="55"/>
      <c r="I820" s="55"/>
      <c r="J820" s="56"/>
      <c r="K820" s="388"/>
      <c r="L820" s="51">
        <v>3905663.4940870414</v>
      </c>
      <c r="M820" s="51">
        <v>3905663.4940870414</v>
      </c>
      <c r="N820" s="51">
        <v>3905663.4940870414</v>
      </c>
      <c r="O820" s="51">
        <v>3905663.4940870414</v>
      </c>
      <c r="P820" s="51">
        <v>3905663.4940870414</v>
      </c>
      <c r="Q820" s="51">
        <v>3905663.4940870414</v>
      </c>
      <c r="R820" s="51">
        <v>3905663.4940870414</v>
      </c>
      <c r="S820" s="51">
        <v>3905663.4940870414</v>
      </c>
      <c r="T820" s="51">
        <v>3905663.4940870414</v>
      </c>
    </row>
    <row r="821" spans="1:20" s="34" customFormat="1" ht="65.099999999999994" customHeight="1" x14ac:dyDescent="0.3">
      <c r="A821" s="13">
        <v>811</v>
      </c>
      <c r="B821" s="376"/>
      <c r="C821" s="403"/>
      <c r="D821" s="82" t="s">
        <v>14</v>
      </c>
      <c r="E821" s="81" t="s">
        <v>207</v>
      </c>
      <c r="F821" s="83" t="s">
        <v>1888</v>
      </c>
      <c r="G821" s="469"/>
      <c r="H821" s="55"/>
      <c r="I821" s="55"/>
      <c r="J821" s="56"/>
      <c r="K821" s="388"/>
      <c r="L821" s="51">
        <v>3554870.4009359535</v>
      </c>
      <c r="M821" s="51">
        <v>3554870.4009359535</v>
      </c>
      <c r="N821" s="51">
        <v>3554870.4009359535</v>
      </c>
      <c r="O821" s="51">
        <v>3554870.4009359535</v>
      </c>
      <c r="P821" s="51">
        <v>3554870.4009359535</v>
      </c>
      <c r="Q821" s="51">
        <v>3554870.4009359535</v>
      </c>
      <c r="R821" s="51">
        <v>3554870.4009359535</v>
      </c>
      <c r="S821" s="51">
        <v>3554870.4009359535</v>
      </c>
      <c r="T821" s="51">
        <v>3554870.4009359535</v>
      </c>
    </row>
    <row r="822" spans="1:20" s="34" customFormat="1" ht="65.099999999999994" customHeight="1" x14ac:dyDescent="0.3">
      <c r="A822" s="13">
        <v>812</v>
      </c>
      <c r="B822" s="376"/>
      <c r="C822" s="403"/>
      <c r="D822" s="82" t="s">
        <v>14</v>
      </c>
      <c r="E822" s="81" t="s">
        <v>207</v>
      </c>
      <c r="F822" s="83" t="s">
        <v>1902</v>
      </c>
      <c r="G822" s="469"/>
      <c r="H822" s="55"/>
      <c r="I822" s="55"/>
      <c r="J822" s="56"/>
      <c r="K822" s="388"/>
      <c r="L822" s="51">
        <v>3256113.8729924364</v>
      </c>
      <c r="M822" s="51">
        <v>3256113.8729924364</v>
      </c>
      <c r="N822" s="51">
        <v>3256113.8729924364</v>
      </c>
      <c r="O822" s="51">
        <v>3256113.8729924364</v>
      </c>
      <c r="P822" s="51">
        <v>3256113.8729924364</v>
      </c>
      <c r="Q822" s="51">
        <v>3256113.8729924364</v>
      </c>
      <c r="R822" s="51">
        <v>3256113.8729924364</v>
      </c>
      <c r="S822" s="51">
        <v>3256113.8729924364</v>
      </c>
      <c r="T822" s="51">
        <v>3256113.8729924364</v>
      </c>
    </row>
    <row r="823" spans="1:20" s="34" customFormat="1" ht="65.099999999999994" customHeight="1" x14ac:dyDescent="0.3">
      <c r="A823" s="13">
        <v>813</v>
      </c>
      <c r="B823" s="376"/>
      <c r="C823" s="403"/>
      <c r="D823" s="82" t="s">
        <v>14</v>
      </c>
      <c r="E823" s="81" t="s">
        <v>207</v>
      </c>
      <c r="F823" s="83" t="s">
        <v>1903</v>
      </c>
      <c r="G823" s="469"/>
      <c r="H823" s="55"/>
      <c r="I823" s="55"/>
      <c r="J823" s="56"/>
      <c r="K823" s="388"/>
      <c r="L823" s="51">
        <v>3048912.1163504026</v>
      </c>
      <c r="M823" s="51">
        <v>3048912.1163504026</v>
      </c>
      <c r="N823" s="51">
        <v>3048912.1163504026</v>
      </c>
      <c r="O823" s="51">
        <v>3048912.1163504026</v>
      </c>
      <c r="P823" s="51">
        <v>3048912.1163504026</v>
      </c>
      <c r="Q823" s="51">
        <v>3048912.1163504026</v>
      </c>
      <c r="R823" s="51">
        <v>3048912.1163504026</v>
      </c>
      <c r="S823" s="51">
        <v>3048912.1163504026</v>
      </c>
      <c r="T823" s="51">
        <v>3048912.1163504026</v>
      </c>
    </row>
    <row r="824" spans="1:20" s="34" customFormat="1" ht="65.099999999999994" customHeight="1" x14ac:dyDescent="0.3">
      <c r="A824" s="13">
        <v>814</v>
      </c>
      <c r="B824" s="376"/>
      <c r="C824" s="403" t="s">
        <v>2073</v>
      </c>
      <c r="D824" s="82" t="s">
        <v>14</v>
      </c>
      <c r="E824" s="81" t="s">
        <v>207</v>
      </c>
      <c r="F824" s="83" t="s">
        <v>1906</v>
      </c>
      <c r="G824" s="469"/>
      <c r="H824" s="55"/>
      <c r="I824" s="55"/>
      <c r="J824" s="56"/>
      <c r="K824" s="388"/>
      <c r="L824" s="51">
        <v>4100482.2860494838</v>
      </c>
      <c r="M824" s="51">
        <v>4100482.2860494838</v>
      </c>
      <c r="N824" s="51">
        <v>4100482.2860494838</v>
      </c>
      <c r="O824" s="51">
        <v>4100482.2860494838</v>
      </c>
      <c r="P824" s="51">
        <v>4100482.2860494838</v>
      </c>
      <c r="Q824" s="51">
        <v>4100482.2860494838</v>
      </c>
      <c r="R824" s="51">
        <v>4100482.2860494838</v>
      </c>
      <c r="S824" s="51">
        <v>4100482.2860494838</v>
      </c>
      <c r="T824" s="51">
        <v>4100482.2860494838</v>
      </c>
    </row>
    <row r="825" spans="1:20" s="34" customFormat="1" ht="65.099999999999994" customHeight="1" x14ac:dyDescent="0.3">
      <c r="A825" s="13">
        <v>815</v>
      </c>
      <c r="B825" s="376"/>
      <c r="C825" s="403"/>
      <c r="D825" s="82" t="s">
        <v>14</v>
      </c>
      <c r="E825" s="81" t="s">
        <v>207</v>
      </c>
      <c r="F825" s="83" t="s">
        <v>1907</v>
      </c>
      <c r="G825" s="469"/>
      <c r="H825" s="55"/>
      <c r="I825" s="55"/>
      <c r="J825" s="56"/>
      <c r="K825" s="388"/>
      <c r="L825" s="51">
        <v>3721817.113387824</v>
      </c>
      <c r="M825" s="51">
        <v>3721817.113387824</v>
      </c>
      <c r="N825" s="51">
        <v>3721817.113387824</v>
      </c>
      <c r="O825" s="51">
        <v>3721817.113387824</v>
      </c>
      <c r="P825" s="51">
        <v>3721817.113387824</v>
      </c>
      <c r="Q825" s="51">
        <v>3721817.113387824</v>
      </c>
      <c r="R825" s="51">
        <v>3721817.113387824</v>
      </c>
      <c r="S825" s="51">
        <v>3721817.113387824</v>
      </c>
      <c r="T825" s="51">
        <v>3721817.113387824</v>
      </c>
    </row>
    <row r="826" spans="1:20" s="34" customFormat="1" ht="65.099999999999994" customHeight="1" x14ac:dyDescent="0.3">
      <c r="A826" s="13">
        <v>816</v>
      </c>
      <c r="B826" s="376"/>
      <c r="C826" s="403"/>
      <c r="D826" s="82" t="s">
        <v>14</v>
      </c>
      <c r="E826" s="81" t="s">
        <v>207</v>
      </c>
      <c r="F826" s="83" t="s">
        <v>1908</v>
      </c>
      <c r="G826" s="469"/>
      <c r="H826" s="55"/>
      <c r="I826" s="55"/>
      <c r="J826" s="56"/>
      <c r="K826" s="388"/>
      <c r="L826" s="51">
        <v>3405361.9392656442</v>
      </c>
      <c r="M826" s="51">
        <v>3405361.9392656442</v>
      </c>
      <c r="N826" s="51">
        <v>3405361.9392656442</v>
      </c>
      <c r="O826" s="51">
        <v>3405361.9392656442</v>
      </c>
      <c r="P826" s="51">
        <v>3405361.9392656442</v>
      </c>
      <c r="Q826" s="51">
        <v>3405361.9392656442</v>
      </c>
      <c r="R826" s="51">
        <v>3405361.9392656442</v>
      </c>
      <c r="S826" s="51">
        <v>3405361.9392656442</v>
      </c>
      <c r="T826" s="51">
        <v>3405361.9392656442</v>
      </c>
    </row>
    <row r="827" spans="1:20" s="34" customFormat="1" ht="65.099999999999994" customHeight="1" x14ac:dyDescent="0.3">
      <c r="A827" s="13">
        <v>817</v>
      </c>
      <c r="B827" s="376"/>
      <c r="C827" s="403"/>
      <c r="D827" s="82" t="s">
        <v>14</v>
      </c>
      <c r="E827" s="81" t="s">
        <v>207</v>
      </c>
      <c r="F827" s="83" t="s">
        <v>1909</v>
      </c>
      <c r="G827" s="469"/>
      <c r="H827" s="55"/>
      <c r="I827" s="55"/>
      <c r="J827" s="56"/>
      <c r="K827" s="388"/>
      <c r="L827" s="51">
        <v>3178304.4758707131</v>
      </c>
      <c r="M827" s="51">
        <v>3178304.4758707131</v>
      </c>
      <c r="N827" s="51">
        <v>3178304.4758707131</v>
      </c>
      <c r="O827" s="51">
        <v>3178304.4758707131</v>
      </c>
      <c r="P827" s="51">
        <v>3178304.4758707131</v>
      </c>
      <c r="Q827" s="51">
        <v>3178304.4758707131</v>
      </c>
      <c r="R827" s="51">
        <v>3178304.4758707131</v>
      </c>
      <c r="S827" s="51">
        <v>3178304.4758707131</v>
      </c>
      <c r="T827" s="51">
        <v>3178304.4758707131</v>
      </c>
    </row>
    <row r="828" spans="1:20" s="34" customFormat="1" ht="65.099999999999994" customHeight="1" x14ac:dyDescent="0.3">
      <c r="A828" s="13">
        <v>818</v>
      </c>
      <c r="B828" s="376"/>
      <c r="C828" s="403" t="s">
        <v>2074</v>
      </c>
      <c r="D828" s="82" t="s">
        <v>14</v>
      </c>
      <c r="E828" s="81" t="s">
        <v>207</v>
      </c>
      <c r="F828" s="83" t="s">
        <v>1906</v>
      </c>
      <c r="G828" s="469"/>
      <c r="H828" s="55"/>
      <c r="I828" s="55"/>
      <c r="J828" s="56"/>
      <c r="K828" s="388"/>
      <c r="L828" s="51">
        <v>4462212.3897303632</v>
      </c>
      <c r="M828" s="51">
        <v>4462212.3897303632</v>
      </c>
      <c r="N828" s="51">
        <v>4462212.3897303632</v>
      </c>
      <c r="O828" s="51">
        <v>4462212.3897303632</v>
      </c>
      <c r="P828" s="51">
        <v>4462212.3897303632</v>
      </c>
      <c r="Q828" s="51">
        <v>4462212.3897303632</v>
      </c>
      <c r="R828" s="51">
        <v>4462212.3897303632</v>
      </c>
      <c r="S828" s="51">
        <v>4462212.3897303632</v>
      </c>
      <c r="T828" s="51">
        <v>4462212.3897303632</v>
      </c>
    </row>
    <row r="829" spans="1:20" s="34" customFormat="1" ht="65.099999999999994" customHeight="1" x14ac:dyDescent="0.3">
      <c r="A829" s="13">
        <v>819</v>
      </c>
      <c r="B829" s="376"/>
      <c r="C829" s="403"/>
      <c r="D829" s="82" t="s">
        <v>14</v>
      </c>
      <c r="E829" s="81" t="s">
        <v>207</v>
      </c>
      <c r="F829" s="83" t="s">
        <v>1907</v>
      </c>
      <c r="G829" s="469"/>
      <c r="H829" s="55"/>
      <c r="I829" s="55"/>
      <c r="J829" s="56"/>
      <c r="K829" s="388"/>
      <c r="L829" s="51">
        <v>3913520.5528581259</v>
      </c>
      <c r="M829" s="51">
        <v>3913520.5528581259</v>
      </c>
      <c r="N829" s="51">
        <v>3913520.5528581259</v>
      </c>
      <c r="O829" s="51">
        <v>3913520.5528581259</v>
      </c>
      <c r="P829" s="51">
        <v>3913520.5528581259</v>
      </c>
      <c r="Q829" s="51">
        <v>3913520.5528581259</v>
      </c>
      <c r="R829" s="51">
        <v>3913520.5528581259</v>
      </c>
      <c r="S829" s="51">
        <v>3913520.5528581259</v>
      </c>
      <c r="T829" s="51">
        <v>3913520.5528581259</v>
      </c>
    </row>
    <row r="830" spans="1:20" s="34" customFormat="1" ht="65.099999999999994" customHeight="1" x14ac:dyDescent="0.3">
      <c r="A830" s="13">
        <v>820</v>
      </c>
      <c r="B830" s="376"/>
      <c r="C830" s="403"/>
      <c r="D830" s="82" t="s">
        <v>14</v>
      </c>
      <c r="E830" s="81" t="s">
        <v>207</v>
      </c>
      <c r="F830" s="83" t="s">
        <v>1908</v>
      </c>
      <c r="G830" s="469"/>
      <c r="H830" s="55"/>
      <c r="I830" s="55"/>
      <c r="J830" s="56"/>
      <c r="K830" s="388"/>
      <c r="L830" s="51">
        <v>3544107.0750399167</v>
      </c>
      <c r="M830" s="51">
        <v>3544107.0750399167</v>
      </c>
      <c r="N830" s="51">
        <v>3544107.0750399167</v>
      </c>
      <c r="O830" s="51">
        <v>3544107.0750399167</v>
      </c>
      <c r="P830" s="51">
        <v>3544107.0750399167</v>
      </c>
      <c r="Q830" s="51">
        <v>3544107.0750399167</v>
      </c>
      <c r="R830" s="51">
        <v>3544107.0750399167</v>
      </c>
      <c r="S830" s="51">
        <v>3544107.0750399167</v>
      </c>
      <c r="T830" s="51">
        <v>3544107.0750399167</v>
      </c>
    </row>
    <row r="831" spans="1:20" s="34" customFormat="1" ht="65.099999999999994" customHeight="1" x14ac:dyDescent="0.3">
      <c r="A831" s="13">
        <v>821</v>
      </c>
      <c r="B831" s="376"/>
      <c r="C831" s="403"/>
      <c r="D831" s="82" t="s">
        <v>14</v>
      </c>
      <c r="E831" s="81" t="s">
        <v>207</v>
      </c>
      <c r="F831" s="83" t="s">
        <v>1909</v>
      </c>
      <c r="G831" s="469"/>
      <c r="H831" s="55"/>
      <c r="I831" s="55"/>
      <c r="J831" s="56"/>
      <c r="K831" s="388"/>
      <c r="L831" s="51">
        <v>3293254.6940668346</v>
      </c>
      <c r="M831" s="51">
        <v>3293254.6940668346</v>
      </c>
      <c r="N831" s="51">
        <v>3293254.6940668346</v>
      </c>
      <c r="O831" s="51">
        <v>3293254.6940668346</v>
      </c>
      <c r="P831" s="51">
        <v>3293254.6940668346</v>
      </c>
      <c r="Q831" s="51">
        <v>3293254.6940668346</v>
      </c>
      <c r="R831" s="51">
        <v>3293254.6940668346</v>
      </c>
      <c r="S831" s="51">
        <v>3293254.6940668346</v>
      </c>
      <c r="T831" s="51">
        <v>3293254.6940668346</v>
      </c>
    </row>
    <row r="832" spans="1:20" s="34" customFormat="1" ht="65.099999999999994" customHeight="1" x14ac:dyDescent="0.3">
      <c r="A832" s="13">
        <v>822</v>
      </c>
      <c r="B832" s="376"/>
      <c r="C832" s="403" t="s">
        <v>2075</v>
      </c>
      <c r="D832" s="82" t="s">
        <v>14</v>
      </c>
      <c r="E832" s="81" t="s">
        <v>207</v>
      </c>
      <c r="F832" s="83" t="s">
        <v>2076</v>
      </c>
      <c r="G832" s="469"/>
      <c r="H832" s="55"/>
      <c r="I832" s="55"/>
      <c r="J832" s="56"/>
      <c r="K832" s="388"/>
      <c r="L832" s="51">
        <v>4765373.0622252254</v>
      </c>
      <c r="M832" s="51">
        <v>4765373.0622252254</v>
      </c>
      <c r="N832" s="51">
        <v>4765373.0622252254</v>
      </c>
      <c r="O832" s="51">
        <v>4765373.0622252254</v>
      </c>
      <c r="P832" s="51">
        <v>4765373.0622252254</v>
      </c>
      <c r="Q832" s="51">
        <v>4765373.0622252254</v>
      </c>
      <c r="R832" s="51">
        <v>4765373.0622252254</v>
      </c>
      <c r="S832" s="51">
        <v>4765373.0622252254</v>
      </c>
      <c r="T832" s="51">
        <v>4765373.0622252254</v>
      </c>
    </row>
    <row r="833" spans="1:20" s="34" customFormat="1" ht="65.099999999999994" customHeight="1" x14ac:dyDescent="0.3">
      <c r="A833" s="13">
        <v>823</v>
      </c>
      <c r="B833" s="376"/>
      <c r="C833" s="403"/>
      <c r="D833" s="82" t="s">
        <v>14</v>
      </c>
      <c r="E833" s="81" t="s">
        <v>207</v>
      </c>
      <c r="F833" s="83" t="s">
        <v>2077</v>
      </c>
      <c r="G833" s="469"/>
      <c r="H833" s="55"/>
      <c r="I833" s="55"/>
      <c r="J833" s="56"/>
      <c r="K833" s="388"/>
      <c r="L833" s="51">
        <v>4584806.694740166</v>
      </c>
      <c r="M833" s="51">
        <v>4584806.694740166</v>
      </c>
      <c r="N833" s="51">
        <v>4584806.694740166</v>
      </c>
      <c r="O833" s="51">
        <v>4584806.694740166</v>
      </c>
      <c r="P833" s="51">
        <v>4584806.694740166</v>
      </c>
      <c r="Q833" s="51">
        <v>4584806.694740166</v>
      </c>
      <c r="R833" s="51">
        <v>4584806.694740166</v>
      </c>
      <c r="S833" s="51">
        <v>4584806.694740166</v>
      </c>
      <c r="T833" s="51">
        <v>4584806.694740166</v>
      </c>
    </row>
    <row r="834" spans="1:20" s="34" customFormat="1" ht="65.099999999999994" customHeight="1" x14ac:dyDescent="0.3">
      <c r="A834" s="13">
        <v>824</v>
      </c>
      <c r="B834" s="376"/>
      <c r="C834" s="403"/>
      <c r="D834" s="82" t="s">
        <v>14</v>
      </c>
      <c r="E834" s="81" t="s">
        <v>207</v>
      </c>
      <c r="F834" s="83" t="s">
        <v>2077</v>
      </c>
      <c r="G834" s="469"/>
      <c r="H834" s="55"/>
      <c r="I834" s="55"/>
      <c r="J834" s="56"/>
      <c r="K834" s="388"/>
      <c r="L834" s="51">
        <v>4434791.4769671327</v>
      </c>
      <c r="M834" s="51">
        <v>4434791.4769671327</v>
      </c>
      <c r="N834" s="51">
        <v>4434791.4769671327</v>
      </c>
      <c r="O834" s="51">
        <v>4434791.4769671327</v>
      </c>
      <c r="P834" s="51">
        <v>4434791.4769671327</v>
      </c>
      <c r="Q834" s="51">
        <v>4434791.4769671327</v>
      </c>
      <c r="R834" s="51">
        <v>4434791.4769671327</v>
      </c>
      <c r="S834" s="51">
        <v>4434791.4769671327</v>
      </c>
      <c r="T834" s="51">
        <v>4434791.4769671327</v>
      </c>
    </row>
    <row r="835" spans="1:20" s="34" customFormat="1" ht="65.099999999999994" customHeight="1" x14ac:dyDescent="0.3">
      <c r="A835" s="13">
        <v>825</v>
      </c>
      <c r="B835" s="376"/>
      <c r="C835" s="403"/>
      <c r="D835" s="82" t="s">
        <v>14</v>
      </c>
      <c r="E835" s="81" t="s">
        <v>207</v>
      </c>
      <c r="F835" s="83" t="s">
        <v>2078</v>
      </c>
      <c r="G835" s="469"/>
      <c r="H835" s="55"/>
      <c r="I835" s="55"/>
      <c r="J835" s="56"/>
      <c r="K835" s="388"/>
      <c r="L835" s="51">
        <v>4367396.549884161</v>
      </c>
      <c r="M835" s="51">
        <v>4367396.549884161</v>
      </c>
      <c r="N835" s="51">
        <v>4367396.549884161</v>
      </c>
      <c r="O835" s="51">
        <v>4367396.549884161</v>
      </c>
      <c r="P835" s="51">
        <v>4367396.549884161</v>
      </c>
      <c r="Q835" s="51">
        <v>4367396.549884161</v>
      </c>
      <c r="R835" s="51">
        <v>4367396.549884161</v>
      </c>
      <c r="S835" s="51">
        <v>4367396.549884161</v>
      </c>
      <c r="T835" s="51">
        <v>4367396.549884161</v>
      </c>
    </row>
    <row r="836" spans="1:20" s="34" customFormat="1" ht="65.099999999999994" customHeight="1" x14ac:dyDescent="0.3">
      <c r="A836" s="13">
        <v>826</v>
      </c>
      <c r="B836" s="376"/>
      <c r="C836" s="403"/>
      <c r="D836" s="82" t="s">
        <v>14</v>
      </c>
      <c r="E836" s="81" t="s">
        <v>207</v>
      </c>
      <c r="F836" s="83" t="s">
        <v>2079</v>
      </c>
      <c r="G836" s="469"/>
      <c r="H836" s="55"/>
      <c r="I836" s="55"/>
      <c r="J836" s="56"/>
      <c r="K836" s="388"/>
      <c r="L836" s="51">
        <v>4268266.4409133969</v>
      </c>
      <c r="M836" s="51">
        <v>4268266.4409133969</v>
      </c>
      <c r="N836" s="51">
        <v>4268266.4409133969</v>
      </c>
      <c r="O836" s="51">
        <v>4268266.4409133969</v>
      </c>
      <c r="P836" s="51">
        <v>4268266.4409133969</v>
      </c>
      <c r="Q836" s="51">
        <v>4268266.4409133969</v>
      </c>
      <c r="R836" s="51">
        <v>4268266.4409133969</v>
      </c>
      <c r="S836" s="51">
        <v>4268266.4409133969</v>
      </c>
      <c r="T836" s="51">
        <v>4268266.4409133969</v>
      </c>
    </row>
    <row r="837" spans="1:20" s="34" customFormat="1" ht="65.099999999999994" customHeight="1" x14ac:dyDescent="0.3">
      <c r="A837" s="13">
        <v>827</v>
      </c>
      <c r="B837" s="376"/>
      <c r="C837" s="403"/>
      <c r="D837" s="82" t="s">
        <v>14</v>
      </c>
      <c r="E837" s="81" t="s">
        <v>207</v>
      </c>
      <c r="F837" s="83" t="s">
        <v>2080</v>
      </c>
      <c r="G837" s="469"/>
      <c r="H837" s="55"/>
      <c r="I837" s="55"/>
      <c r="J837" s="56"/>
      <c r="K837" s="388"/>
      <c r="L837" s="51">
        <v>4117460.8143091565</v>
      </c>
      <c r="M837" s="51">
        <v>4117460.8143091565</v>
      </c>
      <c r="N837" s="51">
        <v>4117460.8143091565</v>
      </c>
      <c r="O837" s="51">
        <v>4117460.8143091565</v>
      </c>
      <c r="P837" s="51">
        <v>4117460.8143091565</v>
      </c>
      <c r="Q837" s="51">
        <v>4117460.8143091565</v>
      </c>
      <c r="R837" s="51">
        <v>4117460.8143091565</v>
      </c>
      <c r="S837" s="51">
        <v>4117460.8143091565</v>
      </c>
      <c r="T837" s="51">
        <v>4117460.8143091565</v>
      </c>
    </row>
    <row r="838" spans="1:20" s="34" customFormat="1" ht="65.099999999999994" customHeight="1" x14ac:dyDescent="0.3">
      <c r="A838" s="13">
        <v>828</v>
      </c>
      <c r="B838" s="376"/>
      <c r="C838" s="403"/>
      <c r="D838" s="82" t="s">
        <v>14</v>
      </c>
      <c r="E838" s="81" t="s">
        <v>207</v>
      </c>
      <c r="F838" s="83" t="s">
        <v>2081</v>
      </c>
      <c r="G838" s="469"/>
      <c r="H838" s="55"/>
      <c r="I838" s="55"/>
      <c r="J838" s="56"/>
      <c r="K838" s="388"/>
      <c r="L838" s="51">
        <v>3992301.7600474549</v>
      </c>
      <c r="M838" s="51">
        <v>3992301.7600474549</v>
      </c>
      <c r="N838" s="51">
        <v>3992301.7600474549</v>
      </c>
      <c r="O838" s="51">
        <v>3992301.7600474549</v>
      </c>
      <c r="P838" s="51">
        <v>3992301.7600474549</v>
      </c>
      <c r="Q838" s="51">
        <v>3992301.7600474549</v>
      </c>
      <c r="R838" s="51">
        <v>3992301.7600474549</v>
      </c>
      <c r="S838" s="51">
        <v>3992301.7600474549</v>
      </c>
      <c r="T838" s="51">
        <v>3992301.7600474549</v>
      </c>
    </row>
    <row r="839" spans="1:20" s="34" customFormat="1" ht="65.099999999999994" customHeight="1" x14ac:dyDescent="0.3">
      <c r="A839" s="13">
        <v>829</v>
      </c>
      <c r="B839" s="376"/>
      <c r="C839" s="403"/>
      <c r="D839" s="82" t="s">
        <v>14</v>
      </c>
      <c r="E839" s="81" t="s">
        <v>207</v>
      </c>
      <c r="F839" s="83" t="s">
        <v>2082</v>
      </c>
      <c r="G839" s="469"/>
      <c r="H839" s="55"/>
      <c r="I839" s="55"/>
      <c r="J839" s="56"/>
      <c r="K839" s="388"/>
      <c r="L839" s="51">
        <v>3932816.3571362467</v>
      </c>
      <c r="M839" s="51">
        <v>3932816.3571362467</v>
      </c>
      <c r="N839" s="51">
        <v>3932816.3571362467</v>
      </c>
      <c r="O839" s="51">
        <v>3932816.3571362467</v>
      </c>
      <c r="P839" s="51">
        <v>3932816.3571362467</v>
      </c>
      <c r="Q839" s="51">
        <v>3932816.3571362467</v>
      </c>
      <c r="R839" s="51">
        <v>3932816.3571362467</v>
      </c>
      <c r="S839" s="51">
        <v>3932816.3571362467</v>
      </c>
      <c r="T839" s="51">
        <v>3932816.3571362467</v>
      </c>
    </row>
    <row r="840" spans="1:20" s="34" customFormat="1" ht="65.099999999999994" customHeight="1" x14ac:dyDescent="0.3">
      <c r="A840" s="13">
        <v>830</v>
      </c>
      <c r="B840" s="376"/>
      <c r="C840" s="403" t="s">
        <v>2083</v>
      </c>
      <c r="D840" s="82" t="s">
        <v>14</v>
      </c>
      <c r="E840" s="81" t="s">
        <v>207</v>
      </c>
      <c r="F840" s="83" t="s">
        <v>2076</v>
      </c>
      <c r="G840" s="469"/>
      <c r="H840" s="55"/>
      <c r="I840" s="55"/>
      <c r="J840" s="56"/>
      <c r="K840" s="388"/>
      <c r="L840" s="51">
        <v>4591238.6826166287</v>
      </c>
      <c r="M840" s="51">
        <v>4591238.6826166287</v>
      </c>
      <c r="N840" s="51">
        <v>4591238.6826166287</v>
      </c>
      <c r="O840" s="51">
        <v>4591238.6826166287</v>
      </c>
      <c r="P840" s="51">
        <v>4591238.6826166287</v>
      </c>
      <c r="Q840" s="51">
        <v>4591238.6826166287</v>
      </c>
      <c r="R840" s="51">
        <v>4591238.6826166287</v>
      </c>
      <c r="S840" s="51">
        <v>4591238.6826166287</v>
      </c>
      <c r="T840" s="51">
        <v>4591238.6826166287</v>
      </c>
    </row>
    <row r="841" spans="1:20" s="34" customFormat="1" ht="65.099999999999994" customHeight="1" x14ac:dyDescent="0.3">
      <c r="A841" s="13">
        <v>831</v>
      </c>
      <c r="B841" s="376"/>
      <c r="C841" s="403"/>
      <c r="D841" s="82" t="s">
        <v>14</v>
      </c>
      <c r="E841" s="81" t="s">
        <v>207</v>
      </c>
      <c r="F841" s="83" t="s">
        <v>2077</v>
      </c>
      <c r="G841" s="469"/>
      <c r="H841" s="55"/>
      <c r="I841" s="55"/>
      <c r="J841" s="56"/>
      <c r="K841" s="388"/>
      <c r="L841" s="51">
        <v>4469406.3259610292</v>
      </c>
      <c r="M841" s="51">
        <v>4469406.3259610292</v>
      </c>
      <c r="N841" s="51">
        <v>4469406.3259610292</v>
      </c>
      <c r="O841" s="51">
        <v>4469406.3259610292</v>
      </c>
      <c r="P841" s="51">
        <v>4469406.3259610292</v>
      </c>
      <c r="Q841" s="51">
        <v>4469406.3259610292</v>
      </c>
      <c r="R841" s="51">
        <v>4469406.3259610292</v>
      </c>
      <c r="S841" s="51">
        <v>4469406.3259610292</v>
      </c>
      <c r="T841" s="51">
        <v>4469406.3259610292</v>
      </c>
    </row>
    <row r="842" spans="1:20" s="34" customFormat="1" ht="65.099999999999994" customHeight="1" x14ac:dyDescent="0.3">
      <c r="A842" s="13">
        <v>832</v>
      </c>
      <c r="B842" s="376"/>
      <c r="C842" s="403"/>
      <c r="D842" s="82" t="s">
        <v>14</v>
      </c>
      <c r="E842" s="81" t="s">
        <v>207</v>
      </c>
      <c r="F842" s="83" t="s">
        <v>2084</v>
      </c>
      <c r="G842" s="469"/>
      <c r="H842" s="55"/>
      <c r="I842" s="55"/>
      <c r="J842" s="56"/>
      <c r="K842" s="388"/>
      <c r="L842" s="51">
        <v>4329882.0508042797</v>
      </c>
      <c r="M842" s="51">
        <v>4329882.0508042797</v>
      </c>
      <c r="N842" s="51">
        <v>4329882.0508042797</v>
      </c>
      <c r="O842" s="51">
        <v>4329882.0508042797</v>
      </c>
      <c r="P842" s="51">
        <v>4329882.0508042797</v>
      </c>
      <c r="Q842" s="51">
        <v>4329882.0508042797</v>
      </c>
      <c r="R842" s="51">
        <v>4329882.0508042797</v>
      </c>
      <c r="S842" s="51">
        <v>4329882.0508042797</v>
      </c>
      <c r="T842" s="51">
        <v>4329882.0508042797</v>
      </c>
    </row>
    <row r="843" spans="1:20" s="34" customFormat="1" ht="65.099999999999994" customHeight="1" x14ac:dyDescent="0.3">
      <c r="A843" s="13">
        <v>833</v>
      </c>
      <c r="B843" s="376"/>
      <c r="C843" s="403"/>
      <c r="D843" s="82" t="s">
        <v>14</v>
      </c>
      <c r="E843" s="81" t="s">
        <v>207</v>
      </c>
      <c r="F843" s="83" t="s">
        <v>2078</v>
      </c>
      <c r="G843" s="469"/>
      <c r="H843" s="55"/>
      <c r="I843" s="55"/>
      <c r="J843" s="56"/>
      <c r="K843" s="388"/>
      <c r="L843" s="51">
        <v>4228613.6745399144</v>
      </c>
      <c r="M843" s="51">
        <v>4228613.6745399144</v>
      </c>
      <c r="N843" s="51">
        <v>4228613.6745399144</v>
      </c>
      <c r="O843" s="51">
        <v>4228613.6745399144</v>
      </c>
      <c r="P843" s="51">
        <v>4228613.6745399144</v>
      </c>
      <c r="Q843" s="51">
        <v>4228613.6745399144</v>
      </c>
      <c r="R843" s="51">
        <v>4228613.6745399144</v>
      </c>
      <c r="S843" s="51">
        <v>4228613.6745399144</v>
      </c>
      <c r="T843" s="51">
        <v>4228613.6745399144</v>
      </c>
    </row>
    <row r="844" spans="1:20" s="34" customFormat="1" ht="65.099999999999994" customHeight="1" x14ac:dyDescent="0.3">
      <c r="A844" s="13">
        <v>834</v>
      </c>
      <c r="B844" s="376"/>
      <c r="C844" s="403"/>
      <c r="D844" s="82" t="s">
        <v>14</v>
      </c>
      <c r="E844" s="81" t="s">
        <v>207</v>
      </c>
      <c r="F844" s="83" t="s">
        <v>2079</v>
      </c>
      <c r="G844" s="469"/>
      <c r="H844" s="55"/>
      <c r="I844" s="55"/>
      <c r="J844" s="56"/>
      <c r="K844" s="388"/>
      <c r="L844" s="51">
        <v>4132828.5901067103</v>
      </c>
      <c r="M844" s="51">
        <v>4132828.5901067103</v>
      </c>
      <c r="N844" s="51">
        <v>4132828.5901067103</v>
      </c>
      <c r="O844" s="51">
        <v>4132828.5901067103</v>
      </c>
      <c r="P844" s="51">
        <v>4132828.5901067103</v>
      </c>
      <c r="Q844" s="51">
        <v>4132828.5901067103</v>
      </c>
      <c r="R844" s="51">
        <v>4132828.5901067103</v>
      </c>
      <c r="S844" s="51">
        <v>4132828.5901067103</v>
      </c>
      <c r="T844" s="51">
        <v>4132828.5901067103</v>
      </c>
    </row>
    <row r="845" spans="1:20" s="34" customFormat="1" ht="65.099999999999994" customHeight="1" x14ac:dyDescent="0.3">
      <c r="A845" s="13">
        <v>835</v>
      </c>
      <c r="B845" s="376"/>
      <c r="C845" s="403"/>
      <c r="D845" s="82" t="s">
        <v>14</v>
      </c>
      <c r="E845" s="81" t="s">
        <v>207</v>
      </c>
      <c r="F845" s="83" t="s">
        <v>2081</v>
      </c>
      <c r="G845" s="469"/>
      <c r="H845" s="55"/>
      <c r="I845" s="55"/>
      <c r="J845" s="56"/>
      <c r="K845" s="388"/>
      <c r="L845" s="51">
        <v>4027704.9719253844</v>
      </c>
      <c r="M845" s="51">
        <v>4027704.9719253844</v>
      </c>
      <c r="N845" s="51">
        <v>4027704.9719253844</v>
      </c>
      <c r="O845" s="51">
        <v>4027704.9719253844</v>
      </c>
      <c r="P845" s="51">
        <v>4027704.9719253844</v>
      </c>
      <c r="Q845" s="51">
        <v>4027704.9719253844</v>
      </c>
      <c r="R845" s="51">
        <v>4027704.9719253844</v>
      </c>
      <c r="S845" s="51">
        <v>4027704.9719253844</v>
      </c>
      <c r="T845" s="51">
        <v>4027704.9719253844</v>
      </c>
    </row>
    <row r="846" spans="1:20" s="34" customFormat="1" ht="65.099999999999994" customHeight="1" x14ac:dyDescent="0.3">
      <c r="A846" s="13">
        <v>836</v>
      </c>
      <c r="B846" s="376"/>
      <c r="C846" s="403"/>
      <c r="D846" s="82" t="s">
        <v>14</v>
      </c>
      <c r="E846" s="81" t="s">
        <v>207</v>
      </c>
      <c r="F846" s="83" t="s">
        <v>2081</v>
      </c>
      <c r="G846" s="469"/>
      <c r="H846" s="55"/>
      <c r="I846" s="55"/>
      <c r="J846" s="56"/>
      <c r="K846" s="388"/>
      <c r="L846" s="51">
        <v>3910705.539698571</v>
      </c>
      <c r="M846" s="51">
        <v>3910705.539698571</v>
      </c>
      <c r="N846" s="51">
        <v>3910705.539698571</v>
      </c>
      <c r="O846" s="51">
        <v>3910705.539698571</v>
      </c>
      <c r="P846" s="51">
        <v>3910705.539698571</v>
      </c>
      <c r="Q846" s="51">
        <v>3910705.539698571</v>
      </c>
      <c r="R846" s="51">
        <v>3910705.539698571</v>
      </c>
      <c r="S846" s="51">
        <v>3910705.539698571</v>
      </c>
      <c r="T846" s="51">
        <v>3910705.539698571</v>
      </c>
    </row>
    <row r="847" spans="1:20" s="34" customFormat="1" ht="65.099999999999994" customHeight="1" x14ac:dyDescent="0.3">
      <c r="A847" s="13">
        <v>837</v>
      </c>
      <c r="B847" s="376"/>
      <c r="C847" s="403"/>
      <c r="D847" s="82" t="s">
        <v>14</v>
      </c>
      <c r="E847" s="81" t="s">
        <v>207</v>
      </c>
      <c r="F847" s="83" t="s">
        <v>2082</v>
      </c>
      <c r="G847" s="469"/>
      <c r="H847" s="55"/>
      <c r="I847" s="55"/>
      <c r="J847" s="56"/>
      <c r="K847" s="388"/>
      <c r="L847" s="51">
        <v>3824874.1207573898</v>
      </c>
      <c r="M847" s="51">
        <v>3824874.1207573898</v>
      </c>
      <c r="N847" s="51">
        <v>3824874.1207573898</v>
      </c>
      <c r="O847" s="51">
        <v>3824874.1207573898</v>
      </c>
      <c r="P847" s="51">
        <v>3824874.1207573898</v>
      </c>
      <c r="Q847" s="51">
        <v>3824874.1207573898</v>
      </c>
      <c r="R847" s="51">
        <v>3824874.1207573898</v>
      </c>
      <c r="S847" s="51">
        <v>3824874.1207573898</v>
      </c>
      <c r="T847" s="51">
        <v>3824874.1207573898</v>
      </c>
    </row>
    <row r="848" spans="1:20" s="34" customFormat="1" ht="65.099999999999994" customHeight="1" x14ac:dyDescent="0.3">
      <c r="A848" s="13">
        <v>838</v>
      </c>
      <c r="B848" s="376"/>
      <c r="C848" s="403" t="s">
        <v>2085</v>
      </c>
      <c r="D848" s="82" t="s">
        <v>14</v>
      </c>
      <c r="E848" s="81" t="s">
        <v>207</v>
      </c>
      <c r="F848" s="83" t="s">
        <v>2076</v>
      </c>
      <c r="G848" s="469"/>
      <c r="H848" s="55"/>
      <c r="I848" s="55"/>
      <c r="J848" s="56"/>
      <c r="K848" s="388"/>
      <c r="L848" s="51">
        <v>4461911.5699184807</v>
      </c>
      <c r="M848" s="51">
        <v>4461911.5699184807</v>
      </c>
      <c r="N848" s="51">
        <v>4461911.5699184807</v>
      </c>
      <c r="O848" s="51">
        <v>4461911.5699184807</v>
      </c>
      <c r="P848" s="51">
        <v>4461911.5699184807</v>
      </c>
      <c r="Q848" s="51">
        <v>4461911.5699184807</v>
      </c>
      <c r="R848" s="51">
        <v>4461911.5699184807</v>
      </c>
      <c r="S848" s="51">
        <v>4461911.5699184807</v>
      </c>
      <c r="T848" s="51">
        <v>4461911.5699184807</v>
      </c>
    </row>
    <row r="849" spans="1:20" s="34" customFormat="1" ht="65.099999999999994" customHeight="1" x14ac:dyDescent="0.3">
      <c r="A849" s="13">
        <v>839</v>
      </c>
      <c r="B849" s="376"/>
      <c r="C849" s="403"/>
      <c r="D849" s="82" t="s">
        <v>14</v>
      </c>
      <c r="E849" s="81" t="s">
        <v>207</v>
      </c>
      <c r="F849" s="83" t="s">
        <v>2077</v>
      </c>
      <c r="G849" s="469"/>
      <c r="H849" s="55"/>
      <c r="I849" s="55"/>
      <c r="J849" s="56"/>
      <c r="K849" s="388"/>
      <c r="L849" s="51">
        <v>4311691.3516640952</v>
      </c>
      <c r="M849" s="51">
        <v>4311691.3516640952</v>
      </c>
      <c r="N849" s="51">
        <v>4311691.3516640952</v>
      </c>
      <c r="O849" s="51">
        <v>4311691.3516640952</v>
      </c>
      <c r="P849" s="51">
        <v>4311691.3516640952</v>
      </c>
      <c r="Q849" s="51">
        <v>4311691.3516640952</v>
      </c>
      <c r="R849" s="51">
        <v>4311691.3516640952</v>
      </c>
      <c r="S849" s="51">
        <v>4311691.3516640952</v>
      </c>
      <c r="T849" s="51">
        <v>4311691.3516640952</v>
      </c>
    </row>
    <row r="850" spans="1:20" s="34" customFormat="1" ht="65.099999999999994" customHeight="1" x14ac:dyDescent="0.3">
      <c r="A850" s="13">
        <v>840</v>
      </c>
      <c r="B850" s="376"/>
      <c r="C850" s="403"/>
      <c r="D850" s="82" t="s">
        <v>14</v>
      </c>
      <c r="E850" s="81" t="s">
        <v>207</v>
      </c>
      <c r="F850" s="83" t="s">
        <v>2084</v>
      </c>
      <c r="G850" s="469"/>
      <c r="H850" s="55"/>
      <c r="I850" s="55"/>
      <c r="J850" s="56"/>
      <c r="K850" s="388"/>
      <c r="L850" s="51">
        <v>4186504.8014434311</v>
      </c>
      <c r="M850" s="51">
        <v>4186504.8014434311</v>
      </c>
      <c r="N850" s="51">
        <v>4186504.8014434311</v>
      </c>
      <c r="O850" s="51">
        <v>4186504.8014434311</v>
      </c>
      <c r="P850" s="51">
        <v>4186504.8014434311</v>
      </c>
      <c r="Q850" s="51">
        <v>4186504.8014434311</v>
      </c>
      <c r="R850" s="51">
        <v>4186504.8014434311</v>
      </c>
      <c r="S850" s="51">
        <v>4186504.8014434311</v>
      </c>
      <c r="T850" s="51">
        <v>4186504.8014434311</v>
      </c>
    </row>
    <row r="851" spans="1:20" s="34" customFormat="1" ht="65.099999999999994" customHeight="1" x14ac:dyDescent="0.3">
      <c r="A851" s="13">
        <v>841</v>
      </c>
      <c r="B851" s="376"/>
      <c r="C851" s="403"/>
      <c r="D851" s="82" t="s">
        <v>14</v>
      </c>
      <c r="E851" s="81" t="s">
        <v>207</v>
      </c>
      <c r="F851" s="83" t="s">
        <v>2078</v>
      </c>
      <c r="G851" s="469"/>
      <c r="H851" s="55"/>
      <c r="I851" s="55"/>
      <c r="J851" s="56"/>
      <c r="K851" s="388"/>
      <c r="L851" s="51">
        <v>4084271.8502710322</v>
      </c>
      <c r="M851" s="51">
        <v>4084271.8502710322</v>
      </c>
      <c r="N851" s="51">
        <v>4084271.8502710322</v>
      </c>
      <c r="O851" s="51">
        <v>4084271.8502710322</v>
      </c>
      <c r="P851" s="51">
        <v>4084271.8502710322</v>
      </c>
      <c r="Q851" s="51">
        <v>4084271.8502710322</v>
      </c>
      <c r="R851" s="51">
        <v>4084271.8502710322</v>
      </c>
      <c r="S851" s="51">
        <v>4084271.8502710322</v>
      </c>
      <c r="T851" s="51">
        <v>4084271.8502710322</v>
      </c>
    </row>
    <row r="852" spans="1:20" s="34" customFormat="1" ht="65.099999999999994" customHeight="1" x14ac:dyDescent="0.3">
      <c r="A852" s="13">
        <v>842</v>
      </c>
      <c r="B852" s="376"/>
      <c r="C852" s="403"/>
      <c r="D852" s="82" t="s">
        <v>14</v>
      </c>
      <c r="E852" s="81" t="s">
        <v>207</v>
      </c>
      <c r="F852" s="83" t="s">
        <v>2079</v>
      </c>
      <c r="G852" s="469"/>
      <c r="H852" s="55"/>
      <c r="I852" s="55"/>
      <c r="J852" s="56"/>
      <c r="K852" s="388"/>
      <c r="L852" s="51">
        <v>4032240.8357859282</v>
      </c>
      <c r="M852" s="51">
        <v>4032240.8357859282</v>
      </c>
      <c r="N852" s="51">
        <v>4032240.8357859282</v>
      </c>
      <c r="O852" s="51">
        <v>4032240.8357859282</v>
      </c>
      <c r="P852" s="51">
        <v>4032240.8357859282</v>
      </c>
      <c r="Q852" s="51">
        <v>4032240.8357859282</v>
      </c>
      <c r="R852" s="51">
        <v>4032240.8357859282</v>
      </c>
      <c r="S852" s="51">
        <v>4032240.8357859282</v>
      </c>
      <c r="T852" s="51">
        <v>4032240.8357859282</v>
      </c>
    </row>
    <row r="853" spans="1:20" s="34" customFormat="1" ht="65.099999999999994" customHeight="1" x14ac:dyDescent="0.3">
      <c r="A853" s="13">
        <v>843</v>
      </c>
      <c r="B853" s="376"/>
      <c r="C853" s="403"/>
      <c r="D853" s="82" t="s">
        <v>14</v>
      </c>
      <c r="E853" s="81" t="s">
        <v>207</v>
      </c>
      <c r="F853" s="83" t="s">
        <v>2080</v>
      </c>
      <c r="G853" s="469"/>
      <c r="H853" s="55"/>
      <c r="I853" s="55"/>
      <c r="J853" s="56"/>
      <c r="K853" s="388"/>
      <c r="L853" s="51">
        <v>3905037.7696944349</v>
      </c>
      <c r="M853" s="51">
        <v>3905037.7696944349</v>
      </c>
      <c r="N853" s="51">
        <v>3905037.7696944349</v>
      </c>
      <c r="O853" s="51">
        <v>3905037.7696944349</v>
      </c>
      <c r="P853" s="51">
        <v>3905037.7696944349</v>
      </c>
      <c r="Q853" s="51">
        <v>3905037.7696944349</v>
      </c>
      <c r="R853" s="51">
        <v>3905037.7696944349</v>
      </c>
      <c r="S853" s="51">
        <v>3905037.7696944349</v>
      </c>
      <c r="T853" s="51">
        <v>3905037.7696944349</v>
      </c>
    </row>
    <row r="854" spans="1:20" s="34" customFormat="1" ht="65.099999999999994" customHeight="1" x14ac:dyDescent="0.3">
      <c r="A854" s="13">
        <v>844</v>
      </c>
      <c r="B854" s="376"/>
      <c r="C854" s="403"/>
      <c r="D854" s="82" t="s">
        <v>14</v>
      </c>
      <c r="E854" s="81" t="s">
        <v>207</v>
      </c>
      <c r="F854" s="83" t="s">
        <v>2081</v>
      </c>
      <c r="G854" s="469"/>
      <c r="H854" s="55"/>
      <c r="I854" s="55"/>
      <c r="J854" s="56"/>
      <c r="K854" s="388"/>
      <c r="L854" s="51">
        <v>3799189.9013067987</v>
      </c>
      <c r="M854" s="51">
        <v>3799189.9013067987</v>
      </c>
      <c r="N854" s="51">
        <v>3799189.9013067987</v>
      </c>
      <c r="O854" s="51">
        <v>3799189.9013067987</v>
      </c>
      <c r="P854" s="51">
        <v>3799189.9013067987</v>
      </c>
      <c r="Q854" s="51">
        <v>3799189.9013067987</v>
      </c>
      <c r="R854" s="51">
        <v>3799189.9013067987</v>
      </c>
      <c r="S854" s="51">
        <v>3799189.9013067987</v>
      </c>
      <c r="T854" s="51">
        <v>3799189.9013067987</v>
      </c>
    </row>
    <row r="855" spans="1:20" s="34" customFormat="1" ht="65.099999999999994" customHeight="1" x14ac:dyDescent="0.3">
      <c r="A855" s="13">
        <v>845</v>
      </c>
      <c r="B855" s="376"/>
      <c r="C855" s="403"/>
      <c r="D855" s="82" t="s">
        <v>14</v>
      </c>
      <c r="E855" s="81" t="s">
        <v>207</v>
      </c>
      <c r="F855" s="83" t="s">
        <v>2082</v>
      </c>
      <c r="G855" s="469"/>
      <c r="H855" s="55"/>
      <c r="I855" s="55"/>
      <c r="J855" s="56"/>
      <c r="K855" s="388"/>
      <c r="L855" s="51">
        <v>3712608.2574371481</v>
      </c>
      <c r="M855" s="51">
        <v>3712608.2574371481</v>
      </c>
      <c r="N855" s="51">
        <v>3712608.2574371481</v>
      </c>
      <c r="O855" s="51">
        <v>3712608.2574371481</v>
      </c>
      <c r="P855" s="51">
        <v>3712608.2574371481</v>
      </c>
      <c r="Q855" s="51">
        <v>3712608.2574371481</v>
      </c>
      <c r="R855" s="51">
        <v>3712608.2574371481</v>
      </c>
      <c r="S855" s="51">
        <v>3712608.2574371481</v>
      </c>
      <c r="T855" s="51">
        <v>3712608.2574371481</v>
      </c>
    </row>
    <row r="856" spans="1:20" s="34" customFormat="1" ht="65.099999999999994" customHeight="1" x14ac:dyDescent="0.3">
      <c r="A856" s="13">
        <v>846</v>
      </c>
      <c r="B856" s="376"/>
      <c r="C856" s="403" t="s">
        <v>2086</v>
      </c>
      <c r="D856" s="82" t="s">
        <v>14</v>
      </c>
      <c r="E856" s="81" t="s">
        <v>207</v>
      </c>
      <c r="F856" s="83" t="s">
        <v>1953</v>
      </c>
      <c r="G856" s="469"/>
      <c r="H856" s="55"/>
      <c r="I856" s="55"/>
      <c r="J856" s="56"/>
      <c r="K856" s="388"/>
      <c r="L856" s="51">
        <v>4386952.1481009368</v>
      </c>
      <c r="M856" s="51">
        <v>4386952.1481009368</v>
      </c>
      <c r="N856" s="51">
        <v>4386952.1481009368</v>
      </c>
      <c r="O856" s="51">
        <v>4386952.1481009368</v>
      </c>
      <c r="P856" s="51">
        <v>4386952.1481009368</v>
      </c>
      <c r="Q856" s="51">
        <v>4386952.1481009368</v>
      </c>
      <c r="R856" s="51">
        <v>4386952.1481009368</v>
      </c>
      <c r="S856" s="51">
        <v>4386952.1481009368</v>
      </c>
      <c r="T856" s="51">
        <v>4386952.1481009368</v>
      </c>
    </row>
    <row r="857" spans="1:20" s="34" customFormat="1" ht="65.099999999999994" customHeight="1" x14ac:dyDescent="0.3">
      <c r="A857" s="13">
        <v>847</v>
      </c>
      <c r="B857" s="376"/>
      <c r="C857" s="403"/>
      <c r="D857" s="82" t="s">
        <v>14</v>
      </c>
      <c r="E857" s="81" t="s">
        <v>207</v>
      </c>
      <c r="F857" s="83" t="s">
        <v>1954</v>
      </c>
      <c r="G857" s="469"/>
      <c r="H857" s="55"/>
      <c r="I857" s="55"/>
      <c r="J857" s="56"/>
      <c r="K857" s="388"/>
      <c r="L857" s="51">
        <v>4231074.9099774705</v>
      </c>
      <c r="M857" s="51">
        <v>4231074.9099774705</v>
      </c>
      <c r="N857" s="51">
        <v>4231074.9099774705</v>
      </c>
      <c r="O857" s="51">
        <v>4231074.9099774705</v>
      </c>
      <c r="P857" s="51">
        <v>4231074.9099774705</v>
      </c>
      <c r="Q857" s="51">
        <v>4231074.9099774705</v>
      </c>
      <c r="R857" s="51">
        <v>4231074.9099774705</v>
      </c>
      <c r="S857" s="51">
        <v>4231074.9099774705</v>
      </c>
      <c r="T857" s="51">
        <v>4231074.9099774705</v>
      </c>
    </row>
    <row r="858" spans="1:20" s="34" customFormat="1" ht="65.099999999999994" customHeight="1" x14ac:dyDescent="0.3">
      <c r="A858" s="13">
        <v>848</v>
      </c>
      <c r="B858" s="376"/>
      <c r="C858" s="403"/>
      <c r="D858" s="82" t="s">
        <v>14</v>
      </c>
      <c r="E858" s="81" t="s">
        <v>207</v>
      </c>
      <c r="F858" s="83" t="s">
        <v>1955</v>
      </c>
      <c r="G858" s="469"/>
      <c r="H858" s="55"/>
      <c r="I858" s="55"/>
      <c r="J858" s="56"/>
      <c r="K858" s="388"/>
      <c r="L858" s="51">
        <v>4112077.7460520002</v>
      </c>
      <c r="M858" s="51">
        <v>4112077.7460520002</v>
      </c>
      <c r="N858" s="51">
        <v>4112077.7460520002</v>
      </c>
      <c r="O858" s="51">
        <v>4112077.7460520002</v>
      </c>
      <c r="P858" s="51">
        <v>4112077.7460520002</v>
      </c>
      <c r="Q858" s="51">
        <v>4112077.7460520002</v>
      </c>
      <c r="R858" s="51">
        <v>4112077.7460520002</v>
      </c>
      <c r="S858" s="51">
        <v>4112077.7460520002</v>
      </c>
      <c r="T858" s="51">
        <v>4112077.7460520002</v>
      </c>
    </row>
    <row r="859" spans="1:20" s="34" customFormat="1" ht="65.099999999999994" customHeight="1" x14ac:dyDescent="0.3">
      <c r="A859" s="13">
        <v>849</v>
      </c>
      <c r="B859" s="376"/>
      <c r="C859" s="403"/>
      <c r="D859" s="82" t="s">
        <v>14</v>
      </c>
      <c r="E859" s="81" t="s">
        <v>207</v>
      </c>
      <c r="F859" s="83" t="s">
        <v>1956</v>
      </c>
      <c r="G859" s="469"/>
      <c r="H859" s="55"/>
      <c r="I859" s="55"/>
      <c r="J859" s="56"/>
      <c r="K859" s="388"/>
      <c r="L859" s="51">
        <v>4041094.1465677982</v>
      </c>
      <c r="M859" s="51">
        <v>4041094.1465677982</v>
      </c>
      <c r="N859" s="51">
        <v>4041094.1465677982</v>
      </c>
      <c r="O859" s="51">
        <v>4041094.1465677982</v>
      </c>
      <c r="P859" s="51">
        <v>4041094.1465677982</v>
      </c>
      <c r="Q859" s="51">
        <v>4041094.1465677982</v>
      </c>
      <c r="R859" s="51">
        <v>4041094.1465677982</v>
      </c>
      <c r="S859" s="51">
        <v>4041094.1465677982</v>
      </c>
      <c r="T859" s="51">
        <v>4041094.1465677982</v>
      </c>
    </row>
    <row r="860" spans="1:20" s="34" customFormat="1" ht="65.099999999999994" customHeight="1" x14ac:dyDescent="0.3">
      <c r="A860" s="13">
        <v>850</v>
      </c>
      <c r="B860" s="376"/>
      <c r="C860" s="403"/>
      <c r="D860" s="82" t="s">
        <v>14</v>
      </c>
      <c r="E860" s="81" t="s">
        <v>207</v>
      </c>
      <c r="F860" s="83" t="s">
        <v>2087</v>
      </c>
      <c r="G860" s="469"/>
      <c r="H860" s="55"/>
      <c r="I860" s="55"/>
      <c r="J860" s="56"/>
      <c r="K860" s="388"/>
      <c r="L860" s="51">
        <v>3975035.3969332608</v>
      </c>
      <c r="M860" s="51">
        <v>3975035.3969332608</v>
      </c>
      <c r="N860" s="51">
        <v>3975035.3969332608</v>
      </c>
      <c r="O860" s="51">
        <v>3975035.3969332608</v>
      </c>
      <c r="P860" s="51">
        <v>3975035.3969332608</v>
      </c>
      <c r="Q860" s="51">
        <v>3975035.3969332608</v>
      </c>
      <c r="R860" s="51">
        <v>3975035.3969332608</v>
      </c>
      <c r="S860" s="51">
        <v>3975035.3969332608</v>
      </c>
      <c r="T860" s="51">
        <v>3975035.3969332608</v>
      </c>
    </row>
    <row r="861" spans="1:20" s="34" customFormat="1" ht="65.099999999999994" customHeight="1" x14ac:dyDescent="0.3">
      <c r="A861" s="13">
        <v>851</v>
      </c>
      <c r="B861" s="376"/>
      <c r="C861" s="403"/>
      <c r="D861" s="82" t="s">
        <v>14</v>
      </c>
      <c r="E861" s="81" t="s">
        <v>207</v>
      </c>
      <c r="F861" s="83" t="s">
        <v>2088</v>
      </c>
      <c r="G861" s="469"/>
      <c r="H861" s="55"/>
      <c r="I861" s="55"/>
      <c r="J861" s="56"/>
      <c r="K861" s="388"/>
      <c r="L861" s="51">
        <v>3843322.7931319401</v>
      </c>
      <c r="M861" s="51">
        <v>3843322.7931319401</v>
      </c>
      <c r="N861" s="51">
        <v>3843322.7931319401</v>
      </c>
      <c r="O861" s="51">
        <v>3843322.7931319401</v>
      </c>
      <c r="P861" s="51">
        <v>3843322.7931319401</v>
      </c>
      <c r="Q861" s="51">
        <v>3843322.7931319401</v>
      </c>
      <c r="R861" s="51">
        <v>3843322.7931319401</v>
      </c>
      <c r="S861" s="51">
        <v>3843322.7931319401</v>
      </c>
      <c r="T861" s="51">
        <v>3843322.7931319401</v>
      </c>
    </row>
    <row r="862" spans="1:20" s="34" customFormat="1" ht="65.099999999999994" customHeight="1" x14ac:dyDescent="0.3">
      <c r="A862" s="13">
        <v>852</v>
      </c>
      <c r="B862" s="376"/>
      <c r="C862" s="403"/>
      <c r="D862" s="82" t="s">
        <v>14</v>
      </c>
      <c r="E862" s="81" t="s">
        <v>207</v>
      </c>
      <c r="F862" s="83" t="s">
        <v>2089</v>
      </c>
      <c r="G862" s="469"/>
      <c r="H862" s="55"/>
      <c r="I862" s="55"/>
      <c r="J862" s="56"/>
      <c r="K862" s="388"/>
      <c r="L862" s="51">
        <v>3742199.1918350719</v>
      </c>
      <c r="M862" s="51">
        <v>3742199.1918350719</v>
      </c>
      <c r="N862" s="51">
        <v>3742199.1918350719</v>
      </c>
      <c r="O862" s="51">
        <v>3742199.1918350719</v>
      </c>
      <c r="P862" s="51">
        <v>3742199.1918350719</v>
      </c>
      <c r="Q862" s="51">
        <v>3742199.1918350719</v>
      </c>
      <c r="R862" s="51">
        <v>3742199.1918350719</v>
      </c>
      <c r="S862" s="51">
        <v>3742199.1918350719</v>
      </c>
      <c r="T862" s="51">
        <v>3742199.1918350719</v>
      </c>
    </row>
    <row r="863" spans="1:20" s="34" customFormat="1" ht="65.099999999999994" customHeight="1" x14ac:dyDescent="0.3">
      <c r="A863" s="13">
        <v>853</v>
      </c>
      <c r="B863" s="376"/>
      <c r="C863" s="403"/>
      <c r="D863" s="82" t="s">
        <v>14</v>
      </c>
      <c r="E863" s="81" t="s">
        <v>207</v>
      </c>
      <c r="F863" s="83" t="s">
        <v>2090</v>
      </c>
      <c r="G863" s="469"/>
      <c r="H863" s="55"/>
      <c r="I863" s="55"/>
      <c r="J863" s="56"/>
      <c r="K863" s="388"/>
      <c r="L863" s="51">
        <v>3679834.4520124993</v>
      </c>
      <c r="M863" s="51">
        <v>3679834.4520124993</v>
      </c>
      <c r="N863" s="51">
        <v>3679834.4520124993</v>
      </c>
      <c r="O863" s="51">
        <v>3679834.4520124993</v>
      </c>
      <c r="P863" s="51">
        <v>3679834.4520124993</v>
      </c>
      <c r="Q863" s="51">
        <v>3679834.4520124993</v>
      </c>
      <c r="R863" s="51">
        <v>3679834.4520124993</v>
      </c>
      <c r="S863" s="51">
        <v>3679834.4520124993</v>
      </c>
      <c r="T863" s="51">
        <v>3679834.4520124993</v>
      </c>
    </row>
    <row r="864" spans="1:20" s="34" customFormat="1" ht="65.099999999999994" customHeight="1" x14ac:dyDescent="0.3">
      <c r="A864" s="13">
        <v>854</v>
      </c>
      <c r="B864" s="376"/>
      <c r="C864" s="403" t="s">
        <v>2091</v>
      </c>
      <c r="D864" s="82" t="s">
        <v>14</v>
      </c>
      <c r="E864" s="81" t="s">
        <v>207</v>
      </c>
      <c r="F864" s="83" t="s">
        <v>1953</v>
      </c>
      <c r="G864" s="469"/>
      <c r="H864" s="55"/>
      <c r="I864" s="55"/>
      <c r="J864" s="56"/>
      <c r="K864" s="388"/>
      <c r="L864" s="51">
        <v>4319259.3909499776</v>
      </c>
      <c r="M864" s="51">
        <v>4319259.3909499776</v>
      </c>
      <c r="N864" s="51">
        <v>4319259.3909499776</v>
      </c>
      <c r="O864" s="51">
        <v>4319259.3909499776</v>
      </c>
      <c r="P864" s="51">
        <v>4319259.3909499776</v>
      </c>
      <c r="Q864" s="51">
        <v>4319259.3909499776</v>
      </c>
      <c r="R864" s="51">
        <v>4319259.3909499776</v>
      </c>
      <c r="S864" s="51">
        <v>4319259.3909499776</v>
      </c>
      <c r="T864" s="51">
        <v>4319259.3909499776</v>
      </c>
    </row>
    <row r="865" spans="1:20" s="34" customFormat="1" ht="65.099999999999994" customHeight="1" x14ac:dyDescent="0.3">
      <c r="A865" s="13">
        <v>855</v>
      </c>
      <c r="B865" s="376"/>
      <c r="C865" s="403"/>
      <c r="D865" s="82" t="s">
        <v>14</v>
      </c>
      <c r="E865" s="81" t="s">
        <v>207</v>
      </c>
      <c r="F865" s="83" t="s">
        <v>1954</v>
      </c>
      <c r="G865" s="469"/>
      <c r="H865" s="55"/>
      <c r="I865" s="55"/>
      <c r="J865" s="56"/>
      <c r="K865" s="388"/>
      <c r="L865" s="51">
        <v>4170151.4285416068</v>
      </c>
      <c r="M865" s="51">
        <v>4170151.4285416068</v>
      </c>
      <c r="N865" s="51">
        <v>4170151.4285416068</v>
      </c>
      <c r="O865" s="51">
        <v>4170151.4285416068</v>
      </c>
      <c r="P865" s="51">
        <v>4170151.4285416068</v>
      </c>
      <c r="Q865" s="51">
        <v>4170151.4285416068</v>
      </c>
      <c r="R865" s="51">
        <v>4170151.4285416068</v>
      </c>
      <c r="S865" s="51">
        <v>4170151.4285416068</v>
      </c>
      <c r="T865" s="51">
        <v>4170151.4285416068</v>
      </c>
    </row>
    <row r="866" spans="1:20" s="34" customFormat="1" ht="65.099999999999994" customHeight="1" x14ac:dyDescent="0.3">
      <c r="A866" s="13">
        <v>856</v>
      </c>
      <c r="B866" s="376"/>
      <c r="C866" s="403"/>
      <c r="D866" s="82" t="s">
        <v>14</v>
      </c>
      <c r="E866" s="81" t="s">
        <v>207</v>
      </c>
      <c r="F866" s="83" t="s">
        <v>1955</v>
      </c>
      <c r="G866" s="469"/>
      <c r="H866" s="55"/>
      <c r="I866" s="55"/>
      <c r="J866" s="56"/>
      <c r="K866" s="388"/>
      <c r="L866" s="51">
        <v>4067025.1210133955</v>
      </c>
      <c r="M866" s="51">
        <v>4067025.1210133955</v>
      </c>
      <c r="N866" s="51">
        <v>4067025.1210133955</v>
      </c>
      <c r="O866" s="51">
        <v>4067025.1210133955</v>
      </c>
      <c r="P866" s="51">
        <v>4067025.1210133955</v>
      </c>
      <c r="Q866" s="51">
        <v>4067025.1210133955</v>
      </c>
      <c r="R866" s="51">
        <v>4067025.1210133955</v>
      </c>
      <c r="S866" s="51">
        <v>4067025.1210133955</v>
      </c>
      <c r="T866" s="51">
        <v>4067025.1210133955</v>
      </c>
    </row>
    <row r="867" spans="1:20" s="34" customFormat="1" ht="65.099999999999994" customHeight="1" x14ac:dyDescent="0.3">
      <c r="A867" s="13">
        <v>857</v>
      </c>
      <c r="B867" s="376"/>
      <c r="C867" s="403"/>
      <c r="D867" s="82" t="s">
        <v>14</v>
      </c>
      <c r="E867" s="81" t="s">
        <v>207</v>
      </c>
      <c r="F867" s="83" t="s">
        <v>1956</v>
      </c>
      <c r="G867" s="469"/>
      <c r="H867" s="55"/>
      <c r="I867" s="55"/>
      <c r="J867" s="56"/>
      <c r="K867" s="388"/>
      <c r="L867" s="51">
        <v>3986233.5333856805</v>
      </c>
      <c r="M867" s="51">
        <v>3986233.5333856805</v>
      </c>
      <c r="N867" s="51">
        <v>3986233.5333856805</v>
      </c>
      <c r="O867" s="51">
        <v>3986233.5333856805</v>
      </c>
      <c r="P867" s="51">
        <v>3986233.5333856805</v>
      </c>
      <c r="Q867" s="51">
        <v>3986233.5333856805</v>
      </c>
      <c r="R867" s="51">
        <v>3986233.5333856805</v>
      </c>
      <c r="S867" s="51">
        <v>3986233.5333856805</v>
      </c>
      <c r="T867" s="51">
        <v>3986233.5333856805</v>
      </c>
    </row>
    <row r="868" spans="1:20" s="34" customFormat="1" ht="65.099999999999994" customHeight="1" x14ac:dyDescent="0.3">
      <c r="A868" s="13">
        <v>858</v>
      </c>
      <c r="B868" s="376"/>
      <c r="C868" s="403"/>
      <c r="D868" s="82" t="s">
        <v>14</v>
      </c>
      <c r="E868" s="81" t="s">
        <v>207</v>
      </c>
      <c r="F868" s="83" t="s">
        <v>2087</v>
      </c>
      <c r="G868" s="469"/>
      <c r="H868" s="55"/>
      <c r="I868" s="55"/>
      <c r="J868" s="56"/>
      <c r="K868" s="388"/>
      <c r="L868" s="51">
        <v>3922385.4747047382</v>
      </c>
      <c r="M868" s="51">
        <v>3922385.4747047382</v>
      </c>
      <c r="N868" s="51">
        <v>3922385.4747047382</v>
      </c>
      <c r="O868" s="51">
        <v>3922385.4747047382</v>
      </c>
      <c r="P868" s="51">
        <v>3922385.4747047382</v>
      </c>
      <c r="Q868" s="51">
        <v>3922385.4747047382</v>
      </c>
      <c r="R868" s="51">
        <v>3922385.4747047382</v>
      </c>
      <c r="S868" s="51">
        <v>3922385.4747047382</v>
      </c>
      <c r="T868" s="51">
        <v>3922385.4747047382</v>
      </c>
    </row>
    <row r="869" spans="1:20" s="34" customFormat="1" ht="65.099999999999994" customHeight="1" x14ac:dyDescent="0.3">
      <c r="A869" s="13">
        <v>859</v>
      </c>
      <c r="B869" s="376"/>
      <c r="C869" s="403"/>
      <c r="D869" s="82" t="s">
        <v>14</v>
      </c>
      <c r="E869" s="81" t="s">
        <v>207</v>
      </c>
      <c r="F869" s="83" t="s">
        <v>2088</v>
      </c>
      <c r="G869" s="469"/>
      <c r="H869" s="55"/>
      <c r="I869" s="55"/>
      <c r="J869" s="56"/>
      <c r="K869" s="388"/>
      <c r="L869" s="51">
        <v>3795937.8631262681</v>
      </c>
      <c r="M869" s="51">
        <v>3795937.8631262681</v>
      </c>
      <c r="N869" s="51">
        <v>3795937.8631262681</v>
      </c>
      <c r="O869" s="51">
        <v>3795937.8631262681</v>
      </c>
      <c r="P869" s="51">
        <v>3795937.8631262681</v>
      </c>
      <c r="Q869" s="51">
        <v>3795937.8631262681</v>
      </c>
      <c r="R869" s="51">
        <v>3795937.8631262681</v>
      </c>
      <c r="S869" s="51">
        <v>3795937.8631262681</v>
      </c>
      <c r="T869" s="51">
        <v>3795937.8631262681</v>
      </c>
    </row>
    <row r="870" spans="1:20" s="34" customFormat="1" ht="65.099999999999994" customHeight="1" x14ac:dyDescent="0.3">
      <c r="A870" s="13">
        <v>860</v>
      </c>
      <c r="B870" s="376"/>
      <c r="C870" s="403"/>
      <c r="D870" s="82" t="s">
        <v>14</v>
      </c>
      <c r="E870" s="81" t="s">
        <v>207</v>
      </c>
      <c r="F870" s="83" t="s">
        <v>2089</v>
      </c>
      <c r="G870" s="469"/>
      <c r="H870" s="55"/>
      <c r="I870" s="55"/>
      <c r="J870" s="56"/>
      <c r="K870" s="388"/>
      <c r="L870" s="51">
        <v>3713730.2660763916</v>
      </c>
      <c r="M870" s="51">
        <v>3713730.2660763916</v>
      </c>
      <c r="N870" s="51">
        <v>3713730.2660763916</v>
      </c>
      <c r="O870" s="51">
        <v>3713730.2660763916</v>
      </c>
      <c r="P870" s="51">
        <v>3713730.2660763916</v>
      </c>
      <c r="Q870" s="51">
        <v>3713730.2660763916</v>
      </c>
      <c r="R870" s="51">
        <v>3713730.2660763916</v>
      </c>
      <c r="S870" s="51">
        <v>3713730.2660763916</v>
      </c>
      <c r="T870" s="51">
        <v>3713730.2660763916</v>
      </c>
    </row>
    <row r="871" spans="1:20" s="34" customFormat="1" ht="65.099999999999994" customHeight="1" x14ac:dyDescent="0.3">
      <c r="A871" s="13">
        <v>861</v>
      </c>
      <c r="B871" s="376"/>
      <c r="C871" s="403"/>
      <c r="D871" s="82" t="s">
        <v>14</v>
      </c>
      <c r="E871" s="81" t="s">
        <v>207</v>
      </c>
      <c r="F871" s="83" t="s">
        <v>2090</v>
      </c>
      <c r="G871" s="469"/>
      <c r="H871" s="55"/>
      <c r="I871" s="55"/>
      <c r="J871" s="56"/>
      <c r="K871" s="388"/>
      <c r="L871" s="51">
        <v>3637165.0862041847</v>
      </c>
      <c r="M871" s="51">
        <v>3637165.0862041847</v>
      </c>
      <c r="N871" s="51">
        <v>3637165.0862041847</v>
      </c>
      <c r="O871" s="51">
        <v>3637165.0862041847</v>
      </c>
      <c r="P871" s="51">
        <v>3637165.0862041847</v>
      </c>
      <c r="Q871" s="51">
        <v>3637165.0862041847</v>
      </c>
      <c r="R871" s="51">
        <v>3637165.0862041847</v>
      </c>
      <c r="S871" s="51">
        <v>3637165.0862041847</v>
      </c>
      <c r="T871" s="51">
        <v>3637165.0862041847</v>
      </c>
    </row>
    <row r="872" spans="1:20" s="34" customFormat="1" ht="65.099999999999994" customHeight="1" x14ac:dyDescent="0.3">
      <c r="A872" s="13">
        <v>862</v>
      </c>
      <c r="B872" s="376"/>
      <c r="C872" s="403" t="s">
        <v>2092</v>
      </c>
      <c r="D872" s="82" t="s">
        <v>14</v>
      </c>
      <c r="E872" s="81" t="s">
        <v>207</v>
      </c>
      <c r="F872" s="83" t="s">
        <v>1953</v>
      </c>
      <c r="G872" s="469"/>
      <c r="H872" s="55"/>
      <c r="I872" s="55"/>
      <c r="J872" s="56"/>
      <c r="K872" s="388"/>
      <c r="L872" s="51">
        <v>2586586.5261401692</v>
      </c>
      <c r="M872" s="51">
        <v>2586586.5261401692</v>
      </c>
      <c r="N872" s="51">
        <v>2586586.5261401692</v>
      </c>
      <c r="O872" s="51">
        <v>2586586.5261401692</v>
      </c>
      <c r="P872" s="51">
        <v>2586586.5261401692</v>
      </c>
      <c r="Q872" s="51">
        <v>2586586.5261401692</v>
      </c>
      <c r="R872" s="51">
        <v>2586586.5261401692</v>
      </c>
      <c r="S872" s="51">
        <v>2586586.5261401692</v>
      </c>
      <c r="T872" s="51">
        <v>2586586.5261401692</v>
      </c>
    </row>
    <row r="873" spans="1:20" s="34" customFormat="1" ht="65.099999999999994" customHeight="1" x14ac:dyDescent="0.3">
      <c r="A873" s="13">
        <v>863</v>
      </c>
      <c r="B873" s="376"/>
      <c r="C873" s="403"/>
      <c r="D873" s="82" t="s">
        <v>14</v>
      </c>
      <c r="E873" s="81" t="s">
        <v>207</v>
      </c>
      <c r="F873" s="83" t="s">
        <v>1955</v>
      </c>
      <c r="G873" s="469"/>
      <c r="H873" s="55"/>
      <c r="I873" s="55"/>
      <c r="J873" s="56"/>
      <c r="K873" s="388"/>
      <c r="L873" s="51">
        <v>2519189.329113062</v>
      </c>
      <c r="M873" s="51">
        <v>2519189.329113062</v>
      </c>
      <c r="N873" s="51">
        <v>2519189.329113062</v>
      </c>
      <c r="O873" s="51">
        <v>2519189.329113062</v>
      </c>
      <c r="P873" s="51">
        <v>2519189.329113062</v>
      </c>
      <c r="Q873" s="51">
        <v>2519189.329113062</v>
      </c>
      <c r="R873" s="51">
        <v>2519189.329113062</v>
      </c>
      <c r="S873" s="51">
        <v>2519189.329113062</v>
      </c>
      <c r="T873" s="51">
        <v>2519189.329113062</v>
      </c>
    </row>
    <row r="874" spans="1:20" s="34" customFormat="1" ht="65.099999999999994" customHeight="1" x14ac:dyDescent="0.3">
      <c r="A874" s="13">
        <v>864</v>
      </c>
      <c r="B874" s="376"/>
      <c r="C874" s="403"/>
      <c r="D874" s="82" t="s">
        <v>14</v>
      </c>
      <c r="E874" s="81" t="s">
        <v>207</v>
      </c>
      <c r="F874" s="83" t="s">
        <v>1955</v>
      </c>
      <c r="G874" s="469"/>
      <c r="H874" s="55"/>
      <c r="I874" s="55"/>
      <c r="J874" s="56"/>
      <c r="K874" s="388"/>
      <c r="L874" s="51">
        <v>2480097.9790020445</v>
      </c>
      <c r="M874" s="51">
        <v>2480097.9790020445</v>
      </c>
      <c r="N874" s="51">
        <v>2480097.9790020445</v>
      </c>
      <c r="O874" s="51">
        <v>2480097.9790020445</v>
      </c>
      <c r="P874" s="51">
        <v>2480097.9790020445</v>
      </c>
      <c r="Q874" s="51">
        <v>2480097.9790020445</v>
      </c>
      <c r="R874" s="51">
        <v>2480097.9790020445</v>
      </c>
      <c r="S874" s="51">
        <v>2480097.9790020445</v>
      </c>
      <c r="T874" s="51">
        <v>2480097.9790020445</v>
      </c>
    </row>
    <row r="875" spans="1:20" s="34" customFormat="1" ht="65.099999999999994" customHeight="1" x14ac:dyDescent="0.3">
      <c r="A875" s="13">
        <v>865</v>
      </c>
      <c r="B875" s="376"/>
      <c r="C875" s="403"/>
      <c r="D875" s="82" t="s">
        <v>14</v>
      </c>
      <c r="E875" s="81" t="s">
        <v>207</v>
      </c>
      <c r="F875" s="83" t="s">
        <v>1956</v>
      </c>
      <c r="G875" s="469"/>
      <c r="H875" s="55"/>
      <c r="I875" s="55"/>
      <c r="J875" s="56"/>
      <c r="K875" s="388"/>
      <c r="L875" s="51">
        <v>2433053.7655487331</v>
      </c>
      <c r="M875" s="51">
        <v>2433053.7655487331</v>
      </c>
      <c r="N875" s="51">
        <v>2433053.7655487331</v>
      </c>
      <c r="O875" s="51">
        <v>2433053.7655487331</v>
      </c>
      <c r="P875" s="51">
        <v>2433053.7655487331</v>
      </c>
      <c r="Q875" s="51">
        <v>2433053.7655487331</v>
      </c>
      <c r="R875" s="51">
        <v>2433053.7655487331</v>
      </c>
      <c r="S875" s="51">
        <v>2433053.7655487331</v>
      </c>
      <c r="T875" s="51">
        <v>2433053.7655487331</v>
      </c>
    </row>
    <row r="876" spans="1:20" s="34" customFormat="1" ht="65.099999999999994" customHeight="1" x14ac:dyDescent="0.3">
      <c r="A876" s="13">
        <v>866</v>
      </c>
      <c r="B876" s="376"/>
      <c r="C876" s="403"/>
      <c r="D876" s="82" t="s">
        <v>14</v>
      </c>
      <c r="E876" s="81" t="s">
        <v>207</v>
      </c>
      <c r="F876" s="83" t="s">
        <v>1928</v>
      </c>
      <c r="G876" s="469"/>
      <c r="H876" s="55"/>
      <c r="I876" s="55"/>
      <c r="J876" s="56"/>
      <c r="K876" s="388"/>
      <c r="L876" s="51">
        <v>2471678.6596620944</v>
      </c>
      <c r="M876" s="51">
        <v>2471678.6596620944</v>
      </c>
      <c r="N876" s="51">
        <v>2471678.6596620944</v>
      </c>
      <c r="O876" s="51">
        <v>2471678.6596620944</v>
      </c>
      <c r="P876" s="51">
        <v>2471678.6596620944</v>
      </c>
      <c r="Q876" s="51">
        <v>2471678.6596620944</v>
      </c>
      <c r="R876" s="51">
        <v>2471678.6596620944</v>
      </c>
      <c r="S876" s="51">
        <v>2471678.6596620944</v>
      </c>
      <c r="T876" s="51">
        <v>2471678.6596620944</v>
      </c>
    </row>
    <row r="877" spans="1:20" s="34" customFormat="1" ht="65.099999999999994" customHeight="1" x14ac:dyDescent="0.3">
      <c r="A877" s="13">
        <v>867</v>
      </c>
      <c r="B877" s="376"/>
      <c r="C877" s="403"/>
      <c r="D877" s="82" t="s">
        <v>14</v>
      </c>
      <c r="E877" s="81" t="s">
        <v>207</v>
      </c>
      <c r="F877" s="83" t="s">
        <v>1957</v>
      </c>
      <c r="G877" s="469"/>
      <c r="H877" s="55"/>
      <c r="I877" s="55"/>
      <c r="J877" s="56"/>
      <c r="K877" s="388"/>
      <c r="L877" s="51">
        <v>2409213.6718086586</v>
      </c>
      <c r="M877" s="51">
        <v>2409213.6718086586</v>
      </c>
      <c r="N877" s="51">
        <v>2409213.6718086586</v>
      </c>
      <c r="O877" s="51">
        <v>2409213.6718086586</v>
      </c>
      <c r="P877" s="51">
        <v>2409213.6718086586</v>
      </c>
      <c r="Q877" s="51">
        <v>2409213.6718086586</v>
      </c>
      <c r="R877" s="51">
        <v>2409213.6718086586</v>
      </c>
      <c r="S877" s="51">
        <v>2409213.6718086586</v>
      </c>
      <c r="T877" s="51">
        <v>2409213.6718086586</v>
      </c>
    </row>
    <row r="878" spans="1:20" s="34" customFormat="1" ht="65.099999999999994" customHeight="1" x14ac:dyDescent="0.3">
      <c r="A878" s="13">
        <v>868</v>
      </c>
      <c r="B878" s="376"/>
      <c r="C878" s="403"/>
      <c r="D878" s="82" t="s">
        <v>14</v>
      </c>
      <c r="E878" s="81" t="s">
        <v>207</v>
      </c>
      <c r="F878" s="83" t="s">
        <v>1949</v>
      </c>
      <c r="G878" s="469"/>
      <c r="H878" s="55"/>
      <c r="I878" s="55"/>
      <c r="J878" s="56"/>
      <c r="K878" s="388"/>
      <c r="L878" s="51">
        <v>2372604.9538983824</v>
      </c>
      <c r="M878" s="51">
        <v>2372604.9538983824</v>
      </c>
      <c r="N878" s="51">
        <v>2372604.9538983824</v>
      </c>
      <c r="O878" s="51">
        <v>2372604.9538983824</v>
      </c>
      <c r="P878" s="51">
        <v>2372604.9538983824</v>
      </c>
      <c r="Q878" s="51">
        <v>2372604.9538983824</v>
      </c>
      <c r="R878" s="51">
        <v>2372604.9538983824</v>
      </c>
      <c r="S878" s="51">
        <v>2372604.9538983824</v>
      </c>
      <c r="T878" s="51">
        <v>2372604.9538983824</v>
      </c>
    </row>
    <row r="879" spans="1:20" s="34" customFormat="1" ht="65.099999999999994" customHeight="1" x14ac:dyDescent="0.3">
      <c r="A879" s="13">
        <v>869</v>
      </c>
      <c r="B879" s="376"/>
      <c r="C879" s="403"/>
      <c r="D879" s="82" t="s">
        <v>14</v>
      </c>
      <c r="E879" s="81" t="s">
        <v>207</v>
      </c>
      <c r="F879" s="83" t="s">
        <v>1948</v>
      </c>
      <c r="G879" s="469"/>
      <c r="H879" s="55"/>
      <c r="I879" s="55"/>
      <c r="J879" s="56"/>
      <c r="K879" s="388"/>
      <c r="L879" s="51">
        <v>2329022.252332625</v>
      </c>
      <c r="M879" s="51">
        <v>2329022.252332625</v>
      </c>
      <c r="N879" s="51">
        <v>2329022.252332625</v>
      </c>
      <c r="O879" s="51">
        <v>2329022.252332625</v>
      </c>
      <c r="P879" s="51">
        <v>2329022.252332625</v>
      </c>
      <c r="Q879" s="51">
        <v>2329022.252332625</v>
      </c>
      <c r="R879" s="51">
        <v>2329022.252332625</v>
      </c>
      <c r="S879" s="51">
        <v>2329022.252332625</v>
      </c>
      <c r="T879" s="51">
        <v>2329022.252332625</v>
      </c>
    </row>
    <row r="880" spans="1:20" s="34" customFormat="1" ht="65.099999999999994" customHeight="1" x14ac:dyDescent="0.3">
      <c r="A880" s="13">
        <v>870</v>
      </c>
      <c r="B880" s="376"/>
      <c r="C880" s="403" t="s">
        <v>2093</v>
      </c>
      <c r="D880" s="82" t="s">
        <v>14</v>
      </c>
      <c r="E880" s="81" t="s">
        <v>207</v>
      </c>
      <c r="F880" s="83" t="s">
        <v>1959</v>
      </c>
      <c r="G880" s="469"/>
      <c r="H880" s="55"/>
      <c r="I880" s="55"/>
      <c r="J880" s="56"/>
      <c r="K880" s="388"/>
      <c r="L880" s="51">
        <v>2287013.9804307441</v>
      </c>
      <c r="M880" s="51">
        <v>2287013.9804307441</v>
      </c>
      <c r="N880" s="51">
        <v>2287013.9804307441</v>
      </c>
      <c r="O880" s="51">
        <v>2287013.9804307441</v>
      </c>
      <c r="P880" s="51">
        <v>2287013.9804307441</v>
      </c>
      <c r="Q880" s="51">
        <v>2287013.9804307441</v>
      </c>
      <c r="R880" s="51">
        <v>2287013.9804307441</v>
      </c>
      <c r="S880" s="51">
        <v>2287013.9804307441</v>
      </c>
      <c r="T880" s="51">
        <v>2287013.9804307441</v>
      </c>
    </row>
    <row r="881" spans="1:20" s="34" customFormat="1" ht="65.099999999999994" customHeight="1" x14ac:dyDescent="0.3">
      <c r="A881" s="13">
        <v>871</v>
      </c>
      <c r="B881" s="376"/>
      <c r="C881" s="403"/>
      <c r="D881" s="82" t="s">
        <v>14</v>
      </c>
      <c r="E881" s="81" t="s">
        <v>207</v>
      </c>
      <c r="F881" s="83" t="s">
        <v>1960</v>
      </c>
      <c r="G881" s="469"/>
      <c r="H881" s="55"/>
      <c r="I881" s="55"/>
      <c r="J881" s="56"/>
      <c r="K881" s="388"/>
      <c r="L881" s="51">
        <v>2241500.7533059604</v>
      </c>
      <c r="M881" s="51">
        <v>2241500.7533059604</v>
      </c>
      <c r="N881" s="51">
        <v>2241500.7533059604</v>
      </c>
      <c r="O881" s="51">
        <v>2241500.7533059604</v>
      </c>
      <c r="P881" s="51">
        <v>2241500.7533059604</v>
      </c>
      <c r="Q881" s="51">
        <v>2241500.7533059604</v>
      </c>
      <c r="R881" s="51">
        <v>2241500.7533059604</v>
      </c>
      <c r="S881" s="51">
        <v>2241500.7533059604</v>
      </c>
      <c r="T881" s="51">
        <v>2241500.7533059604</v>
      </c>
    </row>
    <row r="882" spans="1:20" s="34" customFormat="1" ht="65.099999999999994" customHeight="1" x14ac:dyDescent="0.3">
      <c r="A882" s="13">
        <v>872</v>
      </c>
      <c r="B882" s="376"/>
      <c r="C882" s="403"/>
      <c r="D882" s="82" t="s">
        <v>14</v>
      </c>
      <c r="E882" s="81" t="s">
        <v>207</v>
      </c>
      <c r="F882" s="83" t="s">
        <v>1961</v>
      </c>
      <c r="G882" s="469"/>
      <c r="H882" s="55"/>
      <c r="I882" s="55"/>
      <c r="J882" s="56"/>
      <c r="K882" s="388"/>
      <c r="L882" s="51">
        <v>2211772.220671529</v>
      </c>
      <c r="M882" s="51">
        <v>2211772.220671529</v>
      </c>
      <c r="N882" s="51">
        <v>2211772.220671529</v>
      </c>
      <c r="O882" s="51">
        <v>2211772.220671529</v>
      </c>
      <c r="P882" s="51">
        <v>2211772.220671529</v>
      </c>
      <c r="Q882" s="51">
        <v>2211772.220671529</v>
      </c>
      <c r="R882" s="51">
        <v>2211772.220671529</v>
      </c>
      <c r="S882" s="51">
        <v>2211772.220671529</v>
      </c>
      <c r="T882" s="51">
        <v>2211772.220671529</v>
      </c>
    </row>
    <row r="883" spans="1:20" s="34" customFormat="1" ht="65.099999999999994" customHeight="1" x14ac:dyDescent="0.3">
      <c r="A883" s="13">
        <v>873</v>
      </c>
      <c r="B883" s="376"/>
      <c r="C883" s="403"/>
      <c r="D883" s="82" t="s">
        <v>14</v>
      </c>
      <c r="E883" s="81" t="s">
        <v>207</v>
      </c>
      <c r="F883" s="83" t="s">
        <v>1962</v>
      </c>
      <c r="G883" s="469"/>
      <c r="H883" s="55"/>
      <c r="I883" s="55"/>
      <c r="J883" s="56"/>
      <c r="K883" s="388"/>
      <c r="L883" s="51">
        <v>2180621.2733059786</v>
      </c>
      <c r="M883" s="51">
        <v>2180621.2733059786</v>
      </c>
      <c r="N883" s="51">
        <v>2180621.2733059786</v>
      </c>
      <c r="O883" s="51">
        <v>2180621.2733059786</v>
      </c>
      <c r="P883" s="51">
        <v>2180621.2733059786</v>
      </c>
      <c r="Q883" s="51">
        <v>2180621.2733059786</v>
      </c>
      <c r="R883" s="51">
        <v>2180621.2733059786</v>
      </c>
      <c r="S883" s="51">
        <v>2180621.2733059786</v>
      </c>
      <c r="T883" s="51">
        <v>2180621.2733059786</v>
      </c>
    </row>
    <row r="884" spans="1:20" s="34" customFormat="1" ht="65.099999999999994" customHeight="1" x14ac:dyDescent="0.3">
      <c r="A884" s="13">
        <v>874</v>
      </c>
      <c r="B884" s="376"/>
      <c r="C884" s="403"/>
      <c r="D884" s="82" t="s">
        <v>14</v>
      </c>
      <c r="E884" s="81" t="s">
        <v>207</v>
      </c>
      <c r="F884" s="83" t="s">
        <v>1963</v>
      </c>
      <c r="G884" s="469"/>
      <c r="H884" s="55"/>
      <c r="I884" s="55"/>
      <c r="J884" s="56"/>
      <c r="K884" s="388"/>
      <c r="L884" s="51">
        <v>2208818.8230803041</v>
      </c>
      <c r="M884" s="51">
        <v>2208818.8230803041</v>
      </c>
      <c r="N884" s="51">
        <v>2208818.8230803041</v>
      </c>
      <c r="O884" s="51">
        <v>2208818.8230803041</v>
      </c>
      <c r="P884" s="51">
        <v>2208818.8230803041</v>
      </c>
      <c r="Q884" s="51">
        <v>2208818.8230803041</v>
      </c>
      <c r="R884" s="51">
        <v>2208818.8230803041</v>
      </c>
      <c r="S884" s="51">
        <v>2208818.8230803041</v>
      </c>
      <c r="T884" s="51">
        <v>2208818.8230803041</v>
      </c>
    </row>
    <row r="885" spans="1:20" s="34" customFormat="1" ht="65.099999999999994" customHeight="1" x14ac:dyDescent="0.3">
      <c r="A885" s="13">
        <v>875</v>
      </c>
      <c r="B885" s="376"/>
      <c r="C885" s="403"/>
      <c r="D885" s="82" t="s">
        <v>14</v>
      </c>
      <c r="E885" s="81" t="s">
        <v>207</v>
      </c>
      <c r="F885" s="83" t="s">
        <v>1964</v>
      </c>
      <c r="G885" s="469"/>
      <c r="H885" s="55"/>
      <c r="I885" s="55"/>
      <c r="J885" s="56"/>
      <c r="K885" s="388"/>
      <c r="L885" s="51">
        <v>2166058.200197008</v>
      </c>
      <c r="M885" s="51">
        <v>2166058.200197008</v>
      </c>
      <c r="N885" s="51">
        <v>2166058.200197008</v>
      </c>
      <c r="O885" s="51">
        <v>2166058.200197008</v>
      </c>
      <c r="P885" s="51">
        <v>2166058.200197008</v>
      </c>
      <c r="Q885" s="51">
        <v>2166058.200197008</v>
      </c>
      <c r="R885" s="51">
        <v>2166058.200197008</v>
      </c>
      <c r="S885" s="51">
        <v>2166058.200197008</v>
      </c>
      <c r="T885" s="51">
        <v>2166058.200197008</v>
      </c>
    </row>
    <row r="886" spans="1:20" s="34" customFormat="1" ht="65.099999999999994" customHeight="1" x14ac:dyDescent="0.3">
      <c r="A886" s="13">
        <v>876</v>
      </c>
      <c r="B886" s="376"/>
      <c r="C886" s="403"/>
      <c r="D886" s="82" t="s">
        <v>14</v>
      </c>
      <c r="E886" s="81" t="s">
        <v>207</v>
      </c>
      <c r="F886" s="83" t="s">
        <v>1965</v>
      </c>
      <c r="G886" s="469"/>
      <c r="H886" s="55"/>
      <c r="I886" s="55"/>
      <c r="J886" s="56"/>
      <c r="K886" s="388"/>
      <c r="L886" s="51">
        <v>2137438.8058328736</v>
      </c>
      <c r="M886" s="51">
        <v>2137438.8058328736</v>
      </c>
      <c r="N886" s="51">
        <v>2137438.8058328736</v>
      </c>
      <c r="O886" s="51">
        <v>2137438.8058328736</v>
      </c>
      <c r="P886" s="51">
        <v>2137438.8058328736</v>
      </c>
      <c r="Q886" s="51">
        <v>2137438.8058328736</v>
      </c>
      <c r="R886" s="51">
        <v>2137438.8058328736</v>
      </c>
      <c r="S886" s="51">
        <v>2137438.8058328736</v>
      </c>
      <c r="T886" s="51">
        <v>2137438.8058328736</v>
      </c>
    </row>
    <row r="887" spans="1:20" s="34" customFormat="1" ht="65.099999999999994" customHeight="1" x14ac:dyDescent="0.3">
      <c r="A887" s="13">
        <v>877</v>
      </c>
      <c r="B887" s="376"/>
      <c r="C887" s="403"/>
      <c r="D887" s="82" t="s">
        <v>14</v>
      </c>
      <c r="E887" s="81" t="s">
        <v>207</v>
      </c>
      <c r="F887" s="83" t="s">
        <v>1966</v>
      </c>
      <c r="G887" s="469"/>
      <c r="H887" s="55"/>
      <c r="I887" s="55"/>
      <c r="J887" s="56"/>
      <c r="K887" s="388"/>
      <c r="L887" s="51">
        <v>2107794.4712211001</v>
      </c>
      <c r="M887" s="51">
        <v>2107794.4712211001</v>
      </c>
      <c r="N887" s="51">
        <v>2107794.4712211001</v>
      </c>
      <c r="O887" s="51">
        <v>2107794.4712211001</v>
      </c>
      <c r="P887" s="51">
        <v>2107794.4712211001</v>
      </c>
      <c r="Q887" s="51">
        <v>2107794.4712211001</v>
      </c>
      <c r="R887" s="51">
        <v>2107794.4712211001</v>
      </c>
      <c r="S887" s="51">
        <v>2107794.4712211001</v>
      </c>
      <c r="T887" s="51">
        <v>2107794.4712211001</v>
      </c>
    </row>
    <row r="888" spans="1:20" s="34" customFormat="1" ht="65.099999999999994" customHeight="1" x14ac:dyDescent="0.3">
      <c r="A888" s="13">
        <v>878</v>
      </c>
      <c r="B888" s="376"/>
      <c r="C888" s="403" t="s">
        <v>2094</v>
      </c>
      <c r="D888" s="82" t="s">
        <v>14</v>
      </c>
      <c r="E888" s="81" t="s">
        <v>207</v>
      </c>
      <c r="F888" s="83" t="s">
        <v>1906</v>
      </c>
      <c r="G888" s="469"/>
      <c r="H888" s="55"/>
      <c r="I888" s="55"/>
      <c r="J888" s="56"/>
      <c r="K888" s="388"/>
      <c r="L888" s="51">
        <v>2526464.1199909202</v>
      </c>
      <c r="M888" s="51">
        <v>2526464.1199909202</v>
      </c>
      <c r="N888" s="51">
        <v>2526464.1199909202</v>
      </c>
      <c r="O888" s="51">
        <v>2526464.1199909202</v>
      </c>
      <c r="P888" s="51">
        <v>2526464.1199909202</v>
      </c>
      <c r="Q888" s="51">
        <v>2526464.1199909202</v>
      </c>
      <c r="R888" s="51">
        <v>2526464.1199909202</v>
      </c>
      <c r="S888" s="51">
        <v>2526464.1199909202</v>
      </c>
      <c r="T888" s="51">
        <v>2526464.1199909202</v>
      </c>
    </row>
    <row r="889" spans="1:20" s="34" customFormat="1" ht="65.099999999999994" customHeight="1" x14ac:dyDescent="0.3">
      <c r="A889" s="13">
        <v>879</v>
      </c>
      <c r="B889" s="376"/>
      <c r="C889" s="403"/>
      <c r="D889" s="82" t="s">
        <v>14</v>
      </c>
      <c r="E889" s="81" t="s">
        <v>207</v>
      </c>
      <c r="F889" s="83" t="s">
        <v>1901</v>
      </c>
      <c r="G889" s="469"/>
      <c r="H889" s="55"/>
      <c r="I889" s="55"/>
      <c r="J889" s="56"/>
      <c r="K889" s="388"/>
      <c r="L889" s="51">
        <v>2199042.5624436336</v>
      </c>
      <c r="M889" s="51">
        <v>2199042.5624436336</v>
      </c>
      <c r="N889" s="51">
        <v>2199042.5624436336</v>
      </c>
      <c r="O889" s="51">
        <v>2199042.5624436336</v>
      </c>
      <c r="P889" s="51">
        <v>2199042.5624436336</v>
      </c>
      <c r="Q889" s="51">
        <v>2199042.5624436336</v>
      </c>
      <c r="R889" s="51">
        <v>2199042.5624436336</v>
      </c>
      <c r="S889" s="51">
        <v>2199042.5624436336</v>
      </c>
      <c r="T889" s="51">
        <v>2199042.5624436336</v>
      </c>
    </row>
    <row r="890" spans="1:20" s="34" customFormat="1" ht="65.099999999999994" customHeight="1" x14ac:dyDescent="0.3">
      <c r="A890" s="13">
        <v>880</v>
      </c>
      <c r="B890" s="376"/>
      <c r="C890" s="403"/>
      <c r="D890" s="82" t="s">
        <v>14</v>
      </c>
      <c r="E890" s="81" t="s">
        <v>207</v>
      </c>
      <c r="F890" s="83" t="s">
        <v>2095</v>
      </c>
      <c r="G890" s="469"/>
      <c r="H890" s="55"/>
      <c r="I890" s="55"/>
      <c r="J890" s="56"/>
      <c r="K890" s="388"/>
      <c r="L890" s="51">
        <v>2089626.4428365058</v>
      </c>
      <c r="M890" s="51">
        <v>2089626.4428365058</v>
      </c>
      <c r="N890" s="51">
        <v>2089626.4428365058</v>
      </c>
      <c r="O890" s="51">
        <v>2089626.4428365058</v>
      </c>
      <c r="P890" s="51">
        <v>2089626.4428365058</v>
      </c>
      <c r="Q890" s="51">
        <v>2089626.4428365058</v>
      </c>
      <c r="R890" s="51">
        <v>2089626.4428365058</v>
      </c>
      <c r="S890" s="51">
        <v>2089626.4428365058</v>
      </c>
      <c r="T890" s="51">
        <v>2089626.4428365058</v>
      </c>
    </row>
    <row r="891" spans="1:20" s="34" customFormat="1" ht="65.099999999999994" customHeight="1" x14ac:dyDescent="0.3">
      <c r="A891" s="13">
        <v>881</v>
      </c>
      <c r="B891" s="376"/>
      <c r="C891" s="403"/>
      <c r="D891" s="82" t="s">
        <v>14</v>
      </c>
      <c r="E891" s="81" t="s">
        <v>207</v>
      </c>
      <c r="F891" s="83" t="s">
        <v>2096</v>
      </c>
      <c r="G891" s="469"/>
      <c r="H891" s="55"/>
      <c r="I891" s="55"/>
      <c r="J891" s="56"/>
      <c r="K891" s="388"/>
      <c r="L891" s="51">
        <v>1901124.9622172636</v>
      </c>
      <c r="M891" s="51">
        <v>1901124.9622172636</v>
      </c>
      <c r="N891" s="51">
        <v>1901124.9622172636</v>
      </c>
      <c r="O891" s="51">
        <v>1901124.9622172636</v>
      </c>
      <c r="P891" s="51">
        <v>1901124.9622172636</v>
      </c>
      <c r="Q891" s="51">
        <v>1901124.9622172636</v>
      </c>
      <c r="R891" s="51">
        <v>1901124.9622172636</v>
      </c>
      <c r="S891" s="51">
        <v>1901124.9622172636</v>
      </c>
      <c r="T891" s="51">
        <v>1901124.9622172636</v>
      </c>
    </row>
    <row r="892" spans="1:20" s="34" customFormat="1" ht="65.099999999999994" customHeight="1" x14ac:dyDescent="0.3">
      <c r="A892" s="13">
        <v>882</v>
      </c>
      <c r="B892" s="376"/>
      <c r="C892" s="403" t="s">
        <v>2097</v>
      </c>
      <c r="D892" s="82" t="s">
        <v>14</v>
      </c>
      <c r="E892" s="81" t="s">
        <v>207</v>
      </c>
      <c r="F892" s="83" t="s">
        <v>1901</v>
      </c>
      <c r="G892" s="469"/>
      <c r="H892" s="55"/>
      <c r="I892" s="55"/>
      <c r="J892" s="56"/>
      <c r="K892" s="388"/>
      <c r="L892" s="51">
        <v>2521123.7191495039</v>
      </c>
      <c r="M892" s="51">
        <v>2521123.7191495039</v>
      </c>
      <c r="N892" s="51">
        <v>2521123.7191495039</v>
      </c>
      <c r="O892" s="51">
        <v>2521123.7191495039</v>
      </c>
      <c r="P892" s="51">
        <v>2521123.7191495039</v>
      </c>
      <c r="Q892" s="51">
        <v>2521123.7191495039</v>
      </c>
      <c r="R892" s="51">
        <v>2521123.7191495039</v>
      </c>
      <c r="S892" s="51">
        <v>2521123.7191495039</v>
      </c>
      <c r="T892" s="51">
        <v>2521123.7191495039</v>
      </c>
    </row>
    <row r="893" spans="1:20" s="34" customFormat="1" ht="65.099999999999994" customHeight="1" x14ac:dyDescent="0.3">
      <c r="A893" s="13">
        <v>883</v>
      </c>
      <c r="B893" s="376"/>
      <c r="C893" s="403"/>
      <c r="D893" s="82" t="s">
        <v>14</v>
      </c>
      <c r="E893" s="81" t="s">
        <v>207</v>
      </c>
      <c r="F893" s="83" t="s">
        <v>2056</v>
      </c>
      <c r="G893" s="469"/>
      <c r="H893" s="55"/>
      <c r="I893" s="55"/>
      <c r="J893" s="56"/>
      <c r="K893" s="388"/>
      <c r="L893" s="51">
        <v>2356751.4886691077</v>
      </c>
      <c r="M893" s="51">
        <v>2356751.4886691077</v>
      </c>
      <c r="N893" s="51">
        <v>2356751.4886691077</v>
      </c>
      <c r="O893" s="51">
        <v>2356751.4886691077</v>
      </c>
      <c r="P893" s="51">
        <v>2356751.4886691077</v>
      </c>
      <c r="Q893" s="51">
        <v>2356751.4886691077</v>
      </c>
      <c r="R893" s="51">
        <v>2356751.4886691077</v>
      </c>
      <c r="S893" s="51">
        <v>2356751.4886691077</v>
      </c>
      <c r="T893" s="51">
        <v>2356751.4886691077</v>
      </c>
    </row>
    <row r="894" spans="1:20" s="34" customFormat="1" ht="65.099999999999994" customHeight="1" x14ac:dyDescent="0.3">
      <c r="A894" s="13">
        <v>884</v>
      </c>
      <c r="B894" s="376"/>
      <c r="C894" s="403"/>
      <c r="D894" s="82" t="s">
        <v>14</v>
      </c>
      <c r="E894" s="81" t="s">
        <v>207</v>
      </c>
      <c r="F894" s="83" t="s">
        <v>2098</v>
      </c>
      <c r="G894" s="469"/>
      <c r="H894" s="55"/>
      <c r="I894" s="55"/>
      <c r="J894" s="56"/>
      <c r="K894" s="388"/>
      <c r="L894" s="51">
        <v>2274565.37342891</v>
      </c>
      <c r="M894" s="51">
        <v>2274565.37342891</v>
      </c>
      <c r="N894" s="51">
        <v>2274565.37342891</v>
      </c>
      <c r="O894" s="51">
        <v>2274565.37342891</v>
      </c>
      <c r="P894" s="51">
        <v>2274565.37342891</v>
      </c>
      <c r="Q894" s="51">
        <v>2274565.37342891</v>
      </c>
      <c r="R894" s="51">
        <v>2274565.37342891</v>
      </c>
      <c r="S894" s="51">
        <v>2274565.37342891</v>
      </c>
      <c r="T894" s="51">
        <v>2274565.37342891</v>
      </c>
    </row>
    <row r="895" spans="1:20" s="34" customFormat="1" ht="65.099999999999994" customHeight="1" x14ac:dyDescent="0.3">
      <c r="A895" s="13">
        <v>885</v>
      </c>
      <c r="B895" s="376"/>
      <c r="C895" s="403"/>
      <c r="D895" s="82" t="s">
        <v>14</v>
      </c>
      <c r="E895" s="81" t="s">
        <v>207</v>
      </c>
      <c r="F895" s="83" t="s">
        <v>2096</v>
      </c>
      <c r="G895" s="469"/>
      <c r="H895" s="55"/>
      <c r="I895" s="55"/>
      <c r="J895" s="56"/>
      <c r="K895" s="388"/>
      <c r="L895" s="51">
        <v>2086953.9596165707</v>
      </c>
      <c r="M895" s="51">
        <v>2086953.9596165707</v>
      </c>
      <c r="N895" s="51">
        <v>2086953.9596165707</v>
      </c>
      <c r="O895" s="51">
        <v>2086953.9596165707</v>
      </c>
      <c r="P895" s="51">
        <v>2086953.9596165707</v>
      </c>
      <c r="Q895" s="51">
        <v>2086953.9596165707</v>
      </c>
      <c r="R895" s="51">
        <v>2086953.9596165707</v>
      </c>
      <c r="S895" s="51">
        <v>2086953.9596165707</v>
      </c>
      <c r="T895" s="51">
        <v>2086953.9596165707</v>
      </c>
    </row>
    <row r="896" spans="1:20" s="34" customFormat="1" ht="78" customHeight="1" x14ac:dyDescent="0.3">
      <c r="A896" s="13">
        <v>886</v>
      </c>
      <c r="B896" s="376"/>
      <c r="C896" s="81" t="s">
        <v>1975</v>
      </c>
      <c r="D896" s="82" t="s">
        <v>14</v>
      </c>
      <c r="E896" s="81" t="s">
        <v>52</v>
      </c>
      <c r="F896" s="83"/>
      <c r="G896" s="469" t="s">
        <v>2536</v>
      </c>
      <c r="H896" s="55"/>
      <c r="I896" s="55"/>
      <c r="J896" s="56"/>
      <c r="K896" s="388" t="s">
        <v>1990</v>
      </c>
      <c r="L896" s="51">
        <v>336851</v>
      </c>
      <c r="M896" s="51">
        <v>336851</v>
      </c>
      <c r="N896" s="51">
        <v>336851</v>
      </c>
      <c r="O896" s="51">
        <v>336851</v>
      </c>
      <c r="P896" s="51">
        <v>336851</v>
      </c>
      <c r="Q896" s="51">
        <v>336851</v>
      </c>
      <c r="R896" s="51">
        <v>336851</v>
      </c>
      <c r="S896" s="51">
        <v>336851</v>
      </c>
      <c r="T896" s="51">
        <v>336851</v>
      </c>
    </row>
    <row r="897" spans="1:20" s="34" customFormat="1" ht="78" customHeight="1" x14ac:dyDescent="0.3">
      <c r="A897" s="13">
        <v>887</v>
      </c>
      <c r="B897" s="376"/>
      <c r="C897" s="81" t="s">
        <v>1976</v>
      </c>
      <c r="D897" s="82" t="s">
        <v>14</v>
      </c>
      <c r="E897" s="81" t="s">
        <v>52</v>
      </c>
      <c r="F897" s="83"/>
      <c r="G897" s="469"/>
      <c r="H897" s="55"/>
      <c r="I897" s="55"/>
      <c r="J897" s="56"/>
      <c r="K897" s="388"/>
      <c r="L897" s="51">
        <v>405163</v>
      </c>
      <c r="M897" s="51">
        <v>405163</v>
      </c>
      <c r="N897" s="51">
        <v>405163</v>
      </c>
      <c r="O897" s="51">
        <v>405163</v>
      </c>
      <c r="P897" s="51">
        <v>405163</v>
      </c>
      <c r="Q897" s="51">
        <v>405163</v>
      </c>
      <c r="R897" s="51">
        <v>405163</v>
      </c>
      <c r="S897" s="51">
        <v>405163</v>
      </c>
      <c r="T897" s="51">
        <v>405163</v>
      </c>
    </row>
    <row r="898" spans="1:20" s="34" customFormat="1" ht="78" customHeight="1" x14ac:dyDescent="0.3">
      <c r="A898" s="13">
        <v>888</v>
      </c>
      <c r="B898" s="376"/>
      <c r="C898" s="81" t="s">
        <v>1977</v>
      </c>
      <c r="D898" s="82" t="s">
        <v>14</v>
      </c>
      <c r="E898" s="81" t="s">
        <v>52</v>
      </c>
      <c r="F898" s="83"/>
      <c r="G898" s="469"/>
      <c r="H898" s="55"/>
      <c r="I898" s="55"/>
      <c r="J898" s="56"/>
      <c r="K898" s="388"/>
      <c r="L898" s="51">
        <v>567700</v>
      </c>
      <c r="M898" s="51">
        <v>567700</v>
      </c>
      <c r="N898" s="51">
        <v>567700</v>
      </c>
      <c r="O898" s="51">
        <v>567700</v>
      </c>
      <c r="P898" s="51">
        <v>567700</v>
      </c>
      <c r="Q898" s="51">
        <v>567700</v>
      </c>
      <c r="R898" s="51">
        <v>567700</v>
      </c>
      <c r="S898" s="51">
        <v>567700</v>
      </c>
      <c r="T898" s="51">
        <v>567700</v>
      </c>
    </row>
    <row r="899" spans="1:20" s="34" customFormat="1" ht="78" customHeight="1" x14ac:dyDescent="0.3">
      <c r="A899" s="13">
        <v>889</v>
      </c>
      <c r="B899" s="376"/>
      <c r="C899" s="81" t="s">
        <v>1978</v>
      </c>
      <c r="D899" s="82" t="s">
        <v>14</v>
      </c>
      <c r="E899" s="81" t="s">
        <v>52</v>
      </c>
      <c r="F899" s="83"/>
      <c r="G899" s="469"/>
      <c r="H899" s="55"/>
      <c r="I899" s="55"/>
      <c r="J899" s="56"/>
      <c r="K899" s="388"/>
      <c r="L899" s="51">
        <v>716102</v>
      </c>
      <c r="M899" s="51">
        <v>716102</v>
      </c>
      <c r="N899" s="51">
        <v>716102</v>
      </c>
      <c r="O899" s="51">
        <v>716102</v>
      </c>
      <c r="P899" s="51">
        <v>716102</v>
      </c>
      <c r="Q899" s="51">
        <v>716102</v>
      </c>
      <c r="R899" s="51">
        <v>716102</v>
      </c>
      <c r="S899" s="51">
        <v>716102</v>
      </c>
      <c r="T899" s="51">
        <v>716102</v>
      </c>
    </row>
    <row r="900" spans="1:20" s="34" customFormat="1" ht="78" customHeight="1" x14ac:dyDescent="0.3">
      <c r="A900" s="13">
        <v>890</v>
      </c>
      <c r="B900" s="376"/>
      <c r="C900" s="81" t="s">
        <v>1979</v>
      </c>
      <c r="D900" s="82" t="s">
        <v>14</v>
      </c>
      <c r="E900" s="81" t="s">
        <v>52</v>
      </c>
      <c r="F900" s="83"/>
      <c r="G900" s="469"/>
      <c r="H900" s="55"/>
      <c r="I900" s="55"/>
      <c r="J900" s="56"/>
      <c r="K900" s="388"/>
      <c r="L900" s="51">
        <v>864505</v>
      </c>
      <c r="M900" s="51">
        <v>864505</v>
      </c>
      <c r="N900" s="51">
        <v>864505</v>
      </c>
      <c r="O900" s="51">
        <v>864505</v>
      </c>
      <c r="P900" s="51">
        <v>864505</v>
      </c>
      <c r="Q900" s="51">
        <v>864505</v>
      </c>
      <c r="R900" s="51">
        <v>864505</v>
      </c>
      <c r="S900" s="51">
        <v>864505</v>
      </c>
      <c r="T900" s="51">
        <v>864505</v>
      </c>
    </row>
    <row r="901" spans="1:20" s="34" customFormat="1" ht="78" customHeight="1" x14ac:dyDescent="0.3">
      <c r="A901" s="13">
        <v>891</v>
      </c>
      <c r="B901" s="376"/>
      <c r="C901" s="81" t="s">
        <v>1980</v>
      </c>
      <c r="D901" s="82" t="s">
        <v>14</v>
      </c>
      <c r="E901" s="81" t="s">
        <v>52</v>
      </c>
      <c r="F901" s="83"/>
      <c r="G901" s="469"/>
      <c r="H901" s="55"/>
      <c r="I901" s="55"/>
      <c r="J901" s="56"/>
      <c r="K901" s="388"/>
      <c r="L901" s="51">
        <v>362623</v>
      </c>
      <c r="M901" s="51">
        <v>362623</v>
      </c>
      <c r="N901" s="51">
        <v>362623</v>
      </c>
      <c r="O901" s="51">
        <v>362623</v>
      </c>
      <c r="P901" s="51">
        <v>362623</v>
      </c>
      <c r="Q901" s="51">
        <v>362623</v>
      </c>
      <c r="R901" s="51">
        <v>362623</v>
      </c>
      <c r="S901" s="51">
        <v>362623</v>
      </c>
      <c r="T901" s="51">
        <v>362623</v>
      </c>
    </row>
    <row r="902" spans="1:20" s="34" customFormat="1" ht="78" customHeight="1" x14ac:dyDescent="0.3">
      <c r="A902" s="13">
        <v>892</v>
      </c>
      <c r="B902" s="376"/>
      <c r="C902" s="81" t="s">
        <v>1981</v>
      </c>
      <c r="D902" s="82" t="s">
        <v>14</v>
      </c>
      <c r="E902" s="81" t="s">
        <v>52</v>
      </c>
      <c r="F902" s="83"/>
      <c r="G902" s="469"/>
      <c r="H902" s="55"/>
      <c r="I902" s="55"/>
      <c r="J902" s="56"/>
      <c r="K902" s="388"/>
      <c r="L902" s="51">
        <v>410529</v>
      </c>
      <c r="M902" s="51">
        <v>410529</v>
      </c>
      <c r="N902" s="51">
        <v>410529</v>
      </c>
      <c r="O902" s="51">
        <v>410529</v>
      </c>
      <c r="P902" s="51">
        <v>410529</v>
      </c>
      <c r="Q902" s="51">
        <v>410529</v>
      </c>
      <c r="R902" s="51">
        <v>410529</v>
      </c>
      <c r="S902" s="51">
        <v>410529</v>
      </c>
      <c r="T902" s="51">
        <v>410529</v>
      </c>
    </row>
    <row r="903" spans="1:20" s="34" customFormat="1" ht="78" customHeight="1" x14ac:dyDescent="0.3">
      <c r="A903" s="13">
        <v>893</v>
      </c>
      <c r="B903" s="376"/>
      <c r="C903" s="81" t="s">
        <v>1982</v>
      </c>
      <c r="D903" s="82" t="s">
        <v>14</v>
      </c>
      <c r="E903" s="81" t="s">
        <v>52</v>
      </c>
      <c r="F903" s="83"/>
      <c r="G903" s="469"/>
      <c r="H903" s="55"/>
      <c r="I903" s="55"/>
      <c r="J903" s="56"/>
      <c r="K903" s="388"/>
      <c r="L903" s="51">
        <v>515726</v>
      </c>
      <c r="M903" s="51">
        <v>515726</v>
      </c>
      <c r="N903" s="51">
        <v>515726</v>
      </c>
      <c r="O903" s="51">
        <v>515726</v>
      </c>
      <c r="P903" s="51">
        <v>515726</v>
      </c>
      <c r="Q903" s="51">
        <v>515726</v>
      </c>
      <c r="R903" s="51">
        <v>515726</v>
      </c>
      <c r="S903" s="51">
        <v>515726</v>
      </c>
      <c r="T903" s="51">
        <v>515726</v>
      </c>
    </row>
    <row r="904" spans="1:20" s="34" customFormat="1" ht="78" customHeight="1" x14ac:dyDescent="0.3">
      <c r="A904" s="13">
        <v>894</v>
      </c>
      <c r="B904" s="376"/>
      <c r="C904" s="81" t="s">
        <v>1983</v>
      </c>
      <c r="D904" s="82" t="s">
        <v>14</v>
      </c>
      <c r="E904" s="81" t="s">
        <v>52</v>
      </c>
      <c r="F904" s="83"/>
      <c r="G904" s="469"/>
      <c r="H904" s="55"/>
      <c r="I904" s="55"/>
      <c r="J904" s="56"/>
      <c r="K904" s="388"/>
      <c r="L904" s="51">
        <v>621057</v>
      </c>
      <c r="M904" s="51">
        <v>621057</v>
      </c>
      <c r="N904" s="51">
        <v>621057</v>
      </c>
      <c r="O904" s="51">
        <v>621057</v>
      </c>
      <c r="P904" s="51">
        <v>621057</v>
      </c>
      <c r="Q904" s="51">
        <v>621057</v>
      </c>
      <c r="R904" s="51">
        <v>621057</v>
      </c>
      <c r="S904" s="51">
        <v>621057</v>
      </c>
      <c r="T904" s="51">
        <v>621057</v>
      </c>
    </row>
    <row r="905" spans="1:20" s="34" customFormat="1" ht="78" customHeight="1" x14ac:dyDescent="0.3">
      <c r="A905" s="13">
        <v>895</v>
      </c>
      <c r="B905" s="376"/>
      <c r="C905" s="81" t="s">
        <v>1984</v>
      </c>
      <c r="D905" s="82" t="s">
        <v>14</v>
      </c>
      <c r="E905" s="81" t="s">
        <v>52</v>
      </c>
      <c r="F905" s="83"/>
      <c r="G905" s="469"/>
      <c r="H905" s="55"/>
      <c r="I905" s="55"/>
      <c r="J905" s="56"/>
      <c r="K905" s="388"/>
      <c r="L905" s="51">
        <v>724253</v>
      </c>
      <c r="M905" s="51">
        <v>724253</v>
      </c>
      <c r="N905" s="51">
        <v>724253</v>
      </c>
      <c r="O905" s="51">
        <v>724253</v>
      </c>
      <c r="P905" s="51">
        <v>724253</v>
      </c>
      <c r="Q905" s="51">
        <v>724253</v>
      </c>
      <c r="R905" s="51">
        <v>724253</v>
      </c>
      <c r="S905" s="51">
        <v>724253</v>
      </c>
      <c r="T905" s="51">
        <v>724253</v>
      </c>
    </row>
    <row r="906" spans="1:20" s="34" customFormat="1" ht="78" customHeight="1" x14ac:dyDescent="0.3">
      <c r="A906" s="13">
        <v>896</v>
      </c>
      <c r="B906" s="376"/>
      <c r="C906" s="81" t="s">
        <v>1985</v>
      </c>
      <c r="D906" s="82" t="s">
        <v>14</v>
      </c>
      <c r="E906" s="81" t="s">
        <v>52</v>
      </c>
      <c r="F906" s="83"/>
      <c r="G906" s="469"/>
      <c r="H906" s="55"/>
      <c r="I906" s="55"/>
      <c r="J906" s="56"/>
      <c r="K906" s="388"/>
      <c r="L906" s="51">
        <v>507594</v>
      </c>
      <c r="M906" s="51">
        <v>507594</v>
      </c>
      <c r="N906" s="51">
        <v>507594</v>
      </c>
      <c r="O906" s="51">
        <v>507594</v>
      </c>
      <c r="P906" s="51">
        <v>507594</v>
      </c>
      <c r="Q906" s="51">
        <v>507594</v>
      </c>
      <c r="R906" s="51">
        <v>507594</v>
      </c>
      <c r="S906" s="51">
        <v>507594</v>
      </c>
      <c r="T906" s="51">
        <v>507594</v>
      </c>
    </row>
    <row r="907" spans="1:20" s="34" customFormat="1" ht="93" customHeight="1" x14ac:dyDescent="0.3">
      <c r="A907" s="13">
        <v>897</v>
      </c>
      <c r="B907" s="376"/>
      <c r="C907" s="81" t="s">
        <v>1986</v>
      </c>
      <c r="D907" s="82" t="s">
        <v>14</v>
      </c>
      <c r="E907" s="81" t="s">
        <v>52</v>
      </c>
      <c r="F907" s="83"/>
      <c r="G907" s="469"/>
      <c r="H907" s="55"/>
      <c r="I907" s="55"/>
      <c r="J907" s="56"/>
      <c r="K907" s="388"/>
      <c r="L907" s="51">
        <v>582815</v>
      </c>
      <c r="M907" s="51">
        <v>582815</v>
      </c>
      <c r="N907" s="51">
        <v>582815</v>
      </c>
      <c r="O907" s="51">
        <v>582815</v>
      </c>
      <c r="P907" s="51">
        <v>582815</v>
      </c>
      <c r="Q907" s="51">
        <v>582815</v>
      </c>
      <c r="R907" s="51">
        <v>582815</v>
      </c>
      <c r="S907" s="51">
        <v>582815</v>
      </c>
      <c r="T907" s="51">
        <v>582815</v>
      </c>
    </row>
    <row r="908" spans="1:20" s="34" customFormat="1" ht="78" customHeight="1" x14ac:dyDescent="0.3">
      <c r="A908" s="13">
        <v>898</v>
      </c>
      <c r="B908" s="376"/>
      <c r="C908" s="81" t="s">
        <v>1987</v>
      </c>
      <c r="D908" s="82" t="s">
        <v>14</v>
      </c>
      <c r="E908" s="81" t="s">
        <v>52</v>
      </c>
      <c r="F908" s="83"/>
      <c r="G908" s="469"/>
      <c r="H908" s="55"/>
      <c r="I908" s="55"/>
      <c r="J908" s="56"/>
      <c r="K908" s="388"/>
      <c r="L908" s="51">
        <v>650218</v>
      </c>
      <c r="M908" s="51">
        <v>650218</v>
      </c>
      <c r="N908" s="51">
        <v>650218</v>
      </c>
      <c r="O908" s="51">
        <v>650218</v>
      </c>
      <c r="P908" s="51">
        <v>650218</v>
      </c>
      <c r="Q908" s="51">
        <v>650218</v>
      </c>
      <c r="R908" s="51">
        <v>650218</v>
      </c>
      <c r="S908" s="51">
        <v>650218</v>
      </c>
      <c r="T908" s="51">
        <v>650218</v>
      </c>
    </row>
    <row r="909" spans="1:20" s="34" customFormat="1" ht="78" customHeight="1" x14ac:dyDescent="0.3">
      <c r="A909" s="13">
        <v>899</v>
      </c>
      <c r="B909" s="376"/>
      <c r="C909" s="81" t="s">
        <v>1988</v>
      </c>
      <c r="D909" s="82" t="s">
        <v>14</v>
      </c>
      <c r="E909" s="81" t="s">
        <v>52</v>
      </c>
      <c r="F909" s="83"/>
      <c r="G909" s="469"/>
      <c r="H909" s="55"/>
      <c r="I909" s="55"/>
      <c r="J909" s="56"/>
      <c r="K909" s="388"/>
      <c r="L909" s="51">
        <v>779298</v>
      </c>
      <c r="M909" s="51">
        <v>779298</v>
      </c>
      <c r="N909" s="51">
        <v>779298</v>
      </c>
      <c r="O909" s="51">
        <v>779298</v>
      </c>
      <c r="P909" s="51">
        <v>779298</v>
      </c>
      <c r="Q909" s="51">
        <v>779298</v>
      </c>
      <c r="R909" s="51">
        <v>779298</v>
      </c>
      <c r="S909" s="51">
        <v>779298</v>
      </c>
      <c r="T909" s="51">
        <v>779298</v>
      </c>
    </row>
    <row r="910" spans="1:20" s="34" customFormat="1" ht="78" customHeight="1" x14ac:dyDescent="0.3">
      <c r="A910" s="13">
        <v>900</v>
      </c>
      <c r="B910" s="376"/>
      <c r="C910" s="81" t="s">
        <v>1989</v>
      </c>
      <c r="D910" s="82" t="s">
        <v>14</v>
      </c>
      <c r="E910" s="81" t="s">
        <v>52</v>
      </c>
      <c r="F910" s="83"/>
      <c r="G910" s="469"/>
      <c r="H910" s="55"/>
      <c r="I910" s="55"/>
      <c r="J910" s="56"/>
      <c r="K910" s="388"/>
      <c r="L910" s="51">
        <v>810681</v>
      </c>
      <c r="M910" s="51">
        <v>810681</v>
      </c>
      <c r="N910" s="51">
        <v>810681</v>
      </c>
      <c r="O910" s="51">
        <v>810681</v>
      </c>
      <c r="P910" s="51">
        <v>810681</v>
      </c>
      <c r="Q910" s="51">
        <v>810681</v>
      </c>
      <c r="R910" s="51">
        <v>810681</v>
      </c>
      <c r="S910" s="51">
        <v>810681</v>
      </c>
      <c r="T910" s="51">
        <v>810681</v>
      </c>
    </row>
    <row r="911" spans="1:20" s="37" customFormat="1" ht="55.5" customHeight="1" x14ac:dyDescent="0.4">
      <c r="A911" s="13">
        <v>901</v>
      </c>
      <c r="B911" s="376"/>
      <c r="C911" s="55" t="s">
        <v>221</v>
      </c>
      <c r="D911" s="56" t="s">
        <v>14</v>
      </c>
      <c r="E911" s="55" t="s">
        <v>2502</v>
      </c>
      <c r="F911" s="373" t="s">
        <v>2503</v>
      </c>
      <c r="G911" s="376" t="s">
        <v>2537</v>
      </c>
      <c r="H911" s="35"/>
      <c r="I911" s="35"/>
      <c r="J911" s="373" t="s">
        <v>2518</v>
      </c>
      <c r="K911" s="373" t="s">
        <v>2504</v>
      </c>
      <c r="L911" s="36">
        <v>1475000</v>
      </c>
      <c r="M911" s="36">
        <v>1475000</v>
      </c>
      <c r="N911" s="36">
        <v>1475000</v>
      </c>
      <c r="O911" s="36">
        <v>1475000</v>
      </c>
      <c r="P911" s="36">
        <v>1475000</v>
      </c>
      <c r="Q911" s="36">
        <v>1475000</v>
      </c>
      <c r="R911" s="36">
        <v>1475000</v>
      </c>
      <c r="S911" s="36">
        <v>1475000</v>
      </c>
      <c r="T911" s="36">
        <v>1475000</v>
      </c>
    </row>
    <row r="912" spans="1:20" s="37" customFormat="1" ht="84" customHeight="1" x14ac:dyDescent="0.4">
      <c r="A912" s="13">
        <v>902</v>
      </c>
      <c r="B912" s="376"/>
      <c r="C912" s="55" t="s">
        <v>2505</v>
      </c>
      <c r="D912" s="55" t="s">
        <v>14</v>
      </c>
      <c r="E912" s="55" t="s">
        <v>119</v>
      </c>
      <c r="F912" s="373"/>
      <c r="G912" s="376"/>
      <c r="H912" s="35"/>
      <c r="I912" s="35"/>
      <c r="J912" s="373"/>
      <c r="K912" s="373"/>
      <c r="L912" s="38">
        <v>1865000</v>
      </c>
      <c r="M912" s="38">
        <v>1865000</v>
      </c>
      <c r="N912" s="38">
        <v>1865000</v>
      </c>
      <c r="O912" s="38">
        <v>1865000</v>
      </c>
      <c r="P912" s="38">
        <v>1865000</v>
      </c>
      <c r="Q912" s="38">
        <v>1865000</v>
      </c>
      <c r="R912" s="38">
        <v>1865000</v>
      </c>
      <c r="S912" s="38">
        <v>1865000</v>
      </c>
      <c r="T912" s="38">
        <v>1865000</v>
      </c>
    </row>
    <row r="913" spans="1:20" s="37" customFormat="1" ht="55.5" customHeight="1" x14ac:dyDescent="0.4">
      <c r="A913" s="13">
        <v>903</v>
      </c>
      <c r="B913" s="376"/>
      <c r="C913" s="55" t="s">
        <v>2506</v>
      </c>
      <c r="D913" s="55" t="s">
        <v>2507</v>
      </c>
      <c r="E913" s="55" t="s">
        <v>119</v>
      </c>
      <c r="F913" s="373"/>
      <c r="G913" s="376"/>
      <c r="H913" s="35"/>
      <c r="I913" s="35"/>
      <c r="J913" s="373"/>
      <c r="K913" s="373"/>
      <c r="L913" s="38">
        <v>600000</v>
      </c>
      <c r="M913" s="38">
        <v>600000</v>
      </c>
      <c r="N913" s="38">
        <v>600000</v>
      </c>
      <c r="O913" s="38">
        <v>600000</v>
      </c>
      <c r="P913" s="38">
        <v>600000</v>
      </c>
      <c r="Q913" s="38">
        <v>600000</v>
      </c>
      <c r="R913" s="38">
        <v>600000</v>
      </c>
      <c r="S913" s="38">
        <v>600000</v>
      </c>
      <c r="T913" s="38">
        <v>600000</v>
      </c>
    </row>
    <row r="914" spans="1:20" s="37" customFormat="1" ht="55.5" customHeight="1" x14ac:dyDescent="0.4">
      <c r="A914" s="13">
        <v>904</v>
      </c>
      <c r="B914" s="376"/>
      <c r="C914" s="55" t="s">
        <v>2508</v>
      </c>
      <c r="D914" s="55" t="s">
        <v>2507</v>
      </c>
      <c r="E914" s="55" t="s">
        <v>119</v>
      </c>
      <c r="F914" s="373"/>
      <c r="G914" s="376"/>
      <c r="H914" s="35"/>
      <c r="I914" s="35"/>
      <c r="J914" s="373"/>
      <c r="K914" s="373"/>
      <c r="L914" s="38">
        <v>955000</v>
      </c>
      <c r="M914" s="38">
        <v>955000</v>
      </c>
      <c r="N914" s="38">
        <v>955000</v>
      </c>
      <c r="O914" s="38">
        <v>955000</v>
      </c>
      <c r="P914" s="38">
        <v>955000</v>
      </c>
      <c r="Q914" s="38">
        <v>955000</v>
      </c>
      <c r="R914" s="38">
        <v>955000</v>
      </c>
      <c r="S914" s="38">
        <v>955000</v>
      </c>
      <c r="T914" s="38">
        <v>955000</v>
      </c>
    </row>
    <row r="915" spans="1:20" s="37" customFormat="1" ht="55.5" customHeight="1" x14ac:dyDescent="0.4">
      <c r="A915" s="13">
        <v>905</v>
      </c>
      <c r="B915" s="376"/>
      <c r="C915" s="55" t="s">
        <v>2509</v>
      </c>
      <c r="D915" s="55" t="s">
        <v>2507</v>
      </c>
      <c r="E915" s="55" t="s">
        <v>119</v>
      </c>
      <c r="F915" s="373"/>
      <c r="G915" s="376"/>
      <c r="H915" s="35"/>
      <c r="I915" s="35"/>
      <c r="J915" s="373"/>
      <c r="K915" s="373"/>
      <c r="L915" s="38">
        <v>775000</v>
      </c>
      <c r="M915" s="38">
        <v>775000</v>
      </c>
      <c r="N915" s="38">
        <v>775000</v>
      </c>
      <c r="O915" s="38">
        <v>775000</v>
      </c>
      <c r="P915" s="38">
        <v>775000</v>
      </c>
      <c r="Q915" s="38">
        <v>775000</v>
      </c>
      <c r="R915" s="38">
        <v>775000</v>
      </c>
      <c r="S915" s="38">
        <v>775000</v>
      </c>
      <c r="T915" s="38">
        <v>775000</v>
      </c>
    </row>
    <row r="916" spans="1:20" s="37" customFormat="1" ht="55.5" customHeight="1" x14ac:dyDescent="0.4">
      <c r="A916" s="13">
        <v>906</v>
      </c>
      <c r="B916" s="376"/>
      <c r="C916" s="55" t="s">
        <v>2510</v>
      </c>
      <c r="D916" s="55" t="s">
        <v>2507</v>
      </c>
      <c r="E916" s="55" t="s">
        <v>119</v>
      </c>
      <c r="F916" s="373"/>
      <c r="G916" s="376"/>
      <c r="H916" s="35"/>
      <c r="I916" s="35"/>
      <c r="J916" s="373"/>
      <c r="K916" s="373"/>
      <c r="L916" s="38">
        <v>1040000</v>
      </c>
      <c r="M916" s="38">
        <v>1040000</v>
      </c>
      <c r="N916" s="38">
        <v>1040000</v>
      </c>
      <c r="O916" s="38">
        <v>1040000</v>
      </c>
      <c r="P916" s="38">
        <v>1040000</v>
      </c>
      <c r="Q916" s="38">
        <v>1040000</v>
      </c>
      <c r="R916" s="38">
        <v>1040000</v>
      </c>
      <c r="S916" s="38">
        <v>1040000</v>
      </c>
      <c r="T916" s="38">
        <v>1040000</v>
      </c>
    </row>
    <row r="917" spans="1:20" s="37" customFormat="1" ht="55.5" customHeight="1" x14ac:dyDescent="0.4">
      <c r="A917" s="13">
        <v>907</v>
      </c>
      <c r="B917" s="376"/>
      <c r="C917" s="55" t="s">
        <v>2511</v>
      </c>
      <c r="D917" s="55" t="s">
        <v>2507</v>
      </c>
      <c r="E917" s="55" t="s">
        <v>119</v>
      </c>
      <c r="F917" s="373"/>
      <c r="G917" s="376"/>
      <c r="H917" s="35"/>
      <c r="I917" s="35"/>
      <c r="J917" s="373"/>
      <c r="K917" s="373"/>
      <c r="L917" s="38">
        <v>2135000</v>
      </c>
      <c r="M917" s="38">
        <v>2135000</v>
      </c>
      <c r="N917" s="38">
        <v>2135000</v>
      </c>
      <c r="O917" s="38">
        <v>2135000</v>
      </c>
      <c r="P917" s="38">
        <v>2135000</v>
      </c>
      <c r="Q917" s="38">
        <v>2135000</v>
      </c>
      <c r="R917" s="38">
        <v>2135000</v>
      </c>
      <c r="S917" s="38">
        <v>2135000</v>
      </c>
      <c r="T917" s="38">
        <v>2135000</v>
      </c>
    </row>
    <row r="918" spans="1:20" s="37" customFormat="1" ht="80.25" customHeight="1" x14ac:dyDescent="0.4">
      <c r="A918" s="13">
        <v>908</v>
      </c>
      <c r="B918" s="376"/>
      <c r="C918" s="55" t="s">
        <v>2512</v>
      </c>
      <c r="D918" s="55" t="s">
        <v>14</v>
      </c>
      <c r="E918" s="55" t="s">
        <v>119</v>
      </c>
      <c r="F918" s="373"/>
      <c r="G918" s="376"/>
      <c r="H918" s="35"/>
      <c r="I918" s="35"/>
      <c r="J918" s="373"/>
      <c r="K918" s="373"/>
      <c r="L918" s="38">
        <v>1955000</v>
      </c>
      <c r="M918" s="38">
        <v>1955000</v>
      </c>
      <c r="N918" s="38">
        <v>1955000</v>
      </c>
      <c r="O918" s="38">
        <v>1955000</v>
      </c>
      <c r="P918" s="38">
        <v>1955000</v>
      </c>
      <c r="Q918" s="38">
        <v>1955000</v>
      </c>
      <c r="R918" s="38">
        <v>1955000</v>
      </c>
      <c r="S918" s="38">
        <v>1955000</v>
      </c>
      <c r="T918" s="38">
        <v>1955000</v>
      </c>
    </row>
    <row r="919" spans="1:20" s="37" customFormat="1" ht="55.5" customHeight="1" x14ac:dyDescent="0.4">
      <c r="A919" s="13">
        <v>909</v>
      </c>
      <c r="B919" s="376"/>
      <c r="C919" s="55" t="s">
        <v>2513</v>
      </c>
      <c r="D919" s="55" t="s">
        <v>2507</v>
      </c>
      <c r="E919" s="55" t="s">
        <v>119</v>
      </c>
      <c r="F919" s="373"/>
      <c r="G919" s="376"/>
      <c r="H919" s="35"/>
      <c r="I919" s="35"/>
      <c r="J919" s="373"/>
      <c r="K919" s="373"/>
      <c r="L919" s="38">
        <v>1565000</v>
      </c>
      <c r="M919" s="38">
        <v>1565000</v>
      </c>
      <c r="N919" s="38">
        <v>1565000</v>
      </c>
      <c r="O919" s="38">
        <v>1565000</v>
      </c>
      <c r="P919" s="38">
        <v>1565000</v>
      </c>
      <c r="Q919" s="38">
        <v>1565000</v>
      </c>
      <c r="R919" s="38">
        <v>1565000</v>
      </c>
      <c r="S919" s="38">
        <v>1565000</v>
      </c>
      <c r="T919" s="38">
        <v>1565000</v>
      </c>
    </row>
    <row r="920" spans="1:20" s="37" customFormat="1" ht="55.5" customHeight="1" x14ac:dyDescent="0.4">
      <c r="A920" s="13">
        <v>910</v>
      </c>
      <c r="B920" s="376"/>
      <c r="C920" s="55" t="s">
        <v>2514</v>
      </c>
      <c r="D920" s="55" t="s">
        <v>2507</v>
      </c>
      <c r="E920" s="55" t="s">
        <v>119</v>
      </c>
      <c r="F920" s="373"/>
      <c r="G920" s="376"/>
      <c r="H920" s="35"/>
      <c r="I920" s="35"/>
      <c r="J920" s="373"/>
      <c r="K920" s="373"/>
      <c r="L920" s="38">
        <v>2330000</v>
      </c>
      <c r="M920" s="38">
        <v>2330000</v>
      </c>
      <c r="N920" s="38">
        <v>2330000</v>
      </c>
      <c r="O920" s="38">
        <v>2330000</v>
      </c>
      <c r="P920" s="38">
        <v>2330000</v>
      </c>
      <c r="Q920" s="38">
        <v>2330000</v>
      </c>
      <c r="R920" s="38">
        <v>2330000</v>
      </c>
      <c r="S920" s="38">
        <v>2330000</v>
      </c>
      <c r="T920" s="38">
        <v>2330000</v>
      </c>
    </row>
    <row r="921" spans="1:20" s="37" customFormat="1" ht="55.5" customHeight="1" x14ac:dyDescent="0.4">
      <c r="A921" s="13">
        <v>911</v>
      </c>
      <c r="B921" s="376"/>
      <c r="C921" s="55" t="s">
        <v>2515</v>
      </c>
      <c r="D921" s="55" t="s">
        <v>2507</v>
      </c>
      <c r="E921" s="55" t="s">
        <v>119</v>
      </c>
      <c r="F921" s="373"/>
      <c r="G921" s="376"/>
      <c r="H921" s="35"/>
      <c r="I921" s="35"/>
      <c r="J921" s="373"/>
      <c r="K921" s="373"/>
      <c r="L921" s="38">
        <v>1449999.9999999998</v>
      </c>
      <c r="M921" s="38">
        <v>1449999.9999999998</v>
      </c>
      <c r="N921" s="38">
        <v>1449999.9999999998</v>
      </c>
      <c r="O921" s="38">
        <v>1449999.9999999998</v>
      </c>
      <c r="P921" s="38">
        <v>1449999.9999999998</v>
      </c>
      <c r="Q921" s="38">
        <v>1449999.9999999998</v>
      </c>
      <c r="R921" s="38">
        <v>1449999.9999999998</v>
      </c>
      <c r="S921" s="38">
        <v>1449999.9999999998</v>
      </c>
      <c r="T921" s="38">
        <v>1449999.9999999998</v>
      </c>
    </row>
    <row r="922" spans="1:20" s="37" customFormat="1" ht="55.5" customHeight="1" x14ac:dyDescent="0.4">
      <c r="A922" s="13">
        <v>912</v>
      </c>
      <c r="B922" s="376"/>
      <c r="C922" s="55" t="s">
        <v>2516</v>
      </c>
      <c r="D922" s="55" t="s">
        <v>2507</v>
      </c>
      <c r="E922" s="55" t="s">
        <v>119</v>
      </c>
      <c r="F922" s="373"/>
      <c r="G922" s="376"/>
      <c r="H922" s="35"/>
      <c r="I922" s="35"/>
      <c r="J922" s="373"/>
      <c r="K922" s="373"/>
      <c r="L922" s="38">
        <v>5909000</v>
      </c>
      <c r="M922" s="38">
        <v>5909000</v>
      </c>
      <c r="N922" s="38">
        <v>5909000</v>
      </c>
      <c r="O922" s="38">
        <v>5909000</v>
      </c>
      <c r="P922" s="38">
        <v>5909000</v>
      </c>
      <c r="Q922" s="38">
        <v>5909000</v>
      </c>
      <c r="R922" s="38">
        <v>5909000</v>
      </c>
      <c r="S922" s="38">
        <v>5909000</v>
      </c>
      <c r="T922" s="38">
        <v>5909000</v>
      </c>
    </row>
    <row r="923" spans="1:20" s="37" customFormat="1" ht="55.5" customHeight="1" x14ac:dyDescent="0.4">
      <c r="A923" s="13">
        <v>913</v>
      </c>
      <c r="B923" s="376"/>
      <c r="C923" s="55" t="s">
        <v>221</v>
      </c>
      <c r="D923" s="55" t="s">
        <v>14</v>
      </c>
      <c r="E923" s="55" t="s">
        <v>214</v>
      </c>
      <c r="F923" s="373" t="s">
        <v>2517</v>
      </c>
      <c r="G923" s="376"/>
      <c r="H923" s="35"/>
      <c r="I923" s="35"/>
      <c r="J923" s="373"/>
      <c r="K923" s="373"/>
      <c r="L923" s="38">
        <v>1590000</v>
      </c>
      <c r="M923" s="38">
        <v>1590000</v>
      </c>
      <c r="N923" s="38">
        <v>1590000</v>
      </c>
      <c r="O923" s="38">
        <v>1590000</v>
      </c>
      <c r="P923" s="38">
        <v>1590000</v>
      </c>
      <c r="Q923" s="38">
        <v>1590000</v>
      </c>
      <c r="R923" s="38">
        <v>1590000</v>
      </c>
      <c r="S923" s="38">
        <v>1590000</v>
      </c>
      <c r="T923" s="38">
        <v>1590000</v>
      </c>
    </row>
    <row r="924" spans="1:20" s="37" customFormat="1" ht="85.5" customHeight="1" x14ac:dyDescent="0.4">
      <c r="A924" s="13">
        <v>914</v>
      </c>
      <c r="B924" s="376"/>
      <c r="C924" s="55" t="s">
        <v>2505</v>
      </c>
      <c r="D924" s="55" t="s">
        <v>14</v>
      </c>
      <c r="E924" s="55" t="s">
        <v>119</v>
      </c>
      <c r="F924" s="373"/>
      <c r="G924" s="376"/>
      <c r="H924" s="35"/>
      <c r="I924" s="35"/>
      <c r="J924" s="373"/>
      <c r="K924" s="373"/>
      <c r="L924" s="38">
        <v>2010000</v>
      </c>
      <c r="M924" s="38">
        <v>2010000</v>
      </c>
      <c r="N924" s="38">
        <v>2010000</v>
      </c>
      <c r="O924" s="38">
        <v>2010000</v>
      </c>
      <c r="P924" s="38">
        <v>2010000</v>
      </c>
      <c r="Q924" s="38">
        <v>2010000</v>
      </c>
      <c r="R924" s="38">
        <v>2010000</v>
      </c>
      <c r="S924" s="38">
        <v>2010000</v>
      </c>
      <c r="T924" s="38">
        <v>2010000</v>
      </c>
    </row>
    <row r="925" spans="1:20" s="37" customFormat="1" ht="55.5" customHeight="1" x14ac:dyDescent="0.4">
      <c r="A925" s="13">
        <v>915</v>
      </c>
      <c r="B925" s="376"/>
      <c r="C925" s="55" t="s">
        <v>2506</v>
      </c>
      <c r="D925" s="55" t="s">
        <v>2507</v>
      </c>
      <c r="E925" s="55" t="s">
        <v>119</v>
      </c>
      <c r="F925" s="373"/>
      <c r="G925" s="376"/>
      <c r="H925" s="35"/>
      <c r="I925" s="35"/>
      <c r="J925" s="373"/>
      <c r="K925" s="373"/>
      <c r="L925" s="38">
        <v>600000</v>
      </c>
      <c r="M925" s="38">
        <v>600000</v>
      </c>
      <c r="N925" s="38">
        <v>600000</v>
      </c>
      <c r="O925" s="38">
        <v>600000</v>
      </c>
      <c r="P925" s="38">
        <v>600000</v>
      </c>
      <c r="Q925" s="38">
        <v>600000</v>
      </c>
      <c r="R925" s="38">
        <v>600000</v>
      </c>
      <c r="S925" s="38">
        <v>600000</v>
      </c>
      <c r="T925" s="38">
        <v>600000</v>
      </c>
    </row>
    <row r="926" spans="1:20" s="37" customFormat="1" ht="55.5" customHeight="1" x14ac:dyDescent="0.4">
      <c r="A926" s="13">
        <v>916</v>
      </c>
      <c r="B926" s="376"/>
      <c r="C926" s="55" t="s">
        <v>2508</v>
      </c>
      <c r="D926" s="55" t="s">
        <v>2507</v>
      </c>
      <c r="E926" s="55" t="s">
        <v>119</v>
      </c>
      <c r="F926" s="373"/>
      <c r="G926" s="376"/>
      <c r="H926" s="35"/>
      <c r="I926" s="35" t="s">
        <v>2501</v>
      </c>
      <c r="J926" s="373"/>
      <c r="K926" s="373"/>
      <c r="L926" s="38">
        <v>955000</v>
      </c>
      <c r="M926" s="38">
        <v>955000</v>
      </c>
      <c r="N926" s="38">
        <v>955000</v>
      </c>
      <c r="O926" s="38">
        <v>955000</v>
      </c>
      <c r="P926" s="38">
        <v>955000</v>
      </c>
      <c r="Q926" s="38">
        <v>955000</v>
      </c>
      <c r="R926" s="38">
        <v>955000</v>
      </c>
      <c r="S926" s="38">
        <v>955000</v>
      </c>
      <c r="T926" s="38">
        <v>955000</v>
      </c>
    </row>
    <row r="927" spans="1:20" s="37" customFormat="1" ht="55.5" customHeight="1" x14ac:dyDescent="0.4">
      <c r="A927" s="13">
        <v>917</v>
      </c>
      <c r="B927" s="376"/>
      <c r="C927" s="55" t="s">
        <v>2509</v>
      </c>
      <c r="D927" s="55" t="s">
        <v>2507</v>
      </c>
      <c r="E927" s="55" t="s">
        <v>119</v>
      </c>
      <c r="F927" s="373"/>
      <c r="G927" s="376"/>
      <c r="H927" s="35"/>
      <c r="I927" s="35"/>
      <c r="J927" s="373"/>
      <c r="K927" s="373"/>
      <c r="L927" s="38">
        <v>775000</v>
      </c>
      <c r="M927" s="38">
        <v>775000</v>
      </c>
      <c r="N927" s="38">
        <v>775000</v>
      </c>
      <c r="O927" s="38">
        <v>775000</v>
      </c>
      <c r="P927" s="38">
        <v>775000</v>
      </c>
      <c r="Q927" s="38">
        <v>775000</v>
      </c>
      <c r="R927" s="38">
        <v>775000</v>
      </c>
      <c r="S927" s="38">
        <v>775000</v>
      </c>
      <c r="T927" s="38">
        <v>775000</v>
      </c>
    </row>
    <row r="928" spans="1:20" s="37" customFormat="1" ht="55.5" customHeight="1" x14ac:dyDescent="0.4">
      <c r="A928" s="13">
        <v>918</v>
      </c>
      <c r="B928" s="376"/>
      <c r="C928" s="55" t="s">
        <v>2510</v>
      </c>
      <c r="D928" s="55" t="s">
        <v>2507</v>
      </c>
      <c r="E928" s="55" t="s">
        <v>119</v>
      </c>
      <c r="F928" s="373"/>
      <c r="G928" s="376"/>
      <c r="H928" s="35"/>
      <c r="I928" s="35"/>
      <c r="J928" s="373"/>
      <c r="K928" s="373"/>
      <c r="L928" s="38">
        <v>1040000</v>
      </c>
      <c r="M928" s="38">
        <v>1040000</v>
      </c>
      <c r="N928" s="38">
        <v>1040000</v>
      </c>
      <c r="O928" s="38">
        <v>1040000</v>
      </c>
      <c r="P928" s="38">
        <v>1040000</v>
      </c>
      <c r="Q928" s="38">
        <v>1040000</v>
      </c>
      <c r="R928" s="38">
        <v>1040000</v>
      </c>
      <c r="S928" s="38">
        <v>1040000</v>
      </c>
      <c r="T928" s="38">
        <v>1040000</v>
      </c>
    </row>
    <row r="929" spans="1:20" s="37" customFormat="1" ht="55.5" customHeight="1" x14ac:dyDescent="0.4">
      <c r="A929" s="13">
        <v>919</v>
      </c>
      <c r="B929" s="376"/>
      <c r="C929" s="55" t="s">
        <v>2511</v>
      </c>
      <c r="D929" s="55" t="s">
        <v>2507</v>
      </c>
      <c r="E929" s="55" t="s">
        <v>119</v>
      </c>
      <c r="F929" s="373"/>
      <c r="G929" s="376"/>
      <c r="H929" s="35"/>
      <c r="I929" s="35"/>
      <c r="J929" s="373"/>
      <c r="K929" s="373"/>
      <c r="L929" s="38">
        <v>2135000</v>
      </c>
      <c r="M929" s="38">
        <v>2135000</v>
      </c>
      <c r="N929" s="38">
        <v>2135000</v>
      </c>
      <c r="O929" s="38">
        <v>2135000</v>
      </c>
      <c r="P929" s="38">
        <v>2135000</v>
      </c>
      <c r="Q929" s="38">
        <v>2135000</v>
      </c>
      <c r="R929" s="38">
        <v>2135000</v>
      </c>
      <c r="S929" s="38">
        <v>2135000</v>
      </c>
      <c r="T929" s="38">
        <v>2135000</v>
      </c>
    </row>
    <row r="930" spans="1:20" s="37" customFormat="1" ht="77.25" customHeight="1" x14ac:dyDescent="0.4">
      <c r="A930" s="13">
        <v>920</v>
      </c>
      <c r="B930" s="376"/>
      <c r="C930" s="55" t="s">
        <v>2512</v>
      </c>
      <c r="D930" s="55" t="s">
        <v>14</v>
      </c>
      <c r="E930" s="55" t="s">
        <v>119</v>
      </c>
      <c r="F930" s="373"/>
      <c r="G930" s="376"/>
      <c r="H930" s="35"/>
      <c r="I930" s="35"/>
      <c r="J930" s="373"/>
      <c r="K930" s="373"/>
      <c r="L930" s="38">
        <v>2155000</v>
      </c>
      <c r="M930" s="38">
        <v>2155000</v>
      </c>
      <c r="N930" s="38">
        <v>2155000</v>
      </c>
      <c r="O930" s="38">
        <v>2155000</v>
      </c>
      <c r="P930" s="38">
        <v>2155000</v>
      </c>
      <c r="Q930" s="38">
        <v>2155000</v>
      </c>
      <c r="R930" s="38">
        <v>2155000</v>
      </c>
      <c r="S930" s="38">
        <v>2155000</v>
      </c>
      <c r="T930" s="38">
        <v>2155000</v>
      </c>
    </row>
    <row r="931" spans="1:20" s="37" customFormat="1" ht="55.5" customHeight="1" x14ac:dyDescent="0.4">
      <c r="A931" s="13">
        <v>921</v>
      </c>
      <c r="B931" s="376"/>
      <c r="C931" s="55" t="s">
        <v>2513</v>
      </c>
      <c r="D931" s="55" t="s">
        <v>2507</v>
      </c>
      <c r="E931" s="55" t="s">
        <v>119</v>
      </c>
      <c r="F931" s="373"/>
      <c r="G931" s="376"/>
      <c r="H931" s="35"/>
      <c r="I931" s="35"/>
      <c r="J931" s="373"/>
      <c r="K931" s="373"/>
      <c r="L931" s="38">
        <v>1680000</v>
      </c>
      <c r="M931" s="38">
        <v>1680000</v>
      </c>
      <c r="N931" s="38">
        <v>1680000</v>
      </c>
      <c r="O931" s="38">
        <v>1680000</v>
      </c>
      <c r="P931" s="38">
        <v>1680000</v>
      </c>
      <c r="Q931" s="38">
        <v>1680000</v>
      </c>
      <c r="R931" s="38">
        <v>1680000</v>
      </c>
      <c r="S931" s="38">
        <v>1680000</v>
      </c>
      <c r="T931" s="38">
        <v>1680000</v>
      </c>
    </row>
    <row r="932" spans="1:20" s="37" customFormat="1" ht="55.5" customHeight="1" x14ac:dyDescent="0.4">
      <c r="A932" s="13">
        <v>922</v>
      </c>
      <c r="B932" s="376"/>
      <c r="C932" s="55" t="s">
        <v>2514</v>
      </c>
      <c r="D932" s="55" t="s">
        <v>2507</v>
      </c>
      <c r="E932" s="55" t="s">
        <v>119</v>
      </c>
      <c r="F932" s="373"/>
      <c r="G932" s="376"/>
      <c r="H932" s="35"/>
      <c r="I932" s="35"/>
      <c r="J932" s="373"/>
      <c r="K932" s="373"/>
      <c r="L932" s="38">
        <v>2870000</v>
      </c>
      <c r="M932" s="38">
        <v>2870000</v>
      </c>
      <c r="N932" s="38">
        <v>2870000</v>
      </c>
      <c r="O932" s="38">
        <v>2870000</v>
      </c>
      <c r="P932" s="38">
        <v>2870000</v>
      </c>
      <c r="Q932" s="38">
        <v>2870000</v>
      </c>
      <c r="R932" s="38">
        <v>2870000</v>
      </c>
      <c r="S932" s="38">
        <v>2870000</v>
      </c>
      <c r="T932" s="38">
        <v>2870000</v>
      </c>
    </row>
    <row r="933" spans="1:20" s="37" customFormat="1" ht="55.5" customHeight="1" x14ac:dyDescent="0.4">
      <c r="A933" s="13">
        <v>923</v>
      </c>
      <c r="B933" s="376"/>
      <c r="C933" s="55" t="s">
        <v>2515</v>
      </c>
      <c r="D933" s="55" t="s">
        <v>2507</v>
      </c>
      <c r="E933" s="55" t="s">
        <v>119</v>
      </c>
      <c r="F933" s="373"/>
      <c r="G933" s="376"/>
      <c r="H933" s="35"/>
      <c r="I933" s="35"/>
      <c r="J933" s="373"/>
      <c r="K933" s="373"/>
      <c r="L933" s="38">
        <v>2125000</v>
      </c>
      <c r="M933" s="38">
        <v>2125000</v>
      </c>
      <c r="N933" s="38">
        <v>2125000</v>
      </c>
      <c r="O933" s="38">
        <v>2125000</v>
      </c>
      <c r="P933" s="38">
        <v>2125000</v>
      </c>
      <c r="Q933" s="38">
        <v>2125000</v>
      </c>
      <c r="R933" s="38">
        <v>2125000</v>
      </c>
      <c r="S933" s="38">
        <v>2125000</v>
      </c>
      <c r="T933" s="38">
        <v>2125000</v>
      </c>
    </row>
    <row r="934" spans="1:20" s="37" customFormat="1" ht="55.5" customHeight="1" x14ac:dyDescent="0.4">
      <c r="A934" s="13">
        <v>924</v>
      </c>
      <c r="B934" s="376"/>
      <c r="C934" s="55" t="s">
        <v>2516</v>
      </c>
      <c r="D934" s="55" t="s">
        <v>2507</v>
      </c>
      <c r="E934" s="55" t="s">
        <v>119</v>
      </c>
      <c r="F934" s="373"/>
      <c r="G934" s="376"/>
      <c r="H934" s="35"/>
      <c r="I934" s="35"/>
      <c r="J934" s="373"/>
      <c r="K934" s="373"/>
      <c r="L934" s="38">
        <v>5909000</v>
      </c>
      <c r="M934" s="38">
        <v>5909000</v>
      </c>
      <c r="N934" s="38">
        <v>5909000</v>
      </c>
      <c r="O934" s="38">
        <v>5909000</v>
      </c>
      <c r="P934" s="38">
        <v>5909000</v>
      </c>
      <c r="Q934" s="38">
        <v>5909000</v>
      </c>
      <c r="R934" s="38">
        <v>5909000</v>
      </c>
      <c r="S934" s="38">
        <v>5909000</v>
      </c>
      <c r="T934" s="38">
        <v>5909000</v>
      </c>
    </row>
    <row r="935" spans="1:20" s="37" customFormat="1" ht="55.5" customHeight="1" x14ac:dyDescent="0.4">
      <c r="A935" s="13">
        <v>925</v>
      </c>
      <c r="B935" s="376"/>
      <c r="C935" s="55" t="s">
        <v>2791</v>
      </c>
      <c r="D935" s="55" t="s">
        <v>2792</v>
      </c>
      <c r="E935" s="55" t="s">
        <v>214</v>
      </c>
      <c r="F935" s="373" t="s">
        <v>2793</v>
      </c>
      <c r="G935" s="376" t="s">
        <v>2794</v>
      </c>
      <c r="H935" s="373" t="s">
        <v>17</v>
      </c>
      <c r="I935" s="373" t="s">
        <v>291</v>
      </c>
      <c r="J935" s="373" t="s">
        <v>2795</v>
      </c>
      <c r="K935" s="377" t="s">
        <v>2796</v>
      </c>
      <c r="L935" s="38">
        <v>2037207.0888</v>
      </c>
      <c r="M935" s="38">
        <v>2037207.0888</v>
      </c>
      <c r="N935" s="38">
        <v>2037207.0888</v>
      </c>
      <c r="O935" s="38">
        <v>2037207.0888</v>
      </c>
      <c r="P935" s="38">
        <v>2037207.0888</v>
      </c>
      <c r="Q935" s="38">
        <v>2037207.0888</v>
      </c>
      <c r="R935" s="38">
        <v>2037207.0888</v>
      </c>
      <c r="S935" s="38">
        <v>2037207.0888</v>
      </c>
      <c r="T935" s="38">
        <v>2037207.0888</v>
      </c>
    </row>
    <row r="936" spans="1:20" s="37" customFormat="1" ht="55.5" customHeight="1" x14ac:dyDescent="0.4">
      <c r="A936" s="13">
        <v>926</v>
      </c>
      <c r="B936" s="376"/>
      <c r="C936" s="55" t="s">
        <v>2797</v>
      </c>
      <c r="D936" s="55" t="s">
        <v>209</v>
      </c>
      <c r="E936" s="55" t="s">
        <v>214</v>
      </c>
      <c r="F936" s="373"/>
      <c r="G936" s="376"/>
      <c r="H936" s="373"/>
      <c r="I936" s="373"/>
      <c r="J936" s="373"/>
      <c r="K936" s="377"/>
      <c r="L936" s="38">
        <v>4184805.0493100001</v>
      </c>
      <c r="M936" s="38">
        <v>4184805.0493100001</v>
      </c>
      <c r="N936" s="38">
        <v>4184805.0493100001</v>
      </c>
      <c r="O936" s="38">
        <v>4184805.0493100001</v>
      </c>
      <c r="P936" s="38">
        <v>4184805.0493100001</v>
      </c>
      <c r="Q936" s="38">
        <v>4184805.0493100001</v>
      </c>
      <c r="R936" s="38">
        <v>4184805.0493100001</v>
      </c>
      <c r="S936" s="38">
        <v>4184805.0493100001</v>
      </c>
      <c r="T936" s="38">
        <v>4184805.0493100001</v>
      </c>
    </row>
    <row r="937" spans="1:20" s="37" customFormat="1" ht="55.5" customHeight="1" x14ac:dyDescent="0.4">
      <c r="A937" s="13">
        <v>927</v>
      </c>
      <c r="B937" s="376"/>
      <c r="C937" s="55" t="s">
        <v>2798</v>
      </c>
      <c r="D937" s="55" t="s">
        <v>2792</v>
      </c>
      <c r="E937" s="55" t="s">
        <v>214</v>
      </c>
      <c r="F937" s="373"/>
      <c r="G937" s="376"/>
      <c r="H937" s="373"/>
      <c r="I937" s="373"/>
      <c r="J937" s="373"/>
      <c r="K937" s="377"/>
      <c r="L937" s="38">
        <v>1992370.1381999999</v>
      </c>
      <c r="M937" s="38">
        <v>1992370.1381999999</v>
      </c>
      <c r="N937" s="38">
        <v>1992370.1381999999</v>
      </c>
      <c r="O937" s="38">
        <v>1992370.1381999999</v>
      </c>
      <c r="P937" s="38">
        <v>1992370.1381999999</v>
      </c>
      <c r="Q937" s="38">
        <v>1992370.1381999999</v>
      </c>
      <c r="R937" s="38">
        <v>1992370.1381999999</v>
      </c>
      <c r="S937" s="38">
        <v>1992370.1381999999</v>
      </c>
      <c r="T937" s="38">
        <v>1992370.1381999999</v>
      </c>
    </row>
    <row r="938" spans="1:20" s="37" customFormat="1" ht="55.5" customHeight="1" x14ac:dyDescent="0.4">
      <c r="A938" s="13">
        <v>928</v>
      </c>
      <c r="B938" s="376"/>
      <c r="C938" s="55" t="s">
        <v>2799</v>
      </c>
      <c r="D938" s="55" t="s">
        <v>209</v>
      </c>
      <c r="E938" s="55" t="s">
        <v>214</v>
      </c>
      <c r="F938" s="373"/>
      <c r="G938" s="376"/>
      <c r="H938" s="373"/>
      <c r="I938" s="373"/>
      <c r="J938" s="373"/>
      <c r="K938" s="377"/>
      <c r="L938" s="38">
        <v>2004372.6449800001</v>
      </c>
      <c r="M938" s="38">
        <v>2004372.6449800001</v>
      </c>
      <c r="N938" s="38">
        <v>2004372.6449800001</v>
      </c>
      <c r="O938" s="38">
        <v>2004372.6449800001</v>
      </c>
      <c r="P938" s="38">
        <v>2004372.6449800001</v>
      </c>
      <c r="Q938" s="38">
        <v>2004372.6449800001</v>
      </c>
      <c r="R938" s="38">
        <v>2004372.6449800001</v>
      </c>
      <c r="S938" s="38">
        <v>2004372.6449800001</v>
      </c>
      <c r="T938" s="38">
        <v>2004372.6449800001</v>
      </c>
    </row>
    <row r="939" spans="1:20" s="37" customFormat="1" ht="55.5" customHeight="1" x14ac:dyDescent="0.4">
      <c r="A939" s="13">
        <v>929</v>
      </c>
      <c r="B939" s="376"/>
      <c r="C939" s="55" t="s">
        <v>2800</v>
      </c>
      <c r="D939" s="55" t="s">
        <v>2792</v>
      </c>
      <c r="E939" s="55" t="s">
        <v>214</v>
      </c>
      <c r="F939" s="373"/>
      <c r="G939" s="376"/>
      <c r="H939" s="373"/>
      <c r="I939" s="373"/>
      <c r="J939" s="373"/>
      <c r="K939" s="377"/>
      <c r="L939" s="38">
        <v>2017662.777</v>
      </c>
      <c r="M939" s="38">
        <v>2017662.777</v>
      </c>
      <c r="N939" s="38">
        <v>2017662.777</v>
      </c>
      <c r="O939" s="38">
        <v>2017662.777</v>
      </c>
      <c r="P939" s="38">
        <v>2017662.777</v>
      </c>
      <c r="Q939" s="38">
        <v>2017662.777</v>
      </c>
      <c r="R939" s="38">
        <v>2017662.777</v>
      </c>
      <c r="S939" s="38">
        <v>2017662.777</v>
      </c>
      <c r="T939" s="38">
        <v>2017662.777</v>
      </c>
    </row>
    <row r="940" spans="1:20" s="37" customFormat="1" ht="55.5" customHeight="1" x14ac:dyDescent="0.4">
      <c r="A940" s="13">
        <v>930</v>
      </c>
      <c r="B940" s="376"/>
      <c r="C940" s="55" t="s">
        <v>2801</v>
      </c>
      <c r="D940" s="55" t="s">
        <v>209</v>
      </c>
      <c r="E940" s="55" t="s">
        <v>214</v>
      </c>
      <c r="F940" s="373"/>
      <c r="G940" s="376"/>
      <c r="H940" s="373"/>
      <c r="I940" s="373"/>
      <c r="J940" s="373"/>
      <c r="K940" s="377"/>
      <c r="L940" s="38">
        <v>1170761.76009</v>
      </c>
      <c r="M940" s="38">
        <v>1170761.76009</v>
      </c>
      <c r="N940" s="38">
        <v>1170761.76009</v>
      </c>
      <c r="O940" s="38">
        <v>1170761.76009</v>
      </c>
      <c r="P940" s="38">
        <v>1170761.76009</v>
      </c>
      <c r="Q940" s="38">
        <v>1170761.76009</v>
      </c>
      <c r="R940" s="38">
        <v>1170761.76009</v>
      </c>
      <c r="S940" s="38">
        <v>1170761.76009</v>
      </c>
      <c r="T940" s="38">
        <v>1170761.76009</v>
      </c>
    </row>
    <row r="941" spans="1:20" s="37" customFormat="1" ht="55.5" customHeight="1" x14ac:dyDescent="0.4">
      <c r="A941" s="13">
        <v>931</v>
      </c>
      <c r="B941" s="376"/>
      <c r="C941" s="55" t="s">
        <v>2802</v>
      </c>
      <c r="D941" s="55" t="s">
        <v>2792</v>
      </c>
      <c r="E941" s="55" t="s">
        <v>214</v>
      </c>
      <c r="F941" s="373"/>
      <c r="G941" s="376"/>
      <c r="H941" s="373"/>
      <c r="I941" s="373"/>
      <c r="J941" s="373"/>
      <c r="K941" s="377"/>
      <c r="L941" s="38">
        <v>1757838.3966000001</v>
      </c>
      <c r="M941" s="38">
        <v>1757838.3966000001</v>
      </c>
      <c r="N941" s="38">
        <v>1757838.3966000001</v>
      </c>
      <c r="O941" s="38">
        <v>1757838.3966000001</v>
      </c>
      <c r="P941" s="38">
        <v>1757838.3966000001</v>
      </c>
      <c r="Q941" s="38">
        <v>1757838.3966000001</v>
      </c>
      <c r="R941" s="38">
        <v>1757838.3966000001</v>
      </c>
      <c r="S941" s="38">
        <v>1757838.3966000001</v>
      </c>
      <c r="T941" s="38">
        <v>1757838.3966000001</v>
      </c>
    </row>
    <row r="942" spans="1:20" s="37" customFormat="1" ht="55.5" customHeight="1" x14ac:dyDescent="0.4">
      <c r="A942" s="13">
        <v>932</v>
      </c>
      <c r="B942" s="376"/>
      <c r="C942" s="55" t="s">
        <v>2803</v>
      </c>
      <c r="D942" s="55" t="s">
        <v>209</v>
      </c>
      <c r="E942" s="55" t="s">
        <v>214</v>
      </c>
      <c r="F942" s="373"/>
      <c r="G942" s="376"/>
      <c r="H942" s="373"/>
      <c r="I942" s="373"/>
      <c r="J942" s="373"/>
      <c r="K942" s="377"/>
      <c r="L942" s="38">
        <v>408073.73372999998</v>
      </c>
      <c r="M942" s="38">
        <v>408073.73372999998</v>
      </c>
      <c r="N942" s="38">
        <v>408073.73372999998</v>
      </c>
      <c r="O942" s="38">
        <v>408073.73372999998</v>
      </c>
      <c r="P942" s="38">
        <v>408073.73372999998</v>
      </c>
      <c r="Q942" s="38">
        <v>408073.73372999998</v>
      </c>
      <c r="R942" s="38">
        <v>408073.73372999998</v>
      </c>
      <c r="S942" s="38">
        <v>408073.73372999998</v>
      </c>
      <c r="T942" s="38">
        <v>408073.73372999998</v>
      </c>
    </row>
    <row r="943" spans="1:20" s="37" customFormat="1" ht="55.5" customHeight="1" x14ac:dyDescent="0.4">
      <c r="A943" s="13">
        <v>933</v>
      </c>
      <c r="B943" s="376"/>
      <c r="C943" s="55" t="s">
        <v>2804</v>
      </c>
      <c r="D943" s="55" t="s">
        <v>2792</v>
      </c>
      <c r="E943" s="55" t="s">
        <v>214</v>
      </c>
      <c r="F943" s="373"/>
      <c r="G943" s="376"/>
      <c r="H943" s="373"/>
      <c r="I943" s="373"/>
      <c r="J943" s="373"/>
      <c r="K943" s="377"/>
      <c r="L943" s="38">
        <v>1730246.4269999999</v>
      </c>
      <c r="M943" s="38">
        <v>1730246.4269999999</v>
      </c>
      <c r="N943" s="38">
        <v>1730246.4269999999</v>
      </c>
      <c r="O943" s="38">
        <v>1730246.4269999999</v>
      </c>
      <c r="P943" s="38">
        <v>1730246.4269999999</v>
      </c>
      <c r="Q943" s="38">
        <v>1730246.4269999999</v>
      </c>
      <c r="R943" s="38">
        <v>1730246.4269999999</v>
      </c>
      <c r="S943" s="38">
        <v>1730246.4269999999</v>
      </c>
      <c r="T943" s="38">
        <v>1730246.4269999999</v>
      </c>
    </row>
    <row r="944" spans="1:20" s="37" customFormat="1" ht="55.5" customHeight="1" x14ac:dyDescent="0.4">
      <c r="A944" s="13">
        <v>934</v>
      </c>
      <c r="B944" s="376"/>
      <c r="C944" s="55" t="s">
        <v>2805</v>
      </c>
      <c r="D944" s="55" t="s">
        <v>209</v>
      </c>
      <c r="E944" s="55" t="s">
        <v>214</v>
      </c>
      <c r="F944" s="373"/>
      <c r="G944" s="376"/>
      <c r="H944" s="373"/>
      <c r="I944" s="373"/>
      <c r="J944" s="373"/>
      <c r="K944" s="377"/>
      <c r="L944" s="38">
        <v>864260.96444999997</v>
      </c>
      <c r="M944" s="38">
        <v>864260.96444999997</v>
      </c>
      <c r="N944" s="38">
        <v>864260.96444999997</v>
      </c>
      <c r="O944" s="38">
        <v>864260.96444999997</v>
      </c>
      <c r="P944" s="38">
        <v>864260.96444999997</v>
      </c>
      <c r="Q944" s="38">
        <v>864260.96444999997</v>
      </c>
      <c r="R944" s="38">
        <v>864260.96444999997</v>
      </c>
      <c r="S944" s="38">
        <v>864260.96444999997</v>
      </c>
      <c r="T944" s="38">
        <v>864260.96444999997</v>
      </c>
    </row>
    <row r="945" spans="1:20" s="37" customFormat="1" ht="55.5" customHeight="1" x14ac:dyDescent="0.4">
      <c r="A945" s="13">
        <v>935</v>
      </c>
      <c r="B945" s="376"/>
      <c r="C945" s="55" t="s">
        <v>2806</v>
      </c>
      <c r="D945" s="55" t="s">
        <v>2792</v>
      </c>
      <c r="E945" s="55" t="s">
        <v>214</v>
      </c>
      <c r="F945" s="373"/>
      <c r="G945" s="376"/>
      <c r="H945" s="373"/>
      <c r="I945" s="373"/>
      <c r="J945" s="373"/>
      <c r="K945" s="377"/>
      <c r="L945" s="38">
        <v>2119982.9975999999</v>
      </c>
      <c r="M945" s="38">
        <v>2119982.9975999999</v>
      </c>
      <c r="N945" s="38">
        <v>2119982.9975999999</v>
      </c>
      <c r="O945" s="38">
        <v>2119982.9975999999</v>
      </c>
      <c r="P945" s="38">
        <v>2119982.9975999999</v>
      </c>
      <c r="Q945" s="38">
        <v>2119982.9975999999</v>
      </c>
      <c r="R945" s="38">
        <v>2119982.9975999999</v>
      </c>
      <c r="S945" s="38">
        <v>2119982.9975999999</v>
      </c>
      <c r="T945" s="38">
        <v>2119982.9975999999</v>
      </c>
    </row>
    <row r="946" spans="1:20" s="37" customFormat="1" ht="55.5" customHeight="1" x14ac:dyDescent="0.4">
      <c r="A946" s="13">
        <v>936</v>
      </c>
      <c r="B946" s="376"/>
      <c r="C946" s="55" t="s">
        <v>2807</v>
      </c>
      <c r="D946" s="55" t="s">
        <v>209</v>
      </c>
      <c r="E946" s="55" t="s">
        <v>214</v>
      </c>
      <c r="F946" s="373"/>
      <c r="G946" s="376"/>
      <c r="H946" s="373"/>
      <c r="I946" s="373"/>
      <c r="J946" s="373"/>
      <c r="K946" s="377"/>
      <c r="L946" s="38">
        <v>399508.72649999999</v>
      </c>
      <c r="M946" s="38">
        <v>399508.72649999999</v>
      </c>
      <c r="N946" s="38">
        <v>399508.72649999999</v>
      </c>
      <c r="O946" s="38">
        <v>399508.72649999999</v>
      </c>
      <c r="P946" s="38">
        <v>399508.72649999999</v>
      </c>
      <c r="Q946" s="38">
        <v>399508.72649999999</v>
      </c>
      <c r="R946" s="38">
        <v>399508.72649999999</v>
      </c>
      <c r="S946" s="38">
        <v>399508.72649999999</v>
      </c>
      <c r="T946" s="38">
        <v>399508.72649999999</v>
      </c>
    </row>
    <row r="947" spans="1:20" s="37" customFormat="1" ht="55.5" customHeight="1" x14ac:dyDescent="0.4">
      <c r="A947" s="13">
        <v>937</v>
      </c>
      <c r="B947" s="376"/>
      <c r="C947" s="55" t="s">
        <v>2808</v>
      </c>
      <c r="D947" s="55" t="s">
        <v>2792</v>
      </c>
      <c r="E947" s="55" t="s">
        <v>214</v>
      </c>
      <c r="F947" s="373"/>
      <c r="G947" s="376"/>
      <c r="H947" s="373"/>
      <c r="I947" s="373"/>
      <c r="J947" s="373"/>
      <c r="K947" s="377"/>
      <c r="L947" s="38">
        <v>2022261.4386</v>
      </c>
      <c r="M947" s="38">
        <v>2022261.4386</v>
      </c>
      <c r="N947" s="38">
        <v>2022261.4386</v>
      </c>
      <c r="O947" s="38">
        <v>2022261.4386</v>
      </c>
      <c r="P947" s="38">
        <v>2022261.4386</v>
      </c>
      <c r="Q947" s="38">
        <v>2022261.4386</v>
      </c>
      <c r="R947" s="38">
        <v>2022261.4386</v>
      </c>
      <c r="S947" s="38">
        <v>2022261.4386</v>
      </c>
      <c r="T947" s="38">
        <v>2022261.4386</v>
      </c>
    </row>
    <row r="948" spans="1:20" s="37" customFormat="1" ht="55.5" customHeight="1" x14ac:dyDescent="0.4">
      <c r="A948" s="13">
        <v>938</v>
      </c>
      <c r="B948" s="376"/>
      <c r="C948" s="55" t="s">
        <v>2809</v>
      </c>
      <c r="D948" s="55" t="s">
        <v>209</v>
      </c>
      <c r="E948" s="55" t="s">
        <v>214</v>
      </c>
      <c r="F948" s="373"/>
      <c r="G948" s="376"/>
      <c r="H948" s="373"/>
      <c r="I948" s="373"/>
      <c r="J948" s="373"/>
      <c r="K948" s="377"/>
      <c r="L948" s="38">
        <v>748075.77913000004</v>
      </c>
      <c r="M948" s="38">
        <v>748075.77913000004</v>
      </c>
      <c r="N948" s="38">
        <v>748075.77913000004</v>
      </c>
      <c r="O948" s="38">
        <v>748075.77913000004</v>
      </c>
      <c r="P948" s="38">
        <v>748075.77913000004</v>
      </c>
      <c r="Q948" s="38">
        <v>748075.77913000004</v>
      </c>
      <c r="R948" s="38">
        <v>748075.77913000004</v>
      </c>
      <c r="S948" s="38">
        <v>748075.77913000004</v>
      </c>
      <c r="T948" s="38">
        <v>748075.77913000004</v>
      </c>
    </row>
    <row r="949" spans="1:20" s="37" customFormat="1" ht="55.5" customHeight="1" x14ac:dyDescent="0.4">
      <c r="A949" s="13">
        <v>939</v>
      </c>
      <c r="B949" s="376"/>
      <c r="C949" s="55" t="s">
        <v>2810</v>
      </c>
      <c r="D949" s="55" t="s">
        <v>2792</v>
      </c>
      <c r="E949" s="55" t="s">
        <v>214</v>
      </c>
      <c r="F949" s="373"/>
      <c r="G949" s="376"/>
      <c r="H949" s="373"/>
      <c r="I949" s="373"/>
      <c r="J949" s="373"/>
      <c r="K949" s="377"/>
      <c r="L949" s="38">
        <v>2143152.2044099998</v>
      </c>
      <c r="M949" s="38">
        <v>2143152.2044099998</v>
      </c>
      <c r="N949" s="38">
        <v>2143152.2044099998</v>
      </c>
      <c r="O949" s="38">
        <v>2143152.2044099998</v>
      </c>
      <c r="P949" s="38">
        <v>2143152.2044099998</v>
      </c>
      <c r="Q949" s="38">
        <v>2143152.2044099998</v>
      </c>
      <c r="R949" s="38">
        <v>2143152.2044099998</v>
      </c>
      <c r="S949" s="38">
        <v>2143152.2044099998</v>
      </c>
      <c r="T949" s="38">
        <v>2143152.2044099998</v>
      </c>
    </row>
    <row r="950" spans="1:20" s="37" customFormat="1" ht="55.5" customHeight="1" x14ac:dyDescent="0.4">
      <c r="A950" s="13">
        <v>940</v>
      </c>
      <c r="B950" s="376"/>
      <c r="C950" s="55" t="s">
        <v>2811</v>
      </c>
      <c r="D950" s="55" t="s">
        <v>209</v>
      </c>
      <c r="E950" s="55" t="s">
        <v>214</v>
      </c>
      <c r="F950" s="373"/>
      <c r="G950" s="376"/>
      <c r="H950" s="373"/>
      <c r="I950" s="373"/>
      <c r="J950" s="373"/>
      <c r="K950" s="377"/>
      <c r="L950" s="38">
        <v>1913491.5951100001</v>
      </c>
      <c r="M950" s="38">
        <v>1913491.5951100001</v>
      </c>
      <c r="N950" s="38">
        <v>1913491.5951100001</v>
      </c>
      <c r="O950" s="38">
        <v>1913491.5951100001</v>
      </c>
      <c r="P950" s="38">
        <v>1913491.5951100001</v>
      </c>
      <c r="Q950" s="38">
        <v>1913491.5951100001</v>
      </c>
      <c r="R950" s="38">
        <v>1913491.5951100001</v>
      </c>
      <c r="S950" s="38">
        <v>1913491.5951100001</v>
      </c>
      <c r="T950" s="38">
        <v>1913491.5951100001</v>
      </c>
    </row>
    <row r="951" spans="1:20" s="37" customFormat="1" ht="55.5" customHeight="1" x14ac:dyDescent="0.4">
      <c r="A951" s="13">
        <v>941</v>
      </c>
      <c r="B951" s="376"/>
      <c r="C951" s="55" t="s">
        <v>2812</v>
      </c>
      <c r="D951" s="55" t="s">
        <v>2792</v>
      </c>
      <c r="E951" s="55" t="s">
        <v>214</v>
      </c>
      <c r="F951" s="373"/>
      <c r="G951" s="376"/>
      <c r="H951" s="373"/>
      <c r="I951" s="373"/>
      <c r="J951" s="373"/>
      <c r="K951" s="377"/>
      <c r="L951" s="38">
        <v>1863607.6133999999</v>
      </c>
      <c r="M951" s="38">
        <v>1863607.6133999999</v>
      </c>
      <c r="N951" s="38">
        <v>1863607.6133999999</v>
      </c>
      <c r="O951" s="38">
        <v>1863607.6133999999</v>
      </c>
      <c r="P951" s="38">
        <v>1863607.6133999999</v>
      </c>
      <c r="Q951" s="38">
        <v>1863607.6133999999</v>
      </c>
      <c r="R951" s="38">
        <v>1863607.6133999999</v>
      </c>
      <c r="S951" s="38">
        <v>1863607.6133999999</v>
      </c>
      <c r="T951" s="38">
        <v>1863607.6133999999</v>
      </c>
    </row>
    <row r="952" spans="1:20" s="37" customFormat="1" ht="55.5" customHeight="1" x14ac:dyDescent="0.4">
      <c r="A952" s="13">
        <v>942</v>
      </c>
      <c r="B952" s="376"/>
      <c r="C952" s="55" t="s">
        <v>2813</v>
      </c>
      <c r="D952" s="55" t="s">
        <v>209</v>
      </c>
      <c r="E952" s="55" t="s">
        <v>214</v>
      </c>
      <c r="F952" s="373"/>
      <c r="G952" s="376"/>
      <c r="H952" s="373"/>
      <c r="I952" s="373"/>
      <c r="J952" s="373"/>
      <c r="K952" s="377"/>
      <c r="L952" s="38">
        <v>179623.72210000001</v>
      </c>
      <c r="M952" s="38">
        <v>179623.72210000001</v>
      </c>
      <c r="N952" s="38">
        <v>179623.72210000001</v>
      </c>
      <c r="O952" s="38">
        <v>179623.72210000001</v>
      </c>
      <c r="P952" s="38">
        <v>179623.72210000001</v>
      </c>
      <c r="Q952" s="38">
        <v>179623.72210000001</v>
      </c>
      <c r="R952" s="38">
        <v>179623.72210000001</v>
      </c>
      <c r="S952" s="38">
        <v>179623.72210000001</v>
      </c>
      <c r="T952" s="38">
        <v>179623.72210000001</v>
      </c>
    </row>
    <row r="953" spans="1:20" s="37" customFormat="1" ht="55.5" customHeight="1" x14ac:dyDescent="0.4">
      <c r="A953" s="13">
        <v>943</v>
      </c>
      <c r="B953" s="376"/>
      <c r="C953" s="55" t="s">
        <v>2814</v>
      </c>
      <c r="D953" s="55" t="s">
        <v>2792</v>
      </c>
      <c r="E953" s="55" t="s">
        <v>214</v>
      </c>
      <c r="F953" s="373"/>
      <c r="G953" s="376"/>
      <c r="H953" s="373"/>
      <c r="I953" s="373"/>
      <c r="J953" s="373"/>
      <c r="K953" s="377"/>
      <c r="L953" s="38">
        <v>1824518.9898000001</v>
      </c>
      <c r="M953" s="38">
        <v>1824518.9898000001</v>
      </c>
      <c r="N953" s="38">
        <v>1824518.9898000001</v>
      </c>
      <c r="O953" s="38">
        <v>1824518.9898000001</v>
      </c>
      <c r="P953" s="38">
        <v>1824518.9898000001</v>
      </c>
      <c r="Q953" s="38">
        <v>1824518.9898000001</v>
      </c>
      <c r="R953" s="38">
        <v>1824518.9898000001</v>
      </c>
      <c r="S953" s="38">
        <v>1824518.9898000001</v>
      </c>
      <c r="T953" s="38">
        <v>1824518.9898000001</v>
      </c>
    </row>
    <row r="954" spans="1:20" s="37" customFormat="1" ht="55.5" customHeight="1" x14ac:dyDescent="0.4">
      <c r="A954" s="13">
        <v>944</v>
      </c>
      <c r="B954" s="376"/>
      <c r="C954" s="55" t="s">
        <v>2815</v>
      </c>
      <c r="D954" s="55" t="s">
        <v>209</v>
      </c>
      <c r="E954" s="55" t="s">
        <v>214</v>
      </c>
      <c r="F954" s="373"/>
      <c r="G954" s="376"/>
      <c r="H954" s="373"/>
      <c r="I954" s="373"/>
      <c r="J954" s="373"/>
      <c r="K954" s="377"/>
      <c r="L954" s="38">
        <v>359247.44419000001</v>
      </c>
      <c r="M954" s="38">
        <v>359247.44419000001</v>
      </c>
      <c r="N954" s="38">
        <v>359247.44419000001</v>
      </c>
      <c r="O954" s="38">
        <v>359247.44419000001</v>
      </c>
      <c r="P954" s="38">
        <v>359247.44419000001</v>
      </c>
      <c r="Q954" s="38">
        <v>359247.44419000001</v>
      </c>
      <c r="R954" s="38">
        <v>359247.44419000001</v>
      </c>
      <c r="S954" s="38">
        <v>359247.44419000001</v>
      </c>
      <c r="T954" s="38">
        <v>359247.44419000001</v>
      </c>
    </row>
    <row r="955" spans="1:20" s="37" customFormat="1" ht="55.5" customHeight="1" x14ac:dyDescent="0.4">
      <c r="A955" s="13">
        <v>945</v>
      </c>
      <c r="B955" s="376"/>
      <c r="C955" s="55" t="s">
        <v>2816</v>
      </c>
      <c r="D955" s="55" t="s">
        <v>2792</v>
      </c>
      <c r="E955" s="55" t="s">
        <v>214</v>
      </c>
      <c r="F955" s="373"/>
      <c r="G955" s="376"/>
      <c r="H955" s="373"/>
      <c r="I955" s="373"/>
      <c r="J955" s="373"/>
      <c r="K955" s="377"/>
      <c r="L955" s="38">
        <v>2746550.6406</v>
      </c>
      <c r="M955" s="38">
        <v>2746550.6406</v>
      </c>
      <c r="N955" s="38">
        <v>2746550.6406</v>
      </c>
      <c r="O955" s="38">
        <v>2746550.6406</v>
      </c>
      <c r="P955" s="38">
        <v>2746550.6406</v>
      </c>
      <c r="Q955" s="38">
        <v>2746550.6406</v>
      </c>
      <c r="R955" s="38">
        <v>2746550.6406</v>
      </c>
      <c r="S955" s="38">
        <v>2746550.6406</v>
      </c>
      <c r="T955" s="38">
        <v>2746550.6406</v>
      </c>
    </row>
    <row r="956" spans="1:20" s="37" customFormat="1" ht="55.5" customHeight="1" x14ac:dyDescent="0.4">
      <c r="A956" s="13">
        <v>946</v>
      </c>
      <c r="B956" s="376"/>
      <c r="C956" s="55" t="s">
        <v>2817</v>
      </c>
      <c r="D956" s="55" t="s">
        <v>209</v>
      </c>
      <c r="E956" s="55" t="s">
        <v>214</v>
      </c>
      <c r="F956" s="373"/>
      <c r="G956" s="376"/>
      <c r="H956" s="373"/>
      <c r="I956" s="373"/>
      <c r="J956" s="373"/>
      <c r="K956" s="377"/>
      <c r="L956" s="38">
        <v>292015.01160000003</v>
      </c>
      <c r="M956" s="38">
        <v>292015.01160000003</v>
      </c>
      <c r="N956" s="38">
        <v>292015.01160000003</v>
      </c>
      <c r="O956" s="38">
        <v>292015.01160000003</v>
      </c>
      <c r="P956" s="38">
        <v>292015.01160000003</v>
      </c>
      <c r="Q956" s="38">
        <v>292015.01160000003</v>
      </c>
      <c r="R956" s="38">
        <v>292015.01160000003</v>
      </c>
      <c r="S956" s="38">
        <v>292015.01160000003</v>
      </c>
      <c r="T956" s="38">
        <v>292015.01160000003</v>
      </c>
    </row>
    <row r="957" spans="1:20" s="37" customFormat="1" ht="55.5" customHeight="1" x14ac:dyDescent="0.4">
      <c r="A957" s="13">
        <v>947</v>
      </c>
      <c r="B957" s="376"/>
      <c r="C957" s="55" t="s">
        <v>2818</v>
      </c>
      <c r="D957" s="55" t="s">
        <v>2792</v>
      </c>
      <c r="E957" s="55" t="s">
        <v>214</v>
      </c>
      <c r="F957" s="373"/>
      <c r="G957" s="376"/>
      <c r="H957" s="373"/>
      <c r="I957" s="373"/>
      <c r="J957" s="373"/>
      <c r="K957" s="377"/>
      <c r="L957" s="38">
        <v>1796927.0201999999</v>
      </c>
      <c r="M957" s="38">
        <v>1796927.0201999999</v>
      </c>
      <c r="N957" s="38">
        <v>1796927.0201999999</v>
      </c>
      <c r="O957" s="38">
        <v>1796927.0201999999</v>
      </c>
      <c r="P957" s="38">
        <v>1796927.0201999999</v>
      </c>
      <c r="Q957" s="38">
        <v>1796927.0201999999</v>
      </c>
      <c r="R957" s="38">
        <v>1796927.0201999999</v>
      </c>
      <c r="S957" s="38">
        <v>1796927.0201999999</v>
      </c>
      <c r="T957" s="38">
        <v>1796927.0201999999</v>
      </c>
    </row>
    <row r="958" spans="1:20" s="10" customFormat="1" ht="65.099999999999994" customHeight="1" x14ac:dyDescent="0.3">
      <c r="A958" s="13">
        <v>948</v>
      </c>
      <c r="B958" s="376" t="s">
        <v>319</v>
      </c>
      <c r="C958" s="55" t="s">
        <v>311</v>
      </c>
      <c r="D958" s="56" t="s">
        <v>312</v>
      </c>
      <c r="E958" s="55" t="s">
        <v>313</v>
      </c>
      <c r="F958" s="53" t="s">
        <v>314</v>
      </c>
      <c r="G958" s="376" t="s">
        <v>315</v>
      </c>
      <c r="H958" s="55" t="s">
        <v>17</v>
      </c>
      <c r="I958" s="55"/>
      <c r="J958" s="389" t="s">
        <v>19</v>
      </c>
      <c r="K958" s="388"/>
      <c r="L958" s="51">
        <v>533636.36363636365</v>
      </c>
      <c r="M958" s="51">
        <v>533636.36363636365</v>
      </c>
      <c r="N958" s="51">
        <v>533636.36363636365</v>
      </c>
      <c r="O958" s="51">
        <v>533636.36363636365</v>
      </c>
      <c r="P958" s="51">
        <v>533636.36363636365</v>
      </c>
      <c r="Q958" s="51">
        <v>533636.36363636365</v>
      </c>
      <c r="R958" s="51">
        <v>533636.36363636365</v>
      </c>
      <c r="S958" s="51">
        <v>533636.36363636365</v>
      </c>
      <c r="T958" s="51">
        <v>533636.36363636365</v>
      </c>
    </row>
    <row r="959" spans="1:20" s="10" customFormat="1" ht="65.099999999999994" customHeight="1" x14ac:dyDescent="0.3">
      <c r="A959" s="13">
        <v>949</v>
      </c>
      <c r="B959" s="376"/>
      <c r="C959" s="55" t="s">
        <v>316</v>
      </c>
      <c r="D959" s="56" t="s">
        <v>312</v>
      </c>
      <c r="E959" s="54" t="s">
        <v>44</v>
      </c>
      <c r="F959" s="53" t="s">
        <v>314</v>
      </c>
      <c r="G959" s="376"/>
      <c r="H959" s="54" t="s">
        <v>44</v>
      </c>
      <c r="I959" s="55"/>
      <c r="J959" s="389"/>
      <c r="K959" s="388"/>
      <c r="L959" s="51">
        <v>497272.72727272724</v>
      </c>
      <c r="M959" s="51">
        <v>497272.72727272724</v>
      </c>
      <c r="N959" s="51">
        <v>497272.72727272724</v>
      </c>
      <c r="O959" s="51">
        <v>497272.72727272724</v>
      </c>
      <c r="P959" s="51">
        <v>497272.72727272724</v>
      </c>
      <c r="Q959" s="51">
        <v>497272.72727272724</v>
      </c>
      <c r="R959" s="51">
        <v>497272.72727272724</v>
      </c>
      <c r="S959" s="51">
        <v>497272.72727272724</v>
      </c>
      <c r="T959" s="51">
        <v>497272.72727272724</v>
      </c>
    </row>
    <row r="960" spans="1:20" s="10" customFormat="1" ht="65.099999999999994" customHeight="1" x14ac:dyDescent="0.3">
      <c r="A960" s="13">
        <v>950</v>
      </c>
      <c r="B960" s="376"/>
      <c r="C960" s="55" t="s">
        <v>317</v>
      </c>
      <c r="D960" s="56" t="s">
        <v>312</v>
      </c>
      <c r="E960" s="54" t="s">
        <v>44</v>
      </c>
      <c r="F960" s="53" t="s">
        <v>314</v>
      </c>
      <c r="G960" s="376"/>
      <c r="H960" s="54" t="s">
        <v>44</v>
      </c>
      <c r="I960" s="55"/>
      <c r="J960" s="389"/>
      <c r="K960" s="388"/>
      <c r="L960" s="51">
        <v>415454.54545454541</v>
      </c>
      <c r="M960" s="51">
        <v>415454.54545454541</v>
      </c>
      <c r="N960" s="51">
        <v>415454.54545454541</v>
      </c>
      <c r="O960" s="51">
        <v>415454.54545454541</v>
      </c>
      <c r="P960" s="51">
        <v>415454.54545454541</v>
      </c>
      <c r="Q960" s="51">
        <v>415454.54545454541</v>
      </c>
      <c r="R960" s="51">
        <v>415454.54545454541</v>
      </c>
      <c r="S960" s="51">
        <v>415454.54545454541</v>
      </c>
      <c r="T960" s="51">
        <v>415454.54545454541</v>
      </c>
    </row>
    <row r="961" spans="1:20" s="10" customFormat="1" ht="65.099999999999994" customHeight="1" x14ac:dyDescent="0.3">
      <c r="A961" s="13">
        <v>951</v>
      </c>
      <c r="B961" s="376"/>
      <c r="C961" s="55" t="s">
        <v>318</v>
      </c>
      <c r="D961" s="56" t="s">
        <v>312</v>
      </c>
      <c r="E961" s="54" t="s">
        <v>44</v>
      </c>
      <c r="F961" s="53" t="s">
        <v>314</v>
      </c>
      <c r="G961" s="376"/>
      <c r="H961" s="54" t="s">
        <v>44</v>
      </c>
      <c r="I961" s="55"/>
      <c r="J961" s="389"/>
      <c r="K961" s="388"/>
      <c r="L961" s="51">
        <v>368181.81818181818</v>
      </c>
      <c r="M961" s="51">
        <v>368181.81818181818</v>
      </c>
      <c r="N961" s="51">
        <v>368181.81818181818</v>
      </c>
      <c r="O961" s="51">
        <v>368181.81818181818</v>
      </c>
      <c r="P961" s="51">
        <v>368181.81818181818</v>
      </c>
      <c r="Q961" s="51">
        <v>368181.81818181818</v>
      </c>
      <c r="R961" s="51">
        <v>368181.81818181818</v>
      </c>
      <c r="S961" s="51">
        <v>368181.81818181818</v>
      </c>
      <c r="T961" s="51">
        <v>368181.81818181818</v>
      </c>
    </row>
    <row r="962" spans="1:20" s="10" customFormat="1" ht="65.099999999999994" customHeight="1" x14ac:dyDescent="0.3">
      <c r="A962" s="13">
        <v>952</v>
      </c>
      <c r="B962" s="376"/>
      <c r="C962" s="55" t="s">
        <v>320</v>
      </c>
      <c r="D962" s="56" t="s">
        <v>321</v>
      </c>
      <c r="E962" s="55" t="s">
        <v>322</v>
      </c>
      <c r="F962" s="53" t="s">
        <v>323</v>
      </c>
      <c r="G962" s="376"/>
      <c r="H962" s="54" t="s">
        <v>44</v>
      </c>
      <c r="I962" s="55"/>
      <c r="J962" s="389"/>
      <c r="K962" s="388"/>
      <c r="L962" s="51">
        <v>2689090.9090909087</v>
      </c>
      <c r="M962" s="51">
        <v>2689090.9090909087</v>
      </c>
      <c r="N962" s="51">
        <v>2689090.9090909087</v>
      </c>
      <c r="O962" s="51">
        <v>2689090.9090909087</v>
      </c>
      <c r="P962" s="51">
        <v>2689090.9090909087</v>
      </c>
      <c r="Q962" s="51">
        <v>2689090.9090909087</v>
      </c>
      <c r="R962" s="51">
        <v>2689090.9090909087</v>
      </c>
      <c r="S962" s="51">
        <v>2689090.9090909087</v>
      </c>
      <c r="T962" s="51">
        <v>2689090.9090909087</v>
      </c>
    </row>
    <row r="963" spans="1:20" s="10" customFormat="1" ht="65.099999999999994" customHeight="1" x14ac:dyDescent="0.3">
      <c r="A963" s="13">
        <v>953</v>
      </c>
      <c r="B963" s="376"/>
      <c r="C963" s="55" t="s">
        <v>324</v>
      </c>
      <c r="D963" s="56" t="s">
        <v>321</v>
      </c>
      <c r="E963" s="54" t="s">
        <v>44</v>
      </c>
      <c r="F963" s="53" t="s">
        <v>323</v>
      </c>
      <c r="G963" s="376"/>
      <c r="H963" s="54" t="s">
        <v>44</v>
      </c>
      <c r="I963" s="55"/>
      <c r="J963" s="389"/>
      <c r="K963" s="388"/>
      <c r="L963" s="51">
        <v>1727272.7272727271</v>
      </c>
      <c r="M963" s="51">
        <v>1727272.7272727271</v>
      </c>
      <c r="N963" s="51">
        <v>1727272.7272727271</v>
      </c>
      <c r="O963" s="51">
        <v>1727272.7272727271</v>
      </c>
      <c r="P963" s="51">
        <v>1727272.7272727271</v>
      </c>
      <c r="Q963" s="51">
        <v>1727272.7272727271</v>
      </c>
      <c r="R963" s="51">
        <v>1727272.7272727271</v>
      </c>
      <c r="S963" s="51">
        <v>1727272.7272727271</v>
      </c>
      <c r="T963" s="51">
        <v>1727272.7272727271</v>
      </c>
    </row>
    <row r="964" spans="1:20" s="10" customFormat="1" ht="65.099999999999994" customHeight="1" x14ac:dyDescent="0.3">
      <c r="A964" s="13">
        <v>954</v>
      </c>
      <c r="B964" s="376"/>
      <c r="C964" s="55" t="s">
        <v>325</v>
      </c>
      <c r="D964" s="56" t="s">
        <v>321</v>
      </c>
      <c r="E964" s="55" t="s">
        <v>52</v>
      </c>
      <c r="F964" s="53" t="s">
        <v>323</v>
      </c>
      <c r="G964" s="376"/>
      <c r="H964" s="54" t="s">
        <v>44</v>
      </c>
      <c r="I964" s="55"/>
      <c r="J964" s="389"/>
      <c r="K964" s="388"/>
      <c r="L964" s="51">
        <v>3204545.4545454541</v>
      </c>
      <c r="M964" s="51">
        <v>3204545.4545454541</v>
      </c>
      <c r="N964" s="51">
        <v>3204545.4545454541</v>
      </c>
      <c r="O964" s="51">
        <v>3204545.4545454541</v>
      </c>
      <c r="P964" s="51">
        <v>3204545.4545454541</v>
      </c>
      <c r="Q964" s="51">
        <v>3204545.4545454541</v>
      </c>
      <c r="R964" s="51">
        <v>3204545.4545454541</v>
      </c>
      <c r="S964" s="51">
        <v>3204545.4545454541</v>
      </c>
      <c r="T964" s="51">
        <v>3204545.4545454541</v>
      </c>
    </row>
    <row r="965" spans="1:20" s="10" customFormat="1" ht="65.099999999999994" customHeight="1" x14ac:dyDescent="0.3">
      <c r="A965" s="13">
        <v>955</v>
      </c>
      <c r="B965" s="376"/>
      <c r="C965" s="55" t="s">
        <v>326</v>
      </c>
      <c r="D965" s="56" t="s">
        <v>321</v>
      </c>
      <c r="E965" s="54" t="s">
        <v>44</v>
      </c>
      <c r="F965" s="53" t="s">
        <v>323</v>
      </c>
      <c r="G965" s="376"/>
      <c r="H965" s="54" t="s">
        <v>44</v>
      </c>
      <c r="I965" s="55"/>
      <c r="J965" s="389"/>
      <c r="K965" s="388"/>
      <c r="L965" s="51">
        <v>2168181.8181818179</v>
      </c>
      <c r="M965" s="51">
        <v>2168181.8181818179</v>
      </c>
      <c r="N965" s="51">
        <v>2168181.8181818179</v>
      </c>
      <c r="O965" s="51">
        <v>2168181.8181818179</v>
      </c>
      <c r="P965" s="51">
        <v>2168181.8181818179</v>
      </c>
      <c r="Q965" s="51">
        <v>2168181.8181818179</v>
      </c>
      <c r="R965" s="51">
        <v>2168181.8181818179</v>
      </c>
      <c r="S965" s="51">
        <v>2168181.8181818179</v>
      </c>
      <c r="T965" s="51">
        <v>2168181.8181818179</v>
      </c>
    </row>
    <row r="966" spans="1:20" s="10" customFormat="1" ht="65.099999999999994" customHeight="1" x14ac:dyDescent="0.3">
      <c r="A966" s="13">
        <v>956</v>
      </c>
      <c r="B966" s="376"/>
      <c r="C966" s="55" t="s">
        <v>327</v>
      </c>
      <c r="D966" s="56" t="s">
        <v>321</v>
      </c>
      <c r="E966" s="54" t="s">
        <v>44</v>
      </c>
      <c r="F966" s="53" t="s">
        <v>323</v>
      </c>
      <c r="G966" s="376"/>
      <c r="H966" s="54" t="s">
        <v>44</v>
      </c>
      <c r="I966" s="55"/>
      <c r="J966" s="389"/>
      <c r="K966" s="388"/>
      <c r="L966" s="51">
        <v>1492727.2727272727</v>
      </c>
      <c r="M966" s="51">
        <v>1492727.2727272727</v>
      </c>
      <c r="N966" s="51">
        <v>1492727.2727272727</v>
      </c>
      <c r="O966" s="51">
        <v>1492727.2727272727</v>
      </c>
      <c r="P966" s="51">
        <v>1492727.2727272727</v>
      </c>
      <c r="Q966" s="51">
        <v>1492727.2727272727</v>
      </c>
      <c r="R966" s="51">
        <v>1492727.2727272727</v>
      </c>
      <c r="S966" s="51">
        <v>1492727.2727272727</v>
      </c>
      <c r="T966" s="51">
        <v>1492727.2727272727</v>
      </c>
    </row>
    <row r="967" spans="1:20" s="10" customFormat="1" ht="65.099999999999994" customHeight="1" x14ac:dyDescent="0.3">
      <c r="A967" s="13">
        <v>957</v>
      </c>
      <c r="B967" s="376"/>
      <c r="C967" s="55" t="s">
        <v>328</v>
      </c>
      <c r="D967" s="56" t="s">
        <v>321</v>
      </c>
      <c r="E967" s="54" t="s">
        <v>44</v>
      </c>
      <c r="F967" s="53" t="s">
        <v>323</v>
      </c>
      <c r="G967" s="376"/>
      <c r="H967" s="54" t="s">
        <v>44</v>
      </c>
      <c r="I967" s="55"/>
      <c r="J967" s="389"/>
      <c r="K967" s="388"/>
      <c r="L967" s="51">
        <v>1036363.6363636362</v>
      </c>
      <c r="M967" s="51">
        <v>1036363.6363636362</v>
      </c>
      <c r="N967" s="51">
        <v>1036363.6363636362</v>
      </c>
      <c r="O967" s="51">
        <v>1036363.6363636362</v>
      </c>
      <c r="P967" s="51">
        <v>1036363.6363636362</v>
      </c>
      <c r="Q967" s="51">
        <v>1036363.6363636362</v>
      </c>
      <c r="R967" s="51">
        <v>1036363.6363636362</v>
      </c>
      <c r="S967" s="51">
        <v>1036363.6363636362</v>
      </c>
      <c r="T967" s="51">
        <v>1036363.6363636362</v>
      </c>
    </row>
    <row r="968" spans="1:20" s="10" customFormat="1" ht="65.099999999999994" customHeight="1" x14ac:dyDescent="0.3">
      <c r="A968" s="13">
        <v>958</v>
      </c>
      <c r="B968" s="376"/>
      <c r="C968" s="55" t="s">
        <v>329</v>
      </c>
      <c r="D968" s="56" t="s">
        <v>321</v>
      </c>
      <c r="E968" s="54" t="s">
        <v>44</v>
      </c>
      <c r="F968" s="53" t="s">
        <v>323</v>
      </c>
      <c r="G968" s="376"/>
      <c r="H968" s="54" t="s">
        <v>44</v>
      </c>
      <c r="I968" s="55"/>
      <c r="J968" s="389"/>
      <c r="K968" s="388"/>
      <c r="L968" s="51">
        <v>893636.36363636353</v>
      </c>
      <c r="M968" s="51">
        <v>893636.36363636353</v>
      </c>
      <c r="N968" s="51">
        <v>893636.36363636353</v>
      </c>
      <c r="O968" s="51">
        <v>893636.36363636353</v>
      </c>
      <c r="P968" s="51">
        <v>893636.36363636353</v>
      </c>
      <c r="Q968" s="51">
        <v>893636.36363636353</v>
      </c>
      <c r="R968" s="51">
        <v>893636.36363636353</v>
      </c>
      <c r="S968" s="51">
        <v>893636.36363636353</v>
      </c>
      <c r="T968" s="51">
        <v>893636.36363636353</v>
      </c>
    </row>
    <row r="969" spans="1:20" s="10" customFormat="1" ht="65.099999999999994" customHeight="1" x14ac:dyDescent="0.3">
      <c r="A969" s="13">
        <v>959</v>
      </c>
      <c r="B969" s="376"/>
      <c r="C969" s="55" t="s">
        <v>330</v>
      </c>
      <c r="D969" s="56" t="s">
        <v>331</v>
      </c>
      <c r="E969" s="54" t="s">
        <v>44</v>
      </c>
      <c r="F969" s="53" t="s">
        <v>332</v>
      </c>
      <c r="G969" s="376"/>
      <c r="H969" s="54" t="s">
        <v>44</v>
      </c>
      <c r="I969" s="55"/>
      <c r="J969" s="389"/>
      <c r="K969" s="388"/>
      <c r="L969" s="51">
        <v>1704545.4545454544</v>
      </c>
      <c r="M969" s="51">
        <v>1704545.4545454544</v>
      </c>
      <c r="N969" s="51">
        <v>1704545.4545454544</v>
      </c>
      <c r="O969" s="51">
        <v>1704545.4545454544</v>
      </c>
      <c r="P969" s="51">
        <v>1704545.4545454544</v>
      </c>
      <c r="Q969" s="51">
        <v>1704545.4545454544</v>
      </c>
      <c r="R969" s="51">
        <v>1704545.4545454544</v>
      </c>
      <c r="S969" s="51">
        <v>1704545.4545454544</v>
      </c>
      <c r="T969" s="51">
        <v>1704545.4545454544</v>
      </c>
    </row>
    <row r="970" spans="1:20" s="10" customFormat="1" ht="65.099999999999994" customHeight="1" x14ac:dyDescent="0.3">
      <c r="A970" s="13">
        <v>960</v>
      </c>
      <c r="B970" s="376"/>
      <c r="C970" s="55" t="s">
        <v>333</v>
      </c>
      <c r="D970" s="56" t="s">
        <v>331</v>
      </c>
      <c r="E970" s="54" t="s">
        <v>44</v>
      </c>
      <c r="F970" s="53" t="s">
        <v>332</v>
      </c>
      <c r="G970" s="376"/>
      <c r="H970" s="54" t="s">
        <v>44</v>
      </c>
      <c r="I970" s="55"/>
      <c r="J970" s="389"/>
      <c r="K970" s="388"/>
      <c r="L970" s="51">
        <v>1447272.7272727271</v>
      </c>
      <c r="M970" s="51">
        <v>1447272.7272727271</v>
      </c>
      <c r="N970" s="51">
        <v>1447272.7272727271</v>
      </c>
      <c r="O970" s="51">
        <v>1447272.7272727271</v>
      </c>
      <c r="P970" s="51">
        <v>1447272.7272727271</v>
      </c>
      <c r="Q970" s="51">
        <v>1447272.7272727271</v>
      </c>
      <c r="R970" s="51">
        <v>1447272.7272727271</v>
      </c>
      <c r="S970" s="51">
        <v>1447272.7272727271</v>
      </c>
      <c r="T970" s="51">
        <v>1447272.7272727271</v>
      </c>
    </row>
    <row r="971" spans="1:20" s="10" customFormat="1" ht="65.099999999999994" customHeight="1" x14ac:dyDescent="0.3">
      <c r="A971" s="13">
        <v>961</v>
      </c>
      <c r="B971" s="376"/>
      <c r="C971" s="55" t="s">
        <v>334</v>
      </c>
      <c r="D971" s="56" t="s">
        <v>321</v>
      </c>
      <c r="E971" s="54" t="s">
        <v>44</v>
      </c>
      <c r="F971" s="53" t="s">
        <v>323</v>
      </c>
      <c r="G971" s="376"/>
      <c r="H971" s="54" t="s">
        <v>44</v>
      </c>
      <c r="I971" s="55"/>
      <c r="J971" s="389"/>
      <c r="K971" s="388"/>
      <c r="L971" s="51">
        <v>1788181.8181818181</v>
      </c>
      <c r="M971" s="51">
        <v>1788181.8181818181</v>
      </c>
      <c r="N971" s="51">
        <v>1788181.8181818181</v>
      </c>
      <c r="O971" s="51">
        <v>1788181.8181818181</v>
      </c>
      <c r="P971" s="51">
        <v>1788181.8181818181</v>
      </c>
      <c r="Q971" s="51">
        <v>1788181.8181818181</v>
      </c>
      <c r="R971" s="51">
        <v>1788181.8181818181</v>
      </c>
      <c r="S971" s="51">
        <v>1788181.8181818181</v>
      </c>
      <c r="T971" s="51">
        <v>1788181.8181818181</v>
      </c>
    </row>
    <row r="972" spans="1:20" s="10" customFormat="1" ht="65.099999999999994" customHeight="1" x14ac:dyDescent="0.3">
      <c r="A972" s="13">
        <v>962</v>
      </c>
      <c r="B972" s="376"/>
      <c r="C972" s="55" t="s">
        <v>335</v>
      </c>
      <c r="D972" s="56" t="s">
        <v>321</v>
      </c>
      <c r="E972" s="54" t="s">
        <v>44</v>
      </c>
      <c r="F972" s="53" t="s">
        <v>323</v>
      </c>
      <c r="G972" s="376"/>
      <c r="H972" s="54" t="s">
        <v>44</v>
      </c>
      <c r="I972" s="55"/>
      <c r="J972" s="389"/>
      <c r="K972" s="388"/>
      <c r="L972" s="51">
        <v>3242727.2727272725</v>
      </c>
      <c r="M972" s="51">
        <v>3242727.2727272725</v>
      </c>
      <c r="N972" s="51">
        <v>3242727.2727272725</v>
      </c>
      <c r="O972" s="51">
        <v>3242727.2727272725</v>
      </c>
      <c r="P972" s="51">
        <v>3242727.2727272725</v>
      </c>
      <c r="Q972" s="51">
        <v>3242727.2727272725</v>
      </c>
      <c r="R972" s="51">
        <v>3242727.2727272725</v>
      </c>
      <c r="S972" s="51">
        <v>3242727.2727272725</v>
      </c>
      <c r="T972" s="51">
        <v>3242727.2727272725</v>
      </c>
    </row>
    <row r="973" spans="1:20" s="10" customFormat="1" ht="65.099999999999994" customHeight="1" x14ac:dyDescent="0.3">
      <c r="A973" s="13">
        <v>963</v>
      </c>
      <c r="B973" s="376"/>
      <c r="C973" s="55" t="s">
        <v>336</v>
      </c>
      <c r="D973" s="56" t="s">
        <v>321</v>
      </c>
      <c r="E973" s="54" t="s">
        <v>44</v>
      </c>
      <c r="F973" s="53" t="s">
        <v>338</v>
      </c>
      <c r="G973" s="376"/>
      <c r="H973" s="54" t="s">
        <v>44</v>
      </c>
      <c r="I973" s="55"/>
      <c r="J973" s="389"/>
      <c r="K973" s="388"/>
      <c r="L973" s="51">
        <v>2783636.3636363633</v>
      </c>
      <c r="M973" s="51">
        <v>2783636.3636363633</v>
      </c>
      <c r="N973" s="51">
        <v>2783636.3636363633</v>
      </c>
      <c r="O973" s="51">
        <v>2783636.3636363633</v>
      </c>
      <c r="P973" s="51">
        <v>2783636.3636363633</v>
      </c>
      <c r="Q973" s="51">
        <v>2783636.3636363633</v>
      </c>
      <c r="R973" s="51">
        <v>2783636.3636363633</v>
      </c>
      <c r="S973" s="51">
        <v>2783636.3636363633</v>
      </c>
      <c r="T973" s="51">
        <v>2783636.3636363633</v>
      </c>
    </row>
    <row r="974" spans="1:20" s="10" customFormat="1" ht="65.099999999999994" customHeight="1" x14ac:dyDescent="0.3">
      <c r="A974" s="13">
        <v>964</v>
      </c>
      <c r="B974" s="376"/>
      <c r="C974" s="55" t="s">
        <v>339</v>
      </c>
      <c r="D974" s="56" t="s">
        <v>321</v>
      </c>
      <c r="E974" s="54" t="s">
        <v>44</v>
      </c>
      <c r="F974" s="53" t="s">
        <v>338</v>
      </c>
      <c r="G974" s="376"/>
      <c r="H974" s="54" t="s">
        <v>44</v>
      </c>
      <c r="I974" s="55"/>
      <c r="J974" s="389"/>
      <c r="K974" s="388"/>
      <c r="L974" s="51">
        <v>3120909.0909090908</v>
      </c>
      <c r="M974" s="51">
        <v>3120909.0909090908</v>
      </c>
      <c r="N974" s="51">
        <v>3120909.0909090908</v>
      </c>
      <c r="O974" s="51">
        <v>3120909.0909090908</v>
      </c>
      <c r="P974" s="51">
        <v>3120909.0909090908</v>
      </c>
      <c r="Q974" s="51">
        <v>3120909.0909090908</v>
      </c>
      <c r="R974" s="51">
        <v>3120909.0909090908</v>
      </c>
      <c r="S974" s="51">
        <v>3120909.0909090908</v>
      </c>
      <c r="T974" s="51">
        <v>3120909.0909090908</v>
      </c>
    </row>
    <row r="975" spans="1:20" s="10" customFormat="1" ht="65.099999999999994" customHeight="1" x14ac:dyDescent="0.3">
      <c r="A975" s="13">
        <v>965</v>
      </c>
      <c r="B975" s="376"/>
      <c r="C975" s="55" t="s">
        <v>340</v>
      </c>
      <c r="D975" s="56" t="s">
        <v>331</v>
      </c>
      <c r="E975" s="55" t="s">
        <v>337</v>
      </c>
      <c r="F975" s="53" t="s">
        <v>341</v>
      </c>
      <c r="G975" s="376"/>
      <c r="H975" s="54" t="s">
        <v>44</v>
      </c>
      <c r="I975" s="55"/>
      <c r="J975" s="389"/>
      <c r="K975" s="388"/>
      <c r="L975" s="51">
        <v>309090.90909090906</v>
      </c>
      <c r="M975" s="51">
        <v>309090.90909090906</v>
      </c>
      <c r="N975" s="51">
        <v>309090.90909090906</v>
      </c>
      <c r="O975" s="51">
        <v>309090.90909090906</v>
      </c>
      <c r="P975" s="51">
        <v>309090.90909090906</v>
      </c>
      <c r="Q975" s="51">
        <v>309090.90909090906</v>
      </c>
      <c r="R975" s="51">
        <v>309090.90909090906</v>
      </c>
      <c r="S975" s="51">
        <v>309090.90909090906</v>
      </c>
      <c r="T975" s="51">
        <v>309090.90909090906</v>
      </c>
    </row>
    <row r="976" spans="1:20" s="10" customFormat="1" ht="65.099999999999994" customHeight="1" x14ac:dyDescent="0.3">
      <c r="A976" s="13">
        <v>966</v>
      </c>
      <c r="B976" s="376"/>
      <c r="C976" s="55" t="s">
        <v>340</v>
      </c>
      <c r="D976" s="56" t="s">
        <v>321</v>
      </c>
      <c r="E976" s="54" t="s">
        <v>44</v>
      </c>
      <c r="F976" s="53" t="s">
        <v>338</v>
      </c>
      <c r="G976" s="376"/>
      <c r="H976" s="54" t="s">
        <v>44</v>
      </c>
      <c r="I976" s="55"/>
      <c r="J976" s="389"/>
      <c r="K976" s="388"/>
      <c r="L976" s="51">
        <v>1638181.8181818181</v>
      </c>
      <c r="M976" s="51">
        <v>1638181.8181818181</v>
      </c>
      <c r="N976" s="51">
        <v>1638181.8181818181</v>
      </c>
      <c r="O976" s="51">
        <v>1638181.8181818181</v>
      </c>
      <c r="P976" s="51">
        <v>1638181.8181818181</v>
      </c>
      <c r="Q976" s="51">
        <v>1638181.8181818181</v>
      </c>
      <c r="R976" s="51">
        <v>1638181.8181818181</v>
      </c>
      <c r="S976" s="51">
        <v>1638181.8181818181</v>
      </c>
      <c r="T976" s="51">
        <v>1638181.8181818181</v>
      </c>
    </row>
    <row r="977" spans="1:20" s="10" customFormat="1" ht="65.099999999999994" customHeight="1" x14ac:dyDescent="0.3">
      <c r="A977" s="13">
        <v>967</v>
      </c>
      <c r="B977" s="376"/>
      <c r="C977" s="55" t="s">
        <v>342</v>
      </c>
      <c r="D977" s="56" t="s">
        <v>331</v>
      </c>
      <c r="E977" s="54" t="s">
        <v>44</v>
      </c>
      <c r="F977" s="53" t="s">
        <v>343</v>
      </c>
      <c r="G977" s="376"/>
      <c r="H977" s="54" t="s">
        <v>44</v>
      </c>
      <c r="I977" s="55"/>
      <c r="J977" s="389"/>
      <c r="K977" s="388"/>
      <c r="L977" s="51">
        <v>466363.63636363635</v>
      </c>
      <c r="M977" s="51">
        <v>466363.63636363635</v>
      </c>
      <c r="N977" s="51">
        <v>466363.63636363635</v>
      </c>
      <c r="O977" s="51">
        <v>466363.63636363635</v>
      </c>
      <c r="P977" s="51">
        <v>466363.63636363635</v>
      </c>
      <c r="Q977" s="51">
        <v>466363.63636363635</v>
      </c>
      <c r="R977" s="51">
        <v>466363.63636363635</v>
      </c>
      <c r="S977" s="51">
        <v>466363.63636363635</v>
      </c>
      <c r="T977" s="51">
        <v>466363.63636363635</v>
      </c>
    </row>
    <row r="978" spans="1:20" s="10" customFormat="1" ht="65.099999999999994" customHeight="1" x14ac:dyDescent="0.3">
      <c r="A978" s="13">
        <v>968</v>
      </c>
      <c r="B978" s="376"/>
      <c r="C978" s="55" t="s">
        <v>342</v>
      </c>
      <c r="D978" s="56" t="s">
        <v>321</v>
      </c>
      <c r="E978" s="54" t="s">
        <v>44</v>
      </c>
      <c r="F978" s="53" t="s">
        <v>338</v>
      </c>
      <c r="G978" s="376"/>
      <c r="H978" s="54" t="s">
        <v>44</v>
      </c>
      <c r="I978" s="55"/>
      <c r="J978" s="389"/>
      <c r="K978" s="388"/>
      <c r="L978" s="51">
        <v>2601818.1818181816</v>
      </c>
      <c r="M978" s="51">
        <v>2601818.1818181816</v>
      </c>
      <c r="N978" s="51">
        <v>2601818.1818181816</v>
      </c>
      <c r="O978" s="51">
        <v>2601818.1818181816</v>
      </c>
      <c r="P978" s="51">
        <v>2601818.1818181816</v>
      </c>
      <c r="Q978" s="51">
        <v>2601818.1818181816</v>
      </c>
      <c r="R978" s="51">
        <v>2601818.1818181816</v>
      </c>
      <c r="S978" s="51">
        <v>2601818.1818181816</v>
      </c>
      <c r="T978" s="51">
        <v>2601818.1818181816</v>
      </c>
    </row>
    <row r="979" spans="1:20" s="10" customFormat="1" ht="65.099999999999994" customHeight="1" x14ac:dyDescent="0.3">
      <c r="A979" s="13">
        <v>969</v>
      </c>
      <c r="B979" s="376"/>
      <c r="C979" s="55" t="s">
        <v>344</v>
      </c>
      <c r="D979" s="56" t="s">
        <v>37</v>
      </c>
      <c r="E979" s="54" t="s">
        <v>44</v>
      </c>
      <c r="F979" s="53" t="s">
        <v>345</v>
      </c>
      <c r="G979" s="376"/>
      <c r="H979" s="54" t="s">
        <v>44</v>
      </c>
      <c r="I979" s="55"/>
      <c r="J979" s="389"/>
      <c r="K979" s="388"/>
      <c r="L979" s="51">
        <v>170909.09090909088</v>
      </c>
      <c r="M979" s="51">
        <v>170909.09090909088</v>
      </c>
      <c r="N979" s="51">
        <v>170909.09090909088</v>
      </c>
      <c r="O979" s="51">
        <v>170909.09090909088</v>
      </c>
      <c r="P979" s="51">
        <v>170909.09090909088</v>
      </c>
      <c r="Q979" s="51">
        <v>170909.09090909088</v>
      </c>
      <c r="R979" s="51">
        <v>170909.09090909088</v>
      </c>
      <c r="S979" s="51">
        <v>170909.09090909088</v>
      </c>
      <c r="T979" s="51">
        <v>170909.09090909088</v>
      </c>
    </row>
    <row r="980" spans="1:20" s="10" customFormat="1" ht="65.099999999999994" customHeight="1" x14ac:dyDescent="0.3">
      <c r="A980" s="13">
        <v>970</v>
      </c>
      <c r="B980" s="376"/>
      <c r="C980" s="55" t="s">
        <v>346</v>
      </c>
      <c r="D980" s="56" t="s">
        <v>37</v>
      </c>
      <c r="E980" s="54" t="s">
        <v>44</v>
      </c>
      <c r="F980" s="53" t="s">
        <v>347</v>
      </c>
      <c r="G980" s="376"/>
      <c r="H980" s="54" t="s">
        <v>44</v>
      </c>
      <c r="I980" s="55"/>
      <c r="J980" s="389"/>
      <c r="K980" s="388"/>
      <c r="L980" s="51">
        <v>281818.18181818182</v>
      </c>
      <c r="M980" s="51">
        <v>281818.18181818182</v>
      </c>
      <c r="N980" s="51">
        <v>281818.18181818182</v>
      </c>
      <c r="O980" s="51">
        <v>281818.18181818182</v>
      </c>
      <c r="P980" s="51">
        <v>281818.18181818182</v>
      </c>
      <c r="Q980" s="51">
        <v>281818.18181818182</v>
      </c>
      <c r="R980" s="51">
        <v>281818.18181818182</v>
      </c>
      <c r="S980" s="51">
        <v>281818.18181818182</v>
      </c>
      <c r="T980" s="51">
        <v>281818.18181818182</v>
      </c>
    </row>
    <row r="981" spans="1:20" s="10" customFormat="1" ht="65.099999999999994" customHeight="1" x14ac:dyDescent="0.3">
      <c r="A981" s="13">
        <v>971</v>
      </c>
      <c r="B981" s="376"/>
      <c r="C981" s="55" t="s">
        <v>348</v>
      </c>
      <c r="D981" s="56" t="s">
        <v>37</v>
      </c>
      <c r="E981" s="54" t="s">
        <v>44</v>
      </c>
      <c r="F981" s="53" t="s">
        <v>345</v>
      </c>
      <c r="G981" s="376"/>
      <c r="H981" s="54" t="s">
        <v>44</v>
      </c>
      <c r="I981" s="55"/>
      <c r="J981" s="389"/>
      <c r="K981" s="388"/>
      <c r="L981" s="51">
        <v>161818.18181818179</v>
      </c>
      <c r="M981" s="51">
        <v>161818.18181818179</v>
      </c>
      <c r="N981" s="51">
        <v>161818.18181818179</v>
      </c>
      <c r="O981" s="51">
        <v>161818.18181818179</v>
      </c>
      <c r="P981" s="51">
        <v>161818.18181818179</v>
      </c>
      <c r="Q981" s="51">
        <v>161818.18181818179</v>
      </c>
      <c r="R981" s="51">
        <v>161818.18181818179</v>
      </c>
      <c r="S981" s="51">
        <v>161818.18181818179</v>
      </c>
      <c r="T981" s="51">
        <v>161818.18181818179</v>
      </c>
    </row>
    <row r="982" spans="1:20" s="10" customFormat="1" ht="93" customHeight="1" x14ac:dyDescent="0.3">
      <c r="A982" s="13">
        <v>972</v>
      </c>
      <c r="B982" s="376"/>
      <c r="C982" s="55" t="s">
        <v>349</v>
      </c>
      <c r="D982" s="56" t="s">
        <v>37</v>
      </c>
      <c r="E982" s="54" t="s">
        <v>44</v>
      </c>
      <c r="F982" s="53" t="s">
        <v>345</v>
      </c>
      <c r="G982" s="376"/>
      <c r="H982" s="54" t="s">
        <v>44</v>
      </c>
      <c r="I982" s="55"/>
      <c r="J982" s="389"/>
      <c r="K982" s="388"/>
      <c r="L982" s="51">
        <v>363636.36363636359</v>
      </c>
      <c r="M982" s="51">
        <v>363636.36363636359</v>
      </c>
      <c r="N982" s="51">
        <v>363636.36363636359</v>
      </c>
      <c r="O982" s="51">
        <v>363636.36363636359</v>
      </c>
      <c r="P982" s="51">
        <v>363636.36363636359</v>
      </c>
      <c r="Q982" s="51">
        <v>363636.36363636359</v>
      </c>
      <c r="R982" s="51">
        <v>363636.36363636359</v>
      </c>
      <c r="S982" s="51">
        <v>363636.36363636359</v>
      </c>
      <c r="T982" s="51">
        <v>363636.36363636359</v>
      </c>
    </row>
    <row r="983" spans="1:20" s="10" customFormat="1" ht="89.25" customHeight="1" x14ac:dyDescent="0.3">
      <c r="A983" s="13">
        <v>973</v>
      </c>
      <c r="B983" s="376"/>
      <c r="C983" s="55" t="s">
        <v>350</v>
      </c>
      <c r="D983" s="56" t="s">
        <v>37</v>
      </c>
      <c r="E983" s="54" t="s">
        <v>44</v>
      </c>
      <c r="F983" s="53" t="s">
        <v>345</v>
      </c>
      <c r="G983" s="376"/>
      <c r="H983" s="54" t="s">
        <v>44</v>
      </c>
      <c r="I983" s="55"/>
      <c r="J983" s="389"/>
      <c r="K983" s="388"/>
      <c r="L983" s="51">
        <v>319090.90909090906</v>
      </c>
      <c r="M983" s="51">
        <v>319090.90909090906</v>
      </c>
      <c r="N983" s="51">
        <v>319090.90909090906</v>
      </c>
      <c r="O983" s="51">
        <v>319090.90909090906</v>
      </c>
      <c r="P983" s="51">
        <v>319090.90909090906</v>
      </c>
      <c r="Q983" s="51">
        <v>319090.90909090906</v>
      </c>
      <c r="R983" s="51">
        <v>319090.90909090906</v>
      </c>
      <c r="S983" s="51">
        <v>319090.90909090906</v>
      </c>
      <c r="T983" s="51">
        <v>319090.90909090906</v>
      </c>
    </row>
    <row r="984" spans="1:20" s="10" customFormat="1" ht="65.099999999999994" customHeight="1" x14ac:dyDescent="0.3">
      <c r="A984" s="13">
        <v>974</v>
      </c>
      <c r="B984" s="376"/>
      <c r="C984" s="55" t="s">
        <v>351</v>
      </c>
      <c r="D984" s="56" t="s">
        <v>352</v>
      </c>
      <c r="E984" s="54" t="s">
        <v>44</v>
      </c>
      <c r="F984" s="53" t="s">
        <v>353</v>
      </c>
      <c r="G984" s="376"/>
      <c r="H984" s="54" t="s">
        <v>44</v>
      </c>
      <c r="I984" s="55"/>
      <c r="J984" s="389"/>
      <c r="K984" s="388"/>
      <c r="L984" s="51">
        <v>109090.90909090909</v>
      </c>
      <c r="M984" s="51">
        <v>109090.90909090909</v>
      </c>
      <c r="N984" s="51">
        <v>109090.90909090909</v>
      </c>
      <c r="O984" s="51">
        <v>109090.90909090909</v>
      </c>
      <c r="P984" s="51">
        <v>109090.90909090909</v>
      </c>
      <c r="Q984" s="51">
        <v>109090.90909090909</v>
      </c>
      <c r="R984" s="51">
        <v>109090.90909090909</v>
      </c>
      <c r="S984" s="51">
        <v>109090.90909090909</v>
      </c>
      <c r="T984" s="51">
        <v>109090.90909090909</v>
      </c>
    </row>
    <row r="985" spans="1:20" s="10" customFormat="1" ht="65.099999999999994" customHeight="1" x14ac:dyDescent="0.3">
      <c r="A985" s="13">
        <v>975</v>
      </c>
      <c r="B985" s="376"/>
      <c r="C985" s="55" t="s">
        <v>354</v>
      </c>
      <c r="D985" s="56" t="s">
        <v>37</v>
      </c>
      <c r="E985" s="54" t="s">
        <v>44</v>
      </c>
      <c r="F985" s="53" t="s">
        <v>345</v>
      </c>
      <c r="G985" s="376"/>
      <c r="H985" s="54" t="s">
        <v>44</v>
      </c>
      <c r="I985" s="55"/>
      <c r="J985" s="389"/>
      <c r="K985" s="388"/>
      <c r="L985" s="51">
        <v>69090.909090909088</v>
      </c>
      <c r="M985" s="51">
        <v>69090.909090909088</v>
      </c>
      <c r="N985" s="51">
        <v>69090.909090909088</v>
      </c>
      <c r="O985" s="51">
        <v>69090.909090909088</v>
      </c>
      <c r="P985" s="51">
        <v>69090.909090909088</v>
      </c>
      <c r="Q985" s="51">
        <v>69090.909090909088</v>
      </c>
      <c r="R985" s="51">
        <v>69090.909090909088</v>
      </c>
      <c r="S985" s="51">
        <v>69090.909090909088</v>
      </c>
      <c r="T985" s="51">
        <v>69090.909090909088</v>
      </c>
    </row>
    <row r="986" spans="1:20" s="10" customFormat="1" ht="65.099999999999994" customHeight="1" x14ac:dyDescent="0.3">
      <c r="A986" s="13">
        <v>976</v>
      </c>
      <c r="B986" s="376"/>
      <c r="C986" s="55" t="s">
        <v>355</v>
      </c>
      <c r="D986" s="56" t="s">
        <v>37</v>
      </c>
      <c r="E986" s="54" t="s">
        <v>44</v>
      </c>
      <c r="F986" s="53" t="s">
        <v>345</v>
      </c>
      <c r="G986" s="376"/>
      <c r="H986" s="54" t="s">
        <v>44</v>
      </c>
      <c r="I986" s="55"/>
      <c r="J986" s="389"/>
      <c r="K986" s="388"/>
      <c r="L986" s="51">
        <v>167272.72727272726</v>
      </c>
      <c r="M986" s="51">
        <v>167272.72727272726</v>
      </c>
      <c r="N986" s="51">
        <v>167272.72727272726</v>
      </c>
      <c r="O986" s="51">
        <v>167272.72727272726</v>
      </c>
      <c r="P986" s="51">
        <v>167272.72727272726</v>
      </c>
      <c r="Q986" s="51">
        <v>167272.72727272726</v>
      </c>
      <c r="R986" s="51">
        <v>167272.72727272726</v>
      </c>
      <c r="S986" s="51">
        <v>167272.72727272726</v>
      </c>
      <c r="T986" s="51">
        <v>167272.72727272726</v>
      </c>
    </row>
    <row r="987" spans="1:20" s="10" customFormat="1" ht="65.099999999999994" customHeight="1" x14ac:dyDescent="0.3">
      <c r="A987" s="13">
        <v>977</v>
      </c>
      <c r="B987" s="376"/>
      <c r="C987" s="55" t="s">
        <v>356</v>
      </c>
      <c r="D987" s="56" t="s">
        <v>37</v>
      </c>
      <c r="E987" s="54" t="s">
        <v>44</v>
      </c>
      <c r="F987" s="53" t="s">
        <v>345</v>
      </c>
      <c r="G987" s="376"/>
      <c r="H987" s="54" t="s">
        <v>44</v>
      </c>
      <c r="I987" s="55"/>
      <c r="J987" s="389"/>
      <c r="K987" s="388"/>
      <c r="L987" s="51">
        <v>350000</v>
      </c>
      <c r="M987" s="51">
        <v>350000</v>
      </c>
      <c r="N987" s="51">
        <v>350000</v>
      </c>
      <c r="O987" s="51">
        <v>350000</v>
      </c>
      <c r="P987" s="51">
        <v>350000</v>
      </c>
      <c r="Q987" s="51">
        <v>350000</v>
      </c>
      <c r="R987" s="51">
        <v>350000</v>
      </c>
      <c r="S987" s="51">
        <v>350000</v>
      </c>
      <c r="T987" s="51">
        <v>350000</v>
      </c>
    </row>
    <row r="988" spans="1:20" s="10" customFormat="1" ht="65.099999999999994" customHeight="1" x14ac:dyDescent="0.3">
      <c r="A988" s="13">
        <v>978</v>
      </c>
      <c r="B988" s="376"/>
      <c r="C988" s="55" t="s">
        <v>357</v>
      </c>
      <c r="D988" s="56" t="s">
        <v>37</v>
      </c>
      <c r="E988" s="54" t="s">
        <v>44</v>
      </c>
      <c r="F988" s="53" t="s">
        <v>358</v>
      </c>
      <c r="G988" s="376"/>
      <c r="H988" s="54" t="s">
        <v>44</v>
      </c>
      <c r="I988" s="55"/>
      <c r="J988" s="389"/>
      <c r="K988" s="388"/>
      <c r="L988" s="51">
        <v>110909.0909090909</v>
      </c>
      <c r="M988" s="51">
        <v>110909.0909090909</v>
      </c>
      <c r="N988" s="51">
        <v>110909.0909090909</v>
      </c>
      <c r="O988" s="51">
        <v>110909.0909090909</v>
      </c>
      <c r="P988" s="51">
        <v>110909.0909090909</v>
      </c>
      <c r="Q988" s="51">
        <v>110909.0909090909</v>
      </c>
      <c r="R988" s="51">
        <v>110909.0909090909</v>
      </c>
      <c r="S988" s="51">
        <v>110909.0909090909</v>
      </c>
      <c r="T988" s="51">
        <v>110909.0909090909</v>
      </c>
    </row>
    <row r="989" spans="1:20" s="10" customFormat="1" ht="65.099999999999994" customHeight="1" x14ac:dyDescent="0.3">
      <c r="A989" s="13">
        <v>979</v>
      </c>
      <c r="B989" s="376"/>
      <c r="C989" s="55" t="s">
        <v>359</v>
      </c>
      <c r="D989" s="56" t="s">
        <v>37</v>
      </c>
      <c r="E989" s="54" t="s">
        <v>44</v>
      </c>
      <c r="F989" s="53" t="s">
        <v>360</v>
      </c>
      <c r="G989" s="376"/>
      <c r="H989" s="54" t="s">
        <v>44</v>
      </c>
      <c r="I989" s="55"/>
      <c r="J989" s="389"/>
      <c r="K989" s="388"/>
      <c r="L989" s="51">
        <v>53636.363636363632</v>
      </c>
      <c r="M989" s="51">
        <v>53636.363636363632</v>
      </c>
      <c r="N989" s="51">
        <v>53636.363636363632</v>
      </c>
      <c r="O989" s="51">
        <v>53636.363636363632</v>
      </c>
      <c r="P989" s="51">
        <v>53636.363636363632</v>
      </c>
      <c r="Q989" s="51">
        <v>53636.363636363632</v>
      </c>
      <c r="R989" s="51">
        <v>53636.363636363632</v>
      </c>
      <c r="S989" s="51">
        <v>53636.363636363632</v>
      </c>
      <c r="T989" s="51">
        <v>53636.363636363632</v>
      </c>
    </row>
    <row r="990" spans="1:20" s="10" customFormat="1" ht="65.099999999999994" customHeight="1" x14ac:dyDescent="0.3">
      <c r="A990" s="13">
        <v>980</v>
      </c>
      <c r="B990" s="376"/>
      <c r="C990" s="55" t="s">
        <v>361</v>
      </c>
      <c r="D990" s="56" t="s">
        <v>37</v>
      </c>
      <c r="E990" s="54" t="s">
        <v>44</v>
      </c>
      <c r="F990" s="53" t="s">
        <v>362</v>
      </c>
      <c r="G990" s="376"/>
      <c r="H990" s="54" t="s">
        <v>44</v>
      </c>
      <c r="I990" s="55"/>
      <c r="J990" s="389"/>
      <c r="K990" s="388"/>
      <c r="L990" s="51">
        <v>181818.18181818179</v>
      </c>
      <c r="M990" s="51">
        <v>181818.18181818179</v>
      </c>
      <c r="N990" s="51">
        <v>181818.18181818179</v>
      </c>
      <c r="O990" s="51">
        <v>181818.18181818179</v>
      </c>
      <c r="P990" s="51">
        <v>181818.18181818179</v>
      </c>
      <c r="Q990" s="51">
        <v>181818.18181818179</v>
      </c>
      <c r="R990" s="51">
        <v>181818.18181818179</v>
      </c>
      <c r="S990" s="51">
        <v>181818.18181818179</v>
      </c>
      <c r="T990" s="51">
        <v>181818.18181818179</v>
      </c>
    </row>
    <row r="991" spans="1:20" s="10" customFormat="1" ht="65.099999999999994" customHeight="1" x14ac:dyDescent="0.3">
      <c r="A991" s="13">
        <v>981</v>
      </c>
      <c r="B991" s="376"/>
      <c r="C991" s="55" t="s">
        <v>363</v>
      </c>
      <c r="D991" s="56" t="s">
        <v>321</v>
      </c>
      <c r="E991" s="55" t="s">
        <v>364</v>
      </c>
      <c r="F991" s="53" t="s">
        <v>323</v>
      </c>
      <c r="G991" s="376" t="s">
        <v>2213</v>
      </c>
      <c r="H991" s="373" t="s">
        <v>17</v>
      </c>
      <c r="I991" s="373"/>
      <c r="J991" s="389" t="s">
        <v>1994</v>
      </c>
      <c r="K991" s="388"/>
      <c r="L991" s="51">
        <v>711462</v>
      </c>
      <c r="M991" s="51">
        <v>711462</v>
      </c>
      <c r="N991" s="51">
        <v>711462</v>
      </c>
      <c r="O991" s="51">
        <v>711462</v>
      </c>
      <c r="P991" s="51">
        <v>711462</v>
      </c>
      <c r="Q991" s="51">
        <v>711462</v>
      </c>
      <c r="R991" s="51">
        <v>711462</v>
      </c>
      <c r="S991" s="51">
        <v>711462</v>
      </c>
      <c r="T991" s="51">
        <v>711462</v>
      </c>
    </row>
    <row r="992" spans="1:20" s="10" customFormat="1" ht="65.099999999999994" customHeight="1" x14ac:dyDescent="0.3">
      <c r="A992" s="13">
        <v>982</v>
      </c>
      <c r="B992" s="376"/>
      <c r="C992" s="55" t="s">
        <v>365</v>
      </c>
      <c r="D992" s="56" t="s">
        <v>321</v>
      </c>
      <c r="E992" s="55" t="s">
        <v>364</v>
      </c>
      <c r="F992" s="53" t="s">
        <v>323</v>
      </c>
      <c r="G992" s="376"/>
      <c r="H992" s="373"/>
      <c r="I992" s="373"/>
      <c r="J992" s="389"/>
      <c r="K992" s="388"/>
      <c r="L992" s="51">
        <v>1338843</v>
      </c>
      <c r="M992" s="51">
        <v>1338843</v>
      </c>
      <c r="N992" s="51">
        <v>1338843</v>
      </c>
      <c r="O992" s="51">
        <v>1338843</v>
      </c>
      <c r="P992" s="51">
        <v>1338843</v>
      </c>
      <c r="Q992" s="51">
        <v>1338843</v>
      </c>
      <c r="R992" s="51">
        <v>1338843</v>
      </c>
      <c r="S992" s="51">
        <v>1338843</v>
      </c>
      <c r="T992" s="51">
        <v>1338843</v>
      </c>
    </row>
    <row r="993" spans="1:20" s="10" customFormat="1" ht="89.25" customHeight="1" x14ac:dyDescent="0.3">
      <c r="A993" s="13">
        <v>983</v>
      </c>
      <c r="B993" s="376"/>
      <c r="C993" s="55" t="s">
        <v>366</v>
      </c>
      <c r="D993" s="56" t="s">
        <v>321</v>
      </c>
      <c r="E993" s="55" t="s">
        <v>364</v>
      </c>
      <c r="F993" s="53" t="s">
        <v>323</v>
      </c>
      <c r="G993" s="376"/>
      <c r="H993" s="373"/>
      <c r="I993" s="373"/>
      <c r="J993" s="389"/>
      <c r="K993" s="388"/>
      <c r="L993" s="51">
        <v>1671937</v>
      </c>
      <c r="M993" s="51">
        <v>1671937</v>
      </c>
      <c r="N993" s="51">
        <v>1671937</v>
      </c>
      <c r="O993" s="51">
        <v>1671937</v>
      </c>
      <c r="P993" s="51">
        <v>1671937</v>
      </c>
      <c r="Q993" s="51">
        <v>1671937</v>
      </c>
      <c r="R993" s="51">
        <v>1671937</v>
      </c>
      <c r="S993" s="51">
        <v>1671937</v>
      </c>
      <c r="T993" s="51">
        <v>1671937</v>
      </c>
    </row>
    <row r="994" spans="1:20" s="10" customFormat="1" ht="89.25" customHeight="1" x14ac:dyDescent="0.3">
      <c r="A994" s="13">
        <v>984</v>
      </c>
      <c r="B994" s="376"/>
      <c r="C994" s="55" t="s">
        <v>367</v>
      </c>
      <c r="D994" s="56" t="s">
        <v>321</v>
      </c>
      <c r="E994" s="55" t="s">
        <v>364</v>
      </c>
      <c r="F994" s="53" t="s">
        <v>323</v>
      </c>
      <c r="G994" s="376"/>
      <c r="H994" s="373"/>
      <c r="I994" s="373"/>
      <c r="J994" s="389"/>
      <c r="K994" s="388"/>
      <c r="L994" s="51">
        <v>3200000</v>
      </c>
      <c r="M994" s="51">
        <v>3200000</v>
      </c>
      <c r="N994" s="51">
        <v>3200000</v>
      </c>
      <c r="O994" s="51">
        <v>3200000</v>
      </c>
      <c r="P994" s="51">
        <v>3200000</v>
      </c>
      <c r="Q994" s="51">
        <v>3200000</v>
      </c>
      <c r="R994" s="51">
        <v>3200000</v>
      </c>
      <c r="S994" s="51">
        <v>3200000</v>
      </c>
      <c r="T994" s="51">
        <v>3200000</v>
      </c>
    </row>
    <row r="995" spans="1:20" s="10" customFormat="1" ht="65.099999999999994" customHeight="1" x14ac:dyDescent="0.3">
      <c r="A995" s="13">
        <v>985</v>
      </c>
      <c r="B995" s="376"/>
      <c r="C995" s="55" t="s">
        <v>368</v>
      </c>
      <c r="D995" s="56" t="s">
        <v>321</v>
      </c>
      <c r="E995" s="55" t="s">
        <v>364</v>
      </c>
      <c r="F995" s="53" t="s">
        <v>323</v>
      </c>
      <c r="G995" s="376"/>
      <c r="H995" s="373"/>
      <c r="I995" s="373"/>
      <c r="J995" s="389"/>
      <c r="K995" s="388"/>
      <c r="L995" s="51">
        <v>1698701</v>
      </c>
      <c r="M995" s="51">
        <v>1698701</v>
      </c>
      <c r="N995" s="51">
        <v>1698701</v>
      </c>
      <c r="O995" s="51">
        <v>1698701</v>
      </c>
      <c r="P995" s="51">
        <v>1698701</v>
      </c>
      <c r="Q995" s="51">
        <v>1698701</v>
      </c>
      <c r="R995" s="51">
        <v>1698701</v>
      </c>
      <c r="S995" s="51">
        <v>1698701</v>
      </c>
      <c r="T995" s="51">
        <v>1698701</v>
      </c>
    </row>
    <row r="996" spans="1:20" s="10" customFormat="1" ht="65.099999999999994" customHeight="1" x14ac:dyDescent="0.3">
      <c r="A996" s="13">
        <v>986</v>
      </c>
      <c r="B996" s="376"/>
      <c r="C996" s="55" t="s">
        <v>1995</v>
      </c>
      <c r="D996" s="56" t="s">
        <v>321</v>
      </c>
      <c r="E996" s="55" t="s">
        <v>364</v>
      </c>
      <c r="F996" s="53" t="s">
        <v>1392</v>
      </c>
      <c r="G996" s="376"/>
      <c r="H996" s="373"/>
      <c r="I996" s="373"/>
      <c r="J996" s="389"/>
      <c r="K996" s="388"/>
      <c r="L996" s="51">
        <v>2318000</v>
      </c>
      <c r="M996" s="51">
        <v>2318000</v>
      </c>
      <c r="N996" s="51">
        <v>2318000</v>
      </c>
      <c r="O996" s="51">
        <v>2318000</v>
      </c>
      <c r="P996" s="51">
        <v>2318000</v>
      </c>
      <c r="Q996" s="51">
        <v>2318000</v>
      </c>
      <c r="R996" s="51">
        <v>2318000</v>
      </c>
      <c r="S996" s="51">
        <v>2318000</v>
      </c>
      <c r="T996" s="51">
        <v>2318000</v>
      </c>
    </row>
    <row r="997" spans="1:20" s="10" customFormat="1" ht="65.099999999999994" customHeight="1" x14ac:dyDescent="0.3">
      <c r="A997" s="13">
        <v>987</v>
      </c>
      <c r="B997" s="376"/>
      <c r="C997" s="55" t="s">
        <v>369</v>
      </c>
      <c r="D997" s="56" t="s">
        <v>321</v>
      </c>
      <c r="E997" s="55" t="s">
        <v>364</v>
      </c>
      <c r="F997" s="53" t="s">
        <v>1392</v>
      </c>
      <c r="G997" s="376"/>
      <c r="H997" s="373"/>
      <c r="I997" s="373"/>
      <c r="J997" s="389"/>
      <c r="K997" s="388"/>
      <c r="L997" s="51">
        <v>1658678</v>
      </c>
      <c r="M997" s="51">
        <v>1658678</v>
      </c>
      <c r="N997" s="51">
        <v>1658678</v>
      </c>
      <c r="O997" s="51">
        <v>1658678</v>
      </c>
      <c r="P997" s="51">
        <v>1658678</v>
      </c>
      <c r="Q997" s="51">
        <v>1658678</v>
      </c>
      <c r="R997" s="51">
        <v>1658678</v>
      </c>
      <c r="S997" s="51">
        <v>1658678</v>
      </c>
      <c r="T997" s="51">
        <v>1658678</v>
      </c>
    </row>
    <row r="998" spans="1:20" s="10" customFormat="1" ht="65.099999999999994" customHeight="1" x14ac:dyDescent="0.3">
      <c r="A998" s="13">
        <v>988</v>
      </c>
      <c r="B998" s="376"/>
      <c r="C998" s="55" t="s">
        <v>370</v>
      </c>
      <c r="D998" s="56" t="s">
        <v>321</v>
      </c>
      <c r="E998" s="55" t="s">
        <v>364</v>
      </c>
      <c r="F998" s="53" t="s">
        <v>1392</v>
      </c>
      <c r="G998" s="376"/>
      <c r="H998" s="373"/>
      <c r="I998" s="373"/>
      <c r="J998" s="389"/>
      <c r="K998" s="388"/>
      <c r="L998" s="51">
        <v>1833471</v>
      </c>
      <c r="M998" s="51">
        <v>1833471</v>
      </c>
      <c r="N998" s="51">
        <v>1833471</v>
      </c>
      <c r="O998" s="51">
        <v>1833471</v>
      </c>
      <c r="P998" s="51">
        <v>1833471</v>
      </c>
      <c r="Q998" s="51">
        <v>1833471</v>
      </c>
      <c r="R998" s="51">
        <v>1833471</v>
      </c>
      <c r="S998" s="51">
        <v>1833471</v>
      </c>
      <c r="T998" s="51">
        <v>1833471</v>
      </c>
    </row>
    <row r="999" spans="1:20" s="10" customFormat="1" ht="65.099999999999994" customHeight="1" x14ac:dyDescent="0.3">
      <c r="A999" s="13">
        <v>989</v>
      </c>
      <c r="B999" s="376"/>
      <c r="C999" s="55" t="s">
        <v>371</v>
      </c>
      <c r="D999" s="56" t="s">
        <v>321</v>
      </c>
      <c r="E999" s="55" t="s">
        <v>364</v>
      </c>
      <c r="F999" s="53" t="s">
        <v>323</v>
      </c>
      <c r="G999" s="376"/>
      <c r="H999" s="373"/>
      <c r="I999" s="373"/>
      <c r="J999" s="389"/>
      <c r="K999" s="388"/>
      <c r="L999" s="51">
        <v>4737025</v>
      </c>
      <c r="M999" s="51">
        <v>4737025</v>
      </c>
      <c r="N999" s="51">
        <v>4737025</v>
      </c>
      <c r="O999" s="51">
        <v>4737025</v>
      </c>
      <c r="P999" s="51">
        <v>4737025</v>
      </c>
      <c r="Q999" s="51">
        <v>4737025</v>
      </c>
      <c r="R999" s="51">
        <v>4737025</v>
      </c>
      <c r="S999" s="51">
        <v>4737025</v>
      </c>
      <c r="T999" s="51">
        <v>4737025</v>
      </c>
    </row>
    <row r="1000" spans="1:20" s="10" customFormat="1" ht="64.5" customHeight="1" x14ac:dyDescent="0.3">
      <c r="A1000" s="13">
        <v>990</v>
      </c>
      <c r="B1000" s="376"/>
      <c r="C1000" s="55" t="s">
        <v>372</v>
      </c>
      <c r="D1000" s="56" t="s">
        <v>321</v>
      </c>
      <c r="E1000" s="55" t="s">
        <v>364</v>
      </c>
      <c r="F1000" s="53" t="s">
        <v>1392</v>
      </c>
      <c r="G1000" s="376"/>
      <c r="H1000" s="373"/>
      <c r="I1000" s="373"/>
      <c r="J1000" s="389"/>
      <c r="K1000" s="388"/>
      <c r="L1000" s="51">
        <v>3100000</v>
      </c>
      <c r="M1000" s="51">
        <v>3100000</v>
      </c>
      <c r="N1000" s="51">
        <v>3100000</v>
      </c>
      <c r="O1000" s="51">
        <v>3100000</v>
      </c>
      <c r="P1000" s="51">
        <v>3100000</v>
      </c>
      <c r="Q1000" s="51">
        <v>3100000</v>
      </c>
      <c r="R1000" s="51">
        <v>3100000</v>
      </c>
      <c r="S1000" s="51">
        <v>3100000</v>
      </c>
      <c r="T1000" s="51">
        <v>3100000</v>
      </c>
    </row>
    <row r="1001" spans="1:20" s="10" customFormat="1" ht="65.099999999999994" customHeight="1" x14ac:dyDescent="0.3">
      <c r="A1001" s="13">
        <v>991</v>
      </c>
      <c r="B1001" s="376"/>
      <c r="C1001" s="55" t="s">
        <v>374</v>
      </c>
      <c r="D1001" s="56" t="s">
        <v>312</v>
      </c>
      <c r="E1001" s="55" t="s">
        <v>313</v>
      </c>
      <c r="F1001" s="53" t="s">
        <v>375</v>
      </c>
      <c r="G1001" s="376"/>
      <c r="H1001" s="373"/>
      <c r="I1001" s="373"/>
      <c r="J1001" s="389"/>
      <c r="K1001" s="388"/>
      <c r="L1001" s="51">
        <v>318181.81818181818</v>
      </c>
      <c r="M1001" s="51">
        <v>318181.81818181818</v>
      </c>
      <c r="N1001" s="51">
        <v>318181.81818181818</v>
      </c>
      <c r="O1001" s="51">
        <v>318181.81818181818</v>
      </c>
      <c r="P1001" s="51">
        <v>318181.81818181818</v>
      </c>
      <c r="Q1001" s="51">
        <v>318181.81818181818</v>
      </c>
      <c r="R1001" s="51">
        <v>318181.81818181818</v>
      </c>
      <c r="S1001" s="51">
        <v>318181.81818181818</v>
      </c>
      <c r="T1001" s="51">
        <v>318181.81818181818</v>
      </c>
    </row>
    <row r="1002" spans="1:20" s="10" customFormat="1" ht="65.099999999999994" customHeight="1" x14ac:dyDescent="0.3">
      <c r="A1002" s="13">
        <v>992</v>
      </c>
      <c r="B1002" s="376"/>
      <c r="C1002" s="55" t="s">
        <v>376</v>
      </c>
      <c r="D1002" s="56" t="s">
        <v>312</v>
      </c>
      <c r="E1002" s="55" t="s">
        <v>313</v>
      </c>
      <c r="F1002" s="53" t="s">
        <v>375</v>
      </c>
      <c r="G1002" s="376"/>
      <c r="H1002" s="373"/>
      <c r="I1002" s="373"/>
      <c r="J1002" s="389"/>
      <c r="K1002" s="388"/>
      <c r="L1002" s="51">
        <v>409090.90909090906</v>
      </c>
      <c r="M1002" s="51">
        <v>409090.90909090906</v>
      </c>
      <c r="N1002" s="51">
        <v>409090.90909090906</v>
      </c>
      <c r="O1002" s="51">
        <v>409090.90909090906</v>
      </c>
      <c r="P1002" s="51">
        <v>409090.90909090906</v>
      </c>
      <c r="Q1002" s="51">
        <v>409090.90909090906</v>
      </c>
      <c r="R1002" s="51">
        <v>409090.90909090906</v>
      </c>
      <c r="S1002" s="51">
        <v>409090.90909090906</v>
      </c>
      <c r="T1002" s="51">
        <v>409090.90909090906</v>
      </c>
    </row>
    <row r="1003" spans="1:20" s="10" customFormat="1" ht="129" customHeight="1" x14ac:dyDescent="0.3">
      <c r="A1003" s="13">
        <v>993</v>
      </c>
      <c r="B1003" s="376"/>
      <c r="C1003" s="55" t="s">
        <v>1669</v>
      </c>
      <c r="D1003" s="56" t="s">
        <v>377</v>
      </c>
      <c r="E1003" s="55" t="s">
        <v>52</v>
      </c>
      <c r="F1003" s="53" t="s">
        <v>378</v>
      </c>
      <c r="G1003" s="469" t="s">
        <v>1280</v>
      </c>
      <c r="H1003" s="373" t="s">
        <v>17</v>
      </c>
      <c r="I1003" s="373"/>
      <c r="J1003" s="389" t="s">
        <v>19</v>
      </c>
      <c r="K1003" s="388"/>
      <c r="L1003" s="51">
        <v>499999.99999999994</v>
      </c>
      <c r="M1003" s="51">
        <v>499999.99999999994</v>
      </c>
      <c r="N1003" s="51">
        <v>499999.99999999994</v>
      </c>
      <c r="O1003" s="51">
        <v>499999.99999999994</v>
      </c>
      <c r="P1003" s="51">
        <v>499999.99999999994</v>
      </c>
      <c r="Q1003" s="51">
        <v>499999.99999999994</v>
      </c>
      <c r="R1003" s="51">
        <v>499999.99999999994</v>
      </c>
      <c r="S1003" s="51">
        <v>499999.99999999994</v>
      </c>
      <c r="T1003" s="51">
        <v>499999.99999999994</v>
      </c>
    </row>
    <row r="1004" spans="1:20" s="10" customFormat="1" ht="132" customHeight="1" x14ac:dyDescent="0.3">
      <c r="A1004" s="13">
        <v>994</v>
      </c>
      <c r="B1004" s="376"/>
      <c r="C1004" s="55" t="s">
        <v>1670</v>
      </c>
      <c r="D1004" s="56" t="s">
        <v>377</v>
      </c>
      <c r="E1004" s="54" t="s">
        <v>44</v>
      </c>
      <c r="F1004" s="53" t="s">
        <v>378</v>
      </c>
      <c r="G1004" s="469"/>
      <c r="H1004" s="373"/>
      <c r="I1004" s="373"/>
      <c r="J1004" s="389"/>
      <c r="K1004" s="388"/>
      <c r="L1004" s="51">
        <v>580000</v>
      </c>
      <c r="M1004" s="51">
        <v>580000</v>
      </c>
      <c r="N1004" s="51">
        <v>580000</v>
      </c>
      <c r="O1004" s="51">
        <v>580000</v>
      </c>
      <c r="P1004" s="51">
        <v>580000</v>
      </c>
      <c r="Q1004" s="51">
        <v>580000</v>
      </c>
      <c r="R1004" s="51">
        <v>580000</v>
      </c>
      <c r="S1004" s="51">
        <v>580000</v>
      </c>
      <c r="T1004" s="51">
        <v>580000</v>
      </c>
    </row>
    <row r="1005" spans="1:20" s="10" customFormat="1" ht="139.5" customHeight="1" x14ac:dyDescent="0.3">
      <c r="A1005" s="13">
        <v>995</v>
      </c>
      <c r="B1005" s="376"/>
      <c r="C1005" s="55" t="s">
        <v>1671</v>
      </c>
      <c r="D1005" s="56" t="s">
        <v>379</v>
      </c>
      <c r="E1005" s="54" t="s">
        <v>44</v>
      </c>
      <c r="F1005" s="53" t="s">
        <v>380</v>
      </c>
      <c r="G1005" s="469"/>
      <c r="H1005" s="373"/>
      <c r="I1005" s="373"/>
      <c r="J1005" s="389"/>
      <c r="K1005" s="388"/>
      <c r="L1005" s="51">
        <v>2863636.3636363633</v>
      </c>
      <c r="M1005" s="51">
        <v>2863636.3636363633</v>
      </c>
      <c r="N1005" s="51">
        <v>2863636.3636363633</v>
      </c>
      <c r="O1005" s="51">
        <v>2863636.3636363633</v>
      </c>
      <c r="P1005" s="51">
        <v>2863636.3636363633</v>
      </c>
      <c r="Q1005" s="51">
        <v>2863636.3636363633</v>
      </c>
      <c r="R1005" s="51">
        <v>2863636.3636363633</v>
      </c>
      <c r="S1005" s="51">
        <v>2863636.3636363633</v>
      </c>
      <c r="T1005" s="51">
        <v>2863636.3636363633</v>
      </c>
    </row>
    <row r="1006" spans="1:20" s="10" customFormat="1" ht="143.25" customHeight="1" x14ac:dyDescent="0.3">
      <c r="A1006" s="13">
        <v>996</v>
      </c>
      <c r="B1006" s="376"/>
      <c r="C1006" s="55" t="s">
        <v>381</v>
      </c>
      <c r="D1006" s="56" t="s">
        <v>380</v>
      </c>
      <c r="E1006" s="54" t="s">
        <v>44</v>
      </c>
      <c r="F1006" s="53" t="s">
        <v>380</v>
      </c>
      <c r="G1006" s="469"/>
      <c r="H1006" s="373"/>
      <c r="I1006" s="373"/>
      <c r="J1006" s="389"/>
      <c r="K1006" s="388"/>
      <c r="L1006" s="51">
        <v>3872727.2727272725</v>
      </c>
      <c r="M1006" s="51">
        <v>3872727.2727272725</v>
      </c>
      <c r="N1006" s="51">
        <v>3872727.2727272725</v>
      </c>
      <c r="O1006" s="51">
        <v>3872727.2727272725</v>
      </c>
      <c r="P1006" s="51">
        <v>3872727.2727272725</v>
      </c>
      <c r="Q1006" s="51">
        <v>3872727.2727272725</v>
      </c>
      <c r="R1006" s="51">
        <v>3872727.2727272725</v>
      </c>
      <c r="S1006" s="51">
        <v>3872727.2727272725</v>
      </c>
      <c r="T1006" s="51">
        <v>3872727.2727272725</v>
      </c>
    </row>
    <row r="1007" spans="1:20" s="10" customFormat="1" ht="127.5" customHeight="1" x14ac:dyDescent="0.3">
      <c r="A1007" s="13">
        <v>997</v>
      </c>
      <c r="B1007" s="376"/>
      <c r="C1007" s="55" t="s">
        <v>382</v>
      </c>
      <c r="D1007" s="56" t="s">
        <v>380</v>
      </c>
      <c r="E1007" s="54" t="s">
        <v>44</v>
      </c>
      <c r="F1007" s="53" t="s">
        <v>380</v>
      </c>
      <c r="G1007" s="469"/>
      <c r="H1007" s="373"/>
      <c r="I1007" s="373"/>
      <c r="J1007" s="389"/>
      <c r="K1007" s="388"/>
      <c r="L1007" s="51">
        <v>3068181.8181818179</v>
      </c>
      <c r="M1007" s="51">
        <v>3068181.8181818179</v>
      </c>
      <c r="N1007" s="51">
        <v>3068181.8181818179</v>
      </c>
      <c r="O1007" s="51">
        <v>3068181.8181818179</v>
      </c>
      <c r="P1007" s="51">
        <v>3068181.8181818179</v>
      </c>
      <c r="Q1007" s="51">
        <v>3068181.8181818179</v>
      </c>
      <c r="R1007" s="51">
        <v>3068181.8181818179</v>
      </c>
      <c r="S1007" s="51">
        <v>3068181.8181818179</v>
      </c>
      <c r="T1007" s="51">
        <v>3068181.8181818179</v>
      </c>
    </row>
    <row r="1008" spans="1:20" s="10" customFormat="1" ht="137.25" customHeight="1" x14ac:dyDescent="0.3">
      <c r="A1008" s="13">
        <v>998</v>
      </c>
      <c r="B1008" s="376"/>
      <c r="C1008" s="55" t="s">
        <v>383</v>
      </c>
      <c r="D1008" s="56" t="s">
        <v>380</v>
      </c>
      <c r="E1008" s="54" t="s">
        <v>44</v>
      </c>
      <c r="F1008" s="53" t="s">
        <v>380</v>
      </c>
      <c r="G1008" s="469"/>
      <c r="H1008" s="373"/>
      <c r="I1008" s="373"/>
      <c r="J1008" s="389"/>
      <c r="K1008" s="388"/>
      <c r="L1008" s="51">
        <v>3927272.7272727271</v>
      </c>
      <c r="M1008" s="51">
        <v>3927272.7272727271</v>
      </c>
      <c r="N1008" s="51">
        <v>3927272.7272727271</v>
      </c>
      <c r="O1008" s="51">
        <v>3927272.7272727271</v>
      </c>
      <c r="P1008" s="51">
        <v>3927272.7272727271</v>
      </c>
      <c r="Q1008" s="51">
        <v>3927272.7272727271</v>
      </c>
      <c r="R1008" s="51">
        <v>3927272.7272727271</v>
      </c>
      <c r="S1008" s="51">
        <v>3927272.7272727271</v>
      </c>
      <c r="T1008" s="51">
        <v>3927272.7272727271</v>
      </c>
    </row>
    <row r="1009" spans="1:20" s="10" customFormat="1" ht="130.5" customHeight="1" x14ac:dyDescent="0.3">
      <c r="A1009" s="13">
        <v>999</v>
      </c>
      <c r="B1009" s="376"/>
      <c r="C1009" s="55" t="s">
        <v>1673</v>
      </c>
      <c r="D1009" s="56" t="s">
        <v>380</v>
      </c>
      <c r="E1009" s="54" t="s">
        <v>44</v>
      </c>
      <c r="F1009" s="53" t="s">
        <v>380</v>
      </c>
      <c r="G1009" s="469"/>
      <c r="H1009" s="373"/>
      <c r="I1009" s="373"/>
      <c r="J1009" s="389"/>
      <c r="K1009" s="388"/>
      <c r="L1009" s="51">
        <v>4477272.7272727266</v>
      </c>
      <c r="M1009" s="51">
        <v>4477272.7272727266</v>
      </c>
      <c r="N1009" s="51">
        <v>4477272.7272727266</v>
      </c>
      <c r="O1009" s="51">
        <v>4477272.7272727266</v>
      </c>
      <c r="P1009" s="51">
        <v>4477272.7272727266</v>
      </c>
      <c r="Q1009" s="51">
        <v>4477272.7272727266</v>
      </c>
      <c r="R1009" s="51">
        <v>4477272.7272727266</v>
      </c>
      <c r="S1009" s="51">
        <v>4477272.7272727266</v>
      </c>
      <c r="T1009" s="51">
        <v>4477272.7272727266</v>
      </c>
    </row>
    <row r="1010" spans="1:20" s="10" customFormat="1" ht="105.75" customHeight="1" x14ac:dyDescent="0.3">
      <c r="A1010" s="13">
        <v>1000</v>
      </c>
      <c r="B1010" s="376"/>
      <c r="C1010" s="55" t="s">
        <v>1672</v>
      </c>
      <c r="D1010" s="56" t="s">
        <v>380</v>
      </c>
      <c r="E1010" s="54" t="s">
        <v>44</v>
      </c>
      <c r="F1010" s="53" t="s">
        <v>380</v>
      </c>
      <c r="G1010" s="469"/>
      <c r="H1010" s="373"/>
      <c r="I1010" s="373"/>
      <c r="J1010" s="389"/>
      <c r="K1010" s="388"/>
      <c r="L1010" s="51">
        <v>3845454.5454545449</v>
      </c>
      <c r="M1010" s="51">
        <v>3845454.5454545449</v>
      </c>
      <c r="N1010" s="51">
        <v>3845454.5454545449</v>
      </c>
      <c r="O1010" s="51">
        <v>3845454.5454545449</v>
      </c>
      <c r="P1010" s="51">
        <v>3845454.5454545449</v>
      </c>
      <c r="Q1010" s="51">
        <v>3845454.5454545449</v>
      </c>
      <c r="R1010" s="51">
        <v>3845454.5454545449</v>
      </c>
      <c r="S1010" s="51">
        <v>3845454.5454545449</v>
      </c>
      <c r="T1010" s="51">
        <v>3845454.5454545449</v>
      </c>
    </row>
    <row r="1011" spans="1:20" s="10" customFormat="1" ht="105.75" customHeight="1" x14ac:dyDescent="0.3">
      <c r="A1011" s="13">
        <v>1001</v>
      </c>
      <c r="B1011" s="376"/>
      <c r="C1011" s="55" t="s">
        <v>384</v>
      </c>
      <c r="D1011" s="56" t="s">
        <v>385</v>
      </c>
      <c r="E1011" s="54" t="s">
        <v>44</v>
      </c>
      <c r="F1011" s="53" t="s">
        <v>385</v>
      </c>
      <c r="G1011" s="469"/>
      <c r="H1011" s="373"/>
      <c r="I1011" s="373"/>
      <c r="J1011" s="389"/>
      <c r="K1011" s="388"/>
      <c r="L1011" s="51">
        <v>800000</v>
      </c>
      <c r="M1011" s="51">
        <v>800000</v>
      </c>
      <c r="N1011" s="51">
        <v>800000</v>
      </c>
      <c r="O1011" s="51">
        <v>800000</v>
      </c>
      <c r="P1011" s="51">
        <v>800000</v>
      </c>
      <c r="Q1011" s="51">
        <v>800000</v>
      </c>
      <c r="R1011" s="51">
        <v>800000</v>
      </c>
      <c r="S1011" s="51">
        <v>800000</v>
      </c>
      <c r="T1011" s="51">
        <v>800000</v>
      </c>
    </row>
    <row r="1012" spans="1:20" s="10" customFormat="1" ht="105.75" customHeight="1" x14ac:dyDescent="0.3">
      <c r="A1012" s="13">
        <v>1002</v>
      </c>
      <c r="B1012" s="376"/>
      <c r="C1012" s="55" t="s">
        <v>384</v>
      </c>
      <c r="D1012" s="56" t="s">
        <v>386</v>
      </c>
      <c r="E1012" s="54" t="s">
        <v>44</v>
      </c>
      <c r="F1012" s="53" t="s">
        <v>386</v>
      </c>
      <c r="G1012" s="469"/>
      <c r="H1012" s="373"/>
      <c r="I1012" s="373"/>
      <c r="J1012" s="389"/>
      <c r="K1012" s="388"/>
      <c r="L1012" s="51">
        <v>3250000</v>
      </c>
      <c r="M1012" s="51">
        <v>3250000</v>
      </c>
      <c r="N1012" s="51">
        <v>3250000</v>
      </c>
      <c r="O1012" s="51">
        <v>3250000</v>
      </c>
      <c r="P1012" s="51">
        <v>3250000</v>
      </c>
      <c r="Q1012" s="51">
        <v>3250000</v>
      </c>
      <c r="R1012" s="51">
        <v>3250000</v>
      </c>
      <c r="S1012" s="51">
        <v>3250000</v>
      </c>
      <c r="T1012" s="51">
        <v>3250000</v>
      </c>
    </row>
    <row r="1013" spans="1:20" s="10" customFormat="1" ht="105.75" customHeight="1" x14ac:dyDescent="0.3">
      <c r="A1013" s="13">
        <v>1003</v>
      </c>
      <c r="B1013" s="376"/>
      <c r="C1013" s="55" t="s">
        <v>387</v>
      </c>
      <c r="D1013" s="56" t="s">
        <v>388</v>
      </c>
      <c r="E1013" s="54" t="s">
        <v>44</v>
      </c>
      <c r="F1013" s="53" t="s">
        <v>388</v>
      </c>
      <c r="G1013" s="469"/>
      <c r="H1013" s="373"/>
      <c r="I1013" s="373"/>
      <c r="J1013" s="389"/>
      <c r="K1013" s="388"/>
      <c r="L1013" s="51">
        <v>1250000</v>
      </c>
      <c r="M1013" s="51">
        <v>1250000</v>
      </c>
      <c r="N1013" s="51">
        <v>1250000</v>
      </c>
      <c r="O1013" s="51">
        <v>1250000</v>
      </c>
      <c r="P1013" s="51">
        <v>1250000</v>
      </c>
      <c r="Q1013" s="51">
        <v>1250000</v>
      </c>
      <c r="R1013" s="51">
        <v>1250000</v>
      </c>
      <c r="S1013" s="51">
        <v>1250000</v>
      </c>
      <c r="T1013" s="51">
        <v>1250000</v>
      </c>
    </row>
    <row r="1014" spans="1:20" s="10" customFormat="1" ht="105.75" customHeight="1" x14ac:dyDescent="0.3">
      <c r="A1014" s="13">
        <v>1004</v>
      </c>
      <c r="B1014" s="376"/>
      <c r="C1014" s="55" t="s">
        <v>387</v>
      </c>
      <c r="D1014" s="56" t="s">
        <v>389</v>
      </c>
      <c r="E1014" s="54" t="s">
        <v>44</v>
      </c>
      <c r="F1014" s="53" t="s">
        <v>389</v>
      </c>
      <c r="G1014" s="469"/>
      <c r="H1014" s="373"/>
      <c r="I1014" s="373"/>
      <c r="J1014" s="389"/>
      <c r="K1014" s="388"/>
      <c r="L1014" s="51">
        <v>420000</v>
      </c>
      <c r="M1014" s="51">
        <v>420000</v>
      </c>
      <c r="N1014" s="51">
        <v>420000</v>
      </c>
      <c r="O1014" s="51">
        <v>420000</v>
      </c>
      <c r="P1014" s="51">
        <v>420000</v>
      </c>
      <c r="Q1014" s="51">
        <v>420000</v>
      </c>
      <c r="R1014" s="51">
        <v>420000</v>
      </c>
      <c r="S1014" s="51">
        <v>420000</v>
      </c>
      <c r="T1014" s="51">
        <v>420000</v>
      </c>
    </row>
    <row r="1015" spans="1:20" s="10" customFormat="1" ht="105.75" customHeight="1" x14ac:dyDescent="0.3">
      <c r="A1015" s="13">
        <v>1005</v>
      </c>
      <c r="B1015" s="376"/>
      <c r="C1015" s="55" t="s">
        <v>1281</v>
      </c>
      <c r="D1015" s="56" t="s">
        <v>312</v>
      </c>
      <c r="E1015" s="54"/>
      <c r="F1015" s="53" t="s">
        <v>1276</v>
      </c>
      <c r="G1015" s="469" t="s">
        <v>1279</v>
      </c>
      <c r="H1015" s="391" t="s">
        <v>17</v>
      </c>
      <c r="I1015" s="373"/>
      <c r="J1015" s="389" t="s">
        <v>19</v>
      </c>
      <c r="K1015" s="388"/>
      <c r="L1015" s="51">
        <v>320000</v>
      </c>
      <c r="M1015" s="51">
        <v>320000</v>
      </c>
      <c r="N1015" s="51">
        <v>320000</v>
      </c>
      <c r="O1015" s="51">
        <v>320000</v>
      </c>
      <c r="P1015" s="51">
        <v>320000</v>
      </c>
      <c r="Q1015" s="51">
        <v>320000</v>
      </c>
      <c r="R1015" s="51">
        <v>320000</v>
      </c>
      <c r="S1015" s="51">
        <v>320000</v>
      </c>
      <c r="T1015" s="51">
        <v>320000</v>
      </c>
    </row>
    <row r="1016" spans="1:20" s="10" customFormat="1" ht="105.75" customHeight="1" x14ac:dyDescent="0.3">
      <c r="A1016" s="13">
        <v>1006</v>
      </c>
      <c r="B1016" s="376"/>
      <c r="C1016" s="55" t="s">
        <v>1282</v>
      </c>
      <c r="D1016" s="56" t="s">
        <v>312</v>
      </c>
      <c r="E1016" s="54"/>
      <c r="F1016" s="53" t="s">
        <v>1276</v>
      </c>
      <c r="G1016" s="469"/>
      <c r="H1016" s="391"/>
      <c r="I1016" s="373"/>
      <c r="J1016" s="389"/>
      <c r="K1016" s="388"/>
      <c r="L1016" s="51">
        <v>347000</v>
      </c>
      <c r="M1016" s="51">
        <v>347000</v>
      </c>
      <c r="N1016" s="51">
        <v>347000</v>
      </c>
      <c r="O1016" s="51">
        <v>347000</v>
      </c>
      <c r="P1016" s="51">
        <v>347000</v>
      </c>
      <c r="Q1016" s="51">
        <v>347000</v>
      </c>
      <c r="R1016" s="51">
        <v>347000</v>
      </c>
      <c r="S1016" s="51">
        <v>347000</v>
      </c>
      <c r="T1016" s="51">
        <v>347000</v>
      </c>
    </row>
    <row r="1017" spans="1:20" s="10" customFormat="1" ht="105.75" customHeight="1" x14ac:dyDescent="0.3">
      <c r="A1017" s="13">
        <v>1007</v>
      </c>
      <c r="B1017" s="376"/>
      <c r="C1017" s="55" t="s">
        <v>1283</v>
      </c>
      <c r="D1017" s="56" t="s">
        <v>321</v>
      </c>
      <c r="E1017" s="54" t="s">
        <v>1277</v>
      </c>
      <c r="F1017" s="53" t="s">
        <v>1278</v>
      </c>
      <c r="G1017" s="469"/>
      <c r="H1017" s="391"/>
      <c r="I1017" s="373"/>
      <c r="J1017" s="389"/>
      <c r="K1017" s="388"/>
      <c r="L1017" s="51">
        <v>4203000</v>
      </c>
      <c r="M1017" s="51">
        <v>4203000</v>
      </c>
      <c r="N1017" s="51">
        <v>4203000</v>
      </c>
      <c r="O1017" s="51">
        <v>4203000</v>
      </c>
      <c r="P1017" s="51">
        <v>4203000</v>
      </c>
      <c r="Q1017" s="51">
        <v>4203000</v>
      </c>
      <c r="R1017" s="51">
        <v>4203000</v>
      </c>
      <c r="S1017" s="51">
        <v>4203000</v>
      </c>
      <c r="T1017" s="51">
        <v>4203000</v>
      </c>
    </row>
    <row r="1018" spans="1:20" s="10" customFormat="1" ht="105.75" customHeight="1" x14ac:dyDescent="0.3">
      <c r="A1018" s="13">
        <v>1008</v>
      </c>
      <c r="B1018" s="376"/>
      <c r="C1018" s="55" t="s">
        <v>1284</v>
      </c>
      <c r="D1018" s="56" t="s">
        <v>321</v>
      </c>
      <c r="E1018" s="54" t="s">
        <v>44</v>
      </c>
      <c r="F1018" s="53" t="s">
        <v>1278</v>
      </c>
      <c r="G1018" s="469"/>
      <c r="H1018" s="391"/>
      <c r="I1018" s="373"/>
      <c r="J1018" s="389"/>
      <c r="K1018" s="388"/>
      <c r="L1018" s="51">
        <v>2172000</v>
      </c>
      <c r="M1018" s="51">
        <v>2172000</v>
      </c>
      <c r="N1018" s="51">
        <v>2172000</v>
      </c>
      <c r="O1018" s="51">
        <v>2172000</v>
      </c>
      <c r="P1018" s="51">
        <v>2172000</v>
      </c>
      <c r="Q1018" s="51">
        <v>2172000</v>
      </c>
      <c r="R1018" s="51">
        <v>2172000</v>
      </c>
      <c r="S1018" s="51">
        <v>2172000</v>
      </c>
      <c r="T1018" s="51">
        <v>2172000</v>
      </c>
    </row>
    <row r="1019" spans="1:20" s="10" customFormat="1" ht="105.75" customHeight="1" x14ac:dyDescent="0.3">
      <c r="A1019" s="13">
        <v>1009</v>
      </c>
      <c r="B1019" s="376"/>
      <c r="C1019" s="55" t="s">
        <v>1285</v>
      </c>
      <c r="D1019" s="56" t="s">
        <v>321</v>
      </c>
      <c r="E1019" s="54" t="s">
        <v>44</v>
      </c>
      <c r="F1019" s="53" t="s">
        <v>1278</v>
      </c>
      <c r="G1019" s="469"/>
      <c r="H1019" s="391"/>
      <c r="I1019" s="373"/>
      <c r="J1019" s="389"/>
      <c r="K1019" s="388"/>
      <c r="L1019" s="51">
        <v>2954000</v>
      </c>
      <c r="M1019" s="51">
        <v>2954000</v>
      </c>
      <c r="N1019" s="51">
        <v>2954000</v>
      </c>
      <c r="O1019" s="51">
        <v>2954000</v>
      </c>
      <c r="P1019" s="51">
        <v>2954000</v>
      </c>
      <c r="Q1019" s="51">
        <v>2954000</v>
      </c>
      <c r="R1019" s="51">
        <v>2954000</v>
      </c>
      <c r="S1019" s="51">
        <v>2954000</v>
      </c>
      <c r="T1019" s="51">
        <v>2954000</v>
      </c>
    </row>
    <row r="1020" spans="1:20" s="10" customFormat="1" ht="105.75" customHeight="1" x14ac:dyDescent="0.3">
      <c r="A1020" s="13">
        <v>1010</v>
      </c>
      <c r="B1020" s="376"/>
      <c r="C1020" s="55" t="s">
        <v>1286</v>
      </c>
      <c r="D1020" s="56" t="s">
        <v>321</v>
      </c>
      <c r="E1020" s="54" t="s">
        <v>44</v>
      </c>
      <c r="F1020" s="53" t="s">
        <v>1278</v>
      </c>
      <c r="G1020" s="469"/>
      <c r="H1020" s="391"/>
      <c r="I1020" s="373"/>
      <c r="J1020" s="389"/>
      <c r="K1020" s="388"/>
      <c r="L1020" s="51">
        <v>2309000</v>
      </c>
      <c r="M1020" s="51">
        <v>2309000</v>
      </c>
      <c r="N1020" s="51">
        <v>2309000</v>
      </c>
      <c r="O1020" s="51">
        <v>2309000</v>
      </c>
      <c r="P1020" s="51">
        <v>2309000</v>
      </c>
      <c r="Q1020" s="51">
        <v>2309000</v>
      </c>
      <c r="R1020" s="51">
        <v>2309000</v>
      </c>
      <c r="S1020" s="51">
        <v>2309000</v>
      </c>
      <c r="T1020" s="51">
        <v>2309000</v>
      </c>
    </row>
    <row r="1021" spans="1:20" s="10" customFormat="1" ht="105.75" customHeight="1" x14ac:dyDescent="0.3">
      <c r="A1021" s="13">
        <v>1011</v>
      </c>
      <c r="B1021" s="376"/>
      <c r="C1021" s="55" t="s">
        <v>1287</v>
      </c>
      <c r="D1021" s="56" t="s">
        <v>321</v>
      </c>
      <c r="E1021" s="54" t="s">
        <v>44</v>
      </c>
      <c r="F1021" s="53" t="s">
        <v>1278</v>
      </c>
      <c r="G1021" s="469"/>
      <c r="H1021" s="391"/>
      <c r="I1021" s="373"/>
      <c r="J1021" s="389"/>
      <c r="K1021" s="388"/>
      <c r="L1021" s="51">
        <v>1122000</v>
      </c>
      <c r="M1021" s="51">
        <v>1122000</v>
      </c>
      <c r="N1021" s="51">
        <v>1122000</v>
      </c>
      <c r="O1021" s="51">
        <v>1122000</v>
      </c>
      <c r="P1021" s="51">
        <v>1122000</v>
      </c>
      <c r="Q1021" s="51">
        <v>1122000</v>
      </c>
      <c r="R1021" s="51">
        <v>1122000</v>
      </c>
      <c r="S1021" s="51">
        <v>1122000</v>
      </c>
      <c r="T1021" s="51">
        <v>1122000</v>
      </c>
    </row>
    <row r="1022" spans="1:20" s="10" customFormat="1" ht="105.75" customHeight="1" x14ac:dyDescent="0.3">
      <c r="A1022" s="13">
        <v>1012</v>
      </c>
      <c r="B1022" s="376"/>
      <c r="C1022" s="55" t="s">
        <v>1288</v>
      </c>
      <c r="D1022" s="56" t="s">
        <v>321</v>
      </c>
      <c r="E1022" s="54" t="s">
        <v>44</v>
      </c>
      <c r="F1022" s="53" t="s">
        <v>1278</v>
      </c>
      <c r="G1022" s="469"/>
      <c r="H1022" s="391"/>
      <c r="I1022" s="373"/>
      <c r="J1022" s="389"/>
      <c r="K1022" s="388"/>
      <c r="L1022" s="51">
        <v>2105000</v>
      </c>
      <c r="M1022" s="51">
        <v>2105000</v>
      </c>
      <c r="N1022" s="51">
        <v>2105000</v>
      </c>
      <c r="O1022" s="51">
        <v>2105000</v>
      </c>
      <c r="P1022" s="51">
        <v>2105000</v>
      </c>
      <c r="Q1022" s="51">
        <v>2105000</v>
      </c>
      <c r="R1022" s="51">
        <v>2105000</v>
      </c>
      <c r="S1022" s="51">
        <v>2105000</v>
      </c>
      <c r="T1022" s="51">
        <v>2105000</v>
      </c>
    </row>
    <row r="1023" spans="1:20" s="10" customFormat="1" ht="105.75" customHeight="1" x14ac:dyDescent="0.3">
      <c r="A1023" s="13">
        <v>1013</v>
      </c>
      <c r="B1023" s="376"/>
      <c r="C1023" s="55" t="s">
        <v>1289</v>
      </c>
      <c r="D1023" s="56" t="s">
        <v>321</v>
      </c>
      <c r="E1023" s="54" t="s">
        <v>44</v>
      </c>
      <c r="F1023" s="53" t="s">
        <v>1278</v>
      </c>
      <c r="G1023" s="469"/>
      <c r="H1023" s="391"/>
      <c r="I1023" s="373"/>
      <c r="J1023" s="389"/>
      <c r="K1023" s="388"/>
      <c r="L1023" s="51">
        <v>4267000</v>
      </c>
      <c r="M1023" s="51">
        <v>4267000</v>
      </c>
      <c r="N1023" s="51">
        <v>4267000</v>
      </c>
      <c r="O1023" s="51">
        <v>4267000</v>
      </c>
      <c r="P1023" s="51">
        <v>4267000</v>
      </c>
      <c r="Q1023" s="51">
        <v>4267000</v>
      </c>
      <c r="R1023" s="51">
        <v>4267000</v>
      </c>
      <c r="S1023" s="51">
        <v>4267000</v>
      </c>
      <c r="T1023" s="51">
        <v>4267000</v>
      </c>
    </row>
    <row r="1024" spans="1:20" s="10" customFormat="1" ht="105.75" customHeight="1" x14ac:dyDescent="0.3">
      <c r="A1024" s="13">
        <v>1014</v>
      </c>
      <c r="B1024" s="376"/>
      <c r="C1024" s="55" t="s">
        <v>1290</v>
      </c>
      <c r="D1024" s="56" t="s">
        <v>321</v>
      </c>
      <c r="E1024" s="54" t="s">
        <v>44</v>
      </c>
      <c r="F1024" s="53" t="s">
        <v>1278</v>
      </c>
      <c r="G1024" s="469"/>
      <c r="H1024" s="391"/>
      <c r="I1024" s="373"/>
      <c r="J1024" s="389"/>
      <c r="K1024" s="388"/>
      <c r="L1024" s="51">
        <v>2557000</v>
      </c>
      <c r="M1024" s="51">
        <v>2557000</v>
      </c>
      <c r="N1024" s="51">
        <v>2557000</v>
      </c>
      <c r="O1024" s="51">
        <v>2557000</v>
      </c>
      <c r="P1024" s="51">
        <v>2557000</v>
      </c>
      <c r="Q1024" s="51">
        <v>2557000</v>
      </c>
      <c r="R1024" s="51">
        <v>2557000</v>
      </c>
      <c r="S1024" s="51">
        <v>2557000</v>
      </c>
      <c r="T1024" s="51">
        <v>2557000</v>
      </c>
    </row>
    <row r="1025" spans="1:20" s="10" customFormat="1" ht="119.25" customHeight="1" x14ac:dyDescent="0.3">
      <c r="A1025" s="13">
        <v>1015</v>
      </c>
      <c r="B1025" s="376"/>
      <c r="C1025" s="55" t="s">
        <v>1302</v>
      </c>
      <c r="D1025" s="56" t="s">
        <v>373</v>
      </c>
      <c r="E1025" s="54" t="s">
        <v>313</v>
      </c>
      <c r="F1025" s="53"/>
      <c r="G1025" s="376" t="s">
        <v>1299</v>
      </c>
      <c r="H1025" s="391" t="s">
        <v>17</v>
      </c>
      <c r="I1025" s="373"/>
      <c r="J1025" s="389" t="s">
        <v>19</v>
      </c>
      <c r="K1025" s="388"/>
      <c r="L1025" s="51">
        <v>12577.725</v>
      </c>
      <c r="M1025" s="51">
        <v>12577.725</v>
      </c>
      <c r="N1025" s="51">
        <v>12577.725</v>
      </c>
      <c r="O1025" s="51">
        <v>12577.725</v>
      </c>
      <c r="P1025" s="51">
        <v>12577.725</v>
      </c>
      <c r="Q1025" s="51">
        <v>12577.725</v>
      </c>
      <c r="R1025" s="51">
        <v>12577.725</v>
      </c>
      <c r="S1025" s="51">
        <v>12577.725</v>
      </c>
      <c r="T1025" s="51">
        <v>12577.725</v>
      </c>
    </row>
    <row r="1026" spans="1:20" s="10" customFormat="1" ht="138" customHeight="1" x14ac:dyDescent="0.3">
      <c r="A1026" s="13">
        <v>1016</v>
      </c>
      <c r="B1026" s="376"/>
      <c r="C1026" s="55" t="s">
        <v>1303</v>
      </c>
      <c r="D1026" s="56" t="s">
        <v>373</v>
      </c>
      <c r="E1026" s="54" t="s">
        <v>313</v>
      </c>
      <c r="F1026" s="53"/>
      <c r="G1026" s="376"/>
      <c r="H1026" s="391"/>
      <c r="I1026" s="373"/>
      <c r="J1026" s="389"/>
      <c r="K1026" s="388"/>
      <c r="L1026" s="51">
        <v>10056.825000000001</v>
      </c>
      <c r="M1026" s="51">
        <v>10056.825000000001</v>
      </c>
      <c r="N1026" s="51">
        <v>10056.825000000001</v>
      </c>
      <c r="O1026" s="51">
        <v>10056.825000000001</v>
      </c>
      <c r="P1026" s="51">
        <v>10056.825000000001</v>
      </c>
      <c r="Q1026" s="51">
        <v>10056.825000000001</v>
      </c>
      <c r="R1026" s="51">
        <v>10056.825000000001</v>
      </c>
      <c r="S1026" s="51">
        <v>10056.825000000001</v>
      </c>
      <c r="T1026" s="51">
        <v>10056.825000000001</v>
      </c>
    </row>
    <row r="1027" spans="1:20" s="10" customFormat="1" ht="65.099999999999994" customHeight="1" x14ac:dyDescent="0.3">
      <c r="A1027" s="13">
        <v>1017</v>
      </c>
      <c r="B1027" s="376"/>
      <c r="C1027" s="55" t="s">
        <v>1304</v>
      </c>
      <c r="D1027" s="56" t="s">
        <v>1300</v>
      </c>
      <c r="E1027" s="391" t="s">
        <v>1301</v>
      </c>
      <c r="F1027" s="53"/>
      <c r="G1027" s="376"/>
      <c r="H1027" s="391"/>
      <c r="I1027" s="373"/>
      <c r="J1027" s="389"/>
      <c r="K1027" s="388"/>
      <c r="L1027" s="51">
        <v>114960.61111111111</v>
      </c>
      <c r="M1027" s="51">
        <v>114960.61111111111</v>
      </c>
      <c r="N1027" s="51">
        <v>114960.61111111111</v>
      </c>
      <c r="O1027" s="51">
        <v>114960.61111111111</v>
      </c>
      <c r="P1027" s="51">
        <v>114960.61111111111</v>
      </c>
      <c r="Q1027" s="51">
        <v>114960.61111111111</v>
      </c>
      <c r="R1027" s="51">
        <v>114960.61111111111</v>
      </c>
      <c r="S1027" s="51">
        <v>114960.61111111111</v>
      </c>
      <c r="T1027" s="51">
        <v>114960.61111111111</v>
      </c>
    </row>
    <row r="1028" spans="1:20" s="10" customFormat="1" ht="105.75" customHeight="1" x14ac:dyDescent="0.3">
      <c r="A1028" s="13">
        <v>1018</v>
      </c>
      <c r="B1028" s="376"/>
      <c r="C1028" s="55" t="s">
        <v>1305</v>
      </c>
      <c r="D1028" s="56" t="s">
        <v>1300</v>
      </c>
      <c r="E1028" s="391"/>
      <c r="F1028" s="53"/>
      <c r="G1028" s="376"/>
      <c r="H1028" s="391"/>
      <c r="I1028" s="373"/>
      <c r="J1028" s="389"/>
      <c r="K1028" s="388"/>
      <c r="L1028" s="51">
        <v>67820.222222222219</v>
      </c>
      <c r="M1028" s="51">
        <v>67820.222222222219</v>
      </c>
      <c r="N1028" s="51">
        <v>67820.222222222219</v>
      </c>
      <c r="O1028" s="51">
        <v>67820.222222222219</v>
      </c>
      <c r="P1028" s="51">
        <v>67820.222222222219</v>
      </c>
      <c r="Q1028" s="51">
        <v>67820.222222222219</v>
      </c>
      <c r="R1028" s="51">
        <v>67820.222222222219</v>
      </c>
      <c r="S1028" s="51">
        <v>67820.222222222219</v>
      </c>
      <c r="T1028" s="51">
        <v>67820.222222222219</v>
      </c>
    </row>
    <row r="1029" spans="1:20" s="10" customFormat="1" ht="109.5" customHeight="1" x14ac:dyDescent="0.3">
      <c r="A1029" s="13">
        <v>1019</v>
      </c>
      <c r="B1029" s="376"/>
      <c r="C1029" s="55" t="s">
        <v>1306</v>
      </c>
      <c r="D1029" s="56" t="s">
        <v>1300</v>
      </c>
      <c r="E1029" s="391" t="s">
        <v>2627</v>
      </c>
      <c r="F1029" s="53"/>
      <c r="G1029" s="376"/>
      <c r="H1029" s="391"/>
      <c r="I1029" s="373"/>
      <c r="J1029" s="389"/>
      <c r="K1029" s="388"/>
      <c r="L1029" s="51">
        <v>55305.055555555555</v>
      </c>
      <c r="M1029" s="51">
        <v>55305.055555555555</v>
      </c>
      <c r="N1029" s="51">
        <v>55305.055555555555</v>
      </c>
      <c r="O1029" s="51">
        <v>55305.055555555555</v>
      </c>
      <c r="P1029" s="51">
        <v>55305.055555555555</v>
      </c>
      <c r="Q1029" s="51">
        <v>55305.055555555555</v>
      </c>
      <c r="R1029" s="51">
        <v>55305.055555555555</v>
      </c>
      <c r="S1029" s="51">
        <v>55305.055555555555</v>
      </c>
      <c r="T1029" s="51">
        <v>55305.055555555555</v>
      </c>
    </row>
    <row r="1030" spans="1:20" s="10" customFormat="1" ht="109.5" customHeight="1" x14ac:dyDescent="0.3">
      <c r="A1030" s="13">
        <v>1020</v>
      </c>
      <c r="B1030" s="376"/>
      <c r="C1030" s="55" t="s">
        <v>1307</v>
      </c>
      <c r="D1030" s="56" t="s">
        <v>1300</v>
      </c>
      <c r="E1030" s="391"/>
      <c r="F1030" s="53"/>
      <c r="G1030" s="376"/>
      <c r="H1030" s="391"/>
      <c r="I1030" s="373"/>
      <c r="J1030" s="389"/>
      <c r="K1030" s="388"/>
      <c r="L1030" s="51">
        <v>76104.055555555562</v>
      </c>
      <c r="M1030" s="51">
        <v>76104.055555555562</v>
      </c>
      <c r="N1030" s="51">
        <v>76104.055555555562</v>
      </c>
      <c r="O1030" s="51">
        <v>76104.055555555562</v>
      </c>
      <c r="P1030" s="51">
        <v>76104.055555555562</v>
      </c>
      <c r="Q1030" s="51">
        <v>76104.055555555562</v>
      </c>
      <c r="R1030" s="51">
        <v>76104.055555555562</v>
      </c>
      <c r="S1030" s="51">
        <v>76104.055555555562</v>
      </c>
      <c r="T1030" s="51">
        <v>76104.055555555562</v>
      </c>
    </row>
    <row r="1031" spans="1:20" s="10" customFormat="1" ht="109.5" customHeight="1" x14ac:dyDescent="0.3">
      <c r="A1031" s="13">
        <v>1021</v>
      </c>
      <c r="B1031" s="376"/>
      <c r="C1031" s="55" t="s">
        <v>1308</v>
      </c>
      <c r="D1031" s="56" t="s">
        <v>1300</v>
      </c>
      <c r="E1031" s="391"/>
      <c r="F1031" s="53"/>
      <c r="G1031" s="376"/>
      <c r="H1031" s="391"/>
      <c r="I1031" s="373"/>
      <c r="J1031" s="389"/>
      <c r="K1031" s="388"/>
      <c r="L1031" s="51">
        <v>105067.66666666667</v>
      </c>
      <c r="M1031" s="51">
        <v>105067.66666666667</v>
      </c>
      <c r="N1031" s="51">
        <v>105067.66666666667</v>
      </c>
      <c r="O1031" s="51">
        <v>105067.66666666667</v>
      </c>
      <c r="P1031" s="51">
        <v>105067.66666666667</v>
      </c>
      <c r="Q1031" s="51">
        <v>105067.66666666667</v>
      </c>
      <c r="R1031" s="51">
        <v>105067.66666666667</v>
      </c>
      <c r="S1031" s="51">
        <v>105067.66666666667</v>
      </c>
      <c r="T1031" s="51">
        <v>105067.66666666667</v>
      </c>
    </row>
    <row r="1032" spans="1:20" s="10" customFormat="1" ht="109.5" customHeight="1" x14ac:dyDescent="0.3">
      <c r="A1032" s="13">
        <v>1022</v>
      </c>
      <c r="B1032" s="376"/>
      <c r="C1032" s="55" t="s">
        <v>1309</v>
      </c>
      <c r="D1032" s="56" t="s">
        <v>1300</v>
      </c>
      <c r="E1032" s="391"/>
      <c r="F1032" s="53"/>
      <c r="G1032" s="376"/>
      <c r="H1032" s="391"/>
      <c r="I1032" s="373"/>
      <c r="J1032" s="389"/>
      <c r="K1032" s="388"/>
      <c r="L1032" s="51">
        <v>179681.83333333334</v>
      </c>
      <c r="M1032" s="51">
        <v>179681.83333333334</v>
      </c>
      <c r="N1032" s="51">
        <v>179681.83333333334</v>
      </c>
      <c r="O1032" s="51">
        <v>179681.83333333334</v>
      </c>
      <c r="P1032" s="51">
        <v>179681.83333333334</v>
      </c>
      <c r="Q1032" s="51">
        <v>179681.83333333334</v>
      </c>
      <c r="R1032" s="51">
        <v>179681.83333333334</v>
      </c>
      <c r="S1032" s="51">
        <v>179681.83333333334</v>
      </c>
      <c r="T1032" s="51">
        <v>179681.83333333334</v>
      </c>
    </row>
    <row r="1033" spans="1:20" s="10" customFormat="1" ht="93.75" customHeight="1" x14ac:dyDescent="0.3">
      <c r="A1033" s="13">
        <v>1023</v>
      </c>
      <c r="B1033" s="376"/>
      <c r="C1033" s="55" t="s">
        <v>2597</v>
      </c>
      <c r="D1033" s="56" t="s">
        <v>1300</v>
      </c>
      <c r="E1033" s="391" t="s">
        <v>1440</v>
      </c>
      <c r="F1033" s="53" t="s">
        <v>2596</v>
      </c>
      <c r="G1033" s="376"/>
      <c r="H1033" s="54"/>
      <c r="I1033" s="55"/>
      <c r="J1033" s="56"/>
      <c r="K1033" s="53" t="s">
        <v>2612</v>
      </c>
      <c r="L1033" s="51">
        <v>5828000</v>
      </c>
      <c r="M1033" s="51">
        <v>5828000</v>
      </c>
      <c r="N1033" s="51">
        <v>5828000</v>
      </c>
      <c r="O1033" s="51">
        <v>5828000</v>
      </c>
      <c r="P1033" s="51">
        <v>5828000</v>
      </c>
      <c r="Q1033" s="51">
        <v>5828000</v>
      </c>
      <c r="R1033" s="51">
        <v>5828000</v>
      </c>
      <c r="S1033" s="51">
        <v>5828000</v>
      </c>
      <c r="T1033" s="51">
        <v>5828000</v>
      </c>
    </row>
    <row r="1034" spans="1:20" s="10" customFormat="1" ht="69" customHeight="1" x14ac:dyDescent="0.3">
      <c r="A1034" s="13">
        <v>1024</v>
      </c>
      <c r="B1034" s="376"/>
      <c r="C1034" s="55" t="s">
        <v>2598</v>
      </c>
      <c r="D1034" s="56" t="s">
        <v>1300</v>
      </c>
      <c r="E1034" s="391"/>
      <c r="F1034" s="53" t="s">
        <v>2596</v>
      </c>
      <c r="G1034" s="376"/>
      <c r="H1034" s="54"/>
      <c r="I1034" s="55"/>
      <c r="J1034" s="56"/>
      <c r="K1034" s="53" t="s">
        <v>2613</v>
      </c>
      <c r="L1034" s="51">
        <v>4300000</v>
      </c>
      <c r="M1034" s="51">
        <v>4300000</v>
      </c>
      <c r="N1034" s="51">
        <v>4300000</v>
      </c>
      <c r="O1034" s="51">
        <v>4300000</v>
      </c>
      <c r="P1034" s="51">
        <v>4300000</v>
      </c>
      <c r="Q1034" s="51">
        <v>4300000</v>
      </c>
      <c r="R1034" s="51">
        <v>4300000</v>
      </c>
      <c r="S1034" s="51">
        <v>4300000</v>
      </c>
      <c r="T1034" s="51">
        <v>4300000</v>
      </c>
    </row>
    <row r="1035" spans="1:20" s="10" customFormat="1" ht="77.25" customHeight="1" x14ac:dyDescent="0.3">
      <c r="A1035" s="13">
        <v>1025</v>
      </c>
      <c r="B1035" s="376"/>
      <c r="C1035" s="55" t="s">
        <v>2599</v>
      </c>
      <c r="D1035" s="56" t="s">
        <v>1300</v>
      </c>
      <c r="E1035" s="391"/>
      <c r="F1035" s="53" t="s">
        <v>2596</v>
      </c>
      <c r="G1035" s="376"/>
      <c r="H1035" s="54"/>
      <c r="I1035" s="55"/>
      <c r="J1035" s="56"/>
      <c r="K1035" s="53" t="s">
        <v>2614</v>
      </c>
      <c r="L1035" s="51">
        <v>1975000</v>
      </c>
      <c r="M1035" s="51">
        <v>1975000</v>
      </c>
      <c r="N1035" s="51">
        <v>1975000</v>
      </c>
      <c r="O1035" s="51">
        <v>1975000</v>
      </c>
      <c r="P1035" s="51">
        <v>1975000</v>
      </c>
      <c r="Q1035" s="51">
        <v>1975000</v>
      </c>
      <c r="R1035" s="51">
        <v>1975000</v>
      </c>
      <c r="S1035" s="51">
        <v>1975000</v>
      </c>
      <c r="T1035" s="51">
        <v>1975000</v>
      </c>
    </row>
    <row r="1036" spans="1:20" s="10" customFormat="1" ht="93.75" customHeight="1" x14ac:dyDescent="0.3">
      <c r="A1036" s="13">
        <v>1026</v>
      </c>
      <c r="B1036" s="376"/>
      <c r="C1036" s="55" t="s">
        <v>2600</v>
      </c>
      <c r="D1036" s="56" t="s">
        <v>1300</v>
      </c>
      <c r="E1036" s="391"/>
      <c r="F1036" s="53" t="s">
        <v>2596</v>
      </c>
      <c r="G1036" s="376"/>
      <c r="H1036" s="54"/>
      <c r="I1036" s="55"/>
      <c r="J1036" s="56"/>
      <c r="K1036" s="53" t="s">
        <v>2615</v>
      </c>
      <c r="L1036" s="51">
        <v>3393000</v>
      </c>
      <c r="M1036" s="51">
        <v>3393000</v>
      </c>
      <c r="N1036" s="51">
        <v>3393000</v>
      </c>
      <c r="O1036" s="51">
        <v>3393000</v>
      </c>
      <c r="P1036" s="51">
        <v>3393000</v>
      </c>
      <c r="Q1036" s="51">
        <v>3393000</v>
      </c>
      <c r="R1036" s="51">
        <v>3393000</v>
      </c>
      <c r="S1036" s="51">
        <v>3393000</v>
      </c>
      <c r="T1036" s="51">
        <v>3393000</v>
      </c>
    </row>
    <row r="1037" spans="1:20" s="10" customFormat="1" ht="93.75" customHeight="1" x14ac:dyDescent="0.3">
      <c r="A1037" s="13">
        <v>1027</v>
      </c>
      <c r="B1037" s="376"/>
      <c r="C1037" s="55" t="s">
        <v>2601</v>
      </c>
      <c r="D1037" s="56" t="s">
        <v>1300</v>
      </c>
      <c r="E1037" s="391"/>
      <c r="F1037" s="53" t="s">
        <v>2596</v>
      </c>
      <c r="G1037" s="376"/>
      <c r="H1037" s="54"/>
      <c r="I1037" s="55"/>
      <c r="J1037" s="56"/>
      <c r="K1037" s="53" t="s">
        <v>2616</v>
      </c>
      <c r="L1037" s="51">
        <v>2922000</v>
      </c>
      <c r="M1037" s="51">
        <v>2922000</v>
      </c>
      <c r="N1037" s="51">
        <v>2922000</v>
      </c>
      <c r="O1037" s="51">
        <v>2922000</v>
      </c>
      <c r="P1037" s="51">
        <v>2922000</v>
      </c>
      <c r="Q1037" s="51">
        <v>2922000</v>
      </c>
      <c r="R1037" s="51">
        <v>2922000</v>
      </c>
      <c r="S1037" s="51">
        <v>2922000</v>
      </c>
      <c r="T1037" s="51">
        <v>2922000</v>
      </c>
    </row>
    <row r="1038" spans="1:20" s="10" customFormat="1" ht="58.5" customHeight="1" x14ac:dyDescent="0.3">
      <c r="A1038" s="13">
        <v>1028</v>
      </c>
      <c r="B1038" s="376"/>
      <c r="C1038" s="55" t="s">
        <v>2602</v>
      </c>
      <c r="D1038" s="56" t="s">
        <v>1300</v>
      </c>
      <c r="E1038" s="391"/>
      <c r="F1038" s="53" t="s">
        <v>2596</v>
      </c>
      <c r="G1038" s="376"/>
      <c r="H1038" s="54"/>
      <c r="I1038" s="55"/>
      <c r="J1038" s="56"/>
      <c r="K1038" s="53" t="s">
        <v>2617</v>
      </c>
      <c r="L1038" s="51">
        <v>2454000</v>
      </c>
      <c r="M1038" s="51">
        <v>2454000</v>
      </c>
      <c r="N1038" s="51">
        <v>2454000</v>
      </c>
      <c r="O1038" s="51">
        <v>2454000</v>
      </c>
      <c r="P1038" s="51">
        <v>2454000</v>
      </c>
      <c r="Q1038" s="51">
        <v>2454000</v>
      </c>
      <c r="R1038" s="51">
        <v>2454000</v>
      </c>
      <c r="S1038" s="51">
        <v>2454000</v>
      </c>
      <c r="T1038" s="51">
        <v>2454000</v>
      </c>
    </row>
    <row r="1039" spans="1:20" s="10" customFormat="1" ht="72" customHeight="1" x14ac:dyDescent="0.3">
      <c r="A1039" s="13">
        <v>1029</v>
      </c>
      <c r="B1039" s="376"/>
      <c r="C1039" s="55" t="s">
        <v>2603</v>
      </c>
      <c r="D1039" s="56" t="s">
        <v>1300</v>
      </c>
      <c r="E1039" s="391"/>
      <c r="F1039" s="53" t="s">
        <v>2596</v>
      </c>
      <c r="G1039" s="376"/>
      <c r="H1039" s="54"/>
      <c r="I1039" s="55"/>
      <c r="J1039" s="56"/>
      <c r="K1039" s="53" t="s">
        <v>2618</v>
      </c>
      <c r="L1039" s="51">
        <v>1607000</v>
      </c>
      <c r="M1039" s="51">
        <v>1607000</v>
      </c>
      <c r="N1039" s="51">
        <v>1607000</v>
      </c>
      <c r="O1039" s="51">
        <v>1607000</v>
      </c>
      <c r="P1039" s="51">
        <v>1607000</v>
      </c>
      <c r="Q1039" s="51">
        <v>1607000</v>
      </c>
      <c r="R1039" s="51">
        <v>1607000</v>
      </c>
      <c r="S1039" s="51">
        <v>1607000</v>
      </c>
      <c r="T1039" s="51">
        <v>1607000</v>
      </c>
    </row>
    <row r="1040" spans="1:20" s="10" customFormat="1" ht="87" customHeight="1" x14ac:dyDescent="0.3">
      <c r="A1040" s="13">
        <v>1030</v>
      </c>
      <c r="B1040" s="376"/>
      <c r="C1040" s="55" t="s">
        <v>2604</v>
      </c>
      <c r="D1040" s="56" t="s">
        <v>1300</v>
      </c>
      <c r="E1040" s="391"/>
      <c r="F1040" s="53" t="s">
        <v>2596</v>
      </c>
      <c r="G1040" s="376"/>
      <c r="H1040" s="54"/>
      <c r="I1040" s="55"/>
      <c r="J1040" s="56"/>
      <c r="K1040" s="53" t="s">
        <v>2619</v>
      </c>
      <c r="L1040" s="51">
        <v>987000</v>
      </c>
      <c r="M1040" s="51">
        <v>987000</v>
      </c>
      <c r="N1040" s="51">
        <v>987000</v>
      </c>
      <c r="O1040" s="51">
        <v>987000</v>
      </c>
      <c r="P1040" s="51">
        <v>987000</v>
      </c>
      <c r="Q1040" s="51">
        <v>987000</v>
      </c>
      <c r="R1040" s="51">
        <v>987000</v>
      </c>
      <c r="S1040" s="51">
        <v>987000</v>
      </c>
      <c r="T1040" s="51">
        <v>987000</v>
      </c>
    </row>
    <row r="1041" spans="1:20" s="10" customFormat="1" ht="78.75" customHeight="1" x14ac:dyDescent="0.3">
      <c r="A1041" s="13">
        <v>1031</v>
      </c>
      <c r="B1041" s="376"/>
      <c r="C1041" s="55" t="s">
        <v>2605</v>
      </c>
      <c r="D1041" s="56" t="s">
        <v>1300</v>
      </c>
      <c r="E1041" s="391"/>
      <c r="F1041" s="53" t="s">
        <v>2596</v>
      </c>
      <c r="G1041" s="376"/>
      <c r="H1041" s="54"/>
      <c r="I1041" s="55"/>
      <c r="J1041" s="56"/>
      <c r="K1041" s="53" t="s">
        <v>2620</v>
      </c>
      <c r="L1041" s="51">
        <v>3370000</v>
      </c>
      <c r="M1041" s="51">
        <v>3370000</v>
      </c>
      <c r="N1041" s="51">
        <v>3370000</v>
      </c>
      <c r="O1041" s="51">
        <v>3370000</v>
      </c>
      <c r="P1041" s="51">
        <v>3370000</v>
      </c>
      <c r="Q1041" s="51">
        <v>3370000</v>
      </c>
      <c r="R1041" s="51">
        <v>3370000</v>
      </c>
      <c r="S1041" s="51">
        <v>3370000</v>
      </c>
      <c r="T1041" s="51">
        <v>3370000</v>
      </c>
    </row>
    <row r="1042" spans="1:20" s="10" customFormat="1" ht="57" customHeight="1" x14ac:dyDescent="0.3">
      <c r="A1042" s="13">
        <v>1032</v>
      </c>
      <c r="B1042" s="376"/>
      <c r="C1042" s="55" t="s">
        <v>2606</v>
      </c>
      <c r="D1042" s="56" t="s">
        <v>1300</v>
      </c>
      <c r="E1042" s="391"/>
      <c r="F1042" s="53" t="s">
        <v>2596</v>
      </c>
      <c r="G1042" s="376"/>
      <c r="H1042" s="54"/>
      <c r="I1042" s="55"/>
      <c r="J1042" s="56"/>
      <c r="K1042" s="53" t="s">
        <v>2621</v>
      </c>
      <c r="L1042" s="51">
        <v>2032000</v>
      </c>
      <c r="M1042" s="51">
        <v>2032000</v>
      </c>
      <c r="N1042" s="51">
        <v>2032000</v>
      </c>
      <c r="O1042" s="51">
        <v>2032000</v>
      </c>
      <c r="P1042" s="51">
        <v>2032000</v>
      </c>
      <c r="Q1042" s="51">
        <v>2032000</v>
      </c>
      <c r="R1042" s="51">
        <v>2032000</v>
      </c>
      <c r="S1042" s="51">
        <v>2032000</v>
      </c>
      <c r="T1042" s="51">
        <v>2032000</v>
      </c>
    </row>
    <row r="1043" spans="1:20" s="10" customFormat="1" ht="66" customHeight="1" x14ac:dyDescent="0.3">
      <c r="A1043" s="13">
        <v>1033</v>
      </c>
      <c r="B1043" s="376"/>
      <c r="C1043" s="55" t="s">
        <v>2607</v>
      </c>
      <c r="D1043" s="56" t="s">
        <v>1300</v>
      </c>
      <c r="E1043" s="391"/>
      <c r="F1043" s="53" t="s">
        <v>2596</v>
      </c>
      <c r="G1043" s="376"/>
      <c r="H1043" s="54"/>
      <c r="I1043" s="55"/>
      <c r="J1043" s="56"/>
      <c r="K1043" s="53" t="s">
        <v>2622</v>
      </c>
      <c r="L1043" s="51">
        <v>2234000</v>
      </c>
      <c r="M1043" s="51">
        <v>2234000</v>
      </c>
      <c r="N1043" s="51">
        <v>2234000</v>
      </c>
      <c r="O1043" s="51">
        <v>2234000</v>
      </c>
      <c r="P1043" s="51">
        <v>2234000</v>
      </c>
      <c r="Q1043" s="51">
        <v>2234000</v>
      </c>
      <c r="R1043" s="51">
        <v>2234000</v>
      </c>
      <c r="S1043" s="51">
        <v>2234000</v>
      </c>
      <c r="T1043" s="51">
        <v>2234000</v>
      </c>
    </row>
    <row r="1044" spans="1:20" s="10" customFormat="1" ht="93.75" customHeight="1" x14ac:dyDescent="0.3">
      <c r="A1044" s="13">
        <v>1034</v>
      </c>
      <c r="B1044" s="376"/>
      <c r="C1044" s="55" t="s">
        <v>2608</v>
      </c>
      <c r="D1044" s="56" t="s">
        <v>1300</v>
      </c>
      <c r="E1044" s="391"/>
      <c r="F1044" s="53" t="s">
        <v>2596</v>
      </c>
      <c r="G1044" s="376"/>
      <c r="H1044" s="54"/>
      <c r="I1044" s="55"/>
      <c r="J1044" s="56"/>
      <c r="K1044" s="53" t="s">
        <v>2623</v>
      </c>
      <c r="L1044" s="51">
        <v>2482000</v>
      </c>
      <c r="M1044" s="51">
        <v>2482000</v>
      </c>
      <c r="N1044" s="51">
        <v>2482000</v>
      </c>
      <c r="O1044" s="51">
        <v>2482000</v>
      </c>
      <c r="P1044" s="51">
        <v>2482000</v>
      </c>
      <c r="Q1044" s="51">
        <v>2482000</v>
      </c>
      <c r="R1044" s="51">
        <v>2482000</v>
      </c>
      <c r="S1044" s="51">
        <v>2482000</v>
      </c>
      <c r="T1044" s="51">
        <v>2482000</v>
      </c>
    </row>
    <row r="1045" spans="1:20" s="10" customFormat="1" ht="65.25" customHeight="1" x14ac:dyDescent="0.3">
      <c r="A1045" s="13">
        <v>1035</v>
      </c>
      <c r="B1045" s="376"/>
      <c r="C1045" s="55" t="s">
        <v>2609</v>
      </c>
      <c r="D1045" s="56" t="s">
        <v>1300</v>
      </c>
      <c r="E1045" s="391"/>
      <c r="F1045" s="53" t="s">
        <v>2596</v>
      </c>
      <c r="G1045" s="376"/>
      <c r="H1045" s="54"/>
      <c r="I1045" s="55"/>
      <c r="J1045" s="56"/>
      <c r="K1045" s="53" t="s">
        <v>2624</v>
      </c>
      <c r="L1045" s="51">
        <v>1266000</v>
      </c>
      <c r="M1045" s="51">
        <v>1266000</v>
      </c>
      <c r="N1045" s="51">
        <v>1266000</v>
      </c>
      <c r="O1045" s="51">
        <v>1266000</v>
      </c>
      <c r="P1045" s="51">
        <v>1266000</v>
      </c>
      <c r="Q1045" s="51">
        <v>1266000</v>
      </c>
      <c r="R1045" s="51">
        <v>1266000</v>
      </c>
      <c r="S1045" s="51">
        <v>1266000</v>
      </c>
      <c r="T1045" s="51">
        <v>1266000</v>
      </c>
    </row>
    <row r="1046" spans="1:20" s="10" customFormat="1" ht="70.5" customHeight="1" x14ac:dyDescent="0.3">
      <c r="A1046" s="13">
        <v>1036</v>
      </c>
      <c r="B1046" s="376"/>
      <c r="C1046" s="55" t="s">
        <v>2610</v>
      </c>
      <c r="D1046" s="56" t="s">
        <v>373</v>
      </c>
      <c r="E1046" s="391"/>
      <c r="F1046" s="53" t="s">
        <v>1511</v>
      </c>
      <c r="G1046" s="376"/>
      <c r="H1046" s="54"/>
      <c r="I1046" s="55"/>
      <c r="J1046" s="56"/>
      <c r="K1046" s="53" t="s">
        <v>2625</v>
      </c>
      <c r="L1046" s="51">
        <v>4014000</v>
      </c>
      <c r="M1046" s="51">
        <v>4014000</v>
      </c>
      <c r="N1046" s="51">
        <v>4014000</v>
      </c>
      <c r="O1046" s="51">
        <v>4014000</v>
      </c>
      <c r="P1046" s="51">
        <v>4014000</v>
      </c>
      <c r="Q1046" s="51">
        <v>4014000</v>
      </c>
      <c r="R1046" s="51">
        <v>4014000</v>
      </c>
      <c r="S1046" s="51">
        <v>4014000</v>
      </c>
      <c r="T1046" s="51">
        <v>4014000</v>
      </c>
    </row>
    <row r="1047" spans="1:20" s="10" customFormat="1" ht="67.5" customHeight="1" x14ac:dyDescent="0.3">
      <c r="A1047" s="13">
        <v>1037</v>
      </c>
      <c r="B1047" s="376"/>
      <c r="C1047" s="55" t="s">
        <v>2611</v>
      </c>
      <c r="D1047" s="56" t="s">
        <v>373</v>
      </c>
      <c r="E1047" s="391"/>
      <c r="F1047" s="53" t="s">
        <v>1511</v>
      </c>
      <c r="G1047" s="376"/>
      <c r="H1047" s="54"/>
      <c r="I1047" s="55"/>
      <c r="J1047" s="56"/>
      <c r="K1047" s="53" t="s">
        <v>2626</v>
      </c>
      <c r="L1047" s="51">
        <v>4126000</v>
      </c>
      <c r="M1047" s="51">
        <v>4126000</v>
      </c>
      <c r="N1047" s="51">
        <v>4126000</v>
      </c>
      <c r="O1047" s="51">
        <v>4126000</v>
      </c>
      <c r="P1047" s="51">
        <v>4126000</v>
      </c>
      <c r="Q1047" s="51">
        <v>4126000</v>
      </c>
      <c r="R1047" s="51">
        <v>4126000</v>
      </c>
      <c r="S1047" s="51">
        <v>4126000</v>
      </c>
      <c r="T1047" s="51">
        <v>4126000</v>
      </c>
    </row>
    <row r="1048" spans="1:20" s="10" customFormat="1" ht="65.099999999999994" customHeight="1" x14ac:dyDescent="0.3">
      <c r="A1048" s="13">
        <v>1038</v>
      </c>
      <c r="B1048" s="376"/>
      <c r="C1048" s="55" t="s">
        <v>1503</v>
      </c>
      <c r="D1048" s="56" t="s">
        <v>321</v>
      </c>
      <c r="E1048" s="55" t="s">
        <v>52</v>
      </c>
      <c r="F1048" s="53" t="s">
        <v>1504</v>
      </c>
      <c r="G1048" s="376" t="s">
        <v>1505</v>
      </c>
      <c r="H1048" s="391" t="s">
        <v>17</v>
      </c>
      <c r="I1048" s="373"/>
      <c r="J1048" s="389" t="s">
        <v>19</v>
      </c>
      <c r="K1048" s="388"/>
      <c r="L1048" s="51">
        <v>746363.63636363635</v>
      </c>
      <c r="M1048" s="51">
        <v>746363.63636363635</v>
      </c>
      <c r="N1048" s="51">
        <v>746363.63636363635</v>
      </c>
      <c r="O1048" s="51">
        <v>746363.63636363635</v>
      </c>
      <c r="P1048" s="51">
        <v>746363.63636363635</v>
      </c>
      <c r="Q1048" s="51">
        <v>746363.63636363635</v>
      </c>
      <c r="R1048" s="51">
        <v>746363.63636363635</v>
      </c>
      <c r="S1048" s="51">
        <v>746363.63636363635</v>
      </c>
      <c r="T1048" s="51">
        <v>746363.63636363635</v>
      </c>
    </row>
    <row r="1049" spans="1:20" s="10" customFormat="1" ht="65.099999999999994" customHeight="1" x14ac:dyDescent="0.3">
      <c r="A1049" s="13">
        <v>1039</v>
      </c>
      <c r="B1049" s="376"/>
      <c r="C1049" s="55" t="s">
        <v>1506</v>
      </c>
      <c r="D1049" s="56" t="s">
        <v>321</v>
      </c>
      <c r="E1049" s="55" t="s">
        <v>52</v>
      </c>
      <c r="F1049" s="53" t="s">
        <v>1504</v>
      </c>
      <c r="G1049" s="376"/>
      <c r="H1049" s="391"/>
      <c r="I1049" s="373"/>
      <c r="J1049" s="389"/>
      <c r="K1049" s="388"/>
      <c r="L1049" s="51">
        <v>936363.63636363624</v>
      </c>
      <c r="M1049" s="51">
        <v>936363.63636363624</v>
      </c>
      <c r="N1049" s="51">
        <v>936363.63636363624</v>
      </c>
      <c r="O1049" s="51">
        <v>936363.63636363624</v>
      </c>
      <c r="P1049" s="51">
        <v>936363.63636363624</v>
      </c>
      <c r="Q1049" s="51">
        <v>936363.63636363624</v>
      </c>
      <c r="R1049" s="51">
        <v>936363.63636363624</v>
      </c>
      <c r="S1049" s="51">
        <v>936363.63636363624</v>
      </c>
      <c r="T1049" s="51">
        <v>936363.63636363624</v>
      </c>
    </row>
    <row r="1050" spans="1:20" s="10" customFormat="1" ht="65.099999999999994" customHeight="1" x14ac:dyDescent="0.3">
      <c r="A1050" s="13">
        <v>1040</v>
      </c>
      <c r="B1050" s="376"/>
      <c r="C1050" s="55" t="s">
        <v>1507</v>
      </c>
      <c r="D1050" s="56" t="s">
        <v>321</v>
      </c>
      <c r="E1050" s="55" t="s">
        <v>52</v>
      </c>
      <c r="F1050" s="53" t="s">
        <v>1504</v>
      </c>
      <c r="G1050" s="376"/>
      <c r="H1050" s="391"/>
      <c r="I1050" s="373"/>
      <c r="J1050" s="389"/>
      <c r="K1050" s="388"/>
      <c r="L1050" s="51">
        <v>2260000</v>
      </c>
      <c r="M1050" s="51">
        <v>2260000</v>
      </c>
      <c r="N1050" s="51">
        <v>2260000</v>
      </c>
      <c r="O1050" s="51">
        <v>2260000</v>
      </c>
      <c r="P1050" s="51">
        <v>2260000</v>
      </c>
      <c r="Q1050" s="51">
        <v>2260000</v>
      </c>
      <c r="R1050" s="51">
        <v>2260000</v>
      </c>
      <c r="S1050" s="51">
        <v>2260000</v>
      </c>
      <c r="T1050" s="51">
        <v>2260000</v>
      </c>
    </row>
    <row r="1051" spans="1:20" s="10" customFormat="1" ht="65.099999999999994" customHeight="1" x14ac:dyDescent="0.3">
      <c r="A1051" s="13">
        <v>1041</v>
      </c>
      <c r="B1051" s="376"/>
      <c r="C1051" s="55" t="s">
        <v>1508</v>
      </c>
      <c r="D1051" s="56" t="s">
        <v>321</v>
      </c>
      <c r="E1051" s="55" t="s">
        <v>52</v>
      </c>
      <c r="F1051" s="53" t="s">
        <v>1504</v>
      </c>
      <c r="G1051" s="376"/>
      <c r="H1051" s="391"/>
      <c r="I1051" s="373"/>
      <c r="J1051" s="389"/>
      <c r="K1051" s="388"/>
      <c r="L1051" s="51">
        <v>1618181.8181818181</v>
      </c>
      <c r="M1051" s="51">
        <v>1618181.8181818181</v>
      </c>
      <c r="N1051" s="51">
        <v>1618181.8181818181</v>
      </c>
      <c r="O1051" s="51">
        <v>1618181.8181818181</v>
      </c>
      <c r="P1051" s="51">
        <v>1618181.8181818181</v>
      </c>
      <c r="Q1051" s="51">
        <v>1618181.8181818181</v>
      </c>
      <c r="R1051" s="51">
        <v>1618181.8181818181</v>
      </c>
      <c r="S1051" s="51">
        <v>1618181.8181818181</v>
      </c>
      <c r="T1051" s="51">
        <v>1618181.8181818181</v>
      </c>
    </row>
    <row r="1052" spans="1:20" s="10" customFormat="1" ht="65.099999999999994" customHeight="1" x14ac:dyDescent="0.3">
      <c r="A1052" s="13">
        <v>1042</v>
      </c>
      <c r="B1052" s="376"/>
      <c r="C1052" s="55" t="s">
        <v>1509</v>
      </c>
      <c r="D1052" s="56" t="s">
        <v>321</v>
      </c>
      <c r="E1052" s="55" t="s">
        <v>52</v>
      </c>
      <c r="F1052" s="53" t="s">
        <v>1504</v>
      </c>
      <c r="G1052" s="376"/>
      <c r="H1052" s="391"/>
      <c r="I1052" s="373"/>
      <c r="J1052" s="389"/>
      <c r="K1052" s="388"/>
      <c r="L1052" s="51">
        <v>3157272.7272727271</v>
      </c>
      <c r="M1052" s="51">
        <v>3157272.7272727271</v>
      </c>
      <c r="N1052" s="51">
        <v>3157272.7272727271</v>
      </c>
      <c r="O1052" s="51">
        <v>3157272.7272727271</v>
      </c>
      <c r="P1052" s="51">
        <v>3157272.7272727271</v>
      </c>
      <c r="Q1052" s="51">
        <v>3157272.7272727271</v>
      </c>
      <c r="R1052" s="51">
        <v>3157272.7272727271</v>
      </c>
      <c r="S1052" s="51">
        <v>3157272.7272727271</v>
      </c>
      <c r="T1052" s="51">
        <v>3157272.7272727271</v>
      </c>
    </row>
    <row r="1053" spans="1:20" s="10" customFormat="1" ht="65.099999999999994" customHeight="1" x14ac:dyDescent="0.3">
      <c r="A1053" s="13">
        <v>1043</v>
      </c>
      <c r="B1053" s="376"/>
      <c r="C1053" s="55" t="s">
        <v>1510</v>
      </c>
      <c r="D1053" s="56" t="s">
        <v>321</v>
      </c>
      <c r="E1053" s="55" t="s">
        <v>52</v>
      </c>
      <c r="F1053" s="53" t="s">
        <v>1511</v>
      </c>
      <c r="G1053" s="376"/>
      <c r="H1053" s="391"/>
      <c r="I1053" s="373"/>
      <c r="J1053" s="389"/>
      <c r="K1053" s="388"/>
      <c r="L1053" s="51">
        <v>3522727.2727272725</v>
      </c>
      <c r="M1053" s="51">
        <v>3522727.2727272725</v>
      </c>
      <c r="N1053" s="51">
        <v>3522727.2727272725</v>
      </c>
      <c r="O1053" s="51">
        <v>3522727.2727272725</v>
      </c>
      <c r="P1053" s="51">
        <v>3522727.2727272725</v>
      </c>
      <c r="Q1053" s="51">
        <v>3522727.2727272725</v>
      </c>
      <c r="R1053" s="51">
        <v>3522727.2727272725</v>
      </c>
      <c r="S1053" s="51">
        <v>3522727.2727272725</v>
      </c>
      <c r="T1053" s="51">
        <v>3522727.2727272725</v>
      </c>
    </row>
    <row r="1054" spans="1:20" s="10" customFormat="1" ht="65.099999999999994" customHeight="1" x14ac:dyDescent="0.3">
      <c r="A1054" s="13">
        <v>1044</v>
      </c>
      <c r="B1054" s="376"/>
      <c r="C1054" s="55" t="s">
        <v>1512</v>
      </c>
      <c r="D1054" s="56" t="s">
        <v>321</v>
      </c>
      <c r="E1054" s="55" t="s">
        <v>1513</v>
      </c>
      <c r="F1054" s="53" t="s">
        <v>1514</v>
      </c>
      <c r="G1054" s="376"/>
      <c r="H1054" s="391"/>
      <c r="I1054" s="373"/>
      <c r="J1054" s="389"/>
      <c r="K1054" s="388"/>
      <c r="L1054" s="51">
        <v>1990909.0909090908</v>
      </c>
      <c r="M1054" s="51">
        <v>1990909.0909090908</v>
      </c>
      <c r="N1054" s="51">
        <v>1990909.0909090908</v>
      </c>
      <c r="O1054" s="51">
        <v>1990909.0909090908</v>
      </c>
      <c r="P1054" s="51">
        <v>1990909.0909090908</v>
      </c>
      <c r="Q1054" s="51">
        <v>1990909.0909090908</v>
      </c>
      <c r="R1054" s="51">
        <v>1990909.0909090908</v>
      </c>
      <c r="S1054" s="51">
        <v>1990909.0909090908</v>
      </c>
      <c r="T1054" s="51">
        <v>1990909.0909090908</v>
      </c>
    </row>
    <row r="1055" spans="1:20" s="10" customFormat="1" ht="65.099999999999994" customHeight="1" x14ac:dyDescent="0.3">
      <c r="A1055" s="13">
        <v>1045</v>
      </c>
      <c r="B1055" s="376"/>
      <c r="C1055" s="55" t="s">
        <v>1515</v>
      </c>
      <c r="D1055" s="56" t="s">
        <v>321</v>
      </c>
      <c r="E1055" s="55" t="s">
        <v>1513</v>
      </c>
      <c r="F1055" s="53" t="s">
        <v>1514</v>
      </c>
      <c r="G1055" s="376"/>
      <c r="H1055" s="391"/>
      <c r="I1055" s="373"/>
      <c r="J1055" s="389"/>
      <c r="K1055" s="388"/>
      <c r="L1055" s="51">
        <v>2192727.2727272725</v>
      </c>
      <c r="M1055" s="51">
        <v>2192727.2727272725</v>
      </c>
      <c r="N1055" s="51">
        <v>2192727.2727272725</v>
      </c>
      <c r="O1055" s="51">
        <v>2192727.2727272725</v>
      </c>
      <c r="P1055" s="51">
        <v>2192727.2727272725</v>
      </c>
      <c r="Q1055" s="51">
        <v>2192727.2727272725</v>
      </c>
      <c r="R1055" s="51">
        <v>2192727.2727272725</v>
      </c>
      <c r="S1055" s="51">
        <v>2192727.2727272725</v>
      </c>
      <c r="T1055" s="51">
        <v>2192727.2727272725</v>
      </c>
    </row>
    <row r="1056" spans="1:20" s="10" customFormat="1" ht="65.099999999999994" customHeight="1" x14ac:dyDescent="0.3">
      <c r="A1056" s="13">
        <v>1046</v>
      </c>
      <c r="B1056" s="376"/>
      <c r="C1056" s="55" t="s">
        <v>1516</v>
      </c>
      <c r="D1056" s="56" t="s">
        <v>321</v>
      </c>
      <c r="E1056" s="55" t="s">
        <v>1513</v>
      </c>
      <c r="F1056" s="53" t="s">
        <v>1514</v>
      </c>
      <c r="G1056" s="376"/>
      <c r="H1056" s="391"/>
      <c r="I1056" s="373"/>
      <c r="J1056" s="389"/>
      <c r="K1056" s="388"/>
      <c r="L1056" s="51">
        <v>3063636.3636363633</v>
      </c>
      <c r="M1056" s="51">
        <v>3063636.3636363633</v>
      </c>
      <c r="N1056" s="51">
        <v>3063636.3636363633</v>
      </c>
      <c r="O1056" s="51">
        <v>3063636.3636363633</v>
      </c>
      <c r="P1056" s="51">
        <v>3063636.3636363633</v>
      </c>
      <c r="Q1056" s="51">
        <v>3063636.3636363633</v>
      </c>
      <c r="R1056" s="51">
        <v>3063636.3636363633</v>
      </c>
      <c r="S1056" s="51">
        <v>3063636.3636363633</v>
      </c>
      <c r="T1056" s="51">
        <v>3063636.3636363633</v>
      </c>
    </row>
    <row r="1057" spans="1:20" s="10" customFormat="1" ht="65.099999999999994" customHeight="1" x14ac:dyDescent="0.3">
      <c r="A1057" s="13">
        <v>1047</v>
      </c>
      <c r="B1057" s="376"/>
      <c r="C1057" s="55" t="s">
        <v>1517</v>
      </c>
      <c r="D1057" s="56" t="s">
        <v>321</v>
      </c>
      <c r="E1057" s="55" t="s">
        <v>1518</v>
      </c>
      <c r="F1057" s="53" t="s">
        <v>1514</v>
      </c>
      <c r="G1057" s="376"/>
      <c r="H1057" s="391"/>
      <c r="I1057" s="373"/>
      <c r="J1057" s="389"/>
      <c r="K1057" s="388"/>
      <c r="L1057" s="51">
        <v>2104545.4545454546</v>
      </c>
      <c r="M1057" s="51">
        <v>2104545.4545454546</v>
      </c>
      <c r="N1057" s="51">
        <v>2104545.4545454546</v>
      </c>
      <c r="O1057" s="51">
        <v>2104545.4545454546</v>
      </c>
      <c r="P1057" s="51">
        <v>2104545.4545454546</v>
      </c>
      <c r="Q1057" s="51">
        <v>2104545.4545454546</v>
      </c>
      <c r="R1057" s="51">
        <v>2104545.4545454546</v>
      </c>
      <c r="S1057" s="51">
        <v>2104545.4545454546</v>
      </c>
      <c r="T1057" s="51">
        <v>2104545.4545454546</v>
      </c>
    </row>
    <row r="1058" spans="1:20" s="10" customFormat="1" ht="65.099999999999994" customHeight="1" x14ac:dyDescent="0.3">
      <c r="A1058" s="13">
        <v>1048</v>
      </c>
      <c r="B1058" s="376"/>
      <c r="C1058" s="55" t="s">
        <v>1519</v>
      </c>
      <c r="D1058" s="56" t="s">
        <v>321</v>
      </c>
      <c r="E1058" s="55" t="s">
        <v>1440</v>
      </c>
      <c r="F1058" s="53" t="s">
        <v>1511</v>
      </c>
      <c r="G1058" s="376"/>
      <c r="H1058" s="391"/>
      <c r="I1058" s="373"/>
      <c r="J1058" s="389"/>
      <c r="K1058" s="388"/>
      <c r="L1058" s="51">
        <v>2818181.8181818179</v>
      </c>
      <c r="M1058" s="51">
        <v>2818181.8181818179</v>
      </c>
      <c r="N1058" s="51">
        <v>2818181.8181818179</v>
      </c>
      <c r="O1058" s="51">
        <v>2818181.8181818179</v>
      </c>
      <c r="P1058" s="51">
        <v>2818181.8181818179</v>
      </c>
      <c r="Q1058" s="51">
        <v>2818181.8181818179</v>
      </c>
      <c r="R1058" s="51">
        <v>2818181.8181818179</v>
      </c>
      <c r="S1058" s="51">
        <v>2818181.8181818179</v>
      </c>
      <c r="T1058" s="51">
        <v>2818181.8181818179</v>
      </c>
    </row>
    <row r="1059" spans="1:20" s="10" customFormat="1" ht="65.099999999999994" customHeight="1" x14ac:dyDescent="0.3">
      <c r="A1059" s="13">
        <v>1049</v>
      </c>
      <c r="B1059" s="376"/>
      <c r="C1059" s="55" t="s">
        <v>1520</v>
      </c>
      <c r="D1059" s="56" t="s">
        <v>321</v>
      </c>
      <c r="E1059" s="55" t="s">
        <v>52</v>
      </c>
      <c r="F1059" s="53" t="s">
        <v>1504</v>
      </c>
      <c r="G1059" s="376"/>
      <c r="H1059" s="391"/>
      <c r="I1059" s="373"/>
      <c r="J1059" s="389"/>
      <c r="K1059" s="388"/>
      <c r="L1059" s="51">
        <v>1318181.8181818181</v>
      </c>
      <c r="M1059" s="51">
        <v>1318181.8181818181</v>
      </c>
      <c r="N1059" s="51">
        <v>1318181.8181818181</v>
      </c>
      <c r="O1059" s="51">
        <v>1318181.8181818181</v>
      </c>
      <c r="P1059" s="51">
        <v>1318181.8181818181</v>
      </c>
      <c r="Q1059" s="51">
        <v>1318181.8181818181</v>
      </c>
      <c r="R1059" s="51">
        <v>1318181.8181818181</v>
      </c>
      <c r="S1059" s="51">
        <v>1318181.8181818181</v>
      </c>
      <c r="T1059" s="51">
        <v>1318181.8181818181</v>
      </c>
    </row>
    <row r="1060" spans="1:20" s="10" customFormat="1" ht="65.099999999999994" customHeight="1" x14ac:dyDescent="0.3">
      <c r="A1060" s="13">
        <v>1050</v>
      </c>
      <c r="B1060" s="376"/>
      <c r="C1060" s="55" t="s">
        <v>1522</v>
      </c>
      <c r="D1060" s="56" t="s">
        <v>405</v>
      </c>
      <c r="E1060" s="55" t="s">
        <v>1523</v>
      </c>
      <c r="F1060" s="53" t="s">
        <v>1524</v>
      </c>
      <c r="G1060" s="376" t="s">
        <v>1525</v>
      </c>
      <c r="H1060" s="391" t="s">
        <v>17</v>
      </c>
      <c r="I1060" s="373"/>
      <c r="J1060" s="389" t="s">
        <v>1526</v>
      </c>
      <c r="K1060" s="388"/>
      <c r="L1060" s="51">
        <v>41458.333333333336</v>
      </c>
      <c r="M1060" s="51">
        <v>41458.333333333336</v>
      </c>
      <c r="N1060" s="51">
        <v>41458.333333333336</v>
      </c>
      <c r="O1060" s="51">
        <v>41458.333333333336</v>
      </c>
      <c r="P1060" s="51">
        <v>41458.333333333336</v>
      </c>
      <c r="Q1060" s="51">
        <v>41458.333333333336</v>
      </c>
      <c r="R1060" s="51">
        <v>41458.333333333336</v>
      </c>
      <c r="S1060" s="51">
        <v>41458.333333333336</v>
      </c>
      <c r="T1060" s="51">
        <v>41458.333333333336</v>
      </c>
    </row>
    <row r="1061" spans="1:20" s="10" customFormat="1" ht="65.099999999999994" customHeight="1" x14ac:dyDescent="0.3">
      <c r="A1061" s="13">
        <v>1051</v>
      </c>
      <c r="B1061" s="376"/>
      <c r="C1061" s="55" t="s">
        <v>1527</v>
      </c>
      <c r="D1061" s="56" t="s">
        <v>405</v>
      </c>
      <c r="E1061" s="55" t="s">
        <v>1523</v>
      </c>
      <c r="F1061" s="53" t="s">
        <v>1528</v>
      </c>
      <c r="G1061" s="376"/>
      <c r="H1061" s="391"/>
      <c r="I1061" s="373"/>
      <c r="J1061" s="389"/>
      <c r="K1061" s="388"/>
      <c r="L1061" s="51">
        <v>97619.047619047618</v>
      </c>
      <c r="M1061" s="51">
        <v>97619.047619047618</v>
      </c>
      <c r="N1061" s="51">
        <v>97619.047619047618</v>
      </c>
      <c r="O1061" s="51">
        <v>97619.047619047618</v>
      </c>
      <c r="P1061" s="51">
        <v>97619.047619047618</v>
      </c>
      <c r="Q1061" s="51">
        <v>97619.047619047618</v>
      </c>
      <c r="R1061" s="51">
        <v>97619.047619047618</v>
      </c>
      <c r="S1061" s="51">
        <v>97619.047619047618</v>
      </c>
      <c r="T1061" s="51">
        <v>97619.047619047618</v>
      </c>
    </row>
    <row r="1062" spans="1:20" s="10" customFormat="1" ht="65.099999999999994" customHeight="1" x14ac:dyDescent="0.3">
      <c r="A1062" s="13">
        <v>1052</v>
      </c>
      <c r="B1062" s="376"/>
      <c r="C1062" s="55" t="s">
        <v>1529</v>
      </c>
      <c r="D1062" s="56" t="s">
        <v>405</v>
      </c>
      <c r="E1062" s="55" t="s">
        <v>1523</v>
      </c>
      <c r="F1062" s="53" t="s">
        <v>1528</v>
      </c>
      <c r="G1062" s="376"/>
      <c r="H1062" s="391"/>
      <c r="I1062" s="373"/>
      <c r="J1062" s="389"/>
      <c r="K1062" s="388"/>
      <c r="L1062" s="51">
        <v>127857.14285714286</v>
      </c>
      <c r="M1062" s="51">
        <v>127857.14285714286</v>
      </c>
      <c r="N1062" s="51">
        <v>127857.14285714286</v>
      </c>
      <c r="O1062" s="51">
        <v>127857.14285714286</v>
      </c>
      <c r="P1062" s="51">
        <v>127857.14285714286</v>
      </c>
      <c r="Q1062" s="51">
        <v>127857.14285714286</v>
      </c>
      <c r="R1062" s="51">
        <v>127857.14285714286</v>
      </c>
      <c r="S1062" s="51">
        <v>127857.14285714286</v>
      </c>
      <c r="T1062" s="51">
        <v>127857.14285714286</v>
      </c>
    </row>
    <row r="1063" spans="1:20" s="10" customFormat="1" ht="65.099999999999994" customHeight="1" x14ac:dyDescent="0.3">
      <c r="A1063" s="13">
        <v>1053</v>
      </c>
      <c r="B1063" s="376"/>
      <c r="C1063" s="55" t="s">
        <v>1530</v>
      </c>
      <c r="D1063" s="56" t="s">
        <v>405</v>
      </c>
      <c r="E1063" s="55" t="s">
        <v>1523</v>
      </c>
      <c r="F1063" s="53" t="s">
        <v>1528</v>
      </c>
      <c r="G1063" s="376"/>
      <c r="H1063" s="391"/>
      <c r="I1063" s="373"/>
      <c r="J1063" s="389"/>
      <c r="K1063" s="388"/>
      <c r="L1063" s="51">
        <v>100952.38095238095</v>
      </c>
      <c r="M1063" s="51">
        <v>100952.38095238095</v>
      </c>
      <c r="N1063" s="51">
        <v>100952.38095238095</v>
      </c>
      <c r="O1063" s="51">
        <v>100952.38095238095</v>
      </c>
      <c r="P1063" s="51">
        <v>100952.38095238095</v>
      </c>
      <c r="Q1063" s="51">
        <v>100952.38095238095</v>
      </c>
      <c r="R1063" s="51">
        <v>100952.38095238095</v>
      </c>
      <c r="S1063" s="51">
        <v>100952.38095238095</v>
      </c>
      <c r="T1063" s="51">
        <v>100952.38095238095</v>
      </c>
    </row>
    <row r="1064" spans="1:20" s="10" customFormat="1" ht="65.099999999999994" customHeight="1" x14ac:dyDescent="0.3">
      <c r="A1064" s="13">
        <v>1054</v>
      </c>
      <c r="B1064" s="376"/>
      <c r="C1064" s="55" t="s">
        <v>1531</v>
      </c>
      <c r="D1064" s="56" t="s">
        <v>405</v>
      </c>
      <c r="E1064" s="55" t="s">
        <v>1523</v>
      </c>
      <c r="F1064" s="53" t="s">
        <v>1532</v>
      </c>
      <c r="G1064" s="376"/>
      <c r="H1064" s="391"/>
      <c r="I1064" s="373"/>
      <c r="J1064" s="389"/>
      <c r="K1064" s="388"/>
      <c r="L1064" s="51">
        <v>149000</v>
      </c>
      <c r="M1064" s="51">
        <v>149000</v>
      </c>
      <c r="N1064" s="51">
        <v>149000</v>
      </c>
      <c r="O1064" s="51">
        <v>149000</v>
      </c>
      <c r="P1064" s="51">
        <v>149000</v>
      </c>
      <c r="Q1064" s="51">
        <v>149000</v>
      </c>
      <c r="R1064" s="51">
        <v>149000</v>
      </c>
      <c r="S1064" s="51">
        <v>149000</v>
      </c>
      <c r="T1064" s="51">
        <v>149000</v>
      </c>
    </row>
    <row r="1065" spans="1:20" s="10" customFormat="1" ht="65.099999999999994" customHeight="1" x14ac:dyDescent="0.3">
      <c r="A1065" s="13">
        <v>1055</v>
      </c>
      <c r="B1065" s="376"/>
      <c r="C1065" s="55" t="s">
        <v>1533</v>
      </c>
      <c r="D1065" s="56" t="s">
        <v>405</v>
      </c>
      <c r="E1065" s="55" t="s">
        <v>1523</v>
      </c>
      <c r="F1065" s="53" t="s">
        <v>1534</v>
      </c>
      <c r="G1065" s="376"/>
      <c r="H1065" s="391"/>
      <c r="I1065" s="373"/>
      <c r="J1065" s="389"/>
      <c r="K1065" s="388"/>
      <c r="L1065" s="51">
        <v>76304.34782608696</v>
      </c>
      <c r="M1065" s="51">
        <v>76304.34782608696</v>
      </c>
      <c r="N1065" s="51">
        <v>76304.34782608696</v>
      </c>
      <c r="O1065" s="51">
        <v>76304.34782608696</v>
      </c>
      <c r="P1065" s="51">
        <v>76304.34782608696</v>
      </c>
      <c r="Q1065" s="51">
        <v>76304.34782608696</v>
      </c>
      <c r="R1065" s="51">
        <v>76304.34782608696</v>
      </c>
      <c r="S1065" s="51">
        <v>76304.34782608696</v>
      </c>
      <c r="T1065" s="51">
        <v>76304.34782608696</v>
      </c>
    </row>
    <row r="1066" spans="1:20" s="10" customFormat="1" ht="65.099999999999994" customHeight="1" x14ac:dyDescent="0.3">
      <c r="A1066" s="13">
        <v>1056</v>
      </c>
      <c r="B1066" s="376"/>
      <c r="C1066" s="55" t="s">
        <v>1535</v>
      </c>
      <c r="D1066" s="56" t="s">
        <v>405</v>
      </c>
      <c r="E1066" s="55" t="s">
        <v>1523</v>
      </c>
      <c r="F1066" s="53" t="s">
        <v>1536</v>
      </c>
      <c r="G1066" s="376"/>
      <c r="H1066" s="391"/>
      <c r="I1066" s="373"/>
      <c r="J1066" s="389"/>
      <c r="K1066" s="388"/>
      <c r="L1066" s="51">
        <v>110227.27272727272</v>
      </c>
      <c r="M1066" s="51">
        <v>110227.27272727272</v>
      </c>
      <c r="N1066" s="51">
        <v>110227.27272727272</v>
      </c>
      <c r="O1066" s="51">
        <v>110227.27272727272</v>
      </c>
      <c r="P1066" s="51">
        <v>110227.27272727272</v>
      </c>
      <c r="Q1066" s="51">
        <v>110227.27272727272</v>
      </c>
      <c r="R1066" s="51">
        <v>110227.27272727272</v>
      </c>
      <c r="S1066" s="51">
        <v>110227.27272727272</v>
      </c>
      <c r="T1066" s="51">
        <v>110227.27272727272</v>
      </c>
    </row>
    <row r="1067" spans="1:20" s="10" customFormat="1" ht="65.099999999999994" customHeight="1" x14ac:dyDescent="0.3">
      <c r="A1067" s="13">
        <v>1057</v>
      </c>
      <c r="B1067" s="376"/>
      <c r="C1067" s="55" t="s">
        <v>1537</v>
      </c>
      <c r="D1067" s="56" t="s">
        <v>405</v>
      </c>
      <c r="E1067" s="55" t="s">
        <v>1523</v>
      </c>
      <c r="F1067" s="53" t="s">
        <v>1538</v>
      </c>
      <c r="G1067" s="376"/>
      <c r="H1067" s="391"/>
      <c r="I1067" s="373"/>
      <c r="J1067" s="389"/>
      <c r="K1067" s="388"/>
      <c r="L1067" s="51">
        <v>162105.26315789475</v>
      </c>
      <c r="M1067" s="51">
        <v>162105.26315789475</v>
      </c>
      <c r="N1067" s="51">
        <v>162105.26315789475</v>
      </c>
      <c r="O1067" s="51">
        <v>162105.26315789475</v>
      </c>
      <c r="P1067" s="51">
        <v>162105.26315789475</v>
      </c>
      <c r="Q1067" s="51">
        <v>162105.26315789475</v>
      </c>
      <c r="R1067" s="51">
        <v>162105.26315789475</v>
      </c>
      <c r="S1067" s="51">
        <v>162105.26315789475</v>
      </c>
      <c r="T1067" s="51">
        <v>162105.26315789475</v>
      </c>
    </row>
    <row r="1068" spans="1:20" s="10" customFormat="1" ht="91.5" customHeight="1" x14ac:dyDescent="0.3">
      <c r="A1068" s="13">
        <v>1058</v>
      </c>
      <c r="B1068" s="376"/>
      <c r="C1068" s="55" t="s">
        <v>1539</v>
      </c>
      <c r="D1068" s="56" t="s">
        <v>405</v>
      </c>
      <c r="E1068" s="55" t="s">
        <v>1523</v>
      </c>
      <c r="F1068" s="53" t="s">
        <v>1532</v>
      </c>
      <c r="G1068" s="376"/>
      <c r="H1068" s="391"/>
      <c r="I1068" s="373"/>
      <c r="J1068" s="389"/>
      <c r="K1068" s="388"/>
      <c r="L1068" s="51">
        <v>131250</v>
      </c>
      <c r="M1068" s="51">
        <v>131250</v>
      </c>
      <c r="N1068" s="51">
        <v>131250</v>
      </c>
      <c r="O1068" s="51">
        <v>131250</v>
      </c>
      <c r="P1068" s="51">
        <v>131250</v>
      </c>
      <c r="Q1068" s="51">
        <v>131250</v>
      </c>
      <c r="R1068" s="51">
        <v>131250</v>
      </c>
      <c r="S1068" s="51">
        <v>131250</v>
      </c>
      <c r="T1068" s="51">
        <v>131250</v>
      </c>
    </row>
    <row r="1069" spans="1:20" s="10" customFormat="1" ht="65.099999999999994" customHeight="1" x14ac:dyDescent="0.3">
      <c r="A1069" s="13">
        <v>1059</v>
      </c>
      <c r="B1069" s="376"/>
      <c r="C1069" s="55" t="s">
        <v>1540</v>
      </c>
      <c r="D1069" s="56" t="s">
        <v>405</v>
      </c>
      <c r="E1069" s="55" t="s">
        <v>1523</v>
      </c>
      <c r="F1069" s="53" t="s">
        <v>378</v>
      </c>
      <c r="G1069" s="376"/>
      <c r="H1069" s="391"/>
      <c r="I1069" s="373"/>
      <c r="J1069" s="389"/>
      <c r="K1069" s="388"/>
      <c r="L1069" s="51">
        <v>10500</v>
      </c>
      <c r="M1069" s="51">
        <v>10500</v>
      </c>
      <c r="N1069" s="51">
        <v>10500</v>
      </c>
      <c r="O1069" s="51">
        <v>10500</v>
      </c>
      <c r="P1069" s="51">
        <v>10500</v>
      </c>
      <c r="Q1069" s="51">
        <v>10500</v>
      </c>
      <c r="R1069" s="51">
        <v>10500</v>
      </c>
      <c r="S1069" s="51">
        <v>10500</v>
      </c>
      <c r="T1069" s="51">
        <v>10500</v>
      </c>
    </row>
    <row r="1070" spans="1:20" s="10" customFormat="1" ht="65.099999999999994" customHeight="1" x14ac:dyDescent="0.3">
      <c r="A1070" s="13">
        <v>1060</v>
      </c>
      <c r="B1070" s="376"/>
      <c r="C1070" s="55" t="s">
        <v>1541</v>
      </c>
      <c r="D1070" s="56" t="s">
        <v>405</v>
      </c>
      <c r="E1070" s="55" t="s">
        <v>1523</v>
      </c>
      <c r="F1070" s="53" t="s">
        <v>378</v>
      </c>
      <c r="G1070" s="376"/>
      <c r="H1070" s="391"/>
      <c r="I1070" s="373"/>
      <c r="J1070" s="389"/>
      <c r="K1070" s="388"/>
      <c r="L1070" s="51">
        <v>13000</v>
      </c>
      <c r="M1070" s="51">
        <v>13000</v>
      </c>
      <c r="N1070" s="51">
        <v>13000</v>
      </c>
      <c r="O1070" s="51">
        <v>13000</v>
      </c>
      <c r="P1070" s="51">
        <v>13000</v>
      </c>
      <c r="Q1070" s="51">
        <v>13000</v>
      </c>
      <c r="R1070" s="51">
        <v>13000</v>
      </c>
      <c r="S1070" s="51">
        <v>13000</v>
      </c>
      <c r="T1070" s="51">
        <v>13000</v>
      </c>
    </row>
    <row r="1071" spans="1:20" s="10" customFormat="1" ht="65.099999999999994" customHeight="1" x14ac:dyDescent="0.3">
      <c r="A1071" s="13">
        <v>1061</v>
      </c>
      <c r="B1071" s="376"/>
      <c r="C1071" s="55" t="s">
        <v>1542</v>
      </c>
      <c r="D1071" s="56" t="s">
        <v>405</v>
      </c>
      <c r="E1071" s="55" t="s">
        <v>1523</v>
      </c>
      <c r="F1071" s="53" t="s">
        <v>1524</v>
      </c>
      <c r="G1071" s="376"/>
      <c r="H1071" s="391"/>
      <c r="I1071" s="373"/>
      <c r="J1071" s="389"/>
      <c r="K1071" s="388"/>
      <c r="L1071" s="51">
        <v>41458.333333333336</v>
      </c>
      <c r="M1071" s="51">
        <v>41458.333333333336</v>
      </c>
      <c r="N1071" s="51">
        <v>41458.333333333336</v>
      </c>
      <c r="O1071" s="51">
        <v>41458.333333333336</v>
      </c>
      <c r="P1071" s="51">
        <v>41458.333333333336</v>
      </c>
      <c r="Q1071" s="51">
        <v>41458.333333333336</v>
      </c>
      <c r="R1071" s="51">
        <v>41458.333333333336</v>
      </c>
      <c r="S1071" s="51">
        <v>41458.333333333336</v>
      </c>
      <c r="T1071" s="51">
        <v>41458.333333333336</v>
      </c>
    </row>
    <row r="1072" spans="1:20" s="10" customFormat="1" ht="65.099999999999994" customHeight="1" x14ac:dyDescent="0.3">
      <c r="A1072" s="13">
        <v>1062</v>
      </c>
      <c r="B1072" s="376"/>
      <c r="C1072" s="55" t="s">
        <v>1543</v>
      </c>
      <c r="D1072" s="56" t="s">
        <v>405</v>
      </c>
      <c r="E1072" s="55" t="s">
        <v>1523</v>
      </c>
      <c r="F1072" s="53" t="s">
        <v>1528</v>
      </c>
      <c r="G1072" s="376"/>
      <c r="H1072" s="391"/>
      <c r="I1072" s="373"/>
      <c r="J1072" s="389"/>
      <c r="K1072" s="388"/>
      <c r="L1072" s="51">
        <v>97619.047619047618</v>
      </c>
      <c r="M1072" s="51">
        <v>97619.047619047618</v>
      </c>
      <c r="N1072" s="51">
        <v>97619.047619047618</v>
      </c>
      <c r="O1072" s="51">
        <v>97619.047619047618</v>
      </c>
      <c r="P1072" s="51">
        <v>97619.047619047618</v>
      </c>
      <c r="Q1072" s="51">
        <v>97619.047619047618</v>
      </c>
      <c r="R1072" s="51">
        <v>97619.047619047618</v>
      </c>
      <c r="S1072" s="51">
        <v>97619.047619047618</v>
      </c>
      <c r="T1072" s="51">
        <v>97619.047619047618</v>
      </c>
    </row>
    <row r="1073" spans="1:20" s="10" customFormat="1" ht="104.25" customHeight="1" x14ac:dyDescent="0.3">
      <c r="A1073" s="13">
        <v>1063</v>
      </c>
      <c r="B1073" s="376"/>
      <c r="C1073" s="55" t="s">
        <v>1544</v>
      </c>
      <c r="D1073" s="56" t="s">
        <v>405</v>
      </c>
      <c r="E1073" s="55" t="s">
        <v>1523</v>
      </c>
      <c r="F1073" s="53" t="s">
        <v>1528</v>
      </c>
      <c r="G1073" s="376"/>
      <c r="H1073" s="391"/>
      <c r="I1073" s="373"/>
      <c r="J1073" s="389"/>
      <c r="K1073" s="388"/>
      <c r="L1073" s="51">
        <v>124761.90476190476</v>
      </c>
      <c r="M1073" s="51">
        <v>124761.90476190476</v>
      </c>
      <c r="N1073" s="51">
        <v>124761.90476190476</v>
      </c>
      <c r="O1073" s="51">
        <v>124761.90476190476</v>
      </c>
      <c r="P1073" s="51">
        <v>124761.90476190476</v>
      </c>
      <c r="Q1073" s="51">
        <v>124761.90476190476</v>
      </c>
      <c r="R1073" s="51">
        <v>124761.90476190476</v>
      </c>
      <c r="S1073" s="51">
        <v>124761.90476190476</v>
      </c>
      <c r="T1073" s="51">
        <v>124761.90476190476</v>
      </c>
    </row>
    <row r="1074" spans="1:20" s="10" customFormat="1" ht="65.099999999999994" customHeight="1" x14ac:dyDescent="0.3">
      <c r="A1074" s="13">
        <v>1064</v>
      </c>
      <c r="B1074" s="376"/>
      <c r="C1074" s="55" t="s">
        <v>1545</v>
      </c>
      <c r="D1074" s="56" t="s">
        <v>405</v>
      </c>
      <c r="E1074" s="55" t="s">
        <v>1523</v>
      </c>
      <c r="F1074" s="53" t="s">
        <v>1528</v>
      </c>
      <c r="G1074" s="376"/>
      <c r="H1074" s="391"/>
      <c r="I1074" s="373"/>
      <c r="J1074" s="389"/>
      <c r="K1074" s="388"/>
      <c r="L1074" s="51">
        <v>98809.523809523816</v>
      </c>
      <c r="M1074" s="51">
        <v>98809.523809523816</v>
      </c>
      <c r="N1074" s="51">
        <v>98809.523809523816</v>
      </c>
      <c r="O1074" s="51">
        <v>98809.523809523816</v>
      </c>
      <c r="P1074" s="51">
        <v>98809.523809523816</v>
      </c>
      <c r="Q1074" s="51">
        <v>98809.523809523816</v>
      </c>
      <c r="R1074" s="51">
        <v>98809.523809523816</v>
      </c>
      <c r="S1074" s="51">
        <v>98809.523809523816</v>
      </c>
      <c r="T1074" s="51">
        <v>98809.523809523816</v>
      </c>
    </row>
    <row r="1075" spans="1:20" s="10" customFormat="1" ht="65.099999999999994" customHeight="1" x14ac:dyDescent="0.3">
      <c r="A1075" s="13">
        <v>1065</v>
      </c>
      <c r="B1075" s="376"/>
      <c r="C1075" s="55" t="s">
        <v>1546</v>
      </c>
      <c r="D1075" s="56" t="s">
        <v>405</v>
      </c>
      <c r="E1075" s="55" t="s">
        <v>1523</v>
      </c>
      <c r="F1075" s="53" t="s">
        <v>1532</v>
      </c>
      <c r="G1075" s="376"/>
      <c r="H1075" s="391"/>
      <c r="I1075" s="373"/>
      <c r="J1075" s="389"/>
      <c r="K1075" s="388"/>
      <c r="L1075" s="51">
        <v>149000</v>
      </c>
      <c r="M1075" s="51">
        <v>149000</v>
      </c>
      <c r="N1075" s="51">
        <v>149000</v>
      </c>
      <c r="O1075" s="51">
        <v>149000</v>
      </c>
      <c r="P1075" s="51">
        <v>149000</v>
      </c>
      <c r="Q1075" s="51">
        <v>149000</v>
      </c>
      <c r="R1075" s="51">
        <v>149000</v>
      </c>
      <c r="S1075" s="51">
        <v>149000</v>
      </c>
      <c r="T1075" s="51">
        <v>149000</v>
      </c>
    </row>
    <row r="1076" spans="1:20" s="10" customFormat="1" ht="65.099999999999994" customHeight="1" x14ac:dyDescent="0.3">
      <c r="A1076" s="13">
        <v>1066</v>
      </c>
      <c r="B1076" s="376"/>
      <c r="C1076" s="55" t="s">
        <v>1547</v>
      </c>
      <c r="D1076" s="56" t="s">
        <v>405</v>
      </c>
      <c r="E1076" s="55" t="s">
        <v>1523</v>
      </c>
      <c r="F1076" s="53" t="s">
        <v>1534</v>
      </c>
      <c r="G1076" s="376"/>
      <c r="H1076" s="391"/>
      <c r="I1076" s="373"/>
      <c r="J1076" s="389"/>
      <c r="K1076" s="388"/>
      <c r="L1076" s="51">
        <v>75869.565217391311</v>
      </c>
      <c r="M1076" s="51">
        <v>75869.565217391311</v>
      </c>
      <c r="N1076" s="51">
        <v>75869.565217391311</v>
      </c>
      <c r="O1076" s="51">
        <v>75869.565217391311</v>
      </c>
      <c r="P1076" s="51">
        <v>75869.565217391311</v>
      </c>
      <c r="Q1076" s="51">
        <v>75869.565217391311</v>
      </c>
      <c r="R1076" s="51">
        <v>75869.565217391311</v>
      </c>
      <c r="S1076" s="51">
        <v>75869.565217391311</v>
      </c>
      <c r="T1076" s="51">
        <v>75869.565217391311</v>
      </c>
    </row>
    <row r="1077" spans="1:20" s="10" customFormat="1" ht="65.099999999999994" customHeight="1" x14ac:dyDescent="0.3">
      <c r="A1077" s="13">
        <v>1067</v>
      </c>
      <c r="B1077" s="376"/>
      <c r="C1077" s="55" t="s">
        <v>1548</v>
      </c>
      <c r="D1077" s="56" t="s">
        <v>405</v>
      </c>
      <c r="E1077" s="55" t="s">
        <v>1523</v>
      </c>
      <c r="F1077" s="53" t="s">
        <v>1536</v>
      </c>
      <c r="G1077" s="376"/>
      <c r="H1077" s="391"/>
      <c r="I1077" s="373"/>
      <c r="J1077" s="389"/>
      <c r="K1077" s="388"/>
      <c r="L1077" s="51">
        <v>106590.90909090909</v>
      </c>
      <c r="M1077" s="51">
        <v>106590.90909090909</v>
      </c>
      <c r="N1077" s="51">
        <v>106590.90909090909</v>
      </c>
      <c r="O1077" s="51">
        <v>106590.90909090909</v>
      </c>
      <c r="P1077" s="51">
        <v>106590.90909090909</v>
      </c>
      <c r="Q1077" s="51">
        <v>106590.90909090909</v>
      </c>
      <c r="R1077" s="51">
        <v>106590.90909090909</v>
      </c>
      <c r="S1077" s="51">
        <v>106590.90909090909</v>
      </c>
      <c r="T1077" s="51">
        <v>106590.90909090909</v>
      </c>
    </row>
    <row r="1078" spans="1:20" s="10" customFormat="1" ht="65.099999999999994" customHeight="1" x14ac:dyDescent="0.3">
      <c r="A1078" s="13">
        <v>1068</v>
      </c>
      <c r="B1078" s="376"/>
      <c r="C1078" s="55" t="s">
        <v>1549</v>
      </c>
      <c r="D1078" s="56" t="s">
        <v>405</v>
      </c>
      <c r="E1078" s="55" t="s">
        <v>1523</v>
      </c>
      <c r="F1078" s="53" t="s">
        <v>1538</v>
      </c>
      <c r="G1078" s="376"/>
      <c r="H1078" s="391"/>
      <c r="I1078" s="373"/>
      <c r="J1078" s="389"/>
      <c r="K1078" s="388"/>
      <c r="L1078" s="51">
        <v>162105.26315789475</v>
      </c>
      <c r="M1078" s="51">
        <v>162105.26315789475</v>
      </c>
      <c r="N1078" s="51">
        <v>162105.26315789475</v>
      </c>
      <c r="O1078" s="51">
        <v>162105.26315789475</v>
      </c>
      <c r="P1078" s="51">
        <v>162105.26315789475</v>
      </c>
      <c r="Q1078" s="51">
        <v>162105.26315789475</v>
      </c>
      <c r="R1078" s="51">
        <v>162105.26315789475</v>
      </c>
      <c r="S1078" s="51">
        <v>162105.26315789475</v>
      </c>
      <c r="T1078" s="51">
        <v>162105.26315789475</v>
      </c>
    </row>
    <row r="1079" spans="1:20" s="10" customFormat="1" ht="65.099999999999994" customHeight="1" x14ac:dyDescent="0.3">
      <c r="A1079" s="13">
        <v>1069</v>
      </c>
      <c r="B1079" s="376"/>
      <c r="C1079" s="55" t="s">
        <v>1550</v>
      </c>
      <c r="D1079" s="56" t="s">
        <v>405</v>
      </c>
      <c r="E1079" s="55" t="s">
        <v>1523</v>
      </c>
      <c r="F1079" s="53" t="s">
        <v>1532</v>
      </c>
      <c r="G1079" s="376"/>
      <c r="H1079" s="391"/>
      <c r="I1079" s="373"/>
      <c r="J1079" s="389"/>
      <c r="K1079" s="388"/>
      <c r="L1079" s="51">
        <v>129750</v>
      </c>
      <c r="M1079" s="51">
        <v>129750</v>
      </c>
      <c r="N1079" s="51">
        <v>129750</v>
      </c>
      <c r="O1079" s="51">
        <v>129750</v>
      </c>
      <c r="P1079" s="51">
        <v>129750</v>
      </c>
      <c r="Q1079" s="51">
        <v>129750</v>
      </c>
      <c r="R1079" s="51">
        <v>129750</v>
      </c>
      <c r="S1079" s="51">
        <v>129750</v>
      </c>
      <c r="T1079" s="51">
        <v>129750</v>
      </c>
    </row>
    <row r="1080" spans="1:20" s="10" customFormat="1" ht="65.099999999999994" customHeight="1" x14ac:dyDescent="0.3">
      <c r="A1080" s="13">
        <v>1070</v>
      </c>
      <c r="B1080" s="376"/>
      <c r="C1080" s="55" t="s">
        <v>1551</v>
      </c>
      <c r="D1080" s="56" t="s">
        <v>405</v>
      </c>
      <c r="E1080" s="55" t="s">
        <v>1523</v>
      </c>
      <c r="F1080" s="53" t="s">
        <v>378</v>
      </c>
      <c r="G1080" s="376"/>
      <c r="H1080" s="391"/>
      <c r="I1080" s="373"/>
      <c r="J1080" s="389"/>
      <c r="K1080" s="388"/>
      <c r="L1080" s="51">
        <v>10500</v>
      </c>
      <c r="M1080" s="51">
        <v>10500</v>
      </c>
      <c r="N1080" s="51">
        <v>10500</v>
      </c>
      <c r="O1080" s="51">
        <v>10500</v>
      </c>
      <c r="P1080" s="51">
        <v>10500</v>
      </c>
      <c r="Q1080" s="51">
        <v>10500</v>
      </c>
      <c r="R1080" s="51">
        <v>10500</v>
      </c>
      <c r="S1080" s="51">
        <v>10500</v>
      </c>
      <c r="T1080" s="51">
        <v>10500</v>
      </c>
    </row>
    <row r="1081" spans="1:20" s="10" customFormat="1" ht="65.099999999999994" customHeight="1" x14ac:dyDescent="0.3">
      <c r="A1081" s="13">
        <v>1071</v>
      </c>
      <c r="B1081" s="376"/>
      <c r="C1081" s="55" t="s">
        <v>1552</v>
      </c>
      <c r="D1081" s="56" t="s">
        <v>405</v>
      </c>
      <c r="E1081" s="55" t="s">
        <v>1523</v>
      </c>
      <c r="F1081" s="53" t="s">
        <v>378</v>
      </c>
      <c r="G1081" s="376"/>
      <c r="H1081" s="391"/>
      <c r="I1081" s="373"/>
      <c r="J1081" s="389"/>
      <c r="K1081" s="388"/>
      <c r="L1081" s="51">
        <v>13000</v>
      </c>
      <c r="M1081" s="51">
        <v>13000</v>
      </c>
      <c r="N1081" s="51">
        <v>13000</v>
      </c>
      <c r="O1081" s="51">
        <v>13000</v>
      </c>
      <c r="P1081" s="51">
        <v>13000</v>
      </c>
      <c r="Q1081" s="51">
        <v>13000</v>
      </c>
      <c r="R1081" s="51">
        <v>13000</v>
      </c>
      <c r="S1081" s="51">
        <v>13000</v>
      </c>
      <c r="T1081" s="51">
        <v>13000</v>
      </c>
    </row>
    <row r="1082" spans="1:20" s="10" customFormat="1" ht="65.099999999999994" customHeight="1" x14ac:dyDescent="0.3">
      <c r="A1082" s="13">
        <v>1072</v>
      </c>
      <c r="B1082" s="376"/>
      <c r="C1082" s="55" t="s">
        <v>391</v>
      </c>
      <c r="D1082" s="56" t="s">
        <v>37</v>
      </c>
      <c r="E1082" s="55" t="s">
        <v>393</v>
      </c>
      <c r="F1082" s="53" t="s">
        <v>394</v>
      </c>
      <c r="G1082" s="376" t="s">
        <v>392</v>
      </c>
      <c r="H1082" s="55" t="s">
        <v>17</v>
      </c>
      <c r="I1082" s="55" t="s">
        <v>395</v>
      </c>
      <c r="J1082" s="389" t="s">
        <v>396</v>
      </c>
      <c r="K1082" s="388" t="s">
        <v>397</v>
      </c>
      <c r="L1082" s="51">
        <v>17000</v>
      </c>
      <c r="M1082" s="51">
        <v>17000</v>
      </c>
      <c r="N1082" s="51">
        <v>18000</v>
      </c>
      <c r="O1082" s="51">
        <v>18000</v>
      </c>
      <c r="P1082" s="51">
        <v>18000</v>
      </c>
      <c r="Q1082" s="51">
        <v>18000</v>
      </c>
      <c r="R1082" s="51">
        <v>18000</v>
      </c>
      <c r="S1082" s="51">
        <v>18000</v>
      </c>
      <c r="T1082" s="51">
        <v>18000</v>
      </c>
    </row>
    <row r="1083" spans="1:20" s="10" customFormat="1" ht="65.099999999999994" customHeight="1" x14ac:dyDescent="0.3">
      <c r="A1083" s="13">
        <v>1073</v>
      </c>
      <c r="B1083" s="376"/>
      <c r="C1083" s="55" t="s">
        <v>398</v>
      </c>
      <c r="D1083" s="61" t="s">
        <v>37</v>
      </c>
      <c r="E1083" s="54" t="s">
        <v>44</v>
      </c>
      <c r="F1083" s="53" t="s">
        <v>394</v>
      </c>
      <c r="G1083" s="376"/>
      <c r="H1083" s="54" t="s">
        <v>44</v>
      </c>
      <c r="I1083" s="54" t="s">
        <v>44</v>
      </c>
      <c r="J1083" s="389"/>
      <c r="K1083" s="388"/>
      <c r="L1083" s="51">
        <v>19000</v>
      </c>
      <c r="M1083" s="51">
        <v>19000</v>
      </c>
      <c r="N1083" s="51">
        <v>20000</v>
      </c>
      <c r="O1083" s="51">
        <v>20000</v>
      </c>
      <c r="P1083" s="51">
        <v>20000</v>
      </c>
      <c r="Q1083" s="51">
        <v>20000</v>
      </c>
      <c r="R1083" s="51">
        <v>20000</v>
      </c>
      <c r="S1083" s="51">
        <v>20000</v>
      </c>
      <c r="T1083" s="51">
        <v>20000</v>
      </c>
    </row>
    <row r="1084" spans="1:20" s="10" customFormat="1" ht="65.099999999999994" customHeight="1" x14ac:dyDescent="0.3">
      <c r="A1084" s="13">
        <v>1074</v>
      </c>
      <c r="B1084" s="376"/>
      <c r="C1084" s="55" t="s">
        <v>399</v>
      </c>
      <c r="D1084" s="61" t="s">
        <v>37</v>
      </c>
      <c r="E1084" s="54" t="s">
        <v>44</v>
      </c>
      <c r="F1084" s="53" t="s">
        <v>400</v>
      </c>
      <c r="G1084" s="376"/>
      <c r="H1084" s="54" t="s">
        <v>44</v>
      </c>
      <c r="I1084" s="54" t="s">
        <v>44</v>
      </c>
      <c r="J1084" s="389"/>
      <c r="K1084" s="388"/>
      <c r="L1084" s="51">
        <v>18000</v>
      </c>
      <c r="M1084" s="51">
        <v>18000</v>
      </c>
      <c r="N1084" s="51">
        <v>19000</v>
      </c>
      <c r="O1084" s="51">
        <v>19000</v>
      </c>
      <c r="P1084" s="51">
        <v>19000</v>
      </c>
      <c r="Q1084" s="51">
        <v>19000</v>
      </c>
      <c r="R1084" s="51">
        <v>19000</v>
      </c>
      <c r="S1084" s="51">
        <v>19000</v>
      </c>
      <c r="T1084" s="51">
        <v>19000</v>
      </c>
    </row>
    <row r="1085" spans="1:20" s="10" customFormat="1" ht="65.099999999999994" customHeight="1" x14ac:dyDescent="0.3">
      <c r="A1085" s="13">
        <v>1075</v>
      </c>
      <c r="B1085" s="376"/>
      <c r="C1085" s="55" t="s">
        <v>401</v>
      </c>
      <c r="D1085" s="61" t="s">
        <v>37</v>
      </c>
      <c r="E1085" s="54" t="s">
        <v>44</v>
      </c>
      <c r="F1085" s="53" t="s">
        <v>402</v>
      </c>
      <c r="G1085" s="376"/>
      <c r="H1085" s="54" t="s">
        <v>44</v>
      </c>
      <c r="I1085" s="54" t="s">
        <v>44</v>
      </c>
      <c r="J1085" s="389"/>
      <c r="K1085" s="388"/>
      <c r="L1085" s="51">
        <v>70000</v>
      </c>
      <c r="M1085" s="51">
        <v>70000</v>
      </c>
      <c r="N1085" s="51">
        <v>71000</v>
      </c>
      <c r="O1085" s="51">
        <v>71000</v>
      </c>
      <c r="P1085" s="51">
        <v>71000</v>
      </c>
      <c r="Q1085" s="51">
        <v>71000</v>
      </c>
      <c r="R1085" s="51">
        <v>71000</v>
      </c>
      <c r="S1085" s="51">
        <v>71000</v>
      </c>
      <c r="T1085" s="51">
        <v>71000</v>
      </c>
    </row>
    <row r="1086" spans="1:20" s="10" customFormat="1" ht="65.099999999999994" customHeight="1" x14ac:dyDescent="0.3">
      <c r="A1086" s="13">
        <v>1076</v>
      </c>
      <c r="B1086" s="376"/>
      <c r="C1086" s="55" t="s">
        <v>403</v>
      </c>
      <c r="D1086" s="61" t="s">
        <v>37</v>
      </c>
      <c r="E1086" s="54" t="s">
        <v>44</v>
      </c>
      <c r="F1086" s="53" t="s">
        <v>404</v>
      </c>
      <c r="G1086" s="376"/>
      <c r="H1086" s="54" t="s">
        <v>44</v>
      </c>
      <c r="I1086" s="54" t="s">
        <v>44</v>
      </c>
      <c r="J1086" s="389"/>
      <c r="K1086" s="388"/>
      <c r="L1086" s="51">
        <v>160000</v>
      </c>
      <c r="M1086" s="51">
        <v>160000</v>
      </c>
      <c r="N1086" s="51">
        <v>161000</v>
      </c>
      <c r="O1086" s="51">
        <v>161000</v>
      </c>
      <c r="P1086" s="51">
        <v>161000</v>
      </c>
      <c r="Q1086" s="51">
        <v>161000</v>
      </c>
      <c r="R1086" s="51">
        <v>161000</v>
      </c>
      <c r="S1086" s="51">
        <v>161000</v>
      </c>
      <c r="T1086" s="51">
        <v>161000</v>
      </c>
    </row>
    <row r="1087" spans="1:20" s="10" customFormat="1" ht="118.5" customHeight="1" x14ac:dyDescent="0.3">
      <c r="A1087" s="13">
        <v>1077</v>
      </c>
      <c r="B1087" s="376"/>
      <c r="C1087" s="55" t="s">
        <v>1198</v>
      </c>
      <c r="D1087" s="61" t="s">
        <v>1194</v>
      </c>
      <c r="E1087" s="54" t="s">
        <v>1199</v>
      </c>
      <c r="F1087" s="53" t="s">
        <v>1261</v>
      </c>
      <c r="G1087" s="390" t="s">
        <v>2534</v>
      </c>
      <c r="H1087" s="54" t="s">
        <v>1131</v>
      </c>
      <c r="I1087" s="54" t="s">
        <v>1132</v>
      </c>
      <c r="J1087" s="392" t="s">
        <v>1268</v>
      </c>
      <c r="K1087" s="53"/>
      <c r="L1087" s="51">
        <v>22847.272727272728</v>
      </c>
      <c r="M1087" s="51">
        <v>22847.272727272728</v>
      </c>
      <c r="N1087" s="51">
        <v>27416.727272727272</v>
      </c>
      <c r="O1087" s="51">
        <v>27416.727272727272</v>
      </c>
      <c r="P1087" s="51">
        <v>27416.727272727272</v>
      </c>
      <c r="Q1087" s="51">
        <v>27416.727272727272</v>
      </c>
      <c r="R1087" s="51">
        <v>27416.727272727272</v>
      </c>
      <c r="S1087" s="51">
        <v>27416.727272727272</v>
      </c>
      <c r="T1087" s="51">
        <v>27416.727272727272</v>
      </c>
    </row>
    <row r="1088" spans="1:20" s="10" customFormat="1" ht="65.099999999999994" customHeight="1" x14ac:dyDescent="0.3">
      <c r="A1088" s="13">
        <v>1078</v>
      </c>
      <c r="B1088" s="376"/>
      <c r="C1088" s="55" t="s">
        <v>1198</v>
      </c>
      <c r="D1088" s="61" t="s">
        <v>37</v>
      </c>
      <c r="E1088" s="54" t="s">
        <v>44</v>
      </c>
      <c r="F1088" s="53" t="s">
        <v>1260</v>
      </c>
      <c r="G1088" s="390"/>
      <c r="H1088" s="54" t="s">
        <v>44</v>
      </c>
      <c r="I1088" s="54" t="s">
        <v>44</v>
      </c>
      <c r="J1088" s="392"/>
      <c r="K1088" s="53"/>
      <c r="L1088" s="51">
        <v>25000.909090909092</v>
      </c>
      <c r="M1088" s="51">
        <v>25000.909090909092</v>
      </c>
      <c r="N1088" s="51">
        <v>30001.090909090908</v>
      </c>
      <c r="O1088" s="51">
        <v>30001.090909090908</v>
      </c>
      <c r="P1088" s="51">
        <v>30001.090909090908</v>
      </c>
      <c r="Q1088" s="51">
        <v>30001.090909090908</v>
      </c>
      <c r="R1088" s="51">
        <v>30001.090909090908</v>
      </c>
      <c r="S1088" s="51">
        <v>30001.090909090908</v>
      </c>
      <c r="T1088" s="51">
        <v>30001.090909090908</v>
      </c>
    </row>
    <row r="1089" spans="1:20" s="10" customFormat="1" ht="65.099999999999994" customHeight="1" x14ac:dyDescent="0.3">
      <c r="A1089" s="13">
        <v>1079</v>
      </c>
      <c r="B1089" s="376"/>
      <c r="C1089" s="55" t="s">
        <v>1198</v>
      </c>
      <c r="D1089" s="61" t="s">
        <v>37</v>
      </c>
      <c r="E1089" s="54" t="s">
        <v>44</v>
      </c>
      <c r="F1089" s="53" t="s">
        <v>1200</v>
      </c>
      <c r="G1089" s="390"/>
      <c r="H1089" s="54" t="s">
        <v>44</v>
      </c>
      <c r="I1089" s="54" t="s">
        <v>44</v>
      </c>
      <c r="J1089" s="392"/>
      <c r="K1089" s="53"/>
      <c r="L1089" s="51">
        <v>77156.363636363632</v>
      </c>
      <c r="M1089" s="51">
        <v>77156.363636363632</v>
      </c>
      <c r="N1089" s="51">
        <v>92587.636363636353</v>
      </c>
      <c r="O1089" s="51">
        <v>92587.636363636353</v>
      </c>
      <c r="P1089" s="51">
        <v>92587.636363636353</v>
      </c>
      <c r="Q1089" s="51">
        <v>92587.636363636353</v>
      </c>
      <c r="R1089" s="51">
        <v>92587.636363636353</v>
      </c>
      <c r="S1089" s="51">
        <v>92587.636363636353</v>
      </c>
      <c r="T1089" s="51">
        <v>92587.636363636353</v>
      </c>
    </row>
    <row r="1090" spans="1:20" s="10" customFormat="1" ht="65.099999999999994" customHeight="1" x14ac:dyDescent="0.3">
      <c r="A1090" s="13">
        <v>1080</v>
      </c>
      <c r="B1090" s="376"/>
      <c r="C1090" s="55" t="s">
        <v>1198</v>
      </c>
      <c r="D1090" s="61" t="s">
        <v>37</v>
      </c>
      <c r="E1090" s="54" t="s">
        <v>44</v>
      </c>
      <c r="F1090" s="53" t="s">
        <v>1201</v>
      </c>
      <c r="G1090" s="390"/>
      <c r="H1090" s="54" t="s">
        <v>44</v>
      </c>
      <c r="I1090" s="54" t="s">
        <v>44</v>
      </c>
      <c r="J1090" s="392"/>
      <c r="K1090" s="53"/>
      <c r="L1090" s="51">
        <v>22847.272727272699</v>
      </c>
      <c r="M1090" s="51">
        <v>22847.272727272699</v>
      </c>
      <c r="N1090" s="51">
        <v>27416.727272727239</v>
      </c>
      <c r="O1090" s="51">
        <v>27416.727272727239</v>
      </c>
      <c r="P1090" s="51">
        <v>27416.727272727239</v>
      </c>
      <c r="Q1090" s="51">
        <v>27416.727272727239</v>
      </c>
      <c r="R1090" s="51">
        <v>27416.727272727239</v>
      </c>
      <c r="S1090" s="51">
        <v>27416.727272727239</v>
      </c>
      <c r="T1090" s="51">
        <v>27416.727272727239</v>
      </c>
    </row>
    <row r="1091" spans="1:20" s="10" customFormat="1" ht="65.099999999999994" customHeight="1" x14ac:dyDescent="0.3">
      <c r="A1091" s="13">
        <v>1081</v>
      </c>
      <c r="B1091" s="376"/>
      <c r="C1091" s="55" t="s">
        <v>1464</v>
      </c>
      <c r="D1091" s="61" t="s">
        <v>37</v>
      </c>
      <c r="E1091" s="54" t="s">
        <v>1465</v>
      </c>
      <c r="F1091" s="53" t="s">
        <v>390</v>
      </c>
      <c r="G1091" s="390" t="s">
        <v>2135</v>
      </c>
      <c r="H1091" s="391" t="s">
        <v>17</v>
      </c>
      <c r="I1091" s="391"/>
      <c r="J1091" s="392" t="s">
        <v>396</v>
      </c>
      <c r="K1091" s="53"/>
      <c r="L1091" s="51">
        <v>12425</v>
      </c>
      <c r="M1091" s="51">
        <v>12425</v>
      </c>
      <c r="N1091" s="51">
        <v>12425</v>
      </c>
      <c r="O1091" s="51">
        <v>12425</v>
      </c>
      <c r="P1091" s="51">
        <v>12425</v>
      </c>
      <c r="Q1091" s="51">
        <v>12425</v>
      </c>
      <c r="R1091" s="51">
        <v>12425</v>
      </c>
      <c r="S1091" s="51">
        <v>12425</v>
      </c>
      <c r="T1091" s="51">
        <v>12425</v>
      </c>
    </row>
    <row r="1092" spans="1:20" s="10" customFormat="1" ht="65.099999999999994" customHeight="1" x14ac:dyDescent="0.3">
      <c r="A1092" s="13">
        <v>1082</v>
      </c>
      <c r="B1092" s="376"/>
      <c r="C1092" s="55" t="s">
        <v>1466</v>
      </c>
      <c r="D1092" s="61" t="s">
        <v>37</v>
      </c>
      <c r="E1092" s="54" t="s">
        <v>1467</v>
      </c>
      <c r="F1092" s="53" t="s">
        <v>390</v>
      </c>
      <c r="G1092" s="390"/>
      <c r="H1092" s="391"/>
      <c r="I1092" s="391"/>
      <c r="J1092" s="392"/>
      <c r="K1092" s="53"/>
      <c r="L1092" s="51">
        <v>9000</v>
      </c>
      <c r="M1092" s="51">
        <v>9000</v>
      </c>
      <c r="N1092" s="51">
        <v>9000</v>
      </c>
      <c r="O1092" s="51">
        <v>9000</v>
      </c>
      <c r="P1092" s="51">
        <v>9000</v>
      </c>
      <c r="Q1092" s="51">
        <v>9000</v>
      </c>
      <c r="R1092" s="51">
        <v>9000</v>
      </c>
      <c r="S1092" s="51">
        <v>9000</v>
      </c>
      <c r="T1092" s="51">
        <v>9000</v>
      </c>
    </row>
    <row r="1093" spans="1:20" s="10" customFormat="1" ht="65.099999999999994" customHeight="1" x14ac:dyDescent="0.3">
      <c r="A1093" s="13">
        <v>1083</v>
      </c>
      <c r="B1093" s="376"/>
      <c r="C1093" s="55" t="s">
        <v>1468</v>
      </c>
      <c r="D1093" s="61" t="s">
        <v>352</v>
      </c>
      <c r="E1093" s="54" t="s">
        <v>1469</v>
      </c>
      <c r="F1093" s="53" t="s">
        <v>1470</v>
      </c>
      <c r="G1093" s="390"/>
      <c r="H1093" s="391"/>
      <c r="I1093" s="391"/>
      <c r="J1093" s="392"/>
      <c r="K1093" s="53"/>
      <c r="L1093" s="51">
        <v>182540</v>
      </c>
      <c r="M1093" s="51">
        <v>182540</v>
      </c>
      <c r="N1093" s="51">
        <v>182540</v>
      </c>
      <c r="O1093" s="51">
        <v>182540</v>
      </c>
      <c r="P1093" s="51">
        <v>182540</v>
      </c>
      <c r="Q1093" s="51">
        <v>182540</v>
      </c>
      <c r="R1093" s="51">
        <v>182540</v>
      </c>
      <c r="S1093" s="51">
        <v>182540</v>
      </c>
      <c r="T1093" s="51">
        <v>182540</v>
      </c>
    </row>
    <row r="1094" spans="1:20" s="10" customFormat="1" ht="65.099999999999994" customHeight="1" x14ac:dyDescent="0.3">
      <c r="A1094" s="13">
        <v>1084</v>
      </c>
      <c r="B1094" s="376"/>
      <c r="C1094" s="55" t="s">
        <v>1471</v>
      </c>
      <c r="D1094" s="61" t="s">
        <v>352</v>
      </c>
      <c r="E1094" s="54" t="s">
        <v>1472</v>
      </c>
      <c r="F1094" s="53" t="s">
        <v>1473</v>
      </c>
      <c r="G1094" s="390"/>
      <c r="H1094" s="391"/>
      <c r="I1094" s="391"/>
      <c r="J1094" s="392"/>
      <c r="K1094" s="53"/>
      <c r="L1094" s="51">
        <v>94458</v>
      </c>
      <c r="M1094" s="51">
        <v>94458</v>
      </c>
      <c r="N1094" s="51">
        <v>94458</v>
      </c>
      <c r="O1094" s="51">
        <v>94458</v>
      </c>
      <c r="P1094" s="51">
        <v>94458</v>
      </c>
      <c r="Q1094" s="51">
        <v>94458</v>
      </c>
      <c r="R1094" s="51">
        <v>94458</v>
      </c>
      <c r="S1094" s="51">
        <v>94458</v>
      </c>
      <c r="T1094" s="51">
        <v>94458</v>
      </c>
    </row>
    <row r="1095" spans="1:20" s="10" customFormat="1" ht="65.099999999999994" customHeight="1" x14ac:dyDescent="0.3">
      <c r="A1095" s="13">
        <v>1085</v>
      </c>
      <c r="B1095" s="376"/>
      <c r="C1095" s="55" t="s">
        <v>1474</v>
      </c>
      <c r="D1095" s="61" t="s">
        <v>352</v>
      </c>
      <c r="E1095" s="54" t="s">
        <v>1475</v>
      </c>
      <c r="F1095" s="53" t="s">
        <v>1470</v>
      </c>
      <c r="G1095" s="390"/>
      <c r="H1095" s="391"/>
      <c r="I1095" s="391"/>
      <c r="J1095" s="392"/>
      <c r="K1095" s="53"/>
      <c r="L1095" s="51">
        <v>220000</v>
      </c>
      <c r="M1095" s="51">
        <v>220000</v>
      </c>
      <c r="N1095" s="51">
        <v>220000</v>
      </c>
      <c r="O1095" s="51">
        <v>220000</v>
      </c>
      <c r="P1095" s="51">
        <v>220000</v>
      </c>
      <c r="Q1095" s="51">
        <v>220000</v>
      </c>
      <c r="R1095" s="51">
        <v>220000</v>
      </c>
      <c r="S1095" s="51">
        <v>220000</v>
      </c>
      <c r="T1095" s="51">
        <v>220000</v>
      </c>
    </row>
    <row r="1096" spans="1:20" s="10" customFormat="1" ht="65.099999999999994" customHeight="1" x14ac:dyDescent="0.3">
      <c r="A1096" s="13">
        <v>1086</v>
      </c>
      <c r="B1096" s="376"/>
      <c r="C1096" s="55" t="s">
        <v>1476</v>
      </c>
      <c r="D1096" s="61" t="s">
        <v>352</v>
      </c>
      <c r="E1096" s="54" t="s">
        <v>1477</v>
      </c>
      <c r="F1096" s="53" t="s">
        <v>1473</v>
      </c>
      <c r="G1096" s="390"/>
      <c r="H1096" s="391"/>
      <c r="I1096" s="391"/>
      <c r="J1096" s="392"/>
      <c r="K1096" s="53"/>
      <c r="L1096" s="51">
        <v>147714</v>
      </c>
      <c r="M1096" s="51">
        <v>147714</v>
      </c>
      <c r="N1096" s="51">
        <v>147714</v>
      </c>
      <c r="O1096" s="51">
        <v>147714</v>
      </c>
      <c r="P1096" s="51">
        <v>147714</v>
      </c>
      <c r="Q1096" s="51">
        <v>147714</v>
      </c>
      <c r="R1096" s="51">
        <v>147714</v>
      </c>
      <c r="S1096" s="51">
        <v>147714</v>
      </c>
      <c r="T1096" s="51">
        <v>147714</v>
      </c>
    </row>
    <row r="1097" spans="1:20" s="10" customFormat="1" ht="65.099999999999994" customHeight="1" x14ac:dyDescent="0.3">
      <c r="A1097" s="13">
        <v>1087</v>
      </c>
      <c r="B1097" s="376"/>
      <c r="C1097" s="55" t="s">
        <v>1478</v>
      </c>
      <c r="D1097" s="61" t="s">
        <v>352</v>
      </c>
      <c r="E1097" s="54" t="s">
        <v>52</v>
      </c>
      <c r="F1097" s="53" t="s">
        <v>1470</v>
      </c>
      <c r="G1097" s="390"/>
      <c r="H1097" s="391"/>
      <c r="I1097" s="391"/>
      <c r="J1097" s="392"/>
      <c r="K1097" s="53"/>
      <c r="L1097" s="51">
        <v>118564</v>
      </c>
      <c r="M1097" s="51">
        <v>118564</v>
      </c>
      <c r="N1097" s="51">
        <v>118564</v>
      </c>
      <c r="O1097" s="51">
        <v>118564</v>
      </c>
      <c r="P1097" s="51">
        <v>118564</v>
      </c>
      <c r="Q1097" s="51">
        <v>118564</v>
      </c>
      <c r="R1097" s="51">
        <v>118564</v>
      </c>
      <c r="S1097" s="51">
        <v>118564</v>
      </c>
      <c r="T1097" s="51">
        <v>118564</v>
      </c>
    </row>
    <row r="1098" spans="1:20" s="10" customFormat="1" ht="65.099999999999994" customHeight="1" x14ac:dyDescent="0.3">
      <c r="A1098" s="13">
        <v>1088</v>
      </c>
      <c r="B1098" s="376"/>
      <c r="C1098" s="55" t="s">
        <v>1479</v>
      </c>
      <c r="D1098" s="61" t="s">
        <v>352</v>
      </c>
      <c r="E1098" s="54" t="s">
        <v>52</v>
      </c>
      <c r="F1098" s="53" t="s">
        <v>1473</v>
      </c>
      <c r="G1098" s="390"/>
      <c r="H1098" s="391"/>
      <c r="I1098" s="391"/>
      <c r="J1098" s="392"/>
      <c r="K1098" s="53"/>
      <c r="L1098" s="51">
        <v>80521</v>
      </c>
      <c r="M1098" s="51">
        <v>80521</v>
      </c>
      <c r="N1098" s="51">
        <v>80521</v>
      </c>
      <c r="O1098" s="51">
        <v>80521</v>
      </c>
      <c r="P1098" s="51">
        <v>80521</v>
      </c>
      <c r="Q1098" s="51">
        <v>80521</v>
      </c>
      <c r="R1098" s="51">
        <v>80521</v>
      </c>
      <c r="S1098" s="51">
        <v>80521</v>
      </c>
      <c r="T1098" s="51">
        <v>80521</v>
      </c>
    </row>
    <row r="1099" spans="1:20" s="10" customFormat="1" ht="65.099999999999994" customHeight="1" x14ac:dyDescent="0.3">
      <c r="A1099" s="13">
        <v>1089</v>
      </c>
      <c r="B1099" s="376"/>
      <c r="C1099" s="55" t="s">
        <v>1480</v>
      </c>
      <c r="D1099" s="61" t="s">
        <v>352</v>
      </c>
      <c r="E1099" s="54" t="s">
        <v>52</v>
      </c>
      <c r="F1099" s="53" t="s">
        <v>1470</v>
      </c>
      <c r="G1099" s="390"/>
      <c r="H1099" s="391"/>
      <c r="I1099" s="391"/>
      <c r="J1099" s="392"/>
      <c r="K1099" s="53"/>
      <c r="L1099" s="51">
        <v>105000</v>
      </c>
      <c r="M1099" s="51">
        <v>105000</v>
      </c>
      <c r="N1099" s="51">
        <v>105000</v>
      </c>
      <c r="O1099" s="51">
        <v>105000</v>
      </c>
      <c r="P1099" s="51">
        <v>105000</v>
      </c>
      <c r="Q1099" s="51">
        <v>105000</v>
      </c>
      <c r="R1099" s="51">
        <v>105000</v>
      </c>
      <c r="S1099" s="51">
        <v>105000</v>
      </c>
      <c r="T1099" s="51">
        <v>105000</v>
      </c>
    </row>
    <row r="1100" spans="1:20" s="10" customFormat="1" ht="65.099999999999994" customHeight="1" x14ac:dyDescent="0.3">
      <c r="A1100" s="13">
        <v>1090</v>
      </c>
      <c r="B1100" s="376"/>
      <c r="C1100" s="55" t="s">
        <v>1481</v>
      </c>
      <c r="D1100" s="61" t="s">
        <v>352</v>
      </c>
      <c r="E1100" s="54" t="s">
        <v>52</v>
      </c>
      <c r="F1100" s="53" t="s">
        <v>1470</v>
      </c>
      <c r="G1100" s="390"/>
      <c r="H1100" s="391"/>
      <c r="I1100" s="391"/>
      <c r="J1100" s="392"/>
      <c r="K1100" s="53"/>
      <c r="L1100" s="51">
        <v>166889</v>
      </c>
      <c r="M1100" s="51">
        <v>166889</v>
      </c>
      <c r="N1100" s="51">
        <v>166889</v>
      </c>
      <c r="O1100" s="51">
        <v>166889</v>
      </c>
      <c r="P1100" s="51">
        <v>166889</v>
      </c>
      <c r="Q1100" s="51">
        <v>166889</v>
      </c>
      <c r="R1100" s="51">
        <v>166889</v>
      </c>
      <c r="S1100" s="51">
        <v>166889</v>
      </c>
      <c r="T1100" s="51">
        <v>166889</v>
      </c>
    </row>
    <row r="1101" spans="1:20" s="10" customFormat="1" ht="65.099999999999994" customHeight="1" x14ac:dyDescent="0.3">
      <c r="A1101" s="13">
        <v>1091</v>
      </c>
      <c r="B1101" s="376"/>
      <c r="C1101" s="55" t="s">
        <v>1482</v>
      </c>
      <c r="D1101" s="61" t="s">
        <v>352</v>
      </c>
      <c r="E1101" s="54" t="s">
        <v>52</v>
      </c>
      <c r="F1101" s="53" t="s">
        <v>1470</v>
      </c>
      <c r="G1101" s="390"/>
      <c r="H1101" s="391"/>
      <c r="I1101" s="391"/>
      <c r="J1101" s="392"/>
      <c r="K1101" s="53"/>
      <c r="L1101" s="51">
        <v>148000</v>
      </c>
      <c r="M1101" s="51">
        <v>148000</v>
      </c>
      <c r="N1101" s="51">
        <v>148000</v>
      </c>
      <c r="O1101" s="51">
        <v>148000</v>
      </c>
      <c r="P1101" s="51">
        <v>148000</v>
      </c>
      <c r="Q1101" s="51">
        <v>148000</v>
      </c>
      <c r="R1101" s="51">
        <v>148000</v>
      </c>
      <c r="S1101" s="51">
        <v>148000</v>
      </c>
      <c r="T1101" s="51">
        <v>148000</v>
      </c>
    </row>
    <row r="1102" spans="1:20" s="10" customFormat="1" ht="65.099999999999994" customHeight="1" x14ac:dyDescent="0.3">
      <c r="A1102" s="13">
        <v>1092</v>
      </c>
      <c r="B1102" s="376"/>
      <c r="C1102" s="55" t="s">
        <v>1483</v>
      </c>
      <c r="D1102" s="61" t="s">
        <v>37</v>
      </c>
      <c r="E1102" s="54" t="s">
        <v>52</v>
      </c>
      <c r="F1102" s="53" t="s">
        <v>1454</v>
      </c>
      <c r="G1102" s="390"/>
      <c r="H1102" s="391"/>
      <c r="I1102" s="391"/>
      <c r="J1102" s="392"/>
      <c r="K1102" s="53"/>
      <c r="L1102" s="51">
        <v>193000</v>
      </c>
      <c r="M1102" s="51">
        <v>193000</v>
      </c>
      <c r="N1102" s="51">
        <v>193000</v>
      </c>
      <c r="O1102" s="51">
        <v>193000</v>
      </c>
      <c r="P1102" s="51">
        <v>193000</v>
      </c>
      <c r="Q1102" s="51">
        <v>193000</v>
      </c>
      <c r="R1102" s="51">
        <v>193000</v>
      </c>
      <c r="S1102" s="51">
        <v>193000</v>
      </c>
      <c r="T1102" s="51">
        <v>193000</v>
      </c>
    </row>
    <row r="1103" spans="1:20" s="10" customFormat="1" ht="65.099999999999994" customHeight="1" x14ac:dyDescent="0.3">
      <c r="A1103" s="13">
        <v>1093</v>
      </c>
      <c r="B1103" s="376"/>
      <c r="C1103" s="55" t="s">
        <v>1852</v>
      </c>
      <c r="D1103" s="61" t="s">
        <v>352</v>
      </c>
      <c r="E1103" s="54" t="s">
        <v>1513</v>
      </c>
      <c r="F1103" s="53" t="s">
        <v>1470</v>
      </c>
      <c r="G1103" s="390" t="s">
        <v>1843</v>
      </c>
      <c r="H1103" s="391" t="s">
        <v>17</v>
      </c>
      <c r="I1103" s="391" t="s">
        <v>1844</v>
      </c>
      <c r="J1103" s="392" t="s">
        <v>396</v>
      </c>
      <c r="K1103" s="388" t="s">
        <v>1845</v>
      </c>
      <c r="L1103" s="51">
        <v>2675000</v>
      </c>
      <c r="M1103" s="51">
        <v>2675000</v>
      </c>
      <c r="N1103" s="51">
        <v>2675000</v>
      </c>
      <c r="O1103" s="51">
        <v>2675000</v>
      </c>
      <c r="P1103" s="51">
        <v>2675000</v>
      </c>
      <c r="Q1103" s="51">
        <v>2675000</v>
      </c>
      <c r="R1103" s="51">
        <v>2675000</v>
      </c>
      <c r="S1103" s="51">
        <v>2675000</v>
      </c>
      <c r="T1103" s="51">
        <v>2675000</v>
      </c>
    </row>
    <row r="1104" spans="1:20" s="10" customFormat="1" ht="65.099999999999994" customHeight="1" x14ac:dyDescent="0.3">
      <c r="A1104" s="13">
        <v>1094</v>
      </c>
      <c r="B1104" s="376"/>
      <c r="C1104" s="55" t="s">
        <v>1853</v>
      </c>
      <c r="D1104" s="61" t="s">
        <v>352</v>
      </c>
      <c r="E1104" s="54" t="s">
        <v>1513</v>
      </c>
      <c r="F1104" s="53" t="s">
        <v>1847</v>
      </c>
      <c r="G1104" s="390"/>
      <c r="H1104" s="391"/>
      <c r="I1104" s="391"/>
      <c r="J1104" s="392"/>
      <c r="K1104" s="388"/>
      <c r="L1104" s="51">
        <v>3789000</v>
      </c>
      <c r="M1104" s="51">
        <v>3789000</v>
      </c>
      <c r="N1104" s="51">
        <v>3789000</v>
      </c>
      <c r="O1104" s="51">
        <v>3789000</v>
      </c>
      <c r="P1104" s="51">
        <v>3789000</v>
      </c>
      <c r="Q1104" s="51">
        <v>3789000</v>
      </c>
      <c r="R1104" s="51">
        <v>3789000</v>
      </c>
      <c r="S1104" s="51">
        <v>3789000</v>
      </c>
      <c r="T1104" s="51">
        <v>3789000</v>
      </c>
    </row>
    <row r="1105" spans="1:20" s="10" customFormat="1" ht="65.099999999999994" customHeight="1" x14ac:dyDescent="0.3">
      <c r="A1105" s="13">
        <v>1095</v>
      </c>
      <c r="B1105" s="376"/>
      <c r="C1105" s="55" t="s">
        <v>1854</v>
      </c>
      <c r="D1105" s="61" t="s">
        <v>352</v>
      </c>
      <c r="E1105" s="391" t="s">
        <v>52</v>
      </c>
      <c r="F1105" s="53" t="s">
        <v>1848</v>
      </c>
      <c r="G1105" s="390"/>
      <c r="H1105" s="391"/>
      <c r="I1105" s="391"/>
      <c r="J1105" s="392"/>
      <c r="K1105" s="388"/>
      <c r="L1105" s="51">
        <v>2252000</v>
      </c>
      <c r="M1105" s="51">
        <v>2252000</v>
      </c>
      <c r="N1105" s="51">
        <v>2252000</v>
      </c>
      <c r="O1105" s="51">
        <v>2252000</v>
      </c>
      <c r="P1105" s="51">
        <v>2252000</v>
      </c>
      <c r="Q1105" s="51">
        <v>2252000</v>
      </c>
      <c r="R1105" s="51">
        <v>2252000</v>
      </c>
      <c r="S1105" s="51">
        <v>2252000</v>
      </c>
      <c r="T1105" s="51">
        <v>2252000</v>
      </c>
    </row>
    <row r="1106" spans="1:20" s="10" customFormat="1" ht="65.099999999999994" customHeight="1" x14ac:dyDescent="0.3">
      <c r="A1106" s="13">
        <v>1096</v>
      </c>
      <c r="B1106" s="376"/>
      <c r="C1106" s="55" t="s">
        <v>1855</v>
      </c>
      <c r="D1106" s="61" t="s">
        <v>352</v>
      </c>
      <c r="E1106" s="391"/>
      <c r="F1106" s="53" t="s">
        <v>1849</v>
      </c>
      <c r="G1106" s="390"/>
      <c r="H1106" s="391"/>
      <c r="I1106" s="391"/>
      <c r="J1106" s="392"/>
      <c r="K1106" s="388"/>
      <c r="L1106" s="51">
        <v>1962000</v>
      </c>
      <c r="M1106" s="51">
        <v>1962000</v>
      </c>
      <c r="N1106" s="51">
        <v>1962000</v>
      </c>
      <c r="O1106" s="51">
        <v>1962000</v>
      </c>
      <c r="P1106" s="51">
        <v>1962000</v>
      </c>
      <c r="Q1106" s="51">
        <v>1962000</v>
      </c>
      <c r="R1106" s="51">
        <v>1962000</v>
      </c>
      <c r="S1106" s="51">
        <v>1962000</v>
      </c>
      <c r="T1106" s="51">
        <v>1962000</v>
      </c>
    </row>
    <row r="1107" spans="1:20" s="10" customFormat="1" ht="65.099999999999994" customHeight="1" x14ac:dyDescent="0.3">
      <c r="A1107" s="13">
        <v>1097</v>
      </c>
      <c r="B1107" s="376"/>
      <c r="C1107" s="55" t="s">
        <v>1856</v>
      </c>
      <c r="D1107" s="61" t="s">
        <v>352</v>
      </c>
      <c r="E1107" s="391"/>
      <c r="F1107" s="53" t="s">
        <v>1850</v>
      </c>
      <c r="G1107" s="390"/>
      <c r="H1107" s="391"/>
      <c r="I1107" s="391"/>
      <c r="J1107" s="392"/>
      <c r="K1107" s="388"/>
      <c r="L1107" s="51">
        <v>1015000</v>
      </c>
      <c r="M1107" s="51">
        <v>1015000</v>
      </c>
      <c r="N1107" s="51">
        <v>1015000</v>
      </c>
      <c r="O1107" s="51">
        <v>1015000</v>
      </c>
      <c r="P1107" s="51">
        <v>1015000</v>
      </c>
      <c r="Q1107" s="51">
        <v>1015000</v>
      </c>
      <c r="R1107" s="51">
        <v>1015000</v>
      </c>
      <c r="S1107" s="51">
        <v>1015000</v>
      </c>
      <c r="T1107" s="51">
        <v>1015000</v>
      </c>
    </row>
    <row r="1108" spans="1:20" s="10" customFormat="1" ht="65.099999999999994" customHeight="1" x14ac:dyDescent="0.3">
      <c r="A1108" s="13">
        <v>1098</v>
      </c>
      <c r="B1108" s="376"/>
      <c r="C1108" s="55" t="s">
        <v>1857</v>
      </c>
      <c r="D1108" s="61" t="s">
        <v>352</v>
      </c>
      <c r="E1108" s="391"/>
      <c r="F1108" s="53" t="s">
        <v>1851</v>
      </c>
      <c r="G1108" s="390"/>
      <c r="H1108" s="391"/>
      <c r="I1108" s="391"/>
      <c r="J1108" s="392"/>
      <c r="K1108" s="388"/>
      <c r="L1108" s="51">
        <v>2909000</v>
      </c>
      <c r="M1108" s="51">
        <v>2909000</v>
      </c>
      <c r="N1108" s="51">
        <v>2909000</v>
      </c>
      <c r="O1108" s="51">
        <v>2909000</v>
      </c>
      <c r="P1108" s="51">
        <v>2909000</v>
      </c>
      <c r="Q1108" s="51">
        <v>2909000</v>
      </c>
      <c r="R1108" s="51">
        <v>2909000</v>
      </c>
      <c r="S1108" s="51">
        <v>2909000</v>
      </c>
      <c r="T1108" s="51">
        <v>2909000</v>
      </c>
    </row>
    <row r="1109" spans="1:20" s="10" customFormat="1" ht="65.099999999999994" customHeight="1" x14ac:dyDescent="0.3">
      <c r="A1109" s="13">
        <v>1099</v>
      </c>
      <c r="B1109" s="376"/>
      <c r="C1109" s="55" t="s">
        <v>1846</v>
      </c>
      <c r="D1109" s="61" t="s">
        <v>37</v>
      </c>
      <c r="E1109" s="54" t="s">
        <v>313</v>
      </c>
      <c r="F1109" s="53" t="s">
        <v>390</v>
      </c>
      <c r="G1109" s="390"/>
      <c r="H1109" s="391"/>
      <c r="I1109" s="391"/>
      <c r="J1109" s="392"/>
      <c r="K1109" s="388"/>
      <c r="L1109" s="51">
        <v>462000</v>
      </c>
      <c r="M1109" s="51">
        <v>462000</v>
      </c>
      <c r="N1109" s="51">
        <v>462000</v>
      </c>
      <c r="O1109" s="51">
        <v>462000</v>
      </c>
      <c r="P1109" s="51">
        <v>462000</v>
      </c>
      <c r="Q1109" s="51">
        <v>462000</v>
      </c>
      <c r="R1109" s="51">
        <v>462000</v>
      </c>
      <c r="S1109" s="51">
        <v>462000</v>
      </c>
      <c r="T1109" s="51">
        <v>462000</v>
      </c>
    </row>
    <row r="1110" spans="1:20" s="10" customFormat="1" ht="65.099999999999994" customHeight="1" x14ac:dyDescent="0.3">
      <c r="A1110" s="13">
        <v>1100</v>
      </c>
      <c r="B1110" s="376"/>
      <c r="C1110" s="55" t="s">
        <v>1863</v>
      </c>
      <c r="D1110" s="61" t="s">
        <v>37</v>
      </c>
      <c r="E1110" s="54" t="s">
        <v>313</v>
      </c>
      <c r="F1110" s="53" t="s">
        <v>1873</v>
      </c>
      <c r="G1110" s="401" t="s">
        <v>1883</v>
      </c>
      <c r="H1110" s="391" t="s">
        <v>17</v>
      </c>
      <c r="I1110" s="391"/>
      <c r="J1110" s="392" t="s">
        <v>396</v>
      </c>
      <c r="K1110" s="53"/>
      <c r="L1110" s="51">
        <v>453636.36363636359</v>
      </c>
      <c r="M1110" s="51">
        <v>453636.36363636359</v>
      </c>
      <c r="N1110" s="51">
        <v>453636.36363636359</v>
      </c>
      <c r="O1110" s="51">
        <v>453636.36363636359</v>
      </c>
      <c r="P1110" s="51">
        <v>453636.36363636359</v>
      </c>
      <c r="Q1110" s="51">
        <v>453636.36363636359</v>
      </c>
      <c r="R1110" s="51">
        <v>453636.36363636359</v>
      </c>
      <c r="S1110" s="51">
        <v>453636.36363636359</v>
      </c>
      <c r="T1110" s="51">
        <v>453636.36363636359</v>
      </c>
    </row>
    <row r="1111" spans="1:20" s="10" customFormat="1" ht="65.099999999999994" customHeight="1" x14ac:dyDescent="0.3">
      <c r="A1111" s="13">
        <v>1101</v>
      </c>
      <c r="B1111" s="376"/>
      <c r="C1111" s="55" t="s">
        <v>1864</v>
      </c>
      <c r="D1111" s="61" t="s">
        <v>37</v>
      </c>
      <c r="E1111" s="54" t="s">
        <v>1877</v>
      </c>
      <c r="F1111" s="53" t="s">
        <v>1873</v>
      </c>
      <c r="G1111" s="401"/>
      <c r="H1111" s="391"/>
      <c r="I1111" s="391"/>
      <c r="J1111" s="392"/>
      <c r="K1111" s="53"/>
      <c r="L1111" s="51">
        <v>598181.81818181812</v>
      </c>
      <c r="M1111" s="51">
        <v>598181.81818181812</v>
      </c>
      <c r="N1111" s="51">
        <v>598181.81818181812</v>
      </c>
      <c r="O1111" s="51">
        <v>598181.81818181812</v>
      </c>
      <c r="P1111" s="51">
        <v>598181.81818181812</v>
      </c>
      <c r="Q1111" s="51">
        <v>598181.81818181812</v>
      </c>
      <c r="R1111" s="51">
        <v>598181.81818181812</v>
      </c>
      <c r="S1111" s="51">
        <v>598181.81818181812</v>
      </c>
      <c r="T1111" s="51">
        <v>598181.81818181812</v>
      </c>
    </row>
    <row r="1112" spans="1:20" s="10" customFormat="1" ht="65.099999999999994" customHeight="1" x14ac:dyDescent="0.3">
      <c r="A1112" s="13">
        <v>1102</v>
      </c>
      <c r="B1112" s="376"/>
      <c r="C1112" s="55" t="s">
        <v>1865</v>
      </c>
      <c r="D1112" s="61" t="s">
        <v>37</v>
      </c>
      <c r="E1112" s="54" t="s">
        <v>1878</v>
      </c>
      <c r="F1112" s="53" t="s">
        <v>1873</v>
      </c>
      <c r="G1112" s="401"/>
      <c r="H1112" s="391"/>
      <c r="I1112" s="391"/>
      <c r="J1112" s="392"/>
      <c r="K1112" s="53"/>
      <c r="L1112" s="51">
        <v>452727.27272727271</v>
      </c>
      <c r="M1112" s="51">
        <v>452727.27272727271</v>
      </c>
      <c r="N1112" s="51">
        <v>452727.27272727271</v>
      </c>
      <c r="O1112" s="51">
        <v>452727.27272727271</v>
      </c>
      <c r="P1112" s="51">
        <v>452727.27272727271</v>
      </c>
      <c r="Q1112" s="51">
        <v>452727.27272727271</v>
      </c>
      <c r="R1112" s="51">
        <v>452727.27272727271</v>
      </c>
      <c r="S1112" s="51">
        <v>452727.27272727271</v>
      </c>
      <c r="T1112" s="51">
        <v>452727.27272727271</v>
      </c>
    </row>
    <row r="1113" spans="1:20" s="10" customFormat="1" ht="65.099999999999994" customHeight="1" x14ac:dyDescent="0.3">
      <c r="A1113" s="13">
        <v>1103</v>
      </c>
      <c r="B1113" s="376"/>
      <c r="C1113" s="55" t="s">
        <v>1866</v>
      </c>
      <c r="D1113" s="61" t="s">
        <v>352</v>
      </c>
      <c r="E1113" s="54" t="s">
        <v>1879</v>
      </c>
      <c r="F1113" s="53" t="s">
        <v>1874</v>
      </c>
      <c r="G1113" s="401"/>
      <c r="H1113" s="391"/>
      <c r="I1113" s="391"/>
      <c r="J1113" s="392"/>
      <c r="K1113" s="53"/>
      <c r="L1113" s="51">
        <v>2932727.2727272725</v>
      </c>
      <c r="M1113" s="51">
        <v>2932727.2727272725</v>
      </c>
      <c r="N1113" s="51">
        <v>2932727.2727272725</v>
      </c>
      <c r="O1113" s="51">
        <v>2932727.2727272725</v>
      </c>
      <c r="P1113" s="51">
        <v>2932727.2727272725</v>
      </c>
      <c r="Q1113" s="51">
        <v>2932727.2727272725</v>
      </c>
      <c r="R1113" s="51">
        <v>2932727.2727272725</v>
      </c>
      <c r="S1113" s="51">
        <v>2932727.2727272725</v>
      </c>
      <c r="T1113" s="51">
        <v>2932727.2727272725</v>
      </c>
    </row>
    <row r="1114" spans="1:20" s="10" customFormat="1" ht="65.099999999999994" customHeight="1" x14ac:dyDescent="0.3">
      <c r="A1114" s="13">
        <v>1104</v>
      </c>
      <c r="B1114" s="376"/>
      <c r="C1114" s="55" t="s">
        <v>1867</v>
      </c>
      <c r="D1114" s="61" t="s">
        <v>352</v>
      </c>
      <c r="E1114" s="54" t="s">
        <v>1880</v>
      </c>
      <c r="F1114" s="53" t="s">
        <v>1874</v>
      </c>
      <c r="G1114" s="401"/>
      <c r="H1114" s="391"/>
      <c r="I1114" s="391"/>
      <c r="J1114" s="392"/>
      <c r="K1114" s="53"/>
      <c r="L1114" s="51">
        <v>2526363.6363636362</v>
      </c>
      <c r="M1114" s="51">
        <v>2526363.6363636362</v>
      </c>
      <c r="N1114" s="51">
        <v>2526363.6363636362</v>
      </c>
      <c r="O1114" s="51">
        <v>2526363.6363636362</v>
      </c>
      <c r="P1114" s="51">
        <v>2526363.6363636362</v>
      </c>
      <c r="Q1114" s="51">
        <v>2526363.6363636362</v>
      </c>
      <c r="R1114" s="51">
        <v>2526363.6363636362</v>
      </c>
      <c r="S1114" s="51">
        <v>2526363.6363636362</v>
      </c>
      <c r="T1114" s="51">
        <v>2526363.6363636362</v>
      </c>
    </row>
    <row r="1115" spans="1:20" s="10" customFormat="1" ht="65.099999999999994" customHeight="1" x14ac:dyDescent="0.3">
      <c r="A1115" s="13">
        <v>1105</v>
      </c>
      <c r="B1115" s="376"/>
      <c r="C1115" s="55" t="s">
        <v>1868</v>
      </c>
      <c r="D1115" s="61" t="s">
        <v>352</v>
      </c>
      <c r="E1115" s="54" t="s">
        <v>1881</v>
      </c>
      <c r="F1115" s="53" t="s">
        <v>1874</v>
      </c>
      <c r="G1115" s="401"/>
      <c r="H1115" s="391"/>
      <c r="I1115" s="391"/>
      <c r="J1115" s="392"/>
      <c r="K1115" s="53"/>
      <c r="L1115" s="51">
        <v>4034545.4545454541</v>
      </c>
      <c r="M1115" s="51">
        <v>4034545.4545454541</v>
      </c>
      <c r="N1115" s="51">
        <v>4034545.4545454541</v>
      </c>
      <c r="O1115" s="51">
        <v>4034545.4545454541</v>
      </c>
      <c r="P1115" s="51">
        <v>4034545.4545454541</v>
      </c>
      <c r="Q1115" s="51">
        <v>4034545.4545454541</v>
      </c>
      <c r="R1115" s="51">
        <v>4034545.4545454541</v>
      </c>
      <c r="S1115" s="51">
        <v>4034545.4545454541</v>
      </c>
      <c r="T1115" s="51">
        <v>4034545.4545454541</v>
      </c>
    </row>
    <row r="1116" spans="1:20" s="10" customFormat="1" ht="65.099999999999994" customHeight="1" x14ac:dyDescent="0.3">
      <c r="A1116" s="13">
        <v>1106</v>
      </c>
      <c r="B1116" s="376"/>
      <c r="C1116" s="55" t="s">
        <v>1869</v>
      </c>
      <c r="D1116" s="61" t="s">
        <v>352</v>
      </c>
      <c r="E1116" s="54" t="s">
        <v>1882</v>
      </c>
      <c r="F1116" s="53" t="s">
        <v>1875</v>
      </c>
      <c r="G1116" s="401"/>
      <c r="H1116" s="391"/>
      <c r="I1116" s="391"/>
      <c r="J1116" s="392"/>
      <c r="K1116" s="53"/>
      <c r="L1116" s="51">
        <v>872727.27272727271</v>
      </c>
      <c r="M1116" s="51">
        <v>872727.27272727271</v>
      </c>
      <c r="N1116" s="51">
        <v>872727.27272727271</v>
      </c>
      <c r="O1116" s="51">
        <v>872727.27272727271</v>
      </c>
      <c r="P1116" s="51">
        <v>872727.27272727271</v>
      </c>
      <c r="Q1116" s="51">
        <v>872727.27272727271</v>
      </c>
      <c r="R1116" s="51">
        <v>872727.27272727271</v>
      </c>
      <c r="S1116" s="51">
        <v>872727.27272727271</v>
      </c>
      <c r="T1116" s="51">
        <v>872727.27272727271</v>
      </c>
    </row>
    <row r="1117" spans="1:20" s="10" customFormat="1" ht="65.099999999999994" customHeight="1" x14ac:dyDescent="0.3">
      <c r="A1117" s="13">
        <v>1107</v>
      </c>
      <c r="B1117" s="376"/>
      <c r="C1117" s="55" t="s">
        <v>1870</v>
      </c>
      <c r="D1117" s="61" t="s">
        <v>352</v>
      </c>
      <c r="E1117" s="54" t="s">
        <v>1882</v>
      </c>
      <c r="F1117" s="53" t="s">
        <v>1874</v>
      </c>
      <c r="G1117" s="401"/>
      <c r="H1117" s="391"/>
      <c r="I1117" s="391"/>
      <c r="J1117" s="392"/>
      <c r="K1117" s="53"/>
      <c r="L1117" s="51">
        <v>2636363.6363636362</v>
      </c>
      <c r="M1117" s="51">
        <v>2636363.6363636362</v>
      </c>
      <c r="N1117" s="51">
        <v>2636363.6363636362</v>
      </c>
      <c r="O1117" s="51">
        <v>2636363.6363636362</v>
      </c>
      <c r="P1117" s="51">
        <v>2636363.6363636362</v>
      </c>
      <c r="Q1117" s="51">
        <v>2636363.6363636362</v>
      </c>
      <c r="R1117" s="51">
        <v>2636363.6363636362</v>
      </c>
      <c r="S1117" s="51">
        <v>2636363.6363636362</v>
      </c>
      <c r="T1117" s="51">
        <v>2636363.6363636362</v>
      </c>
    </row>
    <row r="1118" spans="1:20" s="10" customFormat="1" ht="65.099999999999994" customHeight="1" x14ac:dyDescent="0.3">
      <c r="A1118" s="13">
        <v>1108</v>
      </c>
      <c r="B1118" s="376"/>
      <c r="C1118" s="55" t="s">
        <v>1871</v>
      </c>
      <c r="D1118" s="61" t="s">
        <v>352</v>
      </c>
      <c r="E1118" s="54" t="s">
        <v>1882</v>
      </c>
      <c r="F1118" s="53" t="s">
        <v>1874</v>
      </c>
      <c r="G1118" s="401"/>
      <c r="H1118" s="391"/>
      <c r="I1118" s="391"/>
      <c r="J1118" s="392"/>
      <c r="K1118" s="53"/>
      <c r="L1118" s="51">
        <v>1789999.9999999998</v>
      </c>
      <c r="M1118" s="51">
        <v>1789999.9999999998</v>
      </c>
      <c r="N1118" s="51">
        <v>1789999.9999999998</v>
      </c>
      <c r="O1118" s="51">
        <v>1789999.9999999998</v>
      </c>
      <c r="P1118" s="51">
        <v>1789999.9999999998</v>
      </c>
      <c r="Q1118" s="51">
        <v>1789999.9999999998</v>
      </c>
      <c r="R1118" s="51">
        <v>1789999.9999999998</v>
      </c>
      <c r="S1118" s="51">
        <v>1789999.9999999998</v>
      </c>
      <c r="T1118" s="51">
        <v>1789999.9999999998</v>
      </c>
    </row>
    <row r="1119" spans="1:20" s="10" customFormat="1" ht="65.099999999999994" customHeight="1" x14ac:dyDescent="0.3">
      <c r="A1119" s="13">
        <v>1109</v>
      </c>
      <c r="B1119" s="376"/>
      <c r="C1119" s="55" t="s">
        <v>1872</v>
      </c>
      <c r="D1119" s="61" t="s">
        <v>352</v>
      </c>
      <c r="E1119" s="54" t="s">
        <v>1882</v>
      </c>
      <c r="F1119" s="53" t="s">
        <v>1874</v>
      </c>
      <c r="G1119" s="401"/>
      <c r="H1119" s="391"/>
      <c r="I1119" s="391"/>
      <c r="J1119" s="392"/>
      <c r="K1119" s="53"/>
      <c r="L1119" s="51">
        <v>1952727.2727272725</v>
      </c>
      <c r="M1119" s="51">
        <v>1952727.2727272725</v>
      </c>
      <c r="N1119" s="51">
        <v>1952727.2727272725</v>
      </c>
      <c r="O1119" s="51">
        <v>1952727.2727272725</v>
      </c>
      <c r="P1119" s="51">
        <v>1952727.2727272725</v>
      </c>
      <c r="Q1119" s="51">
        <v>1952727.2727272725</v>
      </c>
      <c r="R1119" s="51">
        <v>1952727.2727272725</v>
      </c>
      <c r="S1119" s="51">
        <v>1952727.2727272725</v>
      </c>
      <c r="T1119" s="51">
        <v>1952727.2727272725</v>
      </c>
    </row>
    <row r="1120" spans="1:20" s="10" customFormat="1" ht="65.099999999999994" customHeight="1" x14ac:dyDescent="0.3">
      <c r="A1120" s="13">
        <v>1110</v>
      </c>
      <c r="B1120" s="376"/>
      <c r="C1120" s="55" t="s">
        <v>2024</v>
      </c>
      <c r="D1120" s="61" t="s">
        <v>352</v>
      </c>
      <c r="E1120" s="54" t="s">
        <v>1882</v>
      </c>
      <c r="F1120" s="53" t="s">
        <v>1874</v>
      </c>
      <c r="G1120" s="401"/>
      <c r="H1120" s="391"/>
      <c r="I1120" s="391"/>
      <c r="J1120" s="392"/>
      <c r="K1120" s="53"/>
      <c r="L1120" s="51">
        <v>3852727.2727272725</v>
      </c>
      <c r="M1120" s="51">
        <v>3852727.2727272725</v>
      </c>
      <c r="N1120" s="51">
        <v>3852727.2727272725</v>
      </c>
      <c r="O1120" s="51">
        <v>3852727.2727272725</v>
      </c>
      <c r="P1120" s="51">
        <v>3852727.2727272725</v>
      </c>
      <c r="Q1120" s="51">
        <v>3852727.2727272725</v>
      </c>
      <c r="R1120" s="51">
        <v>3852727.2727272725</v>
      </c>
      <c r="S1120" s="51">
        <v>3852727.2727272725</v>
      </c>
      <c r="T1120" s="51">
        <v>3852727.2727272725</v>
      </c>
    </row>
    <row r="1121" spans="1:20" s="10" customFormat="1" ht="65.099999999999994" customHeight="1" x14ac:dyDescent="0.3">
      <c r="A1121" s="13">
        <v>1111</v>
      </c>
      <c r="B1121" s="376"/>
      <c r="C1121" s="55" t="s">
        <v>2023</v>
      </c>
      <c r="D1121" s="61" t="s">
        <v>352</v>
      </c>
      <c r="E1121" s="54" t="s">
        <v>1882</v>
      </c>
      <c r="F1121" s="53" t="s">
        <v>1874</v>
      </c>
      <c r="G1121" s="401"/>
      <c r="H1121" s="391"/>
      <c r="I1121" s="391"/>
      <c r="J1121" s="392"/>
      <c r="K1121" s="53"/>
      <c r="L1121" s="51">
        <v>4145454.5454545449</v>
      </c>
      <c r="M1121" s="51">
        <v>4145454.5454545449</v>
      </c>
      <c r="N1121" s="51">
        <v>4145454.5454545449</v>
      </c>
      <c r="O1121" s="51">
        <v>4145454.5454545449</v>
      </c>
      <c r="P1121" s="51">
        <v>4145454.5454545449</v>
      </c>
      <c r="Q1121" s="51">
        <v>4145454.5454545449</v>
      </c>
      <c r="R1121" s="51">
        <v>4145454.5454545449</v>
      </c>
      <c r="S1121" s="51">
        <v>4145454.5454545449</v>
      </c>
      <c r="T1121" s="51">
        <v>4145454.5454545449</v>
      </c>
    </row>
    <row r="1122" spans="1:20" s="10" customFormat="1" ht="65.099999999999994" customHeight="1" x14ac:dyDescent="0.3">
      <c r="A1122" s="13">
        <v>1112</v>
      </c>
      <c r="B1122" s="376"/>
      <c r="C1122" s="55" t="s">
        <v>2022</v>
      </c>
      <c r="D1122" s="61" t="s">
        <v>352</v>
      </c>
      <c r="E1122" s="54" t="s">
        <v>1882</v>
      </c>
      <c r="F1122" s="53" t="s">
        <v>1874</v>
      </c>
      <c r="G1122" s="401"/>
      <c r="H1122" s="391"/>
      <c r="I1122" s="391"/>
      <c r="J1122" s="392"/>
      <c r="K1122" s="53"/>
      <c r="L1122" s="51">
        <v>3714545.4545454541</v>
      </c>
      <c r="M1122" s="51">
        <v>3714545.4545454541</v>
      </c>
      <c r="N1122" s="51">
        <v>3714545.4545454541</v>
      </c>
      <c r="O1122" s="51">
        <v>3714545.4545454541</v>
      </c>
      <c r="P1122" s="51">
        <v>3714545.4545454541</v>
      </c>
      <c r="Q1122" s="51">
        <v>3714545.4545454541</v>
      </c>
      <c r="R1122" s="51">
        <v>3714545.4545454541</v>
      </c>
      <c r="S1122" s="51">
        <v>3714545.4545454541</v>
      </c>
      <c r="T1122" s="51">
        <v>3714545.4545454541</v>
      </c>
    </row>
    <row r="1123" spans="1:20" s="10" customFormat="1" ht="65.099999999999994" customHeight="1" x14ac:dyDescent="0.3">
      <c r="A1123" s="13">
        <v>1113</v>
      </c>
      <c r="B1123" s="376"/>
      <c r="C1123" s="55" t="s">
        <v>2021</v>
      </c>
      <c r="D1123" s="61" t="s">
        <v>37</v>
      </c>
      <c r="E1123" s="54" t="s">
        <v>1882</v>
      </c>
      <c r="F1123" s="53" t="s">
        <v>1876</v>
      </c>
      <c r="G1123" s="401"/>
      <c r="H1123" s="391"/>
      <c r="I1123" s="391"/>
      <c r="J1123" s="392"/>
      <c r="K1123" s="53"/>
      <c r="L1123" s="51">
        <v>4327272.7272727266</v>
      </c>
      <c r="M1123" s="51">
        <v>4327272.7272727266</v>
      </c>
      <c r="N1123" s="51">
        <v>4327272.7272727266</v>
      </c>
      <c r="O1123" s="51">
        <v>4327272.7272727266</v>
      </c>
      <c r="P1123" s="51">
        <v>4327272.7272727266</v>
      </c>
      <c r="Q1123" s="51">
        <v>4327272.7272727266</v>
      </c>
      <c r="R1123" s="51">
        <v>4327272.7272727266</v>
      </c>
      <c r="S1123" s="51">
        <v>4327272.7272727266</v>
      </c>
      <c r="T1123" s="51">
        <v>4327272.7272727266</v>
      </c>
    </row>
    <row r="1124" spans="1:20" s="10" customFormat="1" ht="65.099999999999994" customHeight="1" x14ac:dyDescent="0.3">
      <c r="A1124" s="13">
        <v>1114</v>
      </c>
      <c r="B1124" s="376"/>
      <c r="C1124" s="55" t="s">
        <v>2020</v>
      </c>
      <c r="D1124" s="61" t="s">
        <v>352</v>
      </c>
      <c r="E1124" s="54" t="s">
        <v>1882</v>
      </c>
      <c r="F1124" s="53" t="s">
        <v>1874</v>
      </c>
      <c r="G1124" s="401"/>
      <c r="H1124" s="391"/>
      <c r="I1124" s="391"/>
      <c r="J1124" s="392"/>
      <c r="K1124" s="53"/>
      <c r="L1124" s="51">
        <v>4536363.6363636358</v>
      </c>
      <c r="M1124" s="51">
        <v>4536363.6363636358</v>
      </c>
      <c r="N1124" s="51">
        <v>4536363.6363636358</v>
      </c>
      <c r="O1124" s="51">
        <v>4536363.6363636358</v>
      </c>
      <c r="P1124" s="51">
        <v>4536363.6363636358</v>
      </c>
      <c r="Q1124" s="51">
        <v>4536363.6363636358</v>
      </c>
      <c r="R1124" s="51">
        <v>4536363.6363636358</v>
      </c>
      <c r="S1124" s="51">
        <v>4536363.6363636358</v>
      </c>
      <c r="T1124" s="51">
        <v>4536363.6363636358</v>
      </c>
    </row>
    <row r="1125" spans="1:20" s="10" customFormat="1" ht="71.25" customHeight="1" x14ac:dyDescent="0.3">
      <c r="A1125" s="13">
        <v>1115</v>
      </c>
      <c r="B1125" s="376"/>
      <c r="C1125" s="53" t="s">
        <v>2117</v>
      </c>
      <c r="D1125" s="61" t="s">
        <v>2099</v>
      </c>
      <c r="E1125" s="391" t="s">
        <v>52</v>
      </c>
      <c r="F1125" s="53" t="s">
        <v>2100</v>
      </c>
      <c r="G1125" s="390" t="s">
        <v>2118</v>
      </c>
      <c r="H1125" s="391"/>
      <c r="I1125" s="391"/>
      <c r="J1125" s="392" t="s">
        <v>396</v>
      </c>
      <c r="K1125" s="53"/>
      <c r="L1125" s="51">
        <v>131388</v>
      </c>
      <c r="M1125" s="51">
        <v>131388</v>
      </c>
      <c r="N1125" s="51">
        <v>131388</v>
      </c>
      <c r="O1125" s="51">
        <v>131388</v>
      </c>
      <c r="P1125" s="51">
        <v>131388</v>
      </c>
      <c r="Q1125" s="51">
        <v>131388</v>
      </c>
      <c r="R1125" s="51">
        <v>131388</v>
      </c>
      <c r="S1125" s="51">
        <v>131388</v>
      </c>
      <c r="T1125" s="51">
        <v>131388</v>
      </c>
    </row>
    <row r="1126" spans="1:20" s="10" customFormat="1" ht="71.25" customHeight="1" x14ac:dyDescent="0.3">
      <c r="A1126" s="13">
        <v>1116</v>
      </c>
      <c r="B1126" s="376"/>
      <c r="C1126" s="53" t="s">
        <v>2119</v>
      </c>
      <c r="D1126" s="61" t="s">
        <v>2099</v>
      </c>
      <c r="E1126" s="391"/>
      <c r="F1126" s="53" t="s">
        <v>2100</v>
      </c>
      <c r="G1126" s="390"/>
      <c r="H1126" s="391"/>
      <c r="I1126" s="391"/>
      <c r="J1126" s="392"/>
      <c r="K1126" s="53"/>
      <c r="L1126" s="51">
        <v>153611</v>
      </c>
      <c r="M1126" s="51">
        <v>153611</v>
      </c>
      <c r="N1126" s="51">
        <v>153611</v>
      </c>
      <c r="O1126" s="51">
        <v>153611</v>
      </c>
      <c r="P1126" s="51">
        <v>153611</v>
      </c>
      <c r="Q1126" s="51">
        <v>153611</v>
      </c>
      <c r="R1126" s="51">
        <v>153611</v>
      </c>
      <c r="S1126" s="51">
        <v>153611</v>
      </c>
      <c r="T1126" s="51">
        <v>153611</v>
      </c>
    </row>
    <row r="1127" spans="1:20" s="10" customFormat="1" ht="71.25" customHeight="1" x14ac:dyDescent="0.3">
      <c r="A1127" s="13">
        <v>1117</v>
      </c>
      <c r="B1127" s="376"/>
      <c r="C1127" s="53" t="s">
        <v>2120</v>
      </c>
      <c r="D1127" s="61" t="s">
        <v>2099</v>
      </c>
      <c r="E1127" s="391"/>
      <c r="F1127" s="53" t="s">
        <v>2100</v>
      </c>
      <c r="G1127" s="390"/>
      <c r="H1127" s="391"/>
      <c r="I1127" s="391"/>
      <c r="J1127" s="392"/>
      <c r="K1127" s="53"/>
      <c r="L1127" s="51">
        <v>49166</v>
      </c>
      <c r="M1127" s="51">
        <v>49166</v>
      </c>
      <c r="N1127" s="51">
        <v>49166</v>
      </c>
      <c r="O1127" s="51">
        <v>49166</v>
      </c>
      <c r="P1127" s="51">
        <v>49166</v>
      </c>
      <c r="Q1127" s="51">
        <v>49166</v>
      </c>
      <c r="R1127" s="51">
        <v>49166</v>
      </c>
      <c r="S1127" s="51">
        <v>49166</v>
      </c>
      <c r="T1127" s="51">
        <v>49166</v>
      </c>
    </row>
    <row r="1128" spans="1:20" s="10" customFormat="1" ht="71.25" customHeight="1" x14ac:dyDescent="0.3">
      <c r="A1128" s="13">
        <v>1118</v>
      </c>
      <c r="B1128" s="376"/>
      <c r="C1128" s="53" t="s">
        <v>2121</v>
      </c>
      <c r="D1128" s="61" t="s">
        <v>2099</v>
      </c>
      <c r="E1128" s="391"/>
      <c r="F1128" s="53" t="s">
        <v>2100</v>
      </c>
      <c r="G1128" s="390"/>
      <c r="H1128" s="391"/>
      <c r="I1128" s="391"/>
      <c r="J1128" s="392"/>
      <c r="K1128" s="53"/>
      <c r="L1128" s="51">
        <v>119166</v>
      </c>
      <c r="M1128" s="51">
        <v>119166</v>
      </c>
      <c r="N1128" s="51">
        <v>119166</v>
      </c>
      <c r="O1128" s="51">
        <v>119166</v>
      </c>
      <c r="P1128" s="51">
        <v>119166</v>
      </c>
      <c r="Q1128" s="51">
        <v>119166</v>
      </c>
      <c r="R1128" s="51">
        <v>119166</v>
      </c>
      <c r="S1128" s="51">
        <v>119166</v>
      </c>
      <c r="T1128" s="51">
        <v>119166</v>
      </c>
    </row>
    <row r="1129" spans="1:20" s="10" customFormat="1" ht="71.25" customHeight="1" x14ac:dyDescent="0.3">
      <c r="A1129" s="13">
        <v>1119</v>
      </c>
      <c r="B1129" s="376"/>
      <c r="C1129" s="53" t="s">
        <v>2122</v>
      </c>
      <c r="D1129" s="61" t="s">
        <v>2099</v>
      </c>
      <c r="E1129" s="391"/>
      <c r="F1129" s="53" t="s">
        <v>2100</v>
      </c>
      <c r="G1129" s="390"/>
      <c r="H1129" s="391"/>
      <c r="I1129" s="391"/>
      <c r="J1129" s="392"/>
      <c r="K1129" s="53"/>
      <c r="L1129" s="51">
        <v>118333</v>
      </c>
      <c r="M1129" s="51">
        <v>118333</v>
      </c>
      <c r="N1129" s="51">
        <v>118333</v>
      </c>
      <c r="O1129" s="51">
        <v>118333</v>
      </c>
      <c r="P1129" s="51">
        <v>118333</v>
      </c>
      <c r="Q1129" s="51">
        <v>118333</v>
      </c>
      <c r="R1129" s="51">
        <v>118333</v>
      </c>
      <c r="S1129" s="51">
        <v>118333</v>
      </c>
      <c r="T1129" s="51">
        <v>118333</v>
      </c>
    </row>
    <row r="1130" spans="1:20" s="10" customFormat="1" ht="71.25" customHeight="1" x14ac:dyDescent="0.3">
      <c r="A1130" s="13">
        <v>1120</v>
      </c>
      <c r="B1130" s="376"/>
      <c r="C1130" s="53" t="s">
        <v>2123</v>
      </c>
      <c r="D1130" s="61" t="s">
        <v>2099</v>
      </c>
      <c r="E1130" s="391"/>
      <c r="F1130" s="53" t="s">
        <v>2100</v>
      </c>
      <c r="G1130" s="390"/>
      <c r="H1130" s="391"/>
      <c r="I1130" s="391"/>
      <c r="J1130" s="392"/>
      <c r="K1130" s="53"/>
      <c r="L1130" s="51">
        <v>133055</v>
      </c>
      <c r="M1130" s="51">
        <v>133055</v>
      </c>
      <c r="N1130" s="51">
        <v>133055</v>
      </c>
      <c r="O1130" s="51">
        <v>133055</v>
      </c>
      <c r="P1130" s="51">
        <v>133055</v>
      </c>
      <c r="Q1130" s="51">
        <v>133055</v>
      </c>
      <c r="R1130" s="51">
        <v>133055</v>
      </c>
      <c r="S1130" s="51">
        <v>133055</v>
      </c>
      <c r="T1130" s="51">
        <v>133055</v>
      </c>
    </row>
    <row r="1131" spans="1:20" s="10" customFormat="1" ht="71.25" customHeight="1" x14ac:dyDescent="0.3">
      <c r="A1131" s="13">
        <v>1121</v>
      </c>
      <c r="B1131" s="376"/>
      <c r="C1131" s="53" t="s">
        <v>2124</v>
      </c>
      <c r="D1131" s="61" t="s">
        <v>2099</v>
      </c>
      <c r="E1131" s="391"/>
      <c r="F1131" s="53" t="s">
        <v>2100</v>
      </c>
      <c r="G1131" s="390"/>
      <c r="H1131" s="391"/>
      <c r="I1131" s="391"/>
      <c r="J1131" s="392"/>
      <c r="K1131" s="53"/>
      <c r="L1131" s="51">
        <v>185277</v>
      </c>
      <c r="M1131" s="51">
        <v>185277</v>
      </c>
      <c r="N1131" s="51">
        <v>185277</v>
      </c>
      <c r="O1131" s="51">
        <v>185277</v>
      </c>
      <c r="P1131" s="51">
        <v>185277</v>
      </c>
      <c r="Q1131" s="51">
        <v>185277</v>
      </c>
      <c r="R1131" s="51">
        <v>185277</v>
      </c>
      <c r="S1131" s="51">
        <v>185277</v>
      </c>
      <c r="T1131" s="51">
        <v>185277</v>
      </c>
    </row>
    <row r="1132" spans="1:20" s="10" customFormat="1" ht="65.099999999999994" customHeight="1" x14ac:dyDescent="0.3">
      <c r="A1132" s="13">
        <v>1122</v>
      </c>
      <c r="B1132" s="376"/>
      <c r="C1132" s="53" t="s">
        <v>2125</v>
      </c>
      <c r="D1132" s="61" t="s">
        <v>2099</v>
      </c>
      <c r="E1132" s="391"/>
      <c r="F1132" s="53" t="s">
        <v>2100</v>
      </c>
      <c r="G1132" s="390"/>
      <c r="H1132" s="391"/>
      <c r="I1132" s="391"/>
      <c r="J1132" s="392"/>
      <c r="K1132" s="53"/>
      <c r="L1132" s="51">
        <v>206944</v>
      </c>
      <c r="M1132" s="51">
        <v>206944</v>
      </c>
      <c r="N1132" s="51">
        <v>206944</v>
      </c>
      <c r="O1132" s="51">
        <v>206944</v>
      </c>
      <c r="P1132" s="51">
        <v>206944</v>
      </c>
      <c r="Q1132" s="51">
        <v>206944</v>
      </c>
      <c r="R1132" s="51">
        <v>206944</v>
      </c>
      <c r="S1132" s="51">
        <v>206944</v>
      </c>
      <c r="T1132" s="51">
        <v>206944</v>
      </c>
    </row>
    <row r="1133" spans="1:20" s="10" customFormat="1" ht="65.099999999999994" customHeight="1" x14ac:dyDescent="0.3">
      <c r="A1133" s="13">
        <v>1123</v>
      </c>
      <c r="B1133" s="376"/>
      <c r="C1133" s="53" t="s">
        <v>2126</v>
      </c>
      <c r="D1133" s="61" t="s">
        <v>2099</v>
      </c>
      <c r="E1133" s="391"/>
      <c r="F1133" s="53" t="s">
        <v>2100</v>
      </c>
      <c r="G1133" s="390"/>
      <c r="H1133" s="391"/>
      <c r="I1133" s="391"/>
      <c r="J1133" s="392"/>
      <c r="K1133" s="53"/>
      <c r="L1133" s="51">
        <v>177666</v>
      </c>
      <c r="M1133" s="51">
        <v>177666</v>
      </c>
      <c r="N1133" s="51">
        <v>177666</v>
      </c>
      <c r="O1133" s="51">
        <v>177666</v>
      </c>
      <c r="P1133" s="51">
        <v>177666</v>
      </c>
      <c r="Q1133" s="51">
        <v>177666</v>
      </c>
      <c r="R1133" s="51">
        <v>177666</v>
      </c>
      <c r="S1133" s="51">
        <v>177666</v>
      </c>
      <c r="T1133" s="51">
        <v>177666</v>
      </c>
    </row>
    <row r="1134" spans="1:20" s="10" customFormat="1" ht="65.099999999999994" customHeight="1" x14ac:dyDescent="0.3">
      <c r="A1134" s="13">
        <v>1124</v>
      </c>
      <c r="B1134" s="376"/>
      <c r="C1134" s="53" t="s">
        <v>2127</v>
      </c>
      <c r="D1134" s="61" t="s">
        <v>2101</v>
      </c>
      <c r="E1134" s="54"/>
      <c r="F1134" s="53" t="s">
        <v>390</v>
      </c>
      <c r="G1134" s="390"/>
      <c r="H1134" s="391"/>
      <c r="I1134" s="391"/>
      <c r="J1134" s="392"/>
      <c r="K1134" s="53"/>
      <c r="L1134" s="51">
        <v>11700</v>
      </c>
      <c r="M1134" s="51">
        <v>11700</v>
      </c>
      <c r="N1134" s="51">
        <v>11700</v>
      </c>
      <c r="O1134" s="51">
        <v>11700</v>
      </c>
      <c r="P1134" s="51">
        <v>11700</v>
      </c>
      <c r="Q1134" s="51">
        <v>11700</v>
      </c>
      <c r="R1134" s="51">
        <v>11700</v>
      </c>
      <c r="S1134" s="51">
        <v>11700</v>
      </c>
      <c r="T1134" s="51">
        <v>11700</v>
      </c>
    </row>
    <row r="1135" spans="1:20" s="10" customFormat="1" ht="65.099999999999994" customHeight="1" x14ac:dyDescent="0.3">
      <c r="A1135" s="13">
        <v>1125</v>
      </c>
      <c r="B1135" s="376"/>
      <c r="C1135" s="53" t="s">
        <v>2128</v>
      </c>
      <c r="D1135" s="61" t="s">
        <v>2101</v>
      </c>
      <c r="E1135" s="54"/>
      <c r="F1135" s="53" t="s">
        <v>390</v>
      </c>
      <c r="G1135" s="390"/>
      <c r="H1135" s="391"/>
      <c r="I1135" s="391"/>
      <c r="J1135" s="392"/>
      <c r="K1135" s="53"/>
      <c r="L1135" s="51">
        <v>14625</v>
      </c>
      <c r="M1135" s="51">
        <v>14625</v>
      </c>
      <c r="N1135" s="51">
        <v>14625</v>
      </c>
      <c r="O1135" s="51">
        <v>14625</v>
      </c>
      <c r="P1135" s="51">
        <v>14625</v>
      </c>
      <c r="Q1135" s="51">
        <v>14625</v>
      </c>
      <c r="R1135" s="51">
        <v>14625</v>
      </c>
      <c r="S1135" s="51">
        <v>14625</v>
      </c>
      <c r="T1135" s="51">
        <v>14625</v>
      </c>
    </row>
    <row r="1136" spans="1:20" s="10" customFormat="1" ht="65.099999999999994" customHeight="1" x14ac:dyDescent="0.3">
      <c r="A1136" s="13">
        <v>1126</v>
      </c>
      <c r="B1136" s="376"/>
      <c r="C1136" s="55" t="s">
        <v>2019</v>
      </c>
      <c r="D1136" s="61" t="s">
        <v>321</v>
      </c>
      <c r="E1136" s="54" t="s">
        <v>1440</v>
      </c>
      <c r="F1136" s="53" t="s">
        <v>323</v>
      </c>
      <c r="G1136" s="390" t="s">
        <v>2007</v>
      </c>
      <c r="H1136" s="391" t="s">
        <v>17</v>
      </c>
      <c r="I1136" s="391"/>
      <c r="J1136" s="392" t="s">
        <v>396</v>
      </c>
      <c r="K1136" s="53"/>
      <c r="L1136" s="51">
        <v>3770455</v>
      </c>
      <c r="M1136" s="51">
        <v>3770455</v>
      </c>
      <c r="N1136" s="51">
        <v>3770455</v>
      </c>
      <c r="O1136" s="51">
        <v>3770455</v>
      </c>
      <c r="P1136" s="51">
        <v>3770455</v>
      </c>
      <c r="Q1136" s="51">
        <v>3770455</v>
      </c>
      <c r="R1136" s="51">
        <v>3770455</v>
      </c>
      <c r="S1136" s="51">
        <v>3770455</v>
      </c>
      <c r="T1136" s="51">
        <v>3770455</v>
      </c>
    </row>
    <row r="1137" spans="1:20" s="10" customFormat="1" ht="65.099999999999994" customHeight="1" x14ac:dyDescent="0.3">
      <c r="A1137" s="13">
        <v>1127</v>
      </c>
      <c r="B1137" s="376"/>
      <c r="C1137" s="55" t="s">
        <v>2018</v>
      </c>
      <c r="D1137" s="61" t="s">
        <v>321</v>
      </c>
      <c r="E1137" s="54" t="s">
        <v>1440</v>
      </c>
      <c r="F1137" s="53" t="s">
        <v>323</v>
      </c>
      <c r="G1137" s="390"/>
      <c r="H1137" s="391"/>
      <c r="I1137" s="391"/>
      <c r="J1137" s="392"/>
      <c r="K1137" s="53"/>
      <c r="L1137" s="51">
        <v>3284949</v>
      </c>
      <c r="M1137" s="51">
        <v>3284949</v>
      </c>
      <c r="N1137" s="51">
        <v>3284949</v>
      </c>
      <c r="O1137" s="51">
        <v>3284949</v>
      </c>
      <c r="P1137" s="51">
        <v>3284949</v>
      </c>
      <c r="Q1137" s="51">
        <v>3284949</v>
      </c>
      <c r="R1137" s="51">
        <v>3284949</v>
      </c>
      <c r="S1137" s="51">
        <v>3284949</v>
      </c>
      <c r="T1137" s="51">
        <v>3284949</v>
      </c>
    </row>
    <row r="1138" spans="1:20" s="10" customFormat="1" ht="65.099999999999994" customHeight="1" x14ac:dyDescent="0.3">
      <c r="A1138" s="13">
        <v>1128</v>
      </c>
      <c r="B1138" s="376"/>
      <c r="C1138" s="55" t="s">
        <v>2017</v>
      </c>
      <c r="D1138" s="61" t="s">
        <v>321</v>
      </c>
      <c r="E1138" s="54" t="s">
        <v>1440</v>
      </c>
      <c r="F1138" s="53" t="s">
        <v>323</v>
      </c>
      <c r="G1138" s="390"/>
      <c r="H1138" s="391"/>
      <c r="I1138" s="391"/>
      <c r="J1138" s="392"/>
      <c r="K1138" s="53"/>
      <c r="L1138" s="51">
        <v>935000</v>
      </c>
      <c r="M1138" s="51">
        <v>935000</v>
      </c>
      <c r="N1138" s="51">
        <v>935000</v>
      </c>
      <c r="O1138" s="51">
        <v>935000</v>
      </c>
      <c r="P1138" s="51">
        <v>935000</v>
      </c>
      <c r="Q1138" s="51">
        <v>935000</v>
      </c>
      <c r="R1138" s="51">
        <v>935000</v>
      </c>
      <c r="S1138" s="51">
        <v>935000</v>
      </c>
      <c r="T1138" s="51">
        <v>935000</v>
      </c>
    </row>
    <row r="1139" spans="1:20" s="10" customFormat="1" ht="65.099999999999994" customHeight="1" x14ac:dyDescent="0.3">
      <c r="A1139" s="13">
        <v>1129</v>
      </c>
      <c r="B1139" s="376"/>
      <c r="C1139" s="55" t="s">
        <v>2016</v>
      </c>
      <c r="D1139" s="61" t="s">
        <v>321</v>
      </c>
      <c r="E1139" s="54" t="s">
        <v>1440</v>
      </c>
      <c r="F1139" s="53" t="s">
        <v>323</v>
      </c>
      <c r="G1139" s="390"/>
      <c r="H1139" s="391"/>
      <c r="I1139" s="391"/>
      <c r="J1139" s="392"/>
      <c r="K1139" s="53"/>
      <c r="L1139" s="51">
        <v>2231818</v>
      </c>
      <c r="M1139" s="51">
        <v>2231818</v>
      </c>
      <c r="N1139" s="51">
        <v>2231818</v>
      </c>
      <c r="O1139" s="51">
        <v>2231818</v>
      </c>
      <c r="P1139" s="51">
        <v>2231818</v>
      </c>
      <c r="Q1139" s="51">
        <v>2231818</v>
      </c>
      <c r="R1139" s="51">
        <v>2231818</v>
      </c>
      <c r="S1139" s="51">
        <v>2231818</v>
      </c>
      <c r="T1139" s="51">
        <v>2231818</v>
      </c>
    </row>
    <row r="1140" spans="1:20" s="10" customFormat="1" ht="89.25" customHeight="1" x14ac:dyDescent="0.3">
      <c r="A1140" s="13">
        <v>1130</v>
      </c>
      <c r="B1140" s="376"/>
      <c r="C1140" s="55" t="s">
        <v>2015</v>
      </c>
      <c r="D1140" s="61" t="s">
        <v>321</v>
      </c>
      <c r="E1140" s="54" t="s">
        <v>1440</v>
      </c>
      <c r="F1140" s="53" t="s">
        <v>323</v>
      </c>
      <c r="G1140" s="390"/>
      <c r="H1140" s="391"/>
      <c r="I1140" s="391"/>
      <c r="J1140" s="392"/>
      <c r="K1140" s="53"/>
      <c r="L1140" s="51">
        <v>4426036.3636363633</v>
      </c>
      <c r="M1140" s="51">
        <v>4426036.3636363633</v>
      </c>
      <c r="N1140" s="51">
        <v>4426036.3636363633</v>
      </c>
      <c r="O1140" s="51">
        <v>4426036.3636363633</v>
      </c>
      <c r="P1140" s="51">
        <v>4426036.3636363633</v>
      </c>
      <c r="Q1140" s="51">
        <v>4426036.3636363633</v>
      </c>
      <c r="R1140" s="51">
        <v>4426036.3636363633</v>
      </c>
      <c r="S1140" s="51">
        <v>4426036.3636363633</v>
      </c>
      <c r="T1140" s="51">
        <v>4426036.3636363633</v>
      </c>
    </row>
    <row r="1141" spans="1:20" s="10" customFormat="1" ht="65.099999999999994" customHeight="1" x14ac:dyDescent="0.3">
      <c r="A1141" s="13">
        <v>1131</v>
      </c>
      <c r="B1141" s="376"/>
      <c r="C1141" s="55" t="s">
        <v>2014</v>
      </c>
      <c r="D1141" s="61" t="s">
        <v>321</v>
      </c>
      <c r="E1141" s="54" t="s">
        <v>1440</v>
      </c>
      <c r="F1141" s="53" t="s">
        <v>323</v>
      </c>
      <c r="G1141" s="390"/>
      <c r="H1141" s="391"/>
      <c r="I1141" s="391"/>
      <c r="J1141" s="392"/>
      <c r="K1141" s="53"/>
      <c r="L1141" s="51">
        <v>3594150</v>
      </c>
      <c r="M1141" s="51">
        <v>3594150</v>
      </c>
      <c r="N1141" s="51">
        <v>3594150</v>
      </c>
      <c r="O1141" s="51">
        <v>3594150</v>
      </c>
      <c r="P1141" s="51">
        <v>3594150</v>
      </c>
      <c r="Q1141" s="51">
        <v>3594150</v>
      </c>
      <c r="R1141" s="51">
        <v>3594150</v>
      </c>
      <c r="S1141" s="51">
        <v>3594150</v>
      </c>
      <c r="T1141" s="51">
        <v>3594150</v>
      </c>
    </row>
    <row r="1142" spans="1:20" s="10" customFormat="1" ht="65.099999999999994" customHeight="1" x14ac:dyDescent="0.3">
      <c r="A1142" s="13">
        <v>1132</v>
      </c>
      <c r="B1142" s="376"/>
      <c r="C1142" s="55" t="s">
        <v>2013</v>
      </c>
      <c r="D1142" s="61" t="s">
        <v>321</v>
      </c>
      <c r="E1142" s="54" t="s">
        <v>1440</v>
      </c>
      <c r="F1142" s="53" t="s">
        <v>323</v>
      </c>
      <c r="G1142" s="390"/>
      <c r="H1142" s="391"/>
      <c r="I1142" s="391"/>
      <c r="J1142" s="392"/>
      <c r="K1142" s="53"/>
      <c r="L1142" s="51">
        <v>2415477</v>
      </c>
      <c r="M1142" s="51">
        <v>2415477</v>
      </c>
      <c r="N1142" s="51">
        <v>2415477</v>
      </c>
      <c r="O1142" s="51">
        <v>2415477</v>
      </c>
      <c r="P1142" s="51">
        <v>2415477</v>
      </c>
      <c r="Q1142" s="51">
        <v>2415477</v>
      </c>
      <c r="R1142" s="51">
        <v>2415477</v>
      </c>
      <c r="S1142" s="51">
        <v>2415477</v>
      </c>
      <c r="T1142" s="51">
        <v>2415477</v>
      </c>
    </row>
    <row r="1143" spans="1:20" s="10" customFormat="1" ht="65.099999999999994" customHeight="1" x14ac:dyDescent="0.3">
      <c r="A1143" s="13">
        <v>1133</v>
      </c>
      <c r="B1143" s="376"/>
      <c r="C1143" s="55" t="s">
        <v>2012</v>
      </c>
      <c r="D1143" s="61" t="s">
        <v>321</v>
      </c>
      <c r="E1143" s="54" t="s">
        <v>1440</v>
      </c>
      <c r="F1143" s="53" t="s">
        <v>323</v>
      </c>
      <c r="G1143" s="390"/>
      <c r="H1143" s="391"/>
      <c r="I1143" s="391"/>
      <c r="J1143" s="392"/>
      <c r="K1143" s="53"/>
      <c r="L1143" s="51">
        <v>3550909</v>
      </c>
      <c r="M1143" s="51">
        <v>3550909</v>
      </c>
      <c r="N1143" s="51">
        <v>3550909</v>
      </c>
      <c r="O1143" s="51">
        <v>3550909</v>
      </c>
      <c r="P1143" s="51">
        <v>3550909</v>
      </c>
      <c r="Q1143" s="51">
        <v>3550909</v>
      </c>
      <c r="R1143" s="51">
        <v>3550909</v>
      </c>
      <c r="S1143" s="51">
        <v>3550909</v>
      </c>
      <c r="T1143" s="51">
        <v>3550909</v>
      </c>
    </row>
    <row r="1144" spans="1:20" s="10" customFormat="1" ht="65.099999999999994" customHeight="1" x14ac:dyDescent="0.3">
      <c r="A1144" s="13">
        <v>1134</v>
      </c>
      <c r="B1144" s="376"/>
      <c r="C1144" s="55" t="s">
        <v>2011</v>
      </c>
      <c r="D1144" s="61" t="s">
        <v>321</v>
      </c>
      <c r="E1144" s="54" t="s">
        <v>1513</v>
      </c>
      <c r="F1144" s="53" t="s">
        <v>323</v>
      </c>
      <c r="G1144" s="390"/>
      <c r="H1144" s="391"/>
      <c r="I1144" s="391"/>
      <c r="J1144" s="392"/>
      <c r="K1144" s="53"/>
      <c r="L1144" s="51">
        <v>1827955</v>
      </c>
      <c r="M1144" s="51">
        <v>1827955</v>
      </c>
      <c r="N1144" s="51">
        <v>1827955</v>
      </c>
      <c r="O1144" s="51">
        <v>1827955</v>
      </c>
      <c r="P1144" s="51">
        <v>1827955</v>
      </c>
      <c r="Q1144" s="51">
        <v>1827955</v>
      </c>
      <c r="R1144" s="51">
        <v>1827955</v>
      </c>
      <c r="S1144" s="51">
        <v>1827955</v>
      </c>
      <c r="T1144" s="51">
        <v>1827955</v>
      </c>
    </row>
    <row r="1145" spans="1:20" s="10" customFormat="1" ht="65.099999999999994" customHeight="1" x14ac:dyDescent="0.3">
      <c r="A1145" s="13">
        <v>1135</v>
      </c>
      <c r="B1145" s="376"/>
      <c r="C1145" s="55" t="s">
        <v>2010</v>
      </c>
      <c r="D1145" s="61" t="s">
        <v>321</v>
      </c>
      <c r="E1145" s="54" t="s">
        <v>1513</v>
      </c>
      <c r="F1145" s="53" t="s">
        <v>323</v>
      </c>
      <c r="G1145" s="390"/>
      <c r="H1145" s="391"/>
      <c r="I1145" s="391"/>
      <c r="J1145" s="392"/>
      <c r="K1145" s="53"/>
      <c r="L1145" s="51">
        <v>2395909.0909090908</v>
      </c>
      <c r="M1145" s="51">
        <v>2395909.0909090908</v>
      </c>
      <c r="N1145" s="51">
        <v>2395909.0909090908</v>
      </c>
      <c r="O1145" s="51">
        <v>2395909.0909090908</v>
      </c>
      <c r="P1145" s="51">
        <v>2395909.0909090908</v>
      </c>
      <c r="Q1145" s="51">
        <v>2395909.0909090908</v>
      </c>
      <c r="R1145" s="51">
        <v>2395909.0909090908</v>
      </c>
      <c r="S1145" s="51">
        <v>2395909.0909090908</v>
      </c>
      <c r="T1145" s="51">
        <v>2395909.0909090908</v>
      </c>
    </row>
    <row r="1146" spans="1:20" s="10" customFormat="1" ht="65.099999999999994" customHeight="1" x14ac:dyDescent="0.3">
      <c r="A1146" s="13">
        <v>1136</v>
      </c>
      <c r="B1146" s="376"/>
      <c r="C1146" s="55" t="s">
        <v>2009</v>
      </c>
      <c r="D1146" s="61" t="s">
        <v>312</v>
      </c>
      <c r="E1146" s="54" t="s">
        <v>313</v>
      </c>
      <c r="F1146" s="53" t="s">
        <v>1873</v>
      </c>
      <c r="G1146" s="390"/>
      <c r="H1146" s="391"/>
      <c r="I1146" s="391"/>
      <c r="J1146" s="392"/>
      <c r="K1146" s="53"/>
      <c r="L1146" s="51">
        <v>354545</v>
      </c>
      <c r="M1146" s="51">
        <v>354545</v>
      </c>
      <c r="N1146" s="51">
        <v>354545</v>
      </c>
      <c r="O1146" s="51">
        <v>354545</v>
      </c>
      <c r="P1146" s="51">
        <v>354545</v>
      </c>
      <c r="Q1146" s="51">
        <v>354545</v>
      </c>
      <c r="R1146" s="51">
        <v>354545</v>
      </c>
      <c r="S1146" s="51">
        <v>354545</v>
      </c>
      <c r="T1146" s="51">
        <v>354545</v>
      </c>
    </row>
    <row r="1147" spans="1:20" s="10" customFormat="1" ht="65.099999999999994" customHeight="1" x14ac:dyDescent="0.3">
      <c r="A1147" s="13">
        <v>1137</v>
      </c>
      <c r="B1147" s="376"/>
      <c r="C1147" s="55" t="s">
        <v>2008</v>
      </c>
      <c r="D1147" s="61" t="s">
        <v>312</v>
      </c>
      <c r="E1147" s="54" t="s">
        <v>313</v>
      </c>
      <c r="F1147" s="53" t="s">
        <v>1873</v>
      </c>
      <c r="G1147" s="390"/>
      <c r="H1147" s="391"/>
      <c r="I1147" s="391"/>
      <c r="J1147" s="392"/>
      <c r="K1147" s="53"/>
      <c r="L1147" s="51">
        <v>409091</v>
      </c>
      <c r="M1147" s="51">
        <v>409091</v>
      </c>
      <c r="N1147" s="51">
        <v>409091</v>
      </c>
      <c r="O1147" s="51">
        <v>409091</v>
      </c>
      <c r="P1147" s="51">
        <v>409091</v>
      </c>
      <c r="Q1147" s="51">
        <v>409091</v>
      </c>
      <c r="R1147" s="51">
        <v>409091</v>
      </c>
      <c r="S1147" s="51">
        <v>409091</v>
      </c>
      <c r="T1147" s="51">
        <v>409091</v>
      </c>
    </row>
    <row r="1148" spans="1:20" s="10" customFormat="1" ht="65.099999999999994" customHeight="1" x14ac:dyDescent="0.3">
      <c r="A1148" s="13">
        <v>1138</v>
      </c>
      <c r="B1148" s="376"/>
      <c r="C1148" s="55" t="s">
        <v>2025</v>
      </c>
      <c r="D1148" s="61" t="s">
        <v>1383</v>
      </c>
      <c r="E1148" s="391" t="s">
        <v>2026</v>
      </c>
      <c r="F1148" s="53" t="s">
        <v>2027</v>
      </c>
      <c r="G1148" s="390" t="s">
        <v>2028</v>
      </c>
      <c r="H1148" s="391" t="s">
        <v>17</v>
      </c>
      <c r="I1148" s="391" t="s">
        <v>2029</v>
      </c>
      <c r="J1148" s="392" t="s">
        <v>2030</v>
      </c>
      <c r="K1148" s="53"/>
      <c r="L1148" s="51">
        <v>765818</v>
      </c>
      <c r="M1148" s="51">
        <v>765818</v>
      </c>
      <c r="N1148" s="51">
        <v>765818</v>
      </c>
      <c r="O1148" s="51">
        <v>765818</v>
      </c>
      <c r="P1148" s="51">
        <v>765818</v>
      </c>
      <c r="Q1148" s="51">
        <v>765818</v>
      </c>
      <c r="R1148" s="51">
        <v>765818</v>
      </c>
      <c r="S1148" s="51">
        <v>765818</v>
      </c>
      <c r="T1148" s="51">
        <v>765818</v>
      </c>
    </row>
    <row r="1149" spans="1:20" s="10" customFormat="1" ht="65.099999999999994" customHeight="1" x14ac:dyDescent="0.3">
      <c r="A1149" s="13">
        <v>1139</v>
      </c>
      <c r="B1149" s="376"/>
      <c r="C1149" s="55" t="s">
        <v>2031</v>
      </c>
      <c r="D1149" s="61" t="s">
        <v>1383</v>
      </c>
      <c r="E1149" s="391"/>
      <c r="F1149" s="53" t="s">
        <v>2027</v>
      </c>
      <c r="G1149" s="390"/>
      <c r="H1149" s="391"/>
      <c r="I1149" s="391"/>
      <c r="J1149" s="392"/>
      <c r="K1149" s="53"/>
      <c r="L1149" s="51">
        <v>1129091</v>
      </c>
      <c r="M1149" s="51">
        <v>1129091</v>
      </c>
      <c r="N1149" s="51">
        <v>1129091</v>
      </c>
      <c r="O1149" s="51">
        <v>1129091</v>
      </c>
      <c r="P1149" s="51">
        <v>1129091</v>
      </c>
      <c r="Q1149" s="51">
        <v>1129091</v>
      </c>
      <c r="R1149" s="51">
        <v>1129091</v>
      </c>
      <c r="S1149" s="51">
        <v>1129091</v>
      </c>
      <c r="T1149" s="51">
        <v>1129091</v>
      </c>
    </row>
    <row r="1150" spans="1:20" s="10" customFormat="1" ht="65.099999999999994" customHeight="1" x14ac:dyDescent="0.3">
      <c r="A1150" s="13">
        <v>1140</v>
      </c>
      <c r="B1150" s="376"/>
      <c r="C1150" s="55" t="s">
        <v>2032</v>
      </c>
      <c r="D1150" s="61" t="s">
        <v>1383</v>
      </c>
      <c r="E1150" s="391"/>
      <c r="F1150" s="53" t="s">
        <v>2027</v>
      </c>
      <c r="G1150" s="390"/>
      <c r="H1150" s="391"/>
      <c r="I1150" s="391"/>
      <c r="J1150" s="392"/>
      <c r="K1150" s="53"/>
      <c r="L1150" s="51">
        <v>2415272</v>
      </c>
      <c r="M1150" s="51">
        <v>2415272</v>
      </c>
      <c r="N1150" s="51">
        <v>2415272</v>
      </c>
      <c r="O1150" s="51">
        <v>2415272</v>
      </c>
      <c r="P1150" s="51">
        <v>2415272</v>
      </c>
      <c r="Q1150" s="51">
        <v>2415272</v>
      </c>
      <c r="R1150" s="51">
        <v>2415272</v>
      </c>
      <c r="S1150" s="51">
        <v>2415272</v>
      </c>
      <c r="T1150" s="51">
        <v>2415272</v>
      </c>
    </row>
    <row r="1151" spans="1:20" s="10" customFormat="1" ht="72.75" customHeight="1" x14ac:dyDescent="0.3">
      <c r="A1151" s="13">
        <v>1141</v>
      </c>
      <c r="B1151" s="376"/>
      <c r="C1151" s="55" t="s">
        <v>2033</v>
      </c>
      <c r="D1151" s="61" t="s">
        <v>1383</v>
      </c>
      <c r="E1151" s="391"/>
      <c r="F1151" s="53" t="s">
        <v>2027</v>
      </c>
      <c r="G1151" s="390"/>
      <c r="H1151" s="391"/>
      <c r="I1151" s="391"/>
      <c r="J1151" s="392"/>
      <c r="K1151" s="53"/>
      <c r="L1151" s="51">
        <v>2209091</v>
      </c>
      <c r="M1151" s="51">
        <v>2209091</v>
      </c>
      <c r="N1151" s="51">
        <v>2209091</v>
      </c>
      <c r="O1151" s="51">
        <v>2209091</v>
      </c>
      <c r="P1151" s="51">
        <v>2209091</v>
      </c>
      <c r="Q1151" s="51">
        <v>2209091</v>
      </c>
      <c r="R1151" s="51">
        <v>2209091</v>
      </c>
      <c r="S1151" s="51">
        <v>2209091</v>
      </c>
      <c r="T1151" s="51">
        <v>2209091</v>
      </c>
    </row>
    <row r="1152" spans="1:20" s="10" customFormat="1" ht="91.5" customHeight="1" x14ac:dyDescent="0.3">
      <c r="A1152" s="13">
        <v>1142</v>
      </c>
      <c r="B1152" s="376"/>
      <c r="C1152" s="55" t="s">
        <v>2034</v>
      </c>
      <c r="D1152" s="61" t="s">
        <v>1383</v>
      </c>
      <c r="E1152" s="391"/>
      <c r="F1152" s="53" t="s">
        <v>2035</v>
      </c>
      <c r="G1152" s="390"/>
      <c r="H1152" s="391"/>
      <c r="I1152" s="391"/>
      <c r="J1152" s="392"/>
      <c r="K1152" s="53"/>
      <c r="L1152" s="51">
        <v>3105000</v>
      </c>
      <c r="M1152" s="51">
        <v>3105000</v>
      </c>
      <c r="N1152" s="51">
        <v>3105000</v>
      </c>
      <c r="O1152" s="51">
        <v>3105000</v>
      </c>
      <c r="P1152" s="51">
        <v>3105000</v>
      </c>
      <c r="Q1152" s="51">
        <v>3105000</v>
      </c>
      <c r="R1152" s="51">
        <v>3105000</v>
      </c>
      <c r="S1152" s="51">
        <v>3105000</v>
      </c>
      <c r="T1152" s="51">
        <v>3105000</v>
      </c>
    </row>
    <row r="1153" spans="1:20" s="10" customFormat="1" ht="65.099999999999994" customHeight="1" x14ac:dyDescent="0.3">
      <c r="A1153" s="13">
        <v>1143</v>
      </c>
      <c r="B1153" s="376"/>
      <c r="C1153" s="55" t="s">
        <v>2036</v>
      </c>
      <c r="D1153" s="61" t="s">
        <v>1383</v>
      </c>
      <c r="E1153" s="391"/>
      <c r="F1153" s="53" t="s">
        <v>2035</v>
      </c>
      <c r="G1153" s="390"/>
      <c r="H1153" s="391"/>
      <c r="I1153" s="391"/>
      <c r="J1153" s="392"/>
      <c r="K1153" s="53"/>
      <c r="L1153" s="51">
        <v>3387272</v>
      </c>
      <c r="M1153" s="51">
        <v>3387272</v>
      </c>
      <c r="N1153" s="51">
        <v>3387272</v>
      </c>
      <c r="O1153" s="51">
        <v>3387272</v>
      </c>
      <c r="P1153" s="51">
        <v>3387272</v>
      </c>
      <c r="Q1153" s="51">
        <v>3387272</v>
      </c>
      <c r="R1153" s="51">
        <v>3387272</v>
      </c>
      <c r="S1153" s="51">
        <v>3387272</v>
      </c>
      <c r="T1153" s="51">
        <v>3387272</v>
      </c>
    </row>
    <row r="1154" spans="1:20" s="10" customFormat="1" ht="65.099999999999994" customHeight="1" x14ac:dyDescent="0.3">
      <c r="A1154" s="13">
        <v>1144</v>
      </c>
      <c r="B1154" s="376"/>
      <c r="C1154" s="55" t="s">
        <v>2037</v>
      </c>
      <c r="D1154" s="61" t="s">
        <v>1383</v>
      </c>
      <c r="E1154" s="391"/>
      <c r="F1154" s="53" t="s">
        <v>2027</v>
      </c>
      <c r="G1154" s="390"/>
      <c r="H1154" s="391"/>
      <c r="I1154" s="391"/>
      <c r="J1154" s="392"/>
      <c r="K1154" s="53"/>
      <c r="L1154" s="51">
        <v>1975910</v>
      </c>
      <c r="M1154" s="51">
        <v>1975910</v>
      </c>
      <c r="N1154" s="51">
        <v>1975910</v>
      </c>
      <c r="O1154" s="51">
        <v>1975910</v>
      </c>
      <c r="P1154" s="51">
        <v>1975910</v>
      </c>
      <c r="Q1154" s="51">
        <v>1975910</v>
      </c>
      <c r="R1154" s="51">
        <v>1975910</v>
      </c>
      <c r="S1154" s="51">
        <v>1975910</v>
      </c>
      <c r="T1154" s="51">
        <v>1975910</v>
      </c>
    </row>
    <row r="1155" spans="1:20" s="10" customFormat="1" ht="65.099999999999994" customHeight="1" x14ac:dyDescent="0.3">
      <c r="A1155" s="13">
        <v>1145</v>
      </c>
      <c r="B1155" s="376"/>
      <c r="C1155" s="55" t="s">
        <v>2038</v>
      </c>
      <c r="D1155" s="61" t="s">
        <v>1383</v>
      </c>
      <c r="E1155" s="391"/>
      <c r="F1155" s="53" t="s">
        <v>2035</v>
      </c>
      <c r="G1155" s="390"/>
      <c r="H1155" s="391"/>
      <c r="I1155" s="391"/>
      <c r="J1155" s="392"/>
      <c r="K1155" s="53"/>
      <c r="L1155" s="51">
        <v>3217091</v>
      </c>
      <c r="M1155" s="51">
        <v>3217091</v>
      </c>
      <c r="N1155" s="51">
        <v>3217091</v>
      </c>
      <c r="O1155" s="51">
        <v>3217091</v>
      </c>
      <c r="P1155" s="51">
        <v>3217091</v>
      </c>
      <c r="Q1155" s="51">
        <v>3217091</v>
      </c>
      <c r="R1155" s="51">
        <v>3217091</v>
      </c>
      <c r="S1155" s="51">
        <v>3217091</v>
      </c>
      <c r="T1155" s="51">
        <v>3217091</v>
      </c>
    </row>
    <row r="1156" spans="1:20" s="10" customFormat="1" ht="134.25" customHeight="1" x14ac:dyDescent="0.3">
      <c r="A1156" s="13">
        <v>1146</v>
      </c>
      <c r="B1156" s="376"/>
      <c r="C1156" s="55" t="s">
        <v>2049</v>
      </c>
      <c r="D1156" s="61" t="s">
        <v>1383</v>
      </c>
      <c r="E1156" s="391"/>
      <c r="F1156" s="53" t="s">
        <v>2039</v>
      </c>
      <c r="G1156" s="390"/>
      <c r="H1156" s="391"/>
      <c r="I1156" s="391"/>
      <c r="J1156" s="392"/>
      <c r="K1156" s="53"/>
      <c r="L1156" s="51">
        <v>2307272</v>
      </c>
      <c r="M1156" s="51">
        <v>2307272</v>
      </c>
      <c r="N1156" s="51">
        <v>2307272</v>
      </c>
      <c r="O1156" s="51">
        <v>2307272</v>
      </c>
      <c r="P1156" s="51">
        <v>2307272</v>
      </c>
      <c r="Q1156" s="51">
        <v>2307272</v>
      </c>
      <c r="R1156" s="51">
        <v>2307272</v>
      </c>
      <c r="S1156" s="51">
        <v>2307272</v>
      </c>
      <c r="T1156" s="51">
        <v>2307272</v>
      </c>
    </row>
    <row r="1157" spans="1:20" s="10" customFormat="1" ht="65.099999999999994" customHeight="1" x14ac:dyDescent="0.3">
      <c r="A1157" s="13">
        <v>1147</v>
      </c>
      <c r="B1157" s="376"/>
      <c r="C1157" s="55" t="s">
        <v>2050</v>
      </c>
      <c r="D1157" s="61" t="s">
        <v>1383</v>
      </c>
      <c r="E1157" s="391"/>
      <c r="F1157" s="53" t="s">
        <v>2039</v>
      </c>
      <c r="G1157" s="390"/>
      <c r="H1157" s="391"/>
      <c r="I1157" s="391"/>
      <c r="J1157" s="392"/>
      <c r="K1157" s="53"/>
      <c r="L1157" s="51">
        <v>2896364</v>
      </c>
      <c r="M1157" s="51">
        <v>2896364</v>
      </c>
      <c r="N1157" s="51">
        <v>2896364</v>
      </c>
      <c r="O1157" s="51">
        <v>2896364</v>
      </c>
      <c r="P1157" s="51">
        <v>2896364</v>
      </c>
      <c r="Q1157" s="51">
        <v>2896364</v>
      </c>
      <c r="R1157" s="51">
        <v>2896364</v>
      </c>
      <c r="S1157" s="51">
        <v>2896364</v>
      </c>
      <c r="T1157" s="51">
        <v>2896364</v>
      </c>
    </row>
    <row r="1158" spans="1:20" s="10" customFormat="1" ht="65.099999999999994" customHeight="1" x14ac:dyDescent="0.3">
      <c r="A1158" s="13">
        <v>1148</v>
      </c>
      <c r="B1158" s="376"/>
      <c r="C1158" s="55" t="s">
        <v>2040</v>
      </c>
      <c r="D1158" s="61" t="s">
        <v>1383</v>
      </c>
      <c r="E1158" s="391"/>
      <c r="F1158" s="53" t="s">
        <v>2039</v>
      </c>
      <c r="G1158" s="390"/>
      <c r="H1158" s="391"/>
      <c r="I1158" s="391"/>
      <c r="J1158" s="392"/>
      <c r="K1158" s="53"/>
      <c r="L1158" s="51">
        <v>3878182</v>
      </c>
      <c r="M1158" s="51">
        <v>3878182</v>
      </c>
      <c r="N1158" s="51">
        <v>3878182</v>
      </c>
      <c r="O1158" s="51">
        <v>3878182</v>
      </c>
      <c r="P1158" s="51">
        <v>3878182</v>
      </c>
      <c r="Q1158" s="51">
        <v>3878182</v>
      </c>
      <c r="R1158" s="51">
        <v>3878182</v>
      </c>
      <c r="S1158" s="51">
        <v>3878182</v>
      </c>
      <c r="T1158" s="51">
        <v>3878182</v>
      </c>
    </row>
    <row r="1159" spans="1:20" s="10" customFormat="1" ht="65.099999999999994" customHeight="1" x14ac:dyDescent="0.3">
      <c r="A1159" s="13">
        <v>1149</v>
      </c>
      <c r="B1159" s="376"/>
      <c r="C1159" s="55" t="s">
        <v>2041</v>
      </c>
      <c r="D1159" s="61" t="s">
        <v>312</v>
      </c>
      <c r="E1159" s="391" t="s">
        <v>2042</v>
      </c>
      <c r="F1159" s="53" t="s">
        <v>2043</v>
      </c>
      <c r="G1159" s="390"/>
      <c r="H1159" s="391"/>
      <c r="I1159" s="391"/>
      <c r="J1159" s="392"/>
      <c r="K1159" s="53"/>
      <c r="L1159" s="51">
        <v>427091</v>
      </c>
      <c r="M1159" s="51">
        <v>427091</v>
      </c>
      <c r="N1159" s="51">
        <v>427091</v>
      </c>
      <c r="O1159" s="51">
        <v>427091</v>
      </c>
      <c r="P1159" s="51">
        <v>427091</v>
      </c>
      <c r="Q1159" s="51">
        <v>427091</v>
      </c>
      <c r="R1159" s="51">
        <v>427091</v>
      </c>
      <c r="S1159" s="51">
        <v>427091</v>
      </c>
      <c r="T1159" s="51">
        <v>427091</v>
      </c>
    </row>
    <row r="1160" spans="1:20" s="10" customFormat="1" ht="65.099999999999994" customHeight="1" x14ac:dyDescent="0.3">
      <c r="A1160" s="13">
        <v>1150</v>
      </c>
      <c r="B1160" s="376"/>
      <c r="C1160" s="55" t="s">
        <v>2044</v>
      </c>
      <c r="D1160" s="61" t="s">
        <v>312</v>
      </c>
      <c r="E1160" s="391"/>
      <c r="F1160" s="53" t="s">
        <v>2043</v>
      </c>
      <c r="G1160" s="390"/>
      <c r="H1160" s="391"/>
      <c r="I1160" s="391"/>
      <c r="J1160" s="392"/>
      <c r="K1160" s="53"/>
      <c r="L1160" s="51">
        <v>525272</v>
      </c>
      <c r="M1160" s="51">
        <v>525272</v>
      </c>
      <c r="N1160" s="51">
        <v>525272</v>
      </c>
      <c r="O1160" s="51">
        <v>525272</v>
      </c>
      <c r="P1160" s="51">
        <v>525272</v>
      </c>
      <c r="Q1160" s="51">
        <v>525272</v>
      </c>
      <c r="R1160" s="51">
        <v>525272</v>
      </c>
      <c r="S1160" s="51">
        <v>525272</v>
      </c>
      <c r="T1160" s="51">
        <v>525272</v>
      </c>
    </row>
    <row r="1161" spans="1:20" s="10" customFormat="1" ht="65.099999999999994" customHeight="1" x14ac:dyDescent="0.3">
      <c r="A1161" s="13">
        <v>1151</v>
      </c>
      <c r="B1161" s="376"/>
      <c r="C1161" s="55" t="s">
        <v>2045</v>
      </c>
      <c r="D1161" s="61" t="s">
        <v>1383</v>
      </c>
      <c r="E1161" s="391"/>
      <c r="F1161" s="53" t="s">
        <v>2046</v>
      </c>
      <c r="G1161" s="390"/>
      <c r="H1161" s="391"/>
      <c r="I1161" s="391"/>
      <c r="J1161" s="392"/>
      <c r="K1161" s="53"/>
      <c r="L1161" s="51">
        <v>3632728</v>
      </c>
      <c r="M1161" s="51">
        <v>3632728</v>
      </c>
      <c r="N1161" s="51">
        <v>3632728</v>
      </c>
      <c r="O1161" s="51">
        <v>3632728</v>
      </c>
      <c r="P1161" s="51">
        <v>3632728</v>
      </c>
      <c r="Q1161" s="51">
        <v>3632728</v>
      </c>
      <c r="R1161" s="51">
        <v>3632728</v>
      </c>
      <c r="S1161" s="51">
        <v>3632728</v>
      </c>
      <c r="T1161" s="51">
        <v>3632728</v>
      </c>
    </row>
    <row r="1162" spans="1:20" s="10" customFormat="1" ht="72.75" customHeight="1" x14ac:dyDescent="0.3">
      <c r="A1162" s="13">
        <v>1152</v>
      </c>
      <c r="B1162" s="376"/>
      <c r="C1162" s="55" t="s">
        <v>2047</v>
      </c>
      <c r="D1162" s="61" t="s">
        <v>1383</v>
      </c>
      <c r="E1162" s="391"/>
      <c r="F1162" s="53" t="s">
        <v>2039</v>
      </c>
      <c r="G1162" s="390"/>
      <c r="H1162" s="391"/>
      <c r="I1162" s="391"/>
      <c r="J1162" s="392"/>
      <c r="K1162" s="53"/>
      <c r="L1162" s="51">
        <v>2601818</v>
      </c>
      <c r="M1162" s="51">
        <v>2601818</v>
      </c>
      <c r="N1162" s="51">
        <v>2601818</v>
      </c>
      <c r="O1162" s="51">
        <v>2601818</v>
      </c>
      <c r="P1162" s="51">
        <v>2601818</v>
      </c>
      <c r="Q1162" s="51">
        <v>2601818</v>
      </c>
      <c r="R1162" s="51">
        <v>2601818</v>
      </c>
      <c r="S1162" s="51">
        <v>2601818</v>
      </c>
      <c r="T1162" s="51">
        <v>2601818</v>
      </c>
    </row>
    <row r="1163" spans="1:20" s="10" customFormat="1" ht="71.25" customHeight="1" x14ac:dyDescent="0.3">
      <c r="A1163" s="13">
        <v>1153</v>
      </c>
      <c r="B1163" s="376"/>
      <c r="C1163" s="55" t="s">
        <v>2048</v>
      </c>
      <c r="D1163" s="61" t="s">
        <v>1383</v>
      </c>
      <c r="E1163" s="391"/>
      <c r="F1163" s="53" t="s">
        <v>2039</v>
      </c>
      <c r="G1163" s="390"/>
      <c r="H1163" s="391"/>
      <c r="I1163" s="391"/>
      <c r="J1163" s="392"/>
      <c r="K1163" s="53"/>
      <c r="L1163" s="51">
        <v>1551272</v>
      </c>
      <c r="M1163" s="51">
        <v>1551272</v>
      </c>
      <c r="N1163" s="51">
        <v>1551272</v>
      </c>
      <c r="O1163" s="51">
        <v>1551272</v>
      </c>
      <c r="P1163" s="51">
        <v>1551272</v>
      </c>
      <c r="Q1163" s="51">
        <v>1551272</v>
      </c>
      <c r="R1163" s="51">
        <v>1551272</v>
      </c>
      <c r="S1163" s="51">
        <v>1551272</v>
      </c>
      <c r="T1163" s="51">
        <v>1551272</v>
      </c>
    </row>
    <row r="1164" spans="1:20" s="10" customFormat="1" ht="71.25" customHeight="1" x14ac:dyDescent="0.3">
      <c r="A1164" s="13">
        <v>1154</v>
      </c>
      <c r="B1164" s="376"/>
      <c r="C1164" s="55" t="s">
        <v>2190</v>
      </c>
      <c r="D1164" s="61" t="s">
        <v>1383</v>
      </c>
      <c r="E1164" s="54"/>
      <c r="F1164" s="61" t="s">
        <v>1874</v>
      </c>
      <c r="G1164" s="401" t="s">
        <v>2192</v>
      </c>
      <c r="H1164" s="391" t="s">
        <v>17</v>
      </c>
      <c r="I1164" s="391"/>
      <c r="J1164" s="392" t="s">
        <v>396</v>
      </c>
      <c r="K1164" s="388"/>
      <c r="L1164" s="51">
        <v>918000</v>
      </c>
      <c r="M1164" s="51">
        <v>918000</v>
      </c>
      <c r="N1164" s="51">
        <v>918000</v>
      </c>
      <c r="O1164" s="51">
        <v>918000</v>
      </c>
      <c r="P1164" s="51">
        <v>918000</v>
      </c>
      <c r="Q1164" s="51">
        <v>918000</v>
      </c>
      <c r="R1164" s="51">
        <v>918000</v>
      </c>
      <c r="S1164" s="51">
        <v>918000</v>
      </c>
      <c r="T1164" s="51">
        <v>918000</v>
      </c>
    </row>
    <row r="1165" spans="1:20" s="10" customFormat="1" ht="71.25" customHeight="1" x14ac:dyDescent="0.3">
      <c r="A1165" s="13">
        <v>1155</v>
      </c>
      <c r="B1165" s="376"/>
      <c r="C1165" s="55" t="s">
        <v>2191</v>
      </c>
      <c r="D1165" s="61" t="s">
        <v>1383</v>
      </c>
      <c r="E1165" s="54"/>
      <c r="F1165" s="61" t="s">
        <v>1874</v>
      </c>
      <c r="G1165" s="401"/>
      <c r="H1165" s="391"/>
      <c r="I1165" s="391"/>
      <c r="J1165" s="392"/>
      <c r="K1165" s="388"/>
      <c r="L1165" s="51">
        <v>2250000</v>
      </c>
      <c r="M1165" s="51">
        <v>2250000</v>
      </c>
      <c r="N1165" s="51">
        <v>2250000</v>
      </c>
      <c r="O1165" s="51">
        <v>2250000</v>
      </c>
      <c r="P1165" s="51">
        <v>2250000</v>
      </c>
      <c r="Q1165" s="51">
        <v>2250000</v>
      </c>
      <c r="R1165" s="51">
        <v>2250000</v>
      </c>
      <c r="S1165" s="51">
        <v>2250000</v>
      </c>
      <c r="T1165" s="51">
        <v>2250000</v>
      </c>
    </row>
    <row r="1166" spans="1:20" s="10" customFormat="1" ht="71.25" customHeight="1" x14ac:dyDescent="0.3">
      <c r="A1166" s="13">
        <v>1156</v>
      </c>
      <c r="B1166" s="376"/>
      <c r="C1166" s="55" t="s">
        <v>2235</v>
      </c>
      <c r="D1166" s="61" t="s">
        <v>1383</v>
      </c>
      <c r="E1166" s="54"/>
      <c r="F1166" s="61" t="s">
        <v>1874</v>
      </c>
      <c r="G1166" s="401"/>
      <c r="H1166" s="391"/>
      <c r="I1166" s="391"/>
      <c r="J1166" s="392"/>
      <c r="K1166" s="388"/>
      <c r="L1166" s="51">
        <v>576000</v>
      </c>
      <c r="M1166" s="51">
        <v>576000</v>
      </c>
      <c r="N1166" s="51">
        <v>576000</v>
      </c>
      <c r="O1166" s="51">
        <v>576000</v>
      </c>
      <c r="P1166" s="51">
        <v>576000</v>
      </c>
      <c r="Q1166" s="51">
        <v>576000</v>
      </c>
      <c r="R1166" s="51">
        <v>576000</v>
      </c>
      <c r="S1166" s="51">
        <v>576000</v>
      </c>
      <c r="T1166" s="51">
        <v>576000</v>
      </c>
    </row>
    <row r="1167" spans="1:20" s="10" customFormat="1" ht="71.25" customHeight="1" x14ac:dyDescent="0.3">
      <c r="A1167" s="13">
        <v>1157</v>
      </c>
      <c r="B1167" s="376"/>
      <c r="C1167" s="55" t="s">
        <v>2236</v>
      </c>
      <c r="D1167" s="61" t="s">
        <v>1383</v>
      </c>
      <c r="E1167" s="54"/>
      <c r="F1167" s="61" t="s">
        <v>1874</v>
      </c>
      <c r="G1167" s="401"/>
      <c r="H1167" s="391"/>
      <c r="I1167" s="391"/>
      <c r="J1167" s="392"/>
      <c r="K1167" s="388"/>
      <c r="L1167" s="51">
        <v>1476000</v>
      </c>
      <c r="M1167" s="51">
        <v>1476000</v>
      </c>
      <c r="N1167" s="51">
        <v>1476000</v>
      </c>
      <c r="O1167" s="51">
        <v>1476000</v>
      </c>
      <c r="P1167" s="51">
        <v>1476000</v>
      </c>
      <c r="Q1167" s="51">
        <v>1476000</v>
      </c>
      <c r="R1167" s="51">
        <v>1476000</v>
      </c>
      <c r="S1167" s="51">
        <v>1476000</v>
      </c>
      <c r="T1167" s="51">
        <v>1476000</v>
      </c>
    </row>
    <row r="1168" spans="1:20" s="10" customFormat="1" ht="71.25" customHeight="1" x14ac:dyDescent="0.3">
      <c r="A1168" s="13">
        <v>1158</v>
      </c>
      <c r="B1168" s="376"/>
      <c r="C1168" s="55" t="s">
        <v>2237</v>
      </c>
      <c r="D1168" s="61" t="s">
        <v>1383</v>
      </c>
      <c r="E1168" s="54"/>
      <c r="F1168" s="61" t="s">
        <v>1874</v>
      </c>
      <c r="G1168" s="401"/>
      <c r="H1168" s="391"/>
      <c r="I1168" s="391"/>
      <c r="J1168" s="392"/>
      <c r="K1168" s="388"/>
      <c r="L1168" s="51">
        <v>1098000</v>
      </c>
      <c r="M1168" s="51">
        <v>1098000</v>
      </c>
      <c r="N1168" s="51">
        <v>1098000</v>
      </c>
      <c r="O1168" s="51">
        <v>1098000</v>
      </c>
      <c r="P1168" s="51">
        <v>1098000</v>
      </c>
      <c r="Q1168" s="51">
        <v>1098000</v>
      </c>
      <c r="R1168" s="51">
        <v>1098000</v>
      </c>
      <c r="S1168" s="51">
        <v>1098000</v>
      </c>
      <c r="T1168" s="51">
        <v>1098000</v>
      </c>
    </row>
    <row r="1169" spans="1:20" s="10" customFormat="1" ht="71.25" customHeight="1" x14ac:dyDescent="0.3">
      <c r="A1169" s="13">
        <v>1159</v>
      </c>
      <c r="B1169" s="376"/>
      <c r="C1169" s="55" t="s">
        <v>2238</v>
      </c>
      <c r="D1169" s="61" t="s">
        <v>1383</v>
      </c>
      <c r="E1169" s="54"/>
      <c r="F1169" s="61" t="s">
        <v>1276</v>
      </c>
      <c r="G1169" s="401"/>
      <c r="H1169" s="391"/>
      <c r="I1169" s="391"/>
      <c r="J1169" s="392"/>
      <c r="K1169" s="388"/>
      <c r="L1169" s="51">
        <v>200000</v>
      </c>
      <c r="M1169" s="51">
        <v>200000</v>
      </c>
      <c r="N1169" s="51">
        <v>200000</v>
      </c>
      <c r="O1169" s="51">
        <v>200000</v>
      </c>
      <c r="P1169" s="51">
        <v>200000</v>
      </c>
      <c r="Q1169" s="51">
        <v>200000</v>
      </c>
      <c r="R1169" s="51">
        <v>200000</v>
      </c>
      <c r="S1169" s="51">
        <v>200000</v>
      </c>
      <c r="T1169" s="51">
        <v>200000</v>
      </c>
    </row>
    <row r="1170" spans="1:20" s="10" customFormat="1" ht="71.25" customHeight="1" x14ac:dyDescent="0.3">
      <c r="A1170" s="13">
        <v>1160</v>
      </c>
      <c r="B1170" s="376"/>
      <c r="C1170" s="55" t="s">
        <v>2238</v>
      </c>
      <c r="D1170" s="61" t="s">
        <v>1383</v>
      </c>
      <c r="E1170" s="54"/>
      <c r="F1170" s="61" t="s">
        <v>1276</v>
      </c>
      <c r="G1170" s="401"/>
      <c r="H1170" s="391"/>
      <c r="I1170" s="391"/>
      <c r="J1170" s="392"/>
      <c r="K1170" s="388"/>
      <c r="L1170" s="51">
        <v>240000</v>
      </c>
      <c r="M1170" s="51">
        <v>240000</v>
      </c>
      <c r="N1170" s="51">
        <v>240000</v>
      </c>
      <c r="O1170" s="51">
        <v>240000</v>
      </c>
      <c r="P1170" s="51">
        <v>240000</v>
      </c>
      <c r="Q1170" s="51">
        <v>240000</v>
      </c>
      <c r="R1170" s="51">
        <v>240000</v>
      </c>
      <c r="S1170" s="51">
        <v>240000</v>
      </c>
      <c r="T1170" s="51">
        <v>240000</v>
      </c>
    </row>
    <row r="1171" spans="1:20" s="10" customFormat="1" ht="71.25" customHeight="1" x14ac:dyDescent="0.3">
      <c r="A1171" s="13">
        <v>1161</v>
      </c>
      <c r="B1171" s="376"/>
      <c r="C1171" s="55" t="s">
        <v>2239</v>
      </c>
      <c r="D1171" s="61" t="s">
        <v>1383</v>
      </c>
      <c r="E1171" s="54"/>
      <c r="F1171" s="61" t="s">
        <v>1875</v>
      </c>
      <c r="G1171" s="401"/>
      <c r="H1171" s="391"/>
      <c r="I1171" s="391"/>
      <c r="J1171" s="392"/>
      <c r="K1171" s="388"/>
      <c r="L1171" s="51">
        <v>2364000</v>
      </c>
      <c r="M1171" s="51">
        <v>2364000</v>
      </c>
      <c r="N1171" s="51">
        <v>2364000</v>
      </c>
      <c r="O1171" s="51">
        <v>2364000</v>
      </c>
      <c r="P1171" s="51">
        <v>2364000</v>
      </c>
      <c r="Q1171" s="51">
        <v>2364000</v>
      </c>
      <c r="R1171" s="51">
        <v>2364000</v>
      </c>
      <c r="S1171" s="51">
        <v>2364000</v>
      </c>
      <c r="T1171" s="51">
        <v>2364000</v>
      </c>
    </row>
    <row r="1172" spans="1:20" s="10" customFormat="1" ht="94.5" customHeight="1" x14ac:dyDescent="0.3">
      <c r="A1172" s="13">
        <v>1162</v>
      </c>
      <c r="B1172" s="376"/>
      <c r="C1172" s="55" t="s">
        <v>2275</v>
      </c>
      <c r="D1172" s="61" t="s">
        <v>405</v>
      </c>
      <c r="E1172" s="54" t="s">
        <v>2268</v>
      </c>
      <c r="F1172" s="61" t="s">
        <v>1276</v>
      </c>
      <c r="G1172" s="390" t="s">
        <v>2269</v>
      </c>
      <c r="H1172" s="391" t="s">
        <v>17</v>
      </c>
      <c r="I1172" s="391"/>
      <c r="J1172" s="392" t="s">
        <v>2274</v>
      </c>
      <c r="K1172" s="64"/>
      <c r="L1172" s="51">
        <v>229999.99999999997</v>
      </c>
      <c r="M1172" s="51">
        <v>229999.99999999997</v>
      </c>
      <c r="N1172" s="51">
        <v>229999.99999999997</v>
      </c>
      <c r="O1172" s="51">
        <v>229999.99999999997</v>
      </c>
      <c r="P1172" s="51">
        <v>229999.99999999997</v>
      </c>
      <c r="Q1172" s="51">
        <v>229999.99999999997</v>
      </c>
      <c r="R1172" s="51">
        <v>229999.99999999997</v>
      </c>
      <c r="S1172" s="51">
        <v>229999.99999999997</v>
      </c>
      <c r="T1172" s="51">
        <v>229999.99999999997</v>
      </c>
    </row>
    <row r="1173" spans="1:20" s="10" customFormat="1" ht="94.5" customHeight="1" x14ac:dyDescent="0.3">
      <c r="A1173" s="13">
        <v>1163</v>
      </c>
      <c r="B1173" s="376"/>
      <c r="C1173" s="55" t="s">
        <v>2276</v>
      </c>
      <c r="D1173" s="61" t="s">
        <v>405</v>
      </c>
      <c r="E1173" s="54" t="s">
        <v>2270</v>
      </c>
      <c r="F1173" s="61" t="s">
        <v>1276</v>
      </c>
      <c r="G1173" s="390"/>
      <c r="H1173" s="391"/>
      <c r="I1173" s="391"/>
      <c r="J1173" s="392"/>
      <c r="K1173" s="64"/>
      <c r="L1173" s="51">
        <v>280000</v>
      </c>
      <c r="M1173" s="51">
        <v>280000</v>
      </c>
      <c r="N1173" s="51">
        <v>280000</v>
      </c>
      <c r="O1173" s="51">
        <v>280000</v>
      </c>
      <c r="P1173" s="51">
        <v>280000</v>
      </c>
      <c r="Q1173" s="51">
        <v>280000</v>
      </c>
      <c r="R1173" s="51">
        <v>280000</v>
      </c>
      <c r="S1173" s="51">
        <v>280000</v>
      </c>
      <c r="T1173" s="51">
        <v>280000</v>
      </c>
    </row>
    <row r="1174" spans="1:20" s="10" customFormat="1" ht="94.5" customHeight="1" x14ac:dyDescent="0.3">
      <c r="A1174" s="13">
        <v>1164</v>
      </c>
      <c r="B1174" s="376"/>
      <c r="C1174" s="55" t="s">
        <v>2277</v>
      </c>
      <c r="D1174" s="61" t="s">
        <v>1383</v>
      </c>
      <c r="E1174" s="54" t="s">
        <v>2272</v>
      </c>
      <c r="F1174" s="61" t="s">
        <v>2271</v>
      </c>
      <c r="G1174" s="390"/>
      <c r="H1174" s="391"/>
      <c r="I1174" s="391"/>
      <c r="J1174" s="392"/>
      <c r="K1174" s="64"/>
      <c r="L1174" s="51">
        <v>919999.99999999988</v>
      </c>
      <c r="M1174" s="51">
        <v>919999.99999999988</v>
      </c>
      <c r="N1174" s="51">
        <v>919999.99999999988</v>
      </c>
      <c r="O1174" s="51">
        <v>919999.99999999988</v>
      </c>
      <c r="P1174" s="51">
        <v>919999.99999999988</v>
      </c>
      <c r="Q1174" s="51">
        <v>919999.99999999988</v>
      </c>
      <c r="R1174" s="51">
        <v>919999.99999999988</v>
      </c>
      <c r="S1174" s="51">
        <v>919999.99999999988</v>
      </c>
      <c r="T1174" s="51">
        <v>919999.99999999988</v>
      </c>
    </row>
    <row r="1175" spans="1:20" s="10" customFormat="1" ht="94.5" customHeight="1" x14ac:dyDescent="0.3">
      <c r="A1175" s="13">
        <v>1165</v>
      </c>
      <c r="B1175" s="376"/>
      <c r="C1175" s="55" t="s">
        <v>2278</v>
      </c>
      <c r="D1175" s="61" t="s">
        <v>1383</v>
      </c>
      <c r="E1175" s="54" t="s">
        <v>2273</v>
      </c>
      <c r="F1175" s="61" t="s">
        <v>2271</v>
      </c>
      <c r="G1175" s="390"/>
      <c r="H1175" s="391"/>
      <c r="I1175" s="391"/>
      <c r="J1175" s="392"/>
      <c r="K1175" s="64"/>
      <c r="L1175" s="51">
        <v>1579999.9999999998</v>
      </c>
      <c r="M1175" s="51">
        <v>1579999.9999999998</v>
      </c>
      <c r="N1175" s="51">
        <v>1579999.9999999998</v>
      </c>
      <c r="O1175" s="51">
        <v>1579999.9999999998</v>
      </c>
      <c r="P1175" s="51">
        <v>1579999.9999999998</v>
      </c>
      <c r="Q1175" s="51">
        <v>1579999.9999999998</v>
      </c>
      <c r="R1175" s="51">
        <v>1579999.9999999998</v>
      </c>
      <c r="S1175" s="51">
        <v>1579999.9999999998</v>
      </c>
      <c r="T1175" s="51">
        <v>1579999.9999999998</v>
      </c>
    </row>
    <row r="1176" spans="1:20" s="10" customFormat="1" ht="94.5" customHeight="1" x14ac:dyDescent="0.3">
      <c r="A1176" s="13">
        <v>1166</v>
      </c>
      <c r="B1176" s="376"/>
      <c r="C1176" s="55" t="s">
        <v>2279</v>
      </c>
      <c r="D1176" s="61" t="s">
        <v>1383</v>
      </c>
      <c r="E1176" s="54" t="s">
        <v>52</v>
      </c>
      <c r="F1176" s="61" t="s">
        <v>2271</v>
      </c>
      <c r="G1176" s="390"/>
      <c r="H1176" s="391"/>
      <c r="I1176" s="391"/>
      <c r="J1176" s="392"/>
      <c r="K1176" s="64"/>
      <c r="L1176" s="51">
        <v>799999.99999999988</v>
      </c>
      <c r="M1176" s="51">
        <v>799999.99999999988</v>
      </c>
      <c r="N1176" s="51">
        <v>799999.99999999988</v>
      </c>
      <c r="O1176" s="51">
        <v>799999.99999999988</v>
      </c>
      <c r="P1176" s="51">
        <v>799999.99999999988</v>
      </c>
      <c r="Q1176" s="51">
        <v>799999.99999999988</v>
      </c>
      <c r="R1176" s="51">
        <v>799999.99999999988</v>
      </c>
      <c r="S1176" s="51">
        <v>799999.99999999988</v>
      </c>
      <c r="T1176" s="51">
        <v>799999.99999999988</v>
      </c>
    </row>
    <row r="1177" spans="1:20" s="10" customFormat="1" ht="94.5" customHeight="1" x14ac:dyDescent="0.3">
      <c r="A1177" s="13">
        <v>1167</v>
      </c>
      <c r="B1177" s="376"/>
      <c r="C1177" s="55" t="s">
        <v>2280</v>
      </c>
      <c r="D1177" s="61" t="s">
        <v>1383</v>
      </c>
      <c r="E1177" s="54" t="s">
        <v>52</v>
      </c>
      <c r="F1177" s="61" t="s">
        <v>2271</v>
      </c>
      <c r="G1177" s="390"/>
      <c r="H1177" s="391"/>
      <c r="I1177" s="391"/>
      <c r="J1177" s="392"/>
      <c r="K1177" s="64"/>
      <c r="L1177" s="51">
        <v>1539999.9999999998</v>
      </c>
      <c r="M1177" s="51">
        <v>1539999.9999999998</v>
      </c>
      <c r="N1177" s="51">
        <v>1539999.9999999998</v>
      </c>
      <c r="O1177" s="51">
        <v>1539999.9999999998</v>
      </c>
      <c r="P1177" s="51">
        <v>1539999.9999999998</v>
      </c>
      <c r="Q1177" s="51">
        <v>1539999.9999999998</v>
      </c>
      <c r="R1177" s="51">
        <v>1539999.9999999998</v>
      </c>
      <c r="S1177" s="51">
        <v>1539999.9999999998</v>
      </c>
      <c r="T1177" s="51">
        <v>1539999.9999999998</v>
      </c>
    </row>
    <row r="1178" spans="1:20" s="10" customFormat="1" ht="94.5" customHeight="1" x14ac:dyDescent="0.3">
      <c r="A1178" s="13">
        <v>1168</v>
      </c>
      <c r="B1178" s="376"/>
      <c r="C1178" s="55" t="s">
        <v>2281</v>
      </c>
      <c r="D1178" s="61" t="s">
        <v>1383</v>
      </c>
      <c r="E1178" s="54" t="s">
        <v>52</v>
      </c>
      <c r="F1178" s="61" t="s">
        <v>2271</v>
      </c>
      <c r="G1178" s="390"/>
      <c r="H1178" s="391"/>
      <c r="I1178" s="391"/>
      <c r="J1178" s="392"/>
      <c r="K1178" s="64"/>
      <c r="L1178" s="51">
        <v>1559999.9999999998</v>
      </c>
      <c r="M1178" s="51">
        <v>1559999.9999999998</v>
      </c>
      <c r="N1178" s="51">
        <v>1559999.9999999998</v>
      </c>
      <c r="O1178" s="51">
        <v>1559999.9999999998</v>
      </c>
      <c r="P1178" s="51">
        <v>1559999.9999999998</v>
      </c>
      <c r="Q1178" s="51">
        <v>1559999.9999999998</v>
      </c>
      <c r="R1178" s="51">
        <v>1559999.9999999998</v>
      </c>
      <c r="S1178" s="51">
        <v>1559999.9999999998</v>
      </c>
      <c r="T1178" s="51">
        <v>1559999.9999999998</v>
      </c>
    </row>
    <row r="1179" spans="1:20" s="10" customFormat="1" ht="94.5" customHeight="1" x14ac:dyDescent="0.3">
      <c r="A1179" s="13">
        <v>1169</v>
      </c>
      <c r="B1179" s="376"/>
      <c r="C1179" s="55" t="s">
        <v>2282</v>
      </c>
      <c r="D1179" s="61" t="s">
        <v>1383</v>
      </c>
      <c r="E1179" s="54" t="s">
        <v>52</v>
      </c>
      <c r="F1179" s="61" t="s">
        <v>2271</v>
      </c>
      <c r="G1179" s="390"/>
      <c r="H1179" s="391"/>
      <c r="I1179" s="391"/>
      <c r="J1179" s="392"/>
      <c r="K1179" s="64"/>
      <c r="L1179" s="51">
        <v>2320000</v>
      </c>
      <c r="M1179" s="51">
        <v>2320000</v>
      </c>
      <c r="N1179" s="51">
        <v>2320000</v>
      </c>
      <c r="O1179" s="51">
        <v>2320000</v>
      </c>
      <c r="P1179" s="51">
        <v>2320000</v>
      </c>
      <c r="Q1179" s="51">
        <v>2320000</v>
      </c>
      <c r="R1179" s="51">
        <v>2320000</v>
      </c>
      <c r="S1179" s="51">
        <v>2320000</v>
      </c>
      <c r="T1179" s="51">
        <v>2320000</v>
      </c>
    </row>
    <row r="1180" spans="1:20" s="10" customFormat="1" ht="71.25" customHeight="1" x14ac:dyDescent="0.3">
      <c r="A1180" s="13">
        <v>1170</v>
      </c>
      <c r="B1180" s="376"/>
      <c r="C1180" s="55" t="s">
        <v>2490</v>
      </c>
      <c r="D1180" s="61" t="s">
        <v>1383</v>
      </c>
      <c r="E1180" s="54" t="s">
        <v>1440</v>
      </c>
      <c r="F1180" s="61" t="s">
        <v>1874</v>
      </c>
      <c r="G1180" s="390" t="s">
        <v>2491</v>
      </c>
      <c r="H1180" s="391" t="s">
        <v>17</v>
      </c>
      <c r="I1180" s="391"/>
      <c r="J1180" s="392" t="s">
        <v>396</v>
      </c>
      <c r="K1180" s="388"/>
      <c r="L1180" s="51">
        <v>2499000</v>
      </c>
      <c r="M1180" s="51">
        <v>2499000</v>
      </c>
      <c r="N1180" s="51">
        <v>2499000</v>
      </c>
      <c r="O1180" s="51">
        <v>2499000</v>
      </c>
      <c r="P1180" s="51">
        <v>2499000</v>
      </c>
      <c r="Q1180" s="51">
        <v>2499000</v>
      </c>
      <c r="R1180" s="51">
        <v>2499000</v>
      </c>
      <c r="S1180" s="51">
        <v>2499000</v>
      </c>
      <c r="T1180" s="51">
        <v>2499000</v>
      </c>
    </row>
    <row r="1181" spans="1:20" s="10" customFormat="1" ht="71.25" customHeight="1" x14ac:dyDescent="0.3">
      <c r="A1181" s="13">
        <v>1171</v>
      </c>
      <c r="B1181" s="376"/>
      <c r="C1181" s="55" t="s">
        <v>2492</v>
      </c>
      <c r="D1181" s="61" t="s">
        <v>1383</v>
      </c>
      <c r="E1181" s="54" t="s">
        <v>1440</v>
      </c>
      <c r="F1181" s="61" t="s">
        <v>1874</v>
      </c>
      <c r="G1181" s="390"/>
      <c r="H1181" s="391"/>
      <c r="I1181" s="391"/>
      <c r="J1181" s="392"/>
      <c r="K1181" s="388"/>
      <c r="L1181" s="51">
        <v>2889000</v>
      </c>
      <c r="M1181" s="51">
        <v>2889000</v>
      </c>
      <c r="N1181" s="51">
        <v>2889000</v>
      </c>
      <c r="O1181" s="51">
        <v>2889000</v>
      </c>
      <c r="P1181" s="51">
        <v>2889000</v>
      </c>
      <c r="Q1181" s="51">
        <v>2889000</v>
      </c>
      <c r="R1181" s="51">
        <v>2889000</v>
      </c>
      <c r="S1181" s="51">
        <v>2889000</v>
      </c>
      <c r="T1181" s="51">
        <v>2889000</v>
      </c>
    </row>
    <row r="1182" spans="1:20" s="10" customFormat="1" ht="71.25" customHeight="1" x14ac:dyDescent="0.3">
      <c r="A1182" s="13">
        <v>1172</v>
      </c>
      <c r="B1182" s="376"/>
      <c r="C1182" s="55" t="s">
        <v>2493</v>
      </c>
      <c r="D1182" s="61" t="s">
        <v>1383</v>
      </c>
      <c r="E1182" s="54" t="s">
        <v>1440</v>
      </c>
      <c r="F1182" s="61" t="s">
        <v>1874</v>
      </c>
      <c r="G1182" s="390"/>
      <c r="H1182" s="391"/>
      <c r="I1182" s="391"/>
      <c r="J1182" s="392"/>
      <c r="K1182" s="388"/>
      <c r="L1182" s="51">
        <v>1683000</v>
      </c>
      <c r="M1182" s="51">
        <v>1683000</v>
      </c>
      <c r="N1182" s="51">
        <v>1683000</v>
      </c>
      <c r="O1182" s="51">
        <v>1683000</v>
      </c>
      <c r="P1182" s="51">
        <v>1683000</v>
      </c>
      <c r="Q1182" s="51">
        <v>1683000</v>
      </c>
      <c r="R1182" s="51">
        <v>1683000</v>
      </c>
      <c r="S1182" s="51">
        <v>1683000</v>
      </c>
      <c r="T1182" s="51">
        <v>1683000</v>
      </c>
    </row>
    <row r="1183" spans="1:20" s="10" customFormat="1" ht="71.25" customHeight="1" x14ac:dyDescent="0.3">
      <c r="A1183" s="13">
        <v>1173</v>
      </c>
      <c r="B1183" s="376"/>
      <c r="C1183" s="55" t="s">
        <v>2499</v>
      </c>
      <c r="D1183" s="61" t="s">
        <v>1383</v>
      </c>
      <c r="E1183" s="54" t="s">
        <v>1440</v>
      </c>
      <c r="F1183" s="61" t="s">
        <v>1874</v>
      </c>
      <c r="G1183" s="390"/>
      <c r="H1183" s="391"/>
      <c r="I1183" s="391"/>
      <c r="J1183" s="392"/>
      <c r="K1183" s="388"/>
      <c r="L1183" s="51">
        <v>1426000</v>
      </c>
      <c r="M1183" s="51">
        <v>1426000</v>
      </c>
      <c r="N1183" s="51">
        <v>1426000</v>
      </c>
      <c r="O1183" s="51">
        <v>1426000</v>
      </c>
      <c r="P1183" s="51">
        <v>1426000</v>
      </c>
      <c r="Q1183" s="51">
        <v>1426000</v>
      </c>
      <c r="R1183" s="51">
        <v>1426000</v>
      </c>
      <c r="S1183" s="51">
        <v>1426000</v>
      </c>
      <c r="T1183" s="51">
        <v>1426000</v>
      </c>
    </row>
    <row r="1184" spans="1:20" s="10" customFormat="1" ht="71.25" customHeight="1" x14ac:dyDescent="0.3">
      <c r="A1184" s="13">
        <v>1174</v>
      </c>
      <c r="B1184" s="376"/>
      <c r="C1184" s="55" t="s">
        <v>2494</v>
      </c>
      <c r="D1184" s="61" t="s">
        <v>1383</v>
      </c>
      <c r="E1184" s="54" t="s">
        <v>1440</v>
      </c>
      <c r="F1184" s="61" t="s">
        <v>1874</v>
      </c>
      <c r="G1184" s="390"/>
      <c r="H1184" s="391"/>
      <c r="I1184" s="391"/>
      <c r="J1184" s="392"/>
      <c r="K1184" s="388"/>
      <c r="L1184" s="51">
        <v>758000</v>
      </c>
      <c r="M1184" s="51">
        <v>758000</v>
      </c>
      <c r="N1184" s="51">
        <v>758000</v>
      </c>
      <c r="O1184" s="51">
        <v>758000</v>
      </c>
      <c r="P1184" s="51">
        <v>758000</v>
      </c>
      <c r="Q1184" s="51">
        <v>758000</v>
      </c>
      <c r="R1184" s="51">
        <v>758000</v>
      </c>
      <c r="S1184" s="51">
        <v>758000</v>
      </c>
      <c r="T1184" s="51">
        <v>758000</v>
      </c>
    </row>
    <row r="1185" spans="1:20" s="10" customFormat="1" ht="71.25" customHeight="1" x14ac:dyDescent="0.3">
      <c r="A1185" s="13">
        <v>1175</v>
      </c>
      <c r="B1185" s="376"/>
      <c r="C1185" s="55" t="s">
        <v>2495</v>
      </c>
      <c r="D1185" s="61" t="s">
        <v>1383</v>
      </c>
      <c r="E1185" s="54" t="s">
        <v>1440</v>
      </c>
      <c r="F1185" s="61" t="s">
        <v>1874</v>
      </c>
      <c r="G1185" s="390"/>
      <c r="H1185" s="391"/>
      <c r="I1185" s="391"/>
      <c r="J1185" s="392"/>
      <c r="K1185" s="388"/>
      <c r="L1185" s="51">
        <v>4468000</v>
      </c>
      <c r="M1185" s="51">
        <v>4468000</v>
      </c>
      <c r="N1185" s="51">
        <v>4468000</v>
      </c>
      <c r="O1185" s="51">
        <v>4468000</v>
      </c>
      <c r="P1185" s="51">
        <v>4468000</v>
      </c>
      <c r="Q1185" s="51">
        <v>4468000</v>
      </c>
      <c r="R1185" s="51">
        <v>4468000</v>
      </c>
      <c r="S1185" s="51">
        <v>4468000</v>
      </c>
      <c r="T1185" s="51">
        <v>4468000</v>
      </c>
    </row>
    <row r="1186" spans="1:20" s="10" customFormat="1" ht="71.25" customHeight="1" x14ac:dyDescent="0.3">
      <c r="A1186" s="13">
        <v>1176</v>
      </c>
      <c r="B1186" s="376"/>
      <c r="C1186" s="55" t="s">
        <v>2496</v>
      </c>
      <c r="D1186" s="61" t="s">
        <v>1383</v>
      </c>
      <c r="E1186" s="54" t="s">
        <v>1440</v>
      </c>
      <c r="F1186" s="61" t="s">
        <v>1874</v>
      </c>
      <c r="G1186" s="390"/>
      <c r="H1186" s="391"/>
      <c r="I1186" s="391"/>
      <c r="J1186" s="392"/>
      <c r="K1186" s="388"/>
      <c r="L1186" s="51">
        <v>2099000</v>
      </c>
      <c r="M1186" s="51">
        <v>2099000</v>
      </c>
      <c r="N1186" s="51">
        <v>2099000</v>
      </c>
      <c r="O1186" s="51">
        <v>2099000</v>
      </c>
      <c r="P1186" s="51">
        <v>2099000</v>
      </c>
      <c r="Q1186" s="51">
        <v>2099000</v>
      </c>
      <c r="R1186" s="51">
        <v>2099000</v>
      </c>
      <c r="S1186" s="51">
        <v>2099000</v>
      </c>
      <c r="T1186" s="51">
        <v>2099000</v>
      </c>
    </row>
    <row r="1187" spans="1:20" s="10" customFormat="1" ht="71.25" customHeight="1" x14ac:dyDescent="0.3">
      <c r="A1187" s="13">
        <v>1177</v>
      </c>
      <c r="B1187" s="376"/>
      <c r="C1187" s="55" t="s">
        <v>2497</v>
      </c>
      <c r="D1187" s="61" t="s">
        <v>1383</v>
      </c>
      <c r="E1187" s="54" t="s">
        <v>1440</v>
      </c>
      <c r="F1187" s="61" t="s">
        <v>1874</v>
      </c>
      <c r="G1187" s="390"/>
      <c r="H1187" s="391"/>
      <c r="I1187" s="391"/>
      <c r="J1187" s="392"/>
      <c r="K1187" s="388"/>
      <c r="L1187" s="51">
        <v>2998000</v>
      </c>
      <c r="M1187" s="51">
        <v>2998000</v>
      </c>
      <c r="N1187" s="51">
        <v>2998000</v>
      </c>
      <c r="O1187" s="51">
        <v>2998000</v>
      </c>
      <c r="P1187" s="51">
        <v>2998000</v>
      </c>
      <c r="Q1187" s="51">
        <v>2998000</v>
      </c>
      <c r="R1187" s="51">
        <v>2998000</v>
      </c>
      <c r="S1187" s="51">
        <v>2998000</v>
      </c>
      <c r="T1187" s="51">
        <v>2998000</v>
      </c>
    </row>
    <row r="1188" spans="1:20" s="10" customFormat="1" ht="71.25" customHeight="1" x14ac:dyDescent="0.3">
      <c r="A1188" s="13">
        <v>1178</v>
      </c>
      <c r="B1188" s="376"/>
      <c r="C1188" s="55" t="s">
        <v>2498</v>
      </c>
      <c r="D1188" s="61" t="s">
        <v>1383</v>
      </c>
      <c r="E1188" s="54" t="s">
        <v>1440</v>
      </c>
      <c r="F1188" s="61" t="s">
        <v>1874</v>
      </c>
      <c r="G1188" s="390"/>
      <c r="H1188" s="391"/>
      <c r="I1188" s="391"/>
      <c r="J1188" s="392"/>
      <c r="K1188" s="388"/>
      <c r="L1188" s="51">
        <v>3993000</v>
      </c>
      <c r="M1188" s="51">
        <v>3993000</v>
      </c>
      <c r="N1188" s="51">
        <v>3993000</v>
      </c>
      <c r="O1188" s="51">
        <v>3993000</v>
      </c>
      <c r="P1188" s="51">
        <v>3993000</v>
      </c>
      <c r="Q1188" s="51">
        <v>3993000</v>
      </c>
      <c r="R1188" s="51">
        <v>3993000</v>
      </c>
      <c r="S1188" s="51">
        <v>3993000</v>
      </c>
      <c r="T1188" s="51">
        <v>3993000</v>
      </c>
    </row>
    <row r="1189" spans="1:20" s="10" customFormat="1" ht="71.25" customHeight="1" x14ac:dyDescent="0.3">
      <c r="A1189" s="13">
        <v>1179</v>
      </c>
      <c r="B1189" s="376"/>
      <c r="C1189" s="55" t="s">
        <v>2563</v>
      </c>
      <c r="D1189" s="61" t="s">
        <v>321</v>
      </c>
      <c r="E1189" s="54"/>
      <c r="F1189" s="61" t="s">
        <v>2564</v>
      </c>
      <c r="G1189" s="390" t="s">
        <v>2595</v>
      </c>
      <c r="H1189" s="54"/>
      <c r="I1189" s="54"/>
      <c r="J1189" s="61"/>
      <c r="K1189" s="53"/>
      <c r="L1189" s="51">
        <v>2905455</v>
      </c>
      <c r="M1189" s="51">
        <v>2905455</v>
      </c>
      <c r="N1189" s="51">
        <v>2905455</v>
      </c>
      <c r="O1189" s="51">
        <v>2905455</v>
      </c>
      <c r="P1189" s="51">
        <v>2905455</v>
      </c>
      <c r="Q1189" s="51">
        <v>2905455</v>
      </c>
      <c r="R1189" s="51">
        <v>2905455</v>
      </c>
      <c r="S1189" s="51">
        <v>2905455</v>
      </c>
      <c r="T1189" s="51">
        <v>2905455</v>
      </c>
    </row>
    <row r="1190" spans="1:20" s="10" customFormat="1" ht="71.25" customHeight="1" x14ac:dyDescent="0.3">
      <c r="A1190" s="13">
        <v>1180</v>
      </c>
      <c r="B1190" s="376"/>
      <c r="C1190" s="55" t="s">
        <v>2565</v>
      </c>
      <c r="D1190" s="61" t="s">
        <v>321</v>
      </c>
      <c r="E1190" s="54"/>
      <c r="F1190" s="61" t="s">
        <v>2566</v>
      </c>
      <c r="G1190" s="390"/>
      <c r="H1190" s="54"/>
      <c r="I1190" s="54"/>
      <c r="J1190" s="61"/>
      <c r="K1190" s="53"/>
      <c r="L1190" s="51">
        <v>2338909</v>
      </c>
      <c r="M1190" s="51">
        <v>2338909</v>
      </c>
      <c r="N1190" s="51">
        <v>2338909</v>
      </c>
      <c r="O1190" s="51">
        <v>2338909</v>
      </c>
      <c r="P1190" s="51">
        <v>2338909</v>
      </c>
      <c r="Q1190" s="51">
        <v>2338909</v>
      </c>
      <c r="R1190" s="51">
        <v>2338909</v>
      </c>
      <c r="S1190" s="51">
        <v>2338909</v>
      </c>
      <c r="T1190" s="51">
        <v>2338909</v>
      </c>
    </row>
    <row r="1191" spans="1:20" s="10" customFormat="1" ht="71.25" customHeight="1" x14ac:dyDescent="0.3">
      <c r="A1191" s="13">
        <v>1181</v>
      </c>
      <c r="B1191" s="376"/>
      <c r="C1191" s="55" t="s">
        <v>2567</v>
      </c>
      <c r="D1191" s="61" t="s">
        <v>321</v>
      </c>
      <c r="E1191" s="54"/>
      <c r="F1191" s="61" t="s">
        <v>2568</v>
      </c>
      <c r="G1191" s="390"/>
      <c r="H1191" s="54"/>
      <c r="I1191" s="54"/>
      <c r="J1191" s="61"/>
      <c r="K1191" s="53"/>
      <c r="L1191" s="51">
        <v>1664000</v>
      </c>
      <c r="M1191" s="51">
        <v>1664000</v>
      </c>
      <c r="N1191" s="51">
        <v>1664000</v>
      </c>
      <c r="O1191" s="51">
        <v>1664000</v>
      </c>
      <c r="P1191" s="51">
        <v>1664000</v>
      </c>
      <c r="Q1191" s="51">
        <v>1664000</v>
      </c>
      <c r="R1191" s="51">
        <v>1664000</v>
      </c>
      <c r="S1191" s="51">
        <v>1664000</v>
      </c>
      <c r="T1191" s="51">
        <v>1664000</v>
      </c>
    </row>
    <row r="1192" spans="1:20" s="10" customFormat="1" ht="71.25" customHeight="1" x14ac:dyDescent="0.3">
      <c r="A1192" s="13">
        <v>1182</v>
      </c>
      <c r="B1192" s="376"/>
      <c r="C1192" s="55" t="s">
        <v>2569</v>
      </c>
      <c r="D1192" s="61" t="s">
        <v>321</v>
      </c>
      <c r="E1192" s="54"/>
      <c r="F1192" s="61" t="s">
        <v>338</v>
      </c>
      <c r="G1192" s="390"/>
      <c r="H1192" s="54"/>
      <c r="I1192" s="54"/>
      <c r="J1192" s="61"/>
      <c r="K1192" s="53"/>
      <c r="L1192" s="51">
        <v>2608000</v>
      </c>
      <c r="M1192" s="51">
        <v>2608000</v>
      </c>
      <c r="N1192" s="51">
        <v>2608000</v>
      </c>
      <c r="O1192" s="51">
        <v>2608000</v>
      </c>
      <c r="P1192" s="51">
        <v>2608000</v>
      </c>
      <c r="Q1192" s="51">
        <v>2608000</v>
      </c>
      <c r="R1192" s="51">
        <v>2608000</v>
      </c>
      <c r="S1192" s="51">
        <v>2608000</v>
      </c>
      <c r="T1192" s="51">
        <v>2608000</v>
      </c>
    </row>
    <row r="1193" spans="1:20" s="10" customFormat="1" ht="71.25" customHeight="1" x14ac:dyDescent="0.3">
      <c r="A1193" s="13">
        <v>1183</v>
      </c>
      <c r="B1193" s="376"/>
      <c r="C1193" s="55" t="s">
        <v>2570</v>
      </c>
      <c r="D1193" s="61" t="s">
        <v>321</v>
      </c>
      <c r="E1193" s="54"/>
      <c r="F1193" s="61" t="s">
        <v>2571</v>
      </c>
      <c r="G1193" s="390"/>
      <c r="H1193" s="54"/>
      <c r="I1193" s="54"/>
      <c r="J1193" s="61"/>
      <c r="K1193" s="53"/>
      <c r="L1193" s="51">
        <v>1749091</v>
      </c>
      <c r="M1193" s="51">
        <v>1749091</v>
      </c>
      <c r="N1193" s="51">
        <v>1749091</v>
      </c>
      <c r="O1193" s="51">
        <v>1749091</v>
      </c>
      <c r="P1193" s="51">
        <v>1749091</v>
      </c>
      <c r="Q1193" s="51">
        <v>1749091</v>
      </c>
      <c r="R1193" s="51">
        <v>1749091</v>
      </c>
      <c r="S1193" s="51">
        <v>1749091</v>
      </c>
      <c r="T1193" s="51">
        <v>1749091</v>
      </c>
    </row>
    <row r="1194" spans="1:20" s="10" customFormat="1" ht="71.25" customHeight="1" x14ac:dyDescent="0.3">
      <c r="A1194" s="13">
        <v>1184</v>
      </c>
      <c r="B1194" s="376"/>
      <c r="C1194" s="55" t="s">
        <v>2572</v>
      </c>
      <c r="D1194" s="61" t="s">
        <v>321</v>
      </c>
      <c r="E1194" s="54"/>
      <c r="F1194" s="61" t="s">
        <v>2573</v>
      </c>
      <c r="G1194" s="390"/>
      <c r="H1194" s="54"/>
      <c r="I1194" s="54"/>
      <c r="J1194" s="61"/>
      <c r="K1194" s="53"/>
      <c r="L1194" s="51">
        <v>2595636</v>
      </c>
      <c r="M1194" s="51">
        <v>2595636</v>
      </c>
      <c r="N1194" s="51">
        <v>2595636</v>
      </c>
      <c r="O1194" s="51">
        <v>2595636</v>
      </c>
      <c r="P1194" s="51">
        <v>2595636</v>
      </c>
      <c r="Q1194" s="51">
        <v>2595636</v>
      </c>
      <c r="R1194" s="51">
        <v>2595636</v>
      </c>
      <c r="S1194" s="51">
        <v>2595636</v>
      </c>
      <c r="T1194" s="51">
        <v>2595636</v>
      </c>
    </row>
    <row r="1195" spans="1:20" s="10" customFormat="1" ht="71.25" customHeight="1" x14ac:dyDescent="0.3">
      <c r="A1195" s="13">
        <v>1185</v>
      </c>
      <c r="B1195" s="376"/>
      <c r="C1195" s="55" t="s">
        <v>2574</v>
      </c>
      <c r="D1195" s="61" t="s">
        <v>321</v>
      </c>
      <c r="E1195" s="54"/>
      <c r="F1195" s="61" t="s">
        <v>2575</v>
      </c>
      <c r="G1195" s="390"/>
      <c r="H1195" s="54"/>
      <c r="I1195" s="54"/>
      <c r="J1195" s="61"/>
      <c r="K1195" s="53"/>
      <c r="L1195" s="51">
        <v>2472000</v>
      </c>
      <c r="M1195" s="51">
        <v>2472000</v>
      </c>
      <c r="N1195" s="51">
        <v>2472000</v>
      </c>
      <c r="O1195" s="51">
        <v>2472000</v>
      </c>
      <c r="P1195" s="51">
        <v>2472000</v>
      </c>
      <c r="Q1195" s="51">
        <v>2472000</v>
      </c>
      <c r="R1195" s="51">
        <v>2472000</v>
      </c>
      <c r="S1195" s="51">
        <v>2472000</v>
      </c>
      <c r="T1195" s="51">
        <v>2472000</v>
      </c>
    </row>
    <row r="1196" spans="1:20" s="10" customFormat="1" ht="71.25" customHeight="1" x14ac:dyDescent="0.3">
      <c r="A1196" s="13">
        <v>1186</v>
      </c>
      <c r="B1196" s="376"/>
      <c r="C1196" s="55" t="s">
        <v>2576</v>
      </c>
      <c r="D1196" s="61" t="s">
        <v>321</v>
      </c>
      <c r="E1196" s="54"/>
      <c r="F1196" s="61" t="s">
        <v>2568</v>
      </c>
      <c r="G1196" s="390"/>
      <c r="H1196" s="54"/>
      <c r="I1196" s="54"/>
      <c r="J1196" s="61"/>
      <c r="K1196" s="53"/>
      <c r="L1196" s="51">
        <v>606545</v>
      </c>
      <c r="M1196" s="51">
        <v>606545</v>
      </c>
      <c r="N1196" s="51">
        <v>606545</v>
      </c>
      <c r="O1196" s="51">
        <v>606545</v>
      </c>
      <c r="P1196" s="51">
        <v>606545</v>
      </c>
      <c r="Q1196" s="51">
        <v>606545</v>
      </c>
      <c r="R1196" s="51">
        <v>606545</v>
      </c>
      <c r="S1196" s="51">
        <v>606545</v>
      </c>
      <c r="T1196" s="51">
        <v>606545</v>
      </c>
    </row>
    <row r="1197" spans="1:20" s="10" customFormat="1" ht="71.25" customHeight="1" x14ac:dyDescent="0.3">
      <c r="A1197" s="13">
        <v>1187</v>
      </c>
      <c r="B1197" s="376"/>
      <c r="C1197" s="55" t="s">
        <v>2577</v>
      </c>
      <c r="D1197" s="61" t="s">
        <v>321</v>
      </c>
      <c r="E1197" s="54"/>
      <c r="F1197" s="61" t="s">
        <v>2568</v>
      </c>
      <c r="G1197" s="390"/>
      <c r="H1197" s="54"/>
      <c r="I1197" s="54"/>
      <c r="J1197" s="61"/>
      <c r="K1197" s="53"/>
      <c r="L1197" s="51">
        <v>1249455</v>
      </c>
      <c r="M1197" s="51">
        <v>1249455</v>
      </c>
      <c r="N1197" s="51">
        <v>1249455</v>
      </c>
      <c r="O1197" s="51">
        <v>1249455</v>
      </c>
      <c r="P1197" s="51">
        <v>1249455</v>
      </c>
      <c r="Q1197" s="51">
        <v>1249455</v>
      </c>
      <c r="R1197" s="51">
        <v>1249455</v>
      </c>
      <c r="S1197" s="51">
        <v>1249455</v>
      </c>
      <c r="T1197" s="51">
        <v>1249455</v>
      </c>
    </row>
    <row r="1198" spans="1:20" s="10" customFormat="1" ht="71.25" customHeight="1" x14ac:dyDescent="0.3">
      <c r="A1198" s="13">
        <v>1188</v>
      </c>
      <c r="B1198" s="376"/>
      <c r="C1198" s="55" t="s">
        <v>2578</v>
      </c>
      <c r="D1198" s="61" t="s">
        <v>321</v>
      </c>
      <c r="E1198" s="54"/>
      <c r="F1198" s="61" t="s">
        <v>2568</v>
      </c>
      <c r="G1198" s="390"/>
      <c r="H1198" s="54"/>
      <c r="I1198" s="54"/>
      <c r="J1198" s="61"/>
      <c r="K1198" s="53"/>
      <c r="L1198" s="51">
        <v>1432000</v>
      </c>
      <c r="M1198" s="51">
        <v>1432000</v>
      </c>
      <c r="N1198" s="51">
        <v>1432000</v>
      </c>
      <c r="O1198" s="51">
        <v>1432000</v>
      </c>
      <c r="P1198" s="51">
        <v>1432000</v>
      </c>
      <c r="Q1198" s="51">
        <v>1432000</v>
      </c>
      <c r="R1198" s="51">
        <v>1432000</v>
      </c>
      <c r="S1198" s="51">
        <v>1432000</v>
      </c>
      <c r="T1198" s="51">
        <v>1432000</v>
      </c>
    </row>
    <row r="1199" spans="1:20" s="10" customFormat="1" ht="71.25" customHeight="1" x14ac:dyDescent="0.3">
      <c r="A1199" s="13">
        <v>1189</v>
      </c>
      <c r="B1199" s="376"/>
      <c r="C1199" s="55" t="s">
        <v>2579</v>
      </c>
      <c r="D1199" s="61" t="s">
        <v>321</v>
      </c>
      <c r="E1199" s="54"/>
      <c r="F1199" s="61" t="s">
        <v>2580</v>
      </c>
      <c r="G1199" s="390"/>
      <c r="H1199" s="54"/>
      <c r="I1199" s="54"/>
      <c r="J1199" s="61"/>
      <c r="K1199" s="53"/>
      <c r="L1199" s="51">
        <v>1796364</v>
      </c>
      <c r="M1199" s="51">
        <v>1796364</v>
      </c>
      <c r="N1199" s="51">
        <v>1796364</v>
      </c>
      <c r="O1199" s="51">
        <v>1796364</v>
      </c>
      <c r="P1199" s="51">
        <v>1796364</v>
      </c>
      <c r="Q1199" s="51">
        <v>1796364</v>
      </c>
      <c r="R1199" s="51">
        <v>1796364</v>
      </c>
      <c r="S1199" s="51">
        <v>1796364</v>
      </c>
      <c r="T1199" s="51">
        <v>1796364</v>
      </c>
    </row>
    <row r="1200" spans="1:20" s="10" customFormat="1" ht="71.25" customHeight="1" x14ac:dyDescent="0.3">
      <c r="A1200" s="13">
        <v>1190</v>
      </c>
      <c r="B1200" s="376"/>
      <c r="C1200" s="55" t="s">
        <v>2581</v>
      </c>
      <c r="D1200" s="61" t="s">
        <v>321</v>
      </c>
      <c r="E1200" s="54"/>
      <c r="F1200" s="61" t="s">
        <v>2580</v>
      </c>
      <c r="G1200" s="390"/>
      <c r="H1200" s="54"/>
      <c r="I1200" s="54"/>
      <c r="J1200" s="61"/>
      <c r="K1200" s="53"/>
      <c r="L1200" s="51">
        <v>1076364</v>
      </c>
      <c r="M1200" s="51">
        <v>1076364</v>
      </c>
      <c r="N1200" s="51">
        <v>1076364</v>
      </c>
      <c r="O1200" s="51">
        <v>1076364</v>
      </c>
      <c r="P1200" s="51">
        <v>1076364</v>
      </c>
      <c r="Q1200" s="51">
        <v>1076364</v>
      </c>
      <c r="R1200" s="51">
        <v>1076364</v>
      </c>
      <c r="S1200" s="51">
        <v>1076364</v>
      </c>
      <c r="T1200" s="51">
        <v>1076364</v>
      </c>
    </row>
    <row r="1201" spans="1:20" s="10" customFormat="1" ht="71.25" customHeight="1" x14ac:dyDescent="0.3">
      <c r="A1201" s="13">
        <v>1191</v>
      </c>
      <c r="B1201" s="376"/>
      <c r="C1201" s="55" t="s">
        <v>2582</v>
      </c>
      <c r="D1201" s="61" t="s">
        <v>312</v>
      </c>
      <c r="E1201" s="54"/>
      <c r="F1201" s="61" t="s">
        <v>314</v>
      </c>
      <c r="G1201" s="390"/>
      <c r="H1201" s="54"/>
      <c r="I1201" s="54"/>
      <c r="J1201" s="61"/>
      <c r="K1201" s="53"/>
      <c r="L1201" s="51">
        <v>347636</v>
      </c>
      <c r="M1201" s="51">
        <v>347636</v>
      </c>
      <c r="N1201" s="51">
        <v>347636</v>
      </c>
      <c r="O1201" s="51">
        <v>347636</v>
      </c>
      <c r="P1201" s="51">
        <v>347636</v>
      </c>
      <c r="Q1201" s="51">
        <v>347636</v>
      </c>
      <c r="R1201" s="51">
        <v>347636</v>
      </c>
      <c r="S1201" s="51">
        <v>347636</v>
      </c>
      <c r="T1201" s="51">
        <v>347636</v>
      </c>
    </row>
    <row r="1202" spans="1:20" s="10" customFormat="1" ht="71.25" customHeight="1" x14ac:dyDescent="0.3">
      <c r="A1202" s="13">
        <v>1192</v>
      </c>
      <c r="B1202" s="376"/>
      <c r="C1202" s="55" t="s">
        <v>2583</v>
      </c>
      <c r="D1202" s="61" t="s">
        <v>312</v>
      </c>
      <c r="E1202" s="54"/>
      <c r="F1202" s="61" t="s">
        <v>314</v>
      </c>
      <c r="G1202" s="390"/>
      <c r="H1202" s="54"/>
      <c r="I1202" s="54"/>
      <c r="J1202" s="61"/>
      <c r="K1202" s="53"/>
      <c r="L1202" s="51">
        <v>411636</v>
      </c>
      <c r="M1202" s="51">
        <v>411636</v>
      </c>
      <c r="N1202" s="51">
        <v>411636</v>
      </c>
      <c r="O1202" s="51">
        <v>411636</v>
      </c>
      <c r="P1202" s="51">
        <v>411636</v>
      </c>
      <c r="Q1202" s="51">
        <v>411636</v>
      </c>
      <c r="R1202" s="51">
        <v>411636</v>
      </c>
      <c r="S1202" s="51">
        <v>411636</v>
      </c>
      <c r="T1202" s="51">
        <v>411636</v>
      </c>
    </row>
    <row r="1203" spans="1:20" s="10" customFormat="1" ht="65.099999999999994" customHeight="1" x14ac:dyDescent="0.3">
      <c r="A1203" s="13">
        <v>1193</v>
      </c>
      <c r="B1203" s="405" t="s">
        <v>428</v>
      </c>
      <c r="C1203" s="55" t="s">
        <v>406</v>
      </c>
      <c r="D1203" s="56" t="s">
        <v>700</v>
      </c>
      <c r="E1203" s="55" t="s">
        <v>407</v>
      </c>
      <c r="F1203" s="53" t="s">
        <v>1251</v>
      </c>
      <c r="G1203" s="376" t="s">
        <v>408</v>
      </c>
      <c r="H1203" s="55" t="s">
        <v>17</v>
      </c>
      <c r="I1203" s="55"/>
      <c r="J1203" s="389" t="s">
        <v>427</v>
      </c>
      <c r="K1203" s="388" t="s">
        <v>1250</v>
      </c>
      <c r="L1203" s="51"/>
      <c r="M1203" s="51"/>
      <c r="N1203" s="51">
        <v>248800</v>
      </c>
      <c r="O1203" s="5"/>
      <c r="P1203" s="5"/>
      <c r="Q1203" s="5"/>
      <c r="R1203" s="5"/>
      <c r="S1203" s="5"/>
      <c r="T1203" s="5"/>
    </row>
    <row r="1204" spans="1:20" s="10" customFormat="1" ht="65.099999999999994" customHeight="1" x14ac:dyDescent="0.3">
      <c r="A1204" s="13">
        <v>1194</v>
      </c>
      <c r="B1204" s="406"/>
      <c r="C1204" s="55" t="s">
        <v>409</v>
      </c>
      <c r="D1204" s="56" t="s">
        <v>700</v>
      </c>
      <c r="E1204" s="55" t="s">
        <v>407</v>
      </c>
      <c r="F1204" s="53" t="s">
        <v>1251</v>
      </c>
      <c r="G1204" s="376"/>
      <c r="H1204" s="54" t="s">
        <v>44</v>
      </c>
      <c r="I1204" s="54" t="s">
        <v>44</v>
      </c>
      <c r="J1204" s="389"/>
      <c r="K1204" s="388"/>
      <c r="L1204" s="51"/>
      <c r="M1204" s="51"/>
      <c r="N1204" s="51">
        <v>267700</v>
      </c>
      <c r="O1204" s="5"/>
      <c r="P1204" s="5"/>
      <c r="Q1204" s="5"/>
      <c r="R1204" s="5"/>
      <c r="S1204" s="5"/>
      <c r="T1204" s="5"/>
    </row>
    <row r="1205" spans="1:20" s="10" customFormat="1" ht="65.099999999999994" customHeight="1" x14ac:dyDescent="0.3">
      <c r="A1205" s="13">
        <v>1195</v>
      </c>
      <c r="B1205" s="406"/>
      <c r="C1205" s="55" t="s">
        <v>410</v>
      </c>
      <c r="D1205" s="56" t="s">
        <v>700</v>
      </c>
      <c r="E1205" s="55" t="s">
        <v>407</v>
      </c>
      <c r="F1205" s="53" t="s">
        <v>1252</v>
      </c>
      <c r="G1205" s="376"/>
      <c r="H1205" s="54" t="s">
        <v>44</v>
      </c>
      <c r="I1205" s="54" t="s">
        <v>44</v>
      </c>
      <c r="J1205" s="389"/>
      <c r="K1205" s="388"/>
      <c r="L1205" s="51"/>
      <c r="M1205" s="51"/>
      <c r="N1205" s="51">
        <v>379300</v>
      </c>
      <c r="O1205" s="5"/>
      <c r="P1205" s="5"/>
      <c r="Q1205" s="5"/>
      <c r="R1205" s="5"/>
      <c r="S1205" s="5"/>
      <c r="T1205" s="5"/>
    </row>
    <row r="1206" spans="1:20" s="10" customFormat="1" ht="65.099999999999994" customHeight="1" x14ac:dyDescent="0.3">
      <c r="A1206" s="13">
        <v>1196</v>
      </c>
      <c r="B1206" s="406"/>
      <c r="C1206" s="55" t="s">
        <v>411</v>
      </c>
      <c r="D1206" s="56" t="s">
        <v>700</v>
      </c>
      <c r="E1206" s="55" t="s">
        <v>407</v>
      </c>
      <c r="F1206" s="53" t="s">
        <v>1253</v>
      </c>
      <c r="G1206" s="376"/>
      <c r="H1206" s="54" t="s">
        <v>44</v>
      </c>
      <c r="I1206" s="54" t="s">
        <v>44</v>
      </c>
      <c r="J1206" s="389"/>
      <c r="K1206" s="388"/>
      <c r="L1206" s="51"/>
      <c r="M1206" s="51"/>
      <c r="N1206" s="51">
        <v>684800</v>
      </c>
      <c r="O1206" s="5"/>
      <c r="P1206" s="5"/>
      <c r="Q1206" s="5"/>
      <c r="R1206" s="5"/>
      <c r="S1206" s="5"/>
      <c r="T1206" s="5"/>
    </row>
    <row r="1207" spans="1:20" s="10" customFormat="1" ht="65.099999999999994" customHeight="1" x14ac:dyDescent="0.3">
      <c r="A1207" s="13">
        <v>1197</v>
      </c>
      <c r="B1207" s="406"/>
      <c r="C1207" s="55" t="s">
        <v>412</v>
      </c>
      <c r="D1207" s="56" t="s">
        <v>700</v>
      </c>
      <c r="E1207" s="55" t="s">
        <v>407</v>
      </c>
      <c r="F1207" s="53" t="s">
        <v>1254</v>
      </c>
      <c r="G1207" s="376"/>
      <c r="H1207" s="54" t="s">
        <v>44</v>
      </c>
      <c r="I1207" s="54" t="s">
        <v>44</v>
      </c>
      <c r="J1207" s="389"/>
      <c r="K1207" s="388"/>
      <c r="L1207" s="51"/>
      <c r="M1207" s="51"/>
      <c r="N1207" s="51">
        <v>911800</v>
      </c>
      <c r="O1207" s="5"/>
      <c r="P1207" s="5"/>
      <c r="Q1207" s="5"/>
      <c r="R1207" s="5"/>
      <c r="S1207" s="5"/>
      <c r="T1207" s="5"/>
    </row>
    <row r="1208" spans="1:20" s="10" customFormat="1" ht="65.099999999999994" customHeight="1" x14ac:dyDescent="0.3">
      <c r="A1208" s="13">
        <v>1198</v>
      </c>
      <c r="B1208" s="406"/>
      <c r="C1208" s="55" t="s">
        <v>413</v>
      </c>
      <c r="D1208" s="56" t="s">
        <v>700</v>
      </c>
      <c r="E1208" s="55" t="s">
        <v>407</v>
      </c>
      <c r="F1208" s="53" t="s">
        <v>1255</v>
      </c>
      <c r="G1208" s="376"/>
      <c r="H1208" s="54" t="s">
        <v>44</v>
      </c>
      <c r="I1208" s="54" t="s">
        <v>44</v>
      </c>
      <c r="J1208" s="389"/>
      <c r="K1208" s="388"/>
      <c r="L1208" s="51"/>
      <c r="M1208" s="51"/>
      <c r="N1208" s="51">
        <v>1407500</v>
      </c>
      <c r="O1208" s="5"/>
      <c r="P1208" s="5"/>
      <c r="Q1208" s="5"/>
      <c r="R1208" s="5"/>
      <c r="S1208" s="5"/>
      <c r="T1208" s="5"/>
    </row>
    <row r="1209" spans="1:20" s="10" customFormat="1" ht="65.099999999999994" customHeight="1" x14ac:dyDescent="0.3">
      <c r="A1209" s="13">
        <v>1199</v>
      </c>
      <c r="B1209" s="406"/>
      <c r="C1209" s="55" t="s">
        <v>414</v>
      </c>
      <c r="D1209" s="56" t="s">
        <v>700</v>
      </c>
      <c r="E1209" s="55" t="s">
        <v>407</v>
      </c>
      <c r="F1209" s="53" t="s">
        <v>1256</v>
      </c>
      <c r="G1209" s="376"/>
      <c r="H1209" s="54" t="s">
        <v>44</v>
      </c>
      <c r="I1209" s="54" t="s">
        <v>44</v>
      </c>
      <c r="J1209" s="389"/>
      <c r="K1209" s="388"/>
      <c r="L1209" s="51"/>
      <c r="M1209" s="51"/>
      <c r="N1209" s="51">
        <v>2237800</v>
      </c>
      <c r="O1209" s="5"/>
      <c r="P1209" s="5"/>
      <c r="Q1209" s="5"/>
      <c r="R1209" s="5"/>
      <c r="S1209" s="5"/>
      <c r="T1209" s="5"/>
    </row>
    <row r="1210" spans="1:20" s="10" customFormat="1" ht="65.099999999999994" customHeight="1" x14ac:dyDescent="0.3">
      <c r="A1210" s="13">
        <v>1200</v>
      </c>
      <c r="B1210" s="406"/>
      <c r="C1210" s="55" t="s">
        <v>415</v>
      </c>
      <c r="D1210" s="56" t="s">
        <v>700</v>
      </c>
      <c r="E1210" s="55" t="s">
        <v>407</v>
      </c>
      <c r="F1210" s="53" t="s">
        <v>1257</v>
      </c>
      <c r="G1210" s="376"/>
      <c r="H1210" s="54" t="s">
        <v>44</v>
      </c>
      <c r="I1210" s="54" t="s">
        <v>44</v>
      </c>
      <c r="J1210" s="389"/>
      <c r="K1210" s="388"/>
      <c r="L1210" s="51"/>
      <c r="M1210" s="51"/>
      <c r="N1210" s="51">
        <v>4316500</v>
      </c>
      <c r="O1210" s="5"/>
      <c r="P1210" s="5"/>
      <c r="Q1210" s="5"/>
      <c r="R1210" s="5"/>
      <c r="S1210" s="5"/>
      <c r="T1210" s="5"/>
    </row>
    <row r="1211" spans="1:20" s="10" customFormat="1" ht="65.099999999999994" customHeight="1" x14ac:dyDescent="0.3">
      <c r="A1211" s="13">
        <v>1201</v>
      </c>
      <c r="B1211" s="406"/>
      <c r="C1211" s="55" t="s">
        <v>416</v>
      </c>
      <c r="D1211" s="56" t="s">
        <v>700</v>
      </c>
      <c r="E1211" s="55" t="s">
        <v>407</v>
      </c>
      <c r="F1211" s="53" t="s">
        <v>1258</v>
      </c>
      <c r="G1211" s="376"/>
      <c r="H1211" s="54" t="s">
        <v>44</v>
      </c>
      <c r="I1211" s="54" t="s">
        <v>44</v>
      </c>
      <c r="J1211" s="389"/>
      <c r="K1211" s="388"/>
      <c r="L1211" s="51"/>
      <c r="M1211" s="51"/>
      <c r="N1211" s="51">
        <v>5538200</v>
      </c>
      <c r="O1211" s="5"/>
      <c r="P1211" s="5"/>
      <c r="Q1211" s="5"/>
      <c r="R1211" s="5"/>
      <c r="S1211" s="5"/>
      <c r="T1211" s="5"/>
    </row>
    <row r="1212" spans="1:20" s="10" customFormat="1" ht="65.099999999999994" customHeight="1" x14ac:dyDescent="0.3">
      <c r="A1212" s="13">
        <v>1202</v>
      </c>
      <c r="B1212" s="406"/>
      <c r="C1212" s="55" t="s">
        <v>417</v>
      </c>
      <c r="D1212" s="56" t="s">
        <v>700</v>
      </c>
      <c r="E1212" s="55" t="s">
        <v>407</v>
      </c>
      <c r="F1212" s="53" t="s">
        <v>1251</v>
      </c>
      <c r="G1212" s="376"/>
      <c r="H1212" s="54" t="s">
        <v>44</v>
      </c>
      <c r="I1212" s="54" t="s">
        <v>44</v>
      </c>
      <c r="J1212" s="389"/>
      <c r="K1212" s="388" t="s">
        <v>1259</v>
      </c>
      <c r="L1212" s="51"/>
      <c r="M1212" s="51"/>
      <c r="N1212" s="51">
        <v>269700</v>
      </c>
      <c r="O1212" s="5"/>
      <c r="P1212" s="5"/>
      <c r="Q1212" s="5"/>
      <c r="R1212" s="5"/>
      <c r="S1212" s="5"/>
      <c r="T1212" s="5"/>
    </row>
    <row r="1213" spans="1:20" s="10" customFormat="1" ht="65.099999999999994" customHeight="1" x14ac:dyDescent="0.3">
      <c r="A1213" s="13">
        <v>1203</v>
      </c>
      <c r="B1213" s="406"/>
      <c r="C1213" s="55" t="s">
        <v>418</v>
      </c>
      <c r="D1213" s="56" t="s">
        <v>700</v>
      </c>
      <c r="E1213" s="55" t="s">
        <v>407</v>
      </c>
      <c r="F1213" s="53" t="s">
        <v>1251</v>
      </c>
      <c r="G1213" s="376"/>
      <c r="H1213" s="54" t="s">
        <v>44</v>
      </c>
      <c r="I1213" s="54" t="s">
        <v>44</v>
      </c>
      <c r="J1213" s="389"/>
      <c r="K1213" s="388"/>
      <c r="L1213" s="51"/>
      <c r="M1213" s="51"/>
      <c r="N1213" s="51">
        <v>298700</v>
      </c>
      <c r="O1213" s="5"/>
      <c r="P1213" s="5"/>
      <c r="Q1213" s="5"/>
      <c r="R1213" s="5"/>
      <c r="S1213" s="5"/>
      <c r="T1213" s="5"/>
    </row>
    <row r="1214" spans="1:20" s="10" customFormat="1" ht="65.099999999999994" customHeight="1" x14ac:dyDescent="0.3">
      <c r="A1214" s="13">
        <v>1204</v>
      </c>
      <c r="B1214" s="406"/>
      <c r="C1214" s="55" t="s">
        <v>419</v>
      </c>
      <c r="D1214" s="56" t="s">
        <v>700</v>
      </c>
      <c r="E1214" s="55" t="s">
        <v>407</v>
      </c>
      <c r="F1214" s="53" t="s">
        <v>1252</v>
      </c>
      <c r="G1214" s="376"/>
      <c r="H1214" s="54" t="s">
        <v>44</v>
      </c>
      <c r="I1214" s="54" t="s">
        <v>44</v>
      </c>
      <c r="J1214" s="389"/>
      <c r="K1214" s="388"/>
      <c r="L1214" s="51"/>
      <c r="M1214" s="51"/>
      <c r="N1214" s="51">
        <v>448600</v>
      </c>
      <c r="O1214" s="5"/>
      <c r="P1214" s="5"/>
      <c r="Q1214" s="5"/>
      <c r="R1214" s="5"/>
      <c r="S1214" s="5"/>
      <c r="T1214" s="5"/>
    </row>
    <row r="1215" spans="1:20" s="10" customFormat="1" ht="65.099999999999994" customHeight="1" x14ac:dyDescent="0.3">
      <c r="A1215" s="13">
        <v>1205</v>
      </c>
      <c r="B1215" s="406"/>
      <c r="C1215" s="55" t="s">
        <v>420</v>
      </c>
      <c r="D1215" s="56" t="s">
        <v>700</v>
      </c>
      <c r="E1215" s="55" t="s">
        <v>407</v>
      </c>
      <c r="F1215" s="53" t="s">
        <v>1253</v>
      </c>
      <c r="G1215" s="376"/>
      <c r="H1215" s="54" t="s">
        <v>44</v>
      </c>
      <c r="I1215" s="54" t="s">
        <v>44</v>
      </c>
      <c r="J1215" s="389"/>
      <c r="K1215" s="388"/>
      <c r="L1215" s="51"/>
      <c r="M1215" s="51"/>
      <c r="N1215" s="51">
        <v>761000</v>
      </c>
      <c r="O1215" s="5"/>
      <c r="P1215" s="5"/>
      <c r="Q1215" s="5"/>
      <c r="R1215" s="5"/>
      <c r="S1215" s="5"/>
      <c r="T1215" s="5"/>
    </row>
    <row r="1216" spans="1:20" s="10" customFormat="1" ht="65.099999999999994" customHeight="1" x14ac:dyDescent="0.3">
      <c r="A1216" s="13">
        <v>1206</v>
      </c>
      <c r="B1216" s="406"/>
      <c r="C1216" s="55" t="s">
        <v>421</v>
      </c>
      <c r="D1216" s="56" t="s">
        <v>700</v>
      </c>
      <c r="E1216" s="55" t="s">
        <v>407</v>
      </c>
      <c r="F1216" s="53" t="s">
        <v>1254</v>
      </c>
      <c r="G1216" s="376"/>
      <c r="H1216" s="54" t="s">
        <v>44</v>
      </c>
      <c r="I1216" s="54" t="s">
        <v>44</v>
      </c>
      <c r="J1216" s="389"/>
      <c r="K1216" s="388"/>
      <c r="L1216" s="51"/>
      <c r="M1216" s="51"/>
      <c r="N1216" s="51">
        <v>1089800</v>
      </c>
      <c r="O1216" s="5"/>
      <c r="P1216" s="5"/>
      <c r="Q1216" s="5"/>
      <c r="R1216" s="5"/>
      <c r="S1216" s="5"/>
      <c r="T1216" s="5"/>
    </row>
    <row r="1217" spans="1:20" s="10" customFormat="1" ht="65.099999999999994" customHeight="1" x14ac:dyDescent="0.3">
      <c r="A1217" s="13">
        <v>1207</v>
      </c>
      <c r="B1217" s="406"/>
      <c r="C1217" s="55" t="s">
        <v>422</v>
      </c>
      <c r="D1217" s="56" t="s">
        <v>700</v>
      </c>
      <c r="E1217" s="55" t="s">
        <v>407</v>
      </c>
      <c r="F1217" s="53" t="s">
        <v>1255</v>
      </c>
      <c r="G1217" s="376"/>
      <c r="H1217" s="54" t="s">
        <v>44</v>
      </c>
      <c r="I1217" s="54" t="s">
        <v>44</v>
      </c>
      <c r="J1217" s="389"/>
      <c r="K1217" s="388"/>
      <c r="L1217" s="51"/>
      <c r="M1217" s="51"/>
      <c r="N1217" s="51">
        <v>1546700</v>
      </c>
      <c r="O1217" s="5"/>
      <c r="P1217" s="5"/>
      <c r="Q1217" s="5"/>
      <c r="R1217" s="5"/>
      <c r="S1217" s="5"/>
      <c r="T1217" s="5"/>
    </row>
    <row r="1218" spans="1:20" s="10" customFormat="1" ht="65.099999999999994" customHeight="1" x14ac:dyDescent="0.3">
      <c r="A1218" s="13">
        <v>1208</v>
      </c>
      <c r="B1218" s="406"/>
      <c r="C1218" s="55" t="s">
        <v>423</v>
      </c>
      <c r="D1218" s="56" t="s">
        <v>700</v>
      </c>
      <c r="E1218" s="55" t="s">
        <v>407</v>
      </c>
      <c r="F1218" s="53" t="s">
        <v>1256</v>
      </c>
      <c r="G1218" s="376"/>
      <c r="H1218" s="54" t="s">
        <v>44</v>
      </c>
      <c r="I1218" s="54" t="s">
        <v>44</v>
      </c>
      <c r="J1218" s="389"/>
      <c r="K1218" s="388"/>
      <c r="L1218" s="51"/>
      <c r="M1218" s="51"/>
      <c r="N1218" s="51">
        <v>2361500</v>
      </c>
      <c r="O1218" s="5"/>
      <c r="P1218" s="5"/>
      <c r="Q1218" s="5"/>
      <c r="R1218" s="5"/>
      <c r="S1218" s="5"/>
      <c r="T1218" s="5"/>
    </row>
    <row r="1219" spans="1:20" s="10" customFormat="1" ht="65.099999999999994" customHeight="1" x14ac:dyDescent="0.3">
      <c r="A1219" s="13">
        <v>1209</v>
      </c>
      <c r="B1219" s="406"/>
      <c r="C1219" s="55" t="s">
        <v>424</v>
      </c>
      <c r="D1219" s="56" t="s">
        <v>700</v>
      </c>
      <c r="E1219" s="55" t="s">
        <v>407</v>
      </c>
      <c r="F1219" s="53" t="s">
        <v>1257</v>
      </c>
      <c r="G1219" s="376"/>
      <c r="H1219" s="54" t="s">
        <v>44</v>
      </c>
      <c r="I1219" s="54" t="s">
        <v>44</v>
      </c>
      <c r="J1219" s="389"/>
      <c r="K1219" s="388"/>
      <c r="L1219" s="51"/>
      <c r="M1219" s="51"/>
      <c r="N1219" s="51">
        <v>4577400</v>
      </c>
      <c r="O1219" s="5"/>
      <c r="P1219" s="5"/>
      <c r="Q1219" s="5"/>
      <c r="R1219" s="5"/>
      <c r="S1219" s="5"/>
      <c r="T1219" s="5"/>
    </row>
    <row r="1220" spans="1:20" s="10" customFormat="1" ht="65.099999999999994" customHeight="1" x14ac:dyDescent="0.3">
      <c r="A1220" s="13">
        <v>1210</v>
      </c>
      <c r="B1220" s="406"/>
      <c r="C1220" s="55" t="s">
        <v>425</v>
      </c>
      <c r="D1220" s="56" t="s">
        <v>700</v>
      </c>
      <c r="E1220" s="55" t="s">
        <v>407</v>
      </c>
      <c r="F1220" s="53" t="s">
        <v>1258</v>
      </c>
      <c r="G1220" s="376"/>
      <c r="H1220" s="54" t="s">
        <v>44</v>
      </c>
      <c r="I1220" s="54" t="s">
        <v>44</v>
      </c>
      <c r="J1220" s="389"/>
      <c r="K1220" s="388"/>
      <c r="L1220" s="51"/>
      <c r="M1220" s="51"/>
      <c r="N1220" s="51">
        <v>5665800</v>
      </c>
      <c r="O1220" s="5"/>
      <c r="P1220" s="5"/>
      <c r="Q1220" s="5"/>
      <c r="R1220" s="5"/>
      <c r="S1220" s="5"/>
      <c r="T1220" s="5"/>
    </row>
    <row r="1221" spans="1:20" s="10" customFormat="1" ht="65.099999999999994" customHeight="1" x14ac:dyDescent="0.3">
      <c r="A1221" s="13">
        <v>1211</v>
      </c>
      <c r="B1221" s="406"/>
      <c r="C1221" s="55" t="s">
        <v>426</v>
      </c>
      <c r="D1221" s="56" t="s">
        <v>972</v>
      </c>
      <c r="E1221" s="55"/>
      <c r="F1221" s="53"/>
      <c r="G1221" s="376"/>
      <c r="H1221" s="54" t="s">
        <v>44</v>
      </c>
      <c r="I1221" s="54" t="s">
        <v>44</v>
      </c>
      <c r="J1221" s="389"/>
      <c r="K1221" s="388" t="s">
        <v>1262</v>
      </c>
      <c r="L1221" s="51"/>
      <c r="M1221" s="51"/>
      <c r="N1221" s="51">
        <v>107200</v>
      </c>
      <c r="O1221" s="5"/>
      <c r="P1221" s="5"/>
      <c r="Q1221" s="5"/>
      <c r="R1221" s="5"/>
      <c r="S1221" s="5"/>
      <c r="T1221" s="5"/>
    </row>
    <row r="1222" spans="1:20" s="10" customFormat="1" ht="65.099999999999994" customHeight="1" x14ac:dyDescent="0.3">
      <c r="A1222" s="13">
        <v>1212</v>
      </c>
      <c r="B1222" s="406"/>
      <c r="C1222" s="55" t="s">
        <v>429</v>
      </c>
      <c r="D1222" s="56" t="s">
        <v>972</v>
      </c>
      <c r="E1222" s="55"/>
      <c r="F1222" s="65" t="s">
        <v>44</v>
      </c>
      <c r="G1222" s="376"/>
      <c r="H1222" s="55"/>
      <c r="I1222" s="54" t="s">
        <v>44</v>
      </c>
      <c r="J1222" s="389"/>
      <c r="K1222" s="388"/>
      <c r="L1222" s="5"/>
      <c r="M1222" s="5"/>
      <c r="N1222" s="51">
        <v>121700</v>
      </c>
      <c r="O1222" s="5"/>
      <c r="P1222" s="5"/>
      <c r="Q1222" s="5"/>
      <c r="R1222" s="5"/>
      <c r="S1222" s="5"/>
      <c r="T1222" s="5"/>
    </row>
    <row r="1223" spans="1:20" s="10" customFormat="1" ht="65.099999999999994" customHeight="1" x14ac:dyDescent="0.3">
      <c r="A1223" s="13">
        <v>1213</v>
      </c>
      <c r="B1223" s="406"/>
      <c r="C1223" s="55" t="s">
        <v>430</v>
      </c>
      <c r="D1223" s="56" t="s">
        <v>972</v>
      </c>
      <c r="E1223" s="55"/>
      <c r="F1223" s="65" t="s">
        <v>44</v>
      </c>
      <c r="G1223" s="376"/>
      <c r="H1223" s="55"/>
      <c r="I1223" s="54" t="s">
        <v>44</v>
      </c>
      <c r="J1223" s="389"/>
      <c r="K1223" s="388"/>
      <c r="L1223" s="5"/>
      <c r="M1223" s="5"/>
      <c r="N1223" s="51">
        <v>174600</v>
      </c>
      <c r="O1223" s="5"/>
      <c r="P1223" s="5"/>
      <c r="Q1223" s="5"/>
      <c r="R1223" s="5"/>
      <c r="S1223" s="5"/>
      <c r="T1223" s="5"/>
    </row>
    <row r="1224" spans="1:20" s="10" customFormat="1" ht="65.099999999999994" customHeight="1" x14ac:dyDescent="0.3">
      <c r="A1224" s="13">
        <v>1214</v>
      </c>
      <c r="B1224" s="406"/>
      <c r="C1224" s="55" t="s">
        <v>431</v>
      </c>
      <c r="D1224" s="56" t="s">
        <v>972</v>
      </c>
      <c r="E1224" s="55"/>
      <c r="F1224" s="65" t="s">
        <v>44</v>
      </c>
      <c r="G1224" s="376"/>
      <c r="H1224" s="55"/>
      <c r="I1224" s="54" t="s">
        <v>44</v>
      </c>
      <c r="J1224" s="389"/>
      <c r="K1224" s="388"/>
      <c r="L1224" s="5"/>
      <c r="M1224" s="5"/>
      <c r="N1224" s="51">
        <v>206600</v>
      </c>
      <c r="O1224" s="5"/>
      <c r="P1224" s="5"/>
      <c r="Q1224" s="5"/>
      <c r="R1224" s="5"/>
      <c r="S1224" s="5"/>
      <c r="T1224" s="5"/>
    </row>
    <row r="1225" spans="1:20" s="10" customFormat="1" ht="65.099999999999994" customHeight="1" x14ac:dyDescent="0.3">
      <c r="A1225" s="13">
        <v>1215</v>
      </c>
      <c r="B1225" s="406"/>
      <c r="C1225" s="55" t="s">
        <v>432</v>
      </c>
      <c r="D1225" s="56" t="s">
        <v>972</v>
      </c>
      <c r="E1225" s="64"/>
      <c r="F1225" s="65" t="s">
        <v>44</v>
      </c>
      <c r="G1225" s="376"/>
      <c r="H1225" s="55"/>
      <c r="I1225" s="54" t="s">
        <v>44</v>
      </c>
      <c r="J1225" s="389"/>
      <c r="K1225" s="388"/>
      <c r="L1225" s="5"/>
      <c r="M1225" s="5"/>
      <c r="N1225" s="51">
        <v>291000</v>
      </c>
      <c r="O1225" s="5"/>
      <c r="P1225" s="5"/>
      <c r="Q1225" s="5"/>
      <c r="R1225" s="5"/>
      <c r="S1225" s="5"/>
      <c r="T1225" s="5"/>
    </row>
    <row r="1226" spans="1:20" s="10" customFormat="1" ht="65.099999999999994" customHeight="1" x14ac:dyDescent="0.3">
      <c r="A1226" s="13">
        <v>1216</v>
      </c>
      <c r="B1226" s="406"/>
      <c r="C1226" s="55" t="s">
        <v>433</v>
      </c>
      <c r="D1226" s="56" t="s">
        <v>972</v>
      </c>
      <c r="E1226" s="64"/>
      <c r="F1226" s="65" t="s">
        <v>44</v>
      </c>
      <c r="G1226" s="376"/>
      <c r="H1226" s="55"/>
      <c r="I1226" s="54" t="s">
        <v>44</v>
      </c>
      <c r="J1226" s="389"/>
      <c r="K1226" s="388"/>
      <c r="L1226" s="5"/>
      <c r="M1226" s="5"/>
      <c r="N1226" s="51">
        <v>381200</v>
      </c>
      <c r="O1226" s="5"/>
      <c r="P1226" s="5"/>
      <c r="Q1226" s="5"/>
      <c r="R1226" s="5"/>
      <c r="S1226" s="5"/>
      <c r="T1226" s="5"/>
    </row>
    <row r="1227" spans="1:20" s="10" customFormat="1" ht="65.099999999999994" customHeight="1" x14ac:dyDescent="0.3">
      <c r="A1227" s="13">
        <v>1217</v>
      </c>
      <c r="B1227" s="406"/>
      <c r="C1227" s="55" t="s">
        <v>434</v>
      </c>
      <c r="D1227" s="56" t="s">
        <v>972</v>
      </c>
      <c r="E1227" s="64"/>
      <c r="F1227" s="65" t="s">
        <v>44</v>
      </c>
      <c r="G1227" s="376"/>
      <c r="H1227" s="55"/>
      <c r="I1227" s="54" t="s">
        <v>44</v>
      </c>
      <c r="J1227" s="389"/>
      <c r="K1227" s="388"/>
      <c r="L1227" s="5"/>
      <c r="M1227" s="5"/>
      <c r="N1227" s="51">
        <v>487000</v>
      </c>
      <c r="O1227" s="5"/>
      <c r="P1227" s="5"/>
      <c r="Q1227" s="5"/>
      <c r="R1227" s="5"/>
      <c r="S1227" s="5"/>
      <c r="T1227" s="5"/>
    </row>
    <row r="1228" spans="1:20" s="10" customFormat="1" ht="65.099999999999994" customHeight="1" x14ac:dyDescent="0.3">
      <c r="A1228" s="13">
        <v>1218</v>
      </c>
      <c r="B1228" s="406"/>
      <c r="C1228" s="55" t="s">
        <v>435</v>
      </c>
      <c r="D1228" s="56" t="s">
        <v>972</v>
      </c>
      <c r="E1228" s="64"/>
      <c r="F1228" s="65" t="s">
        <v>44</v>
      </c>
      <c r="G1228" s="376"/>
      <c r="H1228" s="55"/>
      <c r="I1228" s="54" t="s">
        <v>44</v>
      </c>
      <c r="J1228" s="389"/>
      <c r="K1228" s="388"/>
      <c r="L1228" s="5"/>
      <c r="M1228" s="5"/>
      <c r="N1228" s="51">
        <v>703700</v>
      </c>
      <c r="O1228" s="5"/>
      <c r="P1228" s="5"/>
      <c r="Q1228" s="5"/>
      <c r="R1228" s="5"/>
      <c r="S1228" s="5"/>
      <c r="T1228" s="5"/>
    </row>
    <row r="1229" spans="1:20" s="10" customFormat="1" ht="65.099999999999994" customHeight="1" x14ac:dyDescent="0.3">
      <c r="A1229" s="13">
        <v>1219</v>
      </c>
      <c r="B1229" s="406"/>
      <c r="C1229" s="55" t="s">
        <v>436</v>
      </c>
      <c r="D1229" s="56" t="s">
        <v>972</v>
      </c>
      <c r="E1229" s="64"/>
      <c r="F1229" s="65" t="s">
        <v>44</v>
      </c>
      <c r="G1229" s="376"/>
      <c r="H1229" s="55"/>
      <c r="I1229" s="54" t="s">
        <v>44</v>
      </c>
      <c r="J1229" s="389"/>
      <c r="K1229" s="388"/>
      <c r="L1229" s="5"/>
      <c r="M1229" s="5"/>
      <c r="N1229" s="51">
        <v>915700</v>
      </c>
      <c r="O1229" s="5"/>
      <c r="P1229" s="5"/>
      <c r="Q1229" s="5"/>
      <c r="R1229" s="5"/>
      <c r="S1229" s="5"/>
      <c r="T1229" s="5"/>
    </row>
    <row r="1230" spans="1:20" s="10" customFormat="1" ht="65.099999999999994" customHeight="1" x14ac:dyDescent="0.3">
      <c r="A1230" s="13">
        <v>1220</v>
      </c>
      <c r="B1230" s="406"/>
      <c r="C1230" s="55" t="s">
        <v>437</v>
      </c>
      <c r="D1230" s="56" t="s">
        <v>1180</v>
      </c>
      <c r="E1230" s="55" t="s">
        <v>407</v>
      </c>
      <c r="F1230" s="53" t="s">
        <v>438</v>
      </c>
      <c r="G1230" s="376" t="s">
        <v>462</v>
      </c>
      <c r="H1230" s="55" t="s">
        <v>17</v>
      </c>
      <c r="I1230" s="55" t="s">
        <v>439</v>
      </c>
      <c r="J1230" s="389" t="s">
        <v>1270</v>
      </c>
      <c r="K1230" s="388"/>
      <c r="L1230" s="5"/>
      <c r="M1230" s="5"/>
      <c r="N1230" s="5"/>
      <c r="O1230" s="5">
        <v>276000</v>
      </c>
      <c r="P1230" s="5"/>
      <c r="Q1230" s="5"/>
      <c r="R1230" s="5"/>
      <c r="S1230" s="5"/>
      <c r="T1230" s="5"/>
    </row>
    <row r="1231" spans="1:20" s="10" customFormat="1" ht="65.099999999999994" customHeight="1" x14ac:dyDescent="0.3">
      <c r="A1231" s="13">
        <v>1221</v>
      </c>
      <c r="B1231" s="406"/>
      <c r="C1231" s="55" t="s">
        <v>440</v>
      </c>
      <c r="D1231" s="56" t="s">
        <v>1180</v>
      </c>
      <c r="E1231" s="55" t="s">
        <v>441</v>
      </c>
      <c r="F1231" s="53" t="s">
        <v>442</v>
      </c>
      <c r="G1231" s="376"/>
      <c r="H1231" s="54" t="s">
        <v>44</v>
      </c>
      <c r="I1231" s="54" t="s">
        <v>44</v>
      </c>
      <c r="J1231" s="389"/>
      <c r="K1231" s="388"/>
      <c r="L1231" s="5"/>
      <c r="M1231" s="5"/>
      <c r="N1231" s="5"/>
      <c r="O1231" s="5">
        <v>390000</v>
      </c>
      <c r="P1231" s="5"/>
      <c r="Q1231" s="5"/>
      <c r="R1231" s="5"/>
      <c r="S1231" s="5"/>
      <c r="T1231" s="5"/>
    </row>
    <row r="1232" spans="1:20" s="10" customFormat="1" ht="65.099999999999994" customHeight="1" x14ac:dyDescent="0.3">
      <c r="A1232" s="13">
        <v>1222</v>
      </c>
      <c r="B1232" s="406"/>
      <c r="C1232" s="55" t="s">
        <v>443</v>
      </c>
      <c r="D1232" s="56" t="s">
        <v>1180</v>
      </c>
      <c r="E1232" s="55" t="s">
        <v>444</v>
      </c>
      <c r="F1232" s="53" t="s">
        <v>445</v>
      </c>
      <c r="G1232" s="376"/>
      <c r="H1232" s="54" t="s">
        <v>44</v>
      </c>
      <c r="I1232" s="54" t="s">
        <v>44</v>
      </c>
      <c r="J1232" s="389"/>
      <c r="K1232" s="388"/>
      <c r="L1232" s="5"/>
      <c r="M1232" s="5"/>
      <c r="N1232" s="5"/>
      <c r="O1232" s="5">
        <v>702000</v>
      </c>
      <c r="P1232" s="5"/>
      <c r="Q1232" s="5"/>
      <c r="R1232" s="5"/>
      <c r="S1232" s="5"/>
      <c r="T1232" s="5"/>
    </row>
    <row r="1233" spans="1:20" s="10" customFormat="1" ht="65.099999999999994" customHeight="1" x14ac:dyDescent="0.3">
      <c r="A1233" s="13">
        <v>1223</v>
      </c>
      <c r="B1233" s="406"/>
      <c r="C1233" s="55" t="s">
        <v>446</v>
      </c>
      <c r="D1233" s="56" t="s">
        <v>1180</v>
      </c>
      <c r="E1233" s="55" t="s">
        <v>447</v>
      </c>
      <c r="F1233" s="53" t="s">
        <v>448</v>
      </c>
      <c r="G1233" s="376"/>
      <c r="H1233" s="54" t="s">
        <v>44</v>
      </c>
      <c r="I1233" s="54" t="s">
        <v>44</v>
      </c>
      <c r="J1233" s="389"/>
      <c r="K1233" s="388"/>
      <c r="L1233" s="5"/>
      <c r="M1233" s="5"/>
      <c r="N1233" s="5"/>
      <c r="O1233" s="5">
        <v>935000</v>
      </c>
      <c r="P1233" s="5"/>
      <c r="Q1233" s="5"/>
      <c r="R1233" s="5"/>
      <c r="S1233" s="5"/>
      <c r="T1233" s="5"/>
    </row>
    <row r="1234" spans="1:20" s="10" customFormat="1" ht="65.099999999999994" customHeight="1" x14ac:dyDescent="0.3">
      <c r="A1234" s="13">
        <v>1224</v>
      </c>
      <c r="B1234" s="406"/>
      <c r="C1234" s="55" t="s">
        <v>449</v>
      </c>
      <c r="D1234" s="56" t="s">
        <v>1180</v>
      </c>
      <c r="E1234" s="55" t="s">
        <v>450</v>
      </c>
      <c r="F1234" s="53" t="s">
        <v>451</v>
      </c>
      <c r="G1234" s="376"/>
      <c r="H1234" s="54" t="s">
        <v>44</v>
      </c>
      <c r="I1234" s="54" t="s">
        <v>44</v>
      </c>
      <c r="J1234" s="389"/>
      <c r="K1234" s="388"/>
      <c r="L1234" s="5"/>
      <c r="M1234" s="5"/>
      <c r="N1234" s="5"/>
      <c r="O1234" s="5">
        <v>1440000</v>
      </c>
      <c r="P1234" s="5"/>
      <c r="Q1234" s="5"/>
      <c r="R1234" s="5"/>
      <c r="S1234" s="5"/>
      <c r="T1234" s="5"/>
    </row>
    <row r="1235" spans="1:20" s="10" customFormat="1" ht="65.099999999999994" customHeight="1" x14ac:dyDescent="0.3">
      <c r="A1235" s="13">
        <v>1225</v>
      </c>
      <c r="B1235" s="406"/>
      <c r="C1235" s="55" t="s">
        <v>452</v>
      </c>
      <c r="D1235" s="56" t="s">
        <v>1180</v>
      </c>
      <c r="E1235" s="55" t="s">
        <v>453</v>
      </c>
      <c r="F1235" s="53" t="s">
        <v>438</v>
      </c>
      <c r="G1235" s="376"/>
      <c r="H1235" s="54" t="s">
        <v>44</v>
      </c>
      <c r="I1235" s="54" t="s">
        <v>44</v>
      </c>
      <c r="J1235" s="389"/>
      <c r="K1235" s="388"/>
      <c r="L1235" s="5"/>
      <c r="M1235" s="5"/>
      <c r="N1235" s="5"/>
      <c r="O1235" s="5">
        <v>308000</v>
      </c>
      <c r="P1235" s="5"/>
      <c r="Q1235" s="5"/>
      <c r="R1235" s="5"/>
      <c r="S1235" s="5"/>
      <c r="T1235" s="5"/>
    </row>
    <row r="1236" spans="1:20" s="10" customFormat="1" ht="65.099999999999994" customHeight="1" x14ac:dyDescent="0.3">
      <c r="A1236" s="13">
        <v>1226</v>
      </c>
      <c r="B1236" s="406"/>
      <c r="C1236" s="55" t="s">
        <v>454</v>
      </c>
      <c r="D1236" s="56" t="s">
        <v>1180</v>
      </c>
      <c r="E1236" s="55" t="s">
        <v>455</v>
      </c>
      <c r="F1236" s="53" t="s">
        <v>442</v>
      </c>
      <c r="G1236" s="376"/>
      <c r="H1236" s="54" t="s">
        <v>44</v>
      </c>
      <c r="I1236" s="54" t="s">
        <v>44</v>
      </c>
      <c r="J1236" s="389"/>
      <c r="K1236" s="388"/>
      <c r="L1236" s="5"/>
      <c r="M1236" s="5"/>
      <c r="N1236" s="5"/>
      <c r="O1236" s="5">
        <v>462500</v>
      </c>
      <c r="P1236" s="5"/>
      <c r="Q1236" s="5"/>
      <c r="R1236" s="5"/>
      <c r="S1236" s="5"/>
      <c r="T1236" s="5"/>
    </row>
    <row r="1237" spans="1:20" s="10" customFormat="1" ht="65.099999999999994" customHeight="1" x14ac:dyDescent="0.3">
      <c r="A1237" s="13">
        <v>1227</v>
      </c>
      <c r="B1237" s="406"/>
      <c r="C1237" s="55" t="s">
        <v>456</v>
      </c>
      <c r="D1237" s="56" t="s">
        <v>1180</v>
      </c>
      <c r="E1237" s="55" t="s">
        <v>457</v>
      </c>
      <c r="F1237" s="53" t="s">
        <v>445</v>
      </c>
      <c r="G1237" s="376"/>
      <c r="H1237" s="54" t="s">
        <v>44</v>
      </c>
      <c r="I1237" s="54" t="s">
        <v>44</v>
      </c>
      <c r="J1237" s="389"/>
      <c r="K1237" s="388"/>
      <c r="L1237" s="5"/>
      <c r="M1237" s="5"/>
      <c r="N1237" s="5"/>
      <c r="O1237" s="5">
        <v>784500</v>
      </c>
      <c r="P1237" s="5"/>
      <c r="Q1237" s="5"/>
      <c r="R1237" s="5"/>
      <c r="S1237" s="5"/>
      <c r="T1237" s="5"/>
    </row>
    <row r="1238" spans="1:20" s="10" customFormat="1" ht="65.099999999999994" customHeight="1" x14ac:dyDescent="0.3">
      <c r="A1238" s="13">
        <v>1228</v>
      </c>
      <c r="B1238" s="406"/>
      <c r="C1238" s="55" t="s">
        <v>458</v>
      </c>
      <c r="D1238" s="56" t="s">
        <v>1180</v>
      </c>
      <c r="E1238" s="55" t="s">
        <v>459</v>
      </c>
      <c r="F1238" s="53" t="s">
        <v>448</v>
      </c>
      <c r="G1238" s="376"/>
      <c r="H1238" s="54" t="s">
        <v>44</v>
      </c>
      <c r="I1238" s="54" t="s">
        <v>44</v>
      </c>
      <c r="J1238" s="389"/>
      <c r="K1238" s="388"/>
      <c r="L1238" s="5"/>
      <c r="M1238" s="5"/>
      <c r="N1238" s="5"/>
      <c r="O1238" s="5">
        <v>1123500</v>
      </c>
      <c r="P1238" s="5"/>
      <c r="Q1238" s="5"/>
      <c r="R1238" s="5"/>
      <c r="S1238" s="5"/>
      <c r="T1238" s="5"/>
    </row>
    <row r="1239" spans="1:20" s="10" customFormat="1" ht="65.099999999999994" customHeight="1" x14ac:dyDescent="0.3">
      <c r="A1239" s="13">
        <v>1229</v>
      </c>
      <c r="B1239" s="406"/>
      <c r="C1239" s="55" t="s">
        <v>460</v>
      </c>
      <c r="D1239" s="56" t="s">
        <v>1180</v>
      </c>
      <c r="E1239" s="55" t="s">
        <v>461</v>
      </c>
      <c r="F1239" s="53" t="s">
        <v>451</v>
      </c>
      <c r="G1239" s="376"/>
      <c r="H1239" s="54" t="s">
        <v>44</v>
      </c>
      <c r="I1239" s="54" t="s">
        <v>44</v>
      </c>
      <c r="J1239" s="389"/>
      <c r="K1239" s="388"/>
      <c r="L1239" s="5"/>
      <c r="M1239" s="5"/>
      <c r="N1239" s="5"/>
      <c r="O1239" s="5">
        <v>1594500</v>
      </c>
      <c r="P1239" s="5"/>
      <c r="Q1239" s="5"/>
      <c r="R1239" s="5"/>
      <c r="S1239" s="5"/>
      <c r="T1239" s="5"/>
    </row>
    <row r="1240" spans="1:20" s="10" customFormat="1" ht="65.099999999999994" customHeight="1" x14ac:dyDescent="0.3">
      <c r="A1240" s="13">
        <v>1230</v>
      </c>
      <c r="B1240" s="406"/>
      <c r="C1240" s="55" t="s">
        <v>429</v>
      </c>
      <c r="D1240" s="56" t="s">
        <v>972</v>
      </c>
      <c r="E1240" s="55"/>
      <c r="F1240" s="53"/>
      <c r="G1240" s="376"/>
      <c r="H1240" s="54" t="s">
        <v>44</v>
      </c>
      <c r="I1240" s="54" t="s">
        <v>44</v>
      </c>
      <c r="J1240" s="389"/>
      <c r="K1240" s="388"/>
      <c r="L1240" s="5"/>
      <c r="M1240" s="5"/>
      <c r="N1240" s="5"/>
      <c r="O1240" s="5">
        <v>120000</v>
      </c>
      <c r="P1240" s="5"/>
      <c r="Q1240" s="5"/>
      <c r="R1240" s="5"/>
      <c r="S1240" s="5"/>
      <c r="T1240" s="5"/>
    </row>
    <row r="1241" spans="1:20" s="10" customFormat="1" ht="65.099999999999994" customHeight="1" x14ac:dyDescent="0.3">
      <c r="A1241" s="13">
        <v>1231</v>
      </c>
      <c r="B1241" s="406"/>
      <c r="C1241" s="55" t="s">
        <v>430</v>
      </c>
      <c r="D1241" s="56" t="s">
        <v>972</v>
      </c>
      <c r="E1241" s="55"/>
      <c r="F1241" s="53"/>
      <c r="G1241" s="376"/>
      <c r="H1241" s="54" t="s">
        <v>44</v>
      </c>
      <c r="I1241" s="54" t="s">
        <v>44</v>
      </c>
      <c r="J1241" s="389"/>
      <c r="K1241" s="388"/>
      <c r="L1241" s="5"/>
      <c r="M1241" s="5"/>
      <c r="N1241" s="5"/>
      <c r="O1241" s="5">
        <v>170000</v>
      </c>
      <c r="P1241" s="5"/>
      <c r="Q1241" s="5"/>
      <c r="R1241" s="5"/>
      <c r="S1241" s="5"/>
      <c r="T1241" s="5"/>
    </row>
    <row r="1242" spans="1:20" s="10" customFormat="1" ht="65.099999999999994" customHeight="1" x14ac:dyDescent="0.3">
      <c r="A1242" s="13">
        <v>1232</v>
      </c>
      <c r="B1242" s="406"/>
      <c r="C1242" s="55" t="s">
        <v>431</v>
      </c>
      <c r="D1242" s="56" t="s">
        <v>972</v>
      </c>
      <c r="E1242" s="55"/>
      <c r="F1242" s="53"/>
      <c r="G1242" s="376"/>
      <c r="H1242" s="54" t="s">
        <v>44</v>
      </c>
      <c r="I1242" s="54" t="s">
        <v>44</v>
      </c>
      <c r="J1242" s="389"/>
      <c r="K1242" s="388"/>
      <c r="L1242" s="5"/>
      <c r="M1242" s="5"/>
      <c r="N1242" s="5"/>
      <c r="O1242" s="5">
        <v>210000</v>
      </c>
      <c r="P1242" s="5"/>
      <c r="Q1242" s="5"/>
      <c r="R1242" s="5"/>
      <c r="S1242" s="5"/>
      <c r="T1242" s="5"/>
    </row>
    <row r="1243" spans="1:20" s="10" customFormat="1" ht="65.099999999999994" customHeight="1" x14ac:dyDescent="0.3">
      <c r="A1243" s="13">
        <v>1233</v>
      </c>
      <c r="B1243" s="406"/>
      <c r="C1243" s="55" t="s">
        <v>432</v>
      </c>
      <c r="D1243" s="56" t="s">
        <v>972</v>
      </c>
      <c r="E1243" s="55"/>
      <c r="F1243" s="53"/>
      <c r="G1243" s="376"/>
      <c r="H1243" s="54" t="s">
        <v>44</v>
      </c>
      <c r="I1243" s="54" t="s">
        <v>44</v>
      </c>
      <c r="J1243" s="389"/>
      <c r="K1243" s="388"/>
      <c r="L1243" s="5"/>
      <c r="M1243" s="5"/>
      <c r="N1243" s="5"/>
      <c r="O1243" s="5">
        <v>280000</v>
      </c>
      <c r="P1243" s="5"/>
      <c r="Q1243" s="5"/>
      <c r="R1243" s="5"/>
      <c r="S1243" s="5"/>
      <c r="T1243" s="5"/>
    </row>
    <row r="1244" spans="1:20" s="10" customFormat="1" ht="65.099999999999994" customHeight="1" x14ac:dyDescent="0.3">
      <c r="A1244" s="13">
        <v>1234</v>
      </c>
      <c r="B1244" s="406"/>
      <c r="C1244" s="55" t="s">
        <v>433</v>
      </c>
      <c r="D1244" s="56" t="s">
        <v>972</v>
      </c>
      <c r="E1244" s="55"/>
      <c r="F1244" s="53"/>
      <c r="G1244" s="376"/>
      <c r="H1244" s="54" t="s">
        <v>44</v>
      </c>
      <c r="I1244" s="54" t="s">
        <v>44</v>
      </c>
      <c r="J1244" s="389"/>
      <c r="K1244" s="388"/>
      <c r="L1244" s="5"/>
      <c r="M1244" s="5"/>
      <c r="N1244" s="5"/>
      <c r="O1244" s="5">
        <v>385000</v>
      </c>
      <c r="P1244" s="5"/>
      <c r="Q1244" s="5"/>
      <c r="R1244" s="5"/>
      <c r="S1244" s="5"/>
      <c r="T1244" s="5"/>
    </row>
    <row r="1245" spans="1:20" s="10" customFormat="1" ht="65.099999999999994" customHeight="1" x14ac:dyDescent="0.3">
      <c r="A1245" s="13">
        <v>1235</v>
      </c>
      <c r="B1245" s="406"/>
      <c r="C1245" s="55" t="s">
        <v>406</v>
      </c>
      <c r="D1245" s="56" t="s">
        <v>700</v>
      </c>
      <c r="E1245" s="55" t="s">
        <v>2295</v>
      </c>
      <c r="F1245" s="53" t="s">
        <v>1251</v>
      </c>
      <c r="G1245" s="376" t="s">
        <v>2500</v>
      </c>
      <c r="H1245" s="54"/>
      <c r="I1245" s="54"/>
      <c r="J1245" s="389" t="s">
        <v>2296</v>
      </c>
      <c r="K1245" s="388" t="s">
        <v>2297</v>
      </c>
      <c r="L1245" s="5"/>
      <c r="M1245" s="5"/>
      <c r="N1245" s="5"/>
      <c r="O1245" s="5">
        <v>268000</v>
      </c>
      <c r="P1245" s="5"/>
      <c r="Q1245" s="5"/>
      <c r="R1245" s="5"/>
      <c r="S1245" s="5"/>
      <c r="T1245" s="5"/>
    </row>
    <row r="1246" spans="1:20" s="10" customFormat="1" ht="65.099999999999994" customHeight="1" x14ac:dyDescent="0.3">
      <c r="A1246" s="13">
        <v>1236</v>
      </c>
      <c r="B1246" s="406"/>
      <c r="C1246" s="55" t="s">
        <v>409</v>
      </c>
      <c r="D1246" s="56" t="s">
        <v>700</v>
      </c>
      <c r="E1246" s="55" t="s">
        <v>2295</v>
      </c>
      <c r="F1246" s="53" t="s">
        <v>1251</v>
      </c>
      <c r="G1246" s="376"/>
      <c r="H1246" s="54"/>
      <c r="I1246" s="54"/>
      <c r="J1246" s="389"/>
      <c r="K1246" s="388"/>
      <c r="L1246" s="5"/>
      <c r="M1246" s="5"/>
      <c r="N1246" s="5"/>
      <c r="O1246" s="5">
        <v>276000</v>
      </c>
      <c r="P1246" s="5"/>
      <c r="Q1246" s="5"/>
      <c r="R1246" s="5"/>
      <c r="S1246" s="5"/>
      <c r="T1246" s="5"/>
    </row>
    <row r="1247" spans="1:20" s="10" customFormat="1" ht="65.099999999999994" customHeight="1" x14ac:dyDescent="0.3">
      <c r="A1247" s="13">
        <v>1237</v>
      </c>
      <c r="B1247" s="406"/>
      <c r="C1247" s="55" t="s">
        <v>410</v>
      </c>
      <c r="D1247" s="56" t="s">
        <v>700</v>
      </c>
      <c r="E1247" s="55" t="s">
        <v>2295</v>
      </c>
      <c r="F1247" s="53" t="s">
        <v>1252</v>
      </c>
      <c r="G1247" s="376"/>
      <c r="H1247" s="54"/>
      <c r="I1247" s="54"/>
      <c r="J1247" s="389"/>
      <c r="K1247" s="388"/>
      <c r="L1247" s="5"/>
      <c r="M1247" s="5"/>
      <c r="N1247" s="5"/>
      <c r="O1247" s="5">
        <v>379300</v>
      </c>
      <c r="P1247" s="5"/>
      <c r="Q1247" s="5"/>
      <c r="R1247" s="5"/>
      <c r="S1247" s="5"/>
      <c r="T1247" s="5"/>
    </row>
    <row r="1248" spans="1:20" s="10" customFormat="1" ht="65.099999999999994" customHeight="1" x14ac:dyDescent="0.3">
      <c r="A1248" s="13">
        <v>1238</v>
      </c>
      <c r="B1248" s="406"/>
      <c r="C1248" s="55" t="s">
        <v>411</v>
      </c>
      <c r="D1248" s="56" t="s">
        <v>700</v>
      </c>
      <c r="E1248" s="55" t="s">
        <v>2295</v>
      </c>
      <c r="F1248" s="53" t="s">
        <v>1253</v>
      </c>
      <c r="G1248" s="376"/>
      <c r="H1248" s="54"/>
      <c r="I1248" s="54"/>
      <c r="J1248" s="389"/>
      <c r="K1248" s="388"/>
      <c r="L1248" s="5"/>
      <c r="M1248" s="5"/>
      <c r="N1248" s="5"/>
      <c r="O1248" s="5">
        <v>684800</v>
      </c>
      <c r="P1248" s="5"/>
      <c r="Q1248" s="5"/>
      <c r="R1248" s="5"/>
      <c r="S1248" s="5"/>
      <c r="T1248" s="5"/>
    </row>
    <row r="1249" spans="1:20" s="10" customFormat="1" ht="65.099999999999994" customHeight="1" x14ac:dyDescent="0.3">
      <c r="A1249" s="13">
        <v>1239</v>
      </c>
      <c r="B1249" s="406"/>
      <c r="C1249" s="55" t="s">
        <v>412</v>
      </c>
      <c r="D1249" s="56" t="s">
        <v>700</v>
      </c>
      <c r="E1249" s="55" t="s">
        <v>2295</v>
      </c>
      <c r="F1249" s="53" t="s">
        <v>1254</v>
      </c>
      <c r="G1249" s="376"/>
      <c r="H1249" s="54"/>
      <c r="I1249" s="54"/>
      <c r="J1249" s="389"/>
      <c r="K1249" s="388"/>
      <c r="L1249" s="5"/>
      <c r="M1249" s="5"/>
      <c r="N1249" s="5"/>
      <c r="O1249" s="5">
        <v>907400</v>
      </c>
      <c r="P1249" s="5"/>
      <c r="Q1249" s="5"/>
      <c r="R1249" s="5"/>
      <c r="S1249" s="5"/>
      <c r="T1249" s="5"/>
    </row>
    <row r="1250" spans="1:20" s="10" customFormat="1" ht="65.099999999999994" customHeight="1" x14ac:dyDescent="0.3">
      <c r="A1250" s="13">
        <v>1240</v>
      </c>
      <c r="B1250" s="406"/>
      <c r="C1250" s="55" t="s">
        <v>413</v>
      </c>
      <c r="D1250" s="56" t="s">
        <v>700</v>
      </c>
      <c r="E1250" s="55" t="s">
        <v>2295</v>
      </c>
      <c r="F1250" s="53" t="s">
        <v>1255</v>
      </c>
      <c r="G1250" s="376"/>
      <c r="H1250" s="54"/>
      <c r="I1250" s="54"/>
      <c r="J1250" s="389"/>
      <c r="K1250" s="388"/>
      <c r="L1250" s="5"/>
      <c r="M1250" s="5"/>
      <c r="N1250" s="5"/>
      <c r="O1250" s="5">
        <v>1398000</v>
      </c>
      <c r="P1250" s="5"/>
      <c r="Q1250" s="5"/>
      <c r="R1250" s="5"/>
      <c r="S1250" s="5"/>
      <c r="T1250" s="5"/>
    </row>
    <row r="1251" spans="1:20" s="10" customFormat="1" ht="65.099999999999994" customHeight="1" x14ac:dyDescent="0.3">
      <c r="A1251" s="13">
        <v>1241</v>
      </c>
      <c r="B1251" s="406"/>
      <c r="C1251" s="55" t="s">
        <v>414</v>
      </c>
      <c r="D1251" s="56" t="s">
        <v>700</v>
      </c>
      <c r="E1251" s="55" t="s">
        <v>2295</v>
      </c>
      <c r="F1251" s="53" t="s">
        <v>1256</v>
      </c>
      <c r="G1251" s="376"/>
      <c r="H1251" s="54"/>
      <c r="I1251" s="54"/>
      <c r="J1251" s="389"/>
      <c r="K1251" s="388"/>
      <c r="L1251" s="5"/>
      <c r="M1251" s="5"/>
      <c r="N1251" s="5"/>
      <c r="O1251" s="5">
        <v>2222200</v>
      </c>
      <c r="P1251" s="5"/>
      <c r="Q1251" s="5"/>
      <c r="R1251" s="5"/>
      <c r="S1251" s="5"/>
      <c r="T1251" s="5"/>
    </row>
    <row r="1252" spans="1:20" s="10" customFormat="1" ht="65.099999999999994" customHeight="1" x14ac:dyDescent="0.3">
      <c r="A1252" s="13">
        <v>1242</v>
      </c>
      <c r="B1252" s="406"/>
      <c r="C1252" s="55" t="s">
        <v>417</v>
      </c>
      <c r="D1252" s="56" t="s">
        <v>700</v>
      </c>
      <c r="E1252" s="55" t="s">
        <v>2295</v>
      </c>
      <c r="F1252" s="53" t="s">
        <v>1251</v>
      </c>
      <c r="G1252" s="376"/>
      <c r="H1252" s="54"/>
      <c r="I1252" s="54"/>
      <c r="J1252" s="389"/>
      <c r="K1252" s="388" t="s">
        <v>2298</v>
      </c>
      <c r="L1252" s="5"/>
      <c r="M1252" s="5"/>
      <c r="N1252" s="5"/>
      <c r="O1252" s="5">
        <v>277700</v>
      </c>
      <c r="P1252" s="5"/>
      <c r="Q1252" s="5"/>
      <c r="R1252" s="5"/>
      <c r="S1252" s="5"/>
      <c r="T1252" s="5"/>
    </row>
    <row r="1253" spans="1:20" s="10" customFormat="1" ht="65.099999999999994" customHeight="1" x14ac:dyDescent="0.3">
      <c r="A1253" s="13">
        <v>1243</v>
      </c>
      <c r="B1253" s="406"/>
      <c r="C1253" s="55" t="s">
        <v>418</v>
      </c>
      <c r="D1253" s="56" t="s">
        <v>700</v>
      </c>
      <c r="E1253" s="55" t="s">
        <v>2295</v>
      </c>
      <c r="F1253" s="53" t="s">
        <v>1251</v>
      </c>
      <c r="G1253" s="376"/>
      <c r="H1253" s="54"/>
      <c r="I1253" s="54"/>
      <c r="J1253" s="389"/>
      <c r="K1253" s="388"/>
      <c r="L1253" s="5"/>
      <c r="M1253" s="5"/>
      <c r="N1253" s="5"/>
      <c r="O1253" s="5">
        <v>298700</v>
      </c>
      <c r="P1253" s="5"/>
      <c r="Q1253" s="5"/>
      <c r="R1253" s="5"/>
      <c r="S1253" s="5"/>
      <c r="T1253" s="5"/>
    </row>
    <row r="1254" spans="1:20" s="10" customFormat="1" ht="65.099999999999994" customHeight="1" x14ac:dyDescent="0.3">
      <c r="A1254" s="13">
        <v>1244</v>
      </c>
      <c r="B1254" s="406"/>
      <c r="C1254" s="55" t="s">
        <v>419</v>
      </c>
      <c r="D1254" s="56" t="s">
        <v>700</v>
      </c>
      <c r="E1254" s="55" t="s">
        <v>2295</v>
      </c>
      <c r="F1254" s="53" t="s">
        <v>1252</v>
      </c>
      <c r="G1254" s="376"/>
      <c r="H1254" s="54"/>
      <c r="I1254" s="54"/>
      <c r="J1254" s="389"/>
      <c r="K1254" s="388"/>
      <c r="L1254" s="5"/>
      <c r="M1254" s="5"/>
      <c r="N1254" s="5"/>
      <c r="O1254" s="5">
        <v>448600</v>
      </c>
      <c r="P1254" s="5"/>
      <c r="Q1254" s="5"/>
      <c r="R1254" s="5"/>
      <c r="S1254" s="5"/>
      <c r="T1254" s="5"/>
    </row>
    <row r="1255" spans="1:20" s="10" customFormat="1" ht="65.099999999999994" customHeight="1" x14ac:dyDescent="0.3">
      <c r="A1255" s="13">
        <v>1245</v>
      </c>
      <c r="B1255" s="406"/>
      <c r="C1255" s="55" t="s">
        <v>420</v>
      </c>
      <c r="D1255" s="56" t="s">
        <v>700</v>
      </c>
      <c r="E1255" s="55" t="s">
        <v>2295</v>
      </c>
      <c r="F1255" s="53" t="s">
        <v>1253</v>
      </c>
      <c r="G1255" s="376"/>
      <c r="H1255" s="54"/>
      <c r="I1255" s="54"/>
      <c r="J1255" s="389"/>
      <c r="K1255" s="388"/>
      <c r="L1255" s="5"/>
      <c r="M1255" s="5"/>
      <c r="N1255" s="5"/>
      <c r="O1255" s="5">
        <v>761000</v>
      </c>
      <c r="P1255" s="5"/>
      <c r="Q1255" s="5"/>
      <c r="R1255" s="5"/>
      <c r="S1255" s="5"/>
      <c r="T1255" s="5"/>
    </row>
    <row r="1256" spans="1:20" s="10" customFormat="1" ht="65.099999999999994" customHeight="1" x14ac:dyDescent="0.3">
      <c r="A1256" s="13">
        <v>1246</v>
      </c>
      <c r="B1256" s="406"/>
      <c r="C1256" s="55" t="s">
        <v>421</v>
      </c>
      <c r="D1256" s="56" t="s">
        <v>700</v>
      </c>
      <c r="E1256" s="55" t="s">
        <v>2295</v>
      </c>
      <c r="F1256" s="53" t="s">
        <v>1254</v>
      </c>
      <c r="G1256" s="376"/>
      <c r="H1256" s="54"/>
      <c r="I1256" s="54"/>
      <c r="J1256" s="389"/>
      <c r="K1256" s="388"/>
      <c r="L1256" s="5"/>
      <c r="M1256" s="5"/>
      <c r="N1256" s="5"/>
      <c r="O1256" s="5">
        <v>1088000</v>
      </c>
      <c r="P1256" s="5"/>
      <c r="Q1256" s="5"/>
      <c r="R1256" s="5"/>
      <c r="S1256" s="5"/>
      <c r="T1256" s="5"/>
    </row>
    <row r="1257" spans="1:20" s="10" customFormat="1" ht="65.099999999999994" customHeight="1" x14ac:dyDescent="0.3">
      <c r="A1257" s="13">
        <v>1247</v>
      </c>
      <c r="B1257" s="406"/>
      <c r="C1257" s="55" t="s">
        <v>422</v>
      </c>
      <c r="D1257" s="56" t="s">
        <v>700</v>
      </c>
      <c r="E1257" s="55" t="s">
        <v>2295</v>
      </c>
      <c r="F1257" s="53" t="s">
        <v>1255</v>
      </c>
      <c r="G1257" s="376"/>
      <c r="H1257" s="54"/>
      <c r="I1257" s="54"/>
      <c r="J1257" s="389"/>
      <c r="K1257" s="388"/>
      <c r="L1257" s="5"/>
      <c r="M1257" s="5"/>
      <c r="N1257" s="5"/>
      <c r="O1257" s="5">
        <v>1546700</v>
      </c>
      <c r="P1257" s="5"/>
      <c r="Q1257" s="5"/>
      <c r="R1257" s="5"/>
      <c r="S1257" s="5"/>
      <c r="T1257" s="5"/>
    </row>
    <row r="1258" spans="1:20" s="10" customFormat="1" ht="65.099999999999994" customHeight="1" x14ac:dyDescent="0.3">
      <c r="A1258" s="13">
        <v>1248</v>
      </c>
      <c r="B1258" s="406"/>
      <c r="C1258" s="55" t="s">
        <v>423</v>
      </c>
      <c r="D1258" s="56" t="s">
        <v>700</v>
      </c>
      <c r="E1258" s="55" t="s">
        <v>2295</v>
      </c>
      <c r="F1258" s="53" t="s">
        <v>1256</v>
      </c>
      <c r="G1258" s="376"/>
      <c r="H1258" s="54"/>
      <c r="I1258" s="54"/>
      <c r="J1258" s="389"/>
      <c r="K1258" s="388"/>
      <c r="L1258" s="5"/>
      <c r="M1258" s="5"/>
      <c r="N1258" s="5"/>
      <c r="O1258" s="5">
        <v>2361500</v>
      </c>
      <c r="P1258" s="5"/>
      <c r="Q1258" s="5"/>
      <c r="R1258" s="5"/>
      <c r="S1258" s="5"/>
      <c r="T1258" s="5"/>
    </row>
    <row r="1259" spans="1:20" s="10" customFormat="1" ht="65.099999999999994" customHeight="1" x14ac:dyDescent="0.3">
      <c r="A1259" s="13">
        <v>1249</v>
      </c>
      <c r="B1259" s="406"/>
      <c r="C1259" s="55" t="s">
        <v>426</v>
      </c>
      <c r="D1259" s="56" t="s">
        <v>972</v>
      </c>
      <c r="E1259" s="55"/>
      <c r="F1259" s="53"/>
      <c r="G1259" s="376"/>
      <c r="H1259" s="54"/>
      <c r="I1259" s="54"/>
      <c r="J1259" s="389"/>
      <c r="K1259" s="53"/>
      <c r="L1259" s="5"/>
      <c r="M1259" s="5"/>
      <c r="N1259" s="5"/>
      <c r="O1259" s="5">
        <v>105000</v>
      </c>
      <c r="P1259" s="5"/>
      <c r="Q1259" s="5"/>
      <c r="R1259" s="5"/>
      <c r="S1259" s="5"/>
      <c r="T1259" s="5"/>
    </row>
    <row r="1260" spans="1:20" s="10" customFormat="1" ht="65.099999999999994" customHeight="1" x14ac:dyDescent="0.3">
      <c r="A1260" s="13">
        <v>1250</v>
      </c>
      <c r="B1260" s="406"/>
      <c r="C1260" s="55" t="s">
        <v>429</v>
      </c>
      <c r="D1260" s="56" t="s">
        <v>972</v>
      </c>
      <c r="E1260" s="55"/>
      <c r="F1260" s="53"/>
      <c r="G1260" s="376"/>
      <c r="H1260" s="54"/>
      <c r="I1260" s="54"/>
      <c r="J1260" s="389"/>
      <c r="K1260" s="53"/>
      <c r="L1260" s="5"/>
      <c r="M1260" s="5"/>
      <c r="N1260" s="5"/>
      <c r="O1260" s="5">
        <v>120000</v>
      </c>
      <c r="P1260" s="5"/>
      <c r="Q1260" s="5"/>
      <c r="R1260" s="5"/>
      <c r="S1260" s="5"/>
      <c r="T1260" s="5"/>
    </row>
    <row r="1261" spans="1:20" s="10" customFormat="1" ht="65.099999999999994" customHeight="1" x14ac:dyDescent="0.3">
      <c r="A1261" s="13">
        <v>1251</v>
      </c>
      <c r="B1261" s="406"/>
      <c r="C1261" s="55" t="s">
        <v>430</v>
      </c>
      <c r="D1261" s="56" t="s">
        <v>972</v>
      </c>
      <c r="E1261" s="55"/>
      <c r="F1261" s="53"/>
      <c r="G1261" s="376"/>
      <c r="H1261" s="54"/>
      <c r="I1261" s="54"/>
      <c r="J1261" s="389"/>
      <c r="K1261" s="53"/>
      <c r="L1261" s="5"/>
      <c r="M1261" s="5"/>
      <c r="N1261" s="5"/>
      <c r="O1261" s="5">
        <v>170000</v>
      </c>
      <c r="P1261" s="5"/>
      <c r="Q1261" s="5"/>
      <c r="R1261" s="5"/>
      <c r="S1261" s="5"/>
      <c r="T1261" s="5"/>
    </row>
    <row r="1262" spans="1:20" s="10" customFormat="1" ht="65.099999999999994" customHeight="1" x14ac:dyDescent="0.3">
      <c r="A1262" s="13">
        <v>1252</v>
      </c>
      <c r="B1262" s="406"/>
      <c r="C1262" s="55" t="s">
        <v>431</v>
      </c>
      <c r="D1262" s="56" t="s">
        <v>972</v>
      </c>
      <c r="E1262" s="55"/>
      <c r="F1262" s="53"/>
      <c r="G1262" s="376"/>
      <c r="H1262" s="54"/>
      <c r="I1262" s="54"/>
      <c r="J1262" s="389"/>
      <c r="K1262" s="53"/>
      <c r="L1262" s="5"/>
      <c r="M1262" s="5"/>
      <c r="N1262" s="5"/>
      <c r="O1262" s="5">
        <v>210000</v>
      </c>
      <c r="P1262" s="5"/>
      <c r="Q1262" s="5"/>
      <c r="R1262" s="5"/>
      <c r="S1262" s="5"/>
      <c r="T1262" s="5"/>
    </row>
    <row r="1263" spans="1:20" s="10" customFormat="1" ht="65.099999999999994" customHeight="1" x14ac:dyDescent="0.3">
      <c r="A1263" s="13">
        <v>1253</v>
      </c>
      <c r="B1263" s="406"/>
      <c r="C1263" s="55" t="s">
        <v>432</v>
      </c>
      <c r="D1263" s="56" t="s">
        <v>972</v>
      </c>
      <c r="E1263" s="55"/>
      <c r="F1263" s="53"/>
      <c r="G1263" s="376"/>
      <c r="H1263" s="54"/>
      <c r="I1263" s="54"/>
      <c r="J1263" s="389"/>
      <c r="K1263" s="53"/>
      <c r="L1263" s="5"/>
      <c r="M1263" s="5"/>
      <c r="N1263" s="5"/>
      <c r="O1263" s="5">
        <v>280000</v>
      </c>
      <c r="P1263" s="5"/>
      <c r="Q1263" s="5"/>
      <c r="R1263" s="5"/>
      <c r="S1263" s="5"/>
      <c r="T1263" s="5"/>
    </row>
    <row r="1264" spans="1:20" s="10" customFormat="1" ht="65.099999999999994" customHeight="1" x14ac:dyDescent="0.3">
      <c r="A1264" s="13">
        <v>1254</v>
      </c>
      <c r="B1264" s="406"/>
      <c r="C1264" s="55" t="s">
        <v>433</v>
      </c>
      <c r="D1264" s="56" t="s">
        <v>972</v>
      </c>
      <c r="E1264" s="55"/>
      <c r="F1264" s="53"/>
      <c r="G1264" s="376"/>
      <c r="H1264" s="54"/>
      <c r="I1264" s="54"/>
      <c r="J1264" s="389"/>
      <c r="K1264" s="53"/>
      <c r="L1264" s="5"/>
      <c r="M1264" s="5"/>
      <c r="N1264" s="5"/>
      <c r="O1264" s="5">
        <v>380000</v>
      </c>
      <c r="P1264" s="5"/>
      <c r="Q1264" s="5"/>
      <c r="R1264" s="5"/>
      <c r="S1264" s="5"/>
      <c r="T1264" s="5"/>
    </row>
    <row r="1265" spans="1:20" s="10" customFormat="1" ht="65.099999999999994" customHeight="1" x14ac:dyDescent="0.3">
      <c r="A1265" s="13">
        <v>1255</v>
      </c>
      <c r="B1265" s="406"/>
      <c r="C1265" s="55" t="s">
        <v>434</v>
      </c>
      <c r="D1265" s="56" t="s">
        <v>972</v>
      </c>
      <c r="E1265" s="55"/>
      <c r="F1265" s="53"/>
      <c r="G1265" s="376"/>
      <c r="H1265" s="54"/>
      <c r="I1265" s="54"/>
      <c r="J1265" s="389"/>
      <c r="K1265" s="53"/>
      <c r="L1265" s="5"/>
      <c r="M1265" s="5"/>
      <c r="N1265" s="5"/>
      <c r="O1265" s="5">
        <v>485000</v>
      </c>
      <c r="P1265" s="5"/>
      <c r="Q1265" s="5"/>
      <c r="R1265" s="5"/>
      <c r="S1265" s="5"/>
      <c r="T1265" s="5"/>
    </row>
    <row r="1266" spans="1:20" s="10" customFormat="1" ht="65.099999999999994" customHeight="1" x14ac:dyDescent="0.3">
      <c r="A1266" s="13">
        <v>1256</v>
      </c>
      <c r="B1266" s="406"/>
      <c r="C1266" s="55" t="s">
        <v>426</v>
      </c>
      <c r="D1266" s="56" t="s">
        <v>972</v>
      </c>
      <c r="E1266" s="55" t="s">
        <v>2822</v>
      </c>
      <c r="F1266" s="53"/>
      <c r="G1266" s="376" t="s">
        <v>2783</v>
      </c>
      <c r="H1266" s="54" t="s">
        <v>17</v>
      </c>
      <c r="I1266" s="54"/>
      <c r="J1266" s="389" t="s">
        <v>2825</v>
      </c>
      <c r="K1266" s="53"/>
      <c r="L1266" s="5">
        <v>102000</v>
      </c>
      <c r="M1266" s="5">
        <v>102000</v>
      </c>
      <c r="N1266" s="5">
        <v>102000</v>
      </c>
      <c r="O1266" s="5">
        <v>102000</v>
      </c>
      <c r="P1266" s="5">
        <v>102000</v>
      </c>
      <c r="Q1266" s="5">
        <v>102000</v>
      </c>
      <c r="R1266" s="5">
        <v>102000</v>
      </c>
      <c r="S1266" s="5">
        <v>102000</v>
      </c>
      <c r="T1266" s="5">
        <v>102000</v>
      </c>
    </row>
    <row r="1267" spans="1:20" s="10" customFormat="1" ht="65.099999999999994" customHeight="1" x14ac:dyDescent="0.3">
      <c r="A1267" s="13">
        <v>1257</v>
      </c>
      <c r="B1267" s="406"/>
      <c r="C1267" s="55" t="s">
        <v>429</v>
      </c>
      <c r="D1267" s="56" t="s">
        <v>972</v>
      </c>
      <c r="E1267" s="55" t="s">
        <v>2822</v>
      </c>
      <c r="F1267" s="53"/>
      <c r="G1267" s="376"/>
      <c r="H1267" s="54" t="s">
        <v>119</v>
      </c>
      <c r="I1267" s="54"/>
      <c r="J1267" s="389"/>
      <c r="K1267" s="53"/>
      <c r="L1267" s="5">
        <v>116000</v>
      </c>
      <c r="M1267" s="5">
        <v>116000</v>
      </c>
      <c r="N1267" s="5">
        <v>116000</v>
      </c>
      <c r="O1267" s="5">
        <v>116000</v>
      </c>
      <c r="P1267" s="5">
        <v>116000</v>
      </c>
      <c r="Q1267" s="5">
        <v>116000</v>
      </c>
      <c r="R1267" s="5">
        <v>116000</v>
      </c>
      <c r="S1267" s="5">
        <v>116000</v>
      </c>
      <c r="T1267" s="5">
        <v>116000</v>
      </c>
    </row>
    <row r="1268" spans="1:20" s="10" customFormat="1" ht="65.099999999999994" customHeight="1" x14ac:dyDescent="0.3">
      <c r="A1268" s="13">
        <v>1258</v>
      </c>
      <c r="B1268" s="406"/>
      <c r="C1268" s="55" t="s">
        <v>2823</v>
      </c>
      <c r="D1268" s="56" t="s">
        <v>972</v>
      </c>
      <c r="E1268" s="55" t="s">
        <v>2822</v>
      </c>
      <c r="F1268" s="53"/>
      <c r="G1268" s="376"/>
      <c r="H1268" s="54" t="s">
        <v>119</v>
      </c>
      <c r="I1268" s="54"/>
      <c r="J1268" s="389"/>
      <c r="K1268" s="53"/>
      <c r="L1268" s="5">
        <v>143000</v>
      </c>
      <c r="M1268" s="5">
        <v>143000</v>
      </c>
      <c r="N1268" s="5">
        <v>143000</v>
      </c>
      <c r="O1268" s="5">
        <v>143000</v>
      </c>
      <c r="P1268" s="5">
        <v>143000</v>
      </c>
      <c r="Q1268" s="5">
        <v>143000</v>
      </c>
      <c r="R1268" s="5">
        <v>143000</v>
      </c>
      <c r="S1268" s="5">
        <v>143000</v>
      </c>
      <c r="T1268" s="5">
        <v>143000</v>
      </c>
    </row>
    <row r="1269" spans="1:20" s="10" customFormat="1" ht="65.099999999999994" customHeight="1" x14ac:dyDescent="0.3">
      <c r="A1269" s="13">
        <v>1259</v>
      </c>
      <c r="B1269" s="406"/>
      <c r="C1269" s="55" t="s">
        <v>430</v>
      </c>
      <c r="D1269" s="56" t="s">
        <v>972</v>
      </c>
      <c r="E1269" s="55" t="s">
        <v>2822</v>
      </c>
      <c r="F1269" s="53"/>
      <c r="G1269" s="376"/>
      <c r="H1269" s="54" t="s">
        <v>119</v>
      </c>
      <c r="I1269" s="54"/>
      <c r="J1269" s="389"/>
      <c r="K1269" s="53"/>
      <c r="L1269" s="5">
        <v>162000</v>
      </c>
      <c r="M1269" s="5">
        <v>162000</v>
      </c>
      <c r="N1269" s="5">
        <v>162000</v>
      </c>
      <c r="O1269" s="5">
        <v>162000</v>
      </c>
      <c r="P1269" s="5">
        <v>162000</v>
      </c>
      <c r="Q1269" s="5">
        <v>162000</v>
      </c>
      <c r="R1269" s="5">
        <v>162000</v>
      </c>
      <c r="S1269" s="5">
        <v>162000</v>
      </c>
      <c r="T1269" s="5">
        <v>162000</v>
      </c>
    </row>
    <row r="1270" spans="1:20" s="10" customFormat="1" ht="65.099999999999994" customHeight="1" x14ac:dyDescent="0.3">
      <c r="A1270" s="13">
        <v>1260</v>
      </c>
      <c r="B1270" s="406"/>
      <c r="C1270" s="55" t="s">
        <v>431</v>
      </c>
      <c r="D1270" s="56" t="s">
        <v>972</v>
      </c>
      <c r="E1270" s="55" t="s">
        <v>2822</v>
      </c>
      <c r="F1270" s="53"/>
      <c r="G1270" s="376"/>
      <c r="H1270" s="54" t="s">
        <v>119</v>
      </c>
      <c r="I1270" s="54"/>
      <c r="J1270" s="389"/>
      <c r="K1270" s="53"/>
      <c r="L1270" s="5">
        <v>200000</v>
      </c>
      <c r="M1270" s="5">
        <v>200000</v>
      </c>
      <c r="N1270" s="5">
        <v>200000</v>
      </c>
      <c r="O1270" s="5">
        <v>200000</v>
      </c>
      <c r="P1270" s="5">
        <v>200000</v>
      </c>
      <c r="Q1270" s="5">
        <v>200000</v>
      </c>
      <c r="R1270" s="5">
        <v>200000</v>
      </c>
      <c r="S1270" s="5">
        <v>200000</v>
      </c>
      <c r="T1270" s="5">
        <v>200000</v>
      </c>
    </row>
    <row r="1271" spans="1:20" s="10" customFormat="1" ht="65.099999999999994" customHeight="1" x14ac:dyDescent="0.3">
      <c r="A1271" s="13">
        <v>1261</v>
      </c>
      <c r="B1271" s="406"/>
      <c r="C1271" s="55" t="s">
        <v>2824</v>
      </c>
      <c r="D1271" s="56" t="s">
        <v>972</v>
      </c>
      <c r="E1271" s="55" t="s">
        <v>2822</v>
      </c>
      <c r="F1271" s="53"/>
      <c r="G1271" s="376"/>
      <c r="H1271" s="54" t="s">
        <v>119</v>
      </c>
      <c r="I1271" s="54"/>
      <c r="J1271" s="389"/>
      <c r="K1271" s="53"/>
      <c r="L1271" s="5">
        <v>240000</v>
      </c>
      <c r="M1271" s="5">
        <v>240000</v>
      </c>
      <c r="N1271" s="5">
        <v>240000</v>
      </c>
      <c r="O1271" s="5">
        <v>240000</v>
      </c>
      <c r="P1271" s="5">
        <v>240000</v>
      </c>
      <c r="Q1271" s="5">
        <v>240000</v>
      </c>
      <c r="R1271" s="5">
        <v>240000</v>
      </c>
      <c r="S1271" s="5">
        <v>240000</v>
      </c>
      <c r="T1271" s="5">
        <v>240000</v>
      </c>
    </row>
    <row r="1272" spans="1:20" s="10" customFormat="1" ht="65.099999999999994" customHeight="1" x14ac:dyDescent="0.3">
      <c r="A1272" s="13">
        <v>1262</v>
      </c>
      <c r="B1272" s="406"/>
      <c r="C1272" s="55" t="s">
        <v>432</v>
      </c>
      <c r="D1272" s="56" t="s">
        <v>972</v>
      </c>
      <c r="E1272" s="55" t="s">
        <v>2822</v>
      </c>
      <c r="F1272" s="53"/>
      <c r="G1272" s="376"/>
      <c r="H1272" s="54" t="s">
        <v>119</v>
      </c>
      <c r="I1272" s="54"/>
      <c r="J1272" s="389"/>
      <c r="K1272" s="53"/>
      <c r="L1272" s="5">
        <v>270000</v>
      </c>
      <c r="M1272" s="5">
        <v>270000</v>
      </c>
      <c r="N1272" s="5">
        <v>270000</v>
      </c>
      <c r="O1272" s="5">
        <v>270000</v>
      </c>
      <c r="P1272" s="5">
        <v>270000</v>
      </c>
      <c r="Q1272" s="5">
        <v>270000</v>
      </c>
      <c r="R1272" s="5">
        <v>270000</v>
      </c>
      <c r="S1272" s="5">
        <v>270000</v>
      </c>
      <c r="T1272" s="5">
        <v>270000</v>
      </c>
    </row>
    <row r="1273" spans="1:20" s="10" customFormat="1" ht="65.099999999999994" customHeight="1" x14ac:dyDescent="0.3">
      <c r="A1273" s="13">
        <v>1263</v>
      </c>
      <c r="B1273" s="406"/>
      <c r="C1273" s="55" t="s">
        <v>433</v>
      </c>
      <c r="D1273" s="56" t="s">
        <v>972</v>
      </c>
      <c r="E1273" s="55" t="s">
        <v>2822</v>
      </c>
      <c r="F1273" s="53"/>
      <c r="G1273" s="376"/>
      <c r="H1273" s="54" t="s">
        <v>119</v>
      </c>
      <c r="I1273" s="54"/>
      <c r="J1273" s="389"/>
      <c r="K1273" s="53"/>
      <c r="L1273" s="5">
        <v>369000</v>
      </c>
      <c r="M1273" s="5">
        <v>369000</v>
      </c>
      <c r="N1273" s="5">
        <v>369000</v>
      </c>
      <c r="O1273" s="5">
        <v>369000</v>
      </c>
      <c r="P1273" s="5">
        <v>369000</v>
      </c>
      <c r="Q1273" s="5">
        <v>369000</v>
      </c>
      <c r="R1273" s="5">
        <v>369000</v>
      </c>
      <c r="S1273" s="5">
        <v>369000</v>
      </c>
      <c r="T1273" s="5">
        <v>369000</v>
      </c>
    </row>
    <row r="1274" spans="1:20" s="10" customFormat="1" ht="65.099999999999994" customHeight="1" x14ac:dyDescent="0.3">
      <c r="A1274" s="13">
        <v>1264</v>
      </c>
      <c r="B1274" s="406"/>
      <c r="C1274" s="55" t="s">
        <v>434</v>
      </c>
      <c r="D1274" s="56" t="s">
        <v>972</v>
      </c>
      <c r="E1274" s="55" t="s">
        <v>2822</v>
      </c>
      <c r="F1274" s="53"/>
      <c r="G1274" s="376"/>
      <c r="H1274" s="54" t="s">
        <v>119</v>
      </c>
      <c r="I1274" s="54"/>
      <c r="J1274" s="389"/>
      <c r="K1274" s="53"/>
      <c r="L1274" s="5">
        <v>472000</v>
      </c>
      <c r="M1274" s="5">
        <v>472000</v>
      </c>
      <c r="N1274" s="5">
        <v>472000</v>
      </c>
      <c r="O1274" s="5">
        <v>472000</v>
      </c>
      <c r="P1274" s="5">
        <v>472000</v>
      </c>
      <c r="Q1274" s="5">
        <v>472000</v>
      </c>
      <c r="R1274" s="5">
        <v>472000</v>
      </c>
      <c r="S1274" s="5">
        <v>472000</v>
      </c>
      <c r="T1274" s="5">
        <v>472000</v>
      </c>
    </row>
    <row r="1275" spans="1:20" s="10" customFormat="1" ht="65.099999999999994" customHeight="1" x14ac:dyDescent="0.3">
      <c r="A1275" s="13">
        <v>1265</v>
      </c>
      <c r="B1275" s="406"/>
      <c r="C1275" s="55" t="s">
        <v>435</v>
      </c>
      <c r="D1275" s="56" t="s">
        <v>972</v>
      </c>
      <c r="E1275" s="55" t="s">
        <v>2822</v>
      </c>
      <c r="F1275" s="53"/>
      <c r="G1275" s="376"/>
      <c r="H1275" s="54" t="s">
        <v>119</v>
      </c>
      <c r="I1275" s="54"/>
      <c r="J1275" s="389"/>
      <c r="K1275" s="53"/>
      <c r="L1275" s="5">
        <v>685000</v>
      </c>
      <c r="M1275" s="5">
        <v>685000</v>
      </c>
      <c r="N1275" s="5">
        <v>685000</v>
      </c>
      <c r="O1275" s="5">
        <v>685000</v>
      </c>
      <c r="P1275" s="5">
        <v>685000</v>
      </c>
      <c r="Q1275" s="5">
        <v>685000</v>
      </c>
      <c r="R1275" s="5">
        <v>685000</v>
      </c>
      <c r="S1275" s="5">
        <v>685000</v>
      </c>
      <c r="T1275" s="5">
        <v>685000</v>
      </c>
    </row>
    <row r="1276" spans="1:20" s="10" customFormat="1" ht="65.099999999999994" customHeight="1" x14ac:dyDescent="0.3">
      <c r="A1276" s="13">
        <v>1266</v>
      </c>
      <c r="B1276" s="407"/>
      <c r="C1276" s="55" t="s">
        <v>436</v>
      </c>
      <c r="D1276" s="56" t="s">
        <v>972</v>
      </c>
      <c r="E1276" s="55" t="s">
        <v>2822</v>
      </c>
      <c r="F1276" s="53"/>
      <c r="G1276" s="376"/>
      <c r="H1276" s="54" t="s">
        <v>119</v>
      </c>
      <c r="I1276" s="54"/>
      <c r="J1276" s="389"/>
      <c r="K1276" s="53"/>
      <c r="L1276" s="5">
        <v>892000</v>
      </c>
      <c r="M1276" s="5">
        <v>892000</v>
      </c>
      <c r="N1276" s="5">
        <v>892000</v>
      </c>
      <c r="O1276" s="5">
        <v>892000</v>
      </c>
      <c r="P1276" s="5">
        <v>892000</v>
      </c>
      <c r="Q1276" s="5">
        <v>892000</v>
      </c>
      <c r="R1276" s="5">
        <v>892000</v>
      </c>
      <c r="S1276" s="5">
        <v>892000</v>
      </c>
      <c r="T1276" s="5">
        <v>892000</v>
      </c>
    </row>
    <row r="1277" spans="1:20" s="10" customFormat="1" ht="65.099999999999994" customHeight="1" x14ac:dyDescent="0.3">
      <c r="A1277" s="13">
        <v>1267</v>
      </c>
      <c r="B1277" s="376" t="s">
        <v>566</v>
      </c>
      <c r="C1277" s="55" t="s">
        <v>476</v>
      </c>
      <c r="D1277" s="56" t="s">
        <v>568</v>
      </c>
      <c r="E1277" s="392" t="s">
        <v>2680</v>
      </c>
      <c r="F1277" s="425" t="s">
        <v>477</v>
      </c>
      <c r="G1277" s="390" t="s">
        <v>2241</v>
      </c>
      <c r="H1277" s="391" t="s">
        <v>17</v>
      </c>
      <c r="I1277" s="391" t="s">
        <v>478</v>
      </c>
      <c r="J1277" s="392" t="s">
        <v>2529</v>
      </c>
      <c r="K1277" s="425"/>
      <c r="L1277" s="51">
        <v>4600000</v>
      </c>
      <c r="M1277" s="51">
        <v>4600000</v>
      </c>
      <c r="N1277" s="51">
        <v>4600000</v>
      </c>
      <c r="O1277" s="51">
        <v>4600000</v>
      </c>
      <c r="P1277" s="51">
        <v>4600000</v>
      </c>
      <c r="Q1277" s="51">
        <v>4600000</v>
      </c>
      <c r="R1277" s="51">
        <v>4600000</v>
      </c>
      <c r="S1277" s="51">
        <v>4600000</v>
      </c>
      <c r="T1277" s="51">
        <v>4600000</v>
      </c>
    </row>
    <row r="1278" spans="1:20" s="10" customFormat="1" ht="65.099999999999994" customHeight="1" x14ac:dyDescent="0.3">
      <c r="A1278" s="13">
        <v>1268</v>
      </c>
      <c r="B1278" s="376"/>
      <c r="C1278" s="55" t="s">
        <v>479</v>
      </c>
      <c r="D1278" s="56" t="s">
        <v>568</v>
      </c>
      <c r="E1278" s="392"/>
      <c r="F1278" s="425"/>
      <c r="G1278" s="390"/>
      <c r="H1278" s="391"/>
      <c r="I1278" s="391"/>
      <c r="J1278" s="392"/>
      <c r="K1278" s="425"/>
      <c r="L1278" s="51">
        <v>4800000</v>
      </c>
      <c r="M1278" s="51">
        <v>4800000</v>
      </c>
      <c r="N1278" s="51">
        <v>4800000</v>
      </c>
      <c r="O1278" s="51">
        <v>4800000</v>
      </c>
      <c r="P1278" s="51">
        <v>4800000</v>
      </c>
      <c r="Q1278" s="51">
        <v>4800000</v>
      </c>
      <c r="R1278" s="51">
        <v>4800000</v>
      </c>
      <c r="S1278" s="51">
        <v>4800000</v>
      </c>
      <c r="T1278" s="51">
        <v>4800000</v>
      </c>
    </row>
    <row r="1279" spans="1:20" s="10" customFormat="1" ht="65.099999999999994" customHeight="1" x14ac:dyDescent="0.3">
      <c r="A1279" s="13">
        <v>1269</v>
      </c>
      <c r="B1279" s="376"/>
      <c r="C1279" s="55" t="s">
        <v>480</v>
      </c>
      <c r="D1279" s="56" t="s">
        <v>568</v>
      </c>
      <c r="E1279" s="392"/>
      <c r="F1279" s="425"/>
      <c r="G1279" s="390"/>
      <c r="H1279" s="391"/>
      <c r="I1279" s="391"/>
      <c r="J1279" s="392"/>
      <c r="K1279" s="425"/>
      <c r="L1279" s="51">
        <v>4909090.9090909082</v>
      </c>
      <c r="M1279" s="51">
        <v>4909090.9090909082</v>
      </c>
      <c r="N1279" s="51">
        <v>4909090.9090909082</v>
      </c>
      <c r="O1279" s="51">
        <v>4909090.9090909082</v>
      </c>
      <c r="P1279" s="51">
        <v>4909090.9090909082</v>
      </c>
      <c r="Q1279" s="51">
        <v>4909090.9090909082</v>
      </c>
      <c r="R1279" s="51">
        <v>4909090.9090909082</v>
      </c>
      <c r="S1279" s="51">
        <v>4909090.9090909082</v>
      </c>
      <c r="T1279" s="51">
        <v>4909090.9090909082</v>
      </c>
    </row>
    <row r="1280" spans="1:20" s="10" customFormat="1" ht="65.099999999999994" customHeight="1" x14ac:dyDescent="0.3">
      <c r="A1280" s="13">
        <v>1270</v>
      </c>
      <c r="B1280" s="376"/>
      <c r="C1280" s="55" t="s">
        <v>481</v>
      </c>
      <c r="D1280" s="56" t="s">
        <v>568</v>
      </c>
      <c r="E1280" s="392"/>
      <c r="F1280" s="425"/>
      <c r="G1280" s="390"/>
      <c r="H1280" s="391"/>
      <c r="I1280" s="391"/>
      <c r="J1280" s="392"/>
      <c r="K1280" s="425"/>
      <c r="L1280" s="51">
        <v>5600000</v>
      </c>
      <c r="M1280" s="51">
        <v>5600000</v>
      </c>
      <c r="N1280" s="51">
        <v>5600000</v>
      </c>
      <c r="O1280" s="51">
        <v>5600000</v>
      </c>
      <c r="P1280" s="51">
        <v>5600000</v>
      </c>
      <c r="Q1280" s="51">
        <v>5600000</v>
      </c>
      <c r="R1280" s="51">
        <v>5600000</v>
      </c>
      <c r="S1280" s="51">
        <v>5600000</v>
      </c>
      <c r="T1280" s="51">
        <v>5600000</v>
      </c>
    </row>
    <row r="1281" spans="1:20" s="10" customFormat="1" ht="65.099999999999994" customHeight="1" x14ac:dyDescent="0.3">
      <c r="A1281" s="13">
        <v>1271</v>
      </c>
      <c r="B1281" s="376"/>
      <c r="C1281" s="55" t="s">
        <v>482</v>
      </c>
      <c r="D1281" s="56" t="s">
        <v>568</v>
      </c>
      <c r="E1281" s="392"/>
      <c r="F1281" s="425"/>
      <c r="G1281" s="390"/>
      <c r="H1281" s="391"/>
      <c r="I1281" s="391"/>
      <c r="J1281" s="392"/>
      <c r="K1281" s="425"/>
      <c r="L1281" s="51">
        <v>5909090.9090909082</v>
      </c>
      <c r="M1281" s="51">
        <v>5909090.9090909082</v>
      </c>
      <c r="N1281" s="51">
        <v>5909090.9090909082</v>
      </c>
      <c r="O1281" s="51">
        <v>5909090.9090909082</v>
      </c>
      <c r="P1281" s="51">
        <v>5909090.9090909082</v>
      </c>
      <c r="Q1281" s="51">
        <v>5909090.9090909082</v>
      </c>
      <c r="R1281" s="51">
        <v>5909090.9090909082</v>
      </c>
      <c r="S1281" s="51">
        <v>5909090.9090909082</v>
      </c>
      <c r="T1281" s="51">
        <v>5909090.9090909082</v>
      </c>
    </row>
    <row r="1282" spans="1:20" s="10" customFormat="1" ht="65.099999999999994" customHeight="1" x14ac:dyDescent="0.3">
      <c r="A1282" s="13">
        <v>1272</v>
      </c>
      <c r="B1282" s="376"/>
      <c r="C1282" s="55" t="s">
        <v>483</v>
      </c>
      <c r="D1282" s="56" t="s">
        <v>568</v>
      </c>
      <c r="E1282" s="392"/>
      <c r="F1282" s="425"/>
      <c r="G1282" s="390"/>
      <c r="H1282" s="391"/>
      <c r="I1282" s="391"/>
      <c r="J1282" s="392"/>
      <c r="K1282" s="425"/>
      <c r="L1282" s="51">
        <v>5999999.9999999991</v>
      </c>
      <c r="M1282" s="51">
        <v>5999999.9999999991</v>
      </c>
      <c r="N1282" s="51">
        <v>5999999.9999999991</v>
      </c>
      <c r="O1282" s="51">
        <v>5999999.9999999991</v>
      </c>
      <c r="P1282" s="51">
        <v>5999999.9999999991</v>
      </c>
      <c r="Q1282" s="51">
        <v>5999999.9999999991</v>
      </c>
      <c r="R1282" s="51">
        <v>5999999.9999999991</v>
      </c>
      <c r="S1282" s="51">
        <v>5999999.9999999991</v>
      </c>
      <c r="T1282" s="51">
        <v>5999999.9999999991</v>
      </c>
    </row>
    <row r="1283" spans="1:20" s="10" customFormat="1" ht="65.099999999999994" customHeight="1" x14ac:dyDescent="0.3">
      <c r="A1283" s="13">
        <v>1273</v>
      </c>
      <c r="B1283" s="376"/>
      <c r="C1283" s="55" t="s">
        <v>484</v>
      </c>
      <c r="D1283" s="56" t="s">
        <v>568</v>
      </c>
      <c r="E1283" s="392"/>
      <c r="F1283" s="425"/>
      <c r="G1283" s="390"/>
      <c r="H1283" s="391"/>
      <c r="I1283" s="391"/>
      <c r="J1283" s="392"/>
      <c r="K1283" s="425"/>
      <c r="L1283" s="51">
        <v>6199999.9999999991</v>
      </c>
      <c r="M1283" s="51">
        <v>6199999.9999999991</v>
      </c>
      <c r="N1283" s="51">
        <v>6199999.9999999991</v>
      </c>
      <c r="O1283" s="51">
        <v>6199999.9999999991</v>
      </c>
      <c r="P1283" s="51">
        <v>6199999.9999999991</v>
      </c>
      <c r="Q1283" s="51">
        <v>6199999.9999999991</v>
      </c>
      <c r="R1283" s="51">
        <v>6199999.9999999991</v>
      </c>
      <c r="S1283" s="51">
        <v>6199999.9999999991</v>
      </c>
      <c r="T1283" s="51">
        <v>6199999.9999999991</v>
      </c>
    </row>
    <row r="1284" spans="1:20" s="10" customFormat="1" ht="65.099999999999994" customHeight="1" x14ac:dyDescent="0.3">
      <c r="A1284" s="13">
        <v>1274</v>
      </c>
      <c r="B1284" s="376"/>
      <c r="C1284" s="55" t="s">
        <v>485</v>
      </c>
      <c r="D1284" s="56" t="s">
        <v>568</v>
      </c>
      <c r="E1284" s="392"/>
      <c r="F1284" s="425"/>
      <c r="G1284" s="390"/>
      <c r="H1284" s="391"/>
      <c r="I1284" s="391"/>
      <c r="J1284" s="392"/>
      <c r="K1284" s="425"/>
      <c r="L1284" s="51">
        <v>6299999.9999999991</v>
      </c>
      <c r="M1284" s="51">
        <v>6299999.9999999991</v>
      </c>
      <c r="N1284" s="51">
        <v>6299999.9999999991</v>
      </c>
      <c r="O1284" s="51">
        <v>6299999.9999999991</v>
      </c>
      <c r="P1284" s="51">
        <v>6299999.9999999991</v>
      </c>
      <c r="Q1284" s="51">
        <v>6299999.9999999991</v>
      </c>
      <c r="R1284" s="51">
        <v>6299999.9999999991</v>
      </c>
      <c r="S1284" s="51">
        <v>6299999.9999999991</v>
      </c>
      <c r="T1284" s="51">
        <v>6299999.9999999991</v>
      </c>
    </row>
    <row r="1285" spans="1:20" s="10" customFormat="1" ht="65.099999999999994" customHeight="1" x14ac:dyDescent="0.3">
      <c r="A1285" s="13">
        <v>1275</v>
      </c>
      <c r="B1285" s="376"/>
      <c r="C1285" s="55" t="s">
        <v>486</v>
      </c>
      <c r="D1285" s="56" t="s">
        <v>568</v>
      </c>
      <c r="E1285" s="392"/>
      <c r="F1285" s="425"/>
      <c r="G1285" s="390"/>
      <c r="H1285" s="391"/>
      <c r="I1285" s="391"/>
      <c r="J1285" s="392"/>
      <c r="K1285" s="425"/>
      <c r="L1285" s="51">
        <v>6999999.9999999991</v>
      </c>
      <c r="M1285" s="51">
        <v>6999999.9999999991</v>
      </c>
      <c r="N1285" s="51">
        <v>6999999.9999999991</v>
      </c>
      <c r="O1285" s="51">
        <v>6999999.9999999991</v>
      </c>
      <c r="P1285" s="51">
        <v>6999999.9999999991</v>
      </c>
      <c r="Q1285" s="51">
        <v>6999999.9999999991</v>
      </c>
      <c r="R1285" s="51">
        <v>6999999.9999999991</v>
      </c>
      <c r="S1285" s="51">
        <v>6999999.9999999991</v>
      </c>
      <c r="T1285" s="51">
        <v>6999999.9999999991</v>
      </c>
    </row>
    <row r="1286" spans="1:20" s="10" customFormat="1" ht="65.099999999999994" customHeight="1" x14ac:dyDescent="0.3">
      <c r="A1286" s="13">
        <v>1276</v>
      </c>
      <c r="B1286" s="376"/>
      <c r="C1286" s="55" t="s">
        <v>487</v>
      </c>
      <c r="D1286" s="56" t="s">
        <v>568</v>
      </c>
      <c r="E1286" s="392"/>
      <c r="F1286" s="425"/>
      <c r="G1286" s="390"/>
      <c r="H1286" s="391"/>
      <c r="I1286" s="391"/>
      <c r="J1286" s="392"/>
      <c r="K1286" s="425"/>
      <c r="L1286" s="51">
        <v>7499999.9999999991</v>
      </c>
      <c r="M1286" s="51">
        <v>7499999.9999999991</v>
      </c>
      <c r="N1286" s="51">
        <v>7499999.9999999991</v>
      </c>
      <c r="O1286" s="51">
        <v>7499999.9999999991</v>
      </c>
      <c r="P1286" s="51">
        <v>7499999.9999999991</v>
      </c>
      <c r="Q1286" s="51">
        <v>7499999.9999999991</v>
      </c>
      <c r="R1286" s="51">
        <v>7499999.9999999991</v>
      </c>
      <c r="S1286" s="51">
        <v>7499999.9999999991</v>
      </c>
      <c r="T1286" s="51">
        <v>7499999.9999999991</v>
      </c>
    </row>
    <row r="1287" spans="1:20" s="10" customFormat="1" ht="65.099999999999994" customHeight="1" x14ac:dyDescent="0.3">
      <c r="A1287" s="13">
        <v>1277</v>
      </c>
      <c r="B1287" s="376"/>
      <c r="C1287" s="55" t="s">
        <v>488</v>
      </c>
      <c r="D1287" s="56" t="s">
        <v>568</v>
      </c>
      <c r="E1287" s="392"/>
      <c r="F1287" s="425"/>
      <c r="G1287" s="390"/>
      <c r="H1287" s="391"/>
      <c r="I1287" s="391"/>
      <c r="J1287" s="392"/>
      <c r="K1287" s="425"/>
      <c r="L1287" s="51">
        <v>9000000</v>
      </c>
      <c r="M1287" s="51">
        <v>9000000</v>
      </c>
      <c r="N1287" s="51">
        <v>9000000</v>
      </c>
      <c r="O1287" s="51">
        <v>9000000</v>
      </c>
      <c r="P1287" s="51">
        <v>9000000</v>
      </c>
      <c r="Q1287" s="51">
        <v>9000000</v>
      </c>
      <c r="R1287" s="51">
        <v>9000000</v>
      </c>
      <c r="S1287" s="51">
        <v>9000000</v>
      </c>
      <c r="T1287" s="51">
        <v>9000000</v>
      </c>
    </row>
    <row r="1288" spans="1:20" s="10" customFormat="1" ht="65.099999999999994" customHeight="1" x14ac:dyDescent="0.3">
      <c r="A1288" s="13">
        <v>1278</v>
      </c>
      <c r="B1288" s="376"/>
      <c r="C1288" s="55" t="s">
        <v>489</v>
      </c>
      <c r="D1288" s="56" t="s">
        <v>568</v>
      </c>
      <c r="E1288" s="392"/>
      <c r="F1288" s="425"/>
      <c r="G1288" s="390"/>
      <c r="H1288" s="391"/>
      <c r="I1288" s="391"/>
      <c r="J1288" s="392"/>
      <c r="K1288" s="425"/>
      <c r="L1288" s="51">
        <v>9090909.0909090899</v>
      </c>
      <c r="M1288" s="51">
        <v>9090909.0909090899</v>
      </c>
      <c r="N1288" s="51">
        <v>9090909.0909090899</v>
      </c>
      <c r="O1288" s="51">
        <v>9090909.0909090899</v>
      </c>
      <c r="P1288" s="51">
        <v>9090909.0909090899</v>
      </c>
      <c r="Q1288" s="51">
        <v>9090909.0909090899</v>
      </c>
      <c r="R1288" s="51">
        <v>9090909.0909090899</v>
      </c>
      <c r="S1288" s="51">
        <v>9090909.0909090899</v>
      </c>
      <c r="T1288" s="51">
        <v>9090909.0909090899</v>
      </c>
    </row>
    <row r="1289" spans="1:20" s="10" customFormat="1" ht="65.099999999999994" customHeight="1" x14ac:dyDescent="0.3">
      <c r="A1289" s="13">
        <v>1279</v>
      </c>
      <c r="B1289" s="376"/>
      <c r="C1289" s="55" t="s">
        <v>2842</v>
      </c>
      <c r="D1289" s="56" t="s">
        <v>568</v>
      </c>
      <c r="E1289" s="392"/>
      <c r="F1289" s="65"/>
      <c r="G1289" s="390"/>
      <c r="H1289" s="391"/>
      <c r="I1289" s="391"/>
      <c r="J1289" s="392"/>
      <c r="K1289" s="425"/>
      <c r="L1289" s="51">
        <v>10000000</v>
      </c>
      <c r="M1289" s="51">
        <v>10000000</v>
      </c>
      <c r="N1289" s="51">
        <v>10000000</v>
      </c>
      <c r="O1289" s="51">
        <v>10000000</v>
      </c>
      <c r="P1289" s="51">
        <v>10000000</v>
      </c>
      <c r="Q1289" s="51">
        <v>10000000</v>
      </c>
      <c r="R1289" s="51">
        <v>10000000</v>
      </c>
      <c r="S1289" s="51">
        <v>10000000</v>
      </c>
      <c r="T1289" s="51">
        <v>10000000</v>
      </c>
    </row>
    <row r="1290" spans="1:20" s="10" customFormat="1" ht="65.099999999999994" customHeight="1" x14ac:dyDescent="0.3">
      <c r="A1290" s="13">
        <v>1280</v>
      </c>
      <c r="B1290" s="376"/>
      <c r="C1290" s="55" t="s">
        <v>2843</v>
      </c>
      <c r="D1290" s="56" t="s">
        <v>568</v>
      </c>
      <c r="E1290" s="392"/>
      <c r="F1290" s="65"/>
      <c r="G1290" s="390"/>
      <c r="H1290" s="391"/>
      <c r="I1290" s="391"/>
      <c r="J1290" s="392"/>
      <c r="K1290" s="425"/>
      <c r="L1290" s="51">
        <v>10909000</v>
      </c>
      <c r="M1290" s="51">
        <v>10909000</v>
      </c>
      <c r="N1290" s="51">
        <v>10909000</v>
      </c>
      <c r="O1290" s="51">
        <v>10909000</v>
      </c>
      <c r="P1290" s="51">
        <v>10909000</v>
      </c>
      <c r="Q1290" s="51">
        <v>10909000</v>
      </c>
      <c r="R1290" s="51">
        <v>10909000</v>
      </c>
      <c r="S1290" s="51">
        <v>10909000</v>
      </c>
      <c r="T1290" s="51">
        <v>10909000</v>
      </c>
    </row>
    <row r="1291" spans="1:20" s="10" customFormat="1" ht="65.099999999999994" customHeight="1" x14ac:dyDescent="0.3">
      <c r="A1291" s="13">
        <v>1281</v>
      </c>
      <c r="B1291" s="376"/>
      <c r="C1291" s="55" t="s">
        <v>490</v>
      </c>
      <c r="D1291" s="56" t="s">
        <v>568</v>
      </c>
      <c r="E1291" s="392" t="s">
        <v>2183</v>
      </c>
      <c r="F1291" s="425" t="s">
        <v>477</v>
      </c>
      <c r="G1291" s="390"/>
      <c r="H1291" s="391"/>
      <c r="I1291" s="391"/>
      <c r="J1291" s="392"/>
      <c r="K1291" s="425"/>
      <c r="L1291" s="51">
        <v>5136363.6363636358</v>
      </c>
      <c r="M1291" s="51">
        <v>5136363.6363636358</v>
      </c>
      <c r="N1291" s="51">
        <v>5136363.6363636358</v>
      </c>
      <c r="O1291" s="51">
        <v>5136363.6363636358</v>
      </c>
      <c r="P1291" s="51">
        <v>5136363.6363636358</v>
      </c>
      <c r="Q1291" s="51">
        <v>5136363.6363636358</v>
      </c>
      <c r="R1291" s="51">
        <v>5136363.6363636358</v>
      </c>
      <c r="S1291" s="51">
        <v>5136363.6363636358</v>
      </c>
      <c r="T1291" s="51">
        <v>5136363.6363636358</v>
      </c>
    </row>
    <row r="1292" spans="1:20" s="10" customFormat="1" ht="65.099999999999994" customHeight="1" x14ac:dyDescent="0.3">
      <c r="A1292" s="13">
        <v>1282</v>
      </c>
      <c r="B1292" s="376"/>
      <c r="C1292" s="55" t="s">
        <v>491</v>
      </c>
      <c r="D1292" s="56" t="s">
        <v>568</v>
      </c>
      <c r="E1292" s="392"/>
      <c r="F1292" s="425"/>
      <c r="G1292" s="390"/>
      <c r="H1292" s="391"/>
      <c r="I1292" s="391"/>
      <c r="J1292" s="392"/>
      <c r="K1292" s="425"/>
      <c r="L1292" s="51">
        <v>5863636.3636363633</v>
      </c>
      <c r="M1292" s="51">
        <v>5863636.3636363633</v>
      </c>
      <c r="N1292" s="51">
        <v>5863636.3636363633</v>
      </c>
      <c r="O1292" s="51">
        <v>5863636.3636363633</v>
      </c>
      <c r="P1292" s="51">
        <v>5863636.3636363633</v>
      </c>
      <c r="Q1292" s="51">
        <v>5863636.3636363633</v>
      </c>
      <c r="R1292" s="51">
        <v>5863636.3636363633</v>
      </c>
      <c r="S1292" s="51">
        <v>5863636.3636363633</v>
      </c>
      <c r="T1292" s="51">
        <v>5863636.3636363633</v>
      </c>
    </row>
    <row r="1293" spans="1:20" s="10" customFormat="1" ht="65.099999999999994" customHeight="1" x14ac:dyDescent="0.3">
      <c r="A1293" s="13">
        <v>1283</v>
      </c>
      <c r="B1293" s="376"/>
      <c r="C1293" s="55" t="s">
        <v>492</v>
      </c>
      <c r="D1293" s="56" t="s">
        <v>568</v>
      </c>
      <c r="E1293" s="392"/>
      <c r="F1293" s="425"/>
      <c r="G1293" s="390"/>
      <c r="H1293" s="391"/>
      <c r="I1293" s="391"/>
      <c r="J1293" s="392"/>
      <c r="K1293" s="425"/>
      <c r="L1293" s="51">
        <v>6499999.9999999991</v>
      </c>
      <c r="M1293" s="51">
        <v>6499999.9999999991</v>
      </c>
      <c r="N1293" s="51">
        <v>6499999.9999999991</v>
      </c>
      <c r="O1293" s="51">
        <v>6499999.9999999991</v>
      </c>
      <c r="P1293" s="51">
        <v>6499999.9999999991</v>
      </c>
      <c r="Q1293" s="51">
        <v>6499999.9999999991</v>
      </c>
      <c r="R1293" s="51">
        <v>6499999.9999999991</v>
      </c>
      <c r="S1293" s="51">
        <v>6499999.9999999991</v>
      </c>
      <c r="T1293" s="51">
        <v>6499999.9999999991</v>
      </c>
    </row>
    <row r="1294" spans="1:20" s="10" customFormat="1" ht="65.099999999999994" customHeight="1" x14ac:dyDescent="0.3">
      <c r="A1294" s="13">
        <v>1284</v>
      </c>
      <c r="B1294" s="376"/>
      <c r="C1294" s="55" t="s">
        <v>493</v>
      </c>
      <c r="D1294" s="56" t="s">
        <v>568</v>
      </c>
      <c r="E1294" s="392"/>
      <c r="F1294" s="425"/>
      <c r="G1294" s="390"/>
      <c r="H1294" s="391"/>
      <c r="I1294" s="391"/>
      <c r="J1294" s="392"/>
      <c r="K1294" s="425"/>
      <c r="L1294" s="51">
        <v>6999999.9999999991</v>
      </c>
      <c r="M1294" s="51">
        <v>6999999.9999999991</v>
      </c>
      <c r="N1294" s="51">
        <v>6999999.9999999991</v>
      </c>
      <c r="O1294" s="51">
        <v>6999999.9999999991</v>
      </c>
      <c r="P1294" s="51">
        <v>6999999.9999999991</v>
      </c>
      <c r="Q1294" s="51">
        <v>6999999.9999999991</v>
      </c>
      <c r="R1294" s="51">
        <v>6999999.9999999991</v>
      </c>
      <c r="S1294" s="51">
        <v>6999999.9999999991</v>
      </c>
      <c r="T1294" s="51">
        <v>6999999.9999999991</v>
      </c>
    </row>
    <row r="1295" spans="1:20" s="10" customFormat="1" ht="65.099999999999994" customHeight="1" x14ac:dyDescent="0.3">
      <c r="A1295" s="13">
        <v>1285</v>
      </c>
      <c r="B1295" s="376"/>
      <c r="C1295" s="55" t="s">
        <v>494</v>
      </c>
      <c r="D1295" s="56" t="s">
        <v>568</v>
      </c>
      <c r="E1295" s="392"/>
      <c r="F1295" s="425"/>
      <c r="G1295" s="390"/>
      <c r="H1295" s="391"/>
      <c r="I1295" s="391"/>
      <c r="J1295" s="392"/>
      <c r="K1295" s="425"/>
      <c r="L1295" s="51">
        <v>7772727.2727272725</v>
      </c>
      <c r="M1295" s="51">
        <v>7772727.2727272725</v>
      </c>
      <c r="N1295" s="51">
        <v>7772727.2727272725</v>
      </c>
      <c r="O1295" s="51">
        <v>7772727.2727272725</v>
      </c>
      <c r="P1295" s="51">
        <v>7772727.2727272725</v>
      </c>
      <c r="Q1295" s="51">
        <v>7772727.2727272725</v>
      </c>
      <c r="R1295" s="51">
        <v>7772727.2727272725</v>
      </c>
      <c r="S1295" s="51">
        <v>7772727.2727272725</v>
      </c>
      <c r="T1295" s="51">
        <v>7772727.2727272725</v>
      </c>
    </row>
    <row r="1296" spans="1:20" s="10" customFormat="1" ht="65.099999999999994" customHeight="1" x14ac:dyDescent="0.3">
      <c r="A1296" s="13">
        <v>1286</v>
      </c>
      <c r="B1296" s="376"/>
      <c r="C1296" s="55" t="s">
        <v>495</v>
      </c>
      <c r="D1296" s="56" t="s">
        <v>568</v>
      </c>
      <c r="E1296" s="392"/>
      <c r="F1296" s="425"/>
      <c r="G1296" s="390"/>
      <c r="H1296" s="391"/>
      <c r="I1296" s="391"/>
      <c r="J1296" s="392"/>
      <c r="K1296" s="425"/>
      <c r="L1296" s="51">
        <v>7872727.2727272725</v>
      </c>
      <c r="M1296" s="51">
        <v>7872727.2727272725</v>
      </c>
      <c r="N1296" s="51">
        <v>7872727.2727272725</v>
      </c>
      <c r="O1296" s="51">
        <v>7872727.2727272725</v>
      </c>
      <c r="P1296" s="51">
        <v>7872727.2727272725</v>
      </c>
      <c r="Q1296" s="51">
        <v>7872727.2727272725</v>
      </c>
      <c r="R1296" s="51">
        <v>7872727.2727272725</v>
      </c>
      <c r="S1296" s="51">
        <v>7872727.2727272725</v>
      </c>
      <c r="T1296" s="51">
        <v>7872727.2727272725</v>
      </c>
    </row>
    <row r="1297" spans="1:20" s="10" customFormat="1" ht="65.099999999999994" customHeight="1" x14ac:dyDescent="0.3">
      <c r="A1297" s="13">
        <v>1287</v>
      </c>
      <c r="B1297" s="376"/>
      <c r="C1297" s="55" t="s">
        <v>496</v>
      </c>
      <c r="D1297" s="56" t="s">
        <v>568</v>
      </c>
      <c r="E1297" s="392"/>
      <c r="F1297" s="425"/>
      <c r="G1297" s="390"/>
      <c r="H1297" s="391"/>
      <c r="I1297" s="391"/>
      <c r="J1297" s="392"/>
      <c r="K1297" s="425"/>
      <c r="L1297" s="51">
        <v>8181818.1818181807</v>
      </c>
      <c r="M1297" s="51">
        <v>8181818.1818181807</v>
      </c>
      <c r="N1297" s="51">
        <v>8181818.1818181807</v>
      </c>
      <c r="O1297" s="51">
        <v>8181818.1818181807</v>
      </c>
      <c r="P1297" s="51">
        <v>8181818.1818181807</v>
      </c>
      <c r="Q1297" s="51">
        <v>8181818.1818181807</v>
      </c>
      <c r="R1297" s="51">
        <v>8181818.1818181807</v>
      </c>
      <c r="S1297" s="51">
        <v>8181818.1818181807</v>
      </c>
      <c r="T1297" s="51">
        <v>8181818.1818181807</v>
      </c>
    </row>
    <row r="1298" spans="1:20" s="10" customFormat="1" ht="65.099999999999994" customHeight="1" x14ac:dyDescent="0.3">
      <c r="A1298" s="13">
        <v>1288</v>
      </c>
      <c r="B1298" s="376"/>
      <c r="C1298" s="55" t="s">
        <v>497</v>
      </c>
      <c r="D1298" s="56" t="s">
        <v>568</v>
      </c>
      <c r="E1298" s="392"/>
      <c r="F1298" s="425"/>
      <c r="G1298" s="390"/>
      <c r="H1298" s="391"/>
      <c r="I1298" s="391"/>
      <c r="J1298" s="392"/>
      <c r="K1298" s="425"/>
      <c r="L1298" s="51">
        <v>8863636.3636363633</v>
      </c>
      <c r="M1298" s="51">
        <v>8863636.3636363633</v>
      </c>
      <c r="N1298" s="51">
        <v>8863636.3636363633</v>
      </c>
      <c r="O1298" s="51">
        <v>8863636.3636363633</v>
      </c>
      <c r="P1298" s="51">
        <v>8863636.3636363633</v>
      </c>
      <c r="Q1298" s="51">
        <v>8863636.3636363633</v>
      </c>
      <c r="R1298" s="51">
        <v>8863636.3636363633</v>
      </c>
      <c r="S1298" s="51">
        <v>8863636.3636363633</v>
      </c>
      <c r="T1298" s="51">
        <v>8863636.3636363633</v>
      </c>
    </row>
    <row r="1299" spans="1:20" s="10" customFormat="1" ht="65.099999999999994" customHeight="1" x14ac:dyDescent="0.3">
      <c r="A1299" s="13">
        <v>1289</v>
      </c>
      <c r="B1299" s="376"/>
      <c r="C1299" s="55" t="s">
        <v>498</v>
      </c>
      <c r="D1299" s="56" t="s">
        <v>568</v>
      </c>
      <c r="E1299" s="392"/>
      <c r="F1299" s="425"/>
      <c r="G1299" s="390"/>
      <c r="H1299" s="391"/>
      <c r="I1299" s="391"/>
      <c r="J1299" s="392"/>
      <c r="K1299" s="425"/>
      <c r="L1299" s="51">
        <v>9380000</v>
      </c>
      <c r="M1299" s="51">
        <v>9380000</v>
      </c>
      <c r="N1299" s="51">
        <v>9380000</v>
      </c>
      <c r="O1299" s="51">
        <v>9380000</v>
      </c>
      <c r="P1299" s="51">
        <v>9380000</v>
      </c>
      <c r="Q1299" s="51">
        <v>9380000</v>
      </c>
      <c r="R1299" s="51">
        <v>9380000</v>
      </c>
      <c r="S1299" s="51">
        <v>9380000</v>
      </c>
      <c r="T1299" s="51">
        <v>9380000</v>
      </c>
    </row>
    <row r="1300" spans="1:20" s="10" customFormat="1" ht="65.099999999999994" customHeight="1" x14ac:dyDescent="0.3">
      <c r="A1300" s="13">
        <v>1290</v>
      </c>
      <c r="B1300" s="376"/>
      <c r="C1300" s="55" t="s">
        <v>499</v>
      </c>
      <c r="D1300" s="56" t="s">
        <v>568</v>
      </c>
      <c r="E1300" s="392"/>
      <c r="F1300" s="425"/>
      <c r="G1300" s="390"/>
      <c r="H1300" s="391"/>
      <c r="I1300" s="391"/>
      <c r="J1300" s="392"/>
      <c r="K1300" s="425"/>
      <c r="L1300" s="51">
        <v>9850000</v>
      </c>
      <c r="M1300" s="51">
        <v>9850000</v>
      </c>
      <c r="N1300" s="51">
        <v>9850000</v>
      </c>
      <c r="O1300" s="51">
        <v>9850000</v>
      </c>
      <c r="P1300" s="51">
        <v>9850000</v>
      </c>
      <c r="Q1300" s="51">
        <v>9850000</v>
      </c>
      <c r="R1300" s="51">
        <v>9850000</v>
      </c>
      <c r="S1300" s="51">
        <v>9850000</v>
      </c>
      <c r="T1300" s="51">
        <v>9850000</v>
      </c>
    </row>
    <row r="1301" spans="1:20" s="10" customFormat="1" ht="65.099999999999994" customHeight="1" x14ac:dyDescent="0.3">
      <c r="A1301" s="13">
        <v>1291</v>
      </c>
      <c r="B1301" s="376"/>
      <c r="C1301" s="55" t="s">
        <v>500</v>
      </c>
      <c r="D1301" s="56" t="s">
        <v>568</v>
      </c>
      <c r="E1301" s="392"/>
      <c r="F1301" s="425"/>
      <c r="G1301" s="390"/>
      <c r="H1301" s="391"/>
      <c r="I1301" s="391"/>
      <c r="J1301" s="392"/>
      <c r="K1301" s="425"/>
      <c r="L1301" s="51">
        <v>10670000</v>
      </c>
      <c r="M1301" s="51">
        <v>10670000</v>
      </c>
      <c r="N1301" s="51">
        <v>10670000</v>
      </c>
      <c r="O1301" s="51">
        <v>10670000</v>
      </c>
      <c r="P1301" s="51">
        <v>10670000</v>
      </c>
      <c r="Q1301" s="51">
        <v>10670000</v>
      </c>
      <c r="R1301" s="51">
        <v>10670000</v>
      </c>
      <c r="S1301" s="51">
        <v>10670000</v>
      </c>
      <c r="T1301" s="51">
        <v>10670000</v>
      </c>
    </row>
    <row r="1302" spans="1:20" s="10" customFormat="1" ht="65.099999999999994" customHeight="1" x14ac:dyDescent="0.3">
      <c r="A1302" s="13">
        <v>1292</v>
      </c>
      <c r="B1302" s="376"/>
      <c r="C1302" s="55" t="s">
        <v>501</v>
      </c>
      <c r="D1302" s="56" t="s">
        <v>568</v>
      </c>
      <c r="E1302" s="392"/>
      <c r="F1302" s="425"/>
      <c r="G1302" s="390"/>
      <c r="H1302" s="391"/>
      <c r="I1302" s="391"/>
      <c r="J1302" s="392"/>
      <c r="K1302" s="425"/>
      <c r="L1302" s="51">
        <v>11050000</v>
      </c>
      <c r="M1302" s="51">
        <v>11050000</v>
      </c>
      <c r="N1302" s="51">
        <v>11050000</v>
      </c>
      <c r="O1302" s="51">
        <v>11050000</v>
      </c>
      <c r="P1302" s="51">
        <v>11050000</v>
      </c>
      <c r="Q1302" s="51">
        <v>11050000</v>
      </c>
      <c r="R1302" s="51">
        <v>11050000</v>
      </c>
      <c r="S1302" s="51">
        <v>11050000</v>
      </c>
      <c r="T1302" s="51">
        <v>11050000</v>
      </c>
    </row>
    <row r="1303" spans="1:20" s="10" customFormat="1" ht="72.75" customHeight="1" x14ac:dyDescent="0.3">
      <c r="A1303" s="13">
        <v>1293</v>
      </c>
      <c r="B1303" s="376"/>
      <c r="C1303" s="55" t="s">
        <v>502</v>
      </c>
      <c r="D1303" s="56" t="s">
        <v>568</v>
      </c>
      <c r="E1303" s="392"/>
      <c r="F1303" s="425"/>
      <c r="G1303" s="390"/>
      <c r="H1303" s="391"/>
      <c r="I1303" s="391"/>
      <c r="J1303" s="392"/>
      <c r="K1303" s="425"/>
      <c r="L1303" s="51">
        <v>14600000</v>
      </c>
      <c r="M1303" s="51">
        <v>14600000</v>
      </c>
      <c r="N1303" s="51">
        <v>14600000</v>
      </c>
      <c r="O1303" s="51">
        <v>14600000</v>
      </c>
      <c r="P1303" s="51">
        <v>14600000</v>
      </c>
      <c r="Q1303" s="51">
        <v>14600000</v>
      </c>
      <c r="R1303" s="51">
        <v>14600000</v>
      </c>
      <c r="S1303" s="51">
        <v>14600000</v>
      </c>
      <c r="T1303" s="51">
        <v>14600000</v>
      </c>
    </row>
    <row r="1304" spans="1:20" s="10" customFormat="1" ht="94.5" customHeight="1" x14ac:dyDescent="0.3">
      <c r="A1304" s="13">
        <v>1294</v>
      </c>
      <c r="B1304" s="376"/>
      <c r="C1304" s="55" t="s">
        <v>503</v>
      </c>
      <c r="D1304" s="56" t="s">
        <v>568</v>
      </c>
      <c r="E1304" s="392" t="s">
        <v>504</v>
      </c>
      <c r="F1304" s="425" t="s">
        <v>477</v>
      </c>
      <c r="G1304" s="390"/>
      <c r="H1304" s="391"/>
      <c r="I1304" s="391" t="s">
        <v>478</v>
      </c>
      <c r="J1304" s="392"/>
      <c r="K1304" s="425"/>
      <c r="L1304" s="51">
        <v>7130000</v>
      </c>
      <c r="M1304" s="51">
        <v>7130000</v>
      </c>
      <c r="N1304" s="51">
        <v>7130000</v>
      </c>
      <c r="O1304" s="51">
        <v>7130000</v>
      </c>
      <c r="P1304" s="51">
        <v>7130000</v>
      </c>
      <c r="Q1304" s="51">
        <v>7130000</v>
      </c>
      <c r="R1304" s="51">
        <v>7130000</v>
      </c>
      <c r="S1304" s="51">
        <v>7130000</v>
      </c>
      <c r="T1304" s="51">
        <v>7130000</v>
      </c>
    </row>
    <row r="1305" spans="1:20" s="10" customFormat="1" ht="94.5" customHeight="1" x14ac:dyDescent="0.3">
      <c r="A1305" s="13">
        <v>1295</v>
      </c>
      <c r="B1305" s="376"/>
      <c r="C1305" s="55" t="s">
        <v>505</v>
      </c>
      <c r="D1305" s="56" t="s">
        <v>568</v>
      </c>
      <c r="E1305" s="392"/>
      <c r="F1305" s="425"/>
      <c r="G1305" s="390"/>
      <c r="H1305" s="391"/>
      <c r="I1305" s="391"/>
      <c r="J1305" s="392"/>
      <c r="K1305" s="425"/>
      <c r="L1305" s="51">
        <v>7510000</v>
      </c>
      <c r="M1305" s="51">
        <v>7510000</v>
      </c>
      <c r="N1305" s="51">
        <v>7510000</v>
      </c>
      <c r="O1305" s="51">
        <v>7510000</v>
      </c>
      <c r="P1305" s="51">
        <v>7510000</v>
      </c>
      <c r="Q1305" s="51">
        <v>7510000</v>
      </c>
      <c r="R1305" s="51">
        <v>7510000</v>
      </c>
      <c r="S1305" s="51">
        <v>7510000</v>
      </c>
      <c r="T1305" s="51">
        <v>7510000</v>
      </c>
    </row>
    <row r="1306" spans="1:20" s="10" customFormat="1" ht="94.5" customHeight="1" x14ac:dyDescent="0.3">
      <c r="A1306" s="13">
        <v>1296</v>
      </c>
      <c r="B1306" s="376"/>
      <c r="C1306" s="55" t="s">
        <v>506</v>
      </c>
      <c r="D1306" s="56" t="s">
        <v>568</v>
      </c>
      <c r="E1306" s="392"/>
      <c r="F1306" s="425"/>
      <c r="G1306" s="390"/>
      <c r="H1306" s="391"/>
      <c r="I1306" s="391"/>
      <c r="J1306" s="392"/>
      <c r="K1306" s="425"/>
      <c r="L1306" s="51">
        <v>7630000</v>
      </c>
      <c r="M1306" s="51">
        <v>7630000</v>
      </c>
      <c r="N1306" s="51">
        <v>7630000</v>
      </c>
      <c r="O1306" s="51">
        <v>7630000</v>
      </c>
      <c r="P1306" s="51">
        <v>7630000</v>
      </c>
      <c r="Q1306" s="51">
        <v>7630000</v>
      </c>
      <c r="R1306" s="51">
        <v>7630000</v>
      </c>
      <c r="S1306" s="51">
        <v>7630000</v>
      </c>
      <c r="T1306" s="51">
        <v>7630000</v>
      </c>
    </row>
    <row r="1307" spans="1:20" s="10" customFormat="1" ht="94.5" customHeight="1" x14ac:dyDescent="0.3">
      <c r="A1307" s="13">
        <v>1297</v>
      </c>
      <c r="B1307" s="376"/>
      <c r="C1307" s="55" t="s">
        <v>507</v>
      </c>
      <c r="D1307" s="56" t="s">
        <v>568</v>
      </c>
      <c r="E1307" s="392"/>
      <c r="F1307" s="425"/>
      <c r="G1307" s="390"/>
      <c r="H1307" s="391"/>
      <c r="I1307" s="391"/>
      <c r="J1307" s="392"/>
      <c r="K1307" s="425"/>
      <c r="L1307" s="51">
        <v>8180000</v>
      </c>
      <c r="M1307" s="51">
        <v>8180000</v>
      </c>
      <c r="N1307" s="51">
        <v>8180000</v>
      </c>
      <c r="O1307" s="51">
        <v>8180000</v>
      </c>
      <c r="P1307" s="51">
        <v>8180000</v>
      </c>
      <c r="Q1307" s="51">
        <v>8180000</v>
      </c>
      <c r="R1307" s="51">
        <v>8180000</v>
      </c>
      <c r="S1307" s="51">
        <v>8180000</v>
      </c>
      <c r="T1307" s="51">
        <v>8180000</v>
      </c>
    </row>
    <row r="1308" spans="1:20" s="10" customFormat="1" ht="94.5" customHeight="1" x14ac:dyDescent="0.3">
      <c r="A1308" s="13">
        <v>1298</v>
      </c>
      <c r="B1308" s="376"/>
      <c r="C1308" s="55" t="s">
        <v>508</v>
      </c>
      <c r="D1308" s="56" t="s">
        <v>568</v>
      </c>
      <c r="E1308" s="392"/>
      <c r="F1308" s="425"/>
      <c r="G1308" s="390"/>
      <c r="H1308" s="391"/>
      <c r="I1308" s="391"/>
      <c r="J1308" s="392"/>
      <c r="K1308" s="425"/>
      <c r="L1308" s="51">
        <v>8420000</v>
      </c>
      <c r="M1308" s="51">
        <v>8420000</v>
      </c>
      <c r="N1308" s="51">
        <v>8420000</v>
      </c>
      <c r="O1308" s="51">
        <v>8420000</v>
      </c>
      <c r="P1308" s="51">
        <v>8420000</v>
      </c>
      <c r="Q1308" s="51">
        <v>8420000</v>
      </c>
      <c r="R1308" s="51">
        <v>8420000</v>
      </c>
      <c r="S1308" s="51">
        <v>8420000</v>
      </c>
      <c r="T1308" s="51">
        <v>8420000</v>
      </c>
    </row>
    <row r="1309" spans="1:20" s="10" customFormat="1" ht="94.5" customHeight="1" x14ac:dyDescent="0.3">
      <c r="A1309" s="13">
        <v>1299</v>
      </c>
      <c r="B1309" s="376"/>
      <c r="C1309" s="55" t="s">
        <v>509</v>
      </c>
      <c r="D1309" s="56" t="s">
        <v>568</v>
      </c>
      <c r="E1309" s="392"/>
      <c r="F1309" s="425"/>
      <c r="G1309" s="390"/>
      <c r="H1309" s="391"/>
      <c r="I1309" s="391"/>
      <c r="J1309" s="392"/>
      <c r="K1309" s="425"/>
      <c r="L1309" s="51">
        <v>9500000</v>
      </c>
      <c r="M1309" s="51">
        <v>9500000</v>
      </c>
      <c r="N1309" s="51">
        <v>9500000</v>
      </c>
      <c r="O1309" s="51">
        <v>9500000</v>
      </c>
      <c r="P1309" s="51">
        <v>9500000</v>
      </c>
      <c r="Q1309" s="51">
        <v>9500000</v>
      </c>
      <c r="R1309" s="51">
        <v>9500000</v>
      </c>
      <c r="S1309" s="51">
        <v>9500000</v>
      </c>
      <c r="T1309" s="51">
        <v>9500000</v>
      </c>
    </row>
    <row r="1310" spans="1:20" s="10" customFormat="1" ht="94.5" customHeight="1" x14ac:dyDescent="0.3">
      <c r="A1310" s="13">
        <v>1300</v>
      </c>
      <c r="B1310" s="376"/>
      <c r="C1310" s="55" t="s">
        <v>510</v>
      </c>
      <c r="D1310" s="56" t="s">
        <v>568</v>
      </c>
      <c r="E1310" s="392"/>
      <c r="F1310" s="425"/>
      <c r="G1310" s="390"/>
      <c r="H1310" s="391"/>
      <c r="I1310" s="391"/>
      <c r="J1310" s="392"/>
      <c r="K1310" s="425"/>
      <c r="L1310" s="51">
        <v>11260000</v>
      </c>
      <c r="M1310" s="51">
        <v>11260000</v>
      </c>
      <c r="N1310" s="51">
        <v>11260000</v>
      </c>
      <c r="O1310" s="51">
        <v>11260000</v>
      </c>
      <c r="P1310" s="51">
        <v>11260000</v>
      </c>
      <c r="Q1310" s="51">
        <v>11260000</v>
      </c>
      <c r="R1310" s="51">
        <v>11260000</v>
      </c>
      <c r="S1310" s="51">
        <v>11260000</v>
      </c>
      <c r="T1310" s="51">
        <v>11260000</v>
      </c>
    </row>
    <row r="1311" spans="1:20" s="10" customFormat="1" ht="94.5" customHeight="1" x14ac:dyDescent="0.3">
      <c r="A1311" s="13">
        <v>1301</v>
      </c>
      <c r="B1311" s="376"/>
      <c r="C1311" s="55" t="s">
        <v>511</v>
      </c>
      <c r="D1311" s="56" t="s">
        <v>568</v>
      </c>
      <c r="E1311" s="392"/>
      <c r="F1311" s="425"/>
      <c r="G1311" s="390"/>
      <c r="H1311" s="391"/>
      <c r="I1311" s="391"/>
      <c r="J1311" s="392"/>
      <c r="K1311" s="425"/>
      <c r="L1311" s="51">
        <v>11500000</v>
      </c>
      <c r="M1311" s="51">
        <v>11500000</v>
      </c>
      <c r="N1311" s="51">
        <v>11500000</v>
      </c>
      <c r="O1311" s="51">
        <v>11500000</v>
      </c>
      <c r="P1311" s="51">
        <v>11500000</v>
      </c>
      <c r="Q1311" s="51">
        <v>11500000</v>
      </c>
      <c r="R1311" s="51">
        <v>11500000</v>
      </c>
      <c r="S1311" s="51">
        <v>11500000</v>
      </c>
      <c r="T1311" s="51">
        <v>11500000</v>
      </c>
    </row>
    <row r="1312" spans="1:20" s="10" customFormat="1" ht="94.5" customHeight="1" x14ac:dyDescent="0.3">
      <c r="A1312" s="13">
        <v>1302</v>
      </c>
      <c r="B1312" s="376"/>
      <c r="C1312" s="55" t="s">
        <v>512</v>
      </c>
      <c r="D1312" s="56" t="s">
        <v>568</v>
      </c>
      <c r="E1312" s="392"/>
      <c r="F1312" s="425"/>
      <c r="G1312" s="390"/>
      <c r="H1312" s="391"/>
      <c r="I1312" s="391"/>
      <c r="J1312" s="392"/>
      <c r="K1312" s="425"/>
      <c r="L1312" s="51">
        <v>11700000</v>
      </c>
      <c r="M1312" s="51">
        <v>11700000</v>
      </c>
      <c r="N1312" s="51">
        <v>11700000</v>
      </c>
      <c r="O1312" s="51">
        <v>11700000</v>
      </c>
      <c r="P1312" s="51">
        <v>11700000</v>
      </c>
      <c r="Q1312" s="51">
        <v>11700000</v>
      </c>
      <c r="R1312" s="51">
        <v>11700000</v>
      </c>
      <c r="S1312" s="51">
        <v>11700000</v>
      </c>
      <c r="T1312" s="51">
        <v>11700000</v>
      </c>
    </row>
    <row r="1313" spans="1:20" s="10" customFormat="1" ht="94.5" customHeight="1" x14ac:dyDescent="0.3">
      <c r="A1313" s="13">
        <v>1303</v>
      </c>
      <c r="B1313" s="376"/>
      <c r="C1313" s="55" t="s">
        <v>2844</v>
      </c>
      <c r="D1313" s="56" t="s">
        <v>568</v>
      </c>
      <c r="E1313" s="392"/>
      <c r="F1313" s="65"/>
      <c r="G1313" s="390"/>
      <c r="H1313" s="391"/>
      <c r="I1313" s="391"/>
      <c r="J1313" s="392"/>
      <c r="K1313" s="425"/>
      <c r="L1313" s="51">
        <v>13500000</v>
      </c>
      <c r="M1313" s="51">
        <v>13500000</v>
      </c>
      <c r="N1313" s="51">
        <v>13500000</v>
      </c>
      <c r="O1313" s="51">
        <v>13500000</v>
      </c>
      <c r="P1313" s="51">
        <v>13500000</v>
      </c>
      <c r="Q1313" s="51">
        <v>13500000</v>
      </c>
      <c r="R1313" s="51">
        <v>13500000</v>
      </c>
      <c r="S1313" s="51">
        <v>13500000</v>
      </c>
      <c r="T1313" s="51">
        <v>13500000</v>
      </c>
    </row>
    <row r="1314" spans="1:20" s="10" customFormat="1" ht="94.5" customHeight="1" x14ac:dyDescent="0.3">
      <c r="A1314" s="13">
        <v>1304</v>
      </c>
      <c r="B1314" s="376"/>
      <c r="C1314" s="55" t="s">
        <v>2185</v>
      </c>
      <c r="D1314" s="56" t="s">
        <v>568</v>
      </c>
      <c r="E1314" s="425" t="s">
        <v>2189</v>
      </c>
      <c r="F1314" s="388" t="s">
        <v>477</v>
      </c>
      <c r="G1314" s="390"/>
      <c r="H1314" s="391"/>
      <c r="I1314" s="391"/>
      <c r="J1314" s="392"/>
      <c r="K1314" s="425"/>
      <c r="L1314" s="51">
        <v>7199999.9999999991</v>
      </c>
      <c r="M1314" s="51">
        <v>7199999.9999999991</v>
      </c>
      <c r="N1314" s="51">
        <v>7199999.9999999991</v>
      </c>
      <c r="O1314" s="51">
        <v>7199999.9999999991</v>
      </c>
      <c r="P1314" s="51">
        <v>7199999.9999999991</v>
      </c>
      <c r="Q1314" s="51">
        <v>7199999.9999999991</v>
      </c>
      <c r="R1314" s="51">
        <v>7199999.9999999991</v>
      </c>
      <c r="S1314" s="51">
        <v>7199999.9999999991</v>
      </c>
      <c r="T1314" s="51">
        <v>7199999.9999999991</v>
      </c>
    </row>
    <row r="1315" spans="1:20" s="10" customFormat="1" ht="94.5" customHeight="1" x14ac:dyDescent="0.3">
      <c r="A1315" s="13">
        <v>1305</v>
      </c>
      <c r="B1315" s="376"/>
      <c r="C1315" s="55" t="s">
        <v>2186</v>
      </c>
      <c r="D1315" s="56" t="s">
        <v>568</v>
      </c>
      <c r="E1315" s="425"/>
      <c r="F1315" s="388"/>
      <c r="G1315" s="390"/>
      <c r="H1315" s="391"/>
      <c r="I1315" s="391"/>
      <c r="J1315" s="392"/>
      <c r="K1315" s="425"/>
      <c r="L1315" s="51">
        <v>10200000</v>
      </c>
      <c r="M1315" s="51">
        <v>10200000</v>
      </c>
      <c r="N1315" s="51">
        <v>10200000</v>
      </c>
      <c r="O1315" s="51">
        <v>10200000</v>
      </c>
      <c r="P1315" s="51">
        <v>10200000</v>
      </c>
      <c r="Q1315" s="51">
        <v>10200000</v>
      </c>
      <c r="R1315" s="51">
        <v>10200000</v>
      </c>
      <c r="S1315" s="51">
        <v>10200000</v>
      </c>
      <c r="T1315" s="51">
        <v>10200000</v>
      </c>
    </row>
    <row r="1316" spans="1:20" s="10" customFormat="1" ht="94.5" customHeight="1" x14ac:dyDescent="0.3">
      <c r="A1316" s="13">
        <v>1306</v>
      </c>
      <c r="B1316" s="376"/>
      <c r="C1316" s="55" t="s">
        <v>2187</v>
      </c>
      <c r="D1316" s="56" t="s">
        <v>568</v>
      </c>
      <c r="E1316" s="425"/>
      <c r="F1316" s="388"/>
      <c r="G1316" s="390"/>
      <c r="H1316" s="391"/>
      <c r="I1316" s="391"/>
      <c r="J1316" s="392"/>
      <c r="K1316" s="425"/>
      <c r="L1316" s="51">
        <v>13800000</v>
      </c>
      <c r="M1316" s="51">
        <v>13800000</v>
      </c>
      <c r="N1316" s="51">
        <v>13800000</v>
      </c>
      <c r="O1316" s="51">
        <v>13800000</v>
      </c>
      <c r="P1316" s="51">
        <v>13800000</v>
      </c>
      <c r="Q1316" s="51">
        <v>13800000</v>
      </c>
      <c r="R1316" s="51">
        <v>13800000</v>
      </c>
      <c r="S1316" s="51">
        <v>13800000</v>
      </c>
      <c r="T1316" s="51">
        <v>13800000</v>
      </c>
    </row>
    <row r="1317" spans="1:20" s="10" customFormat="1" ht="94.5" customHeight="1" x14ac:dyDescent="0.3">
      <c r="A1317" s="13">
        <v>1307</v>
      </c>
      <c r="B1317" s="376"/>
      <c r="C1317" s="55" t="s">
        <v>2188</v>
      </c>
      <c r="D1317" s="56" t="s">
        <v>568</v>
      </c>
      <c r="E1317" s="425"/>
      <c r="F1317" s="388"/>
      <c r="G1317" s="390"/>
      <c r="H1317" s="391"/>
      <c r="I1317" s="391"/>
      <c r="J1317" s="392"/>
      <c r="K1317" s="425"/>
      <c r="L1317" s="51">
        <v>17800000</v>
      </c>
      <c r="M1317" s="51">
        <v>17800000</v>
      </c>
      <c r="N1317" s="51">
        <v>17800000</v>
      </c>
      <c r="O1317" s="51">
        <v>17800000</v>
      </c>
      <c r="P1317" s="51">
        <v>17800000</v>
      </c>
      <c r="Q1317" s="51">
        <v>17800000</v>
      </c>
      <c r="R1317" s="51">
        <v>17800000</v>
      </c>
      <c r="S1317" s="51">
        <v>17800000</v>
      </c>
      <c r="T1317" s="51">
        <v>17800000</v>
      </c>
    </row>
    <row r="1318" spans="1:20" s="10" customFormat="1" ht="249" customHeight="1" x14ac:dyDescent="0.3">
      <c r="A1318" s="13">
        <v>1308</v>
      </c>
      <c r="B1318" s="376"/>
      <c r="C1318" s="55" t="s">
        <v>2931</v>
      </c>
      <c r="D1318" s="55" t="s">
        <v>2846</v>
      </c>
      <c r="E1318" s="471" t="s">
        <v>2932</v>
      </c>
      <c r="F1318" s="53"/>
      <c r="G1318" s="390"/>
      <c r="H1318" s="391"/>
      <c r="I1318" s="391"/>
      <c r="J1318" s="392"/>
      <c r="K1318" s="425"/>
      <c r="L1318" s="51">
        <v>9800000</v>
      </c>
      <c r="M1318" s="51">
        <v>9800000</v>
      </c>
      <c r="N1318" s="51">
        <v>9800000</v>
      </c>
      <c r="O1318" s="51">
        <v>9800000</v>
      </c>
      <c r="P1318" s="51">
        <v>9800000</v>
      </c>
      <c r="Q1318" s="51">
        <v>9800000</v>
      </c>
      <c r="R1318" s="51">
        <v>9800000</v>
      </c>
      <c r="S1318" s="51">
        <v>9800000</v>
      </c>
      <c r="T1318" s="51">
        <v>9800000</v>
      </c>
    </row>
    <row r="1319" spans="1:20" s="10" customFormat="1" ht="249" customHeight="1" x14ac:dyDescent="0.3">
      <c r="A1319" s="13">
        <v>1309</v>
      </c>
      <c r="B1319" s="376"/>
      <c r="C1319" s="55" t="s">
        <v>2933</v>
      </c>
      <c r="D1319" s="55" t="s">
        <v>2846</v>
      </c>
      <c r="E1319" s="471"/>
      <c r="F1319" s="53"/>
      <c r="G1319" s="390"/>
      <c r="H1319" s="391"/>
      <c r="I1319" s="391"/>
      <c r="J1319" s="392"/>
      <c r="K1319" s="425"/>
      <c r="L1319" s="51">
        <v>14400000</v>
      </c>
      <c r="M1319" s="51">
        <v>14400000</v>
      </c>
      <c r="N1319" s="51">
        <v>14400000</v>
      </c>
      <c r="O1319" s="51">
        <v>14400000</v>
      </c>
      <c r="P1319" s="51">
        <v>14400000</v>
      </c>
      <c r="Q1319" s="51">
        <v>14400000</v>
      </c>
      <c r="R1319" s="51">
        <v>14400000</v>
      </c>
      <c r="S1319" s="51">
        <v>14400000</v>
      </c>
      <c r="T1319" s="51">
        <v>14400000</v>
      </c>
    </row>
    <row r="1320" spans="1:20" s="10" customFormat="1" ht="249" customHeight="1" x14ac:dyDescent="0.3">
      <c r="A1320" s="13">
        <v>1310</v>
      </c>
      <c r="B1320" s="376"/>
      <c r="C1320" s="55" t="s">
        <v>2934</v>
      </c>
      <c r="D1320" s="55" t="s">
        <v>2846</v>
      </c>
      <c r="E1320" s="471"/>
      <c r="F1320" s="53"/>
      <c r="G1320" s="390"/>
      <c r="H1320" s="391"/>
      <c r="I1320" s="391"/>
      <c r="J1320" s="392"/>
      <c r="K1320" s="425"/>
      <c r="L1320" s="51">
        <v>19200000</v>
      </c>
      <c r="M1320" s="51">
        <v>19200000</v>
      </c>
      <c r="N1320" s="51">
        <v>19200000</v>
      </c>
      <c r="O1320" s="51">
        <v>19200000</v>
      </c>
      <c r="P1320" s="51">
        <v>19200000</v>
      </c>
      <c r="Q1320" s="51">
        <v>19200000</v>
      </c>
      <c r="R1320" s="51">
        <v>19200000</v>
      </c>
      <c r="S1320" s="51">
        <v>19200000</v>
      </c>
      <c r="T1320" s="51">
        <v>19200000</v>
      </c>
    </row>
    <row r="1321" spans="1:20" s="10" customFormat="1" ht="249" customHeight="1" x14ac:dyDescent="0.3">
      <c r="A1321" s="13">
        <v>1311</v>
      </c>
      <c r="B1321" s="376"/>
      <c r="C1321" s="55" t="s">
        <v>2935</v>
      </c>
      <c r="D1321" s="55" t="s">
        <v>2846</v>
      </c>
      <c r="E1321" s="471"/>
      <c r="F1321" s="53"/>
      <c r="G1321" s="390"/>
      <c r="H1321" s="391"/>
      <c r="I1321" s="391"/>
      <c r="J1321" s="392"/>
      <c r="K1321" s="425"/>
      <c r="L1321" s="51">
        <v>21800000</v>
      </c>
      <c r="M1321" s="51">
        <v>21800000</v>
      </c>
      <c r="N1321" s="51">
        <v>21800000</v>
      </c>
      <c r="O1321" s="51">
        <v>21800000</v>
      </c>
      <c r="P1321" s="51">
        <v>21800000</v>
      </c>
      <c r="Q1321" s="51">
        <v>21800000</v>
      </c>
      <c r="R1321" s="51">
        <v>21800000</v>
      </c>
      <c r="S1321" s="51">
        <v>21800000</v>
      </c>
      <c r="T1321" s="51">
        <v>21800000</v>
      </c>
    </row>
    <row r="1322" spans="1:20" s="10" customFormat="1" ht="249" customHeight="1" x14ac:dyDescent="0.3">
      <c r="A1322" s="13">
        <v>1312</v>
      </c>
      <c r="B1322" s="376"/>
      <c r="C1322" s="55" t="s">
        <v>2936</v>
      </c>
      <c r="D1322" s="55" t="s">
        <v>2846</v>
      </c>
      <c r="E1322" s="471"/>
      <c r="F1322" s="53"/>
      <c r="G1322" s="390"/>
      <c r="H1322" s="391"/>
      <c r="I1322" s="391"/>
      <c r="J1322" s="392"/>
      <c r="K1322" s="425"/>
      <c r="L1322" s="51">
        <v>23500000</v>
      </c>
      <c r="M1322" s="51">
        <v>23500000</v>
      </c>
      <c r="N1322" s="51">
        <v>23500000</v>
      </c>
      <c r="O1322" s="51">
        <v>23500000</v>
      </c>
      <c r="P1322" s="51">
        <v>23500000</v>
      </c>
      <c r="Q1322" s="51">
        <v>23500000</v>
      </c>
      <c r="R1322" s="51">
        <v>23500000</v>
      </c>
      <c r="S1322" s="51">
        <v>23500000</v>
      </c>
      <c r="T1322" s="51">
        <v>23500000</v>
      </c>
    </row>
    <row r="1323" spans="1:20" s="10" customFormat="1" ht="249" customHeight="1" x14ac:dyDescent="0.3">
      <c r="A1323" s="13">
        <v>1313</v>
      </c>
      <c r="B1323" s="376"/>
      <c r="C1323" s="55" t="s">
        <v>2937</v>
      </c>
      <c r="D1323" s="55" t="s">
        <v>2846</v>
      </c>
      <c r="E1323" s="471"/>
      <c r="F1323" s="53"/>
      <c r="G1323" s="390"/>
      <c r="H1323" s="391"/>
      <c r="I1323" s="391"/>
      <c r="J1323" s="392"/>
      <c r="K1323" s="425"/>
      <c r="L1323" s="51">
        <v>28800000</v>
      </c>
      <c r="M1323" s="51">
        <v>28800000</v>
      </c>
      <c r="N1323" s="51">
        <v>28800000</v>
      </c>
      <c r="O1323" s="51">
        <v>28800000</v>
      </c>
      <c r="P1323" s="51">
        <v>28800000</v>
      </c>
      <c r="Q1323" s="51">
        <v>28800000</v>
      </c>
      <c r="R1323" s="51">
        <v>28800000</v>
      </c>
      <c r="S1323" s="51">
        <v>28800000</v>
      </c>
      <c r="T1323" s="51">
        <v>28800000</v>
      </c>
    </row>
    <row r="1324" spans="1:20" s="10" customFormat="1" ht="249" customHeight="1" x14ac:dyDescent="0.3">
      <c r="A1324" s="13"/>
      <c r="B1324" s="376"/>
      <c r="C1324" s="55" t="s">
        <v>2938</v>
      </c>
      <c r="D1324" s="55"/>
      <c r="E1324" s="471"/>
      <c r="F1324" s="53"/>
      <c r="G1324" s="390"/>
      <c r="H1324" s="391"/>
      <c r="I1324" s="391"/>
      <c r="J1324" s="392"/>
      <c r="K1324" s="425"/>
      <c r="L1324" s="51">
        <v>35500000</v>
      </c>
      <c r="M1324" s="51">
        <v>35500000</v>
      </c>
      <c r="N1324" s="51">
        <v>35500000</v>
      </c>
      <c r="O1324" s="51">
        <v>35500000</v>
      </c>
      <c r="P1324" s="51">
        <v>35500000</v>
      </c>
      <c r="Q1324" s="51">
        <v>35500000</v>
      </c>
      <c r="R1324" s="51">
        <v>35500000</v>
      </c>
      <c r="S1324" s="51">
        <v>35500000</v>
      </c>
      <c r="T1324" s="51">
        <v>35500000</v>
      </c>
    </row>
    <row r="1325" spans="1:20" s="10" customFormat="1" ht="333" customHeight="1" x14ac:dyDescent="0.3">
      <c r="A1325" s="13">
        <v>1314</v>
      </c>
      <c r="B1325" s="376"/>
      <c r="C1325" s="55" t="s">
        <v>2939</v>
      </c>
      <c r="D1325" s="55" t="s">
        <v>2846</v>
      </c>
      <c r="E1325" s="65"/>
      <c r="F1325" s="53"/>
      <c r="G1325" s="390"/>
      <c r="H1325" s="391"/>
      <c r="I1325" s="391"/>
      <c r="J1325" s="392"/>
      <c r="K1325" s="425"/>
      <c r="L1325" s="51">
        <v>2440000</v>
      </c>
      <c r="M1325" s="51">
        <v>2440000</v>
      </c>
      <c r="N1325" s="51">
        <v>2440000</v>
      </c>
      <c r="O1325" s="51">
        <v>2440000</v>
      </c>
      <c r="P1325" s="51">
        <v>2440000</v>
      </c>
      <c r="Q1325" s="51">
        <v>2440000</v>
      </c>
      <c r="R1325" s="51">
        <v>2440000</v>
      </c>
      <c r="S1325" s="51">
        <v>2440000</v>
      </c>
      <c r="T1325" s="51">
        <v>2440000</v>
      </c>
    </row>
    <row r="1326" spans="1:20" s="10" customFormat="1" ht="333" customHeight="1" x14ac:dyDescent="0.3">
      <c r="A1326" s="13">
        <v>1315</v>
      </c>
      <c r="B1326" s="376"/>
      <c r="C1326" s="55" t="s">
        <v>2940</v>
      </c>
      <c r="D1326" s="55" t="s">
        <v>2941</v>
      </c>
      <c r="E1326" s="65"/>
      <c r="F1326" s="53"/>
      <c r="G1326" s="390"/>
      <c r="H1326" s="391"/>
      <c r="I1326" s="391"/>
      <c r="J1326" s="392"/>
      <c r="K1326" s="425"/>
      <c r="L1326" s="51">
        <v>58000000</v>
      </c>
      <c r="M1326" s="51">
        <v>58000000</v>
      </c>
      <c r="N1326" s="51">
        <v>58000000</v>
      </c>
      <c r="O1326" s="51">
        <v>58000000</v>
      </c>
      <c r="P1326" s="51">
        <v>58000000</v>
      </c>
      <c r="Q1326" s="51">
        <v>58000000</v>
      </c>
      <c r="R1326" s="51">
        <v>58000000</v>
      </c>
      <c r="S1326" s="51">
        <v>58000000</v>
      </c>
      <c r="T1326" s="51">
        <v>58000000</v>
      </c>
    </row>
    <row r="1327" spans="1:20" s="10" customFormat="1" ht="183.75" customHeight="1" x14ac:dyDescent="0.3">
      <c r="A1327" s="13">
        <v>1316</v>
      </c>
      <c r="B1327" s="376"/>
      <c r="C1327" s="55" t="s">
        <v>2942</v>
      </c>
      <c r="D1327" s="55" t="s">
        <v>2943</v>
      </c>
      <c r="E1327" s="373" t="s">
        <v>2944</v>
      </c>
      <c r="F1327" s="53"/>
      <c r="G1327" s="390"/>
      <c r="H1327" s="391"/>
      <c r="I1327" s="391"/>
      <c r="J1327" s="392"/>
      <c r="K1327" s="425"/>
      <c r="L1327" s="51">
        <v>960000</v>
      </c>
      <c r="M1327" s="51">
        <v>960000</v>
      </c>
      <c r="N1327" s="51">
        <v>960000</v>
      </c>
      <c r="O1327" s="51">
        <v>960000</v>
      </c>
      <c r="P1327" s="51">
        <v>960000</v>
      </c>
      <c r="Q1327" s="51">
        <v>960000</v>
      </c>
      <c r="R1327" s="51">
        <v>960000</v>
      </c>
      <c r="S1327" s="51">
        <v>960000</v>
      </c>
      <c r="T1327" s="51">
        <v>960000</v>
      </c>
    </row>
    <row r="1328" spans="1:20" s="10" customFormat="1" ht="183.75" customHeight="1" x14ac:dyDescent="0.3">
      <c r="A1328" s="13">
        <v>1317</v>
      </c>
      <c r="B1328" s="376"/>
      <c r="C1328" s="55" t="s">
        <v>2945</v>
      </c>
      <c r="D1328" s="55" t="s">
        <v>2943</v>
      </c>
      <c r="E1328" s="373"/>
      <c r="F1328" s="53"/>
      <c r="G1328" s="390"/>
      <c r="H1328" s="391"/>
      <c r="I1328" s="391"/>
      <c r="J1328" s="392"/>
      <c r="K1328" s="425"/>
      <c r="L1328" s="51">
        <v>1060000</v>
      </c>
      <c r="M1328" s="51">
        <v>1060000</v>
      </c>
      <c r="N1328" s="51">
        <v>1060000</v>
      </c>
      <c r="O1328" s="51">
        <v>1060000</v>
      </c>
      <c r="P1328" s="51">
        <v>1060000</v>
      </c>
      <c r="Q1328" s="51">
        <v>1060000</v>
      </c>
      <c r="R1328" s="51">
        <v>1060000</v>
      </c>
      <c r="S1328" s="51">
        <v>1060000</v>
      </c>
      <c r="T1328" s="51">
        <v>1060000</v>
      </c>
    </row>
    <row r="1329" spans="1:20" s="10" customFormat="1" ht="69" customHeight="1" x14ac:dyDescent="0.3">
      <c r="A1329" s="13">
        <v>1318</v>
      </c>
      <c r="B1329" s="376"/>
      <c r="C1329" s="55" t="s">
        <v>2845</v>
      </c>
      <c r="D1329" s="55" t="s">
        <v>2846</v>
      </c>
      <c r="E1329" s="392" t="s">
        <v>1674</v>
      </c>
      <c r="F1329" s="425" t="s">
        <v>477</v>
      </c>
      <c r="G1329" s="390"/>
      <c r="H1329" s="391"/>
      <c r="I1329" s="391"/>
      <c r="J1329" s="392"/>
      <c r="K1329" s="425"/>
      <c r="L1329" s="51">
        <v>2700000</v>
      </c>
      <c r="M1329" s="51">
        <v>2700000</v>
      </c>
      <c r="N1329" s="51">
        <v>2700000</v>
      </c>
      <c r="O1329" s="51">
        <v>2700000</v>
      </c>
      <c r="P1329" s="51">
        <v>2700000</v>
      </c>
      <c r="Q1329" s="51">
        <v>2700000</v>
      </c>
      <c r="R1329" s="51">
        <v>2700000</v>
      </c>
      <c r="S1329" s="51">
        <v>2700000</v>
      </c>
      <c r="T1329" s="51">
        <v>2700000</v>
      </c>
    </row>
    <row r="1330" spans="1:20" s="10" customFormat="1" ht="69" customHeight="1" x14ac:dyDescent="0.3">
      <c r="A1330" s="13">
        <v>1319</v>
      </c>
      <c r="B1330" s="376"/>
      <c r="C1330" s="55" t="s">
        <v>2847</v>
      </c>
      <c r="D1330" s="55" t="s">
        <v>2846</v>
      </c>
      <c r="E1330" s="392"/>
      <c r="F1330" s="425"/>
      <c r="G1330" s="390"/>
      <c r="H1330" s="391"/>
      <c r="I1330" s="391"/>
      <c r="J1330" s="392"/>
      <c r="K1330" s="425"/>
      <c r="L1330" s="51">
        <v>2850000</v>
      </c>
      <c r="M1330" s="51">
        <v>2850000</v>
      </c>
      <c r="N1330" s="51">
        <v>2850000</v>
      </c>
      <c r="O1330" s="51">
        <v>2850000</v>
      </c>
      <c r="P1330" s="51">
        <v>2850000</v>
      </c>
      <c r="Q1330" s="51">
        <v>2850000</v>
      </c>
      <c r="R1330" s="51">
        <v>2850000</v>
      </c>
      <c r="S1330" s="51">
        <v>2850000</v>
      </c>
      <c r="T1330" s="51">
        <v>2850000</v>
      </c>
    </row>
    <row r="1331" spans="1:20" s="10" customFormat="1" ht="69" customHeight="1" x14ac:dyDescent="0.3">
      <c r="A1331" s="13">
        <v>1320</v>
      </c>
      <c r="B1331" s="376"/>
      <c r="C1331" s="55" t="s">
        <v>2848</v>
      </c>
      <c r="D1331" s="55" t="s">
        <v>2846</v>
      </c>
      <c r="E1331" s="392"/>
      <c r="F1331" s="425"/>
      <c r="G1331" s="390"/>
      <c r="H1331" s="391"/>
      <c r="I1331" s="391"/>
      <c r="J1331" s="392"/>
      <c r="K1331" s="425"/>
      <c r="L1331" s="51">
        <v>2950000</v>
      </c>
      <c r="M1331" s="51">
        <v>2950000</v>
      </c>
      <c r="N1331" s="51">
        <v>2950000</v>
      </c>
      <c r="O1331" s="51">
        <v>2950000</v>
      </c>
      <c r="P1331" s="51">
        <v>2950000</v>
      </c>
      <c r="Q1331" s="51">
        <v>2950000</v>
      </c>
      <c r="R1331" s="51">
        <v>2950000</v>
      </c>
      <c r="S1331" s="51">
        <v>2950000</v>
      </c>
      <c r="T1331" s="51">
        <v>2950000</v>
      </c>
    </row>
    <row r="1332" spans="1:20" s="10" customFormat="1" ht="69" customHeight="1" x14ac:dyDescent="0.3">
      <c r="A1332" s="13">
        <v>1321</v>
      </c>
      <c r="B1332" s="376"/>
      <c r="C1332" s="55" t="s">
        <v>2849</v>
      </c>
      <c r="D1332" s="55" t="s">
        <v>2846</v>
      </c>
      <c r="E1332" s="392"/>
      <c r="F1332" s="425"/>
      <c r="G1332" s="390"/>
      <c r="H1332" s="391"/>
      <c r="I1332" s="391"/>
      <c r="J1332" s="392"/>
      <c r="K1332" s="425"/>
      <c r="L1332" s="51">
        <v>3200000</v>
      </c>
      <c r="M1332" s="51">
        <v>3200000</v>
      </c>
      <c r="N1332" s="51">
        <v>3200000</v>
      </c>
      <c r="O1332" s="51">
        <v>3200000</v>
      </c>
      <c r="P1332" s="51">
        <v>3200000</v>
      </c>
      <c r="Q1332" s="51">
        <v>3200000</v>
      </c>
      <c r="R1332" s="51">
        <v>3200000</v>
      </c>
      <c r="S1332" s="51">
        <v>3200000</v>
      </c>
      <c r="T1332" s="51">
        <v>3200000</v>
      </c>
    </row>
    <row r="1333" spans="1:20" s="10" customFormat="1" ht="65.099999999999994" customHeight="1" x14ac:dyDescent="0.3">
      <c r="A1333" s="13">
        <v>1322</v>
      </c>
      <c r="B1333" s="376"/>
      <c r="C1333" s="55" t="s">
        <v>513</v>
      </c>
      <c r="D1333" s="56" t="s">
        <v>568</v>
      </c>
      <c r="E1333" s="392"/>
      <c r="F1333" s="425"/>
      <c r="G1333" s="390"/>
      <c r="H1333" s="391"/>
      <c r="I1333" s="391"/>
      <c r="J1333" s="392"/>
      <c r="K1333" s="425"/>
      <c r="L1333" s="51">
        <v>3727272.7272727271</v>
      </c>
      <c r="M1333" s="51">
        <v>3727272.7272727271</v>
      </c>
      <c r="N1333" s="51">
        <v>3727272.7272727271</v>
      </c>
      <c r="O1333" s="51">
        <v>3727272.7272727271</v>
      </c>
      <c r="P1333" s="51">
        <v>3727272.7272727271</v>
      </c>
      <c r="Q1333" s="51">
        <v>3727272.7272727271</v>
      </c>
      <c r="R1333" s="51">
        <v>3727272.7272727271</v>
      </c>
      <c r="S1333" s="51">
        <v>3727272.7272727271</v>
      </c>
      <c r="T1333" s="51">
        <v>3727272.7272727271</v>
      </c>
    </row>
    <row r="1334" spans="1:20" s="10" customFormat="1" ht="65.099999999999994" customHeight="1" x14ac:dyDescent="0.3">
      <c r="A1334" s="13">
        <v>1323</v>
      </c>
      <c r="B1334" s="376"/>
      <c r="C1334" s="55" t="s">
        <v>514</v>
      </c>
      <c r="D1334" s="56" t="s">
        <v>568</v>
      </c>
      <c r="E1334" s="392"/>
      <c r="F1334" s="425"/>
      <c r="G1334" s="390"/>
      <c r="H1334" s="391"/>
      <c r="I1334" s="391"/>
      <c r="J1334" s="392"/>
      <c r="K1334" s="425"/>
      <c r="L1334" s="51">
        <v>3818181.8181818179</v>
      </c>
      <c r="M1334" s="51">
        <v>3818181.8181818179</v>
      </c>
      <c r="N1334" s="51">
        <v>3818181.8181818179</v>
      </c>
      <c r="O1334" s="51">
        <v>3818181.8181818179</v>
      </c>
      <c r="P1334" s="51">
        <v>3818181.8181818179</v>
      </c>
      <c r="Q1334" s="51">
        <v>3818181.8181818179</v>
      </c>
      <c r="R1334" s="51">
        <v>3818181.8181818179</v>
      </c>
      <c r="S1334" s="51">
        <v>3818181.8181818179</v>
      </c>
      <c r="T1334" s="51">
        <v>3818181.8181818179</v>
      </c>
    </row>
    <row r="1335" spans="1:20" s="10" customFormat="1" ht="65.099999999999994" customHeight="1" x14ac:dyDescent="0.3">
      <c r="A1335" s="13">
        <v>1324</v>
      </c>
      <c r="B1335" s="376"/>
      <c r="C1335" s="55" t="s">
        <v>515</v>
      </c>
      <c r="D1335" s="56" t="s">
        <v>568</v>
      </c>
      <c r="E1335" s="392"/>
      <c r="F1335" s="425"/>
      <c r="G1335" s="390"/>
      <c r="H1335" s="391"/>
      <c r="I1335" s="391"/>
      <c r="J1335" s="392"/>
      <c r="K1335" s="425"/>
      <c r="L1335" s="51">
        <v>3999999.9999999995</v>
      </c>
      <c r="M1335" s="51">
        <v>3999999.9999999995</v>
      </c>
      <c r="N1335" s="51">
        <v>3999999.9999999995</v>
      </c>
      <c r="O1335" s="51">
        <v>3999999.9999999995</v>
      </c>
      <c r="P1335" s="51">
        <v>3999999.9999999995</v>
      </c>
      <c r="Q1335" s="51">
        <v>3999999.9999999995</v>
      </c>
      <c r="R1335" s="51">
        <v>3999999.9999999995</v>
      </c>
      <c r="S1335" s="51">
        <v>3999999.9999999995</v>
      </c>
      <c r="T1335" s="51">
        <v>3999999.9999999995</v>
      </c>
    </row>
    <row r="1336" spans="1:20" s="10" customFormat="1" ht="65.099999999999994" customHeight="1" x14ac:dyDescent="0.3">
      <c r="A1336" s="13">
        <v>1325</v>
      </c>
      <c r="B1336" s="376"/>
      <c r="C1336" s="55" t="s">
        <v>516</v>
      </c>
      <c r="D1336" s="56" t="s">
        <v>568</v>
      </c>
      <c r="E1336" s="392"/>
      <c r="F1336" s="425"/>
      <c r="G1336" s="390"/>
      <c r="H1336" s="391"/>
      <c r="I1336" s="391"/>
      <c r="J1336" s="392"/>
      <c r="K1336" s="425"/>
      <c r="L1336" s="51">
        <v>4181818.1818181816</v>
      </c>
      <c r="M1336" s="51">
        <v>4181818.1818181816</v>
      </c>
      <c r="N1336" s="51">
        <v>4181818.1818181816</v>
      </c>
      <c r="O1336" s="51">
        <v>4181818.1818181816</v>
      </c>
      <c r="P1336" s="51">
        <v>4181818.1818181816</v>
      </c>
      <c r="Q1336" s="51">
        <v>4181818.1818181816</v>
      </c>
      <c r="R1336" s="51">
        <v>4181818.1818181816</v>
      </c>
      <c r="S1336" s="51">
        <v>4181818.1818181816</v>
      </c>
      <c r="T1336" s="51">
        <v>4181818.1818181816</v>
      </c>
    </row>
    <row r="1337" spans="1:20" s="10" customFormat="1" ht="65.099999999999994" customHeight="1" x14ac:dyDescent="0.3">
      <c r="A1337" s="13">
        <v>1326</v>
      </c>
      <c r="B1337" s="376"/>
      <c r="C1337" s="55" t="s">
        <v>517</v>
      </c>
      <c r="D1337" s="56" t="s">
        <v>568</v>
      </c>
      <c r="E1337" s="392"/>
      <c r="F1337" s="425"/>
      <c r="G1337" s="390"/>
      <c r="H1337" s="391"/>
      <c r="I1337" s="391"/>
      <c r="J1337" s="392"/>
      <c r="K1337" s="425"/>
      <c r="L1337" s="51">
        <v>5000000</v>
      </c>
      <c r="M1337" s="51">
        <v>5000000</v>
      </c>
      <c r="N1337" s="51">
        <v>5000000</v>
      </c>
      <c r="O1337" s="51">
        <v>5000000</v>
      </c>
      <c r="P1337" s="51">
        <v>5000000</v>
      </c>
      <c r="Q1337" s="51">
        <v>5000000</v>
      </c>
      <c r="R1337" s="51">
        <v>5000000</v>
      </c>
      <c r="S1337" s="51">
        <v>5000000</v>
      </c>
      <c r="T1337" s="51">
        <v>5000000</v>
      </c>
    </row>
    <row r="1338" spans="1:20" s="10" customFormat="1" ht="65.099999999999994" customHeight="1" x14ac:dyDescent="0.3">
      <c r="A1338" s="13">
        <v>1327</v>
      </c>
      <c r="B1338" s="376"/>
      <c r="C1338" s="55" t="s">
        <v>518</v>
      </c>
      <c r="D1338" s="56" t="s">
        <v>568</v>
      </c>
      <c r="E1338" s="392"/>
      <c r="F1338" s="425"/>
      <c r="G1338" s="390"/>
      <c r="H1338" s="391"/>
      <c r="I1338" s="391"/>
      <c r="J1338" s="392"/>
      <c r="K1338" s="425"/>
      <c r="L1338" s="51">
        <v>5181818.1818181816</v>
      </c>
      <c r="M1338" s="51">
        <v>5181818.1818181816</v>
      </c>
      <c r="N1338" s="51">
        <v>5181818.1818181816</v>
      </c>
      <c r="O1338" s="51">
        <v>5181818.1818181816</v>
      </c>
      <c r="P1338" s="51">
        <v>5181818.1818181816</v>
      </c>
      <c r="Q1338" s="51">
        <v>5181818.1818181816</v>
      </c>
      <c r="R1338" s="51">
        <v>5181818.1818181816</v>
      </c>
      <c r="S1338" s="51">
        <v>5181818.1818181816</v>
      </c>
      <c r="T1338" s="51">
        <v>5181818.1818181816</v>
      </c>
    </row>
    <row r="1339" spans="1:20" s="10" customFormat="1" ht="65.099999999999994" customHeight="1" x14ac:dyDescent="0.3">
      <c r="A1339" s="13">
        <v>1328</v>
      </c>
      <c r="B1339" s="376"/>
      <c r="C1339" s="55" t="s">
        <v>519</v>
      </c>
      <c r="D1339" s="56" t="s">
        <v>568</v>
      </c>
      <c r="E1339" s="392"/>
      <c r="F1339" s="425"/>
      <c r="G1339" s="390"/>
      <c r="H1339" s="391"/>
      <c r="I1339" s="391"/>
      <c r="J1339" s="392"/>
      <c r="K1339" s="425"/>
      <c r="L1339" s="51">
        <v>6090909.0909090908</v>
      </c>
      <c r="M1339" s="51">
        <v>6090909.0909090908</v>
      </c>
      <c r="N1339" s="51">
        <v>6090909.0909090908</v>
      </c>
      <c r="O1339" s="51">
        <v>6090909.0909090908</v>
      </c>
      <c r="P1339" s="51">
        <v>6090909.0909090908</v>
      </c>
      <c r="Q1339" s="51">
        <v>6090909.0909090908</v>
      </c>
      <c r="R1339" s="51">
        <v>6090909.0909090908</v>
      </c>
      <c r="S1339" s="51">
        <v>6090909.0909090908</v>
      </c>
      <c r="T1339" s="51">
        <v>6090909.0909090908</v>
      </c>
    </row>
    <row r="1340" spans="1:20" s="10" customFormat="1" ht="65.099999999999994" customHeight="1" x14ac:dyDescent="0.3">
      <c r="A1340" s="13">
        <v>1329</v>
      </c>
      <c r="B1340" s="376"/>
      <c r="C1340" s="55" t="s">
        <v>520</v>
      </c>
      <c r="D1340" s="56" t="s">
        <v>568</v>
      </c>
      <c r="E1340" s="392"/>
      <c r="F1340" s="425"/>
      <c r="G1340" s="390"/>
      <c r="H1340" s="391"/>
      <c r="I1340" s="391"/>
      <c r="J1340" s="392"/>
      <c r="K1340" s="425"/>
      <c r="L1340" s="51">
        <v>6363636.3636363633</v>
      </c>
      <c r="M1340" s="51">
        <v>6363636.3636363633</v>
      </c>
      <c r="N1340" s="51">
        <v>6363636.3636363633</v>
      </c>
      <c r="O1340" s="51">
        <v>6363636.3636363633</v>
      </c>
      <c r="P1340" s="51">
        <v>6363636.3636363633</v>
      </c>
      <c r="Q1340" s="51">
        <v>6363636.3636363633</v>
      </c>
      <c r="R1340" s="51">
        <v>6363636.3636363633</v>
      </c>
      <c r="S1340" s="51">
        <v>6363636.3636363633</v>
      </c>
      <c r="T1340" s="51">
        <v>6363636.3636363633</v>
      </c>
    </row>
    <row r="1341" spans="1:20" s="10" customFormat="1" ht="65.099999999999994" customHeight="1" x14ac:dyDescent="0.3">
      <c r="A1341" s="13">
        <v>1330</v>
      </c>
      <c r="B1341" s="376"/>
      <c r="C1341" s="55" t="s">
        <v>521</v>
      </c>
      <c r="D1341" s="56" t="s">
        <v>568</v>
      </c>
      <c r="E1341" s="392"/>
      <c r="F1341" s="425"/>
      <c r="G1341" s="390"/>
      <c r="H1341" s="391"/>
      <c r="I1341" s="391"/>
      <c r="J1341" s="392"/>
      <c r="K1341" s="425"/>
      <c r="L1341" s="51">
        <v>7727272.7272727266</v>
      </c>
      <c r="M1341" s="51">
        <v>7727272.7272727266</v>
      </c>
      <c r="N1341" s="51">
        <v>7727272.7272727266</v>
      </c>
      <c r="O1341" s="51">
        <v>7727272.7272727266</v>
      </c>
      <c r="P1341" s="51">
        <v>7727272.7272727266</v>
      </c>
      <c r="Q1341" s="51">
        <v>7727272.7272727266</v>
      </c>
      <c r="R1341" s="51">
        <v>7727272.7272727266</v>
      </c>
      <c r="S1341" s="51">
        <v>7727272.7272727266</v>
      </c>
      <c r="T1341" s="51">
        <v>7727272.7272727266</v>
      </c>
    </row>
    <row r="1342" spans="1:20" s="10" customFormat="1" ht="65.099999999999994" customHeight="1" x14ac:dyDescent="0.3">
      <c r="A1342" s="13">
        <v>1331</v>
      </c>
      <c r="B1342" s="376"/>
      <c r="C1342" s="55" t="s">
        <v>522</v>
      </c>
      <c r="D1342" s="56" t="s">
        <v>568</v>
      </c>
      <c r="E1342" s="392"/>
      <c r="F1342" s="425"/>
      <c r="G1342" s="390"/>
      <c r="H1342" s="391"/>
      <c r="I1342" s="391"/>
      <c r="J1342" s="392"/>
      <c r="K1342" s="425"/>
      <c r="L1342" s="51">
        <v>8181818.1818181807</v>
      </c>
      <c r="M1342" s="51">
        <v>8181818.1818181807</v>
      </c>
      <c r="N1342" s="51">
        <v>8181818.1818181807</v>
      </c>
      <c r="O1342" s="51">
        <v>8181818.1818181807</v>
      </c>
      <c r="P1342" s="51">
        <v>8181818.1818181807</v>
      </c>
      <c r="Q1342" s="51">
        <v>8181818.1818181807</v>
      </c>
      <c r="R1342" s="51">
        <v>8181818.1818181807</v>
      </c>
      <c r="S1342" s="51">
        <v>8181818.1818181807</v>
      </c>
      <c r="T1342" s="51">
        <v>8181818.1818181807</v>
      </c>
    </row>
    <row r="1343" spans="1:20" s="10" customFormat="1" ht="65.099999999999994" customHeight="1" x14ac:dyDescent="0.3">
      <c r="A1343" s="13">
        <v>1332</v>
      </c>
      <c r="B1343" s="376"/>
      <c r="C1343" s="55" t="s">
        <v>523</v>
      </c>
      <c r="D1343" s="56" t="s">
        <v>568</v>
      </c>
      <c r="E1343" s="392"/>
      <c r="F1343" s="425"/>
      <c r="G1343" s="390"/>
      <c r="H1343" s="391"/>
      <c r="I1343" s="391"/>
      <c r="J1343" s="392"/>
      <c r="K1343" s="425"/>
      <c r="L1343" s="51">
        <v>8818181.8181818184</v>
      </c>
      <c r="M1343" s="51">
        <v>8818181.8181818184</v>
      </c>
      <c r="N1343" s="51">
        <v>8818181.8181818184</v>
      </c>
      <c r="O1343" s="51">
        <v>8818181.8181818184</v>
      </c>
      <c r="P1343" s="51">
        <v>8818181.8181818184</v>
      </c>
      <c r="Q1343" s="51">
        <v>8818181.8181818184</v>
      </c>
      <c r="R1343" s="51">
        <v>8818181.8181818184</v>
      </c>
      <c r="S1343" s="51">
        <v>8818181.8181818184</v>
      </c>
      <c r="T1343" s="51">
        <v>8818181.8181818184</v>
      </c>
    </row>
    <row r="1344" spans="1:20" s="10" customFormat="1" ht="65.099999999999994" customHeight="1" x14ac:dyDescent="0.3">
      <c r="A1344" s="13">
        <v>1333</v>
      </c>
      <c r="B1344" s="376"/>
      <c r="C1344" s="55" t="s">
        <v>524</v>
      </c>
      <c r="D1344" s="56" t="s">
        <v>568</v>
      </c>
      <c r="E1344" s="392"/>
      <c r="F1344" s="425"/>
      <c r="G1344" s="390"/>
      <c r="H1344" s="391"/>
      <c r="I1344" s="391"/>
      <c r="J1344" s="392"/>
      <c r="K1344" s="425"/>
      <c r="L1344" s="5">
        <v>10000000</v>
      </c>
      <c r="M1344" s="5">
        <v>10000000</v>
      </c>
      <c r="N1344" s="5">
        <v>10000000</v>
      </c>
      <c r="O1344" s="5">
        <v>10000000</v>
      </c>
      <c r="P1344" s="5">
        <v>10000000</v>
      </c>
      <c r="Q1344" s="5">
        <v>10000000</v>
      </c>
      <c r="R1344" s="5">
        <v>10000000</v>
      </c>
      <c r="S1344" s="5">
        <v>10000000</v>
      </c>
      <c r="T1344" s="5">
        <v>10000000</v>
      </c>
    </row>
    <row r="1345" spans="1:20" s="10" customFormat="1" ht="65.099999999999994" customHeight="1" x14ac:dyDescent="0.3">
      <c r="A1345" s="13">
        <v>1334</v>
      </c>
      <c r="B1345" s="376"/>
      <c r="C1345" s="55" t="s">
        <v>2850</v>
      </c>
      <c r="D1345" s="55" t="s">
        <v>2846</v>
      </c>
      <c r="E1345" s="425" t="s">
        <v>2184</v>
      </c>
      <c r="F1345" s="425" t="s">
        <v>477</v>
      </c>
      <c r="G1345" s="390"/>
      <c r="H1345" s="391"/>
      <c r="I1345" s="54"/>
      <c r="J1345" s="392"/>
      <c r="K1345" s="425"/>
      <c r="L1345" s="5">
        <v>8700000</v>
      </c>
      <c r="M1345" s="5">
        <v>8700000</v>
      </c>
      <c r="N1345" s="5">
        <v>8700000</v>
      </c>
      <c r="O1345" s="5">
        <v>8700000</v>
      </c>
      <c r="P1345" s="5">
        <v>8700000</v>
      </c>
      <c r="Q1345" s="5">
        <v>8700000</v>
      </c>
      <c r="R1345" s="5">
        <v>8700000</v>
      </c>
      <c r="S1345" s="5">
        <v>8700000</v>
      </c>
      <c r="T1345" s="5">
        <v>8700000</v>
      </c>
    </row>
    <row r="1346" spans="1:20" s="10" customFormat="1" ht="65.099999999999994" customHeight="1" x14ac:dyDescent="0.3">
      <c r="A1346" s="13">
        <v>1335</v>
      </c>
      <c r="B1346" s="376"/>
      <c r="C1346" s="55" t="s">
        <v>2851</v>
      </c>
      <c r="D1346" s="55" t="s">
        <v>2846</v>
      </c>
      <c r="E1346" s="425"/>
      <c r="F1346" s="425"/>
      <c r="G1346" s="390"/>
      <c r="H1346" s="391"/>
      <c r="I1346" s="54"/>
      <c r="J1346" s="392"/>
      <c r="K1346" s="425"/>
      <c r="L1346" s="5">
        <v>9250000</v>
      </c>
      <c r="M1346" s="5">
        <v>9250000</v>
      </c>
      <c r="N1346" s="5">
        <v>9250000</v>
      </c>
      <c r="O1346" s="5">
        <v>9250000</v>
      </c>
      <c r="P1346" s="5">
        <v>9250000</v>
      </c>
      <c r="Q1346" s="5">
        <v>9250000</v>
      </c>
      <c r="R1346" s="5">
        <v>9250000</v>
      </c>
      <c r="S1346" s="5">
        <v>9250000</v>
      </c>
      <c r="T1346" s="5">
        <v>9250000</v>
      </c>
    </row>
    <row r="1347" spans="1:20" s="10" customFormat="1" ht="65.099999999999994" customHeight="1" x14ac:dyDescent="0.3">
      <c r="A1347" s="13">
        <v>1336</v>
      </c>
      <c r="B1347" s="376"/>
      <c r="C1347" s="55" t="s">
        <v>2852</v>
      </c>
      <c r="D1347" s="55" t="s">
        <v>2846</v>
      </c>
      <c r="E1347" s="425"/>
      <c r="F1347" s="425"/>
      <c r="G1347" s="390"/>
      <c r="H1347" s="391"/>
      <c r="I1347" s="54"/>
      <c r="J1347" s="392"/>
      <c r="K1347" s="425"/>
      <c r="L1347" s="5">
        <v>9600000</v>
      </c>
      <c r="M1347" s="5">
        <v>9600000</v>
      </c>
      <c r="N1347" s="5">
        <v>9600000</v>
      </c>
      <c r="O1347" s="5">
        <v>9600000</v>
      </c>
      <c r="P1347" s="5">
        <v>9600000</v>
      </c>
      <c r="Q1347" s="5">
        <v>9600000</v>
      </c>
      <c r="R1347" s="5">
        <v>9600000</v>
      </c>
      <c r="S1347" s="5">
        <v>9600000</v>
      </c>
      <c r="T1347" s="5">
        <v>9600000</v>
      </c>
    </row>
    <row r="1348" spans="1:20" s="10" customFormat="1" ht="65.099999999999994" customHeight="1" x14ac:dyDescent="0.3">
      <c r="A1348" s="13">
        <v>1337</v>
      </c>
      <c r="B1348" s="376"/>
      <c r="C1348" s="55" t="s">
        <v>2853</v>
      </c>
      <c r="D1348" s="55" t="s">
        <v>2846</v>
      </c>
      <c r="E1348" s="425"/>
      <c r="F1348" s="425"/>
      <c r="G1348" s="390"/>
      <c r="H1348" s="391"/>
      <c r="I1348" s="54"/>
      <c r="J1348" s="392"/>
      <c r="K1348" s="425"/>
      <c r="L1348" s="5">
        <v>10000000</v>
      </c>
      <c r="M1348" s="5">
        <v>10000000</v>
      </c>
      <c r="N1348" s="5">
        <v>10000000</v>
      </c>
      <c r="O1348" s="5">
        <v>10000000</v>
      </c>
      <c r="P1348" s="5">
        <v>10000000</v>
      </c>
      <c r="Q1348" s="5">
        <v>10000000</v>
      </c>
      <c r="R1348" s="5">
        <v>10000000</v>
      </c>
      <c r="S1348" s="5">
        <v>10000000</v>
      </c>
      <c r="T1348" s="5">
        <v>10000000</v>
      </c>
    </row>
    <row r="1349" spans="1:20" s="10" customFormat="1" ht="89.25" customHeight="1" x14ac:dyDescent="0.3">
      <c r="A1349" s="13">
        <v>1338</v>
      </c>
      <c r="B1349" s="376"/>
      <c r="C1349" s="55" t="s">
        <v>525</v>
      </c>
      <c r="D1349" s="56" t="s">
        <v>568</v>
      </c>
      <c r="E1349" s="425"/>
      <c r="F1349" s="425"/>
      <c r="G1349" s="390"/>
      <c r="H1349" s="391"/>
      <c r="I1349" s="391" t="s">
        <v>478</v>
      </c>
      <c r="J1349" s="392"/>
      <c r="K1349" s="425"/>
      <c r="L1349" s="51">
        <v>10500000</v>
      </c>
      <c r="M1349" s="51">
        <v>10500000</v>
      </c>
      <c r="N1349" s="51">
        <v>10500000</v>
      </c>
      <c r="O1349" s="51">
        <v>10500000</v>
      </c>
      <c r="P1349" s="51">
        <v>10500000</v>
      </c>
      <c r="Q1349" s="51">
        <v>10500000</v>
      </c>
      <c r="R1349" s="51">
        <v>10500000</v>
      </c>
      <c r="S1349" s="51">
        <v>10500000</v>
      </c>
      <c r="T1349" s="51">
        <v>10500000</v>
      </c>
    </row>
    <row r="1350" spans="1:20" s="10" customFormat="1" ht="89.25" customHeight="1" x14ac:dyDescent="0.3">
      <c r="A1350" s="13">
        <v>1339</v>
      </c>
      <c r="B1350" s="376"/>
      <c r="C1350" s="55" t="s">
        <v>526</v>
      </c>
      <c r="D1350" s="56" t="s">
        <v>568</v>
      </c>
      <c r="E1350" s="425"/>
      <c r="F1350" s="425"/>
      <c r="G1350" s="390"/>
      <c r="H1350" s="391"/>
      <c r="I1350" s="391"/>
      <c r="J1350" s="392"/>
      <c r="K1350" s="425"/>
      <c r="L1350" s="51">
        <v>12180000</v>
      </c>
      <c r="M1350" s="51">
        <v>12180000</v>
      </c>
      <c r="N1350" s="51">
        <v>12180000</v>
      </c>
      <c r="O1350" s="51">
        <v>12180000</v>
      </c>
      <c r="P1350" s="51">
        <v>12180000</v>
      </c>
      <c r="Q1350" s="51">
        <v>12180000</v>
      </c>
      <c r="R1350" s="51">
        <v>12180000</v>
      </c>
      <c r="S1350" s="51">
        <v>12180000</v>
      </c>
      <c r="T1350" s="51">
        <v>12180000</v>
      </c>
    </row>
    <row r="1351" spans="1:20" s="10" customFormat="1" ht="89.25" customHeight="1" x14ac:dyDescent="0.3">
      <c r="A1351" s="13">
        <v>1340</v>
      </c>
      <c r="B1351" s="376"/>
      <c r="C1351" s="55" t="s">
        <v>527</v>
      </c>
      <c r="D1351" s="56" t="s">
        <v>568</v>
      </c>
      <c r="E1351" s="425"/>
      <c r="F1351" s="425"/>
      <c r="G1351" s="390"/>
      <c r="H1351" s="391"/>
      <c r="I1351" s="391"/>
      <c r="J1351" s="392"/>
      <c r="K1351" s="425"/>
      <c r="L1351" s="51">
        <v>12700000</v>
      </c>
      <c r="M1351" s="51">
        <v>12700000</v>
      </c>
      <c r="N1351" s="51">
        <v>12700000</v>
      </c>
      <c r="O1351" s="51">
        <v>12700000</v>
      </c>
      <c r="P1351" s="51">
        <v>12700000</v>
      </c>
      <c r="Q1351" s="51">
        <v>12700000</v>
      </c>
      <c r="R1351" s="51">
        <v>12700000</v>
      </c>
      <c r="S1351" s="51">
        <v>12700000</v>
      </c>
      <c r="T1351" s="51">
        <v>12700000</v>
      </c>
    </row>
    <row r="1352" spans="1:20" s="10" customFormat="1" ht="89.25" customHeight="1" x14ac:dyDescent="0.3">
      <c r="A1352" s="13">
        <v>1341</v>
      </c>
      <c r="B1352" s="376"/>
      <c r="C1352" s="55" t="s">
        <v>528</v>
      </c>
      <c r="D1352" s="56" t="s">
        <v>568</v>
      </c>
      <c r="E1352" s="425"/>
      <c r="F1352" s="425"/>
      <c r="G1352" s="390"/>
      <c r="H1352" s="391"/>
      <c r="I1352" s="391"/>
      <c r="J1352" s="392"/>
      <c r="K1352" s="425"/>
      <c r="L1352" s="51">
        <v>13800000</v>
      </c>
      <c r="M1352" s="51">
        <v>13800000</v>
      </c>
      <c r="N1352" s="51">
        <v>13800000</v>
      </c>
      <c r="O1352" s="51">
        <v>13800000</v>
      </c>
      <c r="P1352" s="51">
        <v>13800000</v>
      </c>
      <c r="Q1352" s="51">
        <v>13800000</v>
      </c>
      <c r="R1352" s="51">
        <v>13800000</v>
      </c>
      <c r="S1352" s="51">
        <v>13800000</v>
      </c>
      <c r="T1352" s="51">
        <v>13800000</v>
      </c>
    </row>
    <row r="1353" spans="1:20" s="10" customFormat="1" ht="89.25" customHeight="1" x14ac:dyDescent="0.3">
      <c r="A1353" s="13">
        <v>1342</v>
      </c>
      <c r="B1353" s="376"/>
      <c r="C1353" s="55" t="s">
        <v>529</v>
      </c>
      <c r="D1353" s="56" t="s">
        <v>568</v>
      </c>
      <c r="E1353" s="425"/>
      <c r="F1353" s="425"/>
      <c r="G1353" s="390"/>
      <c r="H1353" s="391"/>
      <c r="I1353" s="391"/>
      <c r="J1353" s="392"/>
      <c r="K1353" s="425"/>
      <c r="L1353" s="51">
        <v>23200000</v>
      </c>
      <c r="M1353" s="51">
        <v>23200000</v>
      </c>
      <c r="N1353" s="51">
        <v>23200000</v>
      </c>
      <c r="O1353" s="51">
        <v>23200000</v>
      </c>
      <c r="P1353" s="51">
        <v>23200000</v>
      </c>
      <c r="Q1353" s="51">
        <v>23200000</v>
      </c>
      <c r="R1353" s="51">
        <v>23200000</v>
      </c>
      <c r="S1353" s="51">
        <v>23200000</v>
      </c>
      <c r="T1353" s="51">
        <v>23200000</v>
      </c>
    </row>
    <row r="1354" spans="1:20" s="10" customFormat="1" ht="89.25" customHeight="1" x14ac:dyDescent="0.3">
      <c r="A1354" s="13">
        <v>1343</v>
      </c>
      <c r="B1354" s="376"/>
      <c r="C1354" s="55" t="s">
        <v>530</v>
      </c>
      <c r="D1354" s="56" t="s">
        <v>568</v>
      </c>
      <c r="E1354" s="425"/>
      <c r="F1354" s="425"/>
      <c r="G1354" s="390"/>
      <c r="H1354" s="391"/>
      <c r="I1354" s="391"/>
      <c r="J1354" s="392"/>
      <c r="K1354" s="425"/>
      <c r="L1354" s="51">
        <v>24800000</v>
      </c>
      <c r="M1354" s="51">
        <v>24800000</v>
      </c>
      <c r="N1354" s="51">
        <v>24800000</v>
      </c>
      <c r="O1354" s="51">
        <v>24800000</v>
      </c>
      <c r="P1354" s="51">
        <v>24800000</v>
      </c>
      <c r="Q1354" s="51">
        <v>24800000</v>
      </c>
      <c r="R1354" s="51">
        <v>24800000</v>
      </c>
      <c r="S1354" s="51">
        <v>24800000</v>
      </c>
      <c r="T1354" s="51">
        <v>24800000</v>
      </c>
    </row>
    <row r="1355" spans="1:20" s="10" customFormat="1" ht="89.25" customHeight="1" x14ac:dyDescent="0.3">
      <c r="A1355" s="13">
        <v>1344</v>
      </c>
      <c r="B1355" s="376"/>
      <c r="C1355" s="55" t="s">
        <v>531</v>
      </c>
      <c r="D1355" s="56" t="s">
        <v>568</v>
      </c>
      <c r="E1355" s="425"/>
      <c r="F1355" s="425"/>
      <c r="G1355" s="390"/>
      <c r="H1355" s="391"/>
      <c r="I1355" s="391"/>
      <c r="J1355" s="392"/>
      <c r="K1355" s="425"/>
      <c r="L1355" s="51">
        <v>26200000</v>
      </c>
      <c r="M1355" s="51">
        <v>26200000</v>
      </c>
      <c r="N1355" s="51">
        <v>26200000</v>
      </c>
      <c r="O1355" s="51">
        <v>26200000</v>
      </c>
      <c r="P1355" s="51">
        <v>26200000</v>
      </c>
      <c r="Q1355" s="51">
        <v>26200000</v>
      </c>
      <c r="R1355" s="51">
        <v>26200000</v>
      </c>
      <c r="S1355" s="51">
        <v>26200000</v>
      </c>
      <c r="T1355" s="51">
        <v>26200000</v>
      </c>
    </row>
    <row r="1356" spans="1:20" s="10" customFormat="1" ht="89.25" customHeight="1" x14ac:dyDescent="0.3">
      <c r="A1356" s="13">
        <v>1345</v>
      </c>
      <c r="B1356" s="376"/>
      <c r="C1356" s="55" t="s">
        <v>2854</v>
      </c>
      <c r="D1356" s="55" t="s">
        <v>2846</v>
      </c>
      <c r="E1356" s="392" t="s">
        <v>1675</v>
      </c>
      <c r="F1356" s="425" t="s">
        <v>477</v>
      </c>
      <c r="G1356" s="390"/>
      <c r="H1356" s="391"/>
      <c r="I1356" s="391" t="s">
        <v>478</v>
      </c>
      <c r="J1356" s="392"/>
      <c r="K1356" s="425"/>
      <c r="L1356" s="51">
        <v>6380000</v>
      </c>
      <c r="M1356" s="51">
        <v>6380000</v>
      </c>
      <c r="N1356" s="51">
        <v>6380000</v>
      </c>
      <c r="O1356" s="51">
        <v>6380000</v>
      </c>
      <c r="P1356" s="51">
        <v>6380000</v>
      </c>
      <c r="Q1356" s="51">
        <v>6380000</v>
      </c>
      <c r="R1356" s="51">
        <v>6380000</v>
      </c>
      <c r="S1356" s="51">
        <v>6380000</v>
      </c>
      <c r="T1356" s="51">
        <v>6380000</v>
      </c>
    </row>
    <row r="1357" spans="1:20" s="10" customFormat="1" ht="89.25" customHeight="1" x14ac:dyDescent="0.3">
      <c r="A1357" s="13">
        <v>1346</v>
      </c>
      <c r="B1357" s="376"/>
      <c r="C1357" s="55" t="s">
        <v>2855</v>
      </c>
      <c r="D1357" s="55" t="s">
        <v>2846</v>
      </c>
      <c r="E1357" s="392"/>
      <c r="F1357" s="425"/>
      <c r="G1357" s="390"/>
      <c r="H1357" s="391"/>
      <c r="I1357" s="391"/>
      <c r="J1357" s="392"/>
      <c r="K1357" s="425"/>
      <c r="L1357" s="51">
        <v>7200000</v>
      </c>
      <c r="M1357" s="51">
        <v>7200000</v>
      </c>
      <c r="N1357" s="51">
        <v>7200000</v>
      </c>
      <c r="O1357" s="51">
        <v>7200000</v>
      </c>
      <c r="P1357" s="51">
        <v>7200000</v>
      </c>
      <c r="Q1357" s="51">
        <v>7200000</v>
      </c>
      <c r="R1357" s="51">
        <v>7200000</v>
      </c>
      <c r="S1357" s="51">
        <v>7200000</v>
      </c>
      <c r="T1357" s="51">
        <v>7200000</v>
      </c>
    </row>
    <row r="1358" spans="1:20" s="10" customFormat="1" ht="81" customHeight="1" x14ac:dyDescent="0.3">
      <c r="A1358" s="13">
        <v>1347</v>
      </c>
      <c r="B1358" s="376"/>
      <c r="C1358" s="55" t="s">
        <v>532</v>
      </c>
      <c r="D1358" s="56" t="s">
        <v>568</v>
      </c>
      <c r="E1358" s="392"/>
      <c r="F1358" s="425"/>
      <c r="G1358" s="390"/>
      <c r="H1358" s="391"/>
      <c r="I1358" s="391"/>
      <c r="J1358" s="392"/>
      <c r="K1358" s="425"/>
      <c r="L1358" s="51">
        <v>7680000</v>
      </c>
      <c r="M1358" s="51">
        <v>7680000</v>
      </c>
      <c r="N1358" s="51">
        <v>7680000</v>
      </c>
      <c r="O1358" s="51">
        <v>7680000</v>
      </c>
      <c r="P1358" s="51">
        <v>7680000</v>
      </c>
      <c r="Q1358" s="51">
        <v>7680000</v>
      </c>
      <c r="R1358" s="51">
        <v>7680000</v>
      </c>
      <c r="S1358" s="51">
        <v>7680000</v>
      </c>
      <c r="T1358" s="51">
        <v>7680000</v>
      </c>
    </row>
    <row r="1359" spans="1:20" s="10" customFormat="1" ht="81" customHeight="1" x14ac:dyDescent="0.3">
      <c r="A1359" s="13">
        <v>1348</v>
      </c>
      <c r="B1359" s="376"/>
      <c r="C1359" s="55" t="s">
        <v>533</v>
      </c>
      <c r="D1359" s="56" t="s">
        <v>568</v>
      </c>
      <c r="E1359" s="392"/>
      <c r="F1359" s="425"/>
      <c r="G1359" s="390"/>
      <c r="H1359" s="391"/>
      <c r="I1359" s="391"/>
      <c r="J1359" s="392"/>
      <c r="K1359" s="425"/>
      <c r="L1359" s="51">
        <v>8400000</v>
      </c>
      <c r="M1359" s="51">
        <v>8400000</v>
      </c>
      <c r="N1359" s="51">
        <v>8400000</v>
      </c>
      <c r="O1359" s="51">
        <v>8400000</v>
      </c>
      <c r="P1359" s="51">
        <v>8400000</v>
      </c>
      <c r="Q1359" s="51">
        <v>8400000</v>
      </c>
      <c r="R1359" s="51">
        <v>8400000</v>
      </c>
      <c r="S1359" s="51">
        <v>8400000</v>
      </c>
      <c r="T1359" s="51">
        <v>8400000</v>
      </c>
    </row>
    <row r="1360" spans="1:20" s="10" customFormat="1" ht="81" customHeight="1" x14ac:dyDescent="0.3">
      <c r="A1360" s="13">
        <v>1349</v>
      </c>
      <c r="B1360" s="376"/>
      <c r="C1360" s="55" t="s">
        <v>534</v>
      </c>
      <c r="D1360" s="56" t="s">
        <v>568</v>
      </c>
      <c r="E1360" s="392"/>
      <c r="F1360" s="425"/>
      <c r="G1360" s="390"/>
      <c r="H1360" s="391"/>
      <c r="I1360" s="391"/>
      <c r="J1360" s="392"/>
      <c r="K1360" s="425"/>
      <c r="L1360" s="51">
        <v>8720000</v>
      </c>
      <c r="M1360" s="51">
        <v>8720000</v>
      </c>
      <c r="N1360" s="51">
        <v>8720000</v>
      </c>
      <c r="O1360" s="51">
        <v>8720000</v>
      </c>
      <c r="P1360" s="51">
        <v>8720000</v>
      </c>
      <c r="Q1360" s="51">
        <v>8720000</v>
      </c>
      <c r="R1360" s="51">
        <v>8720000</v>
      </c>
      <c r="S1360" s="51">
        <v>8720000</v>
      </c>
      <c r="T1360" s="51">
        <v>8720000</v>
      </c>
    </row>
    <row r="1361" spans="1:20" s="10" customFormat="1" ht="81" customHeight="1" x14ac:dyDescent="0.3">
      <c r="A1361" s="13">
        <v>1350</v>
      </c>
      <c r="B1361" s="376"/>
      <c r="C1361" s="55" t="s">
        <v>535</v>
      </c>
      <c r="D1361" s="56" t="s">
        <v>568</v>
      </c>
      <c r="E1361" s="392"/>
      <c r="F1361" s="425"/>
      <c r="G1361" s="390"/>
      <c r="H1361" s="391"/>
      <c r="I1361" s="391"/>
      <c r="J1361" s="392"/>
      <c r="K1361" s="425"/>
      <c r="L1361" s="51">
        <v>9120000</v>
      </c>
      <c r="M1361" s="51">
        <v>9120000</v>
      </c>
      <c r="N1361" s="51">
        <v>9120000</v>
      </c>
      <c r="O1361" s="51">
        <v>9120000</v>
      </c>
      <c r="P1361" s="51">
        <v>9120000</v>
      </c>
      <c r="Q1361" s="51">
        <v>9120000</v>
      </c>
      <c r="R1361" s="51">
        <v>9120000</v>
      </c>
      <c r="S1361" s="51">
        <v>9120000</v>
      </c>
      <c r="T1361" s="51">
        <v>9120000</v>
      </c>
    </row>
    <row r="1362" spans="1:20" s="10" customFormat="1" ht="81" customHeight="1" x14ac:dyDescent="0.3">
      <c r="A1362" s="13">
        <v>1351</v>
      </c>
      <c r="B1362" s="376"/>
      <c r="C1362" s="55" t="s">
        <v>536</v>
      </c>
      <c r="D1362" s="56" t="s">
        <v>568</v>
      </c>
      <c r="E1362" s="392"/>
      <c r="F1362" s="425"/>
      <c r="G1362" s="390"/>
      <c r="H1362" s="391"/>
      <c r="I1362" s="391"/>
      <c r="J1362" s="392"/>
      <c r="K1362" s="425"/>
      <c r="L1362" s="51">
        <v>6860000</v>
      </c>
      <c r="M1362" s="51">
        <v>6860000</v>
      </c>
      <c r="N1362" s="51">
        <v>6860000</v>
      </c>
      <c r="O1362" s="51">
        <v>6860000</v>
      </c>
      <c r="P1362" s="51">
        <v>6860000</v>
      </c>
      <c r="Q1362" s="51">
        <v>6860000</v>
      </c>
      <c r="R1362" s="51">
        <v>6860000</v>
      </c>
      <c r="S1362" s="51">
        <v>6860000</v>
      </c>
      <c r="T1362" s="51">
        <v>6860000</v>
      </c>
    </row>
    <row r="1363" spans="1:20" s="10" customFormat="1" ht="81" customHeight="1" x14ac:dyDescent="0.3">
      <c r="A1363" s="13">
        <v>1352</v>
      </c>
      <c r="B1363" s="376"/>
      <c r="C1363" s="55" t="s">
        <v>537</v>
      </c>
      <c r="D1363" s="56" t="s">
        <v>568</v>
      </c>
      <c r="E1363" s="392"/>
      <c r="F1363" s="425"/>
      <c r="G1363" s="390"/>
      <c r="H1363" s="391"/>
      <c r="I1363" s="391"/>
      <c r="J1363" s="392"/>
      <c r="K1363" s="425"/>
      <c r="L1363" s="51">
        <v>7470000</v>
      </c>
      <c r="M1363" s="51">
        <v>7470000</v>
      </c>
      <c r="N1363" s="51">
        <v>7470000</v>
      </c>
      <c r="O1363" s="51">
        <v>7470000</v>
      </c>
      <c r="P1363" s="51">
        <v>7470000</v>
      </c>
      <c r="Q1363" s="51">
        <v>7470000</v>
      </c>
      <c r="R1363" s="51">
        <v>7470000</v>
      </c>
      <c r="S1363" s="51">
        <v>7470000</v>
      </c>
      <c r="T1363" s="51">
        <v>7470000</v>
      </c>
    </row>
    <row r="1364" spans="1:20" s="10" customFormat="1" ht="81" customHeight="1" x14ac:dyDescent="0.3">
      <c r="A1364" s="13">
        <v>1353</v>
      </c>
      <c r="B1364" s="376"/>
      <c r="C1364" s="55" t="s">
        <v>538</v>
      </c>
      <c r="D1364" s="56" t="s">
        <v>568</v>
      </c>
      <c r="E1364" s="392"/>
      <c r="F1364" s="425"/>
      <c r="G1364" s="390"/>
      <c r="H1364" s="391"/>
      <c r="I1364" s="391"/>
      <c r="J1364" s="392"/>
      <c r="K1364" s="425"/>
      <c r="L1364" s="51">
        <v>7020000</v>
      </c>
      <c r="M1364" s="51">
        <v>7020000</v>
      </c>
      <c r="N1364" s="51">
        <v>7020000</v>
      </c>
      <c r="O1364" s="51">
        <v>7020000</v>
      </c>
      <c r="P1364" s="51">
        <v>7020000</v>
      </c>
      <c r="Q1364" s="51">
        <v>7020000</v>
      </c>
      <c r="R1364" s="51">
        <v>7020000</v>
      </c>
      <c r="S1364" s="51">
        <v>7020000</v>
      </c>
      <c r="T1364" s="51">
        <v>7020000</v>
      </c>
    </row>
    <row r="1365" spans="1:20" s="10" customFormat="1" ht="81" customHeight="1" x14ac:dyDescent="0.3">
      <c r="A1365" s="13">
        <v>1354</v>
      </c>
      <c r="B1365" s="376"/>
      <c r="C1365" s="55" t="s">
        <v>539</v>
      </c>
      <c r="D1365" s="56" t="s">
        <v>568</v>
      </c>
      <c r="E1365" s="392"/>
      <c r="F1365" s="425"/>
      <c r="G1365" s="390"/>
      <c r="H1365" s="391"/>
      <c r="I1365" s="391"/>
      <c r="J1365" s="392"/>
      <c r="K1365" s="425"/>
      <c r="L1365" s="51">
        <v>7650000</v>
      </c>
      <c r="M1365" s="51">
        <v>7650000</v>
      </c>
      <c r="N1365" s="51">
        <v>7650000</v>
      </c>
      <c r="O1365" s="51">
        <v>7650000</v>
      </c>
      <c r="P1365" s="51">
        <v>7650000</v>
      </c>
      <c r="Q1365" s="51">
        <v>7650000</v>
      </c>
      <c r="R1365" s="51">
        <v>7650000</v>
      </c>
      <c r="S1365" s="51">
        <v>7650000</v>
      </c>
      <c r="T1365" s="51">
        <v>7650000</v>
      </c>
    </row>
    <row r="1366" spans="1:20" s="10" customFormat="1" ht="136.5" customHeight="1" x14ac:dyDescent="0.3">
      <c r="A1366" s="13">
        <v>1355</v>
      </c>
      <c r="B1366" s="376"/>
      <c r="C1366" s="55" t="s">
        <v>540</v>
      </c>
      <c r="D1366" s="56" t="s">
        <v>568</v>
      </c>
      <c r="E1366" s="392" t="s">
        <v>1676</v>
      </c>
      <c r="F1366" s="425" t="s">
        <v>477</v>
      </c>
      <c r="G1366" s="390"/>
      <c r="H1366" s="391"/>
      <c r="I1366" s="391" t="s">
        <v>478</v>
      </c>
      <c r="J1366" s="392"/>
      <c r="K1366" s="425"/>
      <c r="L1366" s="51">
        <v>3680000</v>
      </c>
      <c r="M1366" s="51">
        <v>3680000</v>
      </c>
      <c r="N1366" s="51">
        <v>3680000</v>
      </c>
      <c r="O1366" s="51">
        <v>3680000</v>
      </c>
      <c r="P1366" s="51">
        <v>3680000</v>
      </c>
      <c r="Q1366" s="51">
        <v>3680000</v>
      </c>
      <c r="R1366" s="51">
        <v>3680000</v>
      </c>
      <c r="S1366" s="51">
        <v>3680000</v>
      </c>
      <c r="T1366" s="51">
        <v>3680000</v>
      </c>
    </row>
    <row r="1367" spans="1:20" s="10" customFormat="1" ht="136.5" customHeight="1" x14ac:dyDescent="0.3">
      <c r="A1367" s="13">
        <v>1356</v>
      </c>
      <c r="B1367" s="376"/>
      <c r="C1367" s="55" t="s">
        <v>541</v>
      </c>
      <c r="D1367" s="56" t="s">
        <v>568</v>
      </c>
      <c r="E1367" s="392"/>
      <c r="F1367" s="425"/>
      <c r="G1367" s="390"/>
      <c r="H1367" s="391"/>
      <c r="I1367" s="391"/>
      <c r="J1367" s="392"/>
      <c r="K1367" s="425"/>
      <c r="L1367" s="51">
        <v>3170000</v>
      </c>
      <c r="M1367" s="51">
        <v>3170000</v>
      </c>
      <c r="N1367" s="51">
        <v>3170000</v>
      </c>
      <c r="O1367" s="51">
        <v>3170000</v>
      </c>
      <c r="P1367" s="51">
        <v>3170000</v>
      </c>
      <c r="Q1367" s="51">
        <v>3170000</v>
      </c>
      <c r="R1367" s="51">
        <v>3170000</v>
      </c>
      <c r="S1367" s="51">
        <v>3170000</v>
      </c>
      <c r="T1367" s="51">
        <v>3170000</v>
      </c>
    </row>
    <row r="1368" spans="1:20" s="10" customFormat="1" ht="136.5" customHeight="1" x14ac:dyDescent="0.3">
      <c r="A1368" s="13">
        <v>1357</v>
      </c>
      <c r="B1368" s="376"/>
      <c r="C1368" s="55" t="s">
        <v>542</v>
      </c>
      <c r="D1368" s="56" t="s">
        <v>568</v>
      </c>
      <c r="E1368" s="392"/>
      <c r="F1368" s="425"/>
      <c r="G1368" s="390"/>
      <c r="H1368" s="391"/>
      <c r="I1368" s="391"/>
      <c r="J1368" s="392"/>
      <c r="K1368" s="425"/>
      <c r="L1368" s="51">
        <v>3230000</v>
      </c>
      <c r="M1368" s="51">
        <v>3230000</v>
      </c>
      <c r="N1368" s="51">
        <v>3230000</v>
      </c>
      <c r="O1368" s="51">
        <v>3230000</v>
      </c>
      <c r="P1368" s="51">
        <v>3230000</v>
      </c>
      <c r="Q1368" s="51">
        <v>3230000</v>
      </c>
      <c r="R1368" s="51">
        <v>3230000</v>
      </c>
      <c r="S1368" s="51">
        <v>3230000</v>
      </c>
      <c r="T1368" s="51">
        <v>3230000</v>
      </c>
    </row>
    <row r="1369" spans="1:20" s="10" customFormat="1" ht="136.5" customHeight="1" x14ac:dyDescent="0.3">
      <c r="A1369" s="13">
        <v>1358</v>
      </c>
      <c r="B1369" s="376"/>
      <c r="C1369" s="55" t="s">
        <v>543</v>
      </c>
      <c r="D1369" s="56" t="s">
        <v>568</v>
      </c>
      <c r="E1369" s="392"/>
      <c r="F1369" s="425"/>
      <c r="G1369" s="390"/>
      <c r="H1369" s="391"/>
      <c r="I1369" s="391"/>
      <c r="J1369" s="392"/>
      <c r="K1369" s="425"/>
      <c r="L1369" s="51">
        <v>3060000</v>
      </c>
      <c r="M1369" s="51">
        <v>3060000</v>
      </c>
      <c r="N1369" s="51">
        <v>3060000</v>
      </c>
      <c r="O1369" s="51">
        <v>3060000</v>
      </c>
      <c r="P1369" s="51">
        <v>3060000</v>
      </c>
      <c r="Q1369" s="51">
        <v>3060000</v>
      </c>
      <c r="R1369" s="51">
        <v>3060000</v>
      </c>
      <c r="S1369" s="51">
        <v>3060000</v>
      </c>
      <c r="T1369" s="51">
        <v>3060000</v>
      </c>
    </row>
    <row r="1370" spans="1:20" s="10" customFormat="1" ht="132.75" customHeight="1" x14ac:dyDescent="0.3">
      <c r="A1370" s="13">
        <v>1359</v>
      </c>
      <c r="B1370" s="376"/>
      <c r="C1370" s="55" t="s">
        <v>544</v>
      </c>
      <c r="D1370" s="56" t="s">
        <v>1230</v>
      </c>
      <c r="E1370" s="426" t="s">
        <v>545</v>
      </c>
      <c r="F1370" s="53"/>
      <c r="G1370" s="390"/>
      <c r="H1370" s="391"/>
      <c r="I1370" s="373" t="s">
        <v>478</v>
      </c>
      <c r="J1370" s="392"/>
      <c r="K1370" s="425"/>
      <c r="L1370" s="51">
        <v>71500000</v>
      </c>
      <c r="M1370" s="51">
        <v>71500000</v>
      </c>
      <c r="N1370" s="51">
        <v>71500000</v>
      </c>
      <c r="O1370" s="51">
        <v>71500000</v>
      </c>
      <c r="P1370" s="51">
        <v>71500000</v>
      </c>
      <c r="Q1370" s="51">
        <v>71500000</v>
      </c>
      <c r="R1370" s="51">
        <v>71500000</v>
      </c>
      <c r="S1370" s="51">
        <v>71500000</v>
      </c>
      <c r="T1370" s="51">
        <v>71500000</v>
      </c>
    </row>
    <row r="1371" spans="1:20" s="10" customFormat="1" ht="132.75" customHeight="1" x14ac:dyDescent="0.3">
      <c r="A1371" s="13">
        <v>1360</v>
      </c>
      <c r="B1371" s="376"/>
      <c r="C1371" s="55" t="s">
        <v>546</v>
      </c>
      <c r="D1371" s="56" t="s">
        <v>1230</v>
      </c>
      <c r="E1371" s="426"/>
      <c r="F1371" s="65"/>
      <c r="G1371" s="390"/>
      <c r="H1371" s="391"/>
      <c r="I1371" s="373"/>
      <c r="J1371" s="392"/>
      <c r="K1371" s="425"/>
      <c r="L1371" s="51">
        <v>73000000</v>
      </c>
      <c r="M1371" s="51">
        <v>73000000</v>
      </c>
      <c r="N1371" s="51">
        <v>73000000</v>
      </c>
      <c r="O1371" s="51">
        <v>73000000</v>
      </c>
      <c r="P1371" s="51">
        <v>73000000</v>
      </c>
      <c r="Q1371" s="51">
        <v>73000000</v>
      </c>
      <c r="R1371" s="51">
        <v>73000000</v>
      </c>
      <c r="S1371" s="51">
        <v>73000000</v>
      </c>
      <c r="T1371" s="51">
        <v>73000000</v>
      </c>
    </row>
    <row r="1372" spans="1:20" s="10" customFormat="1" ht="132.75" customHeight="1" x14ac:dyDescent="0.3">
      <c r="A1372" s="13">
        <v>1361</v>
      </c>
      <c r="B1372" s="376"/>
      <c r="C1372" s="55" t="s">
        <v>547</v>
      </c>
      <c r="D1372" s="56" t="s">
        <v>1230</v>
      </c>
      <c r="E1372" s="426"/>
      <c r="F1372" s="65"/>
      <c r="G1372" s="390"/>
      <c r="H1372" s="391"/>
      <c r="I1372" s="373"/>
      <c r="J1372" s="392"/>
      <c r="K1372" s="425"/>
      <c r="L1372" s="51">
        <v>71500000</v>
      </c>
      <c r="M1372" s="51">
        <v>71500000</v>
      </c>
      <c r="N1372" s="51">
        <v>71500000</v>
      </c>
      <c r="O1372" s="51">
        <v>71500000</v>
      </c>
      <c r="P1372" s="51">
        <v>71500000</v>
      </c>
      <c r="Q1372" s="51">
        <v>71500000</v>
      </c>
      <c r="R1372" s="51">
        <v>71500000</v>
      </c>
      <c r="S1372" s="51">
        <v>71500000</v>
      </c>
      <c r="T1372" s="51">
        <v>71500000</v>
      </c>
    </row>
    <row r="1373" spans="1:20" s="10" customFormat="1" ht="132.75" customHeight="1" x14ac:dyDescent="0.3">
      <c r="A1373" s="13">
        <v>1362</v>
      </c>
      <c r="B1373" s="376"/>
      <c r="C1373" s="55" t="s">
        <v>548</v>
      </c>
      <c r="D1373" s="56" t="s">
        <v>1230</v>
      </c>
      <c r="E1373" s="426"/>
      <c r="F1373" s="65"/>
      <c r="G1373" s="390"/>
      <c r="H1373" s="391"/>
      <c r="I1373" s="373"/>
      <c r="J1373" s="392"/>
      <c r="K1373" s="425"/>
      <c r="L1373" s="51">
        <v>79200000</v>
      </c>
      <c r="M1373" s="51">
        <v>79200000</v>
      </c>
      <c r="N1373" s="51">
        <v>79200000</v>
      </c>
      <c r="O1373" s="51">
        <v>79200000</v>
      </c>
      <c r="P1373" s="51">
        <v>79200000</v>
      </c>
      <c r="Q1373" s="51">
        <v>79200000</v>
      </c>
      <c r="R1373" s="51">
        <v>79200000</v>
      </c>
      <c r="S1373" s="51">
        <v>79200000</v>
      </c>
      <c r="T1373" s="51">
        <v>79200000</v>
      </c>
    </row>
    <row r="1374" spans="1:20" s="10" customFormat="1" ht="135" customHeight="1" x14ac:dyDescent="0.3">
      <c r="A1374" s="13">
        <v>1363</v>
      </c>
      <c r="B1374" s="376"/>
      <c r="C1374" s="55" t="s">
        <v>549</v>
      </c>
      <c r="D1374" s="56" t="s">
        <v>568</v>
      </c>
      <c r="E1374" s="87" t="s">
        <v>550</v>
      </c>
      <c r="F1374" s="65"/>
      <c r="G1374" s="390"/>
      <c r="H1374" s="391"/>
      <c r="I1374" s="373"/>
      <c r="J1374" s="392"/>
      <c r="K1374" s="425"/>
      <c r="L1374" s="51">
        <v>2440000</v>
      </c>
      <c r="M1374" s="51">
        <v>2440000</v>
      </c>
      <c r="N1374" s="51">
        <v>2440000</v>
      </c>
      <c r="O1374" s="51">
        <v>2440000</v>
      </c>
      <c r="P1374" s="51">
        <v>2440000</v>
      </c>
      <c r="Q1374" s="51">
        <v>2440000</v>
      </c>
      <c r="R1374" s="51">
        <v>2440000</v>
      </c>
      <c r="S1374" s="51">
        <v>2440000</v>
      </c>
      <c r="T1374" s="51">
        <v>2440000</v>
      </c>
    </row>
    <row r="1375" spans="1:20" s="10" customFormat="1" ht="149.25" customHeight="1" x14ac:dyDescent="0.3">
      <c r="A1375" s="13">
        <v>1364</v>
      </c>
      <c r="B1375" s="376"/>
      <c r="C1375" s="55" t="s">
        <v>551</v>
      </c>
      <c r="D1375" s="56" t="s">
        <v>568</v>
      </c>
      <c r="E1375" s="87" t="s">
        <v>552</v>
      </c>
      <c r="F1375" s="65"/>
      <c r="G1375" s="390"/>
      <c r="H1375" s="391"/>
      <c r="I1375" s="373"/>
      <c r="J1375" s="392"/>
      <c r="K1375" s="425"/>
      <c r="L1375" s="51">
        <v>41200000</v>
      </c>
      <c r="M1375" s="51">
        <v>41200000</v>
      </c>
      <c r="N1375" s="51">
        <v>41200000</v>
      </c>
      <c r="O1375" s="51">
        <v>41200000</v>
      </c>
      <c r="P1375" s="51">
        <v>41200000</v>
      </c>
      <c r="Q1375" s="51">
        <v>41200000</v>
      </c>
      <c r="R1375" s="51">
        <v>41200000</v>
      </c>
      <c r="S1375" s="51">
        <v>41200000</v>
      </c>
      <c r="T1375" s="51">
        <v>41200000</v>
      </c>
    </row>
    <row r="1376" spans="1:20" s="10" customFormat="1" ht="65.099999999999994" customHeight="1" x14ac:dyDescent="0.3">
      <c r="A1376" s="13">
        <v>1365</v>
      </c>
      <c r="B1376" s="376"/>
      <c r="C1376" s="55" t="s">
        <v>553</v>
      </c>
      <c r="D1376" s="56" t="s">
        <v>568</v>
      </c>
      <c r="E1376" s="54"/>
      <c r="F1376" s="65"/>
      <c r="G1376" s="390"/>
      <c r="H1376" s="391"/>
      <c r="I1376" s="373"/>
      <c r="J1376" s="392"/>
      <c r="K1376" s="425"/>
      <c r="L1376" s="51">
        <v>250000</v>
      </c>
      <c r="M1376" s="51">
        <v>250000</v>
      </c>
      <c r="N1376" s="51">
        <v>250000</v>
      </c>
      <c r="O1376" s="51">
        <v>250000</v>
      </c>
      <c r="P1376" s="51">
        <v>250000</v>
      </c>
      <c r="Q1376" s="51">
        <v>250000</v>
      </c>
      <c r="R1376" s="51">
        <v>250000</v>
      </c>
      <c r="S1376" s="51">
        <v>250000</v>
      </c>
      <c r="T1376" s="51">
        <v>250000</v>
      </c>
    </row>
    <row r="1377" spans="1:20" s="10" customFormat="1" ht="65.099999999999994" customHeight="1" x14ac:dyDescent="0.3">
      <c r="A1377" s="13">
        <v>1366</v>
      </c>
      <c r="B1377" s="376"/>
      <c r="C1377" s="55" t="s">
        <v>554</v>
      </c>
      <c r="D1377" s="56" t="s">
        <v>568</v>
      </c>
      <c r="E1377" s="54"/>
      <c r="F1377" s="65"/>
      <c r="G1377" s="390"/>
      <c r="H1377" s="391"/>
      <c r="I1377" s="373"/>
      <c r="J1377" s="392"/>
      <c r="K1377" s="425"/>
      <c r="L1377" s="51">
        <v>1527272.7272727271</v>
      </c>
      <c r="M1377" s="51">
        <v>1527272.7272727271</v>
      </c>
      <c r="N1377" s="51">
        <v>1527272.7272727271</v>
      </c>
      <c r="O1377" s="51">
        <v>1527272.7272727271</v>
      </c>
      <c r="P1377" s="51">
        <v>1527272.7272727271</v>
      </c>
      <c r="Q1377" s="51">
        <v>1527272.7272727271</v>
      </c>
      <c r="R1377" s="51">
        <v>1527272.7272727271</v>
      </c>
      <c r="S1377" s="51">
        <v>1527272.7272727271</v>
      </c>
      <c r="T1377" s="51">
        <v>1527272.7272727271</v>
      </c>
    </row>
    <row r="1378" spans="1:20" s="10" customFormat="1" ht="65.099999999999994" customHeight="1" x14ac:dyDescent="0.3">
      <c r="A1378" s="13">
        <v>1367</v>
      </c>
      <c r="B1378" s="376"/>
      <c r="C1378" s="55" t="s">
        <v>555</v>
      </c>
      <c r="D1378" s="56" t="s">
        <v>568</v>
      </c>
      <c r="E1378" s="54"/>
      <c r="F1378" s="65"/>
      <c r="G1378" s="390"/>
      <c r="H1378" s="391"/>
      <c r="I1378" s="373"/>
      <c r="J1378" s="392"/>
      <c r="K1378" s="425"/>
      <c r="L1378" s="51">
        <v>218181.81818181818</v>
      </c>
      <c r="M1378" s="51">
        <v>218181.81818181818</v>
      </c>
      <c r="N1378" s="51">
        <v>218181.81818181818</v>
      </c>
      <c r="O1378" s="51">
        <v>218181.81818181818</v>
      </c>
      <c r="P1378" s="51">
        <v>218181.81818181818</v>
      </c>
      <c r="Q1378" s="51">
        <v>218181.81818181818</v>
      </c>
      <c r="R1378" s="51">
        <v>218181.81818181818</v>
      </c>
      <c r="S1378" s="51">
        <v>218181.81818181818</v>
      </c>
      <c r="T1378" s="51">
        <v>218181.81818181818</v>
      </c>
    </row>
    <row r="1379" spans="1:20" s="10" customFormat="1" ht="65.099999999999994" customHeight="1" x14ac:dyDescent="0.3">
      <c r="A1379" s="13">
        <v>1368</v>
      </c>
      <c r="B1379" s="376"/>
      <c r="C1379" s="55" t="s">
        <v>556</v>
      </c>
      <c r="D1379" s="56" t="s">
        <v>568</v>
      </c>
      <c r="E1379" s="54"/>
      <c r="F1379" s="65"/>
      <c r="G1379" s="390"/>
      <c r="H1379" s="391"/>
      <c r="I1379" s="373"/>
      <c r="J1379" s="392"/>
      <c r="K1379" s="425"/>
      <c r="L1379" s="51">
        <v>436363.63636363635</v>
      </c>
      <c r="M1379" s="51">
        <v>436363.63636363635</v>
      </c>
      <c r="N1379" s="51">
        <v>436363.63636363635</v>
      </c>
      <c r="O1379" s="51">
        <v>436363.63636363635</v>
      </c>
      <c r="P1379" s="51">
        <v>436363.63636363635</v>
      </c>
      <c r="Q1379" s="51">
        <v>436363.63636363635</v>
      </c>
      <c r="R1379" s="51">
        <v>436363.63636363635</v>
      </c>
      <c r="S1379" s="51">
        <v>436363.63636363635</v>
      </c>
      <c r="T1379" s="51">
        <v>436363.63636363635</v>
      </c>
    </row>
    <row r="1380" spans="1:20" s="10" customFormat="1" ht="87.75" customHeight="1" x14ac:dyDescent="0.3">
      <c r="A1380" s="13">
        <v>1369</v>
      </c>
      <c r="B1380" s="376"/>
      <c r="C1380" s="55" t="s">
        <v>557</v>
      </c>
      <c r="D1380" s="56" t="s">
        <v>567</v>
      </c>
      <c r="E1380" s="392" t="s">
        <v>558</v>
      </c>
      <c r="F1380" s="65"/>
      <c r="G1380" s="390"/>
      <c r="H1380" s="391"/>
      <c r="I1380" s="373"/>
      <c r="J1380" s="392"/>
      <c r="K1380" s="425"/>
      <c r="L1380" s="51">
        <v>23572727.27272727</v>
      </c>
      <c r="M1380" s="51">
        <v>23572727.27272727</v>
      </c>
      <c r="N1380" s="51">
        <v>23572727.27272727</v>
      </c>
      <c r="O1380" s="51">
        <v>23572727.27272727</v>
      </c>
      <c r="P1380" s="51">
        <v>23572727.27272727</v>
      </c>
      <c r="Q1380" s="51">
        <v>23572727.27272727</v>
      </c>
      <c r="R1380" s="51">
        <v>23572727.27272727</v>
      </c>
      <c r="S1380" s="51">
        <v>23572727.27272727</v>
      </c>
      <c r="T1380" s="51">
        <v>23572727.27272727</v>
      </c>
    </row>
    <row r="1381" spans="1:20" s="10" customFormat="1" ht="87.75" customHeight="1" x14ac:dyDescent="0.3">
      <c r="A1381" s="13">
        <v>1370</v>
      </c>
      <c r="B1381" s="376"/>
      <c r="C1381" s="55" t="s">
        <v>559</v>
      </c>
      <c r="D1381" s="56" t="s">
        <v>567</v>
      </c>
      <c r="E1381" s="392"/>
      <c r="F1381" s="65"/>
      <c r="G1381" s="390"/>
      <c r="H1381" s="391"/>
      <c r="I1381" s="373"/>
      <c r="J1381" s="392"/>
      <c r="K1381" s="425"/>
      <c r="L1381" s="51">
        <v>27472727.27272727</v>
      </c>
      <c r="M1381" s="51">
        <v>27472727.27272727</v>
      </c>
      <c r="N1381" s="51">
        <v>27472727.27272727</v>
      </c>
      <c r="O1381" s="51">
        <v>27472727.27272727</v>
      </c>
      <c r="P1381" s="51">
        <v>27472727.27272727</v>
      </c>
      <c r="Q1381" s="51">
        <v>27472727.27272727</v>
      </c>
      <c r="R1381" s="51">
        <v>27472727.27272727</v>
      </c>
      <c r="S1381" s="51">
        <v>27472727.27272727</v>
      </c>
      <c r="T1381" s="51">
        <v>27472727.27272727</v>
      </c>
    </row>
    <row r="1382" spans="1:20" s="10" customFormat="1" ht="87.75" customHeight="1" x14ac:dyDescent="0.3">
      <c r="A1382" s="13">
        <v>1371</v>
      </c>
      <c r="B1382" s="376"/>
      <c r="C1382" s="55" t="s">
        <v>560</v>
      </c>
      <c r="D1382" s="56" t="s">
        <v>567</v>
      </c>
      <c r="E1382" s="392"/>
      <c r="F1382" s="65"/>
      <c r="G1382" s="390"/>
      <c r="H1382" s="391"/>
      <c r="I1382" s="373"/>
      <c r="J1382" s="392"/>
      <c r="K1382" s="425"/>
      <c r="L1382" s="51">
        <v>28818181.818181816</v>
      </c>
      <c r="M1382" s="51">
        <v>28818181.818181816</v>
      </c>
      <c r="N1382" s="51">
        <v>28818181.818181816</v>
      </c>
      <c r="O1382" s="51">
        <v>28818181.818181816</v>
      </c>
      <c r="P1382" s="51">
        <v>28818181.818181816</v>
      </c>
      <c r="Q1382" s="51">
        <v>28818181.818181816</v>
      </c>
      <c r="R1382" s="51">
        <v>28818181.818181816</v>
      </c>
      <c r="S1382" s="51">
        <v>28818181.818181816</v>
      </c>
      <c r="T1382" s="51">
        <v>28818181.818181816</v>
      </c>
    </row>
    <row r="1383" spans="1:20" s="10" customFormat="1" ht="87.75" customHeight="1" x14ac:dyDescent="0.3">
      <c r="A1383" s="13">
        <v>1372</v>
      </c>
      <c r="B1383" s="376"/>
      <c r="C1383" s="55" t="s">
        <v>561</v>
      </c>
      <c r="D1383" s="56" t="s">
        <v>567</v>
      </c>
      <c r="E1383" s="392"/>
      <c r="F1383" s="65"/>
      <c r="G1383" s="390"/>
      <c r="H1383" s="391"/>
      <c r="I1383" s="373"/>
      <c r="J1383" s="392"/>
      <c r="K1383" s="425"/>
      <c r="L1383" s="51">
        <v>32499999.999999996</v>
      </c>
      <c r="M1383" s="51">
        <v>32499999.999999996</v>
      </c>
      <c r="N1383" s="51">
        <v>32499999.999999996</v>
      </c>
      <c r="O1383" s="51">
        <v>32499999.999999996</v>
      </c>
      <c r="P1383" s="51">
        <v>32499999.999999996</v>
      </c>
      <c r="Q1383" s="51">
        <v>32499999.999999996</v>
      </c>
      <c r="R1383" s="51">
        <v>32499999.999999996</v>
      </c>
      <c r="S1383" s="51">
        <v>32499999.999999996</v>
      </c>
      <c r="T1383" s="51">
        <v>32499999.999999996</v>
      </c>
    </row>
    <row r="1384" spans="1:20" s="10" customFormat="1" ht="112.5" customHeight="1" x14ac:dyDescent="0.3">
      <c r="A1384" s="13">
        <v>1373</v>
      </c>
      <c r="B1384" s="376"/>
      <c r="C1384" s="55" t="s">
        <v>562</v>
      </c>
      <c r="D1384" s="11" t="s">
        <v>1231</v>
      </c>
      <c r="E1384" s="12" t="s">
        <v>563</v>
      </c>
      <c r="F1384" s="472"/>
      <c r="G1384" s="390"/>
      <c r="H1384" s="391"/>
      <c r="I1384" s="373"/>
      <c r="J1384" s="392"/>
      <c r="K1384" s="425"/>
      <c r="L1384" s="51">
        <v>3730000</v>
      </c>
      <c r="M1384" s="51">
        <v>3730000</v>
      </c>
      <c r="N1384" s="51">
        <v>3730000</v>
      </c>
      <c r="O1384" s="51">
        <v>3730000</v>
      </c>
      <c r="P1384" s="51">
        <v>3730000</v>
      </c>
      <c r="Q1384" s="51">
        <v>3730000</v>
      </c>
      <c r="R1384" s="51">
        <v>3730000</v>
      </c>
      <c r="S1384" s="51">
        <v>3730000</v>
      </c>
      <c r="T1384" s="51">
        <v>3730000</v>
      </c>
    </row>
    <row r="1385" spans="1:20" s="10" customFormat="1" ht="134.25" customHeight="1" x14ac:dyDescent="0.3">
      <c r="A1385" s="13">
        <v>1374</v>
      </c>
      <c r="B1385" s="376"/>
      <c r="C1385" s="55" t="s">
        <v>564</v>
      </c>
      <c r="D1385" s="11" t="s">
        <v>1231</v>
      </c>
      <c r="E1385" s="12" t="s">
        <v>565</v>
      </c>
      <c r="F1385" s="472"/>
      <c r="G1385" s="390"/>
      <c r="H1385" s="391"/>
      <c r="I1385" s="373"/>
      <c r="J1385" s="392"/>
      <c r="K1385" s="425"/>
      <c r="L1385" s="51">
        <v>7760000</v>
      </c>
      <c r="M1385" s="51">
        <v>7760000</v>
      </c>
      <c r="N1385" s="51">
        <v>7760000</v>
      </c>
      <c r="O1385" s="51">
        <v>7760000</v>
      </c>
      <c r="P1385" s="51">
        <v>7760000</v>
      </c>
      <c r="Q1385" s="51">
        <v>7760000</v>
      </c>
      <c r="R1385" s="51">
        <v>7760000</v>
      </c>
      <c r="S1385" s="51">
        <v>7760000</v>
      </c>
      <c r="T1385" s="51">
        <v>7760000</v>
      </c>
    </row>
    <row r="1386" spans="1:20" s="10" customFormat="1" ht="146.25" customHeight="1" x14ac:dyDescent="0.3">
      <c r="A1386" s="13">
        <v>1375</v>
      </c>
      <c r="B1386" s="376"/>
      <c r="C1386" s="55" t="s">
        <v>1310</v>
      </c>
      <c r="D1386" s="56" t="s">
        <v>1311</v>
      </c>
      <c r="E1386" s="373" t="s">
        <v>1312</v>
      </c>
      <c r="F1386" s="388" t="s">
        <v>1313</v>
      </c>
      <c r="G1386" s="376" t="s">
        <v>1314</v>
      </c>
      <c r="H1386" s="391" t="s">
        <v>17</v>
      </c>
      <c r="I1386" s="373"/>
      <c r="J1386" s="392"/>
      <c r="K1386" s="388" t="s">
        <v>1315</v>
      </c>
      <c r="L1386" s="51">
        <v>3070200</v>
      </c>
      <c r="M1386" s="51">
        <v>3070200</v>
      </c>
      <c r="N1386" s="51">
        <v>3070200</v>
      </c>
      <c r="O1386" s="51">
        <v>3070200</v>
      </c>
      <c r="P1386" s="51">
        <v>3070200</v>
      </c>
      <c r="Q1386" s="51">
        <v>3070200</v>
      </c>
      <c r="R1386" s="51">
        <v>3070200</v>
      </c>
      <c r="S1386" s="51">
        <v>3070200</v>
      </c>
      <c r="T1386" s="51">
        <v>3070200</v>
      </c>
    </row>
    <row r="1387" spans="1:20" s="10" customFormat="1" ht="146.25" customHeight="1" x14ac:dyDescent="0.3">
      <c r="A1387" s="13">
        <v>1376</v>
      </c>
      <c r="B1387" s="376"/>
      <c r="C1387" s="55" t="s">
        <v>1316</v>
      </c>
      <c r="D1387" s="56" t="s">
        <v>1311</v>
      </c>
      <c r="E1387" s="373"/>
      <c r="F1387" s="388"/>
      <c r="G1387" s="376"/>
      <c r="H1387" s="391"/>
      <c r="I1387" s="373"/>
      <c r="J1387" s="392"/>
      <c r="K1387" s="388"/>
      <c r="L1387" s="51">
        <v>3302800</v>
      </c>
      <c r="M1387" s="51">
        <v>3302800</v>
      </c>
      <c r="N1387" s="51">
        <v>3302800</v>
      </c>
      <c r="O1387" s="51">
        <v>3302800</v>
      </c>
      <c r="P1387" s="51">
        <v>3302800</v>
      </c>
      <c r="Q1387" s="51">
        <v>3302800</v>
      </c>
      <c r="R1387" s="51">
        <v>3302800</v>
      </c>
      <c r="S1387" s="51">
        <v>3302800</v>
      </c>
      <c r="T1387" s="51">
        <v>3302800</v>
      </c>
    </row>
    <row r="1388" spans="1:20" s="10" customFormat="1" ht="146.25" customHeight="1" x14ac:dyDescent="0.3">
      <c r="A1388" s="13">
        <v>1377</v>
      </c>
      <c r="B1388" s="376"/>
      <c r="C1388" s="55" t="s">
        <v>1317</v>
      </c>
      <c r="D1388" s="56" t="s">
        <v>1311</v>
      </c>
      <c r="E1388" s="373"/>
      <c r="F1388" s="388"/>
      <c r="G1388" s="376"/>
      <c r="H1388" s="391"/>
      <c r="I1388" s="373"/>
      <c r="J1388" s="392"/>
      <c r="K1388" s="388"/>
      <c r="L1388" s="51">
        <v>3535400</v>
      </c>
      <c r="M1388" s="51">
        <v>3535400</v>
      </c>
      <c r="N1388" s="51">
        <v>3535400</v>
      </c>
      <c r="O1388" s="51">
        <v>3535400</v>
      </c>
      <c r="P1388" s="51">
        <v>3535400</v>
      </c>
      <c r="Q1388" s="51">
        <v>3535400</v>
      </c>
      <c r="R1388" s="51">
        <v>3535400</v>
      </c>
      <c r="S1388" s="51">
        <v>3535400</v>
      </c>
      <c r="T1388" s="51">
        <v>3535400</v>
      </c>
    </row>
    <row r="1389" spans="1:20" s="10" customFormat="1" ht="146.25" customHeight="1" x14ac:dyDescent="0.3">
      <c r="A1389" s="13">
        <v>1378</v>
      </c>
      <c r="B1389" s="376"/>
      <c r="C1389" s="55" t="s">
        <v>1318</v>
      </c>
      <c r="D1389" s="56" t="s">
        <v>1311</v>
      </c>
      <c r="E1389" s="373"/>
      <c r="F1389" s="388"/>
      <c r="G1389" s="376"/>
      <c r="H1389" s="391"/>
      <c r="I1389" s="373"/>
      <c r="J1389" s="392"/>
      <c r="K1389" s="388"/>
      <c r="L1389" s="51">
        <v>3999000</v>
      </c>
      <c r="M1389" s="51">
        <v>3999000</v>
      </c>
      <c r="N1389" s="51">
        <v>3999000</v>
      </c>
      <c r="O1389" s="51">
        <v>3999000</v>
      </c>
      <c r="P1389" s="51">
        <v>3999000</v>
      </c>
      <c r="Q1389" s="51">
        <v>3999000</v>
      </c>
      <c r="R1389" s="51">
        <v>3999000</v>
      </c>
      <c r="S1389" s="51">
        <v>3999000</v>
      </c>
      <c r="T1389" s="51">
        <v>3999000</v>
      </c>
    </row>
    <row r="1390" spans="1:20" s="10" customFormat="1" ht="146.25" customHeight="1" x14ac:dyDescent="0.3">
      <c r="A1390" s="13">
        <v>1379</v>
      </c>
      <c r="B1390" s="376"/>
      <c r="C1390" s="55" t="s">
        <v>1319</v>
      </c>
      <c r="D1390" s="56" t="s">
        <v>1311</v>
      </c>
      <c r="E1390" s="373"/>
      <c r="F1390" s="388"/>
      <c r="G1390" s="376"/>
      <c r="H1390" s="391"/>
      <c r="I1390" s="373"/>
      <c r="J1390" s="392"/>
      <c r="K1390" s="388"/>
      <c r="L1390" s="51">
        <v>4462500</v>
      </c>
      <c r="M1390" s="51">
        <v>4462500</v>
      </c>
      <c r="N1390" s="51">
        <v>4462500</v>
      </c>
      <c r="O1390" s="51">
        <v>4462500</v>
      </c>
      <c r="P1390" s="51">
        <v>4462500</v>
      </c>
      <c r="Q1390" s="51">
        <v>4462500</v>
      </c>
      <c r="R1390" s="51">
        <v>4462500</v>
      </c>
      <c r="S1390" s="51">
        <v>4462500</v>
      </c>
      <c r="T1390" s="51">
        <v>4462500</v>
      </c>
    </row>
    <row r="1391" spans="1:20" s="10" customFormat="1" ht="146.25" customHeight="1" x14ac:dyDescent="0.3">
      <c r="A1391" s="13">
        <v>1380</v>
      </c>
      <c r="B1391" s="376"/>
      <c r="C1391" s="55" t="s">
        <v>1320</v>
      </c>
      <c r="D1391" s="56" t="s">
        <v>1311</v>
      </c>
      <c r="E1391" s="373"/>
      <c r="F1391" s="388"/>
      <c r="G1391" s="376"/>
      <c r="H1391" s="391"/>
      <c r="I1391" s="373"/>
      <c r="J1391" s="392"/>
      <c r="K1391" s="388"/>
      <c r="L1391" s="51">
        <v>4675500</v>
      </c>
      <c r="M1391" s="51">
        <v>4675500</v>
      </c>
      <c r="N1391" s="51">
        <v>4675500</v>
      </c>
      <c r="O1391" s="51">
        <v>4675500</v>
      </c>
      <c r="P1391" s="51">
        <v>4675500</v>
      </c>
      <c r="Q1391" s="51">
        <v>4675500</v>
      </c>
      <c r="R1391" s="51">
        <v>4675500</v>
      </c>
      <c r="S1391" s="51">
        <v>4675500</v>
      </c>
      <c r="T1391" s="51">
        <v>4675500</v>
      </c>
    </row>
    <row r="1392" spans="1:20" s="10" customFormat="1" ht="146.25" customHeight="1" x14ac:dyDescent="0.3">
      <c r="A1392" s="13">
        <v>1381</v>
      </c>
      <c r="B1392" s="376"/>
      <c r="C1392" s="55" t="s">
        <v>1321</v>
      </c>
      <c r="D1392" s="56" t="s">
        <v>1311</v>
      </c>
      <c r="E1392" s="373"/>
      <c r="F1392" s="388"/>
      <c r="G1392" s="376"/>
      <c r="H1392" s="391"/>
      <c r="I1392" s="373"/>
      <c r="J1392" s="392"/>
      <c r="K1392" s="388"/>
      <c r="L1392" s="51">
        <v>5407500</v>
      </c>
      <c r="M1392" s="51">
        <v>5407500</v>
      </c>
      <c r="N1392" s="51">
        <v>5407500</v>
      </c>
      <c r="O1392" s="51">
        <v>5407500</v>
      </c>
      <c r="P1392" s="51">
        <v>5407500</v>
      </c>
      <c r="Q1392" s="51">
        <v>5407500</v>
      </c>
      <c r="R1392" s="51">
        <v>5407500</v>
      </c>
      <c r="S1392" s="51">
        <v>5407500</v>
      </c>
      <c r="T1392" s="51">
        <v>5407500</v>
      </c>
    </row>
    <row r="1393" spans="1:20" s="10" customFormat="1" ht="146.25" customHeight="1" x14ac:dyDescent="0.3">
      <c r="A1393" s="13">
        <v>1382</v>
      </c>
      <c r="B1393" s="376"/>
      <c r="C1393" s="55" t="s">
        <v>1322</v>
      </c>
      <c r="D1393" s="56" t="s">
        <v>1311</v>
      </c>
      <c r="E1393" s="373"/>
      <c r="F1393" s="388"/>
      <c r="G1393" s="376"/>
      <c r="H1393" s="391"/>
      <c r="I1393" s="373"/>
      <c r="J1393" s="392"/>
      <c r="K1393" s="388"/>
      <c r="L1393" s="51">
        <v>5722500</v>
      </c>
      <c r="M1393" s="51">
        <v>5722500</v>
      </c>
      <c r="N1393" s="51">
        <v>5722500</v>
      </c>
      <c r="O1393" s="51">
        <v>5722500</v>
      </c>
      <c r="P1393" s="51">
        <v>5722500</v>
      </c>
      <c r="Q1393" s="51">
        <v>5722500</v>
      </c>
      <c r="R1393" s="51">
        <v>5722500</v>
      </c>
      <c r="S1393" s="51">
        <v>5722500</v>
      </c>
      <c r="T1393" s="51">
        <v>5722500</v>
      </c>
    </row>
    <row r="1394" spans="1:20" s="10" customFormat="1" ht="146.25" customHeight="1" x14ac:dyDescent="0.3">
      <c r="A1394" s="13">
        <v>1383</v>
      </c>
      <c r="B1394" s="376"/>
      <c r="C1394" s="55" t="s">
        <v>1323</v>
      </c>
      <c r="D1394" s="56" t="s">
        <v>1311</v>
      </c>
      <c r="E1394" s="373"/>
      <c r="F1394" s="388"/>
      <c r="G1394" s="376"/>
      <c r="H1394" s="391"/>
      <c r="I1394" s="373"/>
      <c r="J1394" s="392"/>
      <c r="K1394" s="388"/>
      <c r="L1394" s="51">
        <v>6247500</v>
      </c>
      <c r="M1394" s="51">
        <v>6247500</v>
      </c>
      <c r="N1394" s="51">
        <v>6247500</v>
      </c>
      <c r="O1394" s="51">
        <v>6247500</v>
      </c>
      <c r="P1394" s="51">
        <v>6247500</v>
      </c>
      <c r="Q1394" s="51">
        <v>6247500</v>
      </c>
      <c r="R1394" s="51">
        <v>6247500</v>
      </c>
      <c r="S1394" s="51">
        <v>6247500</v>
      </c>
      <c r="T1394" s="51">
        <v>6247500</v>
      </c>
    </row>
    <row r="1395" spans="1:20" s="10" customFormat="1" ht="146.25" customHeight="1" x14ac:dyDescent="0.3">
      <c r="A1395" s="13">
        <v>1384</v>
      </c>
      <c r="B1395" s="376"/>
      <c r="C1395" s="55" t="s">
        <v>1324</v>
      </c>
      <c r="D1395" s="56" t="s">
        <v>1311</v>
      </c>
      <c r="E1395" s="373"/>
      <c r="F1395" s="388"/>
      <c r="G1395" s="376"/>
      <c r="H1395" s="391"/>
      <c r="I1395" s="373"/>
      <c r="J1395" s="392"/>
      <c r="K1395" s="388"/>
      <c r="L1395" s="51">
        <v>6804000</v>
      </c>
      <c r="M1395" s="51">
        <v>6804000</v>
      </c>
      <c r="N1395" s="51">
        <v>6804000</v>
      </c>
      <c r="O1395" s="51">
        <v>6804000</v>
      </c>
      <c r="P1395" s="51">
        <v>6804000</v>
      </c>
      <c r="Q1395" s="51">
        <v>6804000</v>
      </c>
      <c r="R1395" s="51">
        <v>6804000</v>
      </c>
      <c r="S1395" s="51">
        <v>6804000</v>
      </c>
      <c r="T1395" s="51">
        <v>6804000</v>
      </c>
    </row>
    <row r="1396" spans="1:20" s="10" customFormat="1" ht="146.25" customHeight="1" x14ac:dyDescent="0.3">
      <c r="A1396" s="13">
        <v>1385</v>
      </c>
      <c r="B1396" s="376"/>
      <c r="C1396" s="55" t="s">
        <v>1325</v>
      </c>
      <c r="D1396" s="56" t="s">
        <v>1326</v>
      </c>
      <c r="E1396" s="373" t="s">
        <v>1327</v>
      </c>
      <c r="F1396" s="388" t="s">
        <v>1352</v>
      </c>
      <c r="G1396" s="376"/>
      <c r="H1396" s="391"/>
      <c r="I1396" s="373"/>
      <c r="J1396" s="392"/>
      <c r="K1396" s="53"/>
      <c r="L1396" s="51">
        <v>8375000</v>
      </c>
      <c r="M1396" s="51">
        <v>8375000</v>
      </c>
      <c r="N1396" s="51">
        <v>8375000</v>
      </c>
      <c r="O1396" s="51">
        <v>8375000</v>
      </c>
      <c r="P1396" s="51">
        <v>8375000</v>
      </c>
      <c r="Q1396" s="51">
        <v>8375000</v>
      </c>
      <c r="R1396" s="51">
        <v>8375000</v>
      </c>
      <c r="S1396" s="51">
        <v>8375000</v>
      </c>
      <c r="T1396" s="51">
        <v>8375000</v>
      </c>
    </row>
    <row r="1397" spans="1:20" s="10" customFormat="1" ht="146.25" customHeight="1" x14ac:dyDescent="0.3">
      <c r="A1397" s="13">
        <v>1386</v>
      </c>
      <c r="B1397" s="376"/>
      <c r="C1397" s="55" t="s">
        <v>1328</v>
      </c>
      <c r="D1397" s="56" t="s">
        <v>1326</v>
      </c>
      <c r="E1397" s="373"/>
      <c r="F1397" s="388"/>
      <c r="G1397" s="376"/>
      <c r="H1397" s="391"/>
      <c r="I1397" s="373"/>
      <c r="J1397" s="392"/>
      <c r="K1397" s="53"/>
      <c r="L1397" s="51">
        <v>8505000</v>
      </c>
      <c r="M1397" s="51">
        <v>8505000</v>
      </c>
      <c r="N1397" s="51">
        <v>8505000</v>
      </c>
      <c r="O1397" s="51">
        <v>8505000</v>
      </c>
      <c r="P1397" s="51">
        <v>8505000</v>
      </c>
      <c r="Q1397" s="51">
        <v>8505000</v>
      </c>
      <c r="R1397" s="51">
        <v>8505000</v>
      </c>
      <c r="S1397" s="51">
        <v>8505000</v>
      </c>
      <c r="T1397" s="51">
        <v>8505000</v>
      </c>
    </row>
    <row r="1398" spans="1:20" s="10" customFormat="1" ht="146.25" customHeight="1" x14ac:dyDescent="0.3">
      <c r="A1398" s="13">
        <v>1387</v>
      </c>
      <c r="B1398" s="376"/>
      <c r="C1398" s="55" t="s">
        <v>1329</v>
      </c>
      <c r="D1398" s="56" t="s">
        <v>1326</v>
      </c>
      <c r="E1398" s="373"/>
      <c r="F1398" s="388"/>
      <c r="G1398" s="376"/>
      <c r="H1398" s="391"/>
      <c r="I1398" s="373"/>
      <c r="J1398" s="392"/>
      <c r="K1398" s="53"/>
      <c r="L1398" s="51">
        <v>8662500</v>
      </c>
      <c r="M1398" s="51">
        <v>8662500</v>
      </c>
      <c r="N1398" s="51">
        <v>8662500</v>
      </c>
      <c r="O1398" s="51">
        <v>8662500</v>
      </c>
      <c r="P1398" s="51">
        <v>8662500</v>
      </c>
      <c r="Q1398" s="51">
        <v>8662500</v>
      </c>
      <c r="R1398" s="51">
        <v>8662500</v>
      </c>
      <c r="S1398" s="51">
        <v>8662500</v>
      </c>
      <c r="T1398" s="51">
        <v>8662500</v>
      </c>
    </row>
    <row r="1399" spans="1:20" s="10" customFormat="1" ht="146.25" customHeight="1" x14ac:dyDescent="0.3">
      <c r="A1399" s="13">
        <v>1388</v>
      </c>
      <c r="B1399" s="376"/>
      <c r="C1399" s="55" t="s">
        <v>1330</v>
      </c>
      <c r="D1399" s="56" t="s">
        <v>1326</v>
      </c>
      <c r="E1399" s="373"/>
      <c r="F1399" s="388"/>
      <c r="G1399" s="376"/>
      <c r="H1399" s="391"/>
      <c r="I1399" s="373"/>
      <c r="J1399" s="392"/>
      <c r="K1399" s="53"/>
      <c r="L1399" s="51">
        <v>8767500</v>
      </c>
      <c r="M1399" s="51">
        <v>8767500</v>
      </c>
      <c r="N1399" s="51">
        <v>8767500</v>
      </c>
      <c r="O1399" s="51">
        <v>8767500</v>
      </c>
      <c r="P1399" s="51">
        <v>8767500</v>
      </c>
      <c r="Q1399" s="51">
        <v>8767500</v>
      </c>
      <c r="R1399" s="51">
        <v>8767500</v>
      </c>
      <c r="S1399" s="51">
        <v>8767500</v>
      </c>
      <c r="T1399" s="51">
        <v>8767500</v>
      </c>
    </row>
    <row r="1400" spans="1:20" s="10" customFormat="1" ht="146.25" customHeight="1" x14ac:dyDescent="0.3">
      <c r="A1400" s="13">
        <v>1389</v>
      </c>
      <c r="B1400" s="376"/>
      <c r="C1400" s="55" t="s">
        <v>1331</v>
      </c>
      <c r="D1400" s="56" t="s">
        <v>1326</v>
      </c>
      <c r="E1400" s="373"/>
      <c r="F1400" s="388"/>
      <c r="G1400" s="376"/>
      <c r="H1400" s="391"/>
      <c r="I1400" s="373"/>
      <c r="J1400" s="392"/>
      <c r="K1400" s="53"/>
      <c r="L1400" s="51">
        <v>9397500</v>
      </c>
      <c r="M1400" s="51">
        <v>9397500</v>
      </c>
      <c r="N1400" s="51">
        <v>9397500</v>
      </c>
      <c r="O1400" s="51">
        <v>9397500</v>
      </c>
      <c r="P1400" s="51">
        <v>9397500</v>
      </c>
      <c r="Q1400" s="51">
        <v>9397500</v>
      </c>
      <c r="R1400" s="51">
        <v>9397500</v>
      </c>
      <c r="S1400" s="51">
        <v>9397500</v>
      </c>
      <c r="T1400" s="51">
        <v>9397500</v>
      </c>
    </row>
    <row r="1401" spans="1:20" s="10" customFormat="1" ht="146.25" customHeight="1" x14ac:dyDescent="0.3">
      <c r="A1401" s="13">
        <v>1390</v>
      </c>
      <c r="B1401" s="376"/>
      <c r="C1401" s="55" t="s">
        <v>1332</v>
      </c>
      <c r="D1401" s="56" t="s">
        <v>1326</v>
      </c>
      <c r="E1401" s="373"/>
      <c r="F1401" s="388"/>
      <c r="G1401" s="376"/>
      <c r="H1401" s="391"/>
      <c r="I1401" s="373"/>
      <c r="J1401" s="392"/>
      <c r="K1401" s="53"/>
      <c r="L1401" s="51">
        <v>10290000</v>
      </c>
      <c r="M1401" s="51">
        <v>10290000</v>
      </c>
      <c r="N1401" s="51">
        <v>10290000</v>
      </c>
      <c r="O1401" s="51">
        <v>10290000</v>
      </c>
      <c r="P1401" s="51">
        <v>10290000</v>
      </c>
      <c r="Q1401" s="51">
        <v>10290000</v>
      </c>
      <c r="R1401" s="51">
        <v>10290000</v>
      </c>
      <c r="S1401" s="51">
        <v>10290000</v>
      </c>
      <c r="T1401" s="51">
        <v>10290000</v>
      </c>
    </row>
    <row r="1402" spans="1:20" s="10" customFormat="1" ht="146.25" customHeight="1" x14ac:dyDescent="0.3">
      <c r="A1402" s="13">
        <v>1391</v>
      </c>
      <c r="B1402" s="376"/>
      <c r="C1402" s="55" t="s">
        <v>1333</v>
      </c>
      <c r="D1402" s="56" t="s">
        <v>1326</v>
      </c>
      <c r="E1402" s="373" t="s">
        <v>1327</v>
      </c>
      <c r="F1402" s="388" t="s">
        <v>1353</v>
      </c>
      <c r="G1402" s="376"/>
      <c r="H1402" s="391"/>
      <c r="I1402" s="373"/>
      <c r="J1402" s="392"/>
      <c r="K1402" s="53"/>
      <c r="L1402" s="51">
        <v>6153000</v>
      </c>
      <c r="M1402" s="51">
        <v>6153000</v>
      </c>
      <c r="N1402" s="51">
        <v>6153000</v>
      </c>
      <c r="O1402" s="51">
        <v>6153000</v>
      </c>
      <c r="P1402" s="51">
        <v>6153000</v>
      </c>
      <c r="Q1402" s="51">
        <v>6153000</v>
      </c>
      <c r="R1402" s="51">
        <v>6153000</v>
      </c>
      <c r="S1402" s="51">
        <v>6153000</v>
      </c>
      <c r="T1402" s="51">
        <v>6153000</v>
      </c>
    </row>
    <row r="1403" spans="1:20" s="10" customFormat="1" ht="146.25" customHeight="1" x14ac:dyDescent="0.3">
      <c r="A1403" s="13">
        <v>1392</v>
      </c>
      <c r="B1403" s="376"/>
      <c r="C1403" s="55" t="s">
        <v>1334</v>
      </c>
      <c r="D1403" s="56" t="s">
        <v>1326</v>
      </c>
      <c r="E1403" s="373"/>
      <c r="F1403" s="388"/>
      <c r="G1403" s="376"/>
      <c r="H1403" s="391"/>
      <c r="I1403" s="373"/>
      <c r="J1403" s="392"/>
      <c r="K1403" s="53"/>
      <c r="L1403" s="51">
        <v>6352500</v>
      </c>
      <c r="M1403" s="51">
        <v>6352500</v>
      </c>
      <c r="N1403" s="51">
        <v>6352500</v>
      </c>
      <c r="O1403" s="51">
        <v>6352500</v>
      </c>
      <c r="P1403" s="51">
        <v>6352500</v>
      </c>
      <c r="Q1403" s="51">
        <v>6352500</v>
      </c>
      <c r="R1403" s="51">
        <v>6352500</v>
      </c>
      <c r="S1403" s="51">
        <v>6352500</v>
      </c>
      <c r="T1403" s="51">
        <v>6352500</v>
      </c>
    </row>
    <row r="1404" spans="1:20" s="10" customFormat="1" ht="146.25" customHeight="1" x14ac:dyDescent="0.3">
      <c r="A1404" s="13">
        <v>1393</v>
      </c>
      <c r="B1404" s="376"/>
      <c r="C1404" s="55" t="s">
        <v>1335</v>
      </c>
      <c r="D1404" s="56" t="s">
        <v>1326</v>
      </c>
      <c r="E1404" s="373"/>
      <c r="F1404" s="388"/>
      <c r="G1404" s="376"/>
      <c r="H1404" s="391"/>
      <c r="I1404" s="373"/>
      <c r="J1404" s="392"/>
      <c r="K1404" s="53"/>
      <c r="L1404" s="51">
        <v>6562500</v>
      </c>
      <c r="M1404" s="51">
        <v>6562500</v>
      </c>
      <c r="N1404" s="51">
        <v>6562500</v>
      </c>
      <c r="O1404" s="51">
        <v>6562500</v>
      </c>
      <c r="P1404" s="51">
        <v>6562500</v>
      </c>
      <c r="Q1404" s="51">
        <v>6562500</v>
      </c>
      <c r="R1404" s="51">
        <v>6562500</v>
      </c>
      <c r="S1404" s="51">
        <v>6562500</v>
      </c>
      <c r="T1404" s="51">
        <v>6562500</v>
      </c>
    </row>
    <row r="1405" spans="1:20" s="10" customFormat="1" ht="146.25" customHeight="1" x14ac:dyDescent="0.3">
      <c r="A1405" s="13">
        <v>1394</v>
      </c>
      <c r="B1405" s="376"/>
      <c r="C1405" s="55" t="s">
        <v>1336</v>
      </c>
      <c r="D1405" s="56" t="s">
        <v>1326</v>
      </c>
      <c r="E1405" s="373"/>
      <c r="F1405" s="388"/>
      <c r="G1405" s="376"/>
      <c r="H1405" s="391"/>
      <c r="I1405" s="373"/>
      <c r="J1405" s="392"/>
      <c r="K1405" s="53"/>
      <c r="L1405" s="51">
        <v>6772500</v>
      </c>
      <c r="M1405" s="51">
        <v>6772500</v>
      </c>
      <c r="N1405" s="51">
        <v>6772500</v>
      </c>
      <c r="O1405" s="51">
        <v>6772500</v>
      </c>
      <c r="P1405" s="51">
        <v>6772500</v>
      </c>
      <c r="Q1405" s="51">
        <v>6772500</v>
      </c>
      <c r="R1405" s="51">
        <v>6772500</v>
      </c>
      <c r="S1405" s="51">
        <v>6772500</v>
      </c>
      <c r="T1405" s="51">
        <v>6772500</v>
      </c>
    </row>
    <row r="1406" spans="1:20" s="10" customFormat="1" ht="146.25" customHeight="1" x14ac:dyDescent="0.3">
      <c r="A1406" s="13">
        <v>1395</v>
      </c>
      <c r="B1406" s="376"/>
      <c r="C1406" s="55" t="s">
        <v>1337</v>
      </c>
      <c r="D1406" s="56" t="s">
        <v>1326</v>
      </c>
      <c r="E1406" s="373"/>
      <c r="F1406" s="388"/>
      <c r="G1406" s="376"/>
      <c r="H1406" s="391"/>
      <c r="I1406" s="373"/>
      <c r="J1406" s="392"/>
      <c r="K1406" s="53"/>
      <c r="L1406" s="51">
        <v>6982500</v>
      </c>
      <c r="M1406" s="51">
        <v>6982500</v>
      </c>
      <c r="N1406" s="51">
        <v>6982500</v>
      </c>
      <c r="O1406" s="51">
        <v>6982500</v>
      </c>
      <c r="P1406" s="51">
        <v>6982500</v>
      </c>
      <c r="Q1406" s="51">
        <v>6982500</v>
      </c>
      <c r="R1406" s="51">
        <v>6982500</v>
      </c>
      <c r="S1406" s="51">
        <v>6982500</v>
      </c>
      <c r="T1406" s="51">
        <v>6982500</v>
      </c>
    </row>
    <row r="1407" spans="1:20" s="10" customFormat="1" ht="146.25" customHeight="1" x14ac:dyDescent="0.3">
      <c r="A1407" s="13">
        <v>1396</v>
      </c>
      <c r="B1407" s="376"/>
      <c r="C1407" s="55" t="s">
        <v>1338</v>
      </c>
      <c r="D1407" s="56" t="s">
        <v>1326</v>
      </c>
      <c r="E1407" s="373"/>
      <c r="F1407" s="388"/>
      <c r="G1407" s="376"/>
      <c r="H1407" s="391"/>
      <c r="I1407" s="373"/>
      <c r="J1407" s="392"/>
      <c r="K1407" s="53"/>
      <c r="L1407" s="51">
        <v>7297500</v>
      </c>
      <c r="M1407" s="51">
        <v>7297500</v>
      </c>
      <c r="N1407" s="51">
        <v>7297500</v>
      </c>
      <c r="O1407" s="51">
        <v>7297500</v>
      </c>
      <c r="P1407" s="51">
        <v>7297500</v>
      </c>
      <c r="Q1407" s="51">
        <v>7297500</v>
      </c>
      <c r="R1407" s="51">
        <v>7297500</v>
      </c>
      <c r="S1407" s="51">
        <v>7297500</v>
      </c>
      <c r="T1407" s="51">
        <v>7297500</v>
      </c>
    </row>
    <row r="1408" spans="1:20" s="10" customFormat="1" ht="146.25" customHeight="1" x14ac:dyDescent="0.3">
      <c r="A1408" s="13">
        <v>1397</v>
      </c>
      <c r="B1408" s="376"/>
      <c r="C1408" s="55" t="s">
        <v>1339</v>
      </c>
      <c r="D1408" s="56" t="s">
        <v>1326</v>
      </c>
      <c r="E1408" s="373"/>
      <c r="F1408" s="388"/>
      <c r="G1408" s="376"/>
      <c r="H1408" s="391"/>
      <c r="I1408" s="373"/>
      <c r="J1408" s="392"/>
      <c r="K1408" s="53"/>
      <c r="L1408" s="51">
        <v>7875000</v>
      </c>
      <c r="M1408" s="51">
        <v>7875000</v>
      </c>
      <c r="N1408" s="51">
        <v>7875000</v>
      </c>
      <c r="O1408" s="51">
        <v>7875000</v>
      </c>
      <c r="P1408" s="51">
        <v>7875000</v>
      </c>
      <c r="Q1408" s="51">
        <v>7875000</v>
      </c>
      <c r="R1408" s="51">
        <v>7875000</v>
      </c>
      <c r="S1408" s="51">
        <v>7875000</v>
      </c>
      <c r="T1408" s="51">
        <v>7875000</v>
      </c>
    </row>
    <row r="1409" spans="1:20" s="10" customFormat="1" ht="146.25" customHeight="1" x14ac:dyDescent="0.3">
      <c r="A1409" s="13">
        <v>1398</v>
      </c>
      <c r="B1409" s="376"/>
      <c r="C1409" s="55" t="s">
        <v>1340</v>
      </c>
      <c r="D1409" s="56" t="s">
        <v>1326</v>
      </c>
      <c r="E1409" s="373"/>
      <c r="F1409" s="388"/>
      <c r="G1409" s="376"/>
      <c r="H1409" s="391"/>
      <c r="I1409" s="373"/>
      <c r="J1409" s="392"/>
      <c r="K1409" s="53"/>
      <c r="L1409" s="51">
        <v>8767500</v>
      </c>
      <c r="M1409" s="51">
        <v>8767500</v>
      </c>
      <c r="N1409" s="51">
        <v>8767500</v>
      </c>
      <c r="O1409" s="51">
        <v>8767500</v>
      </c>
      <c r="P1409" s="51">
        <v>8767500</v>
      </c>
      <c r="Q1409" s="51">
        <v>8767500</v>
      </c>
      <c r="R1409" s="51">
        <v>8767500</v>
      </c>
      <c r="S1409" s="51">
        <v>8767500</v>
      </c>
      <c r="T1409" s="51">
        <v>8767500</v>
      </c>
    </row>
    <row r="1410" spans="1:20" s="10" customFormat="1" ht="146.25" customHeight="1" x14ac:dyDescent="0.3">
      <c r="A1410" s="13">
        <v>1399</v>
      </c>
      <c r="B1410" s="376"/>
      <c r="C1410" s="55" t="s">
        <v>1341</v>
      </c>
      <c r="D1410" s="56" t="s">
        <v>568</v>
      </c>
      <c r="E1410" s="373" t="s">
        <v>1342</v>
      </c>
      <c r="F1410" s="425" t="s">
        <v>1348</v>
      </c>
      <c r="G1410" s="469" t="s">
        <v>1349</v>
      </c>
      <c r="H1410" s="391"/>
      <c r="I1410" s="373"/>
      <c r="J1410" s="389" t="s">
        <v>2530</v>
      </c>
      <c r="K1410" s="388"/>
      <c r="L1410" s="51">
        <v>7260000</v>
      </c>
      <c r="M1410" s="51">
        <v>7260000</v>
      </c>
      <c r="N1410" s="51">
        <v>7260000</v>
      </c>
      <c r="O1410" s="51">
        <v>7260000</v>
      </c>
      <c r="P1410" s="51">
        <v>7260000</v>
      </c>
      <c r="Q1410" s="51">
        <v>7260000</v>
      </c>
      <c r="R1410" s="51">
        <v>7260000</v>
      </c>
      <c r="S1410" s="51">
        <v>7260000</v>
      </c>
      <c r="T1410" s="51">
        <v>7260000</v>
      </c>
    </row>
    <row r="1411" spans="1:20" s="10" customFormat="1" ht="146.25" customHeight="1" x14ac:dyDescent="0.3">
      <c r="A1411" s="13">
        <v>1400</v>
      </c>
      <c r="B1411" s="376"/>
      <c r="C1411" s="55" t="s">
        <v>1343</v>
      </c>
      <c r="D1411" s="56" t="s">
        <v>568</v>
      </c>
      <c r="E1411" s="373"/>
      <c r="F1411" s="388"/>
      <c r="G1411" s="469"/>
      <c r="H1411" s="391"/>
      <c r="I1411" s="373"/>
      <c r="J1411" s="389"/>
      <c r="K1411" s="388"/>
      <c r="L1411" s="51">
        <v>8850000</v>
      </c>
      <c r="M1411" s="51">
        <v>8850000</v>
      </c>
      <c r="N1411" s="51">
        <v>8850000</v>
      </c>
      <c r="O1411" s="51">
        <v>8850000</v>
      </c>
      <c r="P1411" s="51">
        <v>8850000</v>
      </c>
      <c r="Q1411" s="51">
        <v>8850000</v>
      </c>
      <c r="R1411" s="51">
        <v>8850000</v>
      </c>
      <c r="S1411" s="51">
        <v>8850000</v>
      </c>
      <c r="T1411" s="51">
        <v>8850000</v>
      </c>
    </row>
    <row r="1412" spans="1:20" s="10" customFormat="1" ht="171" customHeight="1" x14ac:dyDescent="0.3">
      <c r="A1412" s="13">
        <v>1401</v>
      </c>
      <c r="B1412" s="376"/>
      <c r="C1412" s="55" t="s">
        <v>1344</v>
      </c>
      <c r="D1412" s="56" t="s">
        <v>568</v>
      </c>
      <c r="E1412" s="373"/>
      <c r="F1412" s="388"/>
      <c r="G1412" s="469"/>
      <c r="H1412" s="391"/>
      <c r="I1412" s="373"/>
      <c r="J1412" s="389"/>
      <c r="K1412" s="388"/>
      <c r="L1412" s="51">
        <v>8910000</v>
      </c>
      <c r="M1412" s="51">
        <v>8910000</v>
      </c>
      <c r="N1412" s="51">
        <v>8910000</v>
      </c>
      <c r="O1412" s="51">
        <v>8910000</v>
      </c>
      <c r="P1412" s="51">
        <v>8910000</v>
      </c>
      <c r="Q1412" s="51">
        <v>8910000</v>
      </c>
      <c r="R1412" s="51">
        <v>8910000</v>
      </c>
      <c r="S1412" s="51">
        <v>8910000</v>
      </c>
      <c r="T1412" s="51">
        <v>8910000</v>
      </c>
    </row>
    <row r="1413" spans="1:20" s="10" customFormat="1" ht="171" customHeight="1" x14ac:dyDescent="0.3">
      <c r="A1413" s="13">
        <v>1402</v>
      </c>
      <c r="B1413" s="376"/>
      <c r="C1413" s="55" t="s">
        <v>1345</v>
      </c>
      <c r="D1413" s="56" t="s">
        <v>568</v>
      </c>
      <c r="E1413" s="373"/>
      <c r="F1413" s="388"/>
      <c r="G1413" s="469"/>
      <c r="H1413" s="391"/>
      <c r="I1413" s="373"/>
      <c r="J1413" s="389"/>
      <c r="K1413" s="388"/>
      <c r="L1413" s="51">
        <v>9150000</v>
      </c>
      <c r="M1413" s="51">
        <v>9150000</v>
      </c>
      <c r="N1413" s="51">
        <v>9150000</v>
      </c>
      <c r="O1413" s="51">
        <v>9150000</v>
      </c>
      <c r="P1413" s="51">
        <v>9150000</v>
      </c>
      <c r="Q1413" s="51">
        <v>9150000</v>
      </c>
      <c r="R1413" s="51">
        <v>9150000</v>
      </c>
      <c r="S1413" s="51">
        <v>9150000</v>
      </c>
      <c r="T1413" s="51">
        <v>9150000</v>
      </c>
    </row>
    <row r="1414" spans="1:20" s="10" customFormat="1" ht="171" customHeight="1" x14ac:dyDescent="0.3">
      <c r="A1414" s="13">
        <v>1403</v>
      </c>
      <c r="B1414" s="376"/>
      <c r="C1414" s="55" t="s">
        <v>1346</v>
      </c>
      <c r="D1414" s="56" t="s">
        <v>568</v>
      </c>
      <c r="E1414" s="373"/>
      <c r="F1414" s="388"/>
      <c r="G1414" s="469"/>
      <c r="H1414" s="391"/>
      <c r="I1414" s="373"/>
      <c r="J1414" s="389"/>
      <c r="K1414" s="388"/>
      <c r="L1414" s="51">
        <v>9590000</v>
      </c>
      <c r="M1414" s="51">
        <v>9590000</v>
      </c>
      <c r="N1414" s="51">
        <v>9590000</v>
      </c>
      <c r="O1414" s="51">
        <v>9590000</v>
      </c>
      <c r="P1414" s="51">
        <v>9590000</v>
      </c>
      <c r="Q1414" s="51">
        <v>9590000</v>
      </c>
      <c r="R1414" s="51">
        <v>9590000</v>
      </c>
      <c r="S1414" s="51">
        <v>9590000</v>
      </c>
      <c r="T1414" s="51">
        <v>9590000</v>
      </c>
    </row>
    <row r="1415" spans="1:20" s="10" customFormat="1" ht="171" customHeight="1" x14ac:dyDescent="0.3">
      <c r="A1415" s="13">
        <v>1404</v>
      </c>
      <c r="B1415" s="376"/>
      <c r="C1415" s="55" t="s">
        <v>1347</v>
      </c>
      <c r="D1415" s="56" t="s">
        <v>568</v>
      </c>
      <c r="E1415" s="373"/>
      <c r="F1415" s="388"/>
      <c r="G1415" s="469"/>
      <c r="H1415" s="391"/>
      <c r="I1415" s="373"/>
      <c r="J1415" s="389"/>
      <c r="K1415" s="388"/>
      <c r="L1415" s="51">
        <v>9700000</v>
      </c>
      <c r="M1415" s="51">
        <v>9700000</v>
      </c>
      <c r="N1415" s="51">
        <v>9700000</v>
      </c>
      <c r="O1415" s="51">
        <v>9700000</v>
      </c>
      <c r="P1415" s="51">
        <v>9700000</v>
      </c>
      <c r="Q1415" s="51">
        <v>9700000</v>
      </c>
      <c r="R1415" s="51">
        <v>9700000</v>
      </c>
      <c r="S1415" s="51">
        <v>9700000</v>
      </c>
      <c r="T1415" s="51">
        <v>9700000</v>
      </c>
    </row>
    <row r="1416" spans="1:20" s="10" customFormat="1" ht="98.25" customHeight="1" x14ac:dyDescent="0.3">
      <c r="A1416" s="13">
        <v>1405</v>
      </c>
      <c r="B1416" s="376"/>
      <c r="C1416" s="84" t="s">
        <v>2975</v>
      </c>
      <c r="D1416" s="85" t="s">
        <v>568</v>
      </c>
      <c r="E1416" s="474" t="s">
        <v>1553</v>
      </c>
      <c r="F1416" s="86" t="s">
        <v>1554</v>
      </c>
      <c r="G1416" s="470" t="s">
        <v>1555</v>
      </c>
      <c r="H1416" s="391" t="s">
        <v>17</v>
      </c>
      <c r="I1416" s="373" t="s">
        <v>823</v>
      </c>
      <c r="J1416" s="427" t="s">
        <v>2984</v>
      </c>
      <c r="K1416" s="477"/>
      <c r="L1416" s="51">
        <v>5740000</v>
      </c>
      <c r="M1416" s="51">
        <v>5740000</v>
      </c>
      <c r="N1416" s="51">
        <v>5740000</v>
      </c>
      <c r="O1416" s="51">
        <v>5740000</v>
      </c>
      <c r="P1416" s="51">
        <v>5740000</v>
      </c>
      <c r="Q1416" s="51">
        <v>5740000</v>
      </c>
      <c r="R1416" s="51">
        <v>5740000</v>
      </c>
      <c r="S1416" s="51">
        <v>5740000</v>
      </c>
      <c r="T1416" s="51">
        <v>5740000</v>
      </c>
    </row>
    <row r="1417" spans="1:20" s="10" customFormat="1" ht="98.25" customHeight="1" x14ac:dyDescent="0.3">
      <c r="A1417" s="13">
        <v>1406</v>
      </c>
      <c r="B1417" s="376"/>
      <c r="C1417" s="84" t="s">
        <v>2976</v>
      </c>
      <c r="D1417" s="85" t="s">
        <v>568</v>
      </c>
      <c r="E1417" s="475"/>
      <c r="F1417" s="86" t="s">
        <v>1554</v>
      </c>
      <c r="G1417" s="470"/>
      <c r="H1417" s="391"/>
      <c r="I1417" s="373"/>
      <c r="J1417" s="427"/>
      <c r="K1417" s="478"/>
      <c r="L1417" s="51">
        <v>6820000</v>
      </c>
      <c r="M1417" s="51">
        <v>6820000</v>
      </c>
      <c r="N1417" s="51">
        <v>6820000</v>
      </c>
      <c r="O1417" s="51">
        <v>6820000</v>
      </c>
      <c r="P1417" s="51">
        <v>6820000</v>
      </c>
      <c r="Q1417" s="51">
        <v>6820000</v>
      </c>
      <c r="R1417" s="51">
        <v>6820000</v>
      </c>
      <c r="S1417" s="51">
        <v>6820000</v>
      </c>
      <c r="T1417" s="51">
        <v>6820000</v>
      </c>
    </row>
    <row r="1418" spans="1:20" s="10" customFormat="1" ht="98.25" customHeight="1" x14ac:dyDescent="0.3">
      <c r="A1418" s="13">
        <v>1407</v>
      </c>
      <c r="B1418" s="376"/>
      <c r="C1418" s="84" t="s">
        <v>2977</v>
      </c>
      <c r="D1418" s="85" t="s">
        <v>568</v>
      </c>
      <c r="E1418" s="475"/>
      <c r="F1418" s="86" t="s">
        <v>1554</v>
      </c>
      <c r="G1418" s="470"/>
      <c r="H1418" s="391"/>
      <c r="I1418" s="373"/>
      <c r="J1418" s="427"/>
      <c r="K1418" s="478"/>
      <c r="L1418" s="51">
        <v>7350000</v>
      </c>
      <c r="M1418" s="51">
        <v>7350000</v>
      </c>
      <c r="N1418" s="51">
        <v>7350000</v>
      </c>
      <c r="O1418" s="51">
        <v>7350000</v>
      </c>
      <c r="P1418" s="51">
        <v>7350000</v>
      </c>
      <c r="Q1418" s="51">
        <v>7350000</v>
      </c>
      <c r="R1418" s="51">
        <v>7350000</v>
      </c>
      <c r="S1418" s="51">
        <v>7350000</v>
      </c>
      <c r="T1418" s="51">
        <v>7350000</v>
      </c>
    </row>
    <row r="1419" spans="1:20" s="10" customFormat="1" ht="98.25" customHeight="1" x14ac:dyDescent="0.3">
      <c r="A1419" s="13">
        <v>1408</v>
      </c>
      <c r="B1419" s="376"/>
      <c r="C1419" s="84" t="s">
        <v>2978</v>
      </c>
      <c r="D1419" s="85" t="s">
        <v>568</v>
      </c>
      <c r="E1419" s="475"/>
      <c r="F1419" s="86" t="s">
        <v>1556</v>
      </c>
      <c r="G1419" s="470"/>
      <c r="H1419" s="391"/>
      <c r="I1419" s="373"/>
      <c r="J1419" s="427"/>
      <c r="K1419" s="478"/>
      <c r="L1419" s="51">
        <v>7950000</v>
      </c>
      <c r="M1419" s="51">
        <v>7950000</v>
      </c>
      <c r="N1419" s="51">
        <v>7950000</v>
      </c>
      <c r="O1419" s="51">
        <v>7950000</v>
      </c>
      <c r="P1419" s="51">
        <v>7950000</v>
      </c>
      <c r="Q1419" s="51">
        <v>7950000</v>
      </c>
      <c r="R1419" s="51">
        <v>7950000</v>
      </c>
      <c r="S1419" s="51">
        <v>7950000</v>
      </c>
      <c r="T1419" s="51">
        <v>7950000</v>
      </c>
    </row>
    <row r="1420" spans="1:20" s="10" customFormat="1" ht="98.25" customHeight="1" x14ac:dyDescent="0.3">
      <c r="A1420" s="13">
        <v>1409</v>
      </c>
      <c r="B1420" s="376"/>
      <c r="C1420" s="84" t="s">
        <v>2979</v>
      </c>
      <c r="D1420" s="85" t="s">
        <v>568</v>
      </c>
      <c r="E1420" s="475"/>
      <c r="F1420" s="86" t="s">
        <v>1556</v>
      </c>
      <c r="G1420" s="470"/>
      <c r="H1420" s="391"/>
      <c r="I1420" s="373"/>
      <c r="J1420" s="427"/>
      <c r="K1420" s="478"/>
      <c r="L1420" s="51">
        <v>8340000</v>
      </c>
      <c r="M1420" s="51">
        <v>8340000</v>
      </c>
      <c r="N1420" s="51">
        <v>8340000</v>
      </c>
      <c r="O1420" s="51">
        <v>8340000</v>
      </c>
      <c r="P1420" s="51">
        <v>8340000</v>
      </c>
      <c r="Q1420" s="51">
        <v>8340000</v>
      </c>
      <c r="R1420" s="51">
        <v>8340000</v>
      </c>
      <c r="S1420" s="51">
        <v>8340000</v>
      </c>
      <c r="T1420" s="51">
        <v>8340000</v>
      </c>
    </row>
    <row r="1421" spans="1:20" s="10" customFormat="1" ht="98.25" customHeight="1" x14ac:dyDescent="0.3">
      <c r="A1421" s="13">
        <v>1410</v>
      </c>
      <c r="B1421" s="376"/>
      <c r="C1421" s="84" t="s">
        <v>2980</v>
      </c>
      <c r="D1421" s="85" t="s">
        <v>568</v>
      </c>
      <c r="E1421" s="475"/>
      <c r="F1421" s="86" t="s">
        <v>1556</v>
      </c>
      <c r="G1421" s="470"/>
      <c r="H1421" s="391"/>
      <c r="I1421" s="373"/>
      <c r="J1421" s="427"/>
      <c r="K1421" s="478"/>
      <c r="L1421" s="51">
        <v>8850000</v>
      </c>
      <c r="M1421" s="51">
        <v>8850000</v>
      </c>
      <c r="N1421" s="51">
        <v>8850000</v>
      </c>
      <c r="O1421" s="51">
        <v>8850000</v>
      </c>
      <c r="P1421" s="51">
        <v>8850000</v>
      </c>
      <c r="Q1421" s="51">
        <v>8850000</v>
      </c>
      <c r="R1421" s="51">
        <v>8850000</v>
      </c>
      <c r="S1421" s="51">
        <v>8850000</v>
      </c>
      <c r="T1421" s="51">
        <v>8850000</v>
      </c>
    </row>
    <row r="1422" spans="1:20" s="10" customFormat="1" ht="98.25" customHeight="1" x14ac:dyDescent="0.3">
      <c r="A1422" s="13">
        <v>1411</v>
      </c>
      <c r="B1422" s="376"/>
      <c r="C1422" s="84" t="s">
        <v>2981</v>
      </c>
      <c r="D1422" s="85" t="s">
        <v>568</v>
      </c>
      <c r="E1422" s="475"/>
      <c r="F1422" s="86" t="s">
        <v>1556</v>
      </c>
      <c r="G1422" s="470"/>
      <c r="H1422" s="391"/>
      <c r="I1422" s="373"/>
      <c r="J1422" s="427"/>
      <c r="K1422" s="478"/>
      <c r="L1422" s="51">
        <v>9050000</v>
      </c>
      <c r="M1422" s="51">
        <v>9050000</v>
      </c>
      <c r="N1422" s="51">
        <v>9050000</v>
      </c>
      <c r="O1422" s="51">
        <v>9050000</v>
      </c>
      <c r="P1422" s="51">
        <v>9050000</v>
      </c>
      <c r="Q1422" s="51">
        <v>9050000</v>
      </c>
      <c r="R1422" s="51">
        <v>9050000</v>
      </c>
      <c r="S1422" s="51">
        <v>9050000</v>
      </c>
      <c r="T1422" s="51">
        <v>9050000</v>
      </c>
    </row>
    <row r="1423" spans="1:20" s="10" customFormat="1" ht="98.25" customHeight="1" x14ac:dyDescent="0.3">
      <c r="A1423" s="13">
        <v>1412</v>
      </c>
      <c r="B1423" s="376"/>
      <c r="C1423" s="84" t="s">
        <v>1557</v>
      </c>
      <c r="D1423" s="85" t="s">
        <v>568</v>
      </c>
      <c r="E1423" s="475"/>
      <c r="F1423" s="86" t="s">
        <v>2982</v>
      </c>
      <c r="G1423" s="470"/>
      <c r="H1423" s="391"/>
      <c r="I1423" s="373"/>
      <c r="J1423" s="427"/>
      <c r="K1423" s="478"/>
      <c r="L1423" s="51">
        <v>5250000</v>
      </c>
      <c r="M1423" s="51">
        <v>5250000</v>
      </c>
      <c r="N1423" s="51">
        <v>5250000</v>
      </c>
      <c r="O1423" s="51">
        <v>5250000</v>
      </c>
      <c r="P1423" s="51">
        <v>5250000</v>
      </c>
      <c r="Q1423" s="51">
        <v>5250000</v>
      </c>
      <c r="R1423" s="51">
        <v>5250000</v>
      </c>
      <c r="S1423" s="51">
        <v>5250000</v>
      </c>
      <c r="T1423" s="51">
        <v>5250000</v>
      </c>
    </row>
    <row r="1424" spans="1:20" s="10" customFormat="1" ht="98.25" customHeight="1" x14ac:dyDescent="0.3">
      <c r="A1424" s="13">
        <v>1413</v>
      </c>
      <c r="B1424" s="376"/>
      <c r="C1424" s="84" t="s">
        <v>1558</v>
      </c>
      <c r="D1424" s="85" t="s">
        <v>568</v>
      </c>
      <c r="E1424" s="475"/>
      <c r="F1424" s="86" t="s">
        <v>2982</v>
      </c>
      <c r="G1424" s="470"/>
      <c r="H1424" s="391"/>
      <c r="I1424" s="373"/>
      <c r="J1424" s="427"/>
      <c r="K1424" s="478"/>
      <c r="L1424" s="51">
        <v>6500000</v>
      </c>
      <c r="M1424" s="51">
        <v>6500000</v>
      </c>
      <c r="N1424" s="51">
        <v>6500000</v>
      </c>
      <c r="O1424" s="51">
        <v>6500000</v>
      </c>
      <c r="P1424" s="51">
        <v>6500000</v>
      </c>
      <c r="Q1424" s="51">
        <v>6500000</v>
      </c>
      <c r="R1424" s="51">
        <v>6500000</v>
      </c>
      <c r="S1424" s="51">
        <v>6500000</v>
      </c>
      <c r="T1424" s="51">
        <v>6500000</v>
      </c>
    </row>
    <row r="1425" spans="1:20" s="10" customFormat="1" ht="98.25" customHeight="1" x14ac:dyDescent="0.3">
      <c r="A1425" s="13">
        <v>1414</v>
      </c>
      <c r="B1425" s="376"/>
      <c r="C1425" s="84" t="s">
        <v>1559</v>
      </c>
      <c r="D1425" s="85" t="s">
        <v>568</v>
      </c>
      <c r="E1425" s="475"/>
      <c r="F1425" s="86" t="s">
        <v>2982</v>
      </c>
      <c r="G1425" s="470"/>
      <c r="H1425" s="391"/>
      <c r="I1425" s="373"/>
      <c r="J1425" s="427"/>
      <c r="K1425" s="478"/>
      <c r="L1425" s="51">
        <v>7150000</v>
      </c>
      <c r="M1425" s="51">
        <v>7150000</v>
      </c>
      <c r="N1425" s="51">
        <v>7150000</v>
      </c>
      <c r="O1425" s="51">
        <v>7150000</v>
      </c>
      <c r="P1425" s="51">
        <v>7150000</v>
      </c>
      <c r="Q1425" s="51">
        <v>7150000</v>
      </c>
      <c r="R1425" s="51">
        <v>7150000</v>
      </c>
      <c r="S1425" s="51">
        <v>7150000</v>
      </c>
      <c r="T1425" s="51">
        <v>7150000</v>
      </c>
    </row>
    <row r="1426" spans="1:20" s="10" customFormat="1" ht="98.25" customHeight="1" x14ac:dyDescent="0.3">
      <c r="A1426" s="13">
        <v>1415</v>
      </c>
      <c r="B1426" s="376"/>
      <c r="C1426" s="84" t="s">
        <v>1560</v>
      </c>
      <c r="D1426" s="85" t="s">
        <v>568</v>
      </c>
      <c r="E1426" s="475"/>
      <c r="F1426" s="86" t="s">
        <v>2982</v>
      </c>
      <c r="G1426" s="470"/>
      <c r="H1426" s="391"/>
      <c r="I1426" s="373"/>
      <c r="J1426" s="427"/>
      <c r="K1426" s="478"/>
      <c r="L1426" s="51">
        <v>7653000</v>
      </c>
      <c r="M1426" s="51">
        <v>7653000</v>
      </c>
      <c r="N1426" s="51">
        <v>7653000</v>
      </c>
      <c r="O1426" s="51">
        <v>7653000</v>
      </c>
      <c r="P1426" s="51">
        <v>7653000</v>
      </c>
      <c r="Q1426" s="51">
        <v>7653000</v>
      </c>
      <c r="R1426" s="51">
        <v>7653000</v>
      </c>
      <c r="S1426" s="51">
        <v>7653000</v>
      </c>
      <c r="T1426" s="51">
        <v>7653000</v>
      </c>
    </row>
    <row r="1427" spans="1:20" s="10" customFormat="1" ht="98.25" customHeight="1" x14ac:dyDescent="0.3">
      <c r="A1427" s="13">
        <v>1416</v>
      </c>
      <c r="B1427" s="376"/>
      <c r="C1427" s="84" t="s">
        <v>1561</v>
      </c>
      <c r="D1427" s="85" t="s">
        <v>568</v>
      </c>
      <c r="E1427" s="475"/>
      <c r="F1427" s="86" t="s">
        <v>2982</v>
      </c>
      <c r="G1427" s="470"/>
      <c r="H1427" s="391"/>
      <c r="I1427" s="373"/>
      <c r="J1427" s="427"/>
      <c r="K1427" s="478"/>
      <c r="L1427" s="51">
        <v>8150000</v>
      </c>
      <c r="M1427" s="51">
        <v>8150000</v>
      </c>
      <c r="N1427" s="51">
        <v>8150000</v>
      </c>
      <c r="O1427" s="51">
        <v>8150000</v>
      </c>
      <c r="P1427" s="51">
        <v>8150000</v>
      </c>
      <c r="Q1427" s="51">
        <v>8150000</v>
      </c>
      <c r="R1427" s="51">
        <v>8150000</v>
      </c>
      <c r="S1427" s="51">
        <v>8150000</v>
      </c>
      <c r="T1427" s="51">
        <v>8150000</v>
      </c>
    </row>
    <row r="1428" spans="1:20" s="10" customFormat="1" ht="98.25" customHeight="1" x14ac:dyDescent="0.3">
      <c r="A1428" s="13">
        <v>1417</v>
      </c>
      <c r="B1428" s="376"/>
      <c r="C1428" s="84" t="s">
        <v>1562</v>
      </c>
      <c r="D1428" s="85" t="s">
        <v>568</v>
      </c>
      <c r="E1428" s="475"/>
      <c r="F1428" s="86" t="s">
        <v>2982</v>
      </c>
      <c r="G1428" s="470"/>
      <c r="H1428" s="391"/>
      <c r="I1428" s="373"/>
      <c r="J1428" s="427"/>
      <c r="K1428" s="478"/>
      <c r="L1428" s="51">
        <v>8600000</v>
      </c>
      <c r="M1428" s="51">
        <v>8600000</v>
      </c>
      <c r="N1428" s="51">
        <v>8600000</v>
      </c>
      <c r="O1428" s="51">
        <v>8600000</v>
      </c>
      <c r="P1428" s="51">
        <v>8600000</v>
      </c>
      <c r="Q1428" s="51">
        <v>8600000</v>
      </c>
      <c r="R1428" s="51">
        <v>8600000</v>
      </c>
      <c r="S1428" s="51">
        <v>8600000</v>
      </c>
      <c r="T1428" s="51">
        <v>8600000</v>
      </c>
    </row>
    <row r="1429" spans="1:20" s="10" customFormat="1" ht="98.25" customHeight="1" x14ac:dyDescent="0.3">
      <c r="A1429" s="13">
        <v>1418</v>
      </c>
      <c r="B1429" s="376"/>
      <c r="C1429" s="84" t="s">
        <v>1563</v>
      </c>
      <c r="D1429" s="85" t="s">
        <v>568</v>
      </c>
      <c r="E1429" s="475"/>
      <c r="F1429" s="86" t="s">
        <v>2982</v>
      </c>
      <c r="G1429" s="470"/>
      <c r="H1429" s="391"/>
      <c r="I1429" s="373"/>
      <c r="J1429" s="427"/>
      <c r="K1429" s="478"/>
      <c r="L1429" s="51">
        <v>8800000</v>
      </c>
      <c r="M1429" s="51">
        <v>8800000</v>
      </c>
      <c r="N1429" s="51">
        <v>8800000</v>
      </c>
      <c r="O1429" s="51">
        <v>8800000</v>
      </c>
      <c r="P1429" s="51">
        <v>8800000</v>
      </c>
      <c r="Q1429" s="51">
        <v>8800000</v>
      </c>
      <c r="R1429" s="51">
        <v>8800000</v>
      </c>
      <c r="S1429" s="51">
        <v>8800000</v>
      </c>
      <c r="T1429" s="51">
        <v>8800000</v>
      </c>
    </row>
    <row r="1430" spans="1:20" s="10" customFormat="1" ht="98.25" customHeight="1" x14ac:dyDescent="0.3">
      <c r="A1430" s="13">
        <v>1419</v>
      </c>
      <c r="B1430" s="376"/>
      <c r="C1430" s="84" t="s">
        <v>1564</v>
      </c>
      <c r="D1430" s="85" t="s">
        <v>568</v>
      </c>
      <c r="E1430" s="475"/>
      <c r="F1430" s="86" t="s">
        <v>2983</v>
      </c>
      <c r="G1430" s="470"/>
      <c r="H1430" s="391"/>
      <c r="I1430" s="373"/>
      <c r="J1430" s="427"/>
      <c r="K1430" s="478"/>
      <c r="L1430" s="51">
        <v>5050000</v>
      </c>
      <c r="M1430" s="51">
        <v>5050000</v>
      </c>
      <c r="N1430" s="51">
        <v>5050000</v>
      </c>
      <c r="O1430" s="51">
        <v>5050000</v>
      </c>
      <c r="P1430" s="51">
        <v>5050000</v>
      </c>
      <c r="Q1430" s="51">
        <v>5050000</v>
      </c>
      <c r="R1430" s="51">
        <v>5050000</v>
      </c>
      <c r="S1430" s="51">
        <v>5050000</v>
      </c>
      <c r="T1430" s="51">
        <v>5050000</v>
      </c>
    </row>
    <row r="1431" spans="1:20" s="10" customFormat="1" ht="98.25" customHeight="1" x14ac:dyDescent="0.3">
      <c r="A1431" s="13">
        <v>1420</v>
      </c>
      <c r="B1431" s="376"/>
      <c r="C1431" s="84" t="s">
        <v>1565</v>
      </c>
      <c r="D1431" s="85" t="s">
        <v>568</v>
      </c>
      <c r="E1431" s="475"/>
      <c r="F1431" s="86" t="s">
        <v>2983</v>
      </c>
      <c r="G1431" s="470"/>
      <c r="H1431" s="391"/>
      <c r="I1431" s="373"/>
      <c r="J1431" s="427"/>
      <c r="K1431" s="478"/>
      <c r="L1431" s="51">
        <v>6350000</v>
      </c>
      <c r="M1431" s="51">
        <v>6350000</v>
      </c>
      <c r="N1431" s="51">
        <v>6350000</v>
      </c>
      <c r="O1431" s="51">
        <v>6350000</v>
      </c>
      <c r="P1431" s="51">
        <v>6350000</v>
      </c>
      <c r="Q1431" s="51">
        <v>6350000</v>
      </c>
      <c r="R1431" s="51">
        <v>6350000</v>
      </c>
      <c r="S1431" s="51">
        <v>6350000</v>
      </c>
      <c r="T1431" s="51">
        <v>6350000</v>
      </c>
    </row>
    <row r="1432" spans="1:20" s="10" customFormat="1" ht="98.25" customHeight="1" x14ac:dyDescent="0.3">
      <c r="A1432" s="13">
        <v>1421</v>
      </c>
      <c r="B1432" s="376"/>
      <c r="C1432" s="84" t="s">
        <v>1566</v>
      </c>
      <c r="D1432" s="85" t="s">
        <v>568</v>
      </c>
      <c r="E1432" s="475"/>
      <c r="F1432" s="86" t="s">
        <v>2983</v>
      </c>
      <c r="G1432" s="470"/>
      <c r="H1432" s="391"/>
      <c r="I1432" s="373"/>
      <c r="J1432" s="427"/>
      <c r="K1432" s="478"/>
      <c r="L1432" s="51">
        <v>6850000</v>
      </c>
      <c r="M1432" s="51">
        <v>6850000</v>
      </c>
      <c r="N1432" s="51">
        <v>6850000</v>
      </c>
      <c r="O1432" s="51">
        <v>6850000</v>
      </c>
      <c r="P1432" s="51">
        <v>6850000</v>
      </c>
      <c r="Q1432" s="51">
        <v>6850000</v>
      </c>
      <c r="R1432" s="51">
        <v>6850000</v>
      </c>
      <c r="S1432" s="51">
        <v>6850000</v>
      </c>
      <c r="T1432" s="51">
        <v>6850000</v>
      </c>
    </row>
    <row r="1433" spans="1:20" s="10" customFormat="1" ht="98.25" customHeight="1" x14ac:dyDescent="0.3">
      <c r="A1433" s="13">
        <v>1422</v>
      </c>
      <c r="B1433" s="376"/>
      <c r="C1433" s="84" t="s">
        <v>1567</v>
      </c>
      <c r="D1433" s="85" t="s">
        <v>568</v>
      </c>
      <c r="E1433" s="475"/>
      <c r="F1433" s="86" t="s">
        <v>2983</v>
      </c>
      <c r="G1433" s="470"/>
      <c r="H1433" s="391"/>
      <c r="I1433" s="373"/>
      <c r="J1433" s="427"/>
      <c r="K1433" s="478"/>
      <c r="L1433" s="51">
        <v>7350000</v>
      </c>
      <c r="M1433" s="51">
        <v>7350000</v>
      </c>
      <c r="N1433" s="51">
        <v>7350000</v>
      </c>
      <c r="O1433" s="51">
        <v>7350000</v>
      </c>
      <c r="P1433" s="51">
        <v>7350000</v>
      </c>
      <c r="Q1433" s="51">
        <v>7350000</v>
      </c>
      <c r="R1433" s="51">
        <v>7350000</v>
      </c>
      <c r="S1433" s="51">
        <v>7350000</v>
      </c>
      <c r="T1433" s="51">
        <v>7350000</v>
      </c>
    </row>
    <row r="1434" spans="1:20" s="10" customFormat="1" ht="98.25" customHeight="1" x14ac:dyDescent="0.3">
      <c r="A1434" s="13">
        <v>1423</v>
      </c>
      <c r="B1434" s="376"/>
      <c r="C1434" s="84" t="s">
        <v>1568</v>
      </c>
      <c r="D1434" s="85" t="s">
        <v>568</v>
      </c>
      <c r="E1434" s="475"/>
      <c r="F1434" s="86" t="s">
        <v>2983</v>
      </c>
      <c r="G1434" s="470"/>
      <c r="H1434" s="391"/>
      <c r="I1434" s="373"/>
      <c r="J1434" s="427"/>
      <c r="K1434" s="478"/>
      <c r="L1434" s="51">
        <v>7890000</v>
      </c>
      <c r="M1434" s="51">
        <v>7890000</v>
      </c>
      <c r="N1434" s="51">
        <v>7890000</v>
      </c>
      <c r="O1434" s="51">
        <v>7890000</v>
      </c>
      <c r="P1434" s="51">
        <v>7890000</v>
      </c>
      <c r="Q1434" s="51">
        <v>7890000</v>
      </c>
      <c r="R1434" s="51">
        <v>7890000</v>
      </c>
      <c r="S1434" s="51">
        <v>7890000</v>
      </c>
      <c r="T1434" s="51">
        <v>7890000</v>
      </c>
    </row>
    <row r="1435" spans="1:20" s="10" customFormat="1" ht="98.25" customHeight="1" x14ac:dyDescent="0.3">
      <c r="A1435" s="13">
        <v>1424</v>
      </c>
      <c r="B1435" s="376"/>
      <c r="C1435" s="84" t="s">
        <v>1569</v>
      </c>
      <c r="D1435" s="85" t="s">
        <v>568</v>
      </c>
      <c r="E1435" s="475"/>
      <c r="F1435" s="86" t="s">
        <v>2983</v>
      </c>
      <c r="G1435" s="470"/>
      <c r="H1435" s="391"/>
      <c r="I1435" s="373"/>
      <c r="J1435" s="427"/>
      <c r="K1435" s="478"/>
      <c r="L1435" s="51">
        <v>8350000</v>
      </c>
      <c r="M1435" s="51">
        <v>8350000</v>
      </c>
      <c r="N1435" s="51">
        <v>8350000</v>
      </c>
      <c r="O1435" s="51">
        <v>8350000</v>
      </c>
      <c r="P1435" s="51">
        <v>8350000</v>
      </c>
      <c r="Q1435" s="51">
        <v>8350000</v>
      </c>
      <c r="R1435" s="51">
        <v>8350000</v>
      </c>
      <c r="S1435" s="51">
        <v>8350000</v>
      </c>
      <c r="T1435" s="51">
        <v>8350000</v>
      </c>
    </row>
    <row r="1436" spans="1:20" s="10" customFormat="1" ht="98.25" customHeight="1" x14ac:dyDescent="0.3">
      <c r="A1436" s="13">
        <v>1425</v>
      </c>
      <c r="B1436" s="376"/>
      <c r="C1436" s="84" t="s">
        <v>1570</v>
      </c>
      <c r="D1436" s="85" t="s">
        <v>568</v>
      </c>
      <c r="E1436" s="475"/>
      <c r="F1436" s="86" t="s">
        <v>2983</v>
      </c>
      <c r="G1436" s="470"/>
      <c r="H1436" s="391"/>
      <c r="I1436" s="373"/>
      <c r="J1436" s="427"/>
      <c r="K1436" s="478"/>
      <c r="L1436" s="51">
        <v>8600000</v>
      </c>
      <c r="M1436" s="51">
        <v>8600000</v>
      </c>
      <c r="N1436" s="51">
        <v>8600000</v>
      </c>
      <c r="O1436" s="51">
        <v>8600000</v>
      </c>
      <c r="P1436" s="51">
        <v>8600000</v>
      </c>
      <c r="Q1436" s="51">
        <v>8600000</v>
      </c>
      <c r="R1436" s="51">
        <v>8600000</v>
      </c>
      <c r="S1436" s="51">
        <v>8600000</v>
      </c>
      <c r="T1436" s="51">
        <v>8600000</v>
      </c>
    </row>
    <row r="1437" spans="1:20" s="10" customFormat="1" ht="98.25" customHeight="1" x14ac:dyDescent="0.3">
      <c r="A1437" s="13">
        <v>1426</v>
      </c>
      <c r="B1437" s="376"/>
      <c r="C1437" s="84" t="s">
        <v>1571</v>
      </c>
      <c r="D1437" s="85" t="s">
        <v>568</v>
      </c>
      <c r="E1437" s="475"/>
      <c r="F1437" s="86" t="s">
        <v>1572</v>
      </c>
      <c r="G1437" s="470"/>
      <c r="H1437" s="391"/>
      <c r="I1437" s="373"/>
      <c r="J1437" s="427"/>
      <c r="K1437" s="478"/>
      <c r="L1437" s="51">
        <v>6220000</v>
      </c>
      <c r="M1437" s="51">
        <v>6220000</v>
      </c>
      <c r="N1437" s="51">
        <v>6220000</v>
      </c>
      <c r="O1437" s="51">
        <v>6220000</v>
      </c>
      <c r="P1437" s="51">
        <v>6220000</v>
      </c>
      <c r="Q1437" s="51">
        <v>6220000</v>
      </c>
      <c r="R1437" s="51">
        <v>6220000</v>
      </c>
      <c r="S1437" s="51">
        <v>6220000</v>
      </c>
      <c r="T1437" s="51">
        <v>6220000</v>
      </c>
    </row>
    <row r="1438" spans="1:20" s="10" customFormat="1" ht="98.25" customHeight="1" x14ac:dyDescent="0.3">
      <c r="A1438" s="13">
        <v>1427</v>
      </c>
      <c r="B1438" s="376"/>
      <c r="C1438" s="84" t="s">
        <v>1573</v>
      </c>
      <c r="D1438" s="85" t="s">
        <v>568</v>
      </c>
      <c r="E1438" s="475"/>
      <c r="F1438" s="86" t="s">
        <v>1574</v>
      </c>
      <c r="G1438" s="470"/>
      <c r="H1438" s="391"/>
      <c r="I1438" s="373"/>
      <c r="J1438" s="427"/>
      <c r="K1438" s="478"/>
      <c r="L1438" s="51">
        <v>7298000</v>
      </c>
      <c r="M1438" s="51">
        <v>7298000</v>
      </c>
      <c r="N1438" s="51">
        <v>7298000</v>
      </c>
      <c r="O1438" s="51">
        <v>7298000</v>
      </c>
      <c r="P1438" s="51">
        <v>7298000</v>
      </c>
      <c r="Q1438" s="51">
        <v>7298000</v>
      </c>
      <c r="R1438" s="51">
        <v>7298000</v>
      </c>
      <c r="S1438" s="51">
        <v>7298000</v>
      </c>
      <c r="T1438" s="51">
        <v>7298000</v>
      </c>
    </row>
    <row r="1439" spans="1:20" s="10" customFormat="1" ht="98.25" customHeight="1" x14ac:dyDescent="0.3">
      <c r="A1439" s="13">
        <v>1428</v>
      </c>
      <c r="B1439" s="376"/>
      <c r="C1439" s="84" t="s">
        <v>1575</v>
      </c>
      <c r="D1439" s="85" t="s">
        <v>568</v>
      </c>
      <c r="E1439" s="475"/>
      <c r="F1439" s="86" t="s">
        <v>1576</v>
      </c>
      <c r="G1439" s="470"/>
      <c r="H1439" s="391"/>
      <c r="I1439" s="373"/>
      <c r="J1439" s="427"/>
      <c r="K1439" s="478"/>
      <c r="L1439" s="51">
        <v>7600000</v>
      </c>
      <c r="M1439" s="51">
        <v>7600000</v>
      </c>
      <c r="N1439" s="51">
        <v>7600000</v>
      </c>
      <c r="O1439" s="51">
        <v>7600000</v>
      </c>
      <c r="P1439" s="51">
        <v>7600000</v>
      </c>
      <c r="Q1439" s="51">
        <v>7600000</v>
      </c>
      <c r="R1439" s="51">
        <v>7600000</v>
      </c>
      <c r="S1439" s="51">
        <v>7600000</v>
      </c>
      <c r="T1439" s="51">
        <v>7600000</v>
      </c>
    </row>
    <row r="1440" spans="1:20" s="10" customFormat="1" ht="98.25" customHeight="1" x14ac:dyDescent="0.3">
      <c r="A1440" s="13">
        <v>1429</v>
      </c>
      <c r="B1440" s="376"/>
      <c r="C1440" s="84" t="s">
        <v>1577</v>
      </c>
      <c r="D1440" s="85" t="s">
        <v>568</v>
      </c>
      <c r="E1440" s="475"/>
      <c r="F1440" s="86" t="s">
        <v>1578</v>
      </c>
      <c r="G1440" s="470"/>
      <c r="H1440" s="391"/>
      <c r="I1440" s="373"/>
      <c r="J1440" s="427"/>
      <c r="K1440" s="478"/>
      <c r="L1440" s="51">
        <v>10250000</v>
      </c>
      <c r="M1440" s="51">
        <v>10250000</v>
      </c>
      <c r="N1440" s="51">
        <v>10250000</v>
      </c>
      <c r="O1440" s="51">
        <v>10250000</v>
      </c>
      <c r="P1440" s="51">
        <v>10250000</v>
      </c>
      <c r="Q1440" s="51">
        <v>10250000</v>
      </c>
      <c r="R1440" s="51">
        <v>10250000</v>
      </c>
      <c r="S1440" s="51">
        <v>10250000</v>
      </c>
      <c r="T1440" s="51">
        <v>10250000</v>
      </c>
    </row>
    <row r="1441" spans="1:20" s="10" customFormat="1" ht="98.25" customHeight="1" x14ac:dyDescent="0.3">
      <c r="A1441" s="13">
        <v>1430</v>
      </c>
      <c r="B1441" s="376"/>
      <c r="C1441" s="84" t="s">
        <v>1579</v>
      </c>
      <c r="D1441" s="85" t="s">
        <v>568</v>
      </c>
      <c r="E1441" s="475"/>
      <c r="F1441" s="86" t="s">
        <v>1580</v>
      </c>
      <c r="G1441" s="470"/>
      <c r="H1441" s="391"/>
      <c r="I1441" s="373"/>
      <c r="J1441" s="427"/>
      <c r="K1441" s="478"/>
      <c r="L1441" s="51">
        <v>12150000</v>
      </c>
      <c r="M1441" s="51">
        <v>12150000</v>
      </c>
      <c r="N1441" s="51">
        <v>12150000</v>
      </c>
      <c r="O1441" s="51">
        <v>12150000</v>
      </c>
      <c r="P1441" s="51">
        <v>12150000</v>
      </c>
      <c r="Q1441" s="51">
        <v>12150000</v>
      </c>
      <c r="R1441" s="51">
        <v>12150000</v>
      </c>
      <c r="S1441" s="51">
        <v>12150000</v>
      </c>
      <c r="T1441" s="51">
        <v>12150000</v>
      </c>
    </row>
    <row r="1442" spans="1:20" s="10" customFormat="1" ht="98.25" customHeight="1" x14ac:dyDescent="0.3">
      <c r="A1442" s="13">
        <v>1431</v>
      </c>
      <c r="B1442" s="376"/>
      <c r="C1442" s="84" t="s">
        <v>1581</v>
      </c>
      <c r="D1442" s="85" t="s">
        <v>568</v>
      </c>
      <c r="E1442" s="475"/>
      <c r="F1442" s="86" t="s">
        <v>1582</v>
      </c>
      <c r="G1442" s="470"/>
      <c r="H1442" s="391"/>
      <c r="I1442" s="373"/>
      <c r="J1442" s="427"/>
      <c r="K1442" s="478"/>
      <c r="L1442" s="51">
        <v>13500000</v>
      </c>
      <c r="M1442" s="51">
        <v>13500000</v>
      </c>
      <c r="N1442" s="51">
        <v>13500000</v>
      </c>
      <c r="O1442" s="51">
        <v>13500000</v>
      </c>
      <c r="P1442" s="51">
        <v>13500000</v>
      </c>
      <c r="Q1442" s="51">
        <v>13500000</v>
      </c>
      <c r="R1442" s="51">
        <v>13500000</v>
      </c>
      <c r="S1442" s="51">
        <v>13500000</v>
      </c>
      <c r="T1442" s="51">
        <v>13500000</v>
      </c>
    </row>
    <row r="1443" spans="1:20" s="10" customFormat="1" ht="98.25" customHeight="1" x14ac:dyDescent="0.3">
      <c r="A1443" s="13">
        <v>1432</v>
      </c>
      <c r="B1443" s="376"/>
      <c r="C1443" s="84" t="s">
        <v>1583</v>
      </c>
      <c r="D1443" s="85" t="s">
        <v>568</v>
      </c>
      <c r="E1443" s="476"/>
      <c r="F1443" s="86" t="s">
        <v>1582</v>
      </c>
      <c r="G1443" s="470"/>
      <c r="H1443" s="391"/>
      <c r="I1443" s="373"/>
      <c r="J1443" s="427"/>
      <c r="K1443" s="478"/>
      <c r="L1443" s="51">
        <v>14120000</v>
      </c>
      <c r="M1443" s="51">
        <v>14120000</v>
      </c>
      <c r="N1443" s="51">
        <v>14120000</v>
      </c>
      <c r="O1443" s="51">
        <v>14120000</v>
      </c>
      <c r="P1443" s="51">
        <v>14120000</v>
      </c>
      <c r="Q1443" s="51">
        <v>14120000</v>
      </c>
      <c r="R1443" s="51">
        <v>14120000</v>
      </c>
      <c r="S1443" s="51">
        <v>14120000</v>
      </c>
      <c r="T1443" s="51">
        <v>14120000</v>
      </c>
    </row>
    <row r="1444" spans="1:20" s="10" customFormat="1" ht="98.25" customHeight="1" x14ac:dyDescent="0.3">
      <c r="A1444" s="13">
        <v>1433</v>
      </c>
      <c r="B1444" s="376"/>
      <c r="C1444" s="84" t="s">
        <v>1584</v>
      </c>
      <c r="D1444" s="85" t="s">
        <v>1230</v>
      </c>
      <c r="E1444" s="474" t="s">
        <v>1585</v>
      </c>
      <c r="F1444" s="86" t="s">
        <v>1586</v>
      </c>
      <c r="G1444" s="470"/>
      <c r="H1444" s="391"/>
      <c r="I1444" s="373"/>
      <c r="J1444" s="427"/>
      <c r="K1444" s="478"/>
      <c r="L1444" s="51">
        <v>16280000</v>
      </c>
      <c r="M1444" s="51">
        <v>16280000</v>
      </c>
      <c r="N1444" s="51">
        <v>16280000</v>
      </c>
      <c r="O1444" s="51">
        <v>16280000</v>
      </c>
      <c r="P1444" s="51">
        <v>16280000</v>
      </c>
      <c r="Q1444" s="51">
        <v>16280000</v>
      </c>
      <c r="R1444" s="51">
        <v>16280000</v>
      </c>
      <c r="S1444" s="51">
        <v>16280000</v>
      </c>
      <c r="T1444" s="51">
        <v>16280000</v>
      </c>
    </row>
    <row r="1445" spans="1:20" s="10" customFormat="1" ht="98.25" customHeight="1" x14ac:dyDescent="0.3">
      <c r="A1445" s="13">
        <v>1434</v>
      </c>
      <c r="B1445" s="376"/>
      <c r="C1445" s="84" t="s">
        <v>1587</v>
      </c>
      <c r="D1445" s="85" t="s">
        <v>1230</v>
      </c>
      <c r="E1445" s="475"/>
      <c r="F1445" s="86" t="s">
        <v>1588</v>
      </c>
      <c r="G1445" s="470"/>
      <c r="H1445" s="391"/>
      <c r="I1445" s="373"/>
      <c r="J1445" s="427"/>
      <c r="K1445" s="478"/>
      <c r="L1445" s="51">
        <v>15310000</v>
      </c>
      <c r="M1445" s="51">
        <v>15310000</v>
      </c>
      <c r="N1445" s="51">
        <v>15310000</v>
      </c>
      <c r="O1445" s="51">
        <v>15310000</v>
      </c>
      <c r="P1445" s="51">
        <v>15310000</v>
      </c>
      <c r="Q1445" s="51">
        <v>15310000</v>
      </c>
      <c r="R1445" s="51">
        <v>15310000</v>
      </c>
      <c r="S1445" s="51">
        <v>15310000</v>
      </c>
      <c r="T1445" s="51">
        <v>15310000</v>
      </c>
    </row>
    <row r="1446" spans="1:20" s="10" customFormat="1" ht="98.25" customHeight="1" x14ac:dyDescent="0.3">
      <c r="A1446" s="13">
        <v>1435</v>
      </c>
      <c r="B1446" s="376"/>
      <c r="C1446" s="84" t="s">
        <v>1589</v>
      </c>
      <c r="D1446" s="85"/>
      <c r="E1446" s="475"/>
      <c r="F1446" s="86" t="s">
        <v>1590</v>
      </c>
      <c r="G1446" s="470"/>
      <c r="H1446" s="391"/>
      <c r="I1446" s="373"/>
      <c r="J1446" s="427"/>
      <c r="K1446" s="478"/>
      <c r="L1446" s="51">
        <v>3090100</v>
      </c>
      <c r="M1446" s="51">
        <v>3090100</v>
      </c>
      <c r="N1446" s="51">
        <v>3090100</v>
      </c>
      <c r="O1446" s="51">
        <v>3090100</v>
      </c>
      <c r="P1446" s="51">
        <v>3090100</v>
      </c>
      <c r="Q1446" s="51">
        <v>3090100</v>
      </c>
      <c r="R1446" s="51">
        <v>3090100</v>
      </c>
      <c r="S1446" s="51">
        <v>3090100</v>
      </c>
      <c r="T1446" s="51">
        <v>3090100</v>
      </c>
    </row>
    <row r="1447" spans="1:20" s="10" customFormat="1" ht="98.25" customHeight="1" x14ac:dyDescent="0.3">
      <c r="A1447" s="13">
        <v>1436</v>
      </c>
      <c r="B1447" s="376"/>
      <c r="C1447" s="84" t="s">
        <v>1591</v>
      </c>
      <c r="D1447" s="85"/>
      <c r="E1447" s="475"/>
      <c r="F1447" s="86" t="s">
        <v>1592</v>
      </c>
      <c r="G1447" s="470"/>
      <c r="H1447" s="391"/>
      <c r="I1447" s="373"/>
      <c r="J1447" s="427"/>
      <c r="K1447" s="478"/>
      <c r="L1447" s="51">
        <v>3540000</v>
      </c>
      <c r="M1447" s="51">
        <v>3540000</v>
      </c>
      <c r="N1447" s="51">
        <v>3540000</v>
      </c>
      <c r="O1447" s="51">
        <v>3540000</v>
      </c>
      <c r="P1447" s="51">
        <v>3540000</v>
      </c>
      <c r="Q1447" s="51">
        <v>3540000</v>
      </c>
      <c r="R1447" s="51">
        <v>3540000</v>
      </c>
      <c r="S1447" s="51">
        <v>3540000</v>
      </c>
      <c r="T1447" s="51">
        <v>3540000</v>
      </c>
    </row>
    <row r="1448" spans="1:20" s="10" customFormat="1" ht="98.25" customHeight="1" x14ac:dyDescent="0.3">
      <c r="A1448" s="13">
        <v>1437</v>
      </c>
      <c r="B1448" s="376"/>
      <c r="C1448" s="84" t="s">
        <v>1593</v>
      </c>
      <c r="D1448" s="85"/>
      <c r="E1448" s="475"/>
      <c r="F1448" s="86" t="s">
        <v>1594</v>
      </c>
      <c r="G1448" s="470"/>
      <c r="H1448" s="391"/>
      <c r="I1448" s="373"/>
      <c r="J1448" s="427"/>
      <c r="K1448" s="478"/>
      <c r="L1448" s="51">
        <v>4470200</v>
      </c>
      <c r="M1448" s="51">
        <v>4470200</v>
      </c>
      <c r="N1448" s="51">
        <v>4470200</v>
      </c>
      <c r="O1448" s="51">
        <v>4470200</v>
      </c>
      <c r="P1448" s="51">
        <v>4470200</v>
      </c>
      <c r="Q1448" s="51">
        <v>4470200</v>
      </c>
      <c r="R1448" s="51">
        <v>4470200</v>
      </c>
      <c r="S1448" s="51">
        <v>4470200</v>
      </c>
      <c r="T1448" s="51">
        <v>4470200</v>
      </c>
    </row>
    <row r="1449" spans="1:20" s="10" customFormat="1" ht="98.25" customHeight="1" x14ac:dyDescent="0.3">
      <c r="A1449" s="13">
        <v>1438</v>
      </c>
      <c r="B1449" s="376"/>
      <c r="C1449" s="84" t="s">
        <v>1595</v>
      </c>
      <c r="D1449" s="85"/>
      <c r="E1449" s="475"/>
      <c r="F1449" s="86" t="s">
        <v>1596</v>
      </c>
      <c r="G1449" s="470"/>
      <c r="H1449" s="391"/>
      <c r="I1449" s="373"/>
      <c r="J1449" s="427"/>
      <c r="K1449" s="478"/>
      <c r="L1449" s="51">
        <v>5432000</v>
      </c>
      <c r="M1449" s="51">
        <v>5432000</v>
      </c>
      <c r="N1449" s="51">
        <v>5432000</v>
      </c>
      <c r="O1449" s="51">
        <v>5432000</v>
      </c>
      <c r="P1449" s="51">
        <v>5432000</v>
      </c>
      <c r="Q1449" s="51">
        <v>5432000</v>
      </c>
      <c r="R1449" s="51">
        <v>5432000</v>
      </c>
      <c r="S1449" s="51">
        <v>5432000</v>
      </c>
      <c r="T1449" s="51">
        <v>5432000</v>
      </c>
    </row>
    <row r="1450" spans="1:20" s="10" customFormat="1" ht="98.25" customHeight="1" x14ac:dyDescent="0.3">
      <c r="A1450" s="13">
        <v>1439</v>
      </c>
      <c r="B1450" s="376"/>
      <c r="C1450" s="84" t="s">
        <v>1597</v>
      </c>
      <c r="D1450" s="85"/>
      <c r="E1450" s="475"/>
      <c r="F1450" s="86" t="s">
        <v>1598</v>
      </c>
      <c r="G1450" s="470"/>
      <c r="H1450" s="391"/>
      <c r="I1450" s="373"/>
      <c r="J1450" s="427"/>
      <c r="K1450" s="478"/>
      <c r="L1450" s="51">
        <v>5753200</v>
      </c>
      <c r="M1450" s="51">
        <v>5753200</v>
      </c>
      <c r="N1450" s="51">
        <v>5753200</v>
      </c>
      <c r="O1450" s="51">
        <v>5753200</v>
      </c>
      <c r="P1450" s="51">
        <v>5753200</v>
      </c>
      <c r="Q1450" s="51">
        <v>5753200</v>
      </c>
      <c r="R1450" s="51">
        <v>5753200</v>
      </c>
      <c r="S1450" s="51">
        <v>5753200</v>
      </c>
      <c r="T1450" s="51">
        <v>5753200</v>
      </c>
    </row>
    <row r="1451" spans="1:20" s="10" customFormat="1" ht="98.25" customHeight="1" x14ac:dyDescent="0.3">
      <c r="A1451" s="13">
        <v>1440</v>
      </c>
      <c r="B1451" s="376"/>
      <c r="C1451" s="84" t="s">
        <v>1599</v>
      </c>
      <c r="D1451" s="85"/>
      <c r="E1451" s="475"/>
      <c r="F1451" s="86" t="s">
        <v>1600</v>
      </c>
      <c r="G1451" s="470"/>
      <c r="H1451" s="391"/>
      <c r="I1451" s="373"/>
      <c r="J1451" s="427"/>
      <c r="K1451" s="478"/>
      <c r="L1451" s="51">
        <v>6063200</v>
      </c>
      <c r="M1451" s="51">
        <v>6063200</v>
      </c>
      <c r="N1451" s="51">
        <v>6063200</v>
      </c>
      <c r="O1451" s="51">
        <v>6063200</v>
      </c>
      <c r="P1451" s="51">
        <v>6063200</v>
      </c>
      <c r="Q1451" s="51">
        <v>6063200</v>
      </c>
      <c r="R1451" s="51">
        <v>6063200</v>
      </c>
      <c r="S1451" s="51">
        <v>6063200</v>
      </c>
      <c r="T1451" s="51">
        <v>6063200</v>
      </c>
    </row>
    <row r="1452" spans="1:20" s="10" customFormat="1" ht="98.25" customHeight="1" x14ac:dyDescent="0.3">
      <c r="A1452" s="13">
        <v>1441</v>
      </c>
      <c r="B1452" s="376"/>
      <c r="C1452" s="84" t="s">
        <v>1601</v>
      </c>
      <c r="D1452" s="85"/>
      <c r="E1452" s="475"/>
      <c r="F1452" s="86" t="s">
        <v>1602</v>
      </c>
      <c r="G1452" s="470"/>
      <c r="H1452" s="391"/>
      <c r="I1452" s="373"/>
      <c r="J1452" s="427"/>
      <c r="K1452" s="478"/>
      <c r="L1452" s="51">
        <v>6282000</v>
      </c>
      <c r="M1452" s="51">
        <v>6282000</v>
      </c>
      <c r="N1452" s="51">
        <v>6282000</v>
      </c>
      <c r="O1452" s="51">
        <v>6282000</v>
      </c>
      <c r="P1452" s="51">
        <v>6282000</v>
      </c>
      <c r="Q1452" s="51">
        <v>6282000</v>
      </c>
      <c r="R1452" s="51">
        <v>6282000</v>
      </c>
      <c r="S1452" s="51">
        <v>6282000</v>
      </c>
      <c r="T1452" s="51">
        <v>6282000</v>
      </c>
    </row>
    <row r="1453" spans="1:20" s="10" customFormat="1" ht="98.25" customHeight="1" x14ac:dyDescent="0.3">
      <c r="A1453" s="13">
        <v>1442</v>
      </c>
      <c r="B1453" s="376"/>
      <c r="C1453" s="84" t="s">
        <v>1603</v>
      </c>
      <c r="D1453" s="85"/>
      <c r="E1453" s="475"/>
      <c r="F1453" s="86" t="s">
        <v>1604</v>
      </c>
      <c r="G1453" s="470"/>
      <c r="H1453" s="391"/>
      <c r="I1453" s="373"/>
      <c r="J1453" s="427"/>
      <c r="K1453" s="478"/>
      <c r="L1453" s="51">
        <v>3380632</v>
      </c>
      <c r="M1453" s="51">
        <v>3380632</v>
      </c>
      <c r="N1453" s="51">
        <v>3380632</v>
      </c>
      <c r="O1453" s="51">
        <v>3380632</v>
      </c>
      <c r="P1453" s="51">
        <v>3380632</v>
      </c>
      <c r="Q1453" s="51">
        <v>3380632</v>
      </c>
      <c r="R1453" s="51">
        <v>3380632</v>
      </c>
      <c r="S1453" s="51">
        <v>3380632</v>
      </c>
      <c r="T1453" s="51">
        <v>3380632</v>
      </c>
    </row>
    <row r="1454" spans="1:20" s="10" customFormat="1" ht="98.25" customHeight="1" x14ac:dyDescent="0.3">
      <c r="A1454" s="13">
        <v>1443</v>
      </c>
      <c r="B1454" s="376"/>
      <c r="C1454" s="84" t="s">
        <v>1605</v>
      </c>
      <c r="D1454" s="85"/>
      <c r="E1454" s="475"/>
      <c r="F1454" s="86" t="s">
        <v>1606</v>
      </c>
      <c r="G1454" s="470"/>
      <c r="H1454" s="391"/>
      <c r="I1454" s="373"/>
      <c r="J1454" s="427"/>
      <c r="K1454" s="478"/>
      <c r="L1454" s="51">
        <v>3870967</v>
      </c>
      <c r="M1454" s="51">
        <v>3870967</v>
      </c>
      <c r="N1454" s="51">
        <v>3870967</v>
      </c>
      <c r="O1454" s="51">
        <v>3870967</v>
      </c>
      <c r="P1454" s="51">
        <v>3870967</v>
      </c>
      <c r="Q1454" s="51">
        <v>3870967</v>
      </c>
      <c r="R1454" s="51">
        <v>3870967</v>
      </c>
      <c r="S1454" s="51">
        <v>3870967</v>
      </c>
      <c r="T1454" s="51">
        <v>3870967</v>
      </c>
    </row>
    <row r="1455" spans="1:20" s="10" customFormat="1" ht="98.25" customHeight="1" x14ac:dyDescent="0.3">
      <c r="A1455" s="13">
        <v>1444</v>
      </c>
      <c r="B1455" s="376"/>
      <c r="C1455" s="84" t="s">
        <v>1607</v>
      </c>
      <c r="D1455" s="85"/>
      <c r="E1455" s="475"/>
      <c r="F1455" s="86" t="s">
        <v>1608</v>
      </c>
      <c r="G1455" s="470"/>
      <c r="H1455" s="391"/>
      <c r="I1455" s="373"/>
      <c r="J1455" s="427"/>
      <c r="K1455" s="478"/>
      <c r="L1455" s="51">
        <v>4271000</v>
      </c>
      <c r="M1455" s="51">
        <v>4271000</v>
      </c>
      <c r="N1455" s="51">
        <v>4271000</v>
      </c>
      <c r="O1455" s="51">
        <v>4271000</v>
      </c>
      <c r="P1455" s="51">
        <v>4271000</v>
      </c>
      <c r="Q1455" s="51">
        <v>4271000</v>
      </c>
      <c r="R1455" s="51">
        <v>4271000</v>
      </c>
      <c r="S1455" s="51">
        <v>4271000</v>
      </c>
      <c r="T1455" s="51">
        <v>4271000</v>
      </c>
    </row>
    <row r="1456" spans="1:20" s="10" customFormat="1" ht="98.25" customHeight="1" x14ac:dyDescent="0.3">
      <c r="A1456" s="13">
        <v>1445</v>
      </c>
      <c r="B1456" s="376"/>
      <c r="C1456" s="84" t="s">
        <v>1609</v>
      </c>
      <c r="D1456" s="85"/>
      <c r="E1456" s="475"/>
      <c r="F1456" s="86" t="s">
        <v>1610</v>
      </c>
      <c r="G1456" s="470"/>
      <c r="H1456" s="391"/>
      <c r="I1456" s="373"/>
      <c r="J1456" s="427"/>
      <c r="K1456" s="478"/>
      <c r="L1456" s="51">
        <v>4797419</v>
      </c>
      <c r="M1456" s="51">
        <v>4797419</v>
      </c>
      <c r="N1456" s="51">
        <v>4797419</v>
      </c>
      <c r="O1456" s="51">
        <v>4797419</v>
      </c>
      <c r="P1456" s="51">
        <v>4797419</v>
      </c>
      <c r="Q1456" s="51">
        <v>4797419</v>
      </c>
      <c r="R1456" s="51">
        <v>4797419</v>
      </c>
      <c r="S1456" s="51">
        <v>4797419</v>
      </c>
      <c r="T1456" s="51">
        <v>4797419</v>
      </c>
    </row>
    <row r="1457" spans="1:20" s="10" customFormat="1" ht="98.25" customHeight="1" x14ac:dyDescent="0.3">
      <c r="A1457" s="13">
        <v>1446</v>
      </c>
      <c r="B1457" s="376"/>
      <c r="C1457" s="84" t="s">
        <v>1611</v>
      </c>
      <c r="D1457" s="85"/>
      <c r="E1457" s="475"/>
      <c r="F1457" s="86" t="s">
        <v>1612</v>
      </c>
      <c r="G1457" s="470"/>
      <c r="H1457" s="391"/>
      <c r="I1457" s="373"/>
      <c r="J1457" s="427"/>
      <c r="K1457" s="478"/>
      <c r="L1457" s="51">
        <v>5438710</v>
      </c>
      <c r="M1457" s="51">
        <v>5438710</v>
      </c>
      <c r="N1457" s="51">
        <v>5438710</v>
      </c>
      <c r="O1457" s="51">
        <v>5438710</v>
      </c>
      <c r="P1457" s="51">
        <v>5438710</v>
      </c>
      <c r="Q1457" s="51">
        <v>5438710</v>
      </c>
      <c r="R1457" s="51">
        <v>5438710</v>
      </c>
      <c r="S1457" s="51">
        <v>5438710</v>
      </c>
      <c r="T1457" s="51">
        <v>5438710</v>
      </c>
    </row>
    <row r="1458" spans="1:20" s="10" customFormat="1" ht="98.25" customHeight="1" x14ac:dyDescent="0.3">
      <c r="A1458" s="13">
        <v>1447</v>
      </c>
      <c r="B1458" s="376"/>
      <c r="C1458" s="84" t="s">
        <v>1613</v>
      </c>
      <c r="D1458" s="85"/>
      <c r="E1458" s="475"/>
      <c r="F1458" s="86" t="s">
        <v>1614</v>
      </c>
      <c r="G1458" s="470"/>
      <c r="H1458" s="391"/>
      <c r="I1458" s="373"/>
      <c r="J1458" s="427"/>
      <c r="K1458" s="478"/>
      <c r="L1458" s="51">
        <v>6606451</v>
      </c>
      <c r="M1458" s="51">
        <v>6606451</v>
      </c>
      <c r="N1458" s="51">
        <v>6606451</v>
      </c>
      <c r="O1458" s="51">
        <v>6606451</v>
      </c>
      <c r="P1458" s="51">
        <v>6606451</v>
      </c>
      <c r="Q1458" s="51">
        <v>6606451</v>
      </c>
      <c r="R1458" s="51">
        <v>6606451</v>
      </c>
      <c r="S1458" s="51">
        <v>6606451</v>
      </c>
      <c r="T1458" s="51">
        <v>6606451</v>
      </c>
    </row>
    <row r="1459" spans="1:20" s="10" customFormat="1" ht="98.25" customHeight="1" x14ac:dyDescent="0.3">
      <c r="A1459" s="13">
        <v>1448</v>
      </c>
      <c r="B1459" s="376"/>
      <c r="C1459" s="84" t="s">
        <v>1615</v>
      </c>
      <c r="D1459" s="85"/>
      <c r="E1459" s="475"/>
      <c r="F1459" s="86" t="s">
        <v>1616</v>
      </c>
      <c r="G1459" s="470"/>
      <c r="H1459" s="391"/>
      <c r="I1459" s="373"/>
      <c r="J1459" s="427"/>
      <c r="K1459" s="478"/>
      <c r="L1459" s="51">
        <v>7422580</v>
      </c>
      <c r="M1459" s="51">
        <v>7422580</v>
      </c>
      <c r="N1459" s="51">
        <v>7422580</v>
      </c>
      <c r="O1459" s="51">
        <v>7422580</v>
      </c>
      <c r="P1459" s="51">
        <v>7422580</v>
      </c>
      <c r="Q1459" s="51">
        <v>7422580</v>
      </c>
      <c r="R1459" s="51">
        <v>7422580</v>
      </c>
      <c r="S1459" s="51">
        <v>7422580</v>
      </c>
      <c r="T1459" s="51">
        <v>7422580</v>
      </c>
    </row>
    <row r="1460" spans="1:20" s="10" customFormat="1" ht="98.25" customHeight="1" x14ac:dyDescent="0.3">
      <c r="A1460" s="13">
        <v>1449</v>
      </c>
      <c r="B1460" s="376"/>
      <c r="C1460" s="84" t="s">
        <v>1617</v>
      </c>
      <c r="D1460" s="85"/>
      <c r="E1460" s="475"/>
      <c r="F1460" s="86" t="s">
        <v>1618</v>
      </c>
      <c r="G1460" s="470"/>
      <c r="H1460" s="391"/>
      <c r="I1460" s="373"/>
      <c r="J1460" s="427"/>
      <c r="K1460" s="478"/>
      <c r="L1460" s="51">
        <v>1280000</v>
      </c>
      <c r="M1460" s="51">
        <v>1280000</v>
      </c>
      <c r="N1460" s="51">
        <v>1280000</v>
      </c>
      <c r="O1460" s="51">
        <v>1280000</v>
      </c>
      <c r="P1460" s="51">
        <v>1280000</v>
      </c>
      <c r="Q1460" s="51">
        <v>1280000</v>
      </c>
      <c r="R1460" s="51">
        <v>1280000</v>
      </c>
      <c r="S1460" s="51">
        <v>1280000</v>
      </c>
      <c r="T1460" s="51">
        <v>1280000</v>
      </c>
    </row>
    <row r="1461" spans="1:20" s="10" customFormat="1" ht="98.25" customHeight="1" x14ac:dyDescent="0.3">
      <c r="A1461" s="13">
        <v>1450</v>
      </c>
      <c r="B1461" s="376"/>
      <c r="C1461" s="84" t="s">
        <v>1619</v>
      </c>
      <c r="D1461" s="85"/>
      <c r="E1461" s="475"/>
      <c r="F1461" s="86" t="s">
        <v>1618</v>
      </c>
      <c r="G1461" s="470"/>
      <c r="H1461" s="391"/>
      <c r="I1461" s="373"/>
      <c r="J1461" s="427"/>
      <c r="K1461" s="478"/>
      <c r="L1461" s="51">
        <v>1536000</v>
      </c>
      <c r="M1461" s="51">
        <v>1536000</v>
      </c>
      <c r="N1461" s="51">
        <v>1536000</v>
      </c>
      <c r="O1461" s="51">
        <v>1536000</v>
      </c>
      <c r="P1461" s="51">
        <v>1536000</v>
      </c>
      <c r="Q1461" s="51">
        <v>1536000</v>
      </c>
      <c r="R1461" s="51">
        <v>1536000</v>
      </c>
      <c r="S1461" s="51">
        <v>1536000</v>
      </c>
      <c r="T1461" s="51">
        <v>1536000</v>
      </c>
    </row>
    <row r="1462" spans="1:20" s="10" customFormat="1" ht="98.25" customHeight="1" x14ac:dyDescent="0.3">
      <c r="A1462" s="13">
        <v>1451</v>
      </c>
      <c r="B1462" s="376"/>
      <c r="C1462" s="84" t="s">
        <v>1620</v>
      </c>
      <c r="D1462" s="85"/>
      <c r="E1462" s="475"/>
      <c r="F1462" s="86"/>
      <c r="G1462" s="470"/>
      <c r="H1462" s="391"/>
      <c r="I1462" s="373"/>
      <c r="J1462" s="427"/>
      <c r="K1462" s="478"/>
      <c r="L1462" s="51">
        <v>3850000</v>
      </c>
      <c r="M1462" s="51">
        <v>3850000</v>
      </c>
      <c r="N1462" s="51">
        <v>3850000</v>
      </c>
      <c r="O1462" s="51">
        <v>3850000</v>
      </c>
      <c r="P1462" s="51">
        <v>3850000</v>
      </c>
      <c r="Q1462" s="51">
        <v>3850000</v>
      </c>
      <c r="R1462" s="51">
        <v>3850000</v>
      </c>
      <c r="S1462" s="51">
        <v>3850000</v>
      </c>
      <c r="T1462" s="51">
        <v>3850000</v>
      </c>
    </row>
    <row r="1463" spans="1:20" s="10" customFormat="1" ht="98.25" customHeight="1" x14ac:dyDescent="0.3">
      <c r="A1463" s="13">
        <v>1452</v>
      </c>
      <c r="B1463" s="376"/>
      <c r="C1463" s="84" t="s">
        <v>1621</v>
      </c>
      <c r="D1463" s="85"/>
      <c r="E1463" s="475"/>
      <c r="F1463" s="86" t="s">
        <v>1618</v>
      </c>
      <c r="G1463" s="470"/>
      <c r="H1463" s="391"/>
      <c r="I1463" s="373"/>
      <c r="J1463" s="427"/>
      <c r="K1463" s="478"/>
      <c r="L1463" s="51">
        <v>1820400</v>
      </c>
      <c r="M1463" s="51">
        <v>1820400</v>
      </c>
      <c r="N1463" s="51">
        <v>1820400</v>
      </c>
      <c r="O1463" s="51">
        <v>1820400</v>
      </c>
      <c r="P1463" s="51">
        <v>1820400</v>
      </c>
      <c r="Q1463" s="51">
        <v>1820400</v>
      </c>
      <c r="R1463" s="51">
        <v>1820400</v>
      </c>
      <c r="S1463" s="51">
        <v>1820400</v>
      </c>
      <c r="T1463" s="51">
        <v>1820400</v>
      </c>
    </row>
    <row r="1464" spans="1:20" s="10" customFormat="1" ht="98.25" customHeight="1" x14ac:dyDescent="0.3">
      <c r="A1464" s="13">
        <v>1453</v>
      </c>
      <c r="B1464" s="376"/>
      <c r="C1464" s="84" t="s">
        <v>1622</v>
      </c>
      <c r="D1464" s="85"/>
      <c r="E1464" s="476"/>
      <c r="F1464" s="86" t="s">
        <v>1618</v>
      </c>
      <c r="G1464" s="470"/>
      <c r="H1464" s="391"/>
      <c r="I1464" s="373"/>
      <c r="J1464" s="427"/>
      <c r="K1464" s="479"/>
      <c r="L1464" s="51">
        <v>1914000</v>
      </c>
      <c r="M1464" s="51">
        <v>1914000</v>
      </c>
      <c r="N1464" s="51">
        <v>1914000</v>
      </c>
      <c r="O1464" s="51">
        <v>1914000</v>
      </c>
      <c r="P1464" s="51">
        <v>1914000</v>
      </c>
      <c r="Q1464" s="51">
        <v>1914000</v>
      </c>
      <c r="R1464" s="51">
        <v>1914000</v>
      </c>
      <c r="S1464" s="51">
        <v>1914000</v>
      </c>
      <c r="T1464" s="51">
        <v>1914000</v>
      </c>
    </row>
    <row r="1465" spans="1:20" s="10" customFormat="1" ht="114.75" customHeight="1" x14ac:dyDescent="0.3">
      <c r="A1465" s="13">
        <v>1462</v>
      </c>
      <c r="B1465" s="376"/>
      <c r="C1465" s="14" t="s">
        <v>569</v>
      </c>
      <c r="D1465" s="15" t="s">
        <v>700</v>
      </c>
      <c r="E1465" s="55" t="s">
        <v>571</v>
      </c>
      <c r="F1465" s="16" t="s">
        <v>572</v>
      </c>
      <c r="G1465" s="376" t="s">
        <v>2562</v>
      </c>
      <c r="H1465" s="373" t="s">
        <v>573</v>
      </c>
      <c r="I1465" s="373" t="s">
        <v>574</v>
      </c>
      <c r="J1465" s="389" t="s">
        <v>575</v>
      </c>
      <c r="K1465" s="53"/>
      <c r="L1465" s="51">
        <v>3982</v>
      </c>
      <c r="M1465" s="51">
        <v>3982</v>
      </c>
      <c r="N1465" s="51">
        <v>3982</v>
      </c>
      <c r="O1465" s="51">
        <v>3982</v>
      </c>
      <c r="P1465" s="51">
        <v>3982</v>
      </c>
      <c r="Q1465" s="51">
        <v>3982</v>
      </c>
      <c r="R1465" s="51">
        <v>3982</v>
      </c>
      <c r="S1465" s="51">
        <v>3982</v>
      </c>
      <c r="T1465" s="51">
        <v>3982</v>
      </c>
    </row>
    <row r="1466" spans="1:20" s="10" customFormat="1" ht="65.099999999999994" customHeight="1" x14ac:dyDescent="0.3">
      <c r="A1466" s="13">
        <v>1463</v>
      </c>
      <c r="B1466" s="376"/>
      <c r="C1466" s="17" t="s">
        <v>44</v>
      </c>
      <c r="D1466" s="15" t="s">
        <v>700</v>
      </c>
      <c r="E1466" s="55" t="s">
        <v>571</v>
      </c>
      <c r="F1466" s="18" t="s">
        <v>576</v>
      </c>
      <c r="G1466" s="376"/>
      <c r="H1466" s="373"/>
      <c r="I1466" s="373"/>
      <c r="J1466" s="389"/>
      <c r="K1466" s="53"/>
      <c r="L1466" s="51">
        <v>5482</v>
      </c>
      <c r="M1466" s="51">
        <v>5482</v>
      </c>
      <c r="N1466" s="51">
        <v>5947.772727272727</v>
      </c>
      <c r="O1466" s="51">
        <v>5947.772727272727</v>
      </c>
      <c r="P1466" s="51">
        <v>5947.772727272727</v>
      </c>
      <c r="Q1466" s="51">
        <v>5947.772727272727</v>
      </c>
      <c r="R1466" s="51">
        <v>5947.772727272727</v>
      </c>
      <c r="S1466" s="51">
        <v>5947.772727272727</v>
      </c>
      <c r="T1466" s="51">
        <v>5947.772727272727</v>
      </c>
    </row>
    <row r="1467" spans="1:20" s="10" customFormat="1" ht="65.099999999999994" customHeight="1" x14ac:dyDescent="0.3">
      <c r="A1467" s="13">
        <v>1464</v>
      </c>
      <c r="B1467" s="376"/>
      <c r="C1467" s="17" t="s">
        <v>44</v>
      </c>
      <c r="D1467" s="15" t="s">
        <v>700</v>
      </c>
      <c r="E1467" s="55" t="s">
        <v>571</v>
      </c>
      <c r="F1467" s="16" t="s">
        <v>577</v>
      </c>
      <c r="G1467" s="376"/>
      <c r="H1467" s="373"/>
      <c r="I1467" s="373"/>
      <c r="J1467" s="389"/>
      <c r="K1467" s="53"/>
      <c r="L1467" s="51">
        <v>8945</v>
      </c>
      <c r="M1467" s="51">
        <v>8945</v>
      </c>
      <c r="N1467" s="51">
        <v>9705.8181818181802</v>
      </c>
      <c r="O1467" s="51">
        <v>9705.8181818181802</v>
      </c>
      <c r="P1467" s="51">
        <v>9705.8181818181802</v>
      </c>
      <c r="Q1467" s="51">
        <v>9705.8181818181802</v>
      </c>
      <c r="R1467" s="51">
        <v>9705.8181818181802</v>
      </c>
      <c r="S1467" s="51">
        <v>9705.8181818181802</v>
      </c>
      <c r="T1467" s="51">
        <v>9705.8181818181802</v>
      </c>
    </row>
    <row r="1468" spans="1:20" s="10" customFormat="1" ht="65.099999999999994" customHeight="1" x14ac:dyDescent="0.3">
      <c r="A1468" s="13">
        <v>1465</v>
      </c>
      <c r="B1468" s="376"/>
      <c r="C1468" s="17" t="s">
        <v>44</v>
      </c>
      <c r="D1468" s="15" t="s">
        <v>700</v>
      </c>
      <c r="E1468" s="55" t="s">
        <v>571</v>
      </c>
      <c r="F1468" s="18" t="s">
        <v>578</v>
      </c>
      <c r="G1468" s="376"/>
      <c r="H1468" s="373"/>
      <c r="I1468" s="373"/>
      <c r="J1468" s="389"/>
      <c r="K1468" s="53"/>
      <c r="L1468" s="51">
        <v>13545</v>
      </c>
      <c r="M1468" s="51">
        <v>13545</v>
      </c>
      <c r="N1468" s="51">
        <v>14696.81818181818</v>
      </c>
      <c r="O1468" s="51">
        <v>14696.81818181818</v>
      </c>
      <c r="P1468" s="51">
        <v>14696.81818181818</v>
      </c>
      <c r="Q1468" s="51">
        <v>14696.81818181818</v>
      </c>
      <c r="R1468" s="51">
        <v>14696.81818181818</v>
      </c>
      <c r="S1468" s="51">
        <v>14696.81818181818</v>
      </c>
      <c r="T1468" s="51">
        <v>14696.81818181818</v>
      </c>
    </row>
    <row r="1469" spans="1:20" s="10" customFormat="1" ht="65.099999999999994" customHeight="1" x14ac:dyDescent="0.3">
      <c r="A1469" s="13">
        <v>1466</v>
      </c>
      <c r="B1469" s="376"/>
      <c r="C1469" s="17" t="s">
        <v>44</v>
      </c>
      <c r="D1469" s="15" t="s">
        <v>700</v>
      </c>
      <c r="E1469" s="55" t="s">
        <v>571</v>
      </c>
      <c r="F1469" s="16" t="s">
        <v>579</v>
      </c>
      <c r="G1469" s="376"/>
      <c r="H1469" s="373"/>
      <c r="I1469" s="373"/>
      <c r="J1469" s="389"/>
      <c r="K1469" s="53"/>
      <c r="L1469" s="51">
        <v>19882</v>
      </c>
      <c r="M1469" s="51">
        <v>19882</v>
      </c>
      <c r="N1469" s="51">
        <v>21571.772727272728</v>
      </c>
      <c r="O1469" s="51">
        <v>21571.772727272728</v>
      </c>
      <c r="P1469" s="51">
        <v>21571.772727272728</v>
      </c>
      <c r="Q1469" s="51">
        <v>21571.772727272728</v>
      </c>
      <c r="R1469" s="51">
        <v>21571.772727272728</v>
      </c>
      <c r="S1469" s="51">
        <v>21571.772727272728</v>
      </c>
      <c r="T1469" s="51">
        <v>21571.772727272728</v>
      </c>
    </row>
    <row r="1470" spans="1:20" s="10" customFormat="1" ht="65.099999999999994" customHeight="1" x14ac:dyDescent="0.3">
      <c r="A1470" s="13">
        <v>1467</v>
      </c>
      <c r="B1470" s="376"/>
      <c r="C1470" s="17" t="s">
        <v>44</v>
      </c>
      <c r="D1470" s="15" t="s">
        <v>700</v>
      </c>
      <c r="E1470" s="55" t="s">
        <v>571</v>
      </c>
      <c r="F1470" s="16" t="s">
        <v>580</v>
      </c>
      <c r="G1470" s="376"/>
      <c r="H1470" s="373"/>
      <c r="I1470" s="373"/>
      <c r="J1470" s="389"/>
      <c r="K1470" s="53"/>
      <c r="L1470" s="51">
        <v>32936</v>
      </c>
      <c r="M1470" s="51">
        <v>32936</v>
      </c>
      <c r="N1470" s="51">
        <v>35735.954545454537</v>
      </c>
      <c r="O1470" s="51">
        <v>35735.954545454537</v>
      </c>
      <c r="P1470" s="51">
        <v>35735.954545454537</v>
      </c>
      <c r="Q1470" s="51">
        <v>35735.954545454537</v>
      </c>
      <c r="R1470" s="51">
        <v>35735.954545454537</v>
      </c>
      <c r="S1470" s="51">
        <v>35735.954545454537</v>
      </c>
      <c r="T1470" s="51">
        <v>35735.954545454537</v>
      </c>
    </row>
    <row r="1471" spans="1:20" s="10" customFormat="1" ht="65.099999999999994" customHeight="1" x14ac:dyDescent="0.3">
      <c r="A1471" s="13">
        <v>1468</v>
      </c>
      <c r="B1471" s="376"/>
      <c r="C1471" s="17" t="s">
        <v>44</v>
      </c>
      <c r="D1471" s="15" t="s">
        <v>700</v>
      </c>
      <c r="E1471" s="55" t="s">
        <v>571</v>
      </c>
      <c r="F1471" s="16" t="s">
        <v>581</v>
      </c>
      <c r="G1471" s="376"/>
      <c r="H1471" s="373"/>
      <c r="I1471" s="373"/>
      <c r="J1471" s="389"/>
      <c r="K1471" s="53"/>
      <c r="L1471" s="51">
        <v>50155</v>
      </c>
      <c r="M1471" s="51">
        <v>50155</v>
      </c>
      <c r="N1471" s="51">
        <v>54417.681818181809</v>
      </c>
      <c r="O1471" s="51">
        <v>54417.681818181809</v>
      </c>
      <c r="P1471" s="51">
        <v>54417.681818181809</v>
      </c>
      <c r="Q1471" s="51">
        <v>54417.681818181809</v>
      </c>
      <c r="R1471" s="51">
        <v>54417.681818181809</v>
      </c>
      <c r="S1471" s="51">
        <v>54417.681818181809</v>
      </c>
      <c r="T1471" s="51">
        <v>54417.681818181809</v>
      </c>
    </row>
    <row r="1472" spans="1:20" s="10" customFormat="1" ht="65.099999999999994" customHeight="1" x14ac:dyDescent="0.3">
      <c r="A1472" s="13">
        <v>1469</v>
      </c>
      <c r="B1472" s="376"/>
      <c r="C1472" s="17" t="s">
        <v>44</v>
      </c>
      <c r="D1472" s="15" t="s">
        <v>700</v>
      </c>
      <c r="E1472" s="55" t="s">
        <v>571</v>
      </c>
      <c r="F1472" s="16" t="s">
        <v>582</v>
      </c>
      <c r="G1472" s="376"/>
      <c r="H1472" s="373"/>
      <c r="I1472" s="373"/>
      <c r="J1472" s="389"/>
      <c r="K1472" s="53"/>
      <c r="L1472" s="51">
        <v>79100</v>
      </c>
      <c r="M1472" s="51">
        <v>79100</v>
      </c>
      <c r="N1472" s="51">
        <v>85823.499999999985</v>
      </c>
      <c r="O1472" s="51">
        <v>85823.499999999985</v>
      </c>
      <c r="P1472" s="51">
        <v>85823.499999999985</v>
      </c>
      <c r="Q1472" s="51">
        <v>85823.499999999985</v>
      </c>
      <c r="R1472" s="51">
        <v>85823.499999999985</v>
      </c>
      <c r="S1472" s="51">
        <v>85823.499999999985</v>
      </c>
      <c r="T1472" s="51">
        <v>85823.499999999985</v>
      </c>
    </row>
    <row r="1473" spans="1:20" s="10" customFormat="1" ht="65.099999999999994" customHeight="1" x14ac:dyDescent="0.3">
      <c r="A1473" s="13">
        <v>1470</v>
      </c>
      <c r="B1473" s="376"/>
      <c r="C1473" s="17" t="s">
        <v>44</v>
      </c>
      <c r="D1473" s="15" t="s">
        <v>700</v>
      </c>
      <c r="E1473" s="55" t="s">
        <v>571</v>
      </c>
      <c r="F1473" s="16" t="s">
        <v>583</v>
      </c>
      <c r="G1473" s="376"/>
      <c r="H1473" s="373"/>
      <c r="I1473" s="373"/>
      <c r="J1473" s="389"/>
      <c r="K1473" s="53"/>
      <c r="L1473" s="51">
        <v>109455</v>
      </c>
      <c r="M1473" s="51">
        <v>109455</v>
      </c>
      <c r="N1473" s="51">
        <v>118758.18181818181</v>
      </c>
      <c r="O1473" s="51">
        <v>118758.18181818181</v>
      </c>
      <c r="P1473" s="51">
        <v>118758.18181818181</v>
      </c>
      <c r="Q1473" s="51">
        <v>118758.18181818181</v>
      </c>
      <c r="R1473" s="51">
        <v>118758.18181818181</v>
      </c>
      <c r="S1473" s="51">
        <v>118758.18181818181</v>
      </c>
      <c r="T1473" s="51">
        <v>118758.18181818181</v>
      </c>
    </row>
    <row r="1474" spans="1:20" s="10" customFormat="1" ht="65.099999999999994" customHeight="1" x14ac:dyDescent="0.3">
      <c r="A1474" s="13">
        <v>1471</v>
      </c>
      <c r="B1474" s="376"/>
      <c r="C1474" s="17" t="s">
        <v>44</v>
      </c>
      <c r="D1474" s="15" t="s">
        <v>700</v>
      </c>
      <c r="E1474" s="55" t="s">
        <v>571</v>
      </c>
      <c r="F1474" s="16" t="s">
        <v>584</v>
      </c>
      <c r="G1474" s="376"/>
      <c r="H1474" s="373"/>
      <c r="I1474" s="373"/>
      <c r="J1474" s="389"/>
      <c r="K1474" s="53"/>
      <c r="L1474" s="51">
        <v>149745</v>
      </c>
      <c r="M1474" s="51">
        <v>149745</v>
      </c>
      <c r="N1474" s="51">
        <v>162473.81818181815</v>
      </c>
      <c r="O1474" s="51">
        <v>162473.81818181815</v>
      </c>
      <c r="P1474" s="51">
        <v>162473.81818181815</v>
      </c>
      <c r="Q1474" s="51">
        <v>162473.81818181815</v>
      </c>
      <c r="R1474" s="51">
        <v>162473.81818181815</v>
      </c>
      <c r="S1474" s="51">
        <v>162473.81818181815</v>
      </c>
      <c r="T1474" s="51">
        <v>162473.81818181815</v>
      </c>
    </row>
    <row r="1475" spans="1:20" s="10" customFormat="1" ht="65.099999999999994" customHeight="1" x14ac:dyDescent="0.3">
      <c r="A1475" s="13">
        <v>1472</v>
      </c>
      <c r="B1475" s="376"/>
      <c r="C1475" s="17" t="s">
        <v>44</v>
      </c>
      <c r="D1475" s="15" t="s">
        <v>700</v>
      </c>
      <c r="E1475" s="55" t="s">
        <v>571</v>
      </c>
      <c r="F1475" s="16" t="s">
        <v>585</v>
      </c>
      <c r="G1475" s="376"/>
      <c r="H1475" s="373"/>
      <c r="I1475" s="373"/>
      <c r="J1475" s="389"/>
      <c r="K1475" s="53"/>
      <c r="L1475" s="51">
        <v>213627</v>
      </c>
      <c r="M1475" s="51">
        <v>213627</v>
      </c>
      <c r="N1475" s="51">
        <v>231785.59090909088</v>
      </c>
      <c r="O1475" s="51">
        <v>231785.59090909088</v>
      </c>
      <c r="P1475" s="51">
        <v>231785.59090909088</v>
      </c>
      <c r="Q1475" s="51">
        <v>231785.59090909088</v>
      </c>
      <c r="R1475" s="51">
        <v>231785.59090909088</v>
      </c>
      <c r="S1475" s="51">
        <v>231785.59090909088</v>
      </c>
      <c r="T1475" s="51">
        <v>231785.59090909088</v>
      </c>
    </row>
    <row r="1476" spans="1:20" s="10" customFormat="1" ht="65.099999999999994" customHeight="1" x14ac:dyDescent="0.3">
      <c r="A1476" s="13">
        <v>1473</v>
      </c>
      <c r="B1476" s="376"/>
      <c r="C1476" s="17" t="s">
        <v>44</v>
      </c>
      <c r="D1476" s="15" t="s">
        <v>700</v>
      </c>
      <c r="E1476" s="55" t="s">
        <v>571</v>
      </c>
      <c r="F1476" s="16" t="s">
        <v>586</v>
      </c>
      <c r="G1476" s="376"/>
      <c r="H1476" s="373"/>
      <c r="I1476" s="373"/>
      <c r="J1476" s="389"/>
      <c r="K1476" s="53"/>
      <c r="L1476" s="51">
        <v>295418</v>
      </c>
      <c r="M1476" s="51">
        <v>295418</v>
      </c>
      <c r="N1476" s="51">
        <v>320528.72727272724</v>
      </c>
      <c r="O1476" s="51">
        <v>320528.72727272724</v>
      </c>
      <c r="P1476" s="51">
        <v>320528.72727272724</v>
      </c>
      <c r="Q1476" s="51">
        <v>320528.72727272724</v>
      </c>
      <c r="R1476" s="51">
        <v>320528.72727272724</v>
      </c>
      <c r="S1476" s="51">
        <v>320528.72727272724</v>
      </c>
      <c r="T1476" s="51">
        <v>320528.72727272724</v>
      </c>
    </row>
    <row r="1477" spans="1:20" s="10" customFormat="1" ht="65.099999999999994" customHeight="1" x14ac:dyDescent="0.3">
      <c r="A1477" s="13">
        <v>1474</v>
      </c>
      <c r="B1477" s="376"/>
      <c r="C1477" s="17" t="s">
        <v>44</v>
      </c>
      <c r="D1477" s="15" t="s">
        <v>700</v>
      </c>
      <c r="E1477" s="55" t="s">
        <v>571</v>
      </c>
      <c r="F1477" s="16" t="s">
        <v>587</v>
      </c>
      <c r="G1477" s="376"/>
      <c r="H1477" s="373"/>
      <c r="I1477" s="373"/>
      <c r="J1477" s="389"/>
      <c r="K1477" s="53"/>
      <c r="L1477" s="51">
        <v>384764</v>
      </c>
      <c r="M1477" s="51">
        <v>384764</v>
      </c>
      <c r="N1477" s="51">
        <v>417468.54545454541</v>
      </c>
      <c r="O1477" s="51">
        <v>417468.54545454541</v>
      </c>
      <c r="P1477" s="51">
        <v>417468.54545454541</v>
      </c>
      <c r="Q1477" s="51">
        <v>417468.54545454541</v>
      </c>
      <c r="R1477" s="51">
        <v>417468.54545454541</v>
      </c>
      <c r="S1477" s="51">
        <v>417468.54545454541</v>
      </c>
      <c r="T1477" s="51">
        <v>417468.54545454541</v>
      </c>
    </row>
    <row r="1478" spans="1:20" s="10" customFormat="1" ht="65.099999999999994" customHeight="1" x14ac:dyDescent="0.3">
      <c r="A1478" s="13">
        <v>1475</v>
      </c>
      <c r="B1478" s="376"/>
      <c r="C1478" s="17" t="s">
        <v>44</v>
      </c>
      <c r="D1478" s="15" t="s">
        <v>700</v>
      </c>
      <c r="E1478" s="55" t="s">
        <v>571</v>
      </c>
      <c r="F1478" s="16" t="s">
        <v>588</v>
      </c>
      <c r="G1478" s="376"/>
      <c r="H1478" s="373"/>
      <c r="I1478" s="373"/>
      <c r="J1478" s="389"/>
      <c r="K1478" s="53"/>
      <c r="L1478" s="51">
        <v>459891</v>
      </c>
      <c r="M1478" s="51">
        <v>459891</v>
      </c>
      <c r="N1478" s="51">
        <v>498981.63636363624</v>
      </c>
      <c r="O1478" s="51">
        <v>498981.63636363624</v>
      </c>
      <c r="P1478" s="51">
        <v>498981.63636363624</v>
      </c>
      <c r="Q1478" s="51">
        <v>498981.63636363624</v>
      </c>
      <c r="R1478" s="51">
        <v>498981.63636363624</v>
      </c>
      <c r="S1478" s="51">
        <v>498981.63636363624</v>
      </c>
      <c r="T1478" s="51">
        <v>498981.63636363624</v>
      </c>
    </row>
    <row r="1479" spans="1:20" s="10" customFormat="1" ht="65.099999999999994" customHeight="1" x14ac:dyDescent="0.3">
      <c r="A1479" s="13">
        <v>1476</v>
      </c>
      <c r="B1479" s="376"/>
      <c r="C1479" s="17" t="s">
        <v>44</v>
      </c>
      <c r="D1479" s="15" t="s">
        <v>700</v>
      </c>
      <c r="E1479" s="55" t="s">
        <v>571</v>
      </c>
      <c r="F1479" s="16" t="s">
        <v>589</v>
      </c>
      <c r="G1479" s="376"/>
      <c r="H1479" s="373"/>
      <c r="I1479" s="373"/>
      <c r="J1479" s="389"/>
      <c r="K1479" s="53"/>
      <c r="L1479" s="51">
        <v>574218</v>
      </c>
      <c r="M1479" s="51">
        <v>574218</v>
      </c>
      <c r="N1479" s="51">
        <v>623026.72727272729</v>
      </c>
      <c r="O1479" s="51">
        <v>623026.72727272729</v>
      </c>
      <c r="P1479" s="51">
        <v>623026.72727272729</v>
      </c>
      <c r="Q1479" s="51">
        <v>623026.72727272729</v>
      </c>
      <c r="R1479" s="51">
        <v>623026.72727272729</v>
      </c>
      <c r="S1479" s="51">
        <v>623026.72727272729</v>
      </c>
      <c r="T1479" s="51">
        <v>623026.72727272729</v>
      </c>
    </row>
    <row r="1480" spans="1:20" s="10" customFormat="1" ht="65.099999999999994" customHeight="1" x14ac:dyDescent="0.3">
      <c r="A1480" s="13">
        <v>1477</v>
      </c>
      <c r="B1480" s="376"/>
      <c r="C1480" s="17" t="s">
        <v>44</v>
      </c>
      <c r="D1480" s="15" t="s">
        <v>700</v>
      </c>
      <c r="E1480" s="55" t="s">
        <v>571</v>
      </c>
      <c r="F1480" s="16" t="s">
        <v>590</v>
      </c>
      <c r="G1480" s="376"/>
      <c r="H1480" s="373"/>
      <c r="I1480" s="373"/>
      <c r="J1480" s="389"/>
      <c r="K1480" s="53"/>
      <c r="L1480" s="51">
        <v>752418</v>
      </c>
      <c r="M1480" s="51">
        <v>752418</v>
      </c>
      <c r="N1480" s="51">
        <v>816373.72727272718</v>
      </c>
      <c r="O1480" s="51">
        <v>816373.72727272718</v>
      </c>
      <c r="P1480" s="51">
        <v>816373.72727272718</v>
      </c>
      <c r="Q1480" s="51">
        <v>816373.72727272718</v>
      </c>
      <c r="R1480" s="51">
        <v>816373.72727272718</v>
      </c>
      <c r="S1480" s="51">
        <v>816373.72727272718</v>
      </c>
      <c r="T1480" s="51">
        <v>816373.72727272718</v>
      </c>
    </row>
    <row r="1481" spans="1:20" s="10" customFormat="1" ht="65.099999999999994" customHeight="1" x14ac:dyDescent="0.3">
      <c r="A1481" s="13">
        <v>1478</v>
      </c>
      <c r="B1481" s="376"/>
      <c r="C1481" s="17" t="s">
        <v>44</v>
      </c>
      <c r="D1481" s="15" t="s">
        <v>700</v>
      </c>
      <c r="E1481" s="55" t="s">
        <v>571</v>
      </c>
      <c r="F1481" s="16" t="s">
        <v>591</v>
      </c>
      <c r="G1481" s="376"/>
      <c r="H1481" s="373"/>
      <c r="I1481" s="373"/>
      <c r="J1481" s="389"/>
      <c r="K1481" s="53"/>
      <c r="L1481" s="51">
        <v>943755</v>
      </c>
      <c r="M1481" s="51">
        <v>943755</v>
      </c>
      <c r="N1481" s="51">
        <v>1023973.6818181818</v>
      </c>
      <c r="O1481" s="51">
        <v>1023973.6818181818</v>
      </c>
      <c r="P1481" s="51">
        <v>1023973.6818181818</v>
      </c>
      <c r="Q1481" s="51">
        <v>1023973.6818181818</v>
      </c>
      <c r="R1481" s="51">
        <v>1023973.6818181818</v>
      </c>
      <c r="S1481" s="51">
        <v>1023973.6818181818</v>
      </c>
      <c r="T1481" s="51">
        <v>1023973.6818181818</v>
      </c>
    </row>
    <row r="1482" spans="1:20" s="10" customFormat="1" ht="65.099999999999994" customHeight="1" x14ac:dyDescent="0.3">
      <c r="A1482" s="13">
        <v>1479</v>
      </c>
      <c r="B1482" s="376"/>
      <c r="C1482" s="17" t="s">
        <v>44</v>
      </c>
      <c r="D1482" s="15" t="s">
        <v>700</v>
      </c>
      <c r="E1482" s="55" t="s">
        <v>571</v>
      </c>
      <c r="F1482" s="16" t="s">
        <v>592</v>
      </c>
      <c r="G1482" s="376"/>
      <c r="H1482" s="373"/>
      <c r="I1482" s="373"/>
      <c r="J1482" s="389"/>
      <c r="K1482" s="53"/>
      <c r="L1482" s="51">
        <v>1203755</v>
      </c>
      <c r="M1482" s="51">
        <v>1203755</v>
      </c>
      <c r="N1482" s="51">
        <v>1306073.6818181816</v>
      </c>
      <c r="O1482" s="51">
        <v>1306073.6818181816</v>
      </c>
      <c r="P1482" s="51">
        <v>1306073.6818181816</v>
      </c>
      <c r="Q1482" s="51">
        <v>1306073.6818181816</v>
      </c>
      <c r="R1482" s="51">
        <v>1306073.6818181816</v>
      </c>
      <c r="S1482" s="51">
        <v>1306073.6818181816</v>
      </c>
      <c r="T1482" s="51">
        <v>1306073.6818181816</v>
      </c>
    </row>
    <row r="1483" spans="1:20" s="10" customFormat="1" ht="124.5" customHeight="1" x14ac:dyDescent="0.3">
      <c r="A1483" s="13">
        <v>1480</v>
      </c>
      <c r="B1483" s="376"/>
      <c r="C1483" s="14" t="s">
        <v>593</v>
      </c>
      <c r="D1483" s="15" t="s">
        <v>700</v>
      </c>
      <c r="E1483" s="55" t="s">
        <v>594</v>
      </c>
      <c r="F1483" s="16" t="s">
        <v>595</v>
      </c>
      <c r="G1483" s="376"/>
      <c r="H1483" s="373"/>
      <c r="I1483" s="373"/>
      <c r="J1483" s="389"/>
      <c r="K1483" s="53"/>
      <c r="L1483" s="5">
        <v>17718</v>
      </c>
      <c r="M1483" s="5">
        <v>17718</v>
      </c>
      <c r="N1483" s="51">
        <v>19224.227272727268</v>
      </c>
      <c r="O1483" s="51">
        <v>19224.227272727268</v>
      </c>
      <c r="P1483" s="51">
        <v>19224.227272727268</v>
      </c>
      <c r="Q1483" s="51">
        <v>19224.227272727268</v>
      </c>
      <c r="R1483" s="51">
        <v>19224.227272727268</v>
      </c>
      <c r="S1483" s="51">
        <v>19224.227272727268</v>
      </c>
      <c r="T1483" s="51">
        <v>19224.227272727268</v>
      </c>
    </row>
    <row r="1484" spans="1:20" s="10" customFormat="1" ht="65.099999999999994" customHeight="1" x14ac:dyDescent="0.3">
      <c r="A1484" s="13">
        <v>1481</v>
      </c>
      <c r="B1484" s="376"/>
      <c r="C1484" s="17" t="s">
        <v>44</v>
      </c>
      <c r="D1484" s="15" t="s">
        <v>700</v>
      </c>
      <c r="E1484" s="55" t="s">
        <v>594</v>
      </c>
      <c r="F1484" s="19" t="s">
        <v>596</v>
      </c>
      <c r="G1484" s="376"/>
      <c r="H1484" s="373"/>
      <c r="I1484" s="373"/>
      <c r="J1484" s="389"/>
      <c r="K1484" s="53"/>
      <c r="L1484" s="5">
        <v>25973</v>
      </c>
      <c r="M1484" s="5">
        <v>25973</v>
      </c>
      <c r="N1484" s="51">
        <v>28180.409090909088</v>
      </c>
      <c r="O1484" s="51">
        <v>28180.409090909088</v>
      </c>
      <c r="P1484" s="51">
        <v>28180.409090909088</v>
      </c>
      <c r="Q1484" s="51">
        <v>28180.409090909088</v>
      </c>
      <c r="R1484" s="51">
        <v>28180.409090909088</v>
      </c>
      <c r="S1484" s="51">
        <v>28180.409090909088</v>
      </c>
      <c r="T1484" s="51">
        <v>28180.409090909088</v>
      </c>
    </row>
    <row r="1485" spans="1:20" s="10" customFormat="1" ht="65.099999999999994" customHeight="1" x14ac:dyDescent="0.3">
      <c r="A1485" s="13">
        <v>1482</v>
      </c>
      <c r="B1485" s="376"/>
      <c r="C1485" s="17" t="s">
        <v>44</v>
      </c>
      <c r="D1485" s="15" t="s">
        <v>700</v>
      </c>
      <c r="E1485" s="55" t="s">
        <v>594</v>
      </c>
      <c r="F1485" s="16" t="s">
        <v>597</v>
      </c>
      <c r="G1485" s="376"/>
      <c r="H1485" s="373"/>
      <c r="I1485" s="373"/>
      <c r="J1485" s="389"/>
      <c r="K1485" s="53"/>
      <c r="L1485" s="5">
        <v>37609</v>
      </c>
      <c r="M1485" s="5">
        <v>37609</v>
      </c>
      <c r="N1485" s="51">
        <v>40805.863636363632</v>
      </c>
      <c r="O1485" s="51">
        <v>40805.863636363632</v>
      </c>
      <c r="P1485" s="51">
        <v>40805.863636363632</v>
      </c>
      <c r="Q1485" s="51">
        <v>40805.863636363632</v>
      </c>
      <c r="R1485" s="51">
        <v>40805.863636363632</v>
      </c>
      <c r="S1485" s="51">
        <v>40805.863636363632</v>
      </c>
      <c r="T1485" s="51">
        <v>40805.863636363632</v>
      </c>
    </row>
    <row r="1486" spans="1:20" s="10" customFormat="1" ht="65.099999999999994" customHeight="1" x14ac:dyDescent="0.3">
      <c r="A1486" s="13">
        <v>1483</v>
      </c>
      <c r="B1486" s="376"/>
      <c r="C1486" s="17" t="s">
        <v>44</v>
      </c>
      <c r="D1486" s="15" t="s">
        <v>700</v>
      </c>
      <c r="E1486" s="55" t="s">
        <v>594</v>
      </c>
      <c r="F1486" s="16" t="s">
        <v>598</v>
      </c>
      <c r="G1486" s="376"/>
      <c r="H1486" s="373"/>
      <c r="I1486" s="373"/>
      <c r="J1486" s="389"/>
      <c r="K1486" s="53"/>
      <c r="L1486" s="5">
        <v>51936</v>
      </c>
      <c r="M1486" s="5">
        <v>51936</v>
      </c>
      <c r="N1486" s="51">
        <v>56350.954545454537</v>
      </c>
      <c r="O1486" s="51">
        <v>56350.954545454537</v>
      </c>
      <c r="P1486" s="51">
        <v>56350.954545454537</v>
      </c>
      <c r="Q1486" s="51">
        <v>56350.954545454537</v>
      </c>
      <c r="R1486" s="51">
        <v>56350.954545454537</v>
      </c>
      <c r="S1486" s="51">
        <v>56350.954545454537</v>
      </c>
      <c r="T1486" s="51">
        <v>56350.954545454537</v>
      </c>
    </row>
    <row r="1487" spans="1:20" s="10" customFormat="1" ht="132.75" customHeight="1" x14ac:dyDescent="0.3">
      <c r="A1487" s="13">
        <v>1484</v>
      </c>
      <c r="B1487" s="376"/>
      <c r="C1487" s="14" t="s">
        <v>599</v>
      </c>
      <c r="D1487" s="15" t="s">
        <v>700</v>
      </c>
      <c r="E1487" s="55" t="s">
        <v>594</v>
      </c>
      <c r="F1487" s="16" t="s">
        <v>600</v>
      </c>
      <c r="G1487" s="376"/>
      <c r="H1487" s="373"/>
      <c r="I1487" s="373"/>
      <c r="J1487" s="389"/>
      <c r="K1487" s="53"/>
      <c r="L1487" s="5">
        <v>23382</v>
      </c>
      <c r="M1487" s="5">
        <v>23382</v>
      </c>
      <c r="N1487" s="51">
        <v>25369.272727272724</v>
      </c>
      <c r="O1487" s="51">
        <v>25369.272727272724</v>
      </c>
      <c r="P1487" s="51">
        <v>25369.272727272724</v>
      </c>
      <c r="Q1487" s="51">
        <v>25369.272727272724</v>
      </c>
      <c r="R1487" s="51">
        <v>25369.272727272724</v>
      </c>
      <c r="S1487" s="51">
        <v>25369.272727272724</v>
      </c>
      <c r="T1487" s="51">
        <v>25369.272727272724</v>
      </c>
    </row>
    <row r="1488" spans="1:20" s="10" customFormat="1" ht="65.099999999999994" customHeight="1" x14ac:dyDescent="0.3">
      <c r="A1488" s="13">
        <v>1485</v>
      </c>
      <c r="B1488" s="376"/>
      <c r="C1488" s="17" t="s">
        <v>44</v>
      </c>
      <c r="D1488" s="15" t="s">
        <v>700</v>
      </c>
      <c r="E1488" s="55" t="s">
        <v>594</v>
      </c>
      <c r="F1488" s="19" t="s">
        <v>601</v>
      </c>
      <c r="G1488" s="376"/>
      <c r="H1488" s="373"/>
      <c r="I1488" s="373"/>
      <c r="J1488" s="389"/>
      <c r="K1488" s="53"/>
      <c r="L1488" s="5">
        <v>34627</v>
      </c>
      <c r="M1488" s="5">
        <v>34627</v>
      </c>
      <c r="N1488" s="51">
        <v>37570.590909090904</v>
      </c>
      <c r="O1488" s="51">
        <v>37570.590909090904</v>
      </c>
      <c r="P1488" s="51">
        <v>37570.590909090904</v>
      </c>
      <c r="Q1488" s="51">
        <v>37570.590909090904</v>
      </c>
      <c r="R1488" s="51">
        <v>37570.590909090904</v>
      </c>
      <c r="S1488" s="51">
        <v>37570.590909090904</v>
      </c>
      <c r="T1488" s="51">
        <v>37570.590909090904</v>
      </c>
    </row>
    <row r="1489" spans="1:20" s="10" customFormat="1" ht="65.099999999999994" customHeight="1" x14ac:dyDescent="0.3">
      <c r="A1489" s="13">
        <v>1486</v>
      </c>
      <c r="B1489" s="376"/>
      <c r="C1489" s="17" t="s">
        <v>44</v>
      </c>
      <c r="D1489" s="15" t="s">
        <v>700</v>
      </c>
      <c r="E1489" s="55" t="s">
        <v>594</v>
      </c>
      <c r="F1489" s="16" t="s">
        <v>602</v>
      </c>
      <c r="G1489" s="376"/>
      <c r="H1489" s="373"/>
      <c r="I1489" s="373"/>
      <c r="J1489" s="389"/>
      <c r="K1489" s="53"/>
      <c r="L1489" s="5">
        <v>50745</v>
      </c>
      <c r="M1489" s="5">
        <v>50745</v>
      </c>
      <c r="N1489" s="51">
        <v>55058.818181818177</v>
      </c>
      <c r="O1489" s="51">
        <v>55058.818181818177</v>
      </c>
      <c r="P1489" s="51">
        <v>55058.818181818177</v>
      </c>
      <c r="Q1489" s="51">
        <v>55058.818181818177</v>
      </c>
      <c r="R1489" s="51">
        <v>55058.818181818177</v>
      </c>
      <c r="S1489" s="51">
        <v>55058.818181818177</v>
      </c>
      <c r="T1489" s="51">
        <v>55058.818181818177</v>
      </c>
    </row>
    <row r="1490" spans="1:20" s="10" customFormat="1" ht="65.099999999999994" customHeight="1" x14ac:dyDescent="0.3">
      <c r="A1490" s="13">
        <v>1487</v>
      </c>
      <c r="B1490" s="376"/>
      <c r="C1490" s="17" t="s">
        <v>44</v>
      </c>
      <c r="D1490" s="15" t="s">
        <v>700</v>
      </c>
      <c r="E1490" s="55" t="s">
        <v>594</v>
      </c>
      <c r="F1490" s="16" t="s">
        <v>603</v>
      </c>
      <c r="G1490" s="376"/>
      <c r="H1490" s="373"/>
      <c r="I1490" s="373"/>
      <c r="J1490" s="389"/>
      <c r="K1490" s="53"/>
      <c r="L1490" s="5">
        <v>72236</v>
      </c>
      <c r="M1490" s="5">
        <v>72236</v>
      </c>
      <c r="N1490" s="51">
        <v>78376.45454545453</v>
      </c>
      <c r="O1490" s="51">
        <v>78376.45454545453</v>
      </c>
      <c r="P1490" s="51">
        <v>78376.45454545453</v>
      </c>
      <c r="Q1490" s="51">
        <v>78376.45454545453</v>
      </c>
      <c r="R1490" s="51">
        <v>78376.45454545453</v>
      </c>
      <c r="S1490" s="51">
        <v>78376.45454545453</v>
      </c>
      <c r="T1490" s="51">
        <v>78376.45454545453</v>
      </c>
    </row>
    <row r="1491" spans="1:20" s="10" customFormat="1" ht="207" customHeight="1" x14ac:dyDescent="0.3">
      <c r="A1491" s="13">
        <v>1488</v>
      </c>
      <c r="B1491" s="376"/>
      <c r="C1491" s="20" t="s">
        <v>604</v>
      </c>
      <c r="D1491" s="15" t="s">
        <v>700</v>
      </c>
      <c r="E1491" s="55" t="s">
        <v>605</v>
      </c>
      <c r="F1491" s="16" t="s">
        <v>606</v>
      </c>
      <c r="G1491" s="376"/>
      <c r="H1491" s="373"/>
      <c r="I1491" s="373"/>
      <c r="J1491" s="389"/>
      <c r="K1491" s="53"/>
      <c r="L1491" s="51">
        <v>57809</v>
      </c>
      <c r="M1491" s="51">
        <v>57809</v>
      </c>
      <c r="N1491" s="51">
        <v>62722.863636363625</v>
      </c>
      <c r="O1491" s="51">
        <v>62722.863636363625</v>
      </c>
      <c r="P1491" s="51">
        <v>62722.863636363625</v>
      </c>
      <c r="Q1491" s="51">
        <v>62722.863636363625</v>
      </c>
      <c r="R1491" s="51">
        <v>62722.863636363625</v>
      </c>
      <c r="S1491" s="51">
        <v>62722.863636363625</v>
      </c>
      <c r="T1491" s="51">
        <v>62722.863636363625</v>
      </c>
    </row>
    <row r="1492" spans="1:20" s="10" customFormat="1" ht="65.099999999999994" customHeight="1" x14ac:dyDescent="0.3">
      <c r="A1492" s="13">
        <v>1489</v>
      </c>
      <c r="B1492" s="376"/>
      <c r="C1492" s="21" t="s">
        <v>44</v>
      </c>
      <c r="D1492" s="15" t="s">
        <v>700</v>
      </c>
      <c r="E1492" s="55" t="s">
        <v>605</v>
      </c>
      <c r="F1492" s="16" t="s">
        <v>607</v>
      </c>
      <c r="G1492" s="376"/>
      <c r="H1492" s="373"/>
      <c r="I1492" s="373"/>
      <c r="J1492" s="389"/>
      <c r="K1492" s="53"/>
      <c r="L1492" s="51">
        <v>74527</v>
      </c>
      <c r="M1492" s="51">
        <v>74527</v>
      </c>
      <c r="N1492" s="51">
        <v>80862.090909090912</v>
      </c>
      <c r="O1492" s="51">
        <v>80862.090909090912</v>
      </c>
      <c r="P1492" s="51">
        <v>80862.090909090912</v>
      </c>
      <c r="Q1492" s="51">
        <v>80862.090909090912</v>
      </c>
      <c r="R1492" s="51">
        <v>80862.090909090912</v>
      </c>
      <c r="S1492" s="51">
        <v>80862.090909090912</v>
      </c>
      <c r="T1492" s="51">
        <v>80862.090909090912</v>
      </c>
    </row>
    <row r="1493" spans="1:20" s="10" customFormat="1" ht="65.099999999999994" customHeight="1" x14ac:dyDescent="0.3">
      <c r="A1493" s="13">
        <v>1490</v>
      </c>
      <c r="B1493" s="376"/>
      <c r="C1493" s="21" t="s">
        <v>44</v>
      </c>
      <c r="D1493" s="15" t="s">
        <v>700</v>
      </c>
      <c r="E1493" s="55" t="s">
        <v>605</v>
      </c>
      <c r="F1493" s="16" t="s">
        <v>608</v>
      </c>
      <c r="G1493" s="376"/>
      <c r="H1493" s="373"/>
      <c r="I1493" s="373"/>
      <c r="J1493" s="389"/>
      <c r="K1493" s="53"/>
      <c r="L1493" s="51">
        <v>102582</v>
      </c>
      <c r="M1493" s="51">
        <v>102582</v>
      </c>
      <c r="N1493" s="51">
        <v>111301.27272727271</v>
      </c>
      <c r="O1493" s="51">
        <v>111301.27272727271</v>
      </c>
      <c r="P1493" s="51">
        <v>111301.27272727271</v>
      </c>
      <c r="Q1493" s="51">
        <v>111301.27272727271</v>
      </c>
      <c r="R1493" s="51">
        <v>111301.27272727271</v>
      </c>
      <c r="S1493" s="51">
        <v>111301.27272727271</v>
      </c>
      <c r="T1493" s="51">
        <v>111301.27272727271</v>
      </c>
    </row>
    <row r="1494" spans="1:20" s="10" customFormat="1" ht="65.099999999999994" customHeight="1" x14ac:dyDescent="0.3">
      <c r="A1494" s="13">
        <v>1491</v>
      </c>
      <c r="B1494" s="376"/>
      <c r="C1494" s="21" t="s">
        <v>44</v>
      </c>
      <c r="D1494" s="15" t="s">
        <v>700</v>
      </c>
      <c r="E1494" s="55" t="s">
        <v>605</v>
      </c>
      <c r="F1494" s="19" t="s">
        <v>609</v>
      </c>
      <c r="G1494" s="376"/>
      <c r="H1494" s="373"/>
      <c r="I1494" s="373"/>
      <c r="J1494" s="389"/>
      <c r="K1494" s="53"/>
      <c r="L1494" s="51">
        <v>144973</v>
      </c>
      <c r="M1494" s="51">
        <v>144973</v>
      </c>
      <c r="N1494" s="51">
        <v>157295.40909090906</v>
      </c>
      <c r="O1494" s="51">
        <v>157295.40909090906</v>
      </c>
      <c r="P1494" s="51">
        <v>157295.40909090906</v>
      </c>
      <c r="Q1494" s="51">
        <v>157295.40909090906</v>
      </c>
      <c r="R1494" s="51">
        <v>157295.40909090906</v>
      </c>
      <c r="S1494" s="51">
        <v>157295.40909090906</v>
      </c>
      <c r="T1494" s="51">
        <v>157295.40909090906</v>
      </c>
    </row>
    <row r="1495" spans="1:20" s="10" customFormat="1" ht="65.099999999999994" customHeight="1" x14ac:dyDescent="0.3">
      <c r="A1495" s="13">
        <v>1492</v>
      </c>
      <c r="B1495" s="376"/>
      <c r="C1495" s="21" t="s">
        <v>44</v>
      </c>
      <c r="D1495" s="15" t="s">
        <v>700</v>
      </c>
      <c r="E1495" s="55" t="s">
        <v>605</v>
      </c>
      <c r="F1495" s="16" t="s">
        <v>610</v>
      </c>
      <c r="G1495" s="376"/>
      <c r="H1495" s="373"/>
      <c r="I1495" s="373"/>
      <c r="J1495" s="389"/>
      <c r="K1495" s="53"/>
      <c r="L1495" s="51">
        <v>212236</v>
      </c>
      <c r="M1495" s="51">
        <v>212236</v>
      </c>
      <c r="N1495" s="51">
        <v>230276.45454545453</v>
      </c>
      <c r="O1495" s="51">
        <v>230276.45454545453</v>
      </c>
      <c r="P1495" s="51">
        <v>230276.45454545453</v>
      </c>
      <c r="Q1495" s="51">
        <v>230276.45454545453</v>
      </c>
      <c r="R1495" s="51">
        <v>230276.45454545453</v>
      </c>
      <c r="S1495" s="51">
        <v>230276.45454545453</v>
      </c>
      <c r="T1495" s="51">
        <v>230276.45454545453</v>
      </c>
    </row>
    <row r="1496" spans="1:20" s="10" customFormat="1" ht="65.099999999999994" customHeight="1" x14ac:dyDescent="0.3">
      <c r="A1496" s="13">
        <v>1493</v>
      </c>
      <c r="B1496" s="376"/>
      <c r="C1496" s="21" t="s">
        <v>44</v>
      </c>
      <c r="D1496" s="15" t="s">
        <v>700</v>
      </c>
      <c r="E1496" s="55" t="s">
        <v>605</v>
      </c>
      <c r="F1496" s="16" t="s">
        <v>611</v>
      </c>
      <c r="G1496" s="376"/>
      <c r="H1496" s="373"/>
      <c r="I1496" s="373"/>
      <c r="J1496" s="389"/>
      <c r="K1496" s="53"/>
      <c r="L1496" s="51">
        <v>279591</v>
      </c>
      <c r="M1496" s="51">
        <v>279591</v>
      </c>
      <c r="N1496" s="51">
        <v>303356.13636363635</v>
      </c>
      <c r="O1496" s="51">
        <v>303356.13636363635</v>
      </c>
      <c r="P1496" s="51">
        <v>303356.13636363635</v>
      </c>
      <c r="Q1496" s="51">
        <v>303356.13636363635</v>
      </c>
      <c r="R1496" s="51">
        <v>303356.13636363635</v>
      </c>
      <c r="S1496" s="51">
        <v>303356.13636363635</v>
      </c>
      <c r="T1496" s="51">
        <v>303356.13636363635</v>
      </c>
    </row>
    <row r="1497" spans="1:20" s="10" customFormat="1" ht="65.099999999999994" customHeight="1" x14ac:dyDescent="0.3">
      <c r="A1497" s="13">
        <v>1494</v>
      </c>
      <c r="B1497" s="376"/>
      <c r="C1497" s="21" t="s">
        <v>44</v>
      </c>
      <c r="D1497" s="15" t="s">
        <v>700</v>
      </c>
      <c r="E1497" s="55" t="s">
        <v>605</v>
      </c>
      <c r="F1497" s="16" t="s">
        <v>612</v>
      </c>
      <c r="G1497" s="376"/>
      <c r="H1497" s="373"/>
      <c r="I1497" s="373"/>
      <c r="J1497" s="389"/>
      <c r="K1497" s="53"/>
      <c r="L1497" s="51">
        <v>364473</v>
      </c>
      <c r="M1497" s="51">
        <v>364473</v>
      </c>
      <c r="N1497" s="51">
        <v>395452.90909090906</v>
      </c>
      <c r="O1497" s="51">
        <v>395452.90909090906</v>
      </c>
      <c r="P1497" s="51">
        <v>395452.90909090906</v>
      </c>
      <c r="Q1497" s="51">
        <v>395452.90909090906</v>
      </c>
      <c r="R1497" s="51">
        <v>395452.90909090906</v>
      </c>
      <c r="S1497" s="51">
        <v>395452.90909090906</v>
      </c>
      <c r="T1497" s="51">
        <v>395452.90909090906</v>
      </c>
    </row>
    <row r="1498" spans="1:20" s="10" customFormat="1" ht="65.099999999999994" customHeight="1" x14ac:dyDescent="0.3">
      <c r="A1498" s="13">
        <v>1495</v>
      </c>
      <c r="B1498" s="376"/>
      <c r="C1498" s="21" t="s">
        <v>44</v>
      </c>
      <c r="D1498" s="15" t="s">
        <v>700</v>
      </c>
      <c r="E1498" s="55" t="s">
        <v>605</v>
      </c>
      <c r="F1498" s="16" t="s">
        <v>613</v>
      </c>
      <c r="G1498" s="376"/>
      <c r="H1498" s="373"/>
      <c r="I1498" s="373"/>
      <c r="J1498" s="389"/>
      <c r="K1498" s="53"/>
      <c r="L1498" s="51">
        <v>503864</v>
      </c>
      <c r="M1498" s="51">
        <v>503864</v>
      </c>
      <c r="N1498" s="51">
        <v>546692.04545454541</v>
      </c>
      <c r="O1498" s="51">
        <v>546692.04545454541</v>
      </c>
      <c r="P1498" s="51">
        <v>546692.04545454541</v>
      </c>
      <c r="Q1498" s="51">
        <v>546692.04545454541</v>
      </c>
      <c r="R1498" s="51">
        <v>546692.04545454541</v>
      </c>
      <c r="S1498" s="51">
        <v>546692.04545454541</v>
      </c>
      <c r="T1498" s="51">
        <v>546692.04545454541</v>
      </c>
    </row>
    <row r="1499" spans="1:20" s="10" customFormat="1" ht="65.099999999999994" customHeight="1" x14ac:dyDescent="0.3">
      <c r="A1499" s="13">
        <v>1496</v>
      </c>
      <c r="B1499" s="376"/>
      <c r="C1499" s="21" t="s">
        <v>44</v>
      </c>
      <c r="D1499" s="15" t="s">
        <v>700</v>
      </c>
      <c r="E1499" s="55" t="s">
        <v>605</v>
      </c>
      <c r="F1499" s="16" t="s">
        <v>614</v>
      </c>
      <c r="G1499" s="376"/>
      <c r="H1499" s="373"/>
      <c r="I1499" s="373"/>
      <c r="J1499" s="389"/>
      <c r="K1499" s="53"/>
      <c r="L1499" s="51">
        <v>682373</v>
      </c>
      <c r="M1499" s="51">
        <v>682373</v>
      </c>
      <c r="N1499" s="51">
        <v>740374.40909090906</v>
      </c>
      <c r="O1499" s="51">
        <v>740374.40909090906</v>
      </c>
      <c r="P1499" s="51">
        <v>740374.40909090906</v>
      </c>
      <c r="Q1499" s="51">
        <v>740374.40909090906</v>
      </c>
      <c r="R1499" s="51">
        <v>740374.40909090906</v>
      </c>
      <c r="S1499" s="51">
        <v>740374.40909090906</v>
      </c>
      <c r="T1499" s="51">
        <v>740374.40909090906</v>
      </c>
    </row>
    <row r="1500" spans="1:20" s="10" customFormat="1" ht="65.099999999999994" customHeight="1" x14ac:dyDescent="0.3">
      <c r="A1500" s="13">
        <v>1497</v>
      </c>
      <c r="B1500" s="376"/>
      <c r="C1500" s="21" t="s">
        <v>44</v>
      </c>
      <c r="D1500" s="15" t="s">
        <v>700</v>
      </c>
      <c r="E1500" s="55" t="s">
        <v>605</v>
      </c>
      <c r="F1500" s="16" t="s">
        <v>615</v>
      </c>
      <c r="G1500" s="376"/>
      <c r="H1500" s="373"/>
      <c r="I1500" s="373"/>
      <c r="J1500" s="389"/>
      <c r="K1500" s="53"/>
      <c r="L1500" s="51">
        <v>910918</v>
      </c>
      <c r="M1500" s="51">
        <v>910918</v>
      </c>
      <c r="N1500" s="51">
        <v>988346.22727272706</v>
      </c>
      <c r="O1500" s="51">
        <v>988346.22727272706</v>
      </c>
      <c r="P1500" s="51">
        <v>988346.22727272706</v>
      </c>
      <c r="Q1500" s="51">
        <v>988346.22727272706</v>
      </c>
      <c r="R1500" s="51">
        <v>988346.22727272706</v>
      </c>
      <c r="S1500" s="51">
        <v>988346.22727272706</v>
      </c>
      <c r="T1500" s="51">
        <v>988346.22727272706</v>
      </c>
    </row>
    <row r="1501" spans="1:20" s="10" customFormat="1" ht="65.099999999999994" customHeight="1" x14ac:dyDescent="0.3">
      <c r="A1501" s="13">
        <v>1498</v>
      </c>
      <c r="B1501" s="376"/>
      <c r="C1501" s="21" t="s">
        <v>44</v>
      </c>
      <c r="D1501" s="15" t="s">
        <v>700</v>
      </c>
      <c r="E1501" s="55" t="s">
        <v>605</v>
      </c>
      <c r="F1501" s="16" t="s">
        <v>616</v>
      </c>
      <c r="G1501" s="376"/>
      <c r="H1501" s="373"/>
      <c r="I1501" s="373"/>
      <c r="J1501" s="389"/>
      <c r="K1501" s="53"/>
      <c r="L1501" s="51">
        <v>1077782</v>
      </c>
      <c r="M1501" s="51">
        <v>1077782</v>
      </c>
      <c r="N1501" s="51">
        <v>1169393.2727272725</v>
      </c>
      <c r="O1501" s="51">
        <v>1169393.2727272725</v>
      </c>
      <c r="P1501" s="51">
        <v>1169393.2727272725</v>
      </c>
      <c r="Q1501" s="51">
        <v>1169393.2727272725</v>
      </c>
      <c r="R1501" s="51">
        <v>1169393.2727272725</v>
      </c>
      <c r="S1501" s="51">
        <v>1169393.2727272725</v>
      </c>
      <c r="T1501" s="51">
        <v>1169393.2727272725</v>
      </c>
    </row>
    <row r="1502" spans="1:20" s="10" customFormat="1" ht="65.099999999999994" customHeight="1" x14ac:dyDescent="0.3">
      <c r="A1502" s="13">
        <v>1499</v>
      </c>
      <c r="B1502" s="376"/>
      <c r="C1502" s="21" t="s">
        <v>44</v>
      </c>
      <c r="D1502" s="15" t="s">
        <v>700</v>
      </c>
      <c r="E1502" s="55" t="s">
        <v>605</v>
      </c>
      <c r="F1502" s="16" t="s">
        <v>617</v>
      </c>
      <c r="G1502" s="376"/>
      <c r="H1502" s="373"/>
      <c r="I1502" s="373"/>
      <c r="J1502" s="389"/>
      <c r="K1502" s="53"/>
      <c r="L1502" s="51">
        <v>1332400</v>
      </c>
      <c r="M1502" s="51">
        <v>1332400</v>
      </c>
      <c r="N1502" s="51">
        <v>1445653.9999999998</v>
      </c>
      <c r="O1502" s="51">
        <v>1445653.9999999998</v>
      </c>
      <c r="P1502" s="51">
        <v>1445653.9999999998</v>
      </c>
      <c r="Q1502" s="51">
        <v>1445653.9999999998</v>
      </c>
      <c r="R1502" s="51">
        <v>1445653.9999999998</v>
      </c>
      <c r="S1502" s="51">
        <v>1445653.9999999998</v>
      </c>
      <c r="T1502" s="51">
        <v>1445653.9999999998</v>
      </c>
    </row>
    <row r="1503" spans="1:20" s="10" customFormat="1" ht="65.099999999999994" customHeight="1" x14ac:dyDescent="0.3">
      <c r="A1503" s="13">
        <v>1500</v>
      </c>
      <c r="B1503" s="376"/>
      <c r="C1503" s="21" t="s">
        <v>44</v>
      </c>
      <c r="D1503" s="15" t="s">
        <v>700</v>
      </c>
      <c r="E1503" s="55" t="s">
        <v>605</v>
      </c>
      <c r="F1503" s="16" t="s">
        <v>618</v>
      </c>
      <c r="G1503" s="376"/>
      <c r="H1503" s="373"/>
      <c r="I1503" s="373"/>
      <c r="J1503" s="389"/>
      <c r="K1503" s="53"/>
      <c r="L1503" s="51">
        <v>1722845</v>
      </c>
      <c r="M1503" s="51">
        <v>1722845</v>
      </c>
      <c r="N1503" s="51">
        <v>1869287.3181818181</v>
      </c>
      <c r="O1503" s="51">
        <v>1869287.3181818181</v>
      </c>
      <c r="P1503" s="51">
        <v>1869287.3181818181</v>
      </c>
      <c r="Q1503" s="51">
        <v>1869287.3181818181</v>
      </c>
      <c r="R1503" s="51">
        <v>1869287.3181818181</v>
      </c>
      <c r="S1503" s="51">
        <v>1869287.3181818181</v>
      </c>
      <c r="T1503" s="51">
        <v>1869287.3181818181</v>
      </c>
    </row>
    <row r="1504" spans="1:20" s="10" customFormat="1" ht="201.75" customHeight="1" x14ac:dyDescent="0.3">
      <c r="A1504" s="13">
        <v>1501</v>
      </c>
      <c r="B1504" s="376"/>
      <c r="C1504" s="20" t="s">
        <v>619</v>
      </c>
      <c r="D1504" s="15" t="s">
        <v>700</v>
      </c>
      <c r="E1504" s="55" t="s">
        <v>605</v>
      </c>
      <c r="F1504" s="16" t="s">
        <v>620</v>
      </c>
      <c r="G1504" s="376"/>
      <c r="H1504" s="373"/>
      <c r="I1504" s="373"/>
      <c r="J1504" s="389"/>
      <c r="K1504" s="53"/>
      <c r="L1504" s="51">
        <v>89745</v>
      </c>
      <c r="M1504" s="51">
        <v>89745</v>
      </c>
      <c r="N1504" s="51">
        <v>97373.818181818177</v>
      </c>
      <c r="O1504" s="51">
        <v>97373.818181818177</v>
      </c>
      <c r="P1504" s="51">
        <v>97373.818181818177</v>
      </c>
      <c r="Q1504" s="51">
        <v>97373.818181818177</v>
      </c>
      <c r="R1504" s="51">
        <v>97373.818181818177</v>
      </c>
      <c r="S1504" s="51">
        <v>97373.818181818177</v>
      </c>
      <c r="T1504" s="51">
        <v>97373.818181818177</v>
      </c>
    </row>
    <row r="1505" spans="1:20" s="10" customFormat="1" ht="65.099999999999994" customHeight="1" x14ac:dyDescent="0.3">
      <c r="A1505" s="13">
        <v>1502</v>
      </c>
      <c r="B1505" s="376"/>
      <c r="C1505" s="21" t="s">
        <v>44</v>
      </c>
      <c r="D1505" s="15" t="s">
        <v>700</v>
      </c>
      <c r="E1505" s="55" t="s">
        <v>605</v>
      </c>
      <c r="F1505" s="16" t="s">
        <v>621</v>
      </c>
      <c r="G1505" s="376"/>
      <c r="H1505" s="373"/>
      <c r="I1505" s="373"/>
      <c r="J1505" s="389"/>
      <c r="K1505" s="53"/>
      <c r="L1505" s="51">
        <v>115218</v>
      </c>
      <c r="M1505" s="51">
        <v>115218</v>
      </c>
      <c r="N1505" s="51">
        <v>125011.72727272725</v>
      </c>
      <c r="O1505" s="51">
        <v>125011.72727272725</v>
      </c>
      <c r="P1505" s="51">
        <v>125011.72727272725</v>
      </c>
      <c r="Q1505" s="51">
        <v>125011.72727272725</v>
      </c>
      <c r="R1505" s="51">
        <v>125011.72727272725</v>
      </c>
      <c r="S1505" s="51">
        <v>125011.72727272725</v>
      </c>
      <c r="T1505" s="51">
        <v>125011.72727272725</v>
      </c>
    </row>
    <row r="1506" spans="1:20" s="10" customFormat="1" ht="65.099999999999994" customHeight="1" x14ac:dyDescent="0.3">
      <c r="A1506" s="13">
        <v>1503</v>
      </c>
      <c r="B1506" s="376"/>
      <c r="C1506" s="21" t="s">
        <v>44</v>
      </c>
      <c r="D1506" s="15" t="s">
        <v>700</v>
      </c>
      <c r="E1506" s="55" t="s">
        <v>605</v>
      </c>
      <c r="F1506" s="16" t="s">
        <v>622</v>
      </c>
      <c r="G1506" s="376"/>
      <c r="H1506" s="373"/>
      <c r="I1506" s="373"/>
      <c r="J1506" s="389"/>
      <c r="K1506" s="53"/>
      <c r="L1506" s="51">
        <v>173927</v>
      </c>
      <c r="M1506" s="51">
        <v>173927</v>
      </c>
      <c r="N1506" s="51">
        <v>188711.09090909088</v>
      </c>
      <c r="O1506" s="51">
        <v>188711.09090909088</v>
      </c>
      <c r="P1506" s="51">
        <v>188711.09090909088</v>
      </c>
      <c r="Q1506" s="51">
        <v>188711.09090909088</v>
      </c>
      <c r="R1506" s="51">
        <v>188711.09090909088</v>
      </c>
      <c r="S1506" s="51">
        <v>188711.09090909088</v>
      </c>
      <c r="T1506" s="51">
        <v>188711.09090909088</v>
      </c>
    </row>
    <row r="1507" spans="1:20" s="10" customFormat="1" ht="65.099999999999994" customHeight="1" x14ac:dyDescent="0.3">
      <c r="A1507" s="13">
        <v>1504</v>
      </c>
      <c r="B1507" s="376"/>
      <c r="C1507" s="21" t="s">
        <v>44</v>
      </c>
      <c r="D1507" s="15" t="s">
        <v>700</v>
      </c>
      <c r="E1507" s="55" t="s">
        <v>605</v>
      </c>
      <c r="F1507" s="19" t="s">
        <v>623</v>
      </c>
      <c r="G1507" s="376"/>
      <c r="H1507" s="373"/>
      <c r="I1507" s="373"/>
      <c r="J1507" s="389"/>
      <c r="K1507" s="53"/>
      <c r="L1507" s="51">
        <v>252827</v>
      </c>
      <c r="M1507" s="51">
        <v>252827</v>
      </c>
      <c r="N1507" s="51">
        <v>274317.59090909088</v>
      </c>
      <c r="O1507" s="51">
        <v>274317.59090909088</v>
      </c>
      <c r="P1507" s="51">
        <v>274317.59090909088</v>
      </c>
      <c r="Q1507" s="51">
        <v>274317.59090909088</v>
      </c>
      <c r="R1507" s="51">
        <v>274317.59090909088</v>
      </c>
      <c r="S1507" s="51">
        <v>274317.59090909088</v>
      </c>
      <c r="T1507" s="51">
        <v>274317.59090909088</v>
      </c>
    </row>
    <row r="1508" spans="1:20" s="10" customFormat="1" ht="65.099999999999994" customHeight="1" x14ac:dyDescent="0.3">
      <c r="A1508" s="13">
        <v>1505</v>
      </c>
      <c r="B1508" s="376"/>
      <c r="C1508" s="21" t="s">
        <v>44</v>
      </c>
      <c r="D1508" s="15" t="s">
        <v>700</v>
      </c>
      <c r="E1508" s="55" t="s">
        <v>605</v>
      </c>
      <c r="F1508" s="16" t="s">
        <v>624</v>
      </c>
      <c r="G1508" s="376"/>
      <c r="H1508" s="373"/>
      <c r="I1508" s="373"/>
      <c r="J1508" s="389"/>
      <c r="K1508" s="53"/>
      <c r="L1508" s="51">
        <v>376709</v>
      </c>
      <c r="M1508" s="51">
        <v>376709</v>
      </c>
      <c r="N1508" s="51">
        <v>408729.36363636359</v>
      </c>
      <c r="O1508" s="51">
        <v>408729.36363636359</v>
      </c>
      <c r="P1508" s="51">
        <v>408729.36363636359</v>
      </c>
      <c r="Q1508" s="51">
        <v>408729.36363636359</v>
      </c>
      <c r="R1508" s="51">
        <v>408729.36363636359</v>
      </c>
      <c r="S1508" s="51">
        <v>408729.36363636359</v>
      </c>
      <c r="T1508" s="51">
        <v>408729.36363636359</v>
      </c>
    </row>
    <row r="1509" spans="1:20" s="10" customFormat="1" ht="65.099999999999994" customHeight="1" x14ac:dyDescent="0.3">
      <c r="A1509" s="13">
        <v>1506</v>
      </c>
      <c r="B1509" s="376"/>
      <c r="C1509" s="21" t="s">
        <v>44</v>
      </c>
      <c r="D1509" s="15" t="s">
        <v>700</v>
      </c>
      <c r="E1509" s="55" t="s">
        <v>605</v>
      </c>
      <c r="F1509" s="16" t="s">
        <v>625</v>
      </c>
      <c r="G1509" s="376"/>
      <c r="H1509" s="373"/>
      <c r="I1509" s="373"/>
      <c r="J1509" s="389"/>
      <c r="K1509" s="53"/>
      <c r="L1509" s="51">
        <v>505564</v>
      </c>
      <c r="M1509" s="51">
        <v>505564</v>
      </c>
      <c r="N1509" s="51">
        <v>548536.54545454541</v>
      </c>
      <c r="O1509" s="51">
        <v>548536.54545454541</v>
      </c>
      <c r="P1509" s="51">
        <v>548536.54545454541</v>
      </c>
      <c r="Q1509" s="51">
        <v>548536.54545454541</v>
      </c>
      <c r="R1509" s="51">
        <v>548536.54545454541</v>
      </c>
      <c r="S1509" s="51">
        <v>548536.54545454541</v>
      </c>
      <c r="T1509" s="51">
        <v>548536.54545454541</v>
      </c>
    </row>
    <row r="1510" spans="1:20" s="10" customFormat="1" ht="65.099999999999994" customHeight="1" x14ac:dyDescent="0.3">
      <c r="A1510" s="13">
        <v>1507</v>
      </c>
      <c r="B1510" s="376"/>
      <c r="C1510" s="21" t="s">
        <v>44</v>
      </c>
      <c r="D1510" s="15" t="s">
        <v>700</v>
      </c>
      <c r="E1510" s="55" t="s">
        <v>605</v>
      </c>
      <c r="F1510" s="16" t="s">
        <v>626</v>
      </c>
      <c r="G1510" s="376"/>
      <c r="H1510" s="373"/>
      <c r="I1510" s="373"/>
      <c r="J1510" s="389"/>
      <c r="K1510" s="53"/>
      <c r="L1510" s="51">
        <v>680482</v>
      </c>
      <c r="M1510" s="51">
        <v>680482</v>
      </c>
      <c r="N1510" s="51">
        <v>738322.77272727259</v>
      </c>
      <c r="O1510" s="51">
        <v>738322.77272727259</v>
      </c>
      <c r="P1510" s="51">
        <v>738322.77272727259</v>
      </c>
      <c r="Q1510" s="51">
        <v>738322.77272727259</v>
      </c>
      <c r="R1510" s="51">
        <v>738322.77272727259</v>
      </c>
      <c r="S1510" s="51">
        <v>738322.77272727259</v>
      </c>
      <c r="T1510" s="51">
        <v>738322.77272727259</v>
      </c>
    </row>
    <row r="1511" spans="1:20" s="10" customFormat="1" ht="65.099999999999994" customHeight="1" x14ac:dyDescent="0.3">
      <c r="A1511" s="13">
        <v>1508</v>
      </c>
      <c r="B1511" s="376"/>
      <c r="C1511" s="21" t="s">
        <v>44</v>
      </c>
      <c r="D1511" s="15" t="s">
        <v>700</v>
      </c>
      <c r="E1511" s="55" t="s">
        <v>605</v>
      </c>
      <c r="F1511" s="16" t="s">
        <v>627</v>
      </c>
      <c r="G1511" s="376"/>
      <c r="H1511" s="373"/>
      <c r="I1511" s="373"/>
      <c r="J1511" s="389"/>
      <c r="K1511" s="53"/>
      <c r="L1511" s="51">
        <v>953709</v>
      </c>
      <c r="M1511" s="51">
        <v>953709</v>
      </c>
      <c r="N1511" s="51">
        <v>1034774.3636363636</v>
      </c>
      <c r="O1511" s="51">
        <v>1034774.3636363636</v>
      </c>
      <c r="P1511" s="51">
        <v>1034774.3636363636</v>
      </c>
      <c r="Q1511" s="51">
        <v>1034774.3636363636</v>
      </c>
      <c r="R1511" s="51">
        <v>1034774.3636363636</v>
      </c>
      <c r="S1511" s="51">
        <v>1034774.3636363636</v>
      </c>
      <c r="T1511" s="51">
        <v>1034774.3636363636</v>
      </c>
    </row>
    <row r="1512" spans="1:20" s="10" customFormat="1" ht="65.099999999999994" customHeight="1" x14ac:dyDescent="0.3">
      <c r="A1512" s="13">
        <v>1509</v>
      </c>
      <c r="B1512" s="376"/>
      <c r="C1512" s="21" t="s">
        <v>44</v>
      </c>
      <c r="D1512" s="15" t="s">
        <v>700</v>
      </c>
      <c r="E1512" s="55" t="s">
        <v>605</v>
      </c>
      <c r="F1512" s="16" t="s">
        <v>628</v>
      </c>
      <c r="G1512" s="376"/>
      <c r="H1512" s="373"/>
      <c r="I1512" s="373"/>
      <c r="J1512" s="389"/>
      <c r="K1512" s="53"/>
      <c r="L1512" s="51">
        <v>1334291</v>
      </c>
      <c r="M1512" s="51">
        <v>1334291</v>
      </c>
      <c r="N1512" s="51">
        <v>1447705.6363636362</v>
      </c>
      <c r="O1512" s="51">
        <v>1447705.6363636362</v>
      </c>
      <c r="P1512" s="51">
        <v>1447705.6363636362</v>
      </c>
      <c r="Q1512" s="51">
        <v>1447705.6363636362</v>
      </c>
      <c r="R1512" s="51">
        <v>1447705.6363636362</v>
      </c>
      <c r="S1512" s="51">
        <v>1447705.6363636362</v>
      </c>
      <c r="T1512" s="51">
        <v>1447705.6363636362</v>
      </c>
    </row>
    <row r="1513" spans="1:20" s="10" customFormat="1" ht="65.099999999999994" customHeight="1" x14ac:dyDescent="0.3">
      <c r="A1513" s="13">
        <v>1510</v>
      </c>
      <c r="B1513" s="376"/>
      <c r="C1513" s="21" t="s">
        <v>44</v>
      </c>
      <c r="D1513" s="15" t="s">
        <v>700</v>
      </c>
      <c r="E1513" s="55" t="s">
        <v>605</v>
      </c>
      <c r="F1513" s="16" t="s">
        <v>629</v>
      </c>
      <c r="G1513" s="376"/>
      <c r="H1513" s="373"/>
      <c r="I1513" s="373"/>
      <c r="J1513" s="389"/>
      <c r="K1513" s="53"/>
      <c r="L1513" s="51">
        <v>1729109</v>
      </c>
      <c r="M1513" s="51">
        <v>1729109</v>
      </c>
      <c r="N1513" s="51">
        <v>1876083.3636363635</v>
      </c>
      <c r="O1513" s="51">
        <v>1876083.3636363635</v>
      </c>
      <c r="P1513" s="51">
        <v>1876083.3636363635</v>
      </c>
      <c r="Q1513" s="51">
        <v>1876083.3636363635</v>
      </c>
      <c r="R1513" s="51">
        <v>1876083.3636363635</v>
      </c>
      <c r="S1513" s="51">
        <v>1876083.3636363635</v>
      </c>
      <c r="T1513" s="51">
        <v>1876083.3636363635</v>
      </c>
    </row>
    <row r="1514" spans="1:20" s="10" customFormat="1" ht="65.099999999999994" customHeight="1" x14ac:dyDescent="0.3">
      <c r="A1514" s="13">
        <v>1511</v>
      </c>
      <c r="B1514" s="376"/>
      <c r="C1514" s="21" t="s">
        <v>44</v>
      </c>
      <c r="D1514" s="15" t="s">
        <v>700</v>
      </c>
      <c r="E1514" s="55" t="s">
        <v>605</v>
      </c>
      <c r="F1514" s="16" t="s">
        <v>630</v>
      </c>
      <c r="G1514" s="376"/>
      <c r="H1514" s="373"/>
      <c r="I1514" s="373"/>
      <c r="J1514" s="389"/>
      <c r="K1514" s="53"/>
      <c r="L1514" s="51">
        <v>2058455</v>
      </c>
      <c r="M1514" s="51">
        <v>2058455</v>
      </c>
      <c r="N1514" s="51">
        <v>2233423.1818181816</v>
      </c>
      <c r="O1514" s="51">
        <v>2233423.1818181816</v>
      </c>
      <c r="P1514" s="51">
        <v>2233423.1818181816</v>
      </c>
      <c r="Q1514" s="51">
        <v>2233423.1818181816</v>
      </c>
      <c r="R1514" s="51">
        <v>2233423.1818181816</v>
      </c>
      <c r="S1514" s="51">
        <v>2233423.1818181816</v>
      </c>
      <c r="T1514" s="51">
        <v>2233423.1818181816</v>
      </c>
    </row>
    <row r="1515" spans="1:20" s="10" customFormat="1" ht="65.099999999999994" customHeight="1" x14ac:dyDescent="0.3">
      <c r="A1515" s="13">
        <v>1512</v>
      </c>
      <c r="B1515" s="376"/>
      <c r="C1515" s="21" t="s">
        <v>44</v>
      </c>
      <c r="D1515" s="15" t="s">
        <v>700</v>
      </c>
      <c r="E1515" s="55" t="s">
        <v>605</v>
      </c>
      <c r="F1515" s="16" t="s">
        <v>631</v>
      </c>
      <c r="G1515" s="376"/>
      <c r="H1515" s="373"/>
      <c r="I1515" s="373"/>
      <c r="J1515" s="389"/>
      <c r="K1515" s="53"/>
      <c r="L1515" s="51">
        <v>2550082</v>
      </c>
      <c r="M1515" s="51">
        <v>2550082</v>
      </c>
      <c r="N1515" s="51">
        <v>2766838.7727272725</v>
      </c>
      <c r="O1515" s="51">
        <v>2766838.7727272725</v>
      </c>
      <c r="P1515" s="51">
        <v>2766838.7727272725</v>
      </c>
      <c r="Q1515" s="51">
        <v>2766838.7727272725</v>
      </c>
      <c r="R1515" s="51">
        <v>2766838.7727272725</v>
      </c>
      <c r="S1515" s="51">
        <v>2766838.7727272725</v>
      </c>
      <c r="T1515" s="51">
        <v>2766838.7727272725</v>
      </c>
    </row>
    <row r="1516" spans="1:20" s="10" customFormat="1" ht="65.099999999999994" customHeight="1" x14ac:dyDescent="0.3">
      <c r="A1516" s="13">
        <v>1513</v>
      </c>
      <c r="B1516" s="376"/>
      <c r="C1516" s="21" t="s">
        <v>44</v>
      </c>
      <c r="D1516" s="15" t="s">
        <v>700</v>
      </c>
      <c r="E1516" s="55" t="s">
        <v>605</v>
      </c>
      <c r="F1516" s="16" t="s">
        <v>632</v>
      </c>
      <c r="G1516" s="376"/>
      <c r="H1516" s="373"/>
      <c r="I1516" s="373"/>
      <c r="J1516" s="389"/>
      <c r="K1516" s="53"/>
      <c r="L1516" s="51">
        <v>3324100</v>
      </c>
      <c r="M1516" s="51">
        <v>3324100</v>
      </c>
      <c r="N1516" s="51">
        <v>3606648.5</v>
      </c>
      <c r="O1516" s="51">
        <v>3606648.5</v>
      </c>
      <c r="P1516" s="51">
        <v>3606648.5</v>
      </c>
      <c r="Q1516" s="51">
        <v>3606648.5</v>
      </c>
      <c r="R1516" s="51">
        <v>3606648.5</v>
      </c>
      <c r="S1516" s="51">
        <v>3606648.5</v>
      </c>
      <c r="T1516" s="51">
        <v>3606648.5</v>
      </c>
    </row>
    <row r="1517" spans="1:20" s="10" customFormat="1" ht="222.75" customHeight="1" x14ac:dyDescent="0.3">
      <c r="A1517" s="13">
        <v>1514</v>
      </c>
      <c r="B1517" s="376"/>
      <c r="C1517" s="20" t="s">
        <v>633</v>
      </c>
      <c r="D1517" s="15" t="s">
        <v>700</v>
      </c>
      <c r="E1517" s="55" t="s">
        <v>605</v>
      </c>
      <c r="F1517" s="16" t="s">
        <v>634</v>
      </c>
      <c r="G1517" s="376"/>
      <c r="H1517" s="373"/>
      <c r="I1517" s="373"/>
      <c r="J1517" s="389"/>
      <c r="K1517" s="53"/>
      <c r="L1517" s="51">
        <v>84473</v>
      </c>
      <c r="M1517" s="51">
        <v>84473</v>
      </c>
      <c r="N1517" s="51">
        <v>91652.909090909074</v>
      </c>
      <c r="O1517" s="51">
        <v>91652.909090909074</v>
      </c>
      <c r="P1517" s="51">
        <v>91652.909090909074</v>
      </c>
      <c r="Q1517" s="51">
        <v>91652.909090909074</v>
      </c>
      <c r="R1517" s="51">
        <v>91652.909090909074</v>
      </c>
      <c r="S1517" s="51">
        <v>91652.909090909074</v>
      </c>
      <c r="T1517" s="51">
        <v>91652.909090909074</v>
      </c>
    </row>
    <row r="1518" spans="1:20" s="10" customFormat="1" ht="65.099999999999994" customHeight="1" x14ac:dyDescent="0.3">
      <c r="A1518" s="13">
        <v>1515</v>
      </c>
      <c r="B1518" s="376"/>
      <c r="C1518" s="21" t="s">
        <v>44</v>
      </c>
      <c r="D1518" s="15" t="s">
        <v>700</v>
      </c>
      <c r="E1518" s="55" t="s">
        <v>605</v>
      </c>
      <c r="F1518" s="19" t="s">
        <v>635</v>
      </c>
      <c r="G1518" s="376"/>
      <c r="H1518" s="373"/>
      <c r="I1518" s="373"/>
      <c r="J1518" s="389"/>
      <c r="K1518" s="53"/>
      <c r="L1518" s="51">
        <v>108355</v>
      </c>
      <c r="M1518" s="51">
        <v>108355</v>
      </c>
      <c r="N1518" s="51">
        <v>117564.68181818181</v>
      </c>
      <c r="O1518" s="51">
        <v>117564.68181818181</v>
      </c>
      <c r="P1518" s="51">
        <v>117564.68181818181</v>
      </c>
      <c r="Q1518" s="51">
        <v>117564.68181818181</v>
      </c>
      <c r="R1518" s="51">
        <v>117564.68181818181</v>
      </c>
      <c r="S1518" s="51">
        <v>117564.68181818181</v>
      </c>
      <c r="T1518" s="51">
        <v>117564.68181818181</v>
      </c>
    </row>
    <row r="1519" spans="1:20" s="10" customFormat="1" ht="65.099999999999994" customHeight="1" x14ac:dyDescent="0.3">
      <c r="A1519" s="13">
        <v>1516</v>
      </c>
      <c r="B1519" s="376"/>
      <c r="C1519" s="21" t="s">
        <v>44</v>
      </c>
      <c r="D1519" s="15" t="s">
        <v>700</v>
      </c>
      <c r="E1519" s="55" t="s">
        <v>605</v>
      </c>
      <c r="F1519" s="16" t="s">
        <v>636</v>
      </c>
      <c r="G1519" s="376"/>
      <c r="H1519" s="373"/>
      <c r="I1519" s="373"/>
      <c r="J1519" s="389"/>
      <c r="K1519" s="53"/>
      <c r="L1519" s="51">
        <v>159600</v>
      </c>
      <c r="M1519" s="51">
        <v>159600</v>
      </c>
      <c r="N1519" s="51">
        <v>173166</v>
      </c>
      <c r="O1519" s="51">
        <v>173166</v>
      </c>
      <c r="P1519" s="51">
        <v>173166</v>
      </c>
      <c r="Q1519" s="51">
        <v>173166</v>
      </c>
      <c r="R1519" s="51">
        <v>173166</v>
      </c>
      <c r="S1519" s="51">
        <v>173166</v>
      </c>
      <c r="T1519" s="51">
        <v>173166</v>
      </c>
    </row>
    <row r="1520" spans="1:20" s="10" customFormat="1" ht="65.099999999999994" customHeight="1" x14ac:dyDescent="0.3">
      <c r="A1520" s="13">
        <v>1517</v>
      </c>
      <c r="B1520" s="376"/>
      <c r="C1520" s="21" t="s">
        <v>44</v>
      </c>
      <c r="D1520" s="15" t="s">
        <v>700</v>
      </c>
      <c r="E1520" s="55" t="s">
        <v>605</v>
      </c>
      <c r="F1520" s="16" t="s">
        <v>637</v>
      </c>
      <c r="G1520" s="376"/>
      <c r="H1520" s="373"/>
      <c r="I1520" s="373"/>
      <c r="J1520" s="389"/>
      <c r="K1520" s="53"/>
      <c r="L1520" s="51">
        <v>238500</v>
      </c>
      <c r="M1520" s="51">
        <v>238500</v>
      </c>
      <c r="N1520" s="51">
        <v>258772.49999999997</v>
      </c>
      <c r="O1520" s="51">
        <v>258772.49999999997</v>
      </c>
      <c r="P1520" s="51">
        <v>258772.49999999997</v>
      </c>
      <c r="Q1520" s="51">
        <v>258772.49999999997</v>
      </c>
      <c r="R1520" s="51">
        <v>258772.49999999997</v>
      </c>
      <c r="S1520" s="51">
        <v>258772.49999999997</v>
      </c>
      <c r="T1520" s="51">
        <v>258772.49999999997</v>
      </c>
    </row>
    <row r="1521" spans="1:20" s="10" customFormat="1" ht="65.099999999999994" customHeight="1" x14ac:dyDescent="0.3">
      <c r="A1521" s="13">
        <v>1518</v>
      </c>
      <c r="B1521" s="376"/>
      <c r="C1521" s="21" t="s">
        <v>44</v>
      </c>
      <c r="D1521" s="15" t="s">
        <v>700</v>
      </c>
      <c r="E1521" s="55" t="s">
        <v>605</v>
      </c>
      <c r="F1521" s="16" t="s">
        <v>638</v>
      </c>
      <c r="G1521" s="376"/>
      <c r="H1521" s="373"/>
      <c r="I1521" s="373"/>
      <c r="J1521" s="389"/>
      <c r="K1521" s="53"/>
      <c r="L1521" s="51">
        <v>345264</v>
      </c>
      <c r="M1521" s="51">
        <v>345264</v>
      </c>
      <c r="N1521" s="51">
        <v>374611.04545454541</v>
      </c>
      <c r="O1521" s="51">
        <v>374611.04545454541</v>
      </c>
      <c r="P1521" s="51">
        <v>374611.04545454541</v>
      </c>
      <c r="Q1521" s="51">
        <v>374611.04545454541</v>
      </c>
      <c r="R1521" s="51">
        <v>374611.04545454541</v>
      </c>
      <c r="S1521" s="51">
        <v>374611.04545454541</v>
      </c>
      <c r="T1521" s="51">
        <v>374611.04545454541</v>
      </c>
    </row>
    <row r="1522" spans="1:20" s="10" customFormat="1" ht="65.099999999999994" customHeight="1" x14ac:dyDescent="0.3">
      <c r="A1522" s="13">
        <v>1519</v>
      </c>
      <c r="B1522" s="376"/>
      <c r="C1522" s="21" t="s">
        <v>44</v>
      </c>
      <c r="D1522" s="15" t="s">
        <v>700</v>
      </c>
      <c r="E1522" s="55" t="s">
        <v>605</v>
      </c>
      <c r="F1522" s="16" t="s">
        <v>639</v>
      </c>
      <c r="G1522" s="376"/>
      <c r="H1522" s="373"/>
      <c r="I1522" s="373"/>
      <c r="J1522" s="389"/>
      <c r="K1522" s="53"/>
      <c r="L1522" s="51">
        <v>442082</v>
      </c>
      <c r="M1522" s="51">
        <v>442082</v>
      </c>
      <c r="N1522" s="51">
        <v>479658.77272727271</v>
      </c>
      <c r="O1522" s="51">
        <v>479658.77272727271</v>
      </c>
      <c r="P1522" s="51">
        <v>479658.77272727271</v>
      </c>
      <c r="Q1522" s="51">
        <v>479658.77272727271</v>
      </c>
      <c r="R1522" s="51">
        <v>479658.77272727271</v>
      </c>
      <c r="S1522" s="51">
        <v>479658.77272727271</v>
      </c>
      <c r="T1522" s="51">
        <v>479658.77272727271</v>
      </c>
    </row>
    <row r="1523" spans="1:20" s="10" customFormat="1" ht="65.099999999999994" customHeight="1" x14ac:dyDescent="0.3">
      <c r="A1523" s="13">
        <v>1520</v>
      </c>
      <c r="B1523" s="376"/>
      <c r="C1523" s="21" t="s">
        <v>44</v>
      </c>
      <c r="D1523" s="15" t="s">
        <v>700</v>
      </c>
      <c r="E1523" s="55" t="s">
        <v>605</v>
      </c>
      <c r="F1523" s="16" t="s">
        <v>640</v>
      </c>
      <c r="G1523" s="376"/>
      <c r="H1523" s="373"/>
      <c r="I1523" s="373"/>
      <c r="J1523" s="389"/>
      <c r="K1523" s="53"/>
      <c r="L1523" s="51">
        <v>473118</v>
      </c>
      <c r="M1523" s="51">
        <v>473118</v>
      </c>
      <c r="N1523" s="51">
        <v>513333.22727272718</v>
      </c>
      <c r="O1523" s="51">
        <v>513333.22727272718</v>
      </c>
      <c r="P1523" s="51">
        <v>513333.22727272718</v>
      </c>
      <c r="Q1523" s="51">
        <v>513333.22727272718</v>
      </c>
      <c r="R1523" s="51">
        <v>513333.22727272718</v>
      </c>
      <c r="S1523" s="51">
        <v>513333.22727272718</v>
      </c>
      <c r="T1523" s="51">
        <v>513333.22727272718</v>
      </c>
    </row>
    <row r="1524" spans="1:20" s="10" customFormat="1" ht="65.099999999999994" customHeight="1" x14ac:dyDescent="0.3">
      <c r="A1524" s="13">
        <v>1521</v>
      </c>
      <c r="B1524" s="376"/>
      <c r="C1524" s="21" t="s">
        <v>44</v>
      </c>
      <c r="D1524" s="15" t="s">
        <v>700</v>
      </c>
      <c r="E1524" s="55" t="s">
        <v>605</v>
      </c>
      <c r="F1524" s="16" t="s">
        <v>641</v>
      </c>
      <c r="G1524" s="376"/>
      <c r="H1524" s="373"/>
      <c r="I1524" s="373"/>
      <c r="J1524" s="389"/>
      <c r="K1524" s="53"/>
      <c r="L1524" s="51">
        <v>605955</v>
      </c>
      <c r="M1524" s="51">
        <v>605955</v>
      </c>
      <c r="N1524" s="51">
        <v>657460.68181818177</v>
      </c>
      <c r="O1524" s="51">
        <v>657460.68181818177</v>
      </c>
      <c r="P1524" s="51">
        <v>657460.68181818177</v>
      </c>
      <c r="Q1524" s="51">
        <v>657460.68181818177</v>
      </c>
      <c r="R1524" s="51">
        <v>657460.68181818177</v>
      </c>
      <c r="S1524" s="51">
        <v>657460.68181818177</v>
      </c>
      <c r="T1524" s="51">
        <v>657460.68181818177</v>
      </c>
    </row>
    <row r="1525" spans="1:20" s="10" customFormat="1" ht="65.099999999999994" customHeight="1" x14ac:dyDescent="0.3">
      <c r="A1525" s="13">
        <v>1522</v>
      </c>
      <c r="B1525" s="376"/>
      <c r="C1525" s="21" t="s">
        <v>44</v>
      </c>
      <c r="D1525" s="15" t="s">
        <v>700</v>
      </c>
      <c r="E1525" s="55" t="s">
        <v>605</v>
      </c>
      <c r="F1525" s="16" t="s">
        <v>642</v>
      </c>
      <c r="G1525" s="376"/>
      <c r="H1525" s="373"/>
      <c r="I1525" s="373"/>
      <c r="J1525" s="389"/>
      <c r="K1525" s="53"/>
      <c r="L1525" s="51">
        <v>638491</v>
      </c>
      <c r="M1525" s="51">
        <v>638491</v>
      </c>
      <c r="N1525" s="51">
        <v>692762.63636363635</v>
      </c>
      <c r="O1525" s="51">
        <v>692762.63636363635</v>
      </c>
      <c r="P1525" s="51">
        <v>692762.63636363635</v>
      </c>
      <c r="Q1525" s="51">
        <v>692762.63636363635</v>
      </c>
      <c r="R1525" s="51">
        <v>692762.63636363635</v>
      </c>
      <c r="S1525" s="51">
        <v>692762.63636363635</v>
      </c>
      <c r="T1525" s="51">
        <v>692762.63636363635</v>
      </c>
    </row>
    <row r="1526" spans="1:20" s="10" customFormat="1" ht="65.099999999999994" customHeight="1" x14ac:dyDescent="0.3">
      <c r="A1526" s="13">
        <v>1523</v>
      </c>
      <c r="B1526" s="376"/>
      <c r="C1526" s="21" t="s">
        <v>44</v>
      </c>
      <c r="D1526" s="15" t="s">
        <v>700</v>
      </c>
      <c r="E1526" s="55" t="s">
        <v>605</v>
      </c>
      <c r="F1526" s="16" t="s">
        <v>643</v>
      </c>
      <c r="G1526" s="376"/>
      <c r="H1526" s="373"/>
      <c r="I1526" s="373"/>
      <c r="J1526" s="389"/>
      <c r="K1526" s="53"/>
      <c r="L1526" s="51">
        <v>843864</v>
      </c>
      <c r="M1526" s="51">
        <v>843864</v>
      </c>
      <c r="N1526" s="51">
        <v>915592.04545454541</v>
      </c>
      <c r="O1526" s="51">
        <v>915592.04545454541</v>
      </c>
      <c r="P1526" s="51">
        <v>915592.04545454541</v>
      </c>
      <c r="Q1526" s="51">
        <v>915592.04545454541</v>
      </c>
      <c r="R1526" s="51">
        <v>915592.04545454541</v>
      </c>
      <c r="S1526" s="51">
        <v>915592.04545454541</v>
      </c>
      <c r="T1526" s="51">
        <v>915592.04545454541</v>
      </c>
    </row>
    <row r="1527" spans="1:20" s="10" customFormat="1" ht="65.099999999999994" customHeight="1" x14ac:dyDescent="0.3">
      <c r="A1527" s="13">
        <v>1524</v>
      </c>
      <c r="B1527" s="376"/>
      <c r="C1527" s="21" t="s">
        <v>44</v>
      </c>
      <c r="D1527" s="15" t="s">
        <v>700</v>
      </c>
      <c r="E1527" s="55" t="s">
        <v>605</v>
      </c>
      <c r="F1527" s="16" t="s">
        <v>644</v>
      </c>
      <c r="G1527" s="376"/>
      <c r="H1527" s="373"/>
      <c r="I1527" s="373"/>
      <c r="J1527" s="389"/>
      <c r="K1527" s="53"/>
      <c r="L1527" s="51">
        <v>884455</v>
      </c>
      <c r="M1527" s="51">
        <v>884455</v>
      </c>
      <c r="N1527" s="51">
        <v>959633.18181818177</v>
      </c>
      <c r="O1527" s="51">
        <v>959633.18181818177</v>
      </c>
      <c r="P1527" s="51">
        <v>959633.18181818177</v>
      </c>
      <c r="Q1527" s="51">
        <v>959633.18181818177</v>
      </c>
      <c r="R1527" s="51">
        <v>959633.18181818177</v>
      </c>
      <c r="S1527" s="51">
        <v>959633.18181818177</v>
      </c>
      <c r="T1527" s="51">
        <v>959633.18181818177</v>
      </c>
    </row>
    <row r="1528" spans="1:20" s="10" customFormat="1" ht="65.099999999999994" customHeight="1" x14ac:dyDescent="0.3">
      <c r="A1528" s="13">
        <v>1525</v>
      </c>
      <c r="B1528" s="376"/>
      <c r="C1528" s="21" t="s">
        <v>44</v>
      </c>
      <c r="D1528" s="15" t="s">
        <v>700</v>
      </c>
      <c r="E1528" s="55" t="s">
        <v>605</v>
      </c>
      <c r="F1528" s="16" t="s">
        <v>645</v>
      </c>
      <c r="G1528" s="376"/>
      <c r="H1528" s="373"/>
      <c r="I1528" s="373"/>
      <c r="J1528" s="389"/>
      <c r="K1528" s="53"/>
      <c r="L1528" s="51">
        <v>1176982</v>
      </c>
      <c r="M1528" s="51">
        <v>1176982</v>
      </c>
      <c r="N1528" s="51">
        <v>1277025.2727272727</v>
      </c>
      <c r="O1528" s="51">
        <v>1277025.2727272727</v>
      </c>
      <c r="P1528" s="51">
        <v>1277025.2727272727</v>
      </c>
      <c r="Q1528" s="51">
        <v>1277025.2727272727</v>
      </c>
      <c r="R1528" s="51">
        <v>1277025.2727272727</v>
      </c>
      <c r="S1528" s="51">
        <v>1277025.2727272727</v>
      </c>
      <c r="T1528" s="51">
        <v>1277025.2727272727</v>
      </c>
    </row>
    <row r="1529" spans="1:20" s="10" customFormat="1" ht="65.099999999999994" customHeight="1" x14ac:dyDescent="0.3">
      <c r="A1529" s="13">
        <v>1526</v>
      </c>
      <c r="B1529" s="376"/>
      <c r="C1529" s="21" t="s">
        <v>44</v>
      </c>
      <c r="D1529" s="15" t="s">
        <v>700</v>
      </c>
      <c r="E1529" s="55" t="s">
        <v>605</v>
      </c>
      <c r="F1529" s="16" t="s">
        <v>646</v>
      </c>
      <c r="G1529" s="376"/>
      <c r="H1529" s="373"/>
      <c r="I1529" s="373"/>
      <c r="J1529" s="389"/>
      <c r="K1529" s="53"/>
      <c r="L1529" s="51">
        <v>1246836</v>
      </c>
      <c r="M1529" s="51">
        <v>1246836</v>
      </c>
      <c r="N1529" s="51">
        <v>1352817.4545454544</v>
      </c>
      <c r="O1529" s="51">
        <v>1352817.4545454544</v>
      </c>
      <c r="P1529" s="51">
        <v>1352817.4545454544</v>
      </c>
      <c r="Q1529" s="51">
        <v>1352817.4545454544</v>
      </c>
      <c r="R1529" s="51">
        <v>1352817.4545454544</v>
      </c>
      <c r="S1529" s="51">
        <v>1352817.4545454544</v>
      </c>
      <c r="T1529" s="51">
        <v>1352817.4545454544</v>
      </c>
    </row>
    <row r="1530" spans="1:20" s="10" customFormat="1" ht="65.099999999999994" customHeight="1" x14ac:dyDescent="0.3">
      <c r="A1530" s="13">
        <v>1527</v>
      </c>
      <c r="B1530" s="376"/>
      <c r="C1530" s="21" t="s">
        <v>44</v>
      </c>
      <c r="D1530" s="15" t="s">
        <v>700</v>
      </c>
      <c r="E1530" s="55" t="s">
        <v>605</v>
      </c>
      <c r="F1530" s="16" t="s">
        <v>647</v>
      </c>
      <c r="G1530" s="376"/>
      <c r="H1530" s="373"/>
      <c r="I1530" s="373"/>
      <c r="J1530" s="389"/>
      <c r="K1530" s="53"/>
      <c r="L1530" s="51">
        <v>1547027</v>
      </c>
      <c r="M1530" s="51">
        <v>1547027</v>
      </c>
      <c r="N1530" s="51">
        <v>1678524.5909090908</v>
      </c>
      <c r="O1530" s="51">
        <v>1678524.5909090908</v>
      </c>
      <c r="P1530" s="51">
        <v>1678524.5909090908</v>
      </c>
      <c r="Q1530" s="51">
        <v>1678524.5909090908</v>
      </c>
      <c r="R1530" s="51">
        <v>1678524.5909090908</v>
      </c>
      <c r="S1530" s="51">
        <v>1678524.5909090908</v>
      </c>
      <c r="T1530" s="51">
        <v>1678524.5909090908</v>
      </c>
    </row>
    <row r="1531" spans="1:20" s="10" customFormat="1" ht="65.099999999999994" customHeight="1" x14ac:dyDescent="0.3">
      <c r="A1531" s="13">
        <v>1528</v>
      </c>
      <c r="B1531" s="376"/>
      <c r="C1531" s="21" t="s">
        <v>44</v>
      </c>
      <c r="D1531" s="15" t="s">
        <v>700</v>
      </c>
      <c r="E1531" s="55" t="s">
        <v>605</v>
      </c>
      <c r="F1531" s="16" t="s">
        <v>648</v>
      </c>
      <c r="G1531" s="376"/>
      <c r="H1531" s="373"/>
      <c r="I1531" s="373"/>
      <c r="J1531" s="389"/>
      <c r="K1531" s="53"/>
      <c r="L1531" s="51">
        <v>1634582</v>
      </c>
      <c r="M1531" s="51">
        <v>1634582</v>
      </c>
      <c r="N1531" s="51">
        <v>1773521.2727272725</v>
      </c>
      <c r="O1531" s="51">
        <v>1773521.2727272725</v>
      </c>
      <c r="P1531" s="51">
        <v>1773521.2727272725</v>
      </c>
      <c r="Q1531" s="51">
        <v>1773521.2727272725</v>
      </c>
      <c r="R1531" s="51">
        <v>1773521.2727272725</v>
      </c>
      <c r="S1531" s="51">
        <v>1773521.2727272725</v>
      </c>
      <c r="T1531" s="51">
        <v>1773521.2727272725</v>
      </c>
    </row>
    <row r="1532" spans="1:20" s="10" customFormat="1" ht="65.099999999999994" customHeight="1" x14ac:dyDescent="0.3">
      <c r="A1532" s="13">
        <v>1529</v>
      </c>
      <c r="B1532" s="376"/>
      <c r="C1532" s="21" t="s">
        <v>44</v>
      </c>
      <c r="D1532" s="15" t="s">
        <v>700</v>
      </c>
      <c r="E1532" s="55" t="s">
        <v>605</v>
      </c>
      <c r="F1532" s="16" t="s">
        <v>649</v>
      </c>
      <c r="G1532" s="376"/>
      <c r="H1532" s="373"/>
      <c r="I1532" s="373"/>
      <c r="J1532" s="389"/>
      <c r="K1532" s="53"/>
      <c r="L1532" s="51">
        <v>1844627</v>
      </c>
      <c r="M1532" s="51">
        <v>1844627</v>
      </c>
      <c r="N1532" s="51">
        <v>2001420.5909090906</v>
      </c>
      <c r="O1532" s="51">
        <v>2001420.5909090906</v>
      </c>
      <c r="P1532" s="51">
        <v>2001420.5909090906</v>
      </c>
      <c r="Q1532" s="51">
        <v>2001420.5909090906</v>
      </c>
      <c r="R1532" s="51">
        <v>2001420.5909090906</v>
      </c>
      <c r="S1532" s="51">
        <v>2001420.5909090906</v>
      </c>
      <c r="T1532" s="51">
        <v>2001420.5909090906</v>
      </c>
    </row>
    <row r="1533" spans="1:20" s="10" customFormat="1" ht="65.099999999999994" customHeight="1" x14ac:dyDescent="0.3">
      <c r="A1533" s="13">
        <v>1530</v>
      </c>
      <c r="B1533" s="376"/>
      <c r="C1533" s="21" t="s">
        <v>44</v>
      </c>
      <c r="D1533" s="15" t="s">
        <v>700</v>
      </c>
      <c r="E1533" s="55" t="s">
        <v>605</v>
      </c>
      <c r="F1533" s="16" t="s">
        <v>650</v>
      </c>
      <c r="G1533" s="376"/>
      <c r="H1533" s="373"/>
      <c r="I1533" s="373"/>
      <c r="J1533" s="389"/>
      <c r="K1533" s="53"/>
      <c r="L1533" s="51">
        <v>1932491</v>
      </c>
      <c r="M1533" s="51">
        <v>1932491</v>
      </c>
      <c r="N1533" s="51">
        <v>2096752.636363636</v>
      </c>
      <c r="O1533" s="51">
        <v>2096752.636363636</v>
      </c>
      <c r="P1533" s="51">
        <v>2096752.636363636</v>
      </c>
      <c r="Q1533" s="51">
        <v>2096752.636363636</v>
      </c>
      <c r="R1533" s="51">
        <v>2096752.636363636</v>
      </c>
      <c r="S1533" s="51">
        <v>2096752.636363636</v>
      </c>
      <c r="T1533" s="51">
        <v>2096752.636363636</v>
      </c>
    </row>
    <row r="1534" spans="1:20" s="10" customFormat="1" ht="65.099999999999994" customHeight="1" x14ac:dyDescent="0.3">
      <c r="A1534" s="13">
        <v>1531</v>
      </c>
      <c r="B1534" s="376"/>
      <c r="C1534" s="21" t="s">
        <v>44</v>
      </c>
      <c r="D1534" s="15" t="s">
        <v>700</v>
      </c>
      <c r="E1534" s="55" t="s">
        <v>605</v>
      </c>
      <c r="F1534" s="16" t="s">
        <v>651</v>
      </c>
      <c r="G1534" s="376"/>
      <c r="H1534" s="373"/>
      <c r="I1534" s="373"/>
      <c r="J1534" s="389"/>
      <c r="K1534" s="53"/>
      <c r="L1534" s="51">
        <v>2250973</v>
      </c>
      <c r="M1534" s="51">
        <v>2250973</v>
      </c>
      <c r="N1534" s="51">
        <v>2442305.4090909087</v>
      </c>
      <c r="O1534" s="51">
        <v>2442305.4090909087</v>
      </c>
      <c r="P1534" s="51">
        <v>2442305.4090909087</v>
      </c>
      <c r="Q1534" s="51">
        <v>2442305.4090909087</v>
      </c>
      <c r="R1534" s="51">
        <v>2442305.4090909087</v>
      </c>
      <c r="S1534" s="51">
        <v>2442305.4090909087</v>
      </c>
      <c r="T1534" s="51">
        <v>2442305.4090909087</v>
      </c>
    </row>
    <row r="1535" spans="1:20" s="10" customFormat="1" ht="65.099999999999994" customHeight="1" x14ac:dyDescent="0.3">
      <c r="A1535" s="13">
        <v>1532</v>
      </c>
      <c r="B1535" s="376"/>
      <c r="C1535" s="21" t="s">
        <v>44</v>
      </c>
      <c r="D1535" s="15" t="s">
        <v>700</v>
      </c>
      <c r="E1535" s="55" t="s">
        <v>605</v>
      </c>
      <c r="F1535" s="16" t="s">
        <v>652</v>
      </c>
      <c r="G1535" s="376"/>
      <c r="H1535" s="373"/>
      <c r="I1535" s="373"/>
      <c r="J1535" s="389"/>
      <c r="K1535" s="53"/>
      <c r="L1535" s="51">
        <v>2404618</v>
      </c>
      <c r="M1535" s="51">
        <v>2404618</v>
      </c>
      <c r="N1535" s="51">
        <v>2609010.7272727271</v>
      </c>
      <c r="O1535" s="51">
        <v>2609010.7272727271</v>
      </c>
      <c r="P1535" s="51">
        <v>2609010.7272727271</v>
      </c>
      <c r="Q1535" s="51">
        <v>2609010.7272727271</v>
      </c>
      <c r="R1535" s="51">
        <v>2609010.7272727271</v>
      </c>
      <c r="S1535" s="51">
        <v>2609010.7272727271</v>
      </c>
      <c r="T1535" s="51">
        <v>2609010.7272727271</v>
      </c>
    </row>
    <row r="1536" spans="1:20" s="10" customFormat="1" ht="65.099999999999994" customHeight="1" x14ac:dyDescent="0.3">
      <c r="A1536" s="13">
        <v>1533</v>
      </c>
      <c r="B1536" s="376"/>
      <c r="C1536" s="21" t="s">
        <v>44</v>
      </c>
      <c r="D1536" s="15" t="s">
        <v>700</v>
      </c>
      <c r="E1536" s="55" t="s">
        <v>605</v>
      </c>
      <c r="F1536" s="16" t="s">
        <v>653</v>
      </c>
      <c r="G1536" s="376"/>
      <c r="H1536" s="373"/>
      <c r="I1536" s="373"/>
      <c r="J1536" s="389"/>
      <c r="K1536" s="53"/>
      <c r="L1536" s="51">
        <v>3011564</v>
      </c>
      <c r="M1536" s="51">
        <v>3011564</v>
      </c>
      <c r="N1536" s="51">
        <v>3267546.5454545449</v>
      </c>
      <c r="O1536" s="51">
        <v>3267546.5454545449</v>
      </c>
      <c r="P1536" s="51">
        <v>3267546.5454545449</v>
      </c>
      <c r="Q1536" s="51">
        <v>3267546.5454545449</v>
      </c>
      <c r="R1536" s="51">
        <v>3267546.5454545449</v>
      </c>
      <c r="S1536" s="51">
        <v>3267546.5454545449</v>
      </c>
      <c r="T1536" s="51">
        <v>3267546.5454545449</v>
      </c>
    </row>
    <row r="1537" spans="1:20" s="10" customFormat="1" ht="65.099999999999994" customHeight="1" x14ac:dyDescent="0.3">
      <c r="A1537" s="13">
        <v>1534</v>
      </c>
      <c r="B1537" s="376"/>
      <c r="C1537" s="21" t="s">
        <v>44</v>
      </c>
      <c r="D1537" s="15" t="s">
        <v>700</v>
      </c>
      <c r="E1537" s="55" t="s">
        <v>605</v>
      </c>
      <c r="F1537" s="16" t="s">
        <v>654</v>
      </c>
      <c r="G1537" s="376"/>
      <c r="H1537" s="373"/>
      <c r="I1537" s="373"/>
      <c r="J1537" s="389"/>
      <c r="K1537" s="53"/>
      <c r="L1537" s="51">
        <v>3104700</v>
      </c>
      <c r="M1537" s="51">
        <v>3104700</v>
      </c>
      <c r="N1537" s="51">
        <v>3368599.4999999995</v>
      </c>
      <c r="O1537" s="51">
        <v>3368599.4999999995</v>
      </c>
      <c r="P1537" s="51">
        <v>3368599.4999999995</v>
      </c>
      <c r="Q1537" s="51">
        <v>3368599.4999999995</v>
      </c>
      <c r="R1537" s="51">
        <v>3368599.4999999995</v>
      </c>
      <c r="S1537" s="51">
        <v>3368599.4999999995</v>
      </c>
      <c r="T1537" s="51">
        <v>3368599.4999999995</v>
      </c>
    </row>
    <row r="1538" spans="1:20" s="10" customFormat="1" ht="65.099999999999994" customHeight="1" x14ac:dyDescent="0.3">
      <c r="A1538" s="13">
        <v>1535</v>
      </c>
      <c r="B1538" s="376"/>
      <c r="C1538" s="21" t="s">
        <v>44</v>
      </c>
      <c r="D1538" s="15" t="s">
        <v>700</v>
      </c>
      <c r="E1538" s="55" t="s">
        <v>605</v>
      </c>
      <c r="F1538" s="16" t="s">
        <v>655</v>
      </c>
      <c r="G1538" s="376"/>
      <c r="H1538" s="373"/>
      <c r="I1538" s="373"/>
      <c r="J1538" s="389"/>
      <c r="K1538" s="53"/>
      <c r="L1538" s="51">
        <v>3230664</v>
      </c>
      <c r="M1538" s="51">
        <v>3230664</v>
      </c>
      <c r="N1538" s="51">
        <v>3505270.0454545449</v>
      </c>
      <c r="O1538" s="51">
        <v>3505270.0454545449</v>
      </c>
      <c r="P1538" s="51">
        <v>3505270.0454545449</v>
      </c>
      <c r="Q1538" s="51">
        <v>3505270.0454545449</v>
      </c>
      <c r="R1538" s="51">
        <v>3505270.0454545449</v>
      </c>
      <c r="S1538" s="51">
        <v>3505270.0454545449</v>
      </c>
      <c r="T1538" s="51">
        <v>3505270.0454545449</v>
      </c>
    </row>
    <row r="1539" spans="1:20" s="10" customFormat="1" ht="65.099999999999994" customHeight="1" x14ac:dyDescent="0.3">
      <c r="A1539" s="13">
        <v>1536</v>
      </c>
      <c r="B1539" s="376"/>
      <c r="C1539" s="20" t="s">
        <v>656</v>
      </c>
      <c r="D1539" s="15" t="s">
        <v>700</v>
      </c>
      <c r="E1539" s="55" t="s">
        <v>657</v>
      </c>
      <c r="F1539" s="16" t="s">
        <v>658</v>
      </c>
      <c r="G1539" s="376"/>
      <c r="H1539" s="373"/>
      <c r="I1539" s="373"/>
      <c r="J1539" s="389"/>
      <c r="K1539" s="53"/>
      <c r="L1539" s="51">
        <v>30836</v>
      </c>
      <c r="M1539" s="51">
        <v>30836</v>
      </c>
      <c r="N1539" s="51">
        <v>30836</v>
      </c>
      <c r="O1539" s="51">
        <v>30836</v>
      </c>
      <c r="P1539" s="51">
        <v>30836</v>
      </c>
      <c r="Q1539" s="51">
        <v>30836</v>
      </c>
      <c r="R1539" s="51">
        <v>30836</v>
      </c>
      <c r="S1539" s="51">
        <v>30836</v>
      </c>
      <c r="T1539" s="51">
        <v>30836</v>
      </c>
    </row>
    <row r="1540" spans="1:20" s="10" customFormat="1" ht="65.099999999999994" customHeight="1" x14ac:dyDescent="0.3">
      <c r="A1540" s="13">
        <v>1537</v>
      </c>
      <c r="B1540" s="376"/>
      <c r="C1540" s="21" t="s">
        <v>44</v>
      </c>
      <c r="D1540" s="15" t="s">
        <v>700</v>
      </c>
      <c r="E1540" s="55" t="s">
        <v>657</v>
      </c>
      <c r="F1540" s="16" t="s">
        <v>659</v>
      </c>
      <c r="G1540" s="376"/>
      <c r="H1540" s="373"/>
      <c r="I1540" s="373"/>
      <c r="J1540" s="389"/>
      <c r="K1540" s="53"/>
      <c r="L1540" s="51">
        <v>48564</v>
      </c>
      <c r="M1540" s="51">
        <v>48564</v>
      </c>
      <c r="N1540" s="51">
        <v>48564</v>
      </c>
      <c r="O1540" s="51">
        <v>48564</v>
      </c>
      <c r="P1540" s="51">
        <v>48564</v>
      </c>
      <c r="Q1540" s="51">
        <v>48564</v>
      </c>
      <c r="R1540" s="51">
        <v>48564</v>
      </c>
      <c r="S1540" s="51">
        <v>48564</v>
      </c>
      <c r="T1540" s="51">
        <v>48564</v>
      </c>
    </row>
    <row r="1541" spans="1:20" s="10" customFormat="1" ht="65.099999999999994" customHeight="1" x14ac:dyDescent="0.3">
      <c r="A1541" s="13">
        <v>1538</v>
      </c>
      <c r="B1541" s="376"/>
      <c r="C1541" s="21" t="s">
        <v>44</v>
      </c>
      <c r="D1541" s="15" t="s">
        <v>700</v>
      </c>
      <c r="E1541" s="55" t="s">
        <v>657</v>
      </c>
      <c r="F1541" s="16" t="s">
        <v>660</v>
      </c>
      <c r="G1541" s="376"/>
      <c r="H1541" s="373"/>
      <c r="I1541" s="373"/>
      <c r="J1541" s="389"/>
      <c r="K1541" s="53"/>
      <c r="L1541" s="51">
        <v>75882</v>
      </c>
      <c r="M1541" s="51">
        <v>75882</v>
      </c>
      <c r="N1541" s="51">
        <v>75882</v>
      </c>
      <c r="O1541" s="51">
        <v>75882</v>
      </c>
      <c r="P1541" s="51">
        <v>75882</v>
      </c>
      <c r="Q1541" s="51">
        <v>75882</v>
      </c>
      <c r="R1541" s="51">
        <v>75882</v>
      </c>
      <c r="S1541" s="51">
        <v>75882</v>
      </c>
      <c r="T1541" s="51">
        <v>75882</v>
      </c>
    </row>
    <row r="1542" spans="1:20" s="10" customFormat="1" ht="65.099999999999994" customHeight="1" x14ac:dyDescent="0.3">
      <c r="A1542" s="13">
        <v>1539</v>
      </c>
      <c r="B1542" s="376"/>
      <c r="C1542" s="21" t="s">
        <v>44</v>
      </c>
      <c r="D1542" s="15" t="s">
        <v>700</v>
      </c>
      <c r="E1542" s="55" t="s">
        <v>657</v>
      </c>
      <c r="F1542" s="16" t="s">
        <v>661</v>
      </c>
      <c r="G1542" s="376"/>
      <c r="H1542" s="373"/>
      <c r="I1542" s="373"/>
      <c r="J1542" s="389"/>
      <c r="K1542" s="53"/>
      <c r="L1542" s="51">
        <v>106482</v>
      </c>
      <c r="M1542" s="51">
        <v>106482</v>
      </c>
      <c r="N1542" s="51">
        <v>106482</v>
      </c>
      <c r="O1542" s="51">
        <v>106482</v>
      </c>
      <c r="P1542" s="51">
        <v>106482</v>
      </c>
      <c r="Q1542" s="51">
        <v>106482</v>
      </c>
      <c r="R1542" s="51">
        <v>106482</v>
      </c>
      <c r="S1542" s="51">
        <v>106482</v>
      </c>
      <c r="T1542" s="51">
        <v>106482</v>
      </c>
    </row>
    <row r="1543" spans="1:20" s="10" customFormat="1" ht="65.099999999999994" customHeight="1" x14ac:dyDescent="0.3">
      <c r="A1543" s="13">
        <v>1540</v>
      </c>
      <c r="B1543" s="376"/>
      <c r="C1543" s="21" t="s">
        <v>44</v>
      </c>
      <c r="D1543" s="15" t="s">
        <v>700</v>
      </c>
      <c r="E1543" s="55" t="s">
        <v>657</v>
      </c>
      <c r="F1543" s="16" t="s">
        <v>662</v>
      </c>
      <c r="G1543" s="376"/>
      <c r="H1543" s="373"/>
      <c r="I1543" s="373"/>
      <c r="J1543" s="389"/>
      <c r="K1543" s="53"/>
      <c r="L1543" s="51">
        <v>153745</v>
      </c>
      <c r="M1543" s="51">
        <v>153745</v>
      </c>
      <c r="N1543" s="51">
        <v>153745</v>
      </c>
      <c r="O1543" s="51">
        <v>153745</v>
      </c>
      <c r="P1543" s="51">
        <v>153745</v>
      </c>
      <c r="Q1543" s="51">
        <v>153745</v>
      </c>
      <c r="R1543" s="51">
        <v>153745</v>
      </c>
      <c r="S1543" s="51">
        <v>153745</v>
      </c>
      <c r="T1543" s="51">
        <v>153745</v>
      </c>
    </row>
    <row r="1544" spans="1:20" s="10" customFormat="1" ht="65.099999999999994" customHeight="1" x14ac:dyDescent="0.3">
      <c r="A1544" s="13">
        <v>1541</v>
      </c>
      <c r="B1544" s="376"/>
      <c r="C1544" s="21" t="s">
        <v>44</v>
      </c>
      <c r="D1544" s="15" t="s">
        <v>700</v>
      </c>
      <c r="E1544" s="55" t="s">
        <v>657</v>
      </c>
      <c r="F1544" s="16" t="s">
        <v>663</v>
      </c>
      <c r="G1544" s="376"/>
      <c r="H1544" s="373"/>
      <c r="I1544" s="373"/>
      <c r="J1544" s="389"/>
      <c r="K1544" s="53"/>
      <c r="L1544" s="51">
        <v>212691</v>
      </c>
      <c r="M1544" s="51">
        <v>212691</v>
      </c>
      <c r="N1544" s="51">
        <v>212691</v>
      </c>
      <c r="O1544" s="51">
        <v>212691</v>
      </c>
      <c r="P1544" s="51">
        <v>212691</v>
      </c>
      <c r="Q1544" s="51">
        <v>212691</v>
      </c>
      <c r="R1544" s="51">
        <v>212691</v>
      </c>
      <c r="S1544" s="51">
        <v>212691</v>
      </c>
      <c r="T1544" s="51">
        <v>212691</v>
      </c>
    </row>
    <row r="1545" spans="1:20" s="10" customFormat="1" ht="65.099999999999994" customHeight="1" x14ac:dyDescent="0.3">
      <c r="A1545" s="13">
        <v>1542</v>
      </c>
      <c r="B1545" s="376"/>
      <c r="C1545" s="21" t="s">
        <v>44</v>
      </c>
      <c r="D1545" s="15" t="s">
        <v>700</v>
      </c>
      <c r="E1545" s="55" t="s">
        <v>657</v>
      </c>
      <c r="F1545" s="16" t="s">
        <v>664</v>
      </c>
      <c r="G1545" s="376"/>
      <c r="H1545" s="373"/>
      <c r="I1545" s="373"/>
      <c r="J1545" s="389"/>
      <c r="K1545" s="53"/>
      <c r="L1545" s="51">
        <v>289236</v>
      </c>
      <c r="M1545" s="51">
        <v>289236</v>
      </c>
      <c r="N1545" s="51">
        <v>289236</v>
      </c>
      <c r="O1545" s="51">
        <v>289236</v>
      </c>
      <c r="P1545" s="51">
        <v>289236</v>
      </c>
      <c r="Q1545" s="51">
        <v>289236</v>
      </c>
      <c r="R1545" s="51">
        <v>289236</v>
      </c>
      <c r="S1545" s="51">
        <v>289236</v>
      </c>
      <c r="T1545" s="51">
        <v>289236</v>
      </c>
    </row>
    <row r="1546" spans="1:20" s="10" customFormat="1" ht="65.099999999999994" customHeight="1" x14ac:dyDescent="0.3">
      <c r="A1546" s="13">
        <v>1543</v>
      </c>
      <c r="B1546" s="376"/>
      <c r="C1546" s="21" t="s">
        <v>44</v>
      </c>
      <c r="D1546" s="15" t="s">
        <v>700</v>
      </c>
      <c r="E1546" s="55" t="s">
        <v>657</v>
      </c>
      <c r="F1546" s="16" t="s">
        <v>665</v>
      </c>
      <c r="G1546" s="376"/>
      <c r="H1546" s="373"/>
      <c r="I1546" s="373"/>
      <c r="J1546" s="389"/>
      <c r="K1546" s="53"/>
      <c r="L1546" s="51">
        <v>371391</v>
      </c>
      <c r="M1546" s="51">
        <v>371391</v>
      </c>
      <c r="N1546" s="51">
        <v>371391</v>
      </c>
      <c r="O1546" s="51">
        <v>371391</v>
      </c>
      <c r="P1546" s="51">
        <v>371391</v>
      </c>
      <c r="Q1546" s="51">
        <v>371391</v>
      </c>
      <c r="R1546" s="51">
        <v>371391</v>
      </c>
      <c r="S1546" s="51">
        <v>371391</v>
      </c>
      <c r="T1546" s="51">
        <v>371391</v>
      </c>
    </row>
    <row r="1547" spans="1:20" s="10" customFormat="1" ht="123" customHeight="1" x14ac:dyDescent="0.3">
      <c r="A1547" s="13">
        <v>1544</v>
      </c>
      <c r="B1547" s="376"/>
      <c r="C1547" s="14" t="s">
        <v>1298</v>
      </c>
      <c r="D1547" s="15" t="s">
        <v>700</v>
      </c>
      <c r="E1547" s="55" t="s">
        <v>571</v>
      </c>
      <c r="F1547" s="16" t="s">
        <v>666</v>
      </c>
      <c r="G1547" s="376"/>
      <c r="H1547" s="373"/>
      <c r="I1547" s="373"/>
      <c r="J1547" s="389"/>
      <c r="K1547" s="53"/>
      <c r="L1547" s="51">
        <v>6864</v>
      </c>
      <c r="M1547" s="51">
        <v>6864</v>
      </c>
      <c r="N1547" s="51">
        <v>6864</v>
      </c>
      <c r="O1547" s="51">
        <v>6864</v>
      </c>
      <c r="P1547" s="51">
        <v>6864</v>
      </c>
      <c r="Q1547" s="51">
        <v>6864</v>
      </c>
      <c r="R1547" s="51">
        <v>6864</v>
      </c>
      <c r="S1547" s="51">
        <v>6864</v>
      </c>
      <c r="T1547" s="51">
        <v>6864</v>
      </c>
    </row>
    <row r="1548" spans="1:20" s="10" customFormat="1" ht="65.099999999999994" customHeight="1" x14ac:dyDescent="0.3">
      <c r="A1548" s="13">
        <v>1545</v>
      </c>
      <c r="B1548" s="376"/>
      <c r="C1548" s="17" t="s">
        <v>44</v>
      </c>
      <c r="D1548" s="15" t="s">
        <v>700</v>
      </c>
      <c r="E1548" s="55" t="s">
        <v>571</v>
      </c>
      <c r="F1548" s="16" t="s">
        <v>667</v>
      </c>
      <c r="G1548" s="376"/>
      <c r="H1548" s="373"/>
      <c r="I1548" s="373"/>
      <c r="J1548" s="389"/>
      <c r="K1548" s="53"/>
      <c r="L1548" s="51">
        <v>9664</v>
      </c>
      <c r="M1548" s="51">
        <v>9664</v>
      </c>
      <c r="N1548" s="51">
        <v>9664</v>
      </c>
      <c r="O1548" s="51">
        <v>9664</v>
      </c>
      <c r="P1548" s="51">
        <v>9664</v>
      </c>
      <c r="Q1548" s="51">
        <v>9664</v>
      </c>
      <c r="R1548" s="51">
        <v>9664</v>
      </c>
      <c r="S1548" s="51">
        <v>9664</v>
      </c>
      <c r="T1548" s="51">
        <v>9664</v>
      </c>
    </row>
    <row r="1549" spans="1:20" s="10" customFormat="1" ht="65.099999999999994" customHeight="1" x14ac:dyDescent="0.3">
      <c r="A1549" s="13">
        <v>1546</v>
      </c>
      <c r="B1549" s="376"/>
      <c r="C1549" s="17" t="s">
        <v>44</v>
      </c>
      <c r="D1549" s="15" t="s">
        <v>700</v>
      </c>
      <c r="E1549" s="55" t="s">
        <v>571</v>
      </c>
      <c r="F1549" s="16" t="s">
        <v>668</v>
      </c>
      <c r="G1549" s="376"/>
      <c r="H1549" s="373"/>
      <c r="I1549" s="373"/>
      <c r="J1549" s="389"/>
      <c r="K1549" s="53"/>
      <c r="L1549" s="51">
        <v>12600</v>
      </c>
      <c r="M1549" s="51">
        <v>12600</v>
      </c>
      <c r="N1549" s="51">
        <v>12600</v>
      </c>
      <c r="O1549" s="51">
        <v>12600</v>
      </c>
      <c r="P1549" s="51">
        <v>12600</v>
      </c>
      <c r="Q1549" s="51">
        <v>12600</v>
      </c>
      <c r="R1549" s="51">
        <v>12600</v>
      </c>
      <c r="S1549" s="51">
        <v>12600</v>
      </c>
      <c r="T1549" s="51">
        <v>12600</v>
      </c>
    </row>
    <row r="1550" spans="1:20" s="10" customFormat="1" ht="65.099999999999994" customHeight="1" x14ac:dyDescent="0.3">
      <c r="A1550" s="13">
        <v>1547</v>
      </c>
      <c r="B1550" s="376"/>
      <c r="C1550" s="17" t="s">
        <v>44</v>
      </c>
      <c r="D1550" s="15" t="s">
        <v>700</v>
      </c>
      <c r="E1550" s="55" t="s">
        <v>571</v>
      </c>
      <c r="F1550" s="16" t="s">
        <v>669</v>
      </c>
      <c r="G1550" s="376"/>
      <c r="H1550" s="373"/>
      <c r="I1550" s="373"/>
      <c r="J1550" s="389"/>
      <c r="K1550" s="53"/>
      <c r="L1550" s="51">
        <v>17618</v>
      </c>
      <c r="M1550" s="51">
        <v>17618</v>
      </c>
      <c r="N1550" s="51">
        <v>17618</v>
      </c>
      <c r="O1550" s="51">
        <v>17618</v>
      </c>
      <c r="P1550" s="51">
        <v>17618</v>
      </c>
      <c r="Q1550" s="51">
        <v>17618</v>
      </c>
      <c r="R1550" s="51">
        <v>17618</v>
      </c>
      <c r="S1550" s="51">
        <v>17618</v>
      </c>
      <c r="T1550" s="51">
        <v>17618</v>
      </c>
    </row>
    <row r="1551" spans="1:20" s="10" customFormat="1" ht="65.099999999999994" customHeight="1" x14ac:dyDescent="0.3">
      <c r="A1551" s="13">
        <v>1548</v>
      </c>
      <c r="B1551" s="376"/>
      <c r="C1551" s="17" t="s">
        <v>44</v>
      </c>
      <c r="D1551" s="15" t="s">
        <v>700</v>
      </c>
      <c r="E1551" s="55" t="s">
        <v>571</v>
      </c>
      <c r="F1551" s="16" t="s">
        <v>670</v>
      </c>
      <c r="G1551" s="376"/>
      <c r="H1551" s="373"/>
      <c r="I1551" s="373"/>
      <c r="J1551" s="389"/>
      <c r="K1551" s="53"/>
      <c r="L1551" s="51">
        <v>23782</v>
      </c>
      <c r="M1551" s="51">
        <v>23782</v>
      </c>
      <c r="N1551" s="51">
        <v>23782</v>
      </c>
      <c r="O1551" s="51">
        <v>23782</v>
      </c>
      <c r="P1551" s="51">
        <v>23782</v>
      </c>
      <c r="Q1551" s="51">
        <v>23782</v>
      </c>
      <c r="R1551" s="51">
        <v>23782</v>
      </c>
      <c r="S1551" s="51">
        <v>23782</v>
      </c>
      <c r="T1551" s="51">
        <v>23782</v>
      </c>
    </row>
    <row r="1552" spans="1:20" s="10" customFormat="1" ht="65.099999999999994" customHeight="1" x14ac:dyDescent="0.3">
      <c r="A1552" s="13">
        <v>1549</v>
      </c>
      <c r="B1552" s="376"/>
      <c r="C1552" s="17" t="s">
        <v>44</v>
      </c>
      <c r="D1552" s="15" t="s">
        <v>700</v>
      </c>
      <c r="E1552" s="55" t="s">
        <v>571</v>
      </c>
      <c r="F1552" s="16" t="s">
        <v>671</v>
      </c>
      <c r="G1552" s="376"/>
      <c r="H1552" s="373"/>
      <c r="I1552" s="373"/>
      <c r="J1552" s="389"/>
      <c r="K1552" s="53"/>
      <c r="L1552" s="51">
        <v>32336</v>
      </c>
      <c r="M1552" s="51">
        <v>32336</v>
      </c>
      <c r="N1552" s="51">
        <v>32336</v>
      </c>
      <c r="O1552" s="51">
        <v>32336</v>
      </c>
      <c r="P1552" s="51">
        <v>32336</v>
      </c>
      <c r="Q1552" s="51">
        <v>32336</v>
      </c>
      <c r="R1552" s="51">
        <v>32336</v>
      </c>
      <c r="S1552" s="51">
        <v>32336</v>
      </c>
      <c r="T1552" s="51">
        <v>32336</v>
      </c>
    </row>
    <row r="1553" spans="1:20" s="10" customFormat="1" ht="65.099999999999994" customHeight="1" x14ac:dyDescent="0.3">
      <c r="A1553" s="13">
        <v>1550</v>
      </c>
      <c r="B1553" s="376"/>
      <c r="C1553" s="17" t="s">
        <v>44</v>
      </c>
      <c r="D1553" s="15" t="s">
        <v>700</v>
      </c>
      <c r="E1553" s="55" t="s">
        <v>571</v>
      </c>
      <c r="F1553" s="16" t="s">
        <v>672</v>
      </c>
      <c r="G1553" s="376"/>
      <c r="H1553" s="373"/>
      <c r="I1553" s="373"/>
      <c r="J1553" s="389"/>
      <c r="K1553" s="53"/>
      <c r="L1553" s="51">
        <v>39300</v>
      </c>
      <c r="M1553" s="51">
        <v>39300</v>
      </c>
      <c r="N1553" s="51">
        <v>39300</v>
      </c>
      <c r="O1553" s="51">
        <v>39300</v>
      </c>
      <c r="P1553" s="51">
        <v>39300</v>
      </c>
      <c r="Q1553" s="51">
        <v>39300</v>
      </c>
      <c r="R1553" s="51">
        <v>39300</v>
      </c>
      <c r="S1553" s="51">
        <v>39300</v>
      </c>
      <c r="T1553" s="51">
        <v>39300</v>
      </c>
    </row>
    <row r="1554" spans="1:20" s="10" customFormat="1" ht="65.099999999999994" customHeight="1" x14ac:dyDescent="0.3">
      <c r="A1554" s="13">
        <v>1551</v>
      </c>
      <c r="B1554" s="376"/>
      <c r="C1554" s="17" t="s">
        <v>44</v>
      </c>
      <c r="D1554" s="15" t="s">
        <v>700</v>
      </c>
      <c r="E1554" s="55" t="s">
        <v>571</v>
      </c>
      <c r="F1554" s="16" t="s">
        <v>673</v>
      </c>
      <c r="G1554" s="376"/>
      <c r="H1554" s="373"/>
      <c r="I1554" s="373"/>
      <c r="J1554" s="389"/>
      <c r="K1554" s="53"/>
      <c r="L1554" s="51">
        <v>50545</v>
      </c>
      <c r="M1554" s="51">
        <v>50545</v>
      </c>
      <c r="N1554" s="51">
        <v>50545</v>
      </c>
      <c r="O1554" s="51">
        <v>50545</v>
      </c>
      <c r="P1554" s="51">
        <v>50545</v>
      </c>
      <c r="Q1554" s="51">
        <v>50545</v>
      </c>
      <c r="R1554" s="51">
        <v>50545</v>
      </c>
      <c r="S1554" s="51">
        <v>50545</v>
      </c>
      <c r="T1554" s="51">
        <v>50545</v>
      </c>
    </row>
    <row r="1555" spans="1:20" s="10" customFormat="1" ht="65.099999999999994" customHeight="1" x14ac:dyDescent="0.3">
      <c r="A1555" s="13">
        <v>1552</v>
      </c>
      <c r="B1555" s="376"/>
      <c r="C1555" s="17" t="s">
        <v>44</v>
      </c>
      <c r="D1555" s="15" t="s">
        <v>700</v>
      </c>
      <c r="E1555" s="55" t="s">
        <v>571</v>
      </c>
      <c r="F1555" s="16" t="s">
        <v>674</v>
      </c>
      <c r="G1555" s="376"/>
      <c r="H1555" s="373"/>
      <c r="I1555" s="373"/>
      <c r="J1555" s="389"/>
      <c r="K1555" s="53"/>
      <c r="L1555" s="51">
        <v>61891</v>
      </c>
      <c r="M1555" s="51">
        <v>61891</v>
      </c>
      <c r="N1555" s="51">
        <v>61891</v>
      </c>
      <c r="O1555" s="51">
        <v>61891</v>
      </c>
      <c r="P1555" s="51">
        <v>61891</v>
      </c>
      <c r="Q1555" s="51">
        <v>61891</v>
      </c>
      <c r="R1555" s="51">
        <v>61891</v>
      </c>
      <c r="S1555" s="51">
        <v>61891</v>
      </c>
      <c r="T1555" s="51">
        <v>61891</v>
      </c>
    </row>
    <row r="1556" spans="1:20" s="10" customFormat="1" ht="65.099999999999994" customHeight="1" x14ac:dyDescent="0.3">
      <c r="A1556" s="13">
        <v>1553</v>
      </c>
      <c r="B1556" s="376"/>
      <c r="C1556" s="17" t="s">
        <v>44</v>
      </c>
      <c r="D1556" s="15" t="s">
        <v>700</v>
      </c>
      <c r="E1556" s="55" t="s">
        <v>571</v>
      </c>
      <c r="F1556" s="16" t="s">
        <v>675</v>
      </c>
      <c r="G1556" s="376"/>
      <c r="H1556" s="373"/>
      <c r="I1556" s="373"/>
      <c r="J1556" s="389"/>
      <c r="K1556" s="53"/>
      <c r="L1556" s="51">
        <v>78309</v>
      </c>
      <c r="M1556" s="51">
        <v>78309</v>
      </c>
      <c r="N1556" s="51">
        <v>78309</v>
      </c>
      <c r="O1556" s="51">
        <v>78309</v>
      </c>
      <c r="P1556" s="51">
        <v>78309</v>
      </c>
      <c r="Q1556" s="51">
        <v>78309</v>
      </c>
      <c r="R1556" s="51">
        <v>78309</v>
      </c>
      <c r="S1556" s="51">
        <v>78309</v>
      </c>
      <c r="T1556" s="51">
        <v>78309</v>
      </c>
    </row>
    <row r="1557" spans="1:20" s="10" customFormat="1" ht="65.099999999999994" customHeight="1" x14ac:dyDescent="0.3">
      <c r="A1557" s="13">
        <v>1554</v>
      </c>
      <c r="B1557" s="376"/>
      <c r="C1557" s="17" t="s">
        <v>44</v>
      </c>
      <c r="D1557" s="15" t="s">
        <v>700</v>
      </c>
      <c r="E1557" s="55" t="s">
        <v>571</v>
      </c>
      <c r="F1557" s="16" t="s">
        <v>676</v>
      </c>
      <c r="G1557" s="376"/>
      <c r="H1557" s="373"/>
      <c r="I1557" s="373"/>
      <c r="J1557" s="389"/>
      <c r="K1557" s="53"/>
      <c r="L1557" s="51">
        <v>98009</v>
      </c>
      <c r="M1557" s="51">
        <v>98009</v>
      </c>
      <c r="N1557" s="51">
        <v>98009</v>
      </c>
      <c r="O1557" s="51">
        <v>98009</v>
      </c>
      <c r="P1557" s="51">
        <v>98009</v>
      </c>
      <c r="Q1557" s="51">
        <v>98009</v>
      </c>
      <c r="R1557" s="51">
        <v>98009</v>
      </c>
      <c r="S1557" s="51">
        <v>98009</v>
      </c>
      <c r="T1557" s="51">
        <v>98009</v>
      </c>
    </row>
    <row r="1558" spans="1:20" s="10" customFormat="1" ht="65.099999999999994" customHeight="1" x14ac:dyDescent="0.3">
      <c r="A1558" s="13">
        <v>1555</v>
      </c>
      <c r="B1558" s="376"/>
      <c r="C1558" s="17" t="s">
        <v>44</v>
      </c>
      <c r="D1558" s="15" t="s">
        <v>700</v>
      </c>
      <c r="E1558" s="55" t="s">
        <v>571</v>
      </c>
      <c r="F1558" s="16" t="s">
        <v>677</v>
      </c>
      <c r="G1558" s="376"/>
      <c r="H1558" s="373"/>
      <c r="I1558" s="373"/>
      <c r="J1558" s="389"/>
      <c r="K1558" s="53"/>
      <c r="L1558" s="51">
        <v>123973</v>
      </c>
      <c r="M1558" s="51">
        <v>123973</v>
      </c>
      <c r="N1558" s="51">
        <v>123973</v>
      </c>
      <c r="O1558" s="51">
        <v>123973</v>
      </c>
      <c r="P1558" s="51">
        <v>123973</v>
      </c>
      <c r="Q1558" s="51">
        <v>123973</v>
      </c>
      <c r="R1558" s="51">
        <v>123973</v>
      </c>
      <c r="S1558" s="51">
        <v>123973</v>
      </c>
      <c r="T1558" s="51">
        <v>123973</v>
      </c>
    </row>
    <row r="1559" spans="1:20" s="10" customFormat="1" ht="124.5" customHeight="1" x14ac:dyDescent="0.3">
      <c r="A1559" s="13">
        <v>1556</v>
      </c>
      <c r="B1559" s="376"/>
      <c r="C1559" s="14" t="s">
        <v>678</v>
      </c>
      <c r="D1559" s="15" t="s">
        <v>700</v>
      </c>
      <c r="E1559" s="55" t="s">
        <v>679</v>
      </c>
      <c r="F1559" s="16" t="s">
        <v>680</v>
      </c>
      <c r="G1559" s="376"/>
      <c r="H1559" s="373"/>
      <c r="I1559" s="373"/>
      <c r="J1559" s="389"/>
      <c r="K1559" s="53"/>
      <c r="L1559" s="51">
        <v>10973</v>
      </c>
      <c r="M1559" s="51">
        <v>10973</v>
      </c>
      <c r="N1559" s="51">
        <v>10973</v>
      </c>
      <c r="O1559" s="51">
        <v>10973</v>
      </c>
      <c r="P1559" s="51">
        <v>10973</v>
      </c>
      <c r="Q1559" s="51">
        <v>10973</v>
      </c>
      <c r="R1559" s="51">
        <v>10973</v>
      </c>
      <c r="S1559" s="51">
        <v>10973</v>
      </c>
      <c r="T1559" s="51">
        <v>10973</v>
      </c>
    </row>
    <row r="1560" spans="1:20" s="10" customFormat="1" ht="65.099999999999994" customHeight="1" x14ac:dyDescent="0.3">
      <c r="A1560" s="13">
        <v>1557</v>
      </c>
      <c r="B1560" s="376"/>
      <c r="C1560" s="17" t="s">
        <v>44</v>
      </c>
      <c r="D1560" s="15" t="s">
        <v>700</v>
      </c>
      <c r="E1560" s="55" t="s">
        <v>679</v>
      </c>
      <c r="F1560" s="16" t="s">
        <v>681</v>
      </c>
      <c r="G1560" s="376"/>
      <c r="H1560" s="373"/>
      <c r="I1560" s="373"/>
      <c r="J1560" s="389"/>
      <c r="K1560" s="53"/>
      <c r="L1560" s="51">
        <v>11936</v>
      </c>
      <c r="M1560" s="51">
        <v>11936</v>
      </c>
      <c r="N1560" s="51">
        <v>11936</v>
      </c>
      <c r="O1560" s="51">
        <v>11936</v>
      </c>
      <c r="P1560" s="51">
        <v>11936</v>
      </c>
      <c r="Q1560" s="51">
        <v>11936</v>
      </c>
      <c r="R1560" s="51">
        <v>11936</v>
      </c>
      <c r="S1560" s="51">
        <v>11936</v>
      </c>
      <c r="T1560" s="51">
        <v>11936</v>
      </c>
    </row>
    <row r="1561" spans="1:20" s="10" customFormat="1" ht="65.099999999999994" customHeight="1" x14ac:dyDescent="0.3">
      <c r="A1561" s="13">
        <v>1558</v>
      </c>
      <c r="B1561" s="376"/>
      <c r="C1561" s="17" t="s">
        <v>44</v>
      </c>
      <c r="D1561" s="15" t="s">
        <v>700</v>
      </c>
      <c r="E1561" s="55" t="s">
        <v>679</v>
      </c>
      <c r="F1561" s="16" t="s">
        <v>682</v>
      </c>
      <c r="G1561" s="376"/>
      <c r="H1561" s="373"/>
      <c r="I1561" s="373"/>
      <c r="J1561" s="389"/>
      <c r="K1561" s="53"/>
      <c r="L1561" s="51">
        <v>15618</v>
      </c>
      <c r="M1561" s="51">
        <v>15618</v>
      </c>
      <c r="N1561" s="51">
        <v>15618</v>
      </c>
      <c r="O1561" s="51">
        <v>15618</v>
      </c>
      <c r="P1561" s="51">
        <v>15618</v>
      </c>
      <c r="Q1561" s="51">
        <v>15618</v>
      </c>
      <c r="R1561" s="51">
        <v>15618</v>
      </c>
      <c r="S1561" s="51">
        <v>15618</v>
      </c>
      <c r="T1561" s="51">
        <v>15618</v>
      </c>
    </row>
    <row r="1562" spans="1:20" s="10" customFormat="1" ht="65.099999999999994" customHeight="1" x14ac:dyDescent="0.3">
      <c r="A1562" s="13">
        <v>1559</v>
      </c>
      <c r="B1562" s="376"/>
      <c r="C1562" s="17" t="s">
        <v>44</v>
      </c>
      <c r="D1562" s="15" t="s">
        <v>700</v>
      </c>
      <c r="E1562" s="55" t="s">
        <v>679</v>
      </c>
      <c r="F1562" s="16" t="s">
        <v>683</v>
      </c>
      <c r="G1562" s="376"/>
      <c r="H1562" s="373"/>
      <c r="I1562" s="373"/>
      <c r="J1562" s="389"/>
      <c r="K1562" s="53"/>
      <c r="L1562" s="51">
        <v>20600</v>
      </c>
      <c r="M1562" s="51">
        <v>20600</v>
      </c>
      <c r="N1562" s="51">
        <v>20600</v>
      </c>
      <c r="O1562" s="51">
        <v>20600</v>
      </c>
      <c r="P1562" s="51">
        <v>20600</v>
      </c>
      <c r="Q1562" s="51">
        <v>20600</v>
      </c>
      <c r="R1562" s="51">
        <v>20600</v>
      </c>
      <c r="S1562" s="51">
        <v>20600</v>
      </c>
      <c r="T1562" s="51">
        <v>20600</v>
      </c>
    </row>
    <row r="1563" spans="1:20" s="10" customFormat="1" ht="65.099999999999994" customHeight="1" x14ac:dyDescent="0.3">
      <c r="A1563" s="13">
        <v>1560</v>
      </c>
      <c r="B1563" s="376"/>
      <c r="C1563" s="17" t="s">
        <v>44</v>
      </c>
      <c r="D1563" s="15" t="s">
        <v>700</v>
      </c>
      <c r="E1563" s="55" t="s">
        <v>679</v>
      </c>
      <c r="F1563" s="16" t="s">
        <v>684</v>
      </c>
      <c r="G1563" s="376"/>
      <c r="H1563" s="373"/>
      <c r="I1563" s="373"/>
      <c r="J1563" s="389"/>
      <c r="K1563" s="53"/>
      <c r="L1563" s="51">
        <v>26309</v>
      </c>
      <c r="M1563" s="51">
        <v>26309</v>
      </c>
      <c r="N1563" s="51">
        <v>26309</v>
      </c>
      <c r="O1563" s="51">
        <v>26309</v>
      </c>
      <c r="P1563" s="51">
        <v>26309</v>
      </c>
      <c r="Q1563" s="51">
        <v>26309</v>
      </c>
      <c r="R1563" s="51">
        <v>26309</v>
      </c>
      <c r="S1563" s="51">
        <v>26309</v>
      </c>
      <c r="T1563" s="51">
        <v>26309</v>
      </c>
    </row>
    <row r="1564" spans="1:20" s="10" customFormat="1" ht="65.099999999999994" customHeight="1" x14ac:dyDescent="0.3">
      <c r="A1564" s="13">
        <v>1561</v>
      </c>
      <c r="B1564" s="376"/>
      <c r="C1564" s="17" t="s">
        <v>44</v>
      </c>
      <c r="D1564" s="15" t="s">
        <v>700</v>
      </c>
      <c r="E1564" s="55" t="s">
        <v>679</v>
      </c>
      <c r="F1564" s="16" t="s">
        <v>685</v>
      </c>
      <c r="G1564" s="376"/>
      <c r="H1564" s="373"/>
      <c r="I1564" s="373"/>
      <c r="J1564" s="389"/>
      <c r="K1564" s="53"/>
      <c r="L1564" s="51">
        <v>38409</v>
      </c>
      <c r="M1564" s="51">
        <v>38409</v>
      </c>
      <c r="N1564" s="51">
        <v>38409</v>
      </c>
      <c r="O1564" s="51">
        <v>38409</v>
      </c>
      <c r="P1564" s="51">
        <v>38409</v>
      </c>
      <c r="Q1564" s="51">
        <v>38409</v>
      </c>
      <c r="R1564" s="51">
        <v>38409</v>
      </c>
      <c r="S1564" s="51">
        <v>38409</v>
      </c>
      <c r="T1564" s="51">
        <v>38409</v>
      </c>
    </row>
    <row r="1565" spans="1:20" s="10" customFormat="1" ht="65.099999999999994" customHeight="1" x14ac:dyDescent="0.3">
      <c r="A1565" s="13">
        <v>1562</v>
      </c>
      <c r="B1565" s="376"/>
      <c r="C1565" s="17" t="s">
        <v>44</v>
      </c>
      <c r="D1565" s="15" t="s">
        <v>700</v>
      </c>
      <c r="E1565" s="55" t="s">
        <v>679</v>
      </c>
      <c r="F1565" s="16" t="s">
        <v>686</v>
      </c>
      <c r="G1565" s="376"/>
      <c r="H1565" s="373"/>
      <c r="I1565" s="373"/>
      <c r="J1565" s="389"/>
      <c r="K1565" s="53"/>
      <c r="L1565" s="51">
        <v>49555</v>
      </c>
      <c r="M1565" s="51">
        <v>49555</v>
      </c>
      <c r="N1565" s="51">
        <v>49555</v>
      </c>
      <c r="O1565" s="51">
        <v>49555</v>
      </c>
      <c r="P1565" s="51">
        <v>49555</v>
      </c>
      <c r="Q1565" s="51">
        <v>49555</v>
      </c>
      <c r="R1565" s="51">
        <v>49555</v>
      </c>
      <c r="S1565" s="51">
        <v>49555</v>
      </c>
      <c r="T1565" s="51">
        <v>49555</v>
      </c>
    </row>
    <row r="1566" spans="1:20" s="10" customFormat="1" ht="65.099999999999994" customHeight="1" x14ac:dyDescent="0.3">
      <c r="A1566" s="13">
        <v>1563</v>
      </c>
      <c r="B1566" s="376"/>
      <c r="C1566" s="17" t="s">
        <v>44</v>
      </c>
      <c r="D1566" s="15" t="s">
        <v>700</v>
      </c>
      <c r="E1566" s="55" t="s">
        <v>679</v>
      </c>
      <c r="F1566" s="16" t="s">
        <v>687</v>
      </c>
      <c r="G1566" s="376"/>
      <c r="H1566" s="373"/>
      <c r="I1566" s="373"/>
      <c r="J1566" s="389"/>
      <c r="K1566" s="53"/>
      <c r="L1566" s="51">
        <v>63864</v>
      </c>
      <c r="M1566" s="51">
        <v>63864</v>
      </c>
      <c r="N1566" s="51">
        <v>63864</v>
      </c>
      <c r="O1566" s="51">
        <v>63864</v>
      </c>
      <c r="P1566" s="51">
        <v>63864</v>
      </c>
      <c r="Q1566" s="51">
        <v>63864</v>
      </c>
      <c r="R1566" s="51">
        <v>63864</v>
      </c>
      <c r="S1566" s="51">
        <v>63864</v>
      </c>
      <c r="T1566" s="51">
        <v>63864</v>
      </c>
    </row>
    <row r="1567" spans="1:20" s="10" customFormat="1" ht="65.099999999999994" customHeight="1" x14ac:dyDescent="0.3">
      <c r="A1567" s="13">
        <v>1564</v>
      </c>
      <c r="B1567" s="376"/>
      <c r="C1567" s="17" t="s">
        <v>44</v>
      </c>
      <c r="D1567" s="15" t="s">
        <v>700</v>
      </c>
      <c r="E1567" s="55" t="s">
        <v>679</v>
      </c>
      <c r="F1567" s="16" t="s">
        <v>688</v>
      </c>
      <c r="G1567" s="376"/>
      <c r="H1567" s="373"/>
      <c r="I1567" s="373"/>
      <c r="J1567" s="389"/>
      <c r="K1567" s="53"/>
      <c r="L1567" s="51">
        <v>80591</v>
      </c>
      <c r="M1567" s="51">
        <v>80591</v>
      </c>
      <c r="N1567" s="51">
        <v>80591</v>
      </c>
      <c r="O1567" s="51">
        <v>80591</v>
      </c>
      <c r="P1567" s="51">
        <v>80591</v>
      </c>
      <c r="Q1567" s="51">
        <v>80591</v>
      </c>
      <c r="R1567" s="51">
        <v>80591</v>
      </c>
      <c r="S1567" s="51">
        <v>80591</v>
      </c>
      <c r="T1567" s="51">
        <v>80591</v>
      </c>
    </row>
    <row r="1568" spans="1:20" s="10" customFormat="1" ht="65.099999999999994" customHeight="1" x14ac:dyDescent="0.3">
      <c r="A1568" s="13">
        <v>1565</v>
      </c>
      <c r="B1568" s="376"/>
      <c r="C1568" s="17" t="s">
        <v>44</v>
      </c>
      <c r="D1568" s="15" t="s">
        <v>700</v>
      </c>
      <c r="E1568" s="55" t="s">
        <v>679</v>
      </c>
      <c r="F1568" s="16" t="s">
        <v>689</v>
      </c>
      <c r="G1568" s="376"/>
      <c r="H1568" s="373"/>
      <c r="I1568" s="373"/>
      <c r="J1568" s="389"/>
      <c r="K1568" s="53"/>
      <c r="L1568" s="51">
        <v>97182</v>
      </c>
      <c r="M1568" s="51">
        <v>97182</v>
      </c>
      <c r="N1568" s="51">
        <v>97182</v>
      </c>
      <c r="O1568" s="51">
        <v>97182</v>
      </c>
      <c r="P1568" s="51">
        <v>97182</v>
      </c>
      <c r="Q1568" s="51">
        <v>97182</v>
      </c>
      <c r="R1568" s="51">
        <v>97182</v>
      </c>
      <c r="S1568" s="51">
        <v>97182</v>
      </c>
      <c r="T1568" s="51">
        <v>97182</v>
      </c>
    </row>
    <row r="1569" spans="1:20" s="10" customFormat="1" ht="113.25" customHeight="1" x14ac:dyDescent="0.3">
      <c r="A1569" s="13">
        <v>1566</v>
      </c>
      <c r="B1569" s="376"/>
      <c r="C1569" s="14" t="s">
        <v>690</v>
      </c>
      <c r="D1569" s="15" t="s">
        <v>700</v>
      </c>
      <c r="E1569" s="55" t="s">
        <v>679</v>
      </c>
      <c r="F1569" s="16" t="s">
        <v>691</v>
      </c>
      <c r="G1569" s="376"/>
      <c r="H1569" s="373"/>
      <c r="I1569" s="373"/>
      <c r="J1569" s="389"/>
      <c r="K1569" s="53"/>
      <c r="L1569" s="51">
        <v>29555</v>
      </c>
      <c r="M1569" s="51">
        <v>29555</v>
      </c>
      <c r="N1569" s="51">
        <v>29555</v>
      </c>
      <c r="O1569" s="51">
        <v>29555</v>
      </c>
      <c r="P1569" s="51">
        <v>29555</v>
      </c>
      <c r="Q1569" s="51">
        <v>29555</v>
      </c>
      <c r="R1569" s="51">
        <v>29555</v>
      </c>
      <c r="S1569" s="51">
        <v>29555</v>
      </c>
      <c r="T1569" s="51">
        <v>29555</v>
      </c>
    </row>
    <row r="1570" spans="1:20" s="10" customFormat="1" ht="65.099999999999994" customHeight="1" x14ac:dyDescent="0.3">
      <c r="A1570" s="13">
        <v>1567</v>
      </c>
      <c r="B1570" s="376"/>
      <c r="C1570" s="17" t="s">
        <v>44</v>
      </c>
      <c r="D1570" s="15" t="s">
        <v>700</v>
      </c>
      <c r="E1570" s="55" t="s">
        <v>679</v>
      </c>
      <c r="F1570" s="16" t="s">
        <v>692</v>
      </c>
      <c r="G1570" s="376"/>
      <c r="H1570" s="373"/>
      <c r="I1570" s="373"/>
      <c r="J1570" s="389"/>
      <c r="K1570" s="53"/>
      <c r="L1570" s="51">
        <v>39600</v>
      </c>
      <c r="M1570" s="51">
        <v>39600</v>
      </c>
      <c r="N1570" s="51">
        <v>39600</v>
      </c>
      <c r="O1570" s="51">
        <v>39600</v>
      </c>
      <c r="P1570" s="51">
        <v>39600</v>
      </c>
      <c r="Q1570" s="51">
        <v>39600</v>
      </c>
      <c r="R1570" s="51">
        <v>39600</v>
      </c>
      <c r="S1570" s="51">
        <v>39600</v>
      </c>
      <c r="T1570" s="51">
        <v>39600</v>
      </c>
    </row>
    <row r="1571" spans="1:20" s="10" customFormat="1" ht="65.099999999999994" customHeight="1" x14ac:dyDescent="0.3">
      <c r="A1571" s="13">
        <v>1568</v>
      </c>
      <c r="B1571" s="376"/>
      <c r="C1571" s="17" t="s">
        <v>44</v>
      </c>
      <c r="D1571" s="15" t="s">
        <v>700</v>
      </c>
      <c r="E1571" s="55" t="s">
        <v>679</v>
      </c>
      <c r="F1571" s="16" t="s">
        <v>693</v>
      </c>
      <c r="G1571" s="376"/>
      <c r="H1571" s="373"/>
      <c r="I1571" s="373"/>
      <c r="J1571" s="389"/>
      <c r="K1571" s="53"/>
      <c r="L1571" s="51">
        <v>50745</v>
      </c>
      <c r="M1571" s="51">
        <v>50745</v>
      </c>
      <c r="N1571" s="51">
        <v>50745</v>
      </c>
      <c r="O1571" s="51">
        <v>50745</v>
      </c>
      <c r="P1571" s="51">
        <v>50745</v>
      </c>
      <c r="Q1571" s="51">
        <v>50745</v>
      </c>
      <c r="R1571" s="51">
        <v>50745</v>
      </c>
      <c r="S1571" s="51">
        <v>50745</v>
      </c>
      <c r="T1571" s="51">
        <v>50745</v>
      </c>
    </row>
    <row r="1572" spans="1:20" s="10" customFormat="1" ht="65.099999999999994" customHeight="1" x14ac:dyDescent="0.3">
      <c r="A1572" s="13">
        <v>1569</v>
      </c>
      <c r="B1572" s="376"/>
      <c r="C1572" s="17" t="s">
        <v>44</v>
      </c>
      <c r="D1572" s="15" t="s">
        <v>700</v>
      </c>
      <c r="E1572" s="55" t="s">
        <v>679</v>
      </c>
      <c r="F1572" s="16" t="s">
        <v>694</v>
      </c>
      <c r="G1572" s="376"/>
      <c r="H1572" s="373"/>
      <c r="I1572" s="373"/>
      <c r="J1572" s="389"/>
      <c r="K1572" s="53"/>
      <c r="L1572" s="51">
        <v>68855</v>
      </c>
      <c r="M1572" s="51">
        <v>68855</v>
      </c>
      <c r="N1572" s="51">
        <v>68855</v>
      </c>
      <c r="O1572" s="51">
        <v>68855</v>
      </c>
      <c r="P1572" s="51">
        <v>68855</v>
      </c>
      <c r="Q1572" s="51">
        <v>68855</v>
      </c>
      <c r="R1572" s="51">
        <v>68855</v>
      </c>
      <c r="S1572" s="51">
        <v>68855</v>
      </c>
      <c r="T1572" s="51">
        <v>68855</v>
      </c>
    </row>
    <row r="1573" spans="1:20" s="10" customFormat="1" ht="65.099999999999994" customHeight="1" x14ac:dyDescent="0.3">
      <c r="A1573" s="13">
        <v>1570</v>
      </c>
      <c r="B1573" s="376"/>
      <c r="C1573" s="17" t="s">
        <v>44</v>
      </c>
      <c r="D1573" s="15" t="s">
        <v>700</v>
      </c>
      <c r="E1573" s="55" t="s">
        <v>679</v>
      </c>
      <c r="F1573" s="16" t="s">
        <v>695</v>
      </c>
      <c r="G1573" s="376"/>
      <c r="H1573" s="373"/>
      <c r="I1573" s="373"/>
      <c r="J1573" s="389"/>
      <c r="K1573" s="53"/>
      <c r="L1573" s="51">
        <v>94327</v>
      </c>
      <c r="M1573" s="51">
        <v>94327</v>
      </c>
      <c r="N1573" s="51">
        <v>94327</v>
      </c>
      <c r="O1573" s="51">
        <v>94327</v>
      </c>
      <c r="P1573" s="51">
        <v>94327</v>
      </c>
      <c r="Q1573" s="51">
        <v>94327</v>
      </c>
      <c r="R1573" s="51">
        <v>94327</v>
      </c>
      <c r="S1573" s="51">
        <v>94327</v>
      </c>
      <c r="T1573" s="51">
        <v>94327</v>
      </c>
    </row>
    <row r="1574" spans="1:20" s="10" customFormat="1" ht="65.099999999999994" customHeight="1" x14ac:dyDescent="0.3">
      <c r="A1574" s="13">
        <v>1571</v>
      </c>
      <c r="B1574" s="376"/>
      <c r="C1574" s="17" t="s">
        <v>44</v>
      </c>
      <c r="D1574" s="15" t="s">
        <v>700</v>
      </c>
      <c r="E1574" s="55" t="s">
        <v>679</v>
      </c>
      <c r="F1574" s="16" t="s">
        <v>696</v>
      </c>
      <c r="G1574" s="376"/>
      <c r="H1574" s="373"/>
      <c r="I1574" s="373"/>
      <c r="J1574" s="389"/>
      <c r="K1574" s="53"/>
      <c r="L1574" s="51">
        <v>124473</v>
      </c>
      <c r="M1574" s="51">
        <v>124473</v>
      </c>
      <c r="N1574" s="51">
        <v>124473</v>
      </c>
      <c r="O1574" s="51">
        <v>124473</v>
      </c>
      <c r="P1574" s="51">
        <v>124473</v>
      </c>
      <c r="Q1574" s="51">
        <v>124473</v>
      </c>
      <c r="R1574" s="51">
        <v>124473</v>
      </c>
      <c r="S1574" s="51">
        <v>124473</v>
      </c>
      <c r="T1574" s="51">
        <v>124473</v>
      </c>
    </row>
    <row r="1575" spans="1:20" s="10" customFormat="1" ht="65.099999999999994" customHeight="1" x14ac:dyDescent="0.3">
      <c r="A1575" s="13">
        <v>1572</v>
      </c>
      <c r="B1575" s="376"/>
      <c r="C1575" s="17" t="s">
        <v>44</v>
      </c>
      <c r="D1575" s="15" t="s">
        <v>700</v>
      </c>
      <c r="E1575" s="55" t="s">
        <v>679</v>
      </c>
      <c r="F1575" s="16" t="s">
        <v>697</v>
      </c>
      <c r="G1575" s="376"/>
      <c r="H1575" s="373"/>
      <c r="I1575" s="373"/>
      <c r="J1575" s="389"/>
      <c r="K1575" s="53"/>
      <c r="L1575" s="51">
        <v>157609</v>
      </c>
      <c r="M1575" s="51">
        <v>157609</v>
      </c>
      <c r="N1575" s="51">
        <v>157609</v>
      </c>
      <c r="O1575" s="51">
        <v>157609</v>
      </c>
      <c r="P1575" s="51">
        <v>157609</v>
      </c>
      <c r="Q1575" s="51">
        <v>157609</v>
      </c>
      <c r="R1575" s="51">
        <v>157609</v>
      </c>
      <c r="S1575" s="51">
        <v>157609</v>
      </c>
      <c r="T1575" s="51">
        <v>157609</v>
      </c>
    </row>
    <row r="1576" spans="1:20" s="10" customFormat="1" ht="65.099999999999994" customHeight="1" x14ac:dyDescent="0.3">
      <c r="A1576" s="13">
        <v>1573</v>
      </c>
      <c r="B1576" s="376"/>
      <c r="C1576" s="17" t="s">
        <v>44</v>
      </c>
      <c r="D1576" s="15" t="s">
        <v>700</v>
      </c>
      <c r="E1576" s="55" t="s">
        <v>679</v>
      </c>
      <c r="F1576" s="16" t="s">
        <v>698</v>
      </c>
      <c r="G1576" s="376"/>
      <c r="H1576" s="373"/>
      <c r="I1576" s="373"/>
      <c r="J1576" s="389"/>
      <c r="K1576" s="53"/>
      <c r="L1576" s="51">
        <v>190145</v>
      </c>
      <c r="M1576" s="51">
        <v>190145</v>
      </c>
      <c r="N1576" s="51">
        <v>190145</v>
      </c>
      <c r="O1576" s="51">
        <v>190145</v>
      </c>
      <c r="P1576" s="51">
        <v>190145</v>
      </c>
      <c r="Q1576" s="51">
        <v>190145</v>
      </c>
      <c r="R1576" s="51">
        <v>190145</v>
      </c>
      <c r="S1576" s="51">
        <v>190145</v>
      </c>
      <c r="T1576" s="51">
        <v>190145</v>
      </c>
    </row>
    <row r="1577" spans="1:20" s="102" customFormat="1" ht="109.5" customHeight="1" x14ac:dyDescent="0.3">
      <c r="A1577" s="98">
        <v>1574</v>
      </c>
      <c r="B1577" s="376"/>
      <c r="C1577" s="99" t="s">
        <v>699</v>
      </c>
      <c r="D1577" s="82" t="s">
        <v>700</v>
      </c>
      <c r="E1577" s="81" t="s">
        <v>701</v>
      </c>
      <c r="F1577" s="100" t="s">
        <v>702</v>
      </c>
      <c r="G1577" s="473" t="s">
        <v>3143</v>
      </c>
      <c r="H1577" s="81" t="s">
        <v>17</v>
      </c>
      <c r="I1577" s="99"/>
      <c r="J1577" s="392" t="s">
        <v>2525</v>
      </c>
      <c r="K1577" s="388"/>
      <c r="L1577" s="101">
        <v>2250</v>
      </c>
      <c r="M1577" s="101">
        <v>2250</v>
      </c>
      <c r="N1577" s="101">
        <v>2250</v>
      </c>
      <c r="O1577" s="101">
        <v>2250</v>
      </c>
      <c r="P1577" s="101">
        <v>2250</v>
      </c>
      <c r="Q1577" s="101">
        <v>2250</v>
      </c>
      <c r="R1577" s="101">
        <v>2250</v>
      </c>
      <c r="S1577" s="101">
        <v>2250</v>
      </c>
      <c r="T1577" s="101">
        <v>2250</v>
      </c>
    </row>
    <row r="1578" spans="1:20" s="102" customFormat="1" ht="65.099999999999994" customHeight="1" x14ac:dyDescent="0.3">
      <c r="A1578" s="98">
        <v>1575</v>
      </c>
      <c r="B1578" s="376"/>
      <c r="C1578" s="99" t="s">
        <v>44</v>
      </c>
      <c r="D1578" s="82" t="s">
        <v>700</v>
      </c>
      <c r="E1578" s="81" t="s">
        <v>701</v>
      </c>
      <c r="F1578" s="100" t="s">
        <v>704</v>
      </c>
      <c r="G1578" s="473"/>
      <c r="H1578" s="99" t="s">
        <v>44</v>
      </c>
      <c r="I1578" s="99"/>
      <c r="J1578" s="392"/>
      <c r="K1578" s="388"/>
      <c r="L1578" s="101">
        <v>3730</v>
      </c>
      <c r="M1578" s="101">
        <v>3730</v>
      </c>
      <c r="N1578" s="101">
        <v>3730</v>
      </c>
      <c r="O1578" s="101">
        <v>3730</v>
      </c>
      <c r="P1578" s="101">
        <v>3730</v>
      </c>
      <c r="Q1578" s="101">
        <v>3730</v>
      </c>
      <c r="R1578" s="101">
        <v>3730</v>
      </c>
      <c r="S1578" s="101">
        <v>3730</v>
      </c>
      <c r="T1578" s="101">
        <v>3730</v>
      </c>
    </row>
    <row r="1579" spans="1:20" s="102" customFormat="1" ht="65.099999999999994" customHeight="1" x14ac:dyDescent="0.3">
      <c r="A1579" s="98">
        <v>1576</v>
      </c>
      <c r="B1579" s="376"/>
      <c r="C1579" s="99" t="s">
        <v>705</v>
      </c>
      <c r="D1579" s="82" t="s">
        <v>700</v>
      </c>
      <c r="E1579" s="81" t="s">
        <v>571</v>
      </c>
      <c r="F1579" s="100" t="s">
        <v>706</v>
      </c>
      <c r="G1579" s="473"/>
      <c r="H1579" s="99" t="s">
        <v>44</v>
      </c>
      <c r="I1579" s="99"/>
      <c r="J1579" s="392"/>
      <c r="K1579" s="388"/>
      <c r="L1579" s="101">
        <v>4260</v>
      </c>
      <c r="M1579" s="101">
        <v>4260</v>
      </c>
      <c r="N1579" s="101">
        <v>4260</v>
      </c>
      <c r="O1579" s="101">
        <v>4260</v>
      </c>
      <c r="P1579" s="101">
        <v>4260</v>
      </c>
      <c r="Q1579" s="101">
        <v>4260</v>
      </c>
      <c r="R1579" s="101">
        <v>4260</v>
      </c>
      <c r="S1579" s="101">
        <v>4260</v>
      </c>
      <c r="T1579" s="101">
        <v>4260</v>
      </c>
    </row>
    <row r="1580" spans="1:20" s="102" customFormat="1" ht="65.099999999999994" customHeight="1" x14ac:dyDescent="0.3">
      <c r="A1580" s="98">
        <v>1577</v>
      </c>
      <c r="B1580" s="376"/>
      <c r="C1580" s="99" t="s">
        <v>44</v>
      </c>
      <c r="D1580" s="82" t="s">
        <v>700</v>
      </c>
      <c r="E1580" s="99" t="s">
        <v>44</v>
      </c>
      <c r="F1580" s="100" t="s">
        <v>707</v>
      </c>
      <c r="G1580" s="473"/>
      <c r="H1580" s="99" t="s">
        <v>44</v>
      </c>
      <c r="I1580" s="99"/>
      <c r="J1580" s="392"/>
      <c r="K1580" s="388"/>
      <c r="L1580" s="101">
        <v>6020</v>
      </c>
      <c r="M1580" s="101">
        <v>6020</v>
      </c>
      <c r="N1580" s="101">
        <v>6020</v>
      </c>
      <c r="O1580" s="101">
        <v>6020</v>
      </c>
      <c r="P1580" s="101">
        <v>6020</v>
      </c>
      <c r="Q1580" s="101">
        <v>6020</v>
      </c>
      <c r="R1580" s="101">
        <v>6020</v>
      </c>
      <c r="S1580" s="101">
        <v>6020</v>
      </c>
      <c r="T1580" s="101">
        <v>6020</v>
      </c>
    </row>
    <row r="1581" spans="1:20" s="102" customFormat="1" ht="65.099999999999994" customHeight="1" x14ac:dyDescent="0.3">
      <c r="A1581" s="98">
        <v>1578</v>
      </c>
      <c r="B1581" s="376"/>
      <c r="C1581" s="99" t="s">
        <v>44</v>
      </c>
      <c r="D1581" s="82" t="s">
        <v>700</v>
      </c>
      <c r="E1581" s="99" t="s">
        <v>44</v>
      </c>
      <c r="F1581" s="100" t="s">
        <v>708</v>
      </c>
      <c r="G1581" s="473"/>
      <c r="H1581" s="99" t="s">
        <v>44</v>
      </c>
      <c r="I1581" s="99"/>
      <c r="J1581" s="392"/>
      <c r="K1581" s="388"/>
      <c r="L1581" s="101">
        <v>7710</v>
      </c>
      <c r="M1581" s="101">
        <v>7710</v>
      </c>
      <c r="N1581" s="101">
        <v>7710</v>
      </c>
      <c r="O1581" s="101">
        <v>7710</v>
      </c>
      <c r="P1581" s="101">
        <v>7710</v>
      </c>
      <c r="Q1581" s="101">
        <v>7710</v>
      </c>
      <c r="R1581" s="101">
        <v>7710</v>
      </c>
      <c r="S1581" s="101">
        <v>7710</v>
      </c>
      <c r="T1581" s="101">
        <v>7710</v>
      </c>
    </row>
    <row r="1582" spans="1:20" s="102" customFormat="1" ht="65.099999999999994" customHeight="1" x14ac:dyDescent="0.3">
      <c r="A1582" s="98">
        <v>1579</v>
      </c>
      <c r="B1582" s="376"/>
      <c r="C1582" s="99" t="s">
        <v>44</v>
      </c>
      <c r="D1582" s="82" t="s">
        <v>700</v>
      </c>
      <c r="E1582" s="99" t="s">
        <v>44</v>
      </c>
      <c r="F1582" s="100" t="s">
        <v>709</v>
      </c>
      <c r="G1582" s="473"/>
      <c r="H1582" s="99" t="s">
        <v>44</v>
      </c>
      <c r="I1582" s="99"/>
      <c r="J1582" s="392"/>
      <c r="K1582" s="388"/>
      <c r="L1582" s="101">
        <v>10990</v>
      </c>
      <c r="M1582" s="101">
        <v>10990</v>
      </c>
      <c r="N1582" s="101">
        <v>10990</v>
      </c>
      <c r="O1582" s="101">
        <v>10990</v>
      </c>
      <c r="P1582" s="101">
        <v>10990</v>
      </c>
      <c r="Q1582" s="101">
        <v>10990</v>
      </c>
      <c r="R1582" s="101">
        <v>10990</v>
      </c>
      <c r="S1582" s="101">
        <v>10990</v>
      </c>
      <c r="T1582" s="101">
        <v>10990</v>
      </c>
    </row>
    <row r="1583" spans="1:20" s="102" customFormat="1" ht="65.099999999999994" customHeight="1" x14ac:dyDescent="0.3">
      <c r="A1583" s="98">
        <v>1580</v>
      </c>
      <c r="B1583" s="376"/>
      <c r="C1583" s="99" t="s">
        <v>44</v>
      </c>
      <c r="D1583" s="82" t="s">
        <v>700</v>
      </c>
      <c r="E1583" s="99" t="s">
        <v>44</v>
      </c>
      <c r="F1583" s="100" t="s">
        <v>710</v>
      </c>
      <c r="G1583" s="473"/>
      <c r="H1583" s="99" t="s">
        <v>44</v>
      </c>
      <c r="I1583" s="99"/>
      <c r="J1583" s="392"/>
      <c r="K1583" s="388"/>
      <c r="L1583" s="101">
        <v>17820</v>
      </c>
      <c r="M1583" s="101">
        <v>17820</v>
      </c>
      <c r="N1583" s="101">
        <v>17820</v>
      </c>
      <c r="O1583" s="101">
        <v>17820</v>
      </c>
      <c r="P1583" s="101">
        <v>17820</v>
      </c>
      <c r="Q1583" s="101">
        <v>17820</v>
      </c>
      <c r="R1583" s="101">
        <v>17820</v>
      </c>
      <c r="S1583" s="101">
        <v>17820</v>
      </c>
      <c r="T1583" s="101">
        <v>17820</v>
      </c>
    </row>
    <row r="1584" spans="1:20" s="102" customFormat="1" ht="96.75" customHeight="1" x14ac:dyDescent="0.3">
      <c r="A1584" s="98">
        <v>1581</v>
      </c>
      <c r="B1584" s="376"/>
      <c r="C1584" s="99" t="s">
        <v>711</v>
      </c>
      <c r="D1584" s="82" t="s">
        <v>700</v>
      </c>
      <c r="E1584" s="81" t="s">
        <v>712</v>
      </c>
      <c r="F1584" s="100" t="s">
        <v>713</v>
      </c>
      <c r="G1584" s="473"/>
      <c r="H1584" s="99" t="s">
        <v>44</v>
      </c>
      <c r="I1584" s="99"/>
      <c r="J1584" s="392"/>
      <c r="K1584" s="388"/>
      <c r="L1584" s="101">
        <v>8860</v>
      </c>
      <c r="M1584" s="101">
        <v>8860</v>
      </c>
      <c r="N1584" s="101">
        <v>8860</v>
      </c>
      <c r="O1584" s="101">
        <v>8860</v>
      </c>
      <c r="P1584" s="101">
        <v>8860</v>
      </c>
      <c r="Q1584" s="101">
        <v>8860</v>
      </c>
      <c r="R1584" s="101">
        <v>8860</v>
      </c>
      <c r="S1584" s="101">
        <v>8860</v>
      </c>
      <c r="T1584" s="101">
        <v>8860</v>
      </c>
    </row>
    <row r="1585" spans="1:21" s="102" customFormat="1" ht="65.099999999999994" customHeight="1" x14ac:dyDescent="0.3">
      <c r="A1585" s="98">
        <v>1582</v>
      </c>
      <c r="B1585" s="376"/>
      <c r="C1585" s="99" t="s">
        <v>44</v>
      </c>
      <c r="D1585" s="82" t="s">
        <v>700</v>
      </c>
      <c r="E1585" s="99" t="s">
        <v>44</v>
      </c>
      <c r="F1585" s="100" t="s">
        <v>714</v>
      </c>
      <c r="G1585" s="473"/>
      <c r="H1585" s="99" t="s">
        <v>44</v>
      </c>
      <c r="I1585" s="99"/>
      <c r="J1585" s="392"/>
      <c r="K1585" s="388"/>
      <c r="L1585" s="101">
        <v>12480</v>
      </c>
      <c r="M1585" s="101">
        <v>12480</v>
      </c>
      <c r="N1585" s="101">
        <v>12480</v>
      </c>
      <c r="O1585" s="101">
        <v>12480</v>
      </c>
      <c r="P1585" s="101">
        <v>12480</v>
      </c>
      <c r="Q1585" s="101">
        <v>12480</v>
      </c>
      <c r="R1585" s="101">
        <v>12480</v>
      </c>
      <c r="S1585" s="101">
        <v>12480</v>
      </c>
      <c r="T1585" s="101">
        <v>12480</v>
      </c>
    </row>
    <row r="1586" spans="1:21" s="102" customFormat="1" ht="65.099999999999994" customHeight="1" x14ac:dyDescent="0.3">
      <c r="A1586" s="98">
        <v>1583</v>
      </c>
      <c r="B1586" s="376"/>
      <c r="C1586" s="99" t="s">
        <v>44</v>
      </c>
      <c r="D1586" s="82" t="s">
        <v>700</v>
      </c>
      <c r="E1586" s="99" t="s">
        <v>44</v>
      </c>
      <c r="F1586" s="100" t="s">
        <v>715</v>
      </c>
      <c r="G1586" s="473"/>
      <c r="H1586" s="99" t="s">
        <v>44</v>
      </c>
      <c r="I1586" s="99"/>
      <c r="J1586" s="392"/>
      <c r="K1586" s="388"/>
      <c r="L1586" s="101">
        <v>45420</v>
      </c>
      <c r="M1586" s="101">
        <v>45420</v>
      </c>
      <c r="N1586" s="101">
        <v>45420</v>
      </c>
      <c r="O1586" s="101">
        <v>45420</v>
      </c>
      <c r="P1586" s="101">
        <v>45420</v>
      </c>
      <c r="Q1586" s="101">
        <v>45420</v>
      </c>
      <c r="R1586" s="101">
        <v>45420</v>
      </c>
      <c r="S1586" s="101">
        <v>45420</v>
      </c>
      <c r="T1586" s="101">
        <v>45420</v>
      </c>
    </row>
    <row r="1587" spans="1:21" s="102" customFormat="1" ht="96" customHeight="1" x14ac:dyDescent="0.3">
      <c r="A1587" s="98">
        <v>1584</v>
      </c>
      <c r="B1587" s="376"/>
      <c r="C1587" s="99" t="s">
        <v>716</v>
      </c>
      <c r="D1587" s="82" t="s">
        <v>700</v>
      </c>
      <c r="E1587" s="81" t="s">
        <v>571</v>
      </c>
      <c r="F1587" s="100" t="s">
        <v>717</v>
      </c>
      <c r="G1587" s="473"/>
      <c r="H1587" s="99" t="s">
        <v>44</v>
      </c>
      <c r="I1587" s="99"/>
      <c r="J1587" s="392"/>
      <c r="K1587" s="388"/>
      <c r="L1587" s="101">
        <v>5720</v>
      </c>
      <c r="M1587" s="101">
        <v>5720</v>
      </c>
      <c r="N1587" s="101">
        <v>5720</v>
      </c>
      <c r="O1587" s="101">
        <v>5720</v>
      </c>
      <c r="P1587" s="101">
        <v>5720</v>
      </c>
      <c r="Q1587" s="101">
        <v>5720</v>
      </c>
      <c r="R1587" s="101">
        <v>5720</v>
      </c>
      <c r="S1587" s="101">
        <v>5720</v>
      </c>
      <c r="T1587" s="101">
        <v>5720</v>
      </c>
    </row>
    <row r="1588" spans="1:21" s="102" customFormat="1" ht="65.099999999999994" customHeight="1" x14ac:dyDescent="0.3">
      <c r="A1588" s="98">
        <v>1585</v>
      </c>
      <c r="B1588" s="376"/>
      <c r="C1588" s="99" t="s">
        <v>44</v>
      </c>
      <c r="D1588" s="82" t="s">
        <v>700</v>
      </c>
      <c r="E1588" s="99" t="s">
        <v>44</v>
      </c>
      <c r="F1588" s="100" t="s">
        <v>718</v>
      </c>
      <c r="G1588" s="473"/>
      <c r="H1588" s="99" t="s">
        <v>44</v>
      </c>
      <c r="I1588" s="99"/>
      <c r="J1588" s="392"/>
      <c r="K1588" s="388"/>
      <c r="L1588" s="101">
        <v>9320</v>
      </c>
      <c r="M1588" s="101">
        <v>9320</v>
      </c>
      <c r="N1588" s="101">
        <v>9320</v>
      </c>
      <c r="O1588" s="101">
        <v>9320</v>
      </c>
      <c r="P1588" s="101">
        <v>9320</v>
      </c>
      <c r="Q1588" s="101">
        <v>9320</v>
      </c>
      <c r="R1588" s="101">
        <v>9320</v>
      </c>
      <c r="S1588" s="101">
        <v>9320</v>
      </c>
      <c r="T1588" s="101">
        <v>9320</v>
      </c>
    </row>
    <row r="1589" spans="1:21" s="102" customFormat="1" ht="65.099999999999994" customHeight="1" x14ac:dyDescent="0.3">
      <c r="A1589" s="98">
        <v>1586</v>
      </c>
      <c r="B1589" s="376"/>
      <c r="C1589" s="99" t="s">
        <v>44</v>
      </c>
      <c r="D1589" s="82" t="s">
        <v>700</v>
      </c>
      <c r="E1589" s="99" t="s">
        <v>44</v>
      </c>
      <c r="F1589" s="100" t="s">
        <v>719</v>
      </c>
      <c r="G1589" s="473"/>
      <c r="H1589" s="99" t="s">
        <v>44</v>
      </c>
      <c r="I1589" s="99"/>
      <c r="J1589" s="392"/>
      <c r="K1589" s="388"/>
      <c r="L1589" s="101">
        <v>34300</v>
      </c>
      <c r="M1589" s="101">
        <v>34300</v>
      </c>
      <c r="N1589" s="101">
        <v>34300</v>
      </c>
      <c r="O1589" s="101">
        <v>34300</v>
      </c>
      <c r="P1589" s="101">
        <v>34300</v>
      </c>
      <c r="Q1589" s="101">
        <v>34300</v>
      </c>
      <c r="R1589" s="101">
        <v>34300</v>
      </c>
      <c r="S1589" s="101">
        <v>34300</v>
      </c>
      <c r="T1589" s="101">
        <v>34300</v>
      </c>
    </row>
    <row r="1590" spans="1:21" s="10" customFormat="1" ht="120.75" customHeight="1" x14ac:dyDescent="0.3">
      <c r="A1590" s="13">
        <v>1587</v>
      </c>
      <c r="B1590" s="376"/>
      <c r="C1590" s="99" t="s">
        <v>716</v>
      </c>
      <c r="D1590" s="56" t="s">
        <v>700</v>
      </c>
      <c r="E1590" s="81" t="s">
        <v>571</v>
      </c>
      <c r="F1590" s="53" t="s">
        <v>720</v>
      </c>
      <c r="G1590" s="473"/>
      <c r="H1590" s="54" t="s">
        <v>44</v>
      </c>
      <c r="I1590" s="54"/>
      <c r="J1590" s="392"/>
      <c r="K1590" s="388"/>
      <c r="L1590" s="93">
        <v>227150</v>
      </c>
      <c r="M1590" s="93">
        <v>227150</v>
      </c>
      <c r="N1590" s="93">
        <v>227150</v>
      </c>
      <c r="O1590" s="93">
        <v>227150</v>
      </c>
      <c r="P1590" s="93">
        <v>227150</v>
      </c>
      <c r="Q1590" s="93">
        <v>227150</v>
      </c>
      <c r="R1590" s="93">
        <v>227150</v>
      </c>
      <c r="S1590" s="93">
        <v>227150</v>
      </c>
      <c r="T1590" s="93">
        <v>227150</v>
      </c>
      <c r="U1590" s="10">
        <v>155020</v>
      </c>
    </row>
    <row r="1591" spans="1:21" s="10" customFormat="1" ht="65.099999999999994" customHeight="1" x14ac:dyDescent="0.3">
      <c r="A1591" s="13">
        <v>1588</v>
      </c>
      <c r="B1591" s="376"/>
      <c r="C1591" s="54" t="s">
        <v>44</v>
      </c>
      <c r="D1591" s="56" t="s">
        <v>700</v>
      </c>
      <c r="E1591" s="54" t="s">
        <v>44</v>
      </c>
      <c r="F1591" s="53" t="s">
        <v>721</v>
      </c>
      <c r="G1591" s="473"/>
      <c r="H1591" s="54" t="s">
        <v>44</v>
      </c>
      <c r="I1591" s="54"/>
      <c r="J1591" s="392"/>
      <c r="K1591" s="388"/>
      <c r="L1591" s="93">
        <v>1141300</v>
      </c>
      <c r="M1591" s="93">
        <v>1141300</v>
      </c>
      <c r="N1591" s="93">
        <v>1141300</v>
      </c>
      <c r="O1591" s="93">
        <v>1141300</v>
      </c>
      <c r="P1591" s="93">
        <v>1141300</v>
      </c>
      <c r="Q1591" s="93">
        <v>1141300</v>
      </c>
      <c r="R1591" s="93">
        <v>1141300</v>
      </c>
      <c r="S1591" s="93">
        <v>1141300</v>
      </c>
      <c r="T1591" s="93">
        <v>1141300</v>
      </c>
      <c r="U1591" s="10">
        <v>778890</v>
      </c>
    </row>
    <row r="1592" spans="1:21" s="10" customFormat="1" ht="65.099999999999994" customHeight="1" x14ac:dyDescent="0.3">
      <c r="A1592" s="13">
        <v>1589</v>
      </c>
      <c r="B1592" s="376"/>
      <c r="C1592" s="54" t="s">
        <v>44</v>
      </c>
      <c r="D1592" s="56" t="s">
        <v>700</v>
      </c>
      <c r="E1592" s="54" t="s">
        <v>44</v>
      </c>
      <c r="F1592" s="53" t="s">
        <v>722</v>
      </c>
      <c r="G1592" s="473"/>
      <c r="H1592" s="54" t="s">
        <v>44</v>
      </c>
      <c r="I1592" s="54"/>
      <c r="J1592" s="392"/>
      <c r="K1592" s="388"/>
      <c r="L1592" s="93">
        <v>1431540</v>
      </c>
      <c r="M1592" s="93">
        <v>1431540</v>
      </c>
      <c r="N1592" s="93">
        <v>1431540</v>
      </c>
      <c r="O1592" s="93">
        <v>1431540</v>
      </c>
      <c r="P1592" s="93">
        <v>1431540</v>
      </c>
      <c r="Q1592" s="93">
        <v>1431540</v>
      </c>
      <c r="R1592" s="93">
        <v>1431540</v>
      </c>
      <c r="S1592" s="93">
        <v>1431540</v>
      </c>
      <c r="T1592" s="93">
        <v>1431540</v>
      </c>
      <c r="U1592" s="10">
        <v>976960</v>
      </c>
    </row>
    <row r="1593" spans="1:21" s="10" customFormat="1" ht="102.75" customHeight="1" x14ac:dyDescent="0.3">
      <c r="A1593" s="13">
        <v>1590</v>
      </c>
      <c r="B1593" s="376"/>
      <c r="C1593" s="54" t="s">
        <v>723</v>
      </c>
      <c r="D1593" s="56" t="s">
        <v>700</v>
      </c>
      <c r="E1593" s="55" t="s">
        <v>724</v>
      </c>
      <c r="F1593" s="53" t="s">
        <v>725</v>
      </c>
      <c r="G1593" s="473"/>
      <c r="H1593" s="54" t="s">
        <v>44</v>
      </c>
      <c r="I1593" s="54"/>
      <c r="J1593" s="392"/>
      <c r="K1593" s="388"/>
      <c r="L1593" s="93">
        <v>9090</v>
      </c>
      <c r="M1593" s="93">
        <v>9090</v>
      </c>
      <c r="N1593" s="93">
        <v>9090</v>
      </c>
      <c r="O1593" s="93">
        <v>9090</v>
      </c>
      <c r="P1593" s="93">
        <v>9090</v>
      </c>
      <c r="Q1593" s="93">
        <v>9090</v>
      </c>
      <c r="R1593" s="93">
        <v>9090</v>
      </c>
      <c r="S1593" s="93">
        <v>9090</v>
      </c>
      <c r="T1593" s="93">
        <v>9090</v>
      </c>
      <c r="U1593" s="10">
        <v>6400</v>
      </c>
    </row>
    <row r="1594" spans="1:21" s="10" customFormat="1" ht="65.099999999999994" customHeight="1" x14ac:dyDescent="0.3">
      <c r="A1594" s="13">
        <v>1591</v>
      </c>
      <c r="B1594" s="376"/>
      <c r="C1594" s="54" t="s">
        <v>44</v>
      </c>
      <c r="D1594" s="56" t="s">
        <v>700</v>
      </c>
      <c r="E1594" s="54" t="s">
        <v>44</v>
      </c>
      <c r="F1594" s="53" t="s">
        <v>726</v>
      </c>
      <c r="G1594" s="473"/>
      <c r="H1594" s="54" t="s">
        <v>44</v>
      </c>
      <c r="I1594" s="54"/>
      <c r="J1594" s="392"/>
      <c r="K1594" s="388"/>
      <c r="L1594" s="93">
        <v>11670</v>
      </c>
      <c r="M1594" s="93">
        <v>11670</v>
      </c>
      <c r="N1594" s="93">
        <v>11670</v>
      </c>
      <c r="O1594" s="93">
        <v>11670</v>
      </c>
      <c r="P1594" s="93">
        <v>11670</v>
      </c>
      <c r="Q1594" s="93">
        <v>11670</v>
      </c>
      <c r="R1594" s="93">
        <v>11670</v>
      </c>
      <c r="S1594" s="93">
        <v>11670</v>
      </c>
      <c r="T1594" s="93">
        <v>11670</v>
      </c>
      <c r="U1594" s="10">
        <v>8210</v>
      </c>
    </row>
    <row r="1595" spans="1:21" s="10" customFormat="1" ht="65.099999999999994" customHeight="1" x14ac:dyDescent="0.3">
      <c r="A1595" s="13">
        <v>1592</v>
      </c>
      <c r="B1595" s="376"/>
      <c r="C1595" s="54" t="s">
        <v>44</v>
      </c>
      <c r="D1595" s="56" t="s">
        <v>700</v>
      </c>
      <c r="E1595" s="54" t="s">
        <v>44</v>
      </c>
      <c r="F1595" s="53" t="s">
        <v>727</v>
      </c>
      <c r="G1595" s="473"/>
      <c r="H1595" s="54" t="s">
        <v>44</v>
      </c>
      <c r="I1595" s="54"/>
      <c r="J1595" s="392"/>
      <c r="K1595" s="388"/>
      <c r="L1595" s="93">
        <v>34580</v>
      </c>
      <c r="M1595" s="93">
        <v>34580</v>
      </c>
      <c r="N1595" s="93">
        <v>34580</v>
      </c>
      <c r="O1595" s="93">
        <v>34580</v>
      </c>
      <c r="P1595" s="93">
        <v>34580</v>
      </c>
      <c r="Q1595" s="93">
        <v>34580</v>
      </c>
      <c r="R1595" s="93">
        <v>34580</v>
      </c>
      <c r="S1595" s="93">
        <v>34580</v>
      </c>
      <c r="T1595" s="93">
        <v>34580</v>
      </c>
      <c r="U1595" s="10">
        <v>24310</v>
      </c>
    </row>
    <row r="1596" spans="1:21" s="10" customFormat="1" ht="65.099999999999994" customHeight="1" x14ac:dyDescent="0.3">
      <c r="A1596" s="13">
        <v>1593</v>
      </c>
      <c r="B1596" s="376"/>
      <c r="C1596" s="54" t="s">
        <v>44</v>
      </c>
      <c r="D1596" s="56" t="s">
        <v>700</v>
      </c>
      <c r="E1596" s="54" t="s">
        <v>44</v>
      </c>
      <c r="F1596" s="53" t="s">
        <v>728</v>
      </c>
      <c r="G1596" s="473"/>
      <c r="H1596" s="54" t="s">
        <v>44</v>
      </c>
      <c r="I1596" s="54"/>
      <c r="J1596" s="392"/>
      <c r="K1596" s="388"/>
      <c r="L1596" s="93">
        <v>124260</v>
      </c>
      <c r="M1596" s="93">
        <v>124260</v>
      </c>
      <c r="N1596" s="93">
        <v>124260</v>
      </c>
      <c r="O1596" s="93">
        <v>124260</v>
      </c>
      <c r="P1596" s="93">
        <v>124260</v>
      </c>
      <c r="Q1596" s="93">
        <v>124260</v>
      </c>
      <c r="R1596" s="93">
        <v>124260</v>
      </c>
      <c r="S1596" s="93">
        <v>124260</v>
      </c>
      <c r="T1596" s="93">
        <v>124260</v>
      </c>
      <c r="U1596" s="10">
        <v>87340</v>
      </c>
    </row>
    <row r="1597" spans="1:21" s="10" customFormat="1" ht="65.099999999999994" customHeight="1" x14ac:dyDescent="0.3">
      <c r="A1597" s="13">
        <v>1594</v>
      </c>
      <c r="B1597" s="376"/>
      <c r="C1597" s="54" t="s">
        <v>44</v>
      </c>
      <c r="D1597" s="56" t="s">
        <v>700</v>
      </c>
      <c r="E1597" s="54" t="s">
        <v>44</v>
      </c>
      <c r="F1597" s="53" t="s">
        <v>729</v>
      </c>
      <c r="G1597" s="473"/>
      <c r="H1597" s="54" t="s">
        <v>44</v>
      </c>
      <c r="I1597" s="54"/>
      <c r="J1597" s="392"/>
      <c r="K1597" s="388"/>
      <c r="L1597" s="93">
        <v>230190</v>
      </c>
      <c r="M1597" s="93">
        <v>230190</v>
      </c>
      <c r="N1597" s="93">
        <v>230190</v>
      </c>
      <c r="O1597" s="93">
        <v>230190</v>
      </c>
      <c r="P1597" s="93">
        <v>230190</v>
      </c>
      <c r="Q1597" s="93">
        <v>230190</v>
      </c>
      <c r="R1597" s="93">
        <v>230190</v>
      </c>
      <c r="S1597" s="93">
        <v>230190</v>
      </c>
      <c r="T1597" s="93">
        <v>230190</v>
      </c>
      <c r="U1597" s="10">
        <v>161810</v>
      </c>
    </row>
    <row r="1598" spans="1:21" s="10" customFormat="1" ht="65.099999999999994" customHeight="1" x14ac:dyDescent="0.3">
      <c r="A1598" s="13">
        <v>1595</v>
      </c>
      <c r="B1598" s="376"/>
      <c r="C1598" s="54" t="s">
        <v>44</v>
      </c>
      <c r="D1598" s="56" t="s">
        <v>700</v>
      </c>
      <c r="E1598" s="54" t="s">
        <v>44</v>
      </c>
      <c r="F1598" s="53" t="s">
        <v>730</v>
      </c>
      <c r="G1598" s="473"/>
      <c r="H1598" s="54" t="s">
        <v>44</v>
      </c>
      <c r="I1598" s="54"/>
      <c r="J1598" s="392"/>
      <c r="K1598" s="388"/>
      <c r="L1598" s="93">
        <v>454050</v>
      </c>
      <c r="M1598" s="93">
        <v>454050</v>
      </c>
      <c r="N1598" s="93">
        <v>454050</v>
      </c>
      <c r="O1598" s="93">
        <v>454050</v>
      </c>
      <c r="P1598" s="93">
        <v>454050</v>
      </c>
      <c r="Q1598" s="93">
        <v>454050</v>
      </c>
      <c r="R1598" s="93">
        <v>454050</v>
      </c>
      <c r="S1598" s="93">
        <v>454050</v>
      </c>
      <c r="T1598" s="93">
        <v>454050</v>
      </c>
      <c r="U1598" s="10">
        <v>316000</v>
      </c>
    </row>
    <row r="1599" spans="1:21" s="10" customFormat="1" ht="65.099999999999994" customHeight="1" x14ac:dyDescent="0.3">
      <c r="A1599" s="13">
        <v>1596</v>
      </c>
      <c r="B1599" s="376"/>
      <c r="C1599" s="54" t="s">
        <v>44</v>
      </c>
      <c r="D1599" s="56" t="s">
        <v>700</v>
      </c>
      <c r="E1599" s="54" t="s">
        <v>44</v>
      </c>
      <c r="F1599" s="53" t="s">
        <v>731</v>
      </c>
      <c r="G1599" s="473"/>
      <c r="H1599" s="54" t="s">
        <v>44</v>
      </c>
      <c r="I1599" s="54"/>
      <c r="J1599" s="392"/>
      <c r="K1599" s="388"/>
      <c r="L1599" s="93">
        <v>589460</v>
      </c>
      <c r="M1599" s="93">
        <v>589460</v>
      </c>
      <c r="N1599" s="93">
        <v>589460</v>
      </c>
      <c r="O1599" s="93">
        <v>589460</v>
      </c>
      <c r="P1599" s="93">
        <v>589460</v>
      </c>
      <c r="Q1599" s="93">
        <v>589460</v>
      </c>
      <c r="R1599" s="93">
        <v>589460</v>
      </c>
      <c r="S1599" s="93">
        <v>589460</v>
      </c>
      <c r="T1599" s="93">
        <v>589460</v>
      </c>
      <c r="U1599" s="10">
        <v>488840</v>
      </c>
    </row>
    <row r="1600" spans="1:21" s="10" customFormat="1" ht="105.75" customHeight="1" x14ac:dyDescent="0.3">
      <c r="A1600" s="13">
        <v>1597</v>
      </c>
      <c r="B1600" s="376"/>
      <c r="C1600" s="54" t="s">
        <v>732</v>
      </c>
      <c r="D1600" s="56" t="s">
        <v>700</v>
      </c>
      <c r="E1600" s="55" t="s">
        <v>594</v>
      </c>
      <c r="F1600" s="53" t="s">
        <v>733</v>
      </c>
      <c r="G1600" s="473"/>
      <c r="H1600" s="54" t="s">
        <v>44</v>
      </c>
      <c r="I1600" s="54"/>
      <c r="J1600" s="392"/>
      <c r="K1600" s="388"/>
      <c r="L1600" s="93">
        <v>26100</v>
      </c>
      <c r="M1600" s="93">
        <v>26100</v>
      </c>
      <c r="N1600" s="93">
        <v>26100</v>
      </c>
      <c r="O1600" s="93">
        <v>26100</v>
      </c>
      <c r="P1600" s="93">
        <v>26100</v>
      </c>
      <c r="Q1600" s="93">
        <v>26100</v>
      </c>
      <c r="R1600" s="93">
        <v>26100</v>
      </c>
      <c r="S1600" s="93">
        <v>26100</v>
      </c>
      <c r="T1600" s="93">
        <v>26100</v>
      </c>
      <c r="U1600" s="10">
        <v>18340</v>
      </c>
    </row>
    <row r="1601" spans="1:21" s="10" customFormat="1" ht="65.099999999999994" customHeight="1" x14ac:dyDescent="0.3">
      <c r="A1601" s="13">
        <v>1598</v>
      </c>
      <c r="B1601" s="376"/>
      <c r="C1601" s="54" t="s">
        <v>44</v>
      </c>
      <c r="D1601" s="56" t="s">
        <v>700</v>
      </c>
      <c r="E1601" s="54" t="s">
        <v>44</v>
      </c>
      <c r="F1601" s="53" t="s">
        <v>734</v>
      </c>
      <c r="G1601" s="473"/>
      <c r="H1601" s="54" t="s">
        <v>44</v>
      </c>
      <c r="I1601" s="54"/>
      <c r="J1601" s="392"/>
      <c r="K1601" s="388"/>
      <c r="L1601" s="93">
        <v>56520</v>
      </c>
      <c r="M1601" s="93">
        <v>56520</v>
      </c>
      <c r="N1601" s="93">
        <v>56520</v>
      </c>
      <c r="O1601" s="93">
        <v>56520</v>
      </c>
      <c r="P1601" s="93">
        <v>56520</v>
      </c>
      <c r="Q1601" s="93">
        <v>56520</v>
      </c>
      <c r="R1601" s="93">
        <v>56520</v>
      </c>
      <c r="S1601" s="93">
        <v>56520</v>
      </c>
      <c r="T1601" s="93">
        <v>56520</v>
      </c>
      <c r="U1601" s="10">
        <v>38930</v>
      </c>
    </row>
    <row r="1602" spans="1:21" s="10" customFormat="1" ht="65.099999999999994" customHeight="1" x14ac:dyDescent="0.3">
      <c r="A1602" s="13">
        <v>1599</v>
      </c>
      <c r="B1602" s="376"/>
      <c r="C1602" s="54" t="s">
        <v>44</v>
      </c>
      <c r="D1602" s="56" t="s">
        <v>700</v>
      </c>
      <c r="E1602" s="54" t="s">
        <v>44</v>
      </c>
      <c r="F1602" s="53" t="s">
        <v>735</v>
      </c>
      <c r="G1602" s="473"/>
      <c r="H1602" s="54" t="s">
        <v>44</v>
      </c>
      <c r="I1602" s="54"/>
      <c r="J1602" s="392"/>
      <c r="K1602" s="388"/>
      <c r="L1602" s="93">
        <v>126060</v>
      </c>
      <c r="M1602" s="93">
        <v>126060</v>
      </c>
      <c r="N1602" s="93">
        <v>126060</v>
      </c>
      <c r="O1602" s="93">
        <v>126060</v>
      </c>
      <c r="P1602" s="93">
        <v>126060</v>
      </c>
      <c r="Q1602" s="93">
        <v>126060</v>
      </c>
      <c r="R1602" s="93">
        <v>126060</v>
      </c>
      <c r="S1602" s="93">
        <v>126060</v>
      </c>
      <c r="T1602" s="93">
        <v>126060</v>
      </c>
      <c r="U1602" s="10">
        <v>86830</v>
      </c>
    </row>
    <row r="1603" spans="1:21" s="10" customFormat="1" ht="102.75" customHeight="1" x14ac:dyDescent="0.3">
      <c r="A1603" s="13">
        <v>1600</v>
      </c>
      <c r="B1603" s="376"/>
      <c r="C1603" s="54" t="s">
        <v>736</v>
      </c>
      <c r="D1603" s="56" t="s">
        <v>700</v>
      </c>
      <c r="E1603" s="55" t="s">
        <v>594</v>
      </c>
      <c r="F1603" s="53" t="s">
        <v>737</v>
      </c>
      <c r="G1603" s="473"/>
      <c r="H1603" s="54" t="s">
        <v>44</v>
      </c>
      <c r="I1603" s="54"/>
      <c r="J1603" s="392"/>
      <c r="K1603" s="388"/>
      <c r="L1603" s="93">
        <v>34430</v>
      </c>
      <c r="M1603" s="93">
        <v>34430</v>
      </c>
      <c r="N1603" s="93">
        <v>34430</v>
      </c>
      <c r="O1603" s="93">
        <v>34430</v>
      </c>
      <c r="P1603" s="93">
        <v>34430</v>
      </c>
      <c r="Q1603" s="93">
        <v>34430</v>
      </c>
      <c r="R1603" s="93">
        <v>34430</v>
      </c>
      <c r="S1603" s="93">
        <v>34430</v>
      </c>
      <c r="T1603" s="93">
        <v>34430</v>
      </c>
      <c r="U1603" s="10">
        <v>24210</v>
      </c>
    </row>
    <row r="1604" spans="1:21" s="10" customFormat="1" ht="65.099999999999994" customHeight="1" x14ac:dyDescent="0.3">
      <c r="A1604" s="13">
        <v>1601</v>
      </c>
      <c r="B1604" s="376"/>
      <c r="C1604" s="54" t="s">
        <v>44</v>
      </c>
      <c r="D1604" s="56" t="s">
        <v>700</v>
      </c>
      <c r="E1604" s="54" t="s">
        <v>44</v>
      </c>
      <c r="F1604" s="53" t="s">
        <v>738</v>
      </c>
      <c r="G1604" s="473"/>
      <c r="H1604" s="54" t="s">
        <v>44</v>
      </c>
      <c r="I1604" s="54"/>
      <c r="J1604" s="392"/>
      <c r="K1604" s="388"/>
      <c r="L1604" s="93">
        <v>52030</v>
      </c>
      <c r="M1604" s="93">
        <v>52030</v>
      </c>
      <c r="N1604" s="93">
        <v>52030</v>
      </c>
      <c r="O1604" s="93">
        <v>52030</v>
      </c>
      <c r="P1604" s="93">
        <v>52030</v>
      </c>
      <c r="Q1604" s="93">
        <v>52030</v>
      </c>
      <c r="R1604" s="93">
        <v>52030</v>
      </c>
      <c r="S1604" s="93">
        <v>52030</v>
      </c>
      <c r="T1604" s="93">
        <v>52030</v>
      </c>
      <c r="U1604" s="10">
        <v>35840</v>
      </c>
    </row>
    <row r="1605" spans="1:21" s="10" customFormat="1" ht="65.099999999999994" customHeight="1" x14ac:dyDescent="0.3">
      <c r="A1605" s="13">
        <v>1602</v>
      </c>
      <c r="B1605" s="376"/>
      <c r="C1605" s="54" t="s">
        <v>44</v>
      </c>
      <c r="D1605" s="56" t="s">
        <v>700</v>
      </c>
      <c r="E1605" s="54" t="s">
        <v>44</v>
      </c>
      <c r="F1605" s="53" t="s">
        <v>739</v>
      </c>
      <c r="G1605" s="473"/>
      <c r="H1605" s="54" t="s">
        <v>44</v>
      </c>
      <c r="I1605" s="54"/>
      <c r="J1605" s="392"/>
      <c r="K1605" s="388"/>
      <c r="L1605" s="93">
        <v>106380</v>
      </c>
      <c r="M1605" s="93">
        <v>106380</v>
      </c>
      <c r="N1605" s="93">
        <v>106380</v>
      </c>
      <c r="O1605" s="93">
        <v>106380</v>
      </c>
      <c r="P1605" s="93">
        <v>106380</v>
      </c>
      <c r="Q1605" s="93">
        <v>106380</v>
      </c>
      <c r="R1605" s="93">
        <v>106380</v>
      </c>
      <c r="S1605" s="93">
        <v>106380</v>
      </c>
      <c r="T1605" s="93">
        <v>106380</v>
      </c>
      <c r="U1605" s="10">
        <v>74780</v>
      </c>
    </row>
    <row r="1606" spans="1:21" s="10" customFormat="1" ht="96" customHeight="1" x14ac:dyDescent="0.3">
      <c r="A1606" s="13">
        <v>1603</v>
      </c>
      <c r="B1606" s="376"/>
      <c r="C1606" s="54" t="s">
        <v>740</v>
      </c>
      <c r="D1606" s="56" t="s">
        <v>700</v>
      </c>
      <c r="E1606" s="55" t="s">
        <v>594</v>
      </c>
      <c r="F1606" s="53" t="s">
        <v>741</v>
      </c>
      <c r="G1606" s="473"/>
      <c r="H1606" s="54" t="s">
        <v>44</v>
      </c>
      <c r="I1606" s="54"/>
      <c r="J1606" s="392"/>
      <c r="K1606" s="388"/>
      <c r="L1606" s="93">
        <v>43820</v>
      </c>
      <c r="M1606" s="93">
        <v>43820</v>
      </c>
      <c r="N1606" s="93">
        <v>43820</v>
      </c>
      <c r="O1606" s="93">
        <v>43820</v>
      </c>
      <c r="P1606" s="93">
        <v>43820</v>
      </c>
      <c r="Q1606" s="93">
        <v>43820</v>
      </c>
      <c r="R1606" s="93">
        <v>43820</v>
      </c>
      <c r="S1606" s="93">
        <v>43820</v>
      </c>
      <c r="T1606" s="93">
        <v>43820</v>
      </c>
      <c r="U1606" s="10">
        <v>30800</v>
      </c>
    </row>
    <row r="1607" spans="1:21" s="10" customFormat="1" ht="65.099999999999994" customHeight="1" x14ac:dyDescent="0.3">
      <c r="A1607" s="13">
        <v>1604</v>
      </c>
      <c r="B1607" s="376"/>
      <c r="C1607" s="54" t="s">
        <v>44</v>
      </c>
      <c r="D1607" s="56" t="s">
        <v>700</v>
      </c>
      <c r="E1607" s="54" t="s">
        <v>44</v>
      </c>
      <c r="F1607" s="53" t="s">
        <v>742</v>
      </c>
      <c r="G1607" s="473"/>
      <c r="H1607" s="54" t="s">
        <v>44</v>
      </c>
      <c r="I1607" s="54"/>
      <c r="J1607" s="392"/>
      <c r="K1607" s="388"/>
      <c r="L1607" s="93">
        <v>66240</v>
      </c>
      <c r="M1607" s="93">
        <v>66240</v>
      </c>
      <c r="N1607" s="93">
        <v>66240</v>
      </c>
      <c r="O1607" s="93">
        <v>66240</v>
      </c>
      <c r="P1607" s="93">
        <v>66240</v>
      </c>
      <c r="Q1607" s="93">
        <v>66240</v>
      </c>
      <c r="R1607" s="93">
        <v>66240</v>
      </c>
      <c r="S1607" s="93">
        <v>66240</v>
      </c>
      <c r="T1607" s="93">
        <v>66240</v>
      </c>
      <c r="U1607" s="10">
        <v>45630</v>
      </c>
    </row>
    <row r="1608" spans="1:21" s="10" customFormat="1" ht="93" customHeight="1" x14ac:dyDescent="0.3">
      <c r="A1608" s="13">
        <v>1605</v>
      </c>
      <c r="B1608" s="376"/>
      <c r="C1608" s="54" t="s">
        <v>743</v>
      </c>
      <c r="D1608" s="56" t="s">
        <v>700</v>
      </c>
      <c r="E1608" s="55" t="s">
        <v>744</v>
      </c>
      <c r="F1608" s="53" t="s">
        <v>745</v>
      </c>
      <c r="G1608" s="473"/>
      <c r="H1608" s="54" t="s">
        <v>44</v>
      </c>
      <c r="I1608" s="54"/>
      <c r="J1608" s="392"/>
      <c r="K1608" s="388"/>
      <c r="L1608" s="93">
        <v>191510</v>
      </c>
      <c r="M1608" s="93">
        <v>191510</v>
      </c>
      <c r="N1608" s="93">
        <v>191510</v>
      </c>
      <c r="O1608" s="93">
        <v>191510</v>
      </c>
      <c r="P1608" s="93">
        <v>191510</v>
      </c>
      <c r="Q1608" s="93">
        <v>191510</v>
      </c>
      <c r="R1608" s="93">
        <v>191510</v>
      </c>
      <c r="S1608" s="93">
        <v>191510</v>
      </c>
      <c r="T1608" s="93">
        <v>191510</v>
      </c>
      <c r="U1608" s="10">
        <v>134620</v>
      </c>
    </row>
    <row r="1609" spans="1:21" s="10" customFormat="1" ht="65.099999999999994" customHeight="1" x14ac:dyDescent="0.3">
      <c r="A1609" s="13">
        <v>1606</v>
      </c>
      <c r="B1609" s="376"/>
      <c r="C1609" s="54" t="s">
        <v>44</v>
      </c>
      <c r="D1609" s="56" t="s">
        <v>700</v>
      </c>
      <c r="E1609" s="54" t="s">
        <v>44</v>
      </c>
      <c r="F1609" s="53" t="s">
        <v>746</v>
      </c>
      <c r="G1609" s="473"/>
      <c r="H1609" s="54" t="s">
        <v>44</v>
      </c>
      <c r="I1609" s="54"/>
      <c r="J1609" s="392"/>
      <c r="K1609" s="388"/>
      <c r="L1609" s="93">
        <v>277670</v>
      </c>
      <c r="M1609" s="93">
        <v>277670</v>
      </c>
      <c r="N1609" s="93">
        <v>277670</v>
      </c>
      <c r="O1609" s="93">
        <v>277670</v>
      </c>
      <c r="P1609" s="93">
        <v>277670</v>
      </c>
      <c r="Q1609" s="93">
        <v>277670</v>
      </c>
      <c r="R1609" s="93">
        <v>277670</v>
      </c>
      <c r="S1609" s="93">
        <v>277670</v>
      </c>
      <c r="T1609" s="93">
        <v>277670</v>
      </c>
      <c r="U1609" s="10">
        <v>195190</v>
      </c>
    </row>
    <row r="1610" spans="1:21" s="10" customFormat="1" ht="65.099999999999994" customHeight="1" x14ac:dyDescent="0.3">
      <c r="A1610" s="13">
        <v>1607</v>
      </c>
      <c r="B1610" s="376"/>
      <c r="C1610" s="54" t="s">
        <v>44</v>
      </c>
      <c r="D1610" s="56" t="s">
        <v>700</v>
      </c>
      <c r="E1610" s="54" t="s">
        <v>44</v>
      </c>
      <c r="F1610" s="53" t="s">
        <v>747</v>
      </c>
      <c r="G1610" s="473"/>
      <c r="H1610" s="54" t="s">
        <v>44</v>
      </c>
      <c r="I1610" s="54"/>
      <c r="J1610" s="392"/>
      <c r="K1610" s="388"/>
      <c r="L1610" s="93">
        <v>1453580</v>
      </c>
      <c r="M1610" s="93">
        <v>1453580</v>
      </c>
      <c r="N1610" s="93">
        <v>1453580</v>
      </c>
      <c r="O1610" s="93">
        <v>1453580</v>
      </c>
      <c r="P1610" s="93">
        <v>1453580</v>
      </c>
      <c r="Q1610" s="93">
        <v>1453580</v>
      </c>
      <c r="R1610" s="93">
        <v>1453580</v>
      </c>
      <c r="S1610" s="93">
        <v>1453580</v>
      </c>
      <c r="T1610" s="93">
        <v>1453580</v>
      </c>
      <c r="U1610" s="10">
        <v>1021760</v>
      </c>
    </row>
    <row r="1611" spans="1:21" s="10" customFormat="1" ht="65.099999999999994" customHeight="1" x14ac:dyDescent="0.3">
      <c r="A1611" s="13">
        <v>1608</v>
      </c>
      <c r="B1611" s="376"/>
      <c r="C1611" s="54" t="s">
        <v>44</v>
      </c>
      <c r="D1611" s="56" t="s">
        <v>700</v>
      </c>
      <c r="E1611" s="54" t="s">
        <v>44</v>
      </c>
      <c r="F1611" s="53" t="s">
        <v>748</v>
      </c>
      <c r="G1611" s="473"/>
      <c r="H1611" s="54" t="s">
        <v>44</v>
      </c>
      <c r="I1611" s="54"/>
      <c r="J1611" s="392"/>
      <c r="K1611" s="388"/>
      <c r="L1611" s="93">
        <v>1809360</v>
      </c>
      <c r="M1611" s="93">
        <v>1809360</v>
      </c>
      <c r="N1611" s="93">
        <v>1809360</v>
      </c>
      <c r="O1611" s="93">
        <v>1809360</v>
      </c>
      <c r="P1611" s="93">
        <v>1809360</v>
      </c>
      <c r="Q1611" s="93">
        <v>1809360</v>
      </c>
      <c r="R1611" s="93">
        <v>1809360</v>
      </c>
      <c r="S1611" s="93">
        <v>1809360</v>
      </c>
      <c r="T1611" s="93">
        <v>1809360</v>
      </c>
      <c r="U1611" s="10">
        <v>1271840</v>
      </c>
    </row>
    <row r="1612" spans="1:21" s="10" customFormat="1" ht="111" customHeight="1" x14ac:dyDescent="0.3">
      <c r="A1612" s="13">
        <v>1609</v>
      </c>
      <c r="B1612" s="376"/>
      <c r="C1612" s="54" t="s">
        <v>749</v>
      </c>
      <c r="D1612" s="56" t="s">
        <v>700</v>
      </c>
      <c r="E1612" s="55" t="s">
        <v>744</v>
      </c>
      <c r="F1612" s="53" t="s">
        <v>750</v>
      </c>
      <c r="G1612" s="473"/>
      <c r="H1612" s="54" t="s">
        <v>44</v>
      </c>
      <c r="I1612" s="54"/>
      <c r="J1612" s="392"/>
      <c r="K1612" s="388"/>
      <c r="L1612" s="93">
        <v>270520</v>
      </c>
      <c r="M1612" s="93">
        <v>270520</v>
      </c>
      <c r="N1612" s="93">
        <v>270520</v>
      </c>
      <c r="O1612" s="93">
        <v>270520</v>
      </c>
      <c r="P1612" s="93">
        <v>270520</v>
      </c>
      <c r="Q1612" s="93">
        <v>270520</v>
      </c>
      <c r="R1612" s="93">
        <v>270520</v>
      </c>
      <c r="S1612" s="93">
        <v>270520</v>
      </c>
      <c r="T1612" s="93">
        <v>270520</v>
      </c>
      <c r="U1612" s="10">
        <v>186330</v>
      </c>
    </row>
    <row r="1613" spans="1:21" s="10" customFormat="1" ht="65.099999999999994" customHeight="1" x14ac:dyDescent="0.3">
      <c r="A1613" s="13">
        <v>1610</v>
      </c>
      <c r="B1613" s="376"/>
      <c r="C1613" s="54" t="s">
        <v>44</v>
      </c>
      <c r="D1613" s="56" t="s">
        <v>700</v>
      </c>
      <c r="E1613" s="54" t="s">
        <v>44</v>
      </c>
      <c r="F1613" s="53" t="s">
        <v>751</v>
      </c>
      <c r="G1613" s="473"/>
      <c r="H1613" s="54" t="s">
        <v>44</v>
      </c>
      <c r="I1613" s="54"/>
      <c r="J1613" s="392"/>
      <c r="K1613" s="388"/>
      <c r="L1613" s="93">
        <v>714180</v>
      </c>
      <c r="M1613" s="93">
        <v>714180</v>
      </c>
      <c r="N1613" s="93">
        <v>714180</v>
      </c>
      <c r="O1613" s="93">
        <v>714180</v>
      </c>
      <c r="P1613" s="93">
        <v>714180</v>
      </c>
      <c r="Q1613" s="93">
        <v>714180</v>
      </c>
      <c r="R1613" s="93">
        <v>714180</v>
      </c>
      <c r="S1613" s="93">
        <v>714180</v>
      </c>
      <c r="T1613" s="93">
        <v>714180</v>
      </c>
      <c r="U1613" s="10">
        <v>502020</v>
      </c>
    </row>
    <row r="1614" spans="1:21" s="10" customFormat="1" ht="65.099999999999994" customHeight="1" x14ac:dyDescent="0.3">
      <c r="A1614" s="13">
        <v>1611</v>
      </c>
      <c r="B1614" s="376"/>
      <c r="C1614" s="54" t="s">
        <v>44</v>
      </c>
      <c r="D1614" s="56" t="s">
        <v>700</v>
      </c>
      <c r="E1614" s="54" t="s">
        <v>44</v>
      </c>
      <c r="F1614" s="53" t="s">
        <v>752</v>
      </c>
      <c r="G1614" s="473"/>
      <c r="H1614" s="54" t="s">
        <v>44</v>
      </c>
      <c r="I1614" s="54"/>
      <c r="J1614" s="392"/>
      <c r="K1614" s="388"/>
      <c r="L1614" s="93">
        <v>1388080</v>
      </c>
      <c r="M1614" s="93">
        <v>1388080</v>
      </c>
      <c r="N1614" s="93">
        <v>1388080</v>
      </c>
      <c r="O1614" s="93">
        <v>1388080</v>
      </c>
      <c r="P1614" s="93">
        <v>1388080</v>
      </c>
      <c r="Q1614" s="93">
        <v>1388080</v>
      </c>
      <c r="R1614" s="93">
        <v>1388080</v>
      </c>
      <c r="S1614" s="93">
        <v>1388080</v>
      </c>
      <c r="T1614" s="93">
        <v>1388080</v>
      </c>
      <c r="U1614" s="10">
        <v>975720</v>
      </c>
    </row>
    <row r="1615" spans="1:21" s="10" customFormat="1" ht="65.099999999999994" customHeight="1" x14ac:dyDescent="0.3">
      <c r="A1615" s="13">
        <v>1612</v>
      </c>
      <c r="B1615" s="376"/>
      <c r="C1615" s="54" t="s">
        <v>44</v>
      </c>
      <c r="D1615" s="56" t="s">
        <v>700</v>
      </c>
      <c r="E1615" s="54" t="s">
        <v>44</v>
      </c>
      <c r="F1615" s="53" t="s">
        <v>753</v>
      </c>
      <c r="G1615" s="473"/>
      <c r="H1615" s="54" t="s">
        <v>44</v>
      </c>
      <c r="I1615" s="54"/>
      <c r="J1615" s="392"/>
      <c r="K1615" s="388"/>
      <c r="L1615" s="93">
        <v>1796900</v>
      </c>
      <c r="M1615" s="93">
        <v>1796900</v>
      </c>
      <c r="N1615" s="93">
        <v>1796900</v>
      </c>
      <c r="O1615" s="93">
        <v>1796900</v>
      </c>
      <c r="P1615" s="93">
        <v>1796900</v>
      </c>
      <c r="Q1615" s="93">
        <v>1796900</v>
      </c>
      <c r="R1615" s="93">
        <v>1796900</v>
      </c>
      <c r="S1615" s="93">
        <v>1796900</v>
      </c>
      <c r="T1615" s="93">
        <v>1796900</v>
      </c>
      <c r="U1615" s="10">
        <v>1263090</v>
      </c>
    </row>
    <row r="1616" spans="1:21" s="10" customFormat="1" ht="120.75" customHeight="1" x14ac:dyDescent="0.3">
      <c r="A1616" s="13">
        <v>1613</v>
      </c>
      <c r="B1616" s="376"/>
      <c r="C1616" s="54" t="s">
        <v>754</v>
      </c>
      <c r="D1616" s="56" t="s">
        <v>700</v>
      </c>
      <c r="E1616" s="55" t="s">
        <v>724</v>
      </c>
      <c r="F1616" s="53" t="s">
        <v>755</v>
      </c>
      <c r="G1616" s="473"/>
      <c r="H1616" s="54" t="s">
        <v>44</v>
      </c>
      <c r="I1616" s="54"/>
      <c r="J1616" s="392"/>
      <c r="K1616" s="388"/>
      <c r="L1616" s="93">
        <v>347220</v>
      </c>
      <c r="M1616" s="93">
        <v>347220</v>
      </c>
      <c r="N1616" s="93">
        <v>347220</v>
      </c>
      <c r="O1616" s="93">
        <v>347220</v>
      </c>
      <c r="P1616" s="93">
        <v>347220</v>
      </c>
      <c r="Q1616" s="93">
        <v>347220</v>
      </c>
      <c r="R1616" s="93">
        <v>347220</v>
      </c>
      <c r="S1616" s="93">
        <v>347220</v>
      </c>
      <c r="T1616" s="93">
        <v>347220</v>
      </c>
      <c r="U1616" s="10">
        <v>239170</v>
      </c>
    </row>
    <row r="1617" spans="1:21" s="10" customFormat="1" ht="65.099999999999994" customHeight="1" x14ac:dyDescent="0.3">
      <c r="A1617" s="13">
        <v>1614</v>
      </c>
      <c r="B1617" s="376"/>
      <c r="C1617" s="54" t="s">
        <v>44</v>
      </c>
      <c r="D1617" s="56" t="s">
        <v>700</v>
      </c>
      <c r="E1617" s="54" t="s">
        <v>44</v>
      </c>
      <c r="F1617" s="53" t="s">
        <v>756</v>
      </c>
      <c r="G1617" s="473"/>
      <c r="H1617" s="54" t="s">
        <v>44</v>
      </c>
      <c r="I1617" s="54"/>
      <c r="J1617" s="392"/>
      <c r="K1617" s="388"/>
      <c r="L1617" s="93">
        <v>514760</v>
      </c>
      <c r="M1617" s="93">
        <v>514760</v>
      </c>
      <c r="N1617" s="93">
        <v>514760</v>
      </c>
      <c r="O1617" s="93">
        <v>514760</v>
      </c>
      <c r="P1617" s="93">
        <v>514760</v>
      </c>
      <c r="Q1617" s="93">
        <v>514760</v>
      </c>
      <c r="R1617" s="93">
        <v>514760</v>
      </c>
      <c r="S1617" s="93">
        <v>514760</v>
      </c>
      <c r="T1617" s="93">
        <v>514760</v>
      </c>
      <c r="U1617" s="10">
        <v>361840</v>
      </c>
    </row>
    <row r="1618" spans="1:21" s="10" customFormat="1" ht="65.099999999999994" customHeight="1" x14ac:dyDescent="0.3">
      <c r="A1618" s="13">
        <v>1615</v>
      </c>
      <c r="B1618" s="376"/>
      <c r="C1618" s="54" t="s">
        <v>44</v>
      </c>
      <c r="D1618" s="56" t="s">
        <v>700</v>
      </c>
      <c r="E1618" s="54" t="s">
        <v>44</v>
      </c>
      <c r="F1618" s="53" t="s">
        <v>757</v>
      </c>
      <c r="G1618" s="473"/>
      <c r="H1618" s="54" t="s">
        <v>44</v>
      </c>
      <c r="I1618" s="54"/>
      <c r="J1618" s="392"/>
      <c r="K1618" s="388"/>
      <c r="L1618" s="93">
        <v>960330</v>
      </c>
      <c r="M1618" s="93">
        <v>960330</v>
      </c>
      <c r="N1618" s="93">
        <v>960330</v>
      </c>
      <c r="O1618" s="93">
        <v>960330</v>
      </c>
      <c r="P1618" s="93">
        <v>960330</v>
      </c>
      <c r="Q1618" s="93">
        <v>960330</v>
      </c>
      <c r="R1618" s="93">
        <v>960330</v>
      </c>
      <c r="S1618" s="93">
        <v>960330</v>
      </c>
      <c r="T1618" s="93">
        <v>960330</v>
      </c>
      <c r="U1618" s="10">
        <v>661470</v>
      </c>
    </row>
    <row r="1619" spans="1:21" s="10" customFormat="1" ht="65.099999999999994" customHeight="1" x14ac:dyDescent="0.3">
      <c r="A1619" s="13">
        <v>1616</v>
      </c>
      <c r="B1619" s="376"/>
      <c r="C1619" s="54" t="s">
        <v>44</v>
      </c>
      <c r="D1619" s="56" t="s">
        <v>700</v>
      </c>
      <c r="E1619" s="54" t="s">
        <v>44</v>
      </c>
      <c r="F1619" s="53" t="s">
        <v>758</v>
      </c>
      <c r="G1619" s="473"/>
      <c r="H1619" s="54" t="s">
        <v>44</v>
      </c>
      <c r="I1619" s="55"/>
      <c r="J1619" s="392"/>
      <c r="K1619" s="388"/>
      <c r="L1619" s="93">
        <v>2380680</v>
      </c>
      <c r="M1619" s="93">
        <v>2380680</v>
      </c>
      <c r="N1619" s="93">
        <v>2380680</v>
      </c>
      <c r="O1619" s="93">
        <v>2380680</v>
      </c>
      <c r="P1619" s="93">
        <v>2380680</v>
      </c>
      <c r="Q1619" s="93">
        <v>2380680</v>
      </c>
      <c r="R1619" s="93">
        <v>2380680</v>
      </c>
      <c r="S1619" s="93">
        <v>2380680</v>
      </c>
      <c r="T1619" s="93">
        <v>2380680</v>
      </c>
      <c r="U1619" s="10">
        <v>1673440</v>
      </c>
    </row>
    <row r="1620" spans="1:21" s="10" customFormat="1" ht="65.099999999999994" customHeight="1" x14ac:dyDescent="0.3">
      <c r="A1620" s="13">
        <v>1617</v>
      </c>
      <c r="B1620" s="376"/>
      <c r="C1620" s="54" t="s">
        <v>44</v>
      </c>
      <c r="D1620" s="56" t="s">
        <v>700</v>
      </c>
      <c r="E1620" s="54" t="s">
        <v>44</v>
      </c>
      <c r="F1620" s="53" t="s">
        <v>759</v>
      </c>
      <c r="G1620" s="473"/>
      <c r="H1620" s="54" t="s">
        <v>44</v>
      </c>
      <c r="I1620" s="55"/>
      <c r="J1620" s="392"/>
      <c r="K1620" s="388"/>
      <c r="L1620" s="93">
        <v>3538120</v>
      </c>
      <c r="M1620" s="93">
        <v>3538120</v>
      </c>
      <c r="N1620" s="93">
        <v>3538120</v>
      </c>
      <c r="O1620" s="93">
        <v>3538120</v>
      </c>
      <c r="P1620" s="93">
        <v>3538120</v>
      </c>
      <c r="Q1620" s="93">
        <v>3538120</v>
      </c>
      <c r="R1620" s="93">
        <v>3538120</v>
      </c>
      <c r="S1620" s="93">
        <v>3538120</v>
      </c>
      <c r="T1620" s="93">
        <v>3538120</v>
      </c>
      <c r="U1620" s="10">
        <v>2487040</v>
      </c>
    </row>
    <row r="1621" spans="1:21" s="10" customFormat="1" ht="121.5" customHeight="1" x14ac:dyDescent="0.3">
      <c r="A1621" s="13">
        <v>1618</v>
      </c>
      <c r="B1621" s="376"/>
      <c r="C1621" s="55" t="s">
        <v>760</v>
      </c>
      <c r="D1621" s="56" t="s">
        <v>700</v>
      </c>
      <c r="E1621" s="55" t="s">
        <v>744</v>
      </c>
      <c r="F1621" s="53" t="s">
        <v>761</v>
      </c>
      <c r="G1621" s="473"/>
      <c r="H1621" s="54" t="s">
        <v>44</v>
      </c>
      <c r="I1621" s="55"/>
      <c r="J1621" s="392"/>
      <c r="K1621" s="388"/>
      <c r="L1621" s="93">
        <v>326440</v>
      </c>
      <c r="M1621" s="93">
        <v>326440</v>
      </c>
      <c r="N1621" s="93">
        <v>326440</v>
      </c>
      <c r="O1621" s="93">
        <v>326440</v>
      </c>
      <c r="P1621" s="93">
        <v>326440</v>
      </c>
      <c r="Q1621" s="93">
        <v>326440</v>
      </c>
      <c r="R1621" s="93">
        <v>326440</v>
      </c>
      <c r="S1621" s="93">
        <v>326440</v>
      </c>
      <c r="T1621" s="93">
        <v>326440</v>
      </c>
      <c r="U1621" s="10">
        <v>224850</v>
      </c>
    </row>
    <row r="1622" spans="1:21" s="10" customFormat="1" ht="65.099999999999994" customHeight="1" x14ac:dyDescent="0.3">
      <c r="A1622" s="13">
        <v>1619</v>
      </c>
      <c r="B1622" s="376"/>
      <c r="C1622" s="54" t="s">
        <v>44</v>
      </c>
      <c r="D1622" s="56" t="s">
        <v>700</v>
      </c>
      <c r="E1622" s="54" t="s">
        <v>44</v>
      </c>
      <c r="F1622" s="53" t="s">
        <v>762</v>
      </c>
      <c r="G1622" s="473"/>
      <c r="H1622" s="54" t="s">
        <v>44</v>
      </c>
      <c r="I1622" s="55"/>
      <c r="J1622" s="392"/>
      <c r="K1622" s="388"/>
      <c r="L1622" s="93">
        <v>471100</v>
      </c>
      <c r="M1622" s="93">
        <v>471100</v>
      </c>
      <c r="N1622" s="93">
        <v>471100</v>
      </c>
      <c r="O1622" s="93">
        <v>471100</v>
      </c>
      <c r="P1622" s="93">
        <v>471100</v>
      </c>
      <c r="Q1622" s="93">
        <v>471100</v>
      </c>
      <c r="R1622" s="93">
        <v>471100</v>
      </c>
      <c r="S1622" s="93">
        <v>471100</v>
      </c>
      <c r="T1622" s="93">
        <v>471100</v>
      </c>
      <c r="U1622" s="10">
        <v>331150</v>
      </c>
    </row>
    <row r="1623" spans="1:21" s="10" customFormat="1" ht="65.099999999999994" customHeight="1" x14ac:dyDescent="0.3">
      <c r="A1623" s="13">
        <v>1620</v>
      </c>
      <c r="B1623" s="376"/>
      <c r="C1623" s="54" t="s">
        <v>44</v>
      </c>
      <c r="D1623" s="56" t="s">
        <v>700</v>
      </c>
      <c r="E1623" s="54" t="s">
        <v>44</v>
      </c>
      <c r="F1623" s="53" t="s">
        <v>763</v>
      </c>
      <c r="G1623" s="473"/>
      <c r="H1623" s="54" t="s">
        <v>44</v>
      </c>
      <c r="I1623" s="55"/>
      <c r="J1623" s="392"/>
      <c r="K1623" s="388"/>
      <c r="L1623" s="93">
        <v>837420</v>
      </c>
      <c r="M1623" s="93">
        <v>837420</v>
      </c>
      <c r="N1623" s="93">
        <v>837420</v>
      </c>
      <c r="O1623" s="93">
        <v>837420</v>
      </c>
      <c r="P1623" s="93">
        <v>837420</v>
      </c>
      <c r="Q1623" s="93">
        <v>837420</v>
      </c>
      <c r="R1623" s="93">
        <v>837420</v>
      </c>
      <c r="S1623" s="93">
        <v>837420</v>
      </c>
      <c r="T1623" s="93">
        <v>837420</v>
      </c>
      <c r="U1623" s="10">
        <v>588650</v>
      </c>
    </row>
    <row r="1624" spans="1:21" s="10" customFormat="1" ht="65.099999999999994" customHeight="1" x14ac:dyDescent="0.3">
      <c r="A1624" s="13">
        <v>1621</v>
      </c>
      <c r="B1624" s="376"/>
      <c r="C1624" s="54" t="s">
        <v>44</v>
      </c>
      <c r="D1624" s="56" t="s">
        <v>700</v>
      </c>
      <c r="E1624" s="54" t="s">
        <v>44</v>
      </c>
      <c r="F1624" s="53" t="s">
        <v>764</v>
      </c>
      <c r="G1624" s="473"/>
      <c r="H1624" s="54" t="s">
        <v>44</v>
      </c>
      <c r="I1624" s="55"/>
      <c r="J1624" s="392"/>
      <c r="K1624" s="388"/>
      <c r="L1624" s="93">
        <v>1615350</v>
      </c>
      <c r="M1624" s="93">
        <v>1615350</v>
      </c>
      <c r="N1624" s="93">
        <v>1615350</v>
      </c>
      <c r="O1624" s="93">
        <v>1615350</v>
      </c>
      <c r="P1624" s="93">
        <v>1615350</v>
      </c>
      <c r="Q1624" s="93">
        <v>1615350</v>
      </c>
      <c r="R1624" s="93">
        <v>1615350</v>
      </c>
      <c r="S1624" s="93">
        <v>1615350</v>
      </c>
      <c r="T1624" s="93">
        <v>1615350</v>
      </c>
      <c r="U1624" s="10">
        <v>1135470</v>
      </c>
    </row>
    <row r="1625" spans="1:21" s="10" customFormat="1" ht="65.099999999999994" customHeight="1" x14ac:dyDescent="0.3">
      <c r="A1625" s="13">
        <v>1622</v>
      </c>
      <c r="B1625" s="376"/>
      <c r="C1625" s="54" t="s">
        <v>44</v>
      </c>
      <c r="D1625" s="56" t="s">
        <v>700</v>
      </c>
      <c r="E1625" s="54" t="s">
        <v>44</v>
      </c>
      <c r="F1625" s="53" t="s">
        <v>765</v>
      </c>
      <c r="G1625" s="473"/>
      <c r="H1625" s="54" t="s">
        <v>44</v>
      </c>
      <c r="I1625" s="55"/>
      <c r="J1625" s="392"/>
      <c r="K1625" s="388"/>
      <c r="L1625" s="93">
        <v>2130550</v>
      </c>
      <c r="M1625" s="93">
        <v>2130550</v>
      </c>
      <c r="N1625" s="93">
        <v>2130550</v>
      </c>
      <c r="O1625" s="93">
        <v>2130550</v>
      </c>
      <c r="P1625" s="93">
        <v>2130550</v>
      </c>
      <c r="Q1625" s="93">
        <v>2130550</v>
      </c>
      <c r="R1625" s="93">
        <v>2130550</v>
      </c>
      <c r="S1625" s="93">
        <v>2130550</v>
      </c>
      <c r="T1625" s="93">
        <v>2130550</v>
      </c>
      <c r="U1625" s="10">
        <v>1497620</v>
      </c>
    </row>
    <row r="1626" spans="1:21" s="10" customFormat="1" ht="151.5" customHeight="1" x14ac:dyDescent="0.3">
      <c r="A1626" s="13">
        <v>1623</v>
      </c>
      <c r="B1626" s="376"/>
      <c r="C1626" s="55" t="s">
        <v>766</v>
      </c>
      <c r="D1626" s="56" t="s">
        <v>700</v>
      </c>
      <c r="E1626" s="55" t="s">
        <v>744</v>
      </c>
      <c r="F1626" s="53" t="s">
        <v>767</v>
      </c>
      <c r="G1626" s="473"/>
      <c r="H1626" s="54" t="s">
        <v>44</v>
      </c>
      <c r="I1626" s="55"/>
      <c r="J1626" s="392"/>
      <c r="K1626" s="388"/>
      <c r="L1626" s="93">
        <v>167000</v>
      </c>
      <c r="M1626" s="93">
        <v>167000</v>
      </c>
      <c r="N1626" s="93">
        <v>167000</v>
      </c>
      <c r="O1626" s="93">
        <v>167000</v>
      </c>
      <c r="P1626" s="93">
        <v>167000</v>
      </c>
      <c r="Q1626" s="93">
        <v>167000</v>
      </c>
      <c r="R1626" s="93">
        <v>167000</v>
      </c>
      <c r="S1626" s="93">
        <v>167000</v>
      </c>
      <c r="T1626" s="93">
        <v>167000</v>
      </c>
      <c r="U1626" s="10">
        <v>119790</v>
      </c>
    </row>
    <row r="1627" spans="1:21" s="10" customFormat="1" ht="65.099999999999994" customHeight="1" x14ac:dyDescent="0.3">
      <c r="A1627" s="13">
        <v>1624</v>
      </c>
      <c r="B1627" s="376"/>
      <c r="C1627" s="54" t="s">
        <v>44</v>
      </c>
      <c r="D1627" s="56" t="s">
        <v>700</v>
      </c>
      <c r="E1627" s="54" t="s">
        <v>44</v>
      </c>
      <c r="F1627" s="53" t="s">
        <v>768</v>
      </c>
      <c r="G1627" s="473"/>
      <c r="H1627" s="54" t="s">
        <v>44</v>
      </c>
      <c r="I1627" s="55"/>
      <c r="J1627" s="392"/>
      <c r="K1627" s="388"/>
      <c r="L1627" s="93">
        <v>279870</v>
      </c>
      <c r="M1627" s="93">
        <v>279870</v>
      </c>
      <c r="N1627" s="93">
        <v>279870</v>
      </c>
      <c r="O1627" s="93">
        <v>279870</v>
      </c>
      <c r="P1627" s="93">
        <v>279870</v>
      </c>
      <c r="Q1627" s="93">
        <v>279870</v>
      </c>
      <c r="R1627" s="93">
        <v>279870</v>
      </c>
      <c r="S1627" s="93">
        <v>279870</v>
      </c>
      <c r="T1627" s="93">
        <v>279870</v>
      </c>
      <c r="U1627" s="10">
        <v>200750</v>
      </c>
    </row>
    <row r="1628" spans="1:21" s="10" customFormat="1" ht="65.099999999999994" customHeight="1" x14ac:dyDescent="0.3">
      <c r="A1628" s="13">
        <v>1625</v>
      </c>
      <c r="B1628" s="376"/>
      <c r="C1628" s="54" t="s">
        <v>44</v>
      </c>
      <c r="D1628" s="56" t="s">
        <v>700</v>
      </c>
      <c r="E1628" s="54" t="s">
        <v>44</v>
      </c>
      <c r="F1628" s="53" t="s">
        <v>769</v>
      </c>
      <c r="G1628" s="473"/>
      <c r="H1628" s="54" t="s">
        <v>44</v>
      </c>
      <c r="I1628" s="55"/>
      <c r="J1628" s="392"/>
      <c r="K1628" s="388"/>
      <c r="L1628" s="93">
        <v>500590</v>
      </c>
      <c r="M1628" s="93">
        <v>500590</v>
      </c>
      <c r="N1628" s="93">
        <v>500590</v>
      </c>
      <c r="O1628" s="93">
        <v>500590</v>
      </c>
      <c r="P1628" s="93">
        <v>500590</v>
      </c>
      <c r="Q1628" s="93">
        <v>500590</v>
      </c>
      <c r="R1628" s="93">
        <v>500590</v>
      </c>
      <c r="S1628" s="93">
        <v>500590</v>
      </c>
      <c r="T1628" s="93">
        <v>500590</v>
      </c>
      <c r="U1628" s="10">
        <v>359060</v>
      </c>
    </row>
    <row r="1629" spans="1:21" s="10" customFormat="1" ht="65.099999999999994" customHeight="1" x14ac:dyDescent="0.3">
      <c r="A1629" s="13">
        <v>1626</v>
      </c>
      <c r="B1629" s="376"/>
      <c r="C1629" s="54" t="s">
        <v>44</v>
      </c>
      <c r="D1629" s="56" t="s">
        <v>700</v>
      </c>
      <c r="E1629" s="54" t="s">
        <v>44</v>
      </c>
      <c r="F1629" s="53" t="s">
        <v>770</v>
      </c>
      <c r="G1629" s="473"/>
      <c r="H1629" s="54" t="s">
        <v>44</v>
      </c>
      <c r="I1629" s="55"/>
      <c r="J1629" s="392"/>
      <c r="K1629" s="388"/>
      <c r="L1629" s="93">
        <v>1198340</v>
      </c>
      <c r="M1629" s="93">
        <v>1198340</v>
      </c>
      <c r="N1629" s="93">
        <v>1198340</v>
      </c>
      <c r="O1629" s="93">
        <v>1198340</v>
      </c>
      <c r="P1629" s="93">
        <v>1198340</v>
      </c>
      <c r="Q1629" s="93">
        <v>1198340</v>
      </c>
      <c r="R1629" s="93">
        <v>1198340</v>
      </c>
      <c r="S1629" s="93">
        <v>1198340</v>
      </c>
      <c r="T1629" s="93">
        <v>1198340</v>
      </c>
      <c r="U1629" s="10">
        <v>859540</v>
      </c>
    </row>
    <row r="1630" spans="1:21" s="10" customFormat="1" ht="65.099999999999994" customHeight="1" x14ac:dyDescent="0.3">
      <c r="A1630" s="13">
        <v>1627</v>
      </c>
      <c r="B1630" s="376"/>
      <c r="C1630" s="373" t="s">
        <v>771</v>
      </c>
      <c r="D1630" s="56" t="s">
        <v>700</v>
      </c>
      <c r="E1630" s="55" t="s">
        <v>744</v>
      </c>
      <c r="F1630" s="53" t="s">
        <v>772</v>
      </c>
      <c r="G1630" s="473"/>
      <c r="H1630" s="54" t="s">
        <v>44</v>
      </c>
      <c r="I1630" s="55"/>
      <c r="J1630" s="392"/>
      <c r="K1630" s="388"/>
      <c r="L1630" s="93">
        <v>86010</v>
      </c>
      <c r="M1630" s="93">
        <v>86010</v>
      </c>
      <c r="N1630" s="93">
        <v>86010</v>
      </c>
      <c r="O1630" s="93">
        <v>86010</v>
      </c>
      <c r="P1630" s="93">
        <v>86010</v>
      </c>
      <c r="Q1630" s="93">
        <v>86010</v>
      </c>
      <c r="R1630" s="93">
        <v>86010</v>
      </c>
      <c r="S1630" s="93">
        <v>86010</v>
      </c>
      <c r="T1630" s="93">
        <v>86010</v>
      </c>
      <c r="U1630" s="10">
        <v>61700</v>
      </c>
    </row>
    <row r="1631" spans="1:21" s="10" customFormat="1" ht="65.099999999999994" customHeight="1" x14ac:dyDescent="0.3">
      <c r="A1631" s="13">
        <v>1628</v>
      </c>
      <c r="B1631" s="376"/>
      <c r="C1631" s="373"/>
      <c r="D1631" s="56" t="s">
        <v>700</v>
      </c>
      <c r="E1631" s="54" t="s">
        <v>44</v>
      </c>
      <c r="F1631" s="53" t="s">
        <v>773</v>
      </c>
      <c r="G1631" s="473"/>
      <c r="H1631" s="54" t="s">
        <v>44</v>
      </c>
      <c r="I1631" s="55"/>
      <c r="J1631" s="392"/>
      <c r="K1631" s="388"/>
      <c r="L1631" s="93">
        <v>150630</v>
      </c>
      <c r="M1631" s="93">
        <v>150630</v>
      </c>
      <c r="N1631" s="93">
        <v>150630</v>
      </c>
      <c r="O1631" s="93">
        <v>150630</v>
      </c>
      <c r="P1631" s="93">
        <v>150630</v>
      </c>
      <c r="Q1631" s="93">
        <v>150630</v>
      </c>
      <c r="R1631" s="93">
        <v>150630</v>
      </c>
      <c r="S1631" s="93">
        <v>150630</v>
      </c>
      <c r="T1631" s="93">
        <v>150630</v>
      </c>
      <c r="U1631" s="10">
        <v>108050</v>
      </c>
    </row>
    <row r="1632" spans="1:21" s="10" customFormat="1" ht="65.099999999999994" customHeight="1" x14ac:dyDescent="0.3">
      <c r="A1632" s="13">
        <v>1629</v>
      </c>
      <c r="B1632" s="376"/>
      <c r="C1632" s="373"/>
      <c r="D1632" s="56" t="s">
        <v>700</v>
      </c>
      <c r="E1632" s="54" t="s">
        <v>44</v>
      </c>
      <c r="F1632" s="53" t="s">
        <v>774</v>
      </c>
      <c r="G1632" s="473"/>
      <c r="H1632" s="54" t="s">
        <v>44</v>
      </c>
      <c r="I1632" s="55"/>
      <c r="J1632" s="392"/>
      <c r="K1632" s="388"/>
      <c r="L1632" s="93">
        <v>522840.00000000006</v>
      </c>
      <c r="M1632" s="93">
        <v>522840.00000000006</v>
      </c>
      <c r="N1632" s="93">
        <v>522840.00000000006</v>
      </c>
      <c r="O1632" s="93">
        <v>522840.00000000006</v>
      </c>
      <c r="P1632" s="93">
        <v>522840.00000000006</v>
      </c>
      <c r="Q1632" s="93">
        <v>522840.00000000006</v>
      </c>
      <c r="R1632" s="93">
        <v>522840.00000000006</v>
      </c>
      <c r="S1632" s="93">
        <v>522840.00000000006</v>
      </c>
      <c r="T1632" s="93">
        <v>522840.00000000006</v>
      </c>
      <c r="U1632" s="10">
        <v>375020</v>
      </c>
    </row>
    <row r="1633" spans="1:21" s="10" customFormat="1" ht="65.099999999999994" customHeight="1" x14ac:dyDescent="0.3">
      <c r="A1633" s="13">
        <v>1630</v>
      </c>
      <c r="B1633" s="376"/>
      <c r="C1633" s="373"/>
      <c r="D1633" s="56" t="s">
        <v>700</v>
      </c>
      <c r="E1633" s="54" t="s">
        <v>44</v>
      </c>
      <c r="F1633" s="53" t="s">
        <v>775</v>
      </c>
      <c r="G1633" s="473"/>
      <c r="H1633" s="54" t="s">
        <v>44</v>
      </c>
      <c r="I1633" s="55"/>
      <c r="J1633" s="392"/>
      <c r="K1633" s="388"/>
      <c r="L1633" s="93">
        <v>1541690</v>
      </c>
      <c r="M1633" s="93">
        <v>1541690</v>
      </c>
      <c r="N1633" s="93">
        <v>1541690</v>
      </c>
      <c r="O1633" s="93">
        <v>1541690</v>
      </c>
      <c r="P1633" s="93">
        <v>1541690</v>
      </c>
      <c r="Q1633" s="93">
        <v>1541690</v>
      </c>
      <c r="R1633" s="93">
        <v>1541690</v>
      </c>
      <c r="S1633" s="93">
        <v>1541690</v>
      </c>
      <c r="T1633" s="93">
        <v>1541690</v>
      </c>
      <c r="U1633" s="10">
        <v>1105810</v>
      </c>
    </row>
    <row r="1634" spans="1:21" s="10" customFormat="1" ht="65.099999999999994" customHeight="1" x14ac:dyDescent="0.3">
      <c r="A1634" s="13">
        <v>1631</v>
      </c>
      <c r="B1634" s="376"/>
      <c r="C1634" s="373" t="s">
        <v>776</v>
      </c>
      <c r="D1634" s="56" t="s">
        <v>700</v>
      </c>
      <c r="E1634" s="55" t="s">
        <v>744</v>
      </c>
      <c r="F1634" s="53" t="s">
        <v>777</v>
      </c>
      <c r="G1634" s="473"/>
      <c r="H1634" s="54" t="s">
        <v>44</v>
      </c>
      <c r="I1634" s="55"/>
      <c r="J1634" s="392"/>
      <c r="K1634" s="388"/>
      <c r="L1634" s="93">
        <v>141300</v>
      </c>
      <c r="M1634" s="93">
        <v>141300</v>
      </c>
      <c r="N1634" s="93">
        <v>141300</v>
      </c>
      <c r="O1634" s="93">
        <v>141300</v>
      </c>
      <c r="P1634" s="93">
        <v>141300</v>
      </c>
      <c r="Q1634" s="93">
        <v>141300</v>
      </c>
      <c r="R1634" s="93">
        <v>141300</v>
      </c>
      <c r="S1634" s="93">
        <v>141300</v>
      </c>
      <c r="T1634" s="93">
        <v>141300</v>
      </c>
      <c r="U1634" s="10">
        <v>101350</v>
      </c>
    </row>
    <row r="1635" spans="1:21" s="10" customFormat="1" ht="65.099999999999994" customHeight="1" x14ac:dyDescent="0.3">
      <c r="A1635" s="13">
        <v>1632</v>
      </c>
      <c r="B1635" s="376"/>
      <c r="C1635" s="373"/>
      <c r="D1635" s="56" t="s">
        <v>700</v>
      </c>
      <c r="E1635" s="54" t="s">
        <v>44</v>
      </c>
      <c r="F1635" s="53" t="s">
        <v>778</v>
      </c>
      <c r="G1635" s="473"/>
      <c r="H1635" s="54" t="s">
        <v>44</v>
      </c>
      <c r="I1635" s="55"/>
      <c r="J1635" s="392"/>
      <c r="K1635" s="388"/>
      <c r="L1635" s="93">
        <v>290360</v>
      </c>
      <c r="M1635" s="93">
        <v>290360</v>
      </c>
      <c r="N1635" s="93">
        <v>290360</v>
      </c>
      <c r="O1635" s="93">
        <v>290360</v>
      </c>
      <c r="P1635" s="93">
        <v>290360</v>
      </c>
      <c r="Q1635" s="93">
        <v>290360</v>
      </c>
      <c r="R1635" s="93">
        <v>290360</v>
      </c>
      <c r="S1635" s="93">
        <v>290360</v>
      </c>
      <c r="T1635" s="93">
        <v>290360</v>
      </c>
      <c r="U1635" s="10">
        <v>208270</v>
      </c>
    </row>
    <row r="1636" spans="1:21" s="10" customFormat="1" ht="65.099999999999994" customHeight="1" x14ac:dyDescent="0.3">
      <c r="A1636" s="13">
        <v>1633</v>
      </c>
      <c r="B1636" s="376"/>
      <c r="C1636" s="373"/>
      <c r="D1636" s="56" t="s">
        <v>700</v>
      </c>
      <c r="E1636" s="54" t="s">
        <v>44</v>
      </c>
      <c r="F1636" s="53" t="s">
        <v>779</v>
      </c>
      <c r="G1636" s="473"/>
      <c r="H1636" s="54" t="s">
        <v>44</v>
      </c>
      <c r="I1636" s="55"/>
      <c r="J1636" s="392"/>
      <c r="K1636" s="388"/>
      <c r="L1636" s="93">
        <v>744850</v>
      </c>
      <c r="M1636" s="93">
        <v>744850</v>
      </c>
      <c r="N1636" s="93">
        <v>744850</v>
      </c>
      <c r="O1636" s="93">
        <v>744850</v>
      </c>
      <c r="P1636" s="93">
        <v>744850</v>
      </c>
      <c r="Q1636" s="93">
        <v>744850</v>
      </c>
      <c r="R1636" s="93">
        <v>744850</v>
      </c>
      <c r="S1636" s="93">
        <v>744850</v>
      </c>
      <c r="T1636" s="93">
        <v>744850</v>
      </c>
      <c r="U1636" s="10">
        <v>534260</v>
      </c>
    </row>
    <row r="1637" spans="1:21" s="10" customFormat="1" ht="65.099999999999994" customHeight="1" x14ac:dyDescent="0.3">
      <c r="A1637" s="13">
        <v>1634</v>
      </c>
      <c r="B1637" s="376"/>
      <c r="C1637" s="373"/>
      <c r="D1637" s="56" t="s">
        <v>700</v>
      </c>
      <c r="E1637" s="54" t="s">
        <v>44</v>
      </c>
      <c r="F1637" s="53" t="s">
        <v>780</v>
      </c>
      <c r="G1637" s="473"/>
      <c r="H1637" s="54" t="s">
        <v>44</v>
      </c>
      <c r="I1637" s="55"/>
      <c r="J1637" s="392"/>
      <c r="K1637" s="388"/>
      <c r="L1637" s="93">
        <v>2760990</v>
      </c>
      <c r="M1637" s="93">
        <v>2760990</v>
      </c>
      <c r="N1637" s="93">
        <v>2760990</v>
      </c>
      <c r="O1637" s="93">
        <v>2760990</v>
      </c>
      <c r="P1637" s="93">
        <v>2760990</v>
      </c>
      <c r="Q1637" s="93">
        <v>2760990</v>
      </c>
      <c r="R1637" s="93">
        <v>2760990</v>
      </c>
      <c r="S1637" s="93">
        <v>2760990</v>
      </c>
      <c r="T1637" s="93">
        <v>2760990</v>
      </c>
      <c r="U1637" s="10">
        <v>1980380</v>
      </c>
    </row>
    <row r="1638" spans="1:21" s="10" customFormat="1" ht="65.099999999999994" customHeight="1" x14ac:dyDescent="0.3">
      <c r="A1638" s="13">
        <v>1635</v>
      </c>
      <c r="B1638" s="376"/>
      <c r="C1638" s="373" t="s">
        <v>781</v>
      </c>
      <c r="D1638" s="56" t="s">
        <v>700</v>
      </c>
      <c r="E1638" s="55" t="s">
        <v>724</v>
      </c>
      <c r="F1638" s="53" t="s">
        <v>782</v>
      </c>
      <c r="G1638" s="473"/>
      <c r="H1638" s="54" t="s">
        <v>44</v>
      </c>
      <c r="I1638" s="55"/>
      <c r="J1638" s="392"/>
      <c r="K1638" s="388"/>
      <c r="L1638" s="93">
        <v>124930</v>
      </c>
      <c r="M1638" s="93">
        <v>124930</v>
      </c>
      <c r="N1638" s="93">
        <v>124930</v>
      </c>
      <c r="O1638" s="93">
        <v>124930</v>
      </c>
      <c r="P1638" s="93">
        <v>124930</v>
      </c>
      <c r="Q1638" s="93">
        <v>124930</v>
      </c>
      <c r="R1638" s="93">
        <v>124930</v>
      </c>
      <c r="S1638" s="93">
        <v>124930</v>
      </c>
      <c r="T1638" s="93">
        <v>124930</v>
      </c>
      <c r="U1638" s="10">
        <v>89610</v>
      </c>
    </row>
    <row r="1639" spans="1:21" s="10" customFormat="1" ht="65.099999999999994" customHeight="1" x14ac:dyDescent="0.3">
      <c r="A1639" s="13">
        <v>1636</v>
      </c>
      <c r="B1639" s="376"/>
      <c r="C1639" s="373"/>
      <c r="D1639" s="56" t="s">
        <v>700</v>
      </c>
      <c r="E1639" s="54" t="s">
        <v>44</v>
      </c>
      <c r="F1639" s="53" t="s">
        <v>783</v>
      </c>
      <c r="G1639" s="473"/>
      <c r="H1639" s="54" t="s">
        <v>44</v>
      </c>
      <c r="I1639" s="55"/>
      <c r="J1639" s="392"/>
      <c r="K1639" s="388"/>
      <c r="L1639" s="93">
        <v>349370</v>
      </c>
      <c r="M1639" s="93">
        <v>349370</v>
      </c>
      <c r="N1639" s="93">
        <v>349370</v>
      </c>
      <c r="O1639" s="93">
        <v>349370</v>
      </c>
      <c r="P1639" s="93">
        <v>349370</v>
      </c>
      <c r="Q1639" s="93">
        <v>349370</v>
      </c>
      <c r="R1639" s="93">
        <v>349370</v>
      </c>
      <c r="S1639" s="93">
        <v>349370</v>
      </c>
      <c r="T1639" s="93">
        <v>349370</v>
      </c>
      <c r="U1639" s="10">
        <v>250600</v>
      </c>
    </row>
    <row r="1640" spans="1:21" s="10" customFormat="1" ht="65.099999999999994" customHeight="1" x14ac:dyDescent="0.3">
      <c r="A1640" s="13">
        <v>1637</v>
      </c>
      <c r="B1640" s="376"/>
      <c r="C1640" s="373"/>
      <c r="D1640" s="56" t="s">
        <v>700</v>
      </c>
      <c r="E1640" s="54" t="s">
        <v>44</v>
      </c>
      <c r="F1640" s="53" t="s">
        <v>784</v>
      </c>
      <c r="G1640" s="473"/>
      <c r="H1640" s="54" t="s">
        <v>44</v>
      </c>
      <c r="I1640" s="55"/>
      <c r="J1640" s="392"/>
      <c r="K1640" s="388"/>
      <c r="L1640" s="93">
        <v>876240</v>
      </c>
      <c r="M1640" s="93">
        <v>876240</v>
      </c>
      <c r="N1640" s="93">
        <v>876240</v>
      </c>
      <c r="O1640" s="93">
        <v>876240</v>
      </c>
      <c r="P1640" s="93">
        <v>876240</v>
      </c>
      <c r="Q1640" s="93">
        <v>876240</v>
      </c>
      <c r="R1640" s="93">
        <v>876240</v>
      </c>
      <c r="S1640" s="93">
        <v>876240</v>
      </c>
      <c r="T1640" s="93">
        <v>876240</v>
      </c>
      <c r="U1640" s="10">
        <v>628510</v>
      </c>
    </row>
    <row r="1641" spans="1:21" s="10" customFormat="1" ht="65.099999999999994" customHeight="1" x14ac:dyDescent="0.3">
      <c r="A1641" s="13">
        <v>1638</v>
      </c>
      <c r="B1641" s="376"/>
      <c r="C1641" s="373"/>
      <c r="D1641" s="56" t="s">
        <v>700</v>
      </c>
      <c r="E1641" s="54" t="s">
        <v>44</v>
      </c>
      <c r="F1641" s="53" t="s">
        <v>785</v>
      </c>
      <c r="G1641" s="473"/>
      <c r="H1641" s="54" t="s">
        <v>44</v>
      </c>
      <c r="I1641" s="55"/>
      <c r="J1641" s="392"/>
      <c r="K1641" s="388"/>
      <c r="L1641" s="93">
        <v>4332400</v>
      </c>
      <c r="M1641" s="93">
        <v>4332400</v>
      </c>
      <c r="N1641" s="93">
        <v>4332400</v>
      </c>
      <c r="O1641" s="93">
        <v>4332400</v>
      </c>
      <c r="P1641" s="93">
        <v>4332400</v>
      </c>
      <c r="Q1641" s="93">
        <v>4332400</v>
      </c>
      <c r="R1641" s="93">
        <v>4332400</v>
      </c>
      <c r="S1641" s="93">
        <v>4332400</v>
      </c>
      <c r="T1641" s="93">
        <v>4332400</v>
      </c>
      <c r="U1641" s="10">
        <v>3107510</v>
      </c>
    </row>
    <row r="1642" spans="1:21" s="10" customFormat="1" ht="65.099999999999994" customHeight="1" x14ac:dyDescent="0.3">
      <c r="A1642" s="13">
        <v>1639</v>
      </c>
      <c r="B1642" s="376"/>
      <c r="C1642" s="55" t="s">
        <v>786</v>
      </c>
      <c r="D1642" s="56" t="s">
        <v>700</v>
      </c>
      <c r="E1642" s="55" t="s">
        <v>787</v>
      </c>
      <c r="F1642" s="53" t="s">
        <v>788</v>
      </c>
      <c r="G1642" s="473"/>
      <c r="H1642" s="54" t="s">
        <v>44</v>
      </c>
      <c r="I1642" s="55"/>
      <c r="J1642" s="392"/>
      <c r="K1642" s="388"/>
      <c r="L1642" s="93">
        <v>47230</v>
      </c>
      <c r="M1642" s="93">
        <v>47230</v>
      </c>
      <c r="N1642" s="93">
        <v>47230</v>
      </c>
      <c r="O1642" s="93">
        <v>47230</v>
      </c>
      <c r="P1642" s="93">
        <v>47230</v>
      </c>
      <c r="Q1642" s="93">
        <v>47230</v>
      </c>
      <c r="R1642" s="93">
        <v>47230</v>
      </c>
      <c r="S1642" s="93">
        <v>47230</v>
      </c>
      <c r="T1642" s="93">
        <v>47230</v>
      </c>
      <c r="U1642" s="10">
        <v>31920</v>
      </c>
    </row>
    <row r="1643" spans="1:21" s="10" customFormat="1" ht="65.099999999999994" customHeight="1" x14ac:dyDescent="0.3">
      <c r="A1643" s="13">
        <v>1640</v>
      </c>
      <c r="B1643" s="376"/>
      <c r="C1643" s="54" t="s">
        <v>44</v>
      </c>
      <c r="D1643" s="56" t="s">
        <v>700</v>
      </c>
      <c r="E1643" s="54" t="s">
        <v>44</v>
      </c>
      <c r="F1643" s="53" t="s">
        <v>789</v>
      </c>
      <c r="G1643" s="473"/>
      <c r="H1643" s="54" t="s">
        <v>44</v>
      </c>
      <c r="I1643" s="55"/>
      <c r="J1643" s="392"/>
      <c r="K1643" s="388"/>
      <c r="L1643" s="93">
        <v>235480</v>
      </c>
      <c r="M1643" s="93">
        <v>235480</v>
      </c>
      <c r="N1643" s="93">
        <v>235480</v>
      </c>
      <c r="O1643" s="93">
        <v>235480</v>
      </c>
      <c r="P1643" s="93">
        <v>235480</v>
      </c>
      <c r="Q1643" s="93">
        <v>235480</v>
      </c>
      <c r="R1643" s="93">
        <v>235480</v>
      </c>
      <c r="S1643" s="93">
        <v>235480</v>
      </c>
      <c r="T1643" s="93">
        <v>235480</v>
      </c>
      <c r="U1643" s="10">
        <v>159160</v>
      </c>
    </row>
    <row r="1644" spans="1:21" s="10" customFormat="1" ht="65.099999999999994" customHeight="1" x14ac:dyDescent="0.3">
      <c r="A1644" s="13">
        <v>1641</v>
      </c>
      <c r="B1644" s="376"/>
      <c r="C1644" s="373" t="s">
        <v>790</v>
      </c>
      <c r="D1644" s="56" t="s">
        <v>700</v>
      </c>
      <c r="E1644" s="55" t="s">
        <v>744</v>
      </c>
      <c r="F1644" s="53" t="s">
        <v>791</v>
      </c>
      <c r="G1644" s="473"/>
      <c r="H1644" s="54" t="s">
        <v>44</v>
      </c>
      <c r="I1644" s="55"/>
      <c r="J1644" s="392"/>
      <c r="K1644" s="388"/>
      <c r="L1644" s="93">
        <v>74580</v>
      </c>
      <c r="M1644" s="93">
        <v>74580</v>
      </c>
      <c r="N1644" s="93">
        <v>74580</v>
      </c>
      <c r="O1644" s="93">
        <v>74580</v>
      </c>
      <c r="P1644" s="93">
        <v>74580</v>
      </c>
      <c r="Q1644" s="93">
        <v>74580</v>
      </c>
      <c r="R1644" s="93">
        <v>74580</v>
      </c>
      <c r="S1644" s="93">
        <v>74580</v>
      </c>
      <c r="T1644" s="93">
        <v>74580</v>
      </c>
      <c r="U1644" s="10">
        <v>52430</v>
      </c>
    </row>
    <row r="1645" spans="1:21" s="10" customFormat="1" ht="65.099999999999994" customHeight="1" x14ac:dyDescent="0.3">
      <c r="A1645" s="13">
        <v>1642</v>
      </c>
      <c r="B1645" s="376"/>
      <c r="C1645" s="373"/>
      <c r="D1645" s="56" t="s">
        <v>700</v>
      </c>
      <c r="E1645" s="54" t="s">
        <v>44</v>
      </c>
      <c r="F1645" s="53" t="s">
        <v>792</v>
      </c>
      <c r="G1645" s="473"/>
      <c r="H1645" s="54" t="s">
        <v>44</v>
      </c>
      <c r="I1645" s="55"/>
      <c r="J1645" s="392"/>
      <c r="K1645" s="388"/>
      <c r="L1645" s="93">
        <v>149890</v>
      </c>
      <c r="M1645" s="93">
        <v>149890</v>
      </c>
      <c r="N1645" s="93">
        <v>149890</v>
      </c>
      <c r="O1645" s="93">
        <v>149890</v>
      </c>
      <c r="P1645" s="93">
        <v>149890</v>
      </c>
      <c r="Q1645" s="93">
        <v>149890</v>
      </c>
      <c r="R1645" s="93">
        <v>149890</v>
      </c>
      <c r="S1645" s="93">
        <v>149890</v>
      </c>
      <c r="T1645" s="93">
        <v>149890</v>
      </c>
      <c r="U1645" s="10">
        <v>105370</v>
      </c>
    </row>
    <row r="1646" spans="1:21" s="10" customFormat="1" ht="65.099999999999994" customHeight="1" x14ac:dyDescent="0.3">
      <c r="A1646" s="13">
        <v>1643</v>
      </c>
      <c r="B1646" s="376"/>
      <c r="C1646" s="373"/>
      <c r="D1646" s="56" t="s">
        <v>700</v>
      </c>
      <c r="E1646" s="54" t="s">
        <v>44</v>
      </c>
      <c r="F1646" s="53" t="s">
        <v>793</v>
      </c>
      <c r="G1646" s="473"/>
      <c r="H1646" s="54" t="s">
        <v>44</v>
      </c>
      <c r="I1646" s="55"/>
      <c r="J1646" s="392"/>
      <c r="K1646" s="388"/>
      <c r="L1646" s="93">
        <v>403390</v>
      </c>
      <c r="M1646" s="93">
        <v>403390</v>
      </c>
      <c r="N1646" s="93">
        <v>403390</v>
      </c>
      <c r="O1646" s="93">
        <v>403390</v>
      </c>
      <c r="P1646" s="93">
        <v>403390</v>
      </c>
      <c r="Q1646" s="93">
        <v>403390</v>
      </c>
      <c r="R1646" s="93">
        <v>403390</v>
      </c>
      <c r="S1646" s="93">
        <v>403390</v>
      </c>
      <c r="T1646" s="93">
        <v>403390</v>
      </c>
      <c r="U1646" s="10">
        <v>283560</v>
      </c>
    </row>
    <row r="1647" spans="1:21" s="10" customFormat="1" ht="65.099999999999994" customHeight="1" x14ac:dyDescent="0.3">
      <c r="A1647" s="13">
        <v>1644</v>
      </c>
      <c r="B1647" s="376"/>
      <c r="C1647" s="373" t="s">
        <v>1275</v>
      </c>
      <c r="D1647" s="56" t="s">
        <v>700</v>
      </c>
      <c r="E1647" s="55" t="s">
        <v>744</v>
      </c>
      <c r="F1647" s="53" t="s">
        <v>794</v>
      </c>
      <c r="G1647" s="473"/>
      <c r="H1647" s="54" t="s">
        <v>44</v>
      </c>
      <c r="I1647" s="55"/>
      <c r="J1647" s="392"/>
      <c r="K1647" s="388"/>
      <c r="L1647" s="93">
        <v>27560</v>
      </c>
      <c r="M1647" s="93">
        <v>27560</v>
      </c>
      <c r="N1647" s="93">
        <v>27560</v>
      </c>
      <c r="O1647" s="93">
        <v>27560</v>
      </c>
      <c r="P1647" s="93">
        <v>27560</v>
      </c>
      <c r="Q1647" s="93">
        <v>27560</v>
      </c>
      <c r="R1647" s="93">
        <v>27560</v>
      </c>
      <c r="S1647" s="93">
        <v>27560</v>
      </c>
      <c r="T1647" s="93">
        <v>27560</v>
      </c>
      <c r="U1647" s="10">
        <v>19370</v>
      </c>
    </row>
    <row r="1648" spans="1:21" s="10" customFormat="1" ht="65.099999999999994" customHeight="1" x14ac:dyDescent="0.3">
      <c r="A1648" s="13">
        <v>1645</v>
      </c>
      <c r="B1648" s="376"/>
      <c r="C1648" s="373"/>
      <c r="D1648" s="56" t="s">
        <v>700</v>
      </c>
      <c r="E1648" s="54" t="s">
        <v>44</v>
      </c>
      <c r="F1648" s="53" t="s">
        <v>795</v>
      </c>
      <c r="G1648" s="473"/>
      <c r="H1648" s="54" t="s">
        <v>44</v>
      </c>
      <c r="I1648" s="55"/>
      <c r="J1648" s="392"/>
      <c r="K1648" s="388"/>
      <c r="L1648" s="93">
        <v>149030</v>
      </c>
      <c r="M1648" s="93">
        <v>149030</v>
      </c>
      <c r="N1648" s="93">
        <v>149030</v>
      </c>
      <c r="O1648" s="93">
        <v>149030</v>
      </c>
      <c r="P1648" s="93">
        <v>149030</v>
      </c>
      <c r="Q1648" s="93">
        <v>149030</v>
      </c>
      <c r="R1648" s="93">
        <v>149030</v>
      </c>
      <c r="S1648" s="93">
        <v>149030</v>
      </c>
      <c r="T1648" s="93">
        <v>149030</v>
      </c>
      <c r="U1648" s="10">
        <v>104750</v>
      </c>
    </row>
    <row r="1649" spans="1:21" s="10" customFormat="1" ht="65.099999999999994" customHeight="1" x14ac:dyDescent="0.3">
      <c r="A1649" s="13">
        <v>1646</v>
      </c>
      <c r="B1649" s="376"/>
      <c r="C1649" s="373"/>
      <c r="D1649" s="56" t="s">
        <v>700</v>
      </c>
      <c r="E1649" s="54" t="s">
        <v>44</v>
      </c>
      <c r="F1649" s="53" t="s">
        <v>796</v>
      </c>
      <c r="G1649" s="473"/>
      <c r="H1649" s="54" t="s">
        <v>44</v>
      </c>
      <c r="I1649" s="55"/>
      <c r="J1649" s="392"/>
      <c r="K1649" s="388"/>
      <c r="L1649" s="93">
        <v>426700</v>
      </c>
      <c r="M1649" s="93">
        <v>426700</v>
      </c>
      <c r="N1649" s="93">
        <v>426700</v>
      </c>
      <c r="O1649" s="93">
        <v>426700</v>
      </c>
      <c r="P1649" s="93">
        <v>426700</v>
      </c>
      <c r="Q1649" s="93">
        <v>426700</v>
      </c>
      <c r="R1649" s="93">
        <v>426700</v>
      </c>
      <c r="S1649" s="93">
        <v>426700</v>
      </c>
      <c r="T1649" s="93">
        <v>426700</v>
      </c>
      <c r="U1649" s="10">
        <v>299940</v>
      </c>
    </row>
    <row r="1650" spans="1:21" s="10" customFormat="1" ht="65.099999999999994" customHeight="1" x14ac:dyDescent="0.3">
      <c r="A1650" s="13">
        <v>1647</v>
      </c>
      <c r="B1650" s="376"/>
      <c r="C1650" s="373"/>
      <c r="D1650" s="56" t="s">
        <v>700</v>
      </c>
      <c r="E1650" s="54" t="s">
        <v>44</v>
      </c>
      <c r="F1650" s="53" t="s">
        <v>797</v>
      </c>
      <c r="G1650" s="473"/>
      <c r="H1650" s="54" t="s">
        <v>44</v>
      </c>
      <c r="I1650" s="55"/>
      <c r="J1650" s="392"/>
      <c r="K1650" s="388"/>
      <c r="L1650" s="93">
        <v>524290</v>
      </c>
      <c r="M1650" s="93">
        <v>524290</v>
      </c>
      <c r="N1650" s="93">
        <v>524290</v>
      </c>
      <c r="O1650" s="93">
        <v>524290</v>
      </c>
      <c r="P1650" s="93">
        <v>524290</v>
      </c>
      <c r="Q1650" s="93">
        <v>524290</v>
      </c>
      <c r="R1650" s="93">
        <v>524290</v>
      </c>
      <c r="S1650" s="93">
        <v>524290</v>
      </c>
      <c r="T1650" s="93">
        <v>524290</v>
      </c>
      <c r="U1650" s="10">
        <v>368530</v>
      </c>
    </row>
    <row r="1651" spans="1:21" s="10" customFormat="1" ht="65.099999999999994" customHeight="1" x14ac:dyDescent="0.3">
      <c r="A1651" s="13">
        <v>1648</v>
      </c>
      <c r="B1651" s="376"/>
      <c r="C1651" s="373" t="s">
        <v>1274</v>
      </c>
      <c r="D1651" s="56" t="s">
        <v>700</v>
      </c>
      <c r="E1651" s="55" t="s">
        <v>744</v>
      </c>
      <c r="F1651" s="53" t="s">
        <v>798</v>
      </c>
      <c r="G1651" s="473"/>
      <c r="H1651" s="54" t="s">
        <v>44</v>
      </c>
      <c r="I1651" s="55"/>
      <c r="J1651" s="392"/>
      <c r="K1651" s="388"/>
      <c r="L1651" s="93">
        <v>52160</v>
      </c>
      <c r="M1651" s="93">
        <v>52160</v>
      </c>
      <c r="N1651" s="93">
        <v>52160</v>
      </c>
      <c r="O1651" s="93">
        <v>52160</v>
      </c>
      <c r="P1651" s="93">
        <v>52160</v>
      </c>
      <c r="Q1651" s="93">
        <v>52160</v>
      </c>
      <c r="R1651" s="93">
        <v>52160</v>
      </c>
      <c r="S1651" s="93">
        <v>52160</v>
      </c>
      <c r="T1651" s="93">
        <v>52160</v>
      </c>
      <c r="U1651" s="10">
        <v>36670</v>
      </c>
    </row>
    <row r="1652" spans="1:21" s="10" customFormat="1" ht="65.099999999999994" customHeight="1" x14ac:dyDescent="0.3">
      <c r="A1652" s="13">
        <v>1649</v>
      </c>
      <c r="B1652" s="376"/>
      <c r="C1652" s="373"/>
      <c r="D1652" s="56" t="s">
        <v>700</v>
      </c>
      <c r="E1652" s="54" t="s">
        <v>44</v>
      </c>
      <c r="F1652" s="53" t="s">
        <v>799</v>
      </c>
      <c r="G1652" s="473"/>
      <c r="H1652" s="54" t="s">
        <v>44</v>
      </c>
      <c r="I1652" s="55"/>
      <c r="J1652" s="392"/>
      <c r="K1652" s="388"/>
      <c r="L1652" s="93">
        <v>146240</v>
      </c>
      <c r="M1652" s="93">
        <v>146240</v>
      </c>
      <c r="N1652" s="93">
        <v>146240</v>
      </c>
      <c r="O1652" s="93">
        <v>146240</v>
      </c>
      <c r="P1652" s="93">
        <v>146240</v>
      </c>
      <c r="Q1652" s="93">
        <v>146240</v>
      </c>
      <c r="R1652" s="93">
        <v>146240</v>
      </c>
      <c r="S1652" s="93">
        <v>146240</v>
      </c>
      <c r="T1652" s="93">
        <v>146240</v>
      </c>
      <c r="U1652" s="10">
        <v>102790</v>
      </c>
    </row>
    <row r="1653" spans="1:21" s="10" customFormat="1" ht="65.099999999999994" customHeight="1" x14ac:dyDescent="0.3">
      <c r="A1653" s="13">
        <v>1650</v>
      </c>
      <c r="B1653" s="376"/>
      <c r="C1653" s="373"/>
      <c r="D1653" s="56" t="s">
        <v>700</v>
      </c>
      <c r="E1653" s="54" t="s">
        <v>44</v>
      </c>
      <c r="F1653" s="53" t="s">
        <v>800</v>
      </c>
      <c r="G1653" s="473"/>
      <c r="H1653" s="54" t="s">
        <v>44</v>
      </c>
      <c r="I1653" s="55"/>
      <c r="J1653" s="392"/>
      <c r="K1653" s="388"/>
      <c r="L1653" s="93">
        <v>462740</v>
      </c>
      <c r="M1653" s="93">
        <v>462740</v>
      </c>
      <c r="N1653" s="93">
        <v>462740</v>
      </c>
      <c r="O1653" s="93">
        <v>462740</v>
      </c>
      <c r="P1653" s="93">
        <v>462740</v>
      </c>
      <c r="Q1653" s="93">
        <v>462740</v>
      </c>
      <c r="R1653" s="93">
        <v>462740</v>
      </c>
      <c r="S1653" s="93">
        <v>462740</v>
      </c>
      <c r="T1653" s="93">
        <v>462740</v>
      </c>
      <c r="U1653" s="10">
        <v>325270</v>
      </c>
    </row>
    <row r="1654" spans="1:21" s="10" customFormat="1" ht="65.099999999999994" customHeight="1" x14ac:dyDescent="0.3">
      <c r="A1654" s="13">
        <v>1651</v>
      </c>
      <c r="B1654" s="376"/>
      <c r="C1654" s="373" t="s">
        <v>801</v>
      </c>
      <c r="D1654" s="56" t="s">
        <v>700</v>
      </c>
      <c r="E1654" s="55" t="s">
        <v>802</v>
      </c>
      <c r="F1654" s="53" t="s">
        <v>803</v>
      </c>
      <c r="G1654" s="473"/>
      <c r="H1654" s="54" t="s">
        <v>44</v>
      </c>
      <c r="I1654" s="55"/>
      <c r="J1654" s="392"/>
      <c r="K1654" s="388"/>
      <c r="L1654" s="93">
        <v>521640</v>
      </c>
      <c r="M1654" s="93">
        <v>521640</v>
      </c>
      <c r="N1654" s="93">
        <v>521640</v>
      </c>
      <c r="O1654" s="93">
        <v>521640</v>
      </c>
      <c r="P1654" s="93">
        <v>521640</v>
      </c>
      <c r="Q1654" s="93">
        <v>521640</v>
      </c>
      <c r="R1654" s="93">
        <v>521640</v>
      </c>
      <c r="S1654" s="93">
        <v>521640</v>
      </c>
      <c r="T1654" s="93">
        <v>521640</v>
      </c>
      <c r="U1654" s="10">
        <v>376980</v>
      </c>
    </row>
    <row r="1655" spans="1:21" s="10" customFormat="1" ht="96" customHeight="1" x14ac:dyDescent="0.3">
      <c r="A1655" s="13">
        <v>1652</v>
      </c>
      <c r="B1655" s="376"/>
      <c r="C1655" s="373"/>
      <c r="D1655" s="56" t="s">
        <v>700</v>
      </c>
      <c r="E1655" s="54" t="s">
        <v>44</v>
      </c>
      <c r="F1655" s="53" t="s">
        <v>804</v>
      </c>
      <c r="G1655" s="473"/>
      <c r="H1655" s="54" t="s">
        <v>44</v>
      </c>
      <c r="I1655" s="55"/>
      <c r="J1655" s="392"/>
      <c r="K1655" s="388"/>
      <c r="L1655" s="93">
        <v>1227300</v>
      </c>
      <c r="M1655" s="93">
        <v>1227300</v>
      </c>
      <c r="N1655" s="93">
        <v>1227300</v>
      </c>
      <c r="O1655" s="93">
        <v>1227300</v>
      </c>
      <c r="P1655" s="93">
        <v>1227300</v>
      </c>
      <c r="Q1655" s="93">
        <v>1227300</v>
      </c>
      <c r="R1655" s="93">
        <v>1227300</v>
      </c>
      <c r="S1655" s="93">
        <v>1227300</v>
      </c>
      <c r="T1655" s="93">
        <v>1227300</v>
      </c>
      <c r="U1655" s="10">
        <v>886930</v>
      </c>
    </row>
    <row r="1656" spans="1:21" s="10" customFormat="1" ht="205.5" customHeight="1" x14ac:dyDescent="0.3">
      <c r="A1656" s="13">
        <v>1653</v>
      </c>
      <c r="B1656" s="376"/>
      <c r="C1656" s="55" t="s">
        <v>805</v>
      </c>
      <c r="D1656" s="56" t="s">
        <v>700</v>
      </c>
      <c r="E1656" s="55" t="s">
        <v>806</v>
      </c>
      <c r="F1656" s="53" t="s">
        <v>807</v>
      </c>
      <c r="G1656" s="473"/>
      <c r="H1656" s="54" t="s">
        <v>44</v>
      </c>
      <c r="I1656" s="55"/>
      <c r="J1656" s="392"/>
      <c r="K1656" s="388"/>
      <c r="L1656" s="93">
        <v>1303120</v>
      </c>
      <c r="M1656" s="93">
        <v>1303120</v>
      </c>
      <c r="N1656" s="93">
        <v>1303120</v>
      </c>
      <c r="O1656" s="93">
        <v>1303120</v>
      </c>
      <c r="P1656" s="93">
        <v>1303120</v>
      </c>
      <c r="Q1656" s="93">
        <v>1303120</v>
      </c>
      <c r="R1656" s="93">
        <v>1303120</v>
      </c>
      <c r="S1656" s="93">
        <v>1303120</v>
      </c>
      <c r="T1656" s="93">
        <v>1303120</v>
      </c>
      <c r="U1656" s="10">
        <v>941730</v>
      </c>
    </row>
    <row r="1657" spans="1:21" s="10" customFormat="1" ht="65.099999999999994" customHeight="1" x14ac:dyDescent="0.3">
      <c r="A1657" s="13">
        <v>1654</v>
      </c>
      <c r="B1657" s="376"/>
      <c r="C1657" s="373" t="s">
        <v>808</v>
      </c>
      <c r="D1657" s="56" t="s">
        <v>700</v>
      </c>
      <c r="E1657" s="55" t="s">
        <v>809</v>
      </c>
      <c r="F1657" s="53" t="s">
        <v>810</v>
      </c>
      <c r="G1657" s="473"/>
      <c r="H1657" s="54" t="s">
        <v>44</v>
      </c>
      <c r="I1657" s="55"/>
      <c r="J1657" s="392"/>
      <c r="K1657" s="388"/>
      <c r="L1657" s="93">
        <v>10640</v>
      </c>
      <c r="M1657" s="93">
        <v>10640</v>
      </c>
      <c r="N1657" s="93">
        <v>10640</v>
      </c>
      <c r="O1657" s="93">
        <v>10640</v>
      </c>
      <c r="P1657" s="93">
        <v>10640</v>
      </c>
      <c r="Q1657" s="93">
        <v>10640</v>
      </c>
      <c r="R1657" s="93">
        <v>10640</v>
      </c>
      <c r="S1657" s="93">
        <v>10640</v>
      </c>
      <c r="T1657" s="93">
        <v>10640</v>
      </c>
      <c r="U1657" s="10">
        <v>7310</v>
      </c>
    </row>
    <row r="1658" spans="1:21" s="10" customFormat="1" ht="65.099999999999994" customHeight="1" x14ac:dyDescent="0.3">
      <c r="A1658" s="13">
        <v>1655</v>
      </c>
      <c r="B1658" s="376"/>
      <c r="C1658" s="373"/>
      <c r="D1658" s="56" t="s">
        <v>700</v>
      </c>
      <c r="E1658" s="54" t="s">
        <v>44</v>
      </c>
      <c r="F1658" s="53" t="s">
        <v>811</v>
      </c>
      <c r="G1658" s="473"/>
      <c r="H1658" s="54" t="s">
        <v>44</v>
      </c>
      <c r="I1658" s="55"/>
      <c r="J1658" s="392"/>
      <c r="K1658" s="388"/>
      <c r="L1658" s="93">
        <v>19520</v>
      </c>
      <c r="M1658" s="93">
        <v>19520</v>
      </c>
      <c r="N1658" s="93">
        <v>19520</v>
      </c>
      <c r="O1658" s="93">
        <v>19520</v>
      </c>
      <c r="P1658" s="93">
        <v>19520</v>
      </c>
      <c r="Q1658" s="93">
        <v>19520</v>
      </c>
      <c r="R1658" s="93">
        <v>19520</v>
      </c>
      <c r="S1658" s="93">
        <v>19520</v>
      </c>
      <c r="T1658" s="93">
        <v>19520</v>
      </c>
      <c r="U1658" s="10">
        <v>13420</v>
      </c>
    </row>
    <row r="1659" spans="1:21" s="10" customFormat="1" ht="65.099999999999994" customHeight="1" x14ac:dyDescent="0.3">
      <c r="A1659" s="13">
        <v>1656</v>
      </c>
      <c r="B1659" s="376"/>
      <c r="C1659" s="373"/>
      <c r="D1659" s="56" t="s">
        <v>700</v>
      </c>
      <c r="E1659" s="54" t="s">
        <v>44</v>
      </c>
      <c r="F1659" s="53" t="s">
        <v>812</v>
      </c>
      <c r="G1659" s="473"/>
      <c r="H1659" s="54" t="s">
        <v>44</v>
      </c>
      <c r="I1659" s="55"/>
      <c r="J1659" s="392"/>
      <c r="K1659" s="388"/>
      <c r="L1659" s="93">
        <v>60890</v>
      </c>
      <c r="M1659" s="93">
        <v>60890</v>
      </c>
      <c r="N1659" s="93">
        <v>60890</v>
      </c>
      <c r="O1659" s="93">
        <v>60890</v>
      </c>
      <c r="P1659" s="93">
        <v>60890</v>
      </c>
      <c r="Q1659" s="93">
        <v>60890</v>
      </c>
      <c r="R1659" s="93">
        <v>60890</v>
      </c>
      <c r="S1659" s="93">
        <v>60890</v>
      </c>
      <c r="T1659" s="93">
        <v>60890</v>
      </c>
      <c r="U1659" s="10">
        <v>41870</v>
      </c>
    </row>
    <row r="1660" spans="1:21" s="10" customFormat="1" ht="65.099999999999994" customHeight="1" x14ac:dyDescent="0.3">
      <c r="A1660" s="13">
        <v>1657</v>
      </c>
      <c r="B1660" s="376"/>
      <c r="C1660" s="373"/>
      <c r="D1660" s="56" t="s">
        <v>700</v>
      </c>
      <c r="E1660" s="54" t="s">
        <v>44</v>
      </c>
      <c r="F1660" s="53" t="s">
        <v>813</v>
      </c>
      <c r="G1660" s="473"/>
      <c r="H1660" s="54" t="s">
        <v>44</v>
      </c>
      <c r="I1660" s="55"/>
      <c r="J1660" s="392"/>
      <c r="K1660" s="388"/>
      <c r="L1660" s="93">
        <v>242010</v>
      </c>
      <c r="M1660" s="93">
        <v>242010</v>
      </c>
      <c r="N1660" s="93">
        <v>242010</v>
      </c>
      <c r="O1660" s="93">
        <v>242010</v>
      </c>
      <c r="P1660" s="93">
        <v>242010</v>
      </c>
      <c r="Q1660" s="93">
        <v>242010</v>
      </c>
      <c r="R1660" s="93">
        <v>242010</v>
      </c>
      <c r="S1660" s="93">
        <v>242010</v>
      </c>
      <c r="T1660" s="93">
        <v>242010</v>
      </c>
      <c r="U1660" s="10">
        <v>166420</v>
      </c>
    </row>
    <row r="1661" spans="1:21" s="10" customFormat="1" ht="65.099999999999994" customHeight="1" x14ac:dyDescent="0.3">
      <c r="A1661" s="13">
        <v>1658</v>
      </c>
      <c r="B1661" s="376"/>
      <c r="C1661" s="55" t="s">
        <v>814</v>
      </c>
      <c r="D1661" s="56" t="s">
        <v>700</v>
      </c>
      <c r="E1661" s="55" t="s">
        <v>657</v>
      </c>
      <c r="F1661" s="53" t="s">
        <v>815</v>
      </c>
      <c r="G1661" s="473"/>
      <c r="H1661" s="54" t="s">
        <v>44</v>
      </c>
      <c r="I1661" s="55"/>
      <c r="J1661" s="392"/>
      <c r="K1661" s="388"/>
      <c r="L1661" s="93">
        <v>24480</v>
      </c>
      <c r="M1661" s="93">
        <v>24480</v>
      </c>
      <c r="N1661" s="93">
        <v>24480</v>
      </c>
      <c r="O1661" s="93">
        <v>24480</v>
      </c>
      <c r="P1661" s="93">
        <v>24480</v>
      </c>
      <c r="Q1661" s="93">
        <v>24480</v>
      </c>
      <c r="R1661" s="93">
        <v>24480</v>
      </c>
      <c r="S1661" s="93">
        <v>24480</v>
      </c>
      <c r="T1661" s="93">
        <v>24480</v>
      </c>
      <c r="U1661" s="10">
        <v>17600</v>
      </c>
    </row>
    <row r="1662" spans="1:21" s="10" customFormat="1" ht="65.099999999999994" customHeight="1" x14ac:dyDescent="0.3">
      <c r="A1662" s="13">
        <v>1659</v>
      </c>
      <c r="B1662" s="376"/>
      <c r="C1662" s="54" t="s">
        <v>44</v>
      </c>
      <c r="D1662" s="56" t="s">
        <v>700</v>
      </c>
      <c r="E1662" s="54" t="s">
        <v>44</v>
      </c>
      <c r="F1662" s="53" t="s">
        <v>816</v>
      </c>
      <c r="G1662" s="473"/>
      <c r="H1662" s="54" t="s">
        <v>44</v>
      </c>
      <c r="I1662" s="55"/>
      <c r="J1662" s="392"/>
      <c r="K1662" s="388"/>
      <c r="L1662" s="93">
        <v>47440</v>
      </c>
      <c r="M1662" s="93">
        <v>47440</v>
      </c>
      <c r="N1662" s="93">
        <v>47440</v>
      </c>
      <c r="O1662" s="93">
        <v>47440</v>
      </c>
      <c r="P1662" s="93">
        <v>47440</v>
      </c>
      <c r="Q1662" s="93">
        <v>47440</v>
      </c>
      <c r="R1662" s="93">
        <v>47440</v>
      </c>
      <c r="S1662" s="93">
        <v>47440</v>
      </c>
      <c r="T1662" s="93">
        <v>47440</v>
      </c>
      <c r="U1662" s="10">
        <v>34090</v>
      </c>
    </row>
    <row r="1663" spans="1:21" s="10" customFormat="1" ht="65.099999999999994" customHeight="1" x14ac:dyDescent="0.3">
      <c r="A1663" s="13">
        <v>1660</v>
      </c>
      <c r="B1663" s="376"/>
      <c r="C1663" s="54" t="s">
        <v>44</v>
      </c>
      <c r="D1663" s="56" t="s">
        <v>700</v>
      </c>
      <c r="E1663" s="54" t="s">
        <v>44</v>
      </c>
      <c r="F1663" s="53" t="s">
        <v>817</v>
      </c>
      <c r="G1663" s="473"/>
      <c r="H1663" s="54" t="s">
        <v>44</v>
      </c>
      <c r="I1663" s="55"/>
      <c r="J1663" s="392"/>
      <c r="K1663" s="388"/>
      <c r="L1663" s="93">
        <v>118110</v>
      </c>
      <c r="M1663" s="93">
        <v>118110</v>
      </c>
      <c r="N1663" s="93">
        <v>118110</v>
      </c>
      <c r="O1663" s="93">
        <v>118110</v>
      </c>
      <c r="P1663" s="93">
        <v>118110</v>
      </c>
      <c r="Q1663" s="93">
        <v>118110</v>
      </c>
      <c r="R1663" s="93">
        <v>118110</v>
      </c>
      <c r="S1663" s="93">
        <v>118110</v>
      </c>
      <c r="T1663" s="93">
        <v>118110</v>
      </c>
      <c r="U1663" s="10">
        <v>84870</v>
      </c>
    </row>
    <row r="1664" spans="1:21" s="10" customFormat="1" ht="124.5" customHeight="1" x14ac:dyDescent="0.3">
      <c r="A1664" s="13">
        <v>1661</v>
      </c>
      <c r="B1664" s="376"/>
      <c r="C1664" s="55" t="s">
        <v>818</v>
      </c>
      <c r="D1664" s="56" t="s">
        <v>700</v>
      </c>
      <c r="E1664" s="55" t="s">
        <v>679</v>
      </c>
      <c r="F1664" s="53" t="s">
        <v>819</v>
      </c>
      <c r="G1664" s="473"/>
      <c r="H1664" s="54" t="s">
        <v>44</v>
      </c>
      <c r="I1664" s="55"/>
      <c r="J1664" s="392"/>
      <c r="K1664" s="388"/>
      <c r="L1664" s="93">
        <v>54730</v>
      </c>
      <c r="M1664" s="93">
        <v>54730</v>
      </c>
      <c r="N1664" s="93">
        <v>54730</v>
      </c>
      <c r="O1664" s="93">
        <v>54730</v>
      </c>
      <c r="P1664" s="93">
        <v>54730</v>
      </c>
      <c r="Q1664" s="93">
        <v>54730</v>
      </c>
      <c r="R1664" s="93">
        <v>54730</v>
      </c>
      <c r="S1664" s="93">
        <v>54730</v>
      </c>
      <c r="T1664" s="93">
        <v>54730</v>
      </c>
      <c r="U1664" s="10">
        <v>40920</v>
      </c>
    </row>
    <row r="1665" spans="1:20" s="26" customFormat="1" ht="81.75" customHeight="1" x14ac:dyDescent="0.3">
      <c r="A1665" s="13">
        <v>1662</v>
      </c>
      <c r="B1665" s="376"/>
      <c r="C1665" s="60" t="s">
        <v>2695</v>
      </c>
      <c r="D1665" s="60" t="s">
        <v>570</v>
      </c>
      <c r="E1665" s="377" t="s">
        <v>2696</v>
      </c>
      <c r="F1665" s="60"/>
      <c r="G1665" s="429" t="s">
        <v>2709</v>
      </c>
      <c r="H1665" s="430" t="s">
        <v>17</v>
      </c>
      <c r="I1665" s="60"/>
      <c r="J1665" s="430" t="s">
        <v>2525</v>
      </c>
      <c r="K1665" s="60"/>
      <c r="L1665" s="28">
        <v>7945</v>
      </c>
      <c r="M1665" s="51">
        <v>7945</v>
      </c>
      <c r="N1665" s="51">
        <v>7945</v>
      </c>
      <c r="O1665" s="51">
        <v>7945</v>
      </c>
      <c r="P1665" s="51">
        <v>7945</v>
      </c>
      <c r="Q1665" s="51">
        <v>7945</v>
      </c>
      <c r="R1665" s="51">
        <v>7945</v>
      </c>
      <c r="S1665" s="51">
        <v>7945</v>
      </c>
      <c r="T1665" s="51">
        <v>7945</v>
      </c>
    </row>
    <row r="1666" spans="1:20" s="26" customFormat="1" ht="81.75" customHeight="1" x14ac:dyDescent="0.3">
      <c r="A1666" s="13">
        <v>1663</v>
      </c>
      <c r="B1666" s="376"/>
      <c r="C1666" s="60" t="s">
        <v>2697</v>
      </c>
      <c r="D1666" s="60" t="s">
        <v>570</v>
      </c>
      <c r="E1666" s="377"/>
      <c r="F1666" s="60"/>
      <c r="G1666" s="429"/>
      <c r="H1666" s="430"/>
      <c r="I1666" s="60"/>
      <c r="J1666" s="430"/>
      <c r="K1666" s="60"/>
      <c r="L1666" s="28">
        <v>10822</v>
      </c>
      <c r="M1666" s="51">
        <v>10822</v>
      </c>
      <c r="N1666" s="51">
        <v>10822</v>
      </c>
      <c r="O1666" s="51">
        <v>10822</v>
      </c>
      <c r="P1666" s="51">
        <v>10822</v>
      </c>
      <c r="Q1666" s="51">
        <v>10822</v>
      </c>
      <c r="R1666" s="51">
        <v>10822</v>
      </c>
      <c r="S1666" s="51">
        <v>10822</v>
      </c>
      <c r="T1666" s="51">
        <v>10822</v>
      </c>
    </row>
    <row r="1667" spans="1:20" s="26" customFormat="1" ht="81.75" customHeight="1" x14ac:dyDescent="0.3">
      <c r="A1667" s="13">
        <v>1664</v>
      </c>
      <c r="B1667" s="376"/>
      <c r="C1667" s="60" t="s">
        <v>2698</v>
      </c>
      <c r="D1667" s="60" t="s">
        <v>570</v>
      </c>
      <c r="E1667" s="377"/>
      <c r="F1667" s="60"/>
      <c r="G1667" s="429"/>
      <c r="H1667" s="430"/>
      <c r="I1667" s="60"/>
      <c r="J1667" s="430"/>
      <c r="K1667" s="60"/>
      <c r="L1667" s="28">
        <v>15753</v>
      </c>
      <c r="M1667" s="51">
        <v>15753</v>
      </c>
      <c r="N1667" s="51">
        <v>15753</v>
      </c>
      <c r="O1667" s="51">
        <v>15753</v>
      </c>
      <c r="P1667" s="51">
        <v>15753</v>
      </c>
      <c r="Q1667" s="51">
        <v>15753</v>
      </c>
      <c r="R1667" s="51">
        <v>15753</v>
      </c>
      <c r="S1667" s="51">
        <v>15753</v>
      </c>
      <c r="T1667" s="51">
        <v>15753</v>
      </c>
    </row>
    <row r="1668" spans="1:20" s="26" customFormat="1" ht="81.75" customHeight="1" x14ac:dyDescent="0.3">
      <c r="A1668" s="13">
        <v>1665</v>
      </c>
      <c r="B1668" s="376"/>
      <c r="C1668" s="60" t="s">
        <v>2699</v>
      </c>
      <c r="D1668" s="60" t="s">
        <v>570</v>
      </c>
      <c r="E1668" s="377"/>
      <c r="F1668" s="60"/>
      <c r="G1668" s="429"/>
      <c r="H1668" s="430"/>
      <c r="I1668" s="60"/>
      <c r="J1668" s="430"/>
      <c r="K1668" s="60"/>
      <c r="L1668" s="28">
        <v>26712</v>
      </c>
      <c r="M1668" s="51">
        <v>26712</v>
      </c>
      <c r="N1668" s="51">
        <v>26712</v>
      </c>
      <c r="O1668" s="51">
        <v>26712</v>
      </c>
      <c r="P1668" s="51">
        <v>26712</v>
      </c>
      <c r="Q1668" s="51">
        <v>26712</v>
      </c>
      <c r="R1668" s="51">
        <v>26712</v>
      </c>
      <c r="S1668" s="51">
        <v>26712</v>
      </c>
      <c r="T1668" s="51">
        <v>26712</v>
      </c>
    </row>
    <row r="1669" spans="1:20" s="26" customFormat="1" ht="81.75" customHeight="1" x14ac:dyDescent="0.3">
      <c r="A1669" s="13">
        <v>1666</v>
      </c>
      <c r="B1669" s="376"/>
      <c r="C1669" s="60" t="s">
        <v>2700</v>
      </c>
      <c r="D1669" s="60" t="s">
        <v>570</v>
      </c>
      <c r="E1669" s="377"/>
      <c r="F1669" s="60"/>
      <c r="G1669" s="429"/>
      <c r="H1669" s="430"/>
      <c r="I1669" s="60"/>
      <c r="J1669" s="430"/>
      <c r="K1669" s="60"/>
      <c r="L1669" s="28">
        <v>47945</v>
      </c>
      <c r="M1669" s="51">
        <v>47945</v>
      </c>
      <c r="N1669" s="51">
        <v>47945</v>
      </c>
      <c r="O1669" s="51">
        <v>47945</v>
      </c>
      <c r="P1669" s="51">
        <v>47945</v>
      </c>
      <c r="Q1669" s="51">
        <v>47945</v>
      </c>
      <c r="R1669" s="51">
        <v>47945</v>
      </c>
      <c r="S1669" s="51">
        <v>47945</v>
      </c>
      <c r="T1669" s="51">
        <v>47945</v>
      </c>
    </row>
    <row r="1670" spans="1:20" s="26" customFormat="1" ht="81.75" customHeight="1" x14ac:dyDescent="0.3">
      <c r="A1670" s="13">
        <v>1667</v>
      </c>
      <c r="B1670" s="376"/>
      <c r="C1670" s="60" t="s">
        <v>2701</v>
      </c>
      <c r="D1670" s="60" t="s">
        <v>570</v>
      </c>
      <c r="E1670" s="377"/>
      <c r="F1670" s="60"/>
      <c r="G1670" s="429"/>
      <c r="H1670" s="430"/>
      <c r="I1670" s="60"/>
      <c r="J1670" s="430"/>
      <c r="K1670" s="60"/>
      <c r="L1670" s="28">
        <v>61644</v>
      </c>
      <c r="M1670" s="51">
        <v>61644</v>
      </c>
      <c r="N1670" s="51">
        <v>61644</v>
      </c>
      <c r="O1670" s="51">
        <v>61644</v>
      </c>
      <c r="P1670" s="51">
        <v>61644</v>
      </c>
      <c r="Q1670" s="51">
        <v>61644</v>
      </c>
      <c r="R1670" s="51">
        <v>61644</v>
      </c>
      <c r="S1670" s="51">
        <v>61644</v>
      </c>
      <c r="T1670" s="51">
        <v>61644</v>
      </c>
    </row>
    <row r="1671" spans="1:20" s="26" customFormat="1" ht="68.25" customHeight="1" x14ac:dyDescent="0.3">
      <c r="A1671" s="13">
        <v>1668</v>
      </c>
      <c r="B1671" s="376"/>
      <c r="C1671" s="60" t="s">
        <v>2702</v>
      </c>
      <c r="D1671" s="60" t="s">
        <v>570</v>
      </c>
      <c r="E1671" s="377"/>
      <c r="F1671" s="60"/>
      <c r="G1671" s="429"/>
      <c r="H1671" s="430"/>
      <c r="I1671" s="60"/>
      <c r="J1671" s="430"/>
      <c r="K1671" s="60"/>
      <c r="L1671" s="28">
        <v>5200</v>
      </c>
      <c r="M1671" s="51">
        <v>5200</v>
      </c>
      <c r="N1671" s="51">
        <v>5200</v>
      </c>
      <c r="O1671" s="51">
        <v>5200</v>
      </c>
      <c r="P1671" s="51">
        <v>5200</v>
      </c>
      <c r="Q1671" s="51">
        <v>5200</v>
      </c>
      <c r="R1671" s="51">
        <v>5200</v>
      </c>
      <c r="S1671" s="51">
        <v>5200</v>
      </c>
      <c r="T1671" s="51">
        <v>5200</v>
      </c>
    </row>
    <row r="1672" spans="1:20" s="26" customFormat="1" ht="68.25" customHeight="1" x14ac:dyDescent="0.3">
      <c r="A1672" s="13">
        <v>1669</v>
      </c>
      <c r="B1672" s="376"/>
      <c r="C1672" s="60" t="s">
        <v>2703</v>
      </c>
      <c r="D1672" s="60" t="s">
        <v>570</v>
      </c>
      <c r="E1672" s="377"/>
      <c r="F1672" s="60"/>
      <c r="G1672" s="429"/>
      <c r="H1672" s="430"/>
      <c r="I1672" s="60"/>
      <c r="J1672" s="430"/>
      <c r="K1672" s="60"/>
      <c r="L1672" s="28">
        <v>7500</v>
      </c>
      <c r="M1672" s="51">
        <v>7500</v>
      </c>
      <c r="N1672" s="51">
        <v>7500</v>
      </c>
      <c r="O1672" s="51">
        <v>7500</v>
      </c>
      <c r="P1672" s="51">
        <v>7500</v>
      </c>
      <c r="Q1672" s="51">
        <v>7500</v>
      </c>
      <c r="R1672" s="51">
        <v>7500</v>
      </c>
      <c r="S1672" s="51">
        <v>7500</v>
      </c>
      <c r="T1672" s="51">
        <v>7500</v>
      </c>
    </row>
    <row r="1673" spans="1:20" s="26" customFormat="1" ht="68.25" customHeight="1" x14ac:dyDescent="0.3">
      <c r="A1673" s="13">
        <v>1670</v>
      </c>
      <c r="B1673" s="376"/>
      <c r="C1673" s="60" t="s">
        <v>2704</v>
      </c>
      <c r="D1673" s="60" t="s">
        <v>570</v>
      </c>
      <c r="E1673" s="377"/>
      <c r="F1673" s="60"/>
      <c r="G1673" s="429"/>
      <c r="H1673" s="430"/>
      <c r="I1673" s="60"/>
      <c r="J1673" s="430"/>
      <c r="K1673" s="60"/>
      <c r="L1673" s="28">
        <v>14400</v>
      </c>
      <c r="M1673" s="51">
        <v>14400</v>
      </c>
      <c r="N1673" s="51">
        <v>14400</v>
      </c>
      <c r="O1673" s="51">
        <v>14400</v>
      </c>
      <c r="P1673" s="51">
        <v>14400</v>
      </c>
      <c r="Q1673" s="51">
        <v>14400</v>
      </c>
      <c r="R1673" s="51">
        <v>14400</v>
      </c>
      <c r="S1673" s="51">
        <v>14400</v>
      </c>
      <c r="T1673" s="51">
        <v>14400</v>
      </c>
    </row>
    <row r="1674" spans="1:20" s="26" customFormat="1" ht="68.25" customHeight="1" x14ac:dyDescent="0.3">
      <c r="A1674" s="13">
        <v>1671</v>
      </c>
      <c r="B1674" s="376"/>
      <c r="C1674" s="60" t="s">
        <v>2705</v>
      </c>
      <c r="D1674" s="60" t="s">
        <v>567</v>
      </c>
      <c r="E1674" s="60" t="s">
        <v>2706</v>
      </c>
      <c r="F1674" s="60"/>
      <c r="G1674" s="429"/>
      <c r="H1674" s="430"/>
      <c r="I1674" s="60"/>
      <c r="J1674" s="430"/>
      <c r="K1674" s="60"/>
      <c r="L1674" s="28">
        <v>27000</v>
      </c>
      <c r="M1674" s="51">
        <v>27000</v>
      </c>
      <c r="N1674" s="51">
        <v>27000</v>
      </c>
      <c r="O1674" s="51">
        <v>27000</v>
      </c>
      <c r="P1674" s="51">
        <v>27000</v>
      </c>
      <c r="Q1674" s="51">
        <v>27000</v>
      </c>
      <c r="R1674" s="51">
        <v>27000</v>
      </c>
      <c r="S1674" s="51">
        <v>27000</v>
      </c>
      <c r="T1674" s="51">
        <v>27000</v>
      </c>
    </row>
    <row r="1675" spans="1:20" s="26" customFormat="1" ht="68.25" customHeight="1" x14ac:dyDescent="0.3">
      <c r="A1675" s="13">
        <v>1672</v>
      </c>
      <c r="B1675" s="376"/>
      <c r="C1675" s="60" t="s">
        <v>2707</v>
      </c>
      <c r="D1675" s="60" t="s">
        <v>567</v>
      </c>
      <c r="E1675" s="60" t="s">
        <v>2706</v>
      </c>
      <c r="F1675" s="60"/>
      <c r="G1675" s="429"/>
      <c r="H1675" s="430"/>
      <c r="I1675" s="60"/>
      <c r="J1675" s="430"/>
      <c r="K1675" s="60"/>
      <c r="L1675" s="28">
        <v>45000</v>
      </c>
      <c r="M1675" s="51">
        <v>45000</v>
      </c>
      <c r="N1675" s="51">
        <v>45000</v>
      </c>
      <c r="O1675" s="51">
        <v>45000</v>
      </c>
      <c r="P1675" s="51">
        <v>45000</v>
      </c>
      <c r="Q1675" s="51">
        <v>45000</v>
      </c>
      <c r="R1675" s="51">
        <v>45000</v>
      </c>
      <c r="S1675" s="51">
        <v>45000</v>
      </c>
      <c r="T1675" s="51">
        <v>45000</v>
      </c>
    </row>
    <row r="1676" spans="1:20" s="26" customFormat="1" ht="68.25" customHeight="1" x14ac:dyDescent="0.3">
      <c r="A1676" s="13">
        <v>1673</v>
      </c>
      <c r="B1676" s="376"/>
      <c r="C1676" s="60" t="s">
        <v>2708</v>
      </c>
      <c r="D1676" s="60" t="s">
        <v>567</v>
      </c>
      <c r="E1676" s="60" t="s">
        <v>2706</v>
      </c>
      <c r="F1676" s="60"/>
      <c r="G1676" s="429"/>
      <c r="H1676" s="430"/>
      <c r="I1676" s="60"/>
      <c r="J1676" s="430"/>
      <c r="K1676" s="60"/>
      <c r="L1676" s="28">
        <v>80000</v>
      </c>
      <c r="M1676" s="51">
        <v>80000</v>
      </c>
      <c r="N1676" s="51">
        <v>80000</v>
      </c>
      <c r="O1676" s="51">
        <v>80000</v>
      </c>
      <c r="P1676" s="51">
        <v>80000</v>
      </c>
      <c r="Q1676" s="51">
        <v>80000</v>
      </c>
      <c r="R1676" s="51">
        <v>80000</v>
      </c>
      <c r="S1676" s="51">
        <v>80000</v>
      </c>
      <c r="T1676" s="51">
        <v>80000</v>
      </c>
    </row>
    <row r="1677" spans="1:20" s="26" customFormat="1" ht="68.25" customHeight="1" x14ac:dyDescent="0.3">
      <c r="A1677" s="13">
        <v>1674</v>
      </c>
      <c r="B1677" s="376"/>
      <c r="C1677" s="60" t="s">
        <v>2773</v>
      </c>
      <c r="D1677" s="60" t="s">
        <v>567</v>
      </c>
      <c r="E1677" s="60" t="s">
        <v>2706</v>
      </c>
      <c r="F1677" s="60"/>
      <c r="G1677" s="429"/>
      <c r="H1677" s="430"/>
      <c r="I1677" s="60"/>
      <c r="J1677" s="430"/>
      <c r="K1677" s="60"/>
      <c r="L1677" s="28">
        <v>6676</v>
      </c>
      <c r="M1677" s="51"/>
      <c r="N1677" s="51">
        <v>6676</v>
      </c>
      <c r="O1677" s="51">
        <v>6676</v>
      </c>
      <c r="P1677" s="51">
        <v>6676</v>
      </c>
      <c r="Q1677" s="51">
        <v>6676</v>
      </c>
      <c r="R1677" s="51">
        <v>6676</v>
      </c>
      <c r="S1677" s="51">
        <v>6676</v>
      </c>
      <c r="T1677" s="51">
        <v>6676</v>
      </c>
    </row>
    <row r="1678" spans="1:20" s="26" customFormat="1" ht="68.25" customHeight="1" x14ac:dyDescent="0.3">
      <c r="A1678" s="13">
        <v>1675</v>
      </c>
      <c r="B1678" s="376"/>
      <c r="C1678" s="60" t="s">
        <v>2774</v>
      </c>
      <c r="D1678" s="60" t="s">
        <v>567</v>
      </c>
      <c r="E1678" s="60" t="s">
        <v>2706</v>
      </c>
      <c r="F1678" s="60"/>
      <c r="G1678" s="429"/>
      <c r="H1678" s="430"/>
      <c r="I1678" s="60"/>
      <c r="J1678" s="430"/>
      <c r="K1678" s="60"/>
      <c r="L1678" s="28">
        <v>8200</v>
      </c>
      <c r="M1678" s="51"/>
      <c r="N1678" s="51">
        <v>8200</v>
      </c>
      <c r="O1678" s="51">
        <v>8200</v>
      </c>
      <c r="P1678" s="51">
        <v>8200</v>
      </c>
      <c r="Q1678" s="51">
        <v>8200</v>
      </c>
      <c r="R1678" s="51">
        <v>8200</v>
      </c>
      <c r="S1678" s="51">
        <v>8200</v>
      </c>
      <c r="T1678" s="51">
        <v>8200</v>
      </c>
    </row>
    <row r="1679" spans="1:20" s="26" customFormat="1" ht="111.75" customHeight="1" x14ac:dyDescent="0.3">
      <c r="A1679" s="13">
        <v>1676</v>
      </c>
      <c r="B1679" s="376"/>
      <c r="C1679" s="60" t="s">
        <v>2775</v>
      </c>
      <c r="D1679" s="60" t="s">
        <v>567</v>
      </c>
      <c r="E1679" s="60" t="s">
        <v>2706</v>
      </c>
      <c r="F1679" s="60"/>
      <c r="G1679" s="429"/>
      <c r="H1679" s="430"/>
      <c r="I1679" s="60"/>
      <c r="J1679" s="430"/>
      <c r="K1679" s="60"/>
      <c r="L1679" s="28">
        <v>9000</v>
      </c>
      <c r="M1679" s="51"/>
      <c r="N1679" s="51">
        <v>9000</v>
      </c>
      <c r="O1679" s="51">
        <v>9000</v>
      </c>
      <c r="P1679" s="51">
        <v>9000</v>
      </c>
      <c r="Q1679" s="51">
        <v>9000</v>
      </c>
      <c r="R1679" s="51">
        <v>9000</v>
      </c>
      <c r="S1679" s="51">
        <v>9000</v>
      </c>
      <c r="T1679" s="51">
        <v>9000</v>
      </c>
    </row>
    <row r="1680" spans="1:20" s="26" customFormat="1" ht="111.75" customHeight="1" x14ac:dyDescent="0.3">
      <c r="A1680" s="13">
        <v>1677</v>
      </c>
      <c r="B1680" s="376"/>
      <c r="C1680" s="60" t="s">
        <v>2776</v>
      </c>
      <c r="D1680" s="60" t="s">
        <v>567</v>
      </c>
      <c r="E1680" s="60" t="s">
        <v>2706</v>
      </c>
      <c r="F1680" s="60"/>
      <c r="G1680" s="429"/>
      <c r="H1680" s="430"/>
      <c r="I1680" s="60"/>
      <c r="J1680" s="430"/>
      <c r="K1680" s="60"/>
      <c r="L1680" s="28">
        <v>14850</v>
      </c>
      <c r="M1680" s="51"/>
      <c r="N1680" s="51">
        <v>14850</v>
      </c>
      <c r="O1680" s="51">
        <v>14850</v>
      </c>
      <c r="P1680" s="51">
        <v>14850</v>
      </c>
      <c r="Q1680" s="51">
        <v>14850</v>
      </c>
      <c r="R1680" s="51">
        <v>14850</v>
      </c>
      <c r="S1680" s="51">
        <v>14850</v>
      </c>
      <c r="T1680" s="51">
        <v>14850</v>
      </c>
    </row>
    <row r="1681" spans="1:20" s="26" customFormat="1" ht="68.25" customHeight="1" x14ac:dyDescent="0.3">
      <c r="A1681" s="13">
        <v>1678</v>
      </c>
      <c r="B1681" s="376"/>
      <c r="C1681" s="60" t="s">
        <v>2777</v>
      </c>
      <c r="D1681" s="60" t="s">
        <v>567</v>
      </c>
      <c r="E1681" s="60" t="s">
        <v>2706</v>
      </c>
      <c r="F1681" s="60"/>
      <c r="G1681" s="429"/>
      <c r="H1681" s="430"/>
      <c r="I1681" s="60"/>
      <c r="J1681" s="430"/>
      <c r="K1681" s="60"/>
      <c r="L1681" s="28">
        <v>22500</v>
      </c>
      <c r="M1681" s="51"/>
      <c r="N1681" s="51">
        <v>22500</v>
      </c>
      <c r="O1681" s="51">
        <v>22500</v>
      </c>
      <c r="P1681" s="51">
        <v>22500</v>
      </c>
      <c r="Q1681" s="51">
        <v>22500</v>
      </c>
      <c r="R1681" s="51">
        <v>22500</v>
      </c>
      <c r="S1681" s="51">
        <v>22500</v>
      </c>
      <c r="T1681" s="51">
        <v>22500</v>
      </c>
    </row>
    <row r="1682" spans="1:20" s="26" customFormat="1" ht="68.25" customHeight="1" x14ac:dyDescent="0.3">
      <c r="A1682" s="13">
        <v>1679</v>
      </c>
      <c r="B1682" s="376"/>
      <c r="C1682" s="60" t="s">
        <v>2778</v>
      </c>
      <c r="D1682" s="60" t="s">
        <v>567</v>
      </c>
      <c r="E1682" s="60" t="s">
        <v>2706</v>
      </c>
      <c r="F1682" s="60"/>
      <c r="G1682" s="429"/>
      <c r="H1682" s="430"/>
      <c r="I1682" s="60"/>
      <c r="J1682" s="430"/>
      <c r="K1682" s="60"/>
      <c r="L1682" s="28">
        <v>9750</v>
      </c>
      <c r="M1682" s="51"/>
      <c r="N1682" s="51">
        <v>9750</v>
      </c>
      <c r="O1682" s="51">
        <v>9750</v>
      </c>
      <c r="P1682" s="51">
        <v>9750</v>
      </c>
      <c r="Q1682" s="51">
        <v>9750</v>
      </c>
      <c r="R1682" s="51">
        <v>9750</v>
      </c>
      <c r="S1682" s="51">
        <v>9750</v>
      </c>
      <c r="T1682" s="51">
        <v>9750</v>
      </c>
    </row>
    <row r="1683" spans="1:20" s="26" customFormat="1" ht="68.25" customHeight="1" x14ac:dyDescent="0.3">
      <c r="A1683" s="13">
        <v>1680</v>
      </c>
      <c r="B1683" s="376"/>
      <c r="C1683" s="60" t="s">
        <v>2779</v>
      </c>
      <c r="D1683" s="60" t="s">
        <v>567</v>
      </c>
      <c r="E1683" s="60" t="s">
        <v>2706</v>
      </c>
      <c r="F1683" s="60"/>
      <c r="G1683" s="429"/>
      <c r="H1683" s="430"/>
      <c r="I1683" s="60"/>
      <c r="J1683" s="430"/>
      <c r="K1683" s="60"/>
      <c r="L1683" s="28">
        <v>5506</v>
      </c>
      <c r="M1683" s="51"/>
      <c r="N1683" s="51">
        <v>5506</v>
      </c>
      <c r="O1683" s="51">
        <v>5506</v>
      </c>
      <c r="P1683" s="51">
        <v>5506</v>
      </c>
      <c r="Q1683" s="51">
        <v>5506</v>
      </c>
      <c r="R1683" s="51">
        <v>5506</v>
      </c>
      <c r="S1683" s="51">
        <v>5506</v>
      </c>
      <c r="T1683" s="51">
        <v>5506</v>
      </c>
    </row>
    <row r="1684" spans="1:20" s="26" customFormat="1" ht="68.25" customHeight="1" x14ac:dyDescent="0.3">
      <c r="A1684" s="13">
        <v>1681</v>
      </c>
      <c r="B1684" s="376"/>
      <c r="C1684" s="60" t="s">
        <v>2780</v>
      </c>
      <c r="D1684" s="60" t="s">
        <v>567</v>
      </c>
      <c r="E1684" s="60" t="s">
        <v>2706</v>
      </c>
      <c r="F1684" s="60"/>
      <c r="G1684" s="429"/>
      <c r="H1684" s="430"/>
      <c r="I1684" s="60"/>
      <c r="J1684" s="430"/>
      <c r="K1684" s="60"/>
      <c r="L1684" s="28">
        <v>5506</v>
      </c>
      <c r="M1684" s="51"/>
      <c r="N1684" s="51">
        <v>5506</v>
      </c>
      <c r="O1684" s="51">
        <v>5506</v>
      </c>
      <c r="P1684" s="51">
        <v>5506</v>
      </c>
      <c r="Q1684" s="51">
        <v>5506</v>
      </c>
      <c r="R1684" s="51">
        <v>5506</v>
      </c>
      <c r="S1684" s="51">
        <v>5506</v>
      </c>
      <c r="T1684" s="51">
        <v>5506</v>
      </c>
    </row>
    <row r="1685" spans="1:20" s="10" customFormat="1" ht="65.099999999999994" customHeight="1" x14ac:dyDescent="0.3">
      <c r="A1685" s="13">
        <v>1682</v>
      </c>
      <c r="B1685" s="376"/>
      <c r="C1685" s="22" t="s">
        <v>820</v>
      </c>
      <c r="D1685" s="56" t="s">
        <v>700</v>
      </c>
      <c r="E1685" s="55" t="s">
        <v>821</v>
      </c>
      <c r="F1685" s="53" t="s">
        <v>822</v>
      </c>
      <c r="G1685" s="376" t="s">
        <v>1271</v>
      </c>
      <c r="H1685" s="373" t="s">
        <v>17</v>
      </c>
      <c r="I1685" s="373" t="s">
        <v>823</v>
      </c>
      <c r="J1685" s="389" t="s">
        <v>396</v>
      </c>
      <c r="K1685" s="53"/>
      <c r="L1685" s="51">
        <v>2030</v>
      </c>
      <c r="M1685" s="51">
        <v>2030</v>
      </c>
      <c r="N1685" s="51">
        <v>2030</v>
      </c>
      <c r="O1685" s="51">
        <v>2030</v>
      </c>
      <c r="P1685" s="51">
        <v>2030</v>
      </c>
      <c r="Q1685" s="51">
        <v>2030</v>
      </c>
      <c r="R1685" s="5">
        <v>2030</v>
      </c>
      <c r="S1685" s="51">
        <v>2030</v>
      </c>
      <c r="T1685" s="51">
        <v>2030</v>
      </c>
    </row>
    <row r="1686" spans="1:20" s="10" customFormat="1" ht="65.099999999999994" customHeight="1" x14ac:dyDescent="0.3">
      <c r="A1686" s="13">
        <v>1683</v>
      </c>
      <c r="B1686" s="376"/>
      <c r="C1686" s="22" t="s">
        <v>824</v>
      </c>
      <c r="D1686" s="56" t="s">
        <v>700</v>
      </c>
      <c r="E1686" s="55" t="s">
        <v>825</v>
      </c>
      <c r="F1686" s="53" t="s">
        <v>822</v>
      </c>
      <c r="G1686" s="376"/>
      <c r="H1686" s="373"/>
      <c r="I1686" s="373"/>
      <c r="J1686" s="389"/>
      <c r="K1686" s="53"/>
      <c r="L1686" s="51">
        <v>5700</v>
      </c>
      <c r="M1686" s="51">
        <v>5700</v>
      </c>
      <c r="N1686" s="51">
        <v>5700</v>
      </c>
      <c r="O1686" s="51">
        <v>5700</v>
      </c>
      <c r="P1686" s="51">
        <v>5700</v>
      </c>
      <c r="Q1686" s="51">
        <v>5700</v>
      </c>
      <c r="R1686" s="5">
        <v>5700</v>
      </c>
      <c r="S1686" s="51">
        <v>5700</v>
      </c>
      <c r="T1686" s="51">
        <v>5700</v>
      </c>
    </row>
    <row r="1687" spans="1:20" s="10" customFormat="1" ht="65.099999999999994" customHeight="1" x14ac:dyDescent="0.3">
      <c r="A1687" s="13">
        <v>1684</v>
      </c>
      <c r="B1687" s="376"/>
      <c r="C1687" s="22" t="s">
        <v>826</v>
      </c>
      <c r="D1687" s="56" t="s">
        <v>700</v>
      </c>
      <c r="E1687" s="373" t="s">
        <v>827</v>
      </c>
      <c r="F1687" s="53" t="s">
        <v>822</v>
      </c>
      <c r="G1687" s="376"/>
      <c r="H1687" s="373"/>
      <c r="I1687" s="373"/>
      <c r="J1687" s="389"/>
      <c r="K1687" s="53"/>
      <c r="L1687" s="51">
        <v>11800</v>
      </c>
      <c r="M1687" s="51">
        <v>11800</v>
      </c>
      <c r="N1687" s="51">
        <v>11800</v>
      </c>
      <c r="O1687" s="51">
        <v>11800</v>
      </c>
      <c r="P1687" s="51">
        <v>11800</v>
      </c>
      <c r="Q1687" s="51">
        <v>11800</v>
      </c>
      <c r="R1687" s="5">
        <v>11800</v>
      </c>
      <c r="S1687" s="51">
        <v>11800</v>
      </c>
      <c r="T1687" s="51">
        <v>11800</v>
      </c>
    </row>
    <row r="1688" spans="1:20" s="10" customFormat="1" ht="65.099999999999994" customHeight="1" x14ac:dyDescent="0.3">
      <c r="A1688" s="13">
        <v>1685</v>
      </c>
      <c r="B1688" s="376"/>
      <c r="C1688" s="22" t="s">
        <v>828</v>
      </c>
      <c r="D1688" s="56" t="s">
        <v>700</v>
      </c>
      <c r="E1688" s="373"/>
      <c r="F1688" s="53" t="s">
        <v>822</v>
      </c>
      <c r="G1688" s="376"/>
      <c r="H1688" s="373"/>
      <c r="I1688" s="373"/>
      <c r="J1688" s="389"/>
      <c r="K1688" s="53"/>
      <c r="L1688" s="51">
        <v>19000</v>
      </c>
      <c r="M1688" s="51">
        <v>19000</v>
      </c>
      <c r="N1688" s="51">
        <v>19000</v>
      </c>
      <c r="O1688" s="51">
        <v>19000</v>
      </c>
      <c r="P1688" s="51">
        <v>19000</v>
      </c>
      <c r="Q1688" s="51">
        <v>19000</v>
      </c>
      <c r="R1688" s="5">
        <v>19000</v>
      </c>
      <c r="S1688" s="51">
        <v>19000</v>
      </c>
      <c r="T1688" s="51">
        <v>19000</v>
      </c>
    </row>
    <row r="1689" spans="1:20" s="10" customFormat="1" ht="65.099999999999994" customHeight="1" x14ac:dyDescent="0.3">
      <c r="A1689" s="13">
        <v>1686</v>
      </c>
      <c r="B1689" s="376"/>
      <c r="C1689" s="22" t="s">
        <v>829</v>
      </c>
      <c r="D1689" s="56" t="s">
        <v>700</v>
      </c>
      <c r="E1689" s="373" t="s">
        <v>830</v>
      </c>
      <c r="F1689" s="53" t="s">
        <v>822</v>
      </c>
      <c r="G1689" s="376"/>
      <c r="H1689" s="373"/>
      <c r="I1689" s="373"/>
      <c r="J1689" s="389"/>
      <c r="K1689" s="53"/>
      <c r="L1689" s="51">
        <v>5400</v>
      </c>
      <c r="M1689" s="51">
        <v>5400</v>
      </c>
      <c r="N1689" s="51">
        <v>5400</v>
      </c>
      <c r="O1689" s="51">
        <v>5400</v>
      </c>
      <c r="P1689" s="51">
        <v>5400</v>
      </c>
      <c r="Q1689" s="51">
        <v>5400</v>
      </c>
      <c r="R1689" s="5">
        <v>5400</v>
      </c>
      <c r="S1689" s="51">
        <v>5400</v>
      </c>
      <c r="T1689" s="51">
        <v>5400</v>
      </c>
    </row>
    <row r="1690" spans="1:20" s="10" customFormat="1" ht="65.099999999999994" customHeight="1" x14ac:dyDescent="0.3">
      <c r="A1690" s="13">
        <v>1687</v>
      </c>
      <c r="B1690" s="376"/>
      <c r="C1690" s="22" t="s">
        <v>831</v>
      </c>
      <c r="D1690" s="56" t="s">
        <v>700</v>
      </c>
      <c r="E1690" s="373"/>
      <c r="F1690" s="53" t="s">
        <v>822</v>
      </c>
      <c r="G1690" s="376"/>
      <c r="H1690" s="373"/>
      <c r="I1690" s="373"/>
      <c r="J1690" s="389"/>
      <c r="K1690" s="53"/>
      <c r="L1690" s="51">
        <v>8800</v>
      </c>
      <c r="M1690" s="51">
        <v>8800</v>
      </c>
      <c r="N1690" s="51">
        <v>8800</v>
      </c>
      <c r="O1690" s="51">
        <v>8800</v>
      </c>
      <c r="P1690" s="51">
        <v>8800</v>
      </c>
      <c r="Q1690" s="51">
        <v>8800</v>
      </c>
      <c r="R1690" s="5">
        <v>8800</v>
      </c>
      <c r="S1690" s="51">
        <v>8800</v>
      </c>
      <c r="T1690" s="51">
        <v>8800</v>
      </c>
    </row>
    <row r="1691" spans="1:20" s="10" customFormat="1" ht="65.099999999999994" customHeight="1" x14ac:dyDescent="0.3">
      <c r="A1691" s="13">
        <v>1688</v>
      </c>
      <c r="B1691" s="376"/>
      <c r="C1691" s="22" t="s">
        <v>832</v>
      </c>
      <c r="D1691" s="56" t="s">
        <v>700</v>
      </c>
      <c r="E1691" s="373"/>
      <c r="F1691" s="53" t="s">
        <v>822</v>
      </c>
      <c r="G1691" s="376"/>
      <c r="H1691" s="373"/>
      <c r="I1691" s="373"/>
      <c r="J1691" s="389"/>
      <c r="K1691" s="53"/>
      <c r="L1691" s="51">
        <v>13400</v>
      </c>
      <c r="M1691" s="51">
        <v>13400</v>
      </c>
      <c r="N1691" s="51">
        <v>13400</v>
      </c>
      <c r="O1691" s="51">
        <v>13400</v>
      </c>
      <c r="P1691" s="51">
        <v>13400</v>
      </c>
      <c r="Q1691" s="51">
        <v>13400</v>
      </c>
      <c r="R1691" s="5">
        <v>13400</v>
      </c>
      <c r="S1691" s="51">
        <v>13400</v>
      </c>
      <c r="T1691" s="51">
        <v>13400</v>
      </c>
    </row>
    <row r="1692" spans="1:20" s="10" customFormat="1" ht="65.099999999999994" customHeight="1" x14ac:dyDescent="0.3">
      <c r="A1692" s="13">
        <v>1689</v>
      </c>
      <c r="B1692" s="376"/>
      <c r="C1692" s="22" t="s">
        <v>833</v>
      </c>
      <c r="D1692" s="56" t="s">
        <v>700</v>
      </c>
      <c r="E1692" s="373"/>
      <c r="F1692" s="53" t="s">
        <v>822</v>
      </c>
      <c r="G1692" s="376"/>
      <c r="H1692" s="373"/>
      <c r="I1692" s="373"/>
      <c r="J1692" s="389"/>
      <c r="K1692" s="53"/>
      <c r="L1692" s="51">
        <v>19600</v>
      </c>
      <c r="M1692" s="51">
        <v>19600</v>
      </c>
      <c r="N1692" s="51">
        <v>19600</v>
      </c>
      <c r="O1692" s="51">
        <v>19600</v>
      </c>
      <c r="P1692" s="51">
        <v>19600</v>
      </c>
      <c r="Q1692" s="51">
        <v>19600</v>
      </c>
      <c r="R1692" s="5">
        <v>19600</v>
      </c>
      <c r="S1692" s="51">
        <v>19600</v>
      </c>
      <c r="T1692" s="51">
        <v>19600</v>
      </c>
    </row>
    <row r="1693" spans="1:20" s="10" customFormat="1" ht="65.099999999999994" customHeight="1" x14ac:dyDescent="0.3">
      <c r="A1693" s="13">
        <v>1690</v>
      </c>
      <c r="B1693" s="376"/>
      <c r="C1693" s="22" t="s">
        <v>834</v>
      </c>
      <c r="D1693" s="56" t="s">
        <v>700</v>
      </c>
      <c r="E1693" s="373"/>
      <c r="F1693" s="388" t="s">
        <v>1272</v>
      </c>
      <c r="G1693" s="376"/>
      <c r="H1693" s="373"/>
      <c r="I1693" s="373"/>
      <c r="J1693" s="389"/>
      <c r="K1693" s="53"/>
      <c r="L1693" s="51">
        <v>49400</v>
      </c>
      <c r="M1693" s="51">
        <v>49400</v>
      </c>
      <c r="N1693" s="51">
        <v>49400</v>
      </c>
      <c r="O1693" s="51">
        <v>49400</v>
      </c>
      <c r="P1693" s="51">
        <v>49400</v>
      </c>
      <c r="Q1693" s="51">
        <v>49400</v>
      </c>
      <c r="R1693" s="5">
        <v>49400</v>
      </c>
      <c r="S1693" s="51">
        <v>49400</v>
      </c>
      <c r="T1693" s="51">
        <v>49400</v>
      </c>
    </row>
    <row r="1694" spans="1:20" s="10" customFormat="1" ht="65.099999999999994" customHeight="1" x14ac:dyDescent="0.3">
      <c r="A1694" s="13">
        <v>1691</v>
      </c>
      <c r="B1694" s="376"/>
      <c r="C1694" s="22" t="s">
        <v>836</v>
      </c>
      <c r="D1694" s="56" t="s">
        <v>700</v>
      </c>
      <c r="E1694" s="373" t="s">
        <v>835</v>
      </c>
      <c r="F1694" s="388"/>
      <c r="G1694" s="376"/>
      <c r="H1694" s="373"/>
      <c r="I1694" s="373"/>
      <c r="J1694" s="389"/>
      <c r="K1694" s="53"/>
      <c r="L1694" s="51">
        <v>25400</v>
      </c>
      <c r="M1694" s="51">
        <v>25400</v>
      </c>
      <c r="N1694" s="51">
        <v>25400</v>
      </c>
      <c r="O1694" s="51">
        <v>25400</v>
      </c>
      <c r="P1694" s="51">
        <v>25400</v>
      </c>
      <c r="Q1694" s="51">
        <v>25400</v>
      </c>
      <c r="R1694" s="5">
        <v>25400</v>
      </c>
      <c r="S1694" s="51">
        <v>25400</v>
      </c>
      <c r="T1694" s="51">
        <v>25400</v>
      </c>
    </row>
    <row r="1695" spans="1:20" s="10" customFormat="1" ht="65.099999999999994" customHeight="1" x14ac:dyDescent="0.3">
      <c r="A1695" s="13">
        <v>1692</v>
      </c>
      <c r="B1695" s="376"/>
      <c r="C1695" s="22" t="s">
        <v>837</v>
      </c>
      <c r="D1695" s="56" t="s">
        <v>700</v>
      </c>
      <c r="E1695" s="373"/>
      <c r="F1695" s="388"/>
      <c r="G1695" s="376"/>
      <c r="H1695" s="373"/>
      <c r="I1695" s="373"/>
      <c r="J1695" s="389"/>
      <c r="K1695" s="53"/>
      <c r="L1695" s="51">
        <v>36900</v>
      </c>
      <c r="M1695" s="51">
        <v>36900</v>
      </c>
      <c r="N1695" s="51">
        <v>36900</v>
      </c>
      <c r="O1695" s="51">
        <v>36900</v>
      </c>
      <c r="P1695" s="51">
        <v>36900</v>
      </c>
      <c r="Q1695" s="51">
        <v>36900</v>
      </c>
      <c r="R1695" s="5">
        <v>36900</v>
      </c>
      <c r="S1695" s="51">
        <v>36900</v>
      </c>
      <c r="T1695" s="51">
        <v>36900</v>
      </c>
    </row>
    <row r="1696" spans="1:20" s="10" customFormat="1" ht="65.099999999999994" customHeight="1" x14ac:dyDescent="0.3">
      <c r="A1696" s="13">
        <v>1693</v>
      </c>
      <c r="B1696" s="376"/>
      <c r="C1696" s="22" t="s">
        <v>838</v>
      </c>
      <c r="D1696" s="56" t="s">
        <v>700</v>
      </c>
      <c r="E1696" s="373"/>
      <c r="F1696" s="388"/>
      <c r="G1696" s="376"/>
      <c r="H1696" s="373"/>
      <c r="I1696" s="373"/>
      <c r="J1696" s="389"/>
      <c r="K1696" s="53"/>
      <c r="L1696" s="51">
        <v>50900</v>
      </c>
      <c r="M1696" s="51">
        <v>50900</v>
      </c>
      <c r="N1696" s="51">
        <v>50900</v>
      </c>
      <c r="O1696" s="51">
        <v>50900</v>
      </c>
      <c r="P1696" s="51">
        <v>50900</v>
      </c>
      <c r="Q1696" s="51">
        <v>50900</v>
      </c>
      <c r="R1696" s="5">
        <v>50900</v>
      </c>
      <c r="S1696" s="51">
        <v>50900</v>
      </c>
      <c r="T1696" s="51">
        <v>50900</v>
      </c>
    </row>
    <row r="1697" spans="1:20" s="10" customFormat="1" ht="65.099999999999994" customHeight="1" x14ac:dyDescent="0.3">
      <c r="A1697" s="13">
        <v>1694</v>
      </c>
      <c r="B1697" s="376"/>
      <c r="C1697" s="22" t="s">
        <v>839</v>
      </c>
      <c r="D1697" s="56" t="s">
        <v>700</v>
      </c>
      <c r="E1697" s="373"/>
      <c r="F1697" s="388"/>
      <c r="G1697" s="376"/>
      <c r="H1697" s="373"/>
      <c r="I1697" s="373"/>
      <c r="J1697" s="389"/>
      <c r="K1697" s="53"/>
      <c r="L1697" s="51">
        <v>64900</v>
      </c>
      <c r="M1697" s="51">
        <v>64900</v>
      </c>
      <c r="N1697" s="51">
        <v>64900</v>
      </c>
      <c r="O1697" s="51">
        <v>64900</v>
      </c>
      <c r="P1697" s="51">
        <v>64900</v>
      </c>
      <c r="Q1697" s="51">
        <v>64900</v>
      </c>
      <c r="R1697" s="5">
        <v>64900</v>
      </c>
      <c r="S1697" s="51">
        <v>64900</v>
      </c>
      <c r="T1697" s="51">
        <v>64900</v>
      </c>
    </row>
    <row r="1698" spans="1:20" s="10" customFormat="1" ht="65.099999999999994" customHeight="1" x14ac:dyDescent="0.3">
      <c r="A1698" s="13">
        <v>1695</v>
      </c>
      <c r="B1698" s="376"/>
      <c r="C1698" s="22" t="s">
        <v>840</v>
      </c>
      <c r="D1698" s="56" t="s">
        <v>700</v>
      </c>
      <c r="E1698" s="373"/>
      <c r="F1698" s="388"/>
      <c r="G1698" s="376"/>
      <c r="H1698" s="373"/>
      <c r="I1698" s="373"/>
      <c r="J1698" s="389"/>
      <c r="K1698" s="53"/>
      <c r="L1698" s="51">
        <v>93000</v>
      </c>
      <c r="M1698" s="51">
        <v>93000</v>
      </c>
      <c r="N1698" s="51">
        <v>93000</v>
      </c>
      <c r="O1698" s="51">
        <v>93000</v>
      </c>
      <c r="P1698" s="51">
        <v>93000</v>
      </c>
      <c r="Q1698" s="51">
        <v>93000</v>
      </c>
      <c r="R1698" s="5">
        <v>93000</v>
      </c>
      <c r="S1698" s="51">
        <v>93000</v>
      </c>
      <c r="T1698" s="51">
        <v>93000</v>
      </c>
    </row>
    <row r="1699" spans="1:20" s="10" customFormat="1" ht="65.099999999999994" customHeight="1" x14ac:dyDescent="0.3">
      <c r="A1699" s="13">
        <v>1696</v>
      </c>
      <c r="B1699" s="376"/>
      <c r="C1699" s="22" t="s">
        <v>841</v>
      </c>
      <c r="D1699" s="56" t="s">
        <v>700</v>
      </c>
      <c r="E1699" s="373"/>
      <c r="F1699" s="388"/>
      <c r="G1699" s="376"/>
      <c r="H1699" s="373"/>
      <c r="I1699" s="373"/>
      <c r="J1699" s="389"/>
      <c r="K1699" s="53"/>
      <c r="L1699" s="51">
        <v>148800</v>
      </c>
      <c r="M1699" s="51">
        <v>148800</v>
      </c>
      <c r="N1699" s="51">
        <v>148800</v>
      </c>
      <c r="O1699" s="51">
        <v>148800</v>
      </c>
      <c r="P1699" s="51">
        <v>148800</v>
      </c>
      <c r="Q1699" s="51">
        <v>148800</v>
      </c>
      <c r="R1699" s="5">
        <v>148800</v>
      </c>
      <c r="S1699" s="51">
        <v>148800</v>
      </c>
      <c r="T1699" s="51">
        <v>148800</v>
      </c>
    </row>
    <row r="1700" spans="1:20" s="10" customFormat="1" ht="65.099999999999994" customHeight="1" x14ac:dyDescent="0.3">
      <c r="A1700" s="13">
        <v>1697</v>
      </c>
      <c r="B1700" s="376"/>
      <c r="C1700" s="22" t="s">
        <v>843</v>
      </c>
      <c r="D1700" s="56" t="s">
        <v>700</v>
      </c>
      <c r="E1700" s="373" t="s">
        <v>842</v>
      </c>
      <c r="F1700" s="388"/>
      <c r="G1700" s="376"/>
      <c r="H1700" s="373"/>
      <c r="I1700" s="373"/>
      <c r="J1700" s="389"/>
      <c r="K1700" s="53"/>
      <c r="L1700" s="51">
        <v>212800</v>
      </c>
      <c r="M1700" s="51">
        <v>212800</v>
      </c>
      <c r="N1700" s="51">
        <v>212800</v>
      </c>
      <c r="O1700" s="51">
        <v>212800</v>
      </c>
      <c r="P1700" s="51">
        <v>212800</v>
      </c>
      <c r="Q1700" s="51">
        <v>212800</v>
      </c>
      <c r="R1700" s="5">
        <v>212800</v>
      </c>
      <c r="S1700" s="51">
        <v>212800</v>
      </c>
      <c r="T1700" s="51">
        <v>212800</v>
      </c>
    </row>
    <row r="1701" spans="1:20" s="10" customFormat="1" ht="65.099999999999994" customHeight="1" x14ac:dyDescent="0.3">
      <c r="A1701" s="13">
        <v>1698</v>
      </c>
      <c r="B1701" s="376"/>
      <c r="C1701" s="22" t="s">
        <v>844</v>
      </c>
      <c r="D1701" s="56" t="s">
        <v>700</v>
      </c>
      <c r="E1701" s="373"/>
      <c r="F1701" s="388"/>
      <c r="G1701" s="376"/>
      <c r="H1701" s="373"/>
      <c r="I1701" s="373"/>
      <c r="J1701" s="389"/>
      <c r="K1701" s="53"/>
      <c r="L1701" s="51">
        <v>313500</v>
      </c>
      <c r="M1701" s="51">
        <v>313500</v>
      </c>
      <c r="N1701" s="51">
        <v>313500</v>
      </c>
      <c r="O1701" s="51">
        <v>313500</v>
      </c>
      <c r="P1701" s="51">
        <v>313500</v>
      </c>
      <c r="Q1701" s="51">
        <v>313500</v>
      </c>
      <c r="R1701" s="5">
        <v>313500</v>
      </c>
      <c r="S1701" s="51">
        <v>313500</v>
      </c>
      <c r="T1701" s="51">
        <v>313500</v>
      </c>
    </row>
    <row r="1702" spans="1:20" s="10" customFormat="1" ht="65.099999999999994" customHeight="1" x14ac:dyDescent="0.3">
      <c r="A1702" s="13">
        <v>1699</v>
      </c>
      <c r="B1702" s="376"/>
      <c r="C1702" s="22" t="s">
        <v>845</v>
      </c>
      <c r="D1702" s="56" t="s">
        <v>700</v>
      </c>
      <c r="E1702" s="373"/>
      <c r="F1702" s="388"/>
      <c r="G1702" s="376"/>
      <c r="H1702" s="373"/>
      <c r="I1702" s="373"/>
      <c r="J1702" s="389"/>
      <c r="K1702" s="53"/>
      <c r="L1702" s="51">
        <v>557200</v>
      </c>
      <c r="M1702" s="51">
        <v>557200</v>
      </c>
      <c r="N1702" s="51">
        <v>557200</v>
      </c>
      <c r="O1702" s="51">
        <v>557200</v>
      </c>
      <c r="P1702" s="51">
        <v>557200</v>
      </c>
      <c r="Q1702" s="51">
        <v>557200</v>
      </c>
      <c r="R1702" s="5">
        <v>557200</v>
      </c>
      <c r="S1702" s="51">
        <v>557200</v>
      </c>
      <c r="T1702" s="51">
        <v>557200</v>
      </c>
    </row>
    <row r="1703" spans="1:20" s="10" customFormat="1" ht="65.099999999999994" customHeight="1" x14ac:dyDescent="0.3">
      <c r="A1703" s="13">
        <v>1700</v>
      </c>
      <c r="B1703" s="376"/>
      <c r="C1703" s="22" t="s">
        <v>846</v>
      </c>
      <c r="D1703" s="56" t="s">
        <v>700</v>
      </c>
      <c r="E1703" s="373"/>
      <c r="F1703" s="388"/>
      <c r="G1703" s="376"/>
      <c r="H1703" s="373"/>
      <c r="I1703" s="373"/>
      <c r="J1703" s="389"/>
      <c r="K1703" s="53"/>
      <c r="L1703" s="51">
        <v>820100</v>
      </c>
      <c r="M1703" s="51">
        <v>820100</v>
      </c>
      <c r="N1703" s="51">
        <v>820100</v>
      </c>
      <c r="O1703" s="51">
        <v>820100</v>
      </c>
      <c r="P1703" s="51">
        <v>820100</v>
      </c>
      <c r="Q1703" s="51">
        <v>820100</v>
      </c>
      <c r="R1703" s="5">
        <v>820100</v>
      </c>
      <c r="S1703" s="51">
        <v>820100</v>
      </c>
      <c r="T1703" s="51">
        <v>820100</v>
      </c>
    </row>
    <row r="1704" spans="1:20" s="10" customFormat="1" ht="65.099999999999994" customHeight="1" x14ac:dyDescent="0.3">
      <c r="A1704" s="13">
        <v>1701</v>
      </c>
      <c r="B1704" s="376"/>
      <c r="C1704" s="22" t="s">
        <v>847</v>
      </c>
      <c r="D1704" s="56" t="s">
        <v>700</v>
      </c>
      <c r="E1704" s="373"/>
      <c r="F1704" s="388"/>
      <c r="G1704" s="376"/>
      <c r="H1704" s="373"/>
      <c r="I1704" s="373"/>
      <c r="J1704" s="389"/>
      <c r="K1704" s="53"/>
      <c r="L1704" s="51">
        <v>237200</v>
      </c>
      <c r="M1704" s="51">
        <v>237200</v>
      </c>
      <c r="N1704" s="51">
        <v>237200</v>
      </c>
      <c r="O1704" s="51">
        <v>237200</v>
      </c>
      <c r="P1704" s="51">
        <v>237200</v>
      </c>
      <c r="Q1704" s="51">
        <v>237200</v>
      </c>
      <c r="R1704" s="5">
        <v>237200</v>
      </c>
      <c r="S1704" s="51">
        <v>237200</v>
      </c>
      <c r="T1704" s="51">
        <v>237200</v>
      </c>
    </row>
    <row r="1705" spans="1:20" s="10" customFormat="1" ht="65.099999999999994" customHeight="1" x14ac:dyDescent="0.3">
      <c r="A1705" s="13">
        <v>1702</v>
      </c>
      <c r="B1705" s="376"/>
      <c r="C1705" s="22" t="s">
        <v>848</v>
      </c>
      <c r="D1705" s="56" t="s">
        <v>700</v>
      </c>
      <c r="E1705" s="373"/>
      <c r="F1705" s="388"/>
      <c r="G1705" s="376"/>
      <c r="H1705" s="373"/>
      <c r="I1705" s="373"/>
      <c r="J1705" s="389"/>
      <c r="K1705" s="53"/>
      <c r="L1705" s="51">
        <v>339600</v>
      </c>
      <c r="M1705" s="51">
        <v>339600</v>
      </c>
      <c r="N1705" s="51">
        <v>339600</v>
      </c>
      <c r="O1705" s="51">
        <v>339600</v>
      </c>
      <c r="P1705" s="51">
        <v>339600</v>
      </c>
      <c r="Q1705" s="51">
        <v>339600</v>
      </c>
      <c r="R1705" s="5">
        <v>339600</v>
      </c>
      <c r="S1705" s="51">
        <v>339600</v>
      </c>
      <c r="T1705" s="51">
        <v>339600</v>
      </c>
    </row>
    <row r="1706" spans="1:20" s="10" customFormat="1" ht="65.099999999999994" customHeight="1" x14ac:dyDescent="0.3">
      <c r="A1706" s="13">
        <v>1703</v>
      </c>
      <c r="B1706" s="376"/>
      <c r="C1706" s="22" t="s">
        <v>849</v>
      </c>
      <c r="D1706" s="56" t="s">
        <v>700</v>
      </c>
      <c r="E1706" s="373"/>
      <c r="F1706" s="388"/>
      <c r="G1706" s="376"/>
      <c r="H1706" s="373"/>
      <c r="I1706" s="373"/>
      <c r="J1706" s="389"/>
      <c r="K1706" s="53"/>
      <c r="L1706" s="51">
        <v>549900</v>
      </c>
      <c r="M1706" s="51">
        <v>549900</v>
      </c>
      <c r="N1706" s="51">
        <v>549900</v>
      </c>
      <c r="O1706" s="51">
        <v>549900</v>
      </c>
      <c r="P1706" s="51">
        <v>549900</v>
      </c>
      <c r="Q1706" s="51">
        <v>549900</v>
      </c>
      <c r="R1706" s="5">
        <v>549900</v>
      </c>
      <c r="S1706" s="51">
        <v>549900</v>
      </c>
      <c r="T1706" s="51">
        <v>549900</v>
      </c>
    </row>
    <row r="1707" spans="1:20" s="10" customFormat="1" ht="65.099999999999994" customHeight="1" x14ac:dyDescent="0.3">
      <c r="A1707" s="13">
        <v>1704</v>
      </c>
      <c r="B1707" s="376"/>
      <c r="C1707" s="22" t="s">
        <v>850</v>
      </c>
      <c r="D1707" s="56" t="s">
        <v>700</v>
      </c>
      <c r="E1707" s="373" t="s">
        <v>842</v>
      </c>
      <c r="F1707" s="388"/>
      <c r="G1707" s="376"/>
      <c r="H1707" s="373"/>
      <c r="I1707" s="373"/>
      <c r="J1707" s="389"/>
      <c r="K1707" s="53"/>
      <c r="L1707" s="51">
        <v>39500</v>
      </c>
      <c r="M1707" s="51">
        <v>39500</v>
      </c>
      <c r="N1707" s="51">
        <v>39500</v>
      </c>
      <c r="O1707" s="51">
        <v>39500</v>
      </c>
      <c r="P1707" s="51">
        <v>39500</v>
      </c>
      <c r="Q1707" s="51">
        <v>39500</v>
      </c>
      <c r="R1707" s="5">
        <v>39500</v>
      </c>
      <c r="S1707" s="51">
        <v>39500</v>
      </c>
      <c r="T1707" s="51">
        <v>39500</v>
      </c>
    </row>
    <row r="1708" spans="1:20" s="10" customFormat="1" ht="65.099999999999994" customHeight="1" x14ac:dyDescent="0.3">
      <c r="A1708" s="13">
        <v>1705</v>
      </c>
      <c r="B1708" s="376"/>
      <c r="C1708" s="22" t="s">
        <v>851</v>
      </c>
      <c r="D1708" s="56" t="s">
        <v>700</v>
      </c>
      <c r="E1708" s="373"/>
      <c r="F1708" s="388"/>
      <c r="G1708" s="376"/>
      <c r="H1708" s="373"/>
      <c r="I1708" s="373"/>
      <c r="J1708" s="389"/>
      <c r="K1708" s="53"/>
      <c r="L1708" s="51">
        <v>53700</v>
      </c>
      <c r="M1708" s="51">
        <v>53700</v>
      </c>
      <c r="N1708" s="51">
        <v>53700</v>
      </c>
      <c r="O1708" s="51">
        <v>53700</v>
      </c>
      <c r="P1708" s="51">
        <v>53700</v>
      </c>
      <c r="Q1708" s="51">
        <v>53700</v>
      </c>
      <c r="R1708" s="5">
        <v>53700</v>
      </c>
      <c r="S1708" s="51">
        <v>53700</v>
      </c>
      <c r="T1708" s="51">
        <v>53700</v>
      </c>
    </row>
    <row r="1709" spans="1:20" s="10" customFormat="1" ht="65.099999999999994" customHeight="1" x14ac:dyDescent="0.3">
      <c r="A1709" s="13">
        <v>1706</v>
      </c>
      <c r="B1709" s="376"/>
      <c r="C1709" s="22" t="s">
        <v>852</v>
      </c>
      <c r="D1709" s="56" t="s">
        <v>700</v>
      </c>
      <c r="E1709" s="373"/>
      <c r="F1709" s="388"/>
      <c r="G1709" s="376"/>
      <c r="H1709" s="373"/>
      <c r="I1709" s="373"/>
      <c r="J1709" s="389"/>
      <c r="K1709" s="53"/>
      <c r="L1709" s="51">
        <v>82400</v>
      </c>
      <c r="M1709" s="51">
        <v>82400</v>
      </c>
      <c r="N1709" s="51">
        <v>82400</v>
      </c>
      <c r="O1709" s="51">
        <v>82400</v>
      </c>
      <c r="P1709" s="51">
        <v>82400</v>
      </c>
      <c r="Q1709" s="51">
        <v>82400</v>
      </c>
      <c r="R1709" s="5">
        <v>82400</v>
      </c>
      <c r="S1709" s="51">
        <v>82400</v>
      </c>
      <c r="T1709" s="51">
        <v>82400</v>
      </c>
    </row>
    <row r="1710" spans="1:20" s="10" customFormat="1" ht="65.099999999999994" customHeight="1" x14ac:dyDescent="0.3">
      <c r="A1710" s="13">
        <v>1707</v>
      </c>
      <c r="B1710" s="376"/>
      <c r="C1710" s="22" t="s">
        <v>853</v>
      </c>
      <c r="D1710" s="56" t="s">
        <v>700</v>
      </c>
      <c r="E1710" s="373"/>
      <c r="F1710" s="388"/>
      <c r="G1710" s="376"/>
      <c r="H1710" s="373"/>
      <c r="I1710" s="373"/>
      <c r="J1710" s="389"/>
      <c r="K1710" s="53"/>
      <c r="L1710" s="51">
        <v>149700</v>
      </c>
      <c r="M1710" s="51">
        <v>149700</v>
      </c>
      <c r="N1710" s="51">
        <v>149700</v>
      </c>
      <c r="O1710" s="51">
        <v>149700</v>
      </c>
      <c r="P1710" s="51">
        <v>149700</v>
      </c>
      <c r="Q1710" s="51">
        <v>149700</v>
      </c>
      <c r="R1710" s="5">
        <v>149700</v>
      </c>
      <c r="S1710" s="51">
        <v>149700</v>
      </c>
      <c r="T1710" s="51">
        <v>149700</v>
      </c>
    </row>
    <row r="1711" spans="1:20" s="10" customFormat="1" ht="65.099999999999994" customHeight="1" x14ac:dyDescent="0.3">
      <c r="A1711" s="13">
        <v>1708</v>
      </c>
      <c r="B1711" s="376"/>
      <c r="C1711" s="22" t="s">
        <v>854</v>
      </c>
      <c r="D1711" s="56" t="s">
        <v>700</v>
      </c>
      <c r="E1711" s="373"/>
      <c r="F1711" s="388"/>
      <c r="G1711" s="376"/>
      <c r="H1711" s="373"/>
      <c r="I1711" s="373"/>
      <c r="J1711" s="389"/>
      <c r="K1711" s="53"/>
      <c r="L1711" s="51">
        <v>225400</v>
      </c>
      <c r="M1711" s="51">
        <v>225400</v>
      </c>
      <c r="N1711" s="51">
        <v>225400</v>
      </c>
      <c r="O1711" s="51">
        <v>225400</v>
      </c>
      <c r="P1711" s="51">
        <v>225400</v>
      </c>
      <c r="Q1711" s="51">
        <v>225400</v>
      </c>
      <c r="R1711" s="5">
        <v>225400</v>
      </c>
      <c r="S1711" s="51">
        <v>225400</v>
      </c>
      <c r="T1711" s="51">
        <v>225400</v>
      </c>
    </row>
    <row r="1712" spans="1:20" s="10" customFormat="1" ht="65.099999999999994" customHeight="1" x14ac:dyDescent="0.3">
      <c r="A1712" s="13">
        <v>1709</v>
      </c>
      <c r="B1712" s="376"/>
      <c r="C1712" s="22" t="s">
        <v>855</v>
      </c>
      <c r="D1712" s="56" t="s">
        <v>700</v>
      </c>
      <c r="E1712" s="373"/>
      <c r="F1712" s="388"/>
      <c r="G1712" s="376"/>
      <c r="H1712" s="373"/>
      <c r="I1712" s="373"/>
      <c r="J1712" s="389"/>
      <c r="K1712" s="53"/>
      <c r="L1712" s="51">
        <v>352700</v>
      </c>
      <c r="M1712" s="51">
        <v>352700</v>
      </c>
      <c r="N1712" s="51">
        <v>352700</v>
      </c>
      <c r="O1712" s="51">
        <v>352700</v>
      </c>
      <c r="P1712" s="51">
        <v>352700</v>
      </c>
      <c r="Q1712" s="51">
        <v>352700</v>
      </c>
      <c r="R1712" s="5">
        <v>352700</v>
      </c>
      <c r="S1712" s="51">
        <v>352700</v>
      </c>
      <c r="T1712" s="51">
        <v>352700</v>
      </c>
    </row>
    <row r="1713" spans="1:20" s="10" customFormat="1" ht="65.099999999999994" customHeight="1" x14ac:dyDescent="0.3">
      <c r="A1713" s="13">
        <v>1710</v>
      </c>
      <c r="B1713" s="376"/>
      <c r="C1713" s="22" t="s">
        <v>856</v>
      </c>
      <c r="D1713" s="56" t="s">
        <v>700</v>
      </c>
      <c r="E1713" s="373"/>
      <c r="F1713" s="388"/>
      <c r="G1713" s="376"/>
      <c r="H1713" s="373"/>
      <c r="I1713" s="373"/>
      <c r="J1713" s="389"/>
      <c r="K1713" s="53"/>
      <c r="L1713" s="51">
        <v>630900</v>
      </c>
      <c r="M1713" s="51">
        <v>630900</v>
      </c>
      <c r="N1713" s="51">
        <v>630900</v>
      </c>
      <c r="O1713" s="51">
        <v>630900</v>
      </c>
      <c r="P1713" s="51">
        <v>630900</v>
      </c>
      <c r="Q1713" s="51">
        <v>630900</v>
      </c>
      <c r="R1713" s="5">
        <v>630900</v>
      </c>
      <c r="S1713" s="51">
        <v>630900</v>
      </c>
      <c r="T1713" s="51">
        <v>630900</v>
      </c>
    </row>
    <row r="1714" spans="1:20" s="10" customFormat="1" ht="65.099999999999994" customHeight="1" x14ac:dyDescent="0.3">
      <c r="A1714" s="13">
        <v>1711</v>
      </c>
      <c r="B1714" s="376"/>
      <c r="C1714" s="22" t="s">
        <v>857</v>
      </c>
      <c r="D1714" s="56" t="s">
        <v>700</v>
      </c>
      <c r="E1714" s="373"/>
      <c r="F1714" s="388"/>
      <c r="G1714" s="376"/>
      <c r="H1714" s="373"/>
      <c r="I1714" s="373"/>
      <c r="J1714" s="389"/>
      <c r="K1714" s="53"/>
      <c r="L1714" s="51">
        <v>916000</v>
      </c>
      <c r="M1714" s="51">
        <v>916000</v>
      </c>
      <c r="N1714" s="51">
        <v>916000</v>
      </c>
      <c r="O1714" s="51">
        <v>916000</v>
      </c>
      <c r="P1714" s="51">
        <v>916000</v>
      </c>
      <c r="Q1714" s="51">
        <v>916000</v>
      </c>
      <c r="R1714" s="5">
        <v>916000</v>
      </c>
      <c r="S1714" s="51">
        <v>916000</v>
      </c>
      <c r="T1714" s="51">
        <v>916000</v>
      </c>
    </row>
    <row r="1715" spans="1:20" s="10" customFormat="1" ht="65.099999999999994" customHeight="1" x14ac:dyDescent="0.3">
      <c r="A1715" s="13">
        <v>1712</v>
      </c>
      <c r="B1715" s="376"/>
      <c r="C1715" s="22" t="s">
        <v>858</v>
      </c>
      <c r="D1715" s="56" t="s">
        <v>700</v>
      </c>
      <c r="E1715" s="373"/>
      <c r="F1715" s="388"/>
      <c r="G1715" s="376"/>
      <c r="H1715" s="373"/>
      <c r="I1715" s="373"/>
      <c r="J1715" s="389"/>
      <c r="K1715" s="53"/>
      <c r="L1715" s="51">
        <v>88800</v>
      </c>
      <c r="M1715" s="51">
        <v>88800</v>
      </c>
      <c r="N1715" s="51">
        <v>88800</v>
      </c>
      <c r="O1715" s="51">
        <v>88800</v>
      </c>
      <c r="P1715" s="51">
        <v>88800</v>
      </c>
      <c r="Q1715" s="51">
        <v>88800</v>
      </c>
      <c r="R1715" s="5">
        <v>88800</v>
      </c>
      <c r="S1715" s="51">
        <v>88800</v>
      </c>
      <c r="T1715" s="51">
        <v>88800</v>
      </c>
    </row>
    <row r="1716" spans="1:20" s="10" customFormat="1" ht="65.099999999999994" customHeight="1" x14ac:dyDescent="0.3">
      <c r="A1716" s="13">
        <v>1713</v>
      </c>
      <c r="B1716" s="376"/>
      <c r="C1716" s="22" t="s">
        <v>859</v>
      </c>
      <c r="D1716" s="56" t="s">
        <v>700</v>
      </c>
      <c r="E1716" s="373"/>
      <c r="F1716" s="388"/>
      <c r="G1716" s="376"/>
      <c r="H1716" s="373"/>
      <c r="I1716" s="373"/>
      <c r="J1716" s="389"/>
      <c r="K1716" s="53"/>
      <c r="L1716" s="51">
        <v>211200</v>
      </c>
      <c r="M1716" s="51">
        <v>211200</v>
      </c>
      <c r="N1716" s="51">
        <v>211200</v>
      </c>
      <c r="O1716" s="51">
        <v>211200</v>
      </c>
      <c r="P1716" s="51">
        <v>211200</v>
      </c>
      <c r="Q1716" s="51">
        <v>211200</v>
      </c>
      <c r="R1716" s="5">
        <v>211200</v>
      </c>
      <c r="S1716" s="51">
        <v>211200</v>
      </c>
      <c r="T1716" s="51">
        <v>211200</v>
      </c>
    </row>
    <row r="1717" spans="1:20" s="10" customFormat="1" ht="65.099999999999994" customHeight="1" x14ac:dyDescent="0.3">
      <c r="A1717" s="13">
        <v>1714</v>
      </c>
      <c r="B1717" s="376"/>
      <c r="C1717" s="22" t="s">
        <v>860</v>
      </c>
      <c r="D1717" s="56" t="s">
        <v>700</v>
      </c>
      <c r="E1717" s="373"/>
      <c r="F1717" s="388"/>
      <c r="G1717" s="376"/>
      <c r="H1717" s="373"/>
      <c r="I1717" s="373"/>
      <c r="J1717" s="389"/>
      <c r="K1717" s="53"/>
      <c r="L1717" s="51">
        <v>314400</v>
      </c>
      <c r="M1717" s="51">
        <v>314400</v>
      </c>
      <c r="N1717" s="51">
        <v>314400</v>
      </c>
      <c r="O1717" s="51">
        <v>314400</v>
      </c>
      <c r="P1717" s="51">
        <v>314400</v>
      </c>
      <c r="Q1717" s="51">
        <v>314400</v>
      </c>
      <c r="R1717" s="5">
        <v>314400</v>
      </c>
      <c r="S1717" s="51">
        <v>314400</v>
      </c>
      <c r="T1717" s="51">
        <v>314400</v>
      </c>
    </row>
    <row r="1718" spans="1:20" s="10" customFormat="1" ht="65.099999999999994" customHeight="1" x14ac:dyDescent="0.3">
      <c r="A1718" s="13">
        <v>1715</v>
      </c>
      <c r="B1718" s="376"/>
      <c r="C1718" s="22" t="s">
        <v>861</v>
      </c>
      <c r="D1718" s="56" t="s">
        <v>700</v>
      </c>
      <c r="E1718" s="373"/>
      <c r="F1718" s="388"/>
      <c r="G1718" s="376"/>
      <c r="H1718" s="373"/>
      <c r="I1718" s="373"/>
      <c r="J1718" s="389"/>
      <c r="K1718" s="53"/>
      <c r="L1718" s="51">
        <v>406200</v>
      </c>
      <c r="M1718" s="51">
        <v>406200</v>
      </c>
      <c r="N1718" s="51">
        <v>406200</v>
      </c>
      <c r="O1718" s="51">
        <v>406200</v>
      </c>
      <c r="P1718" s="51">
        <v>406200</v>
      </c>
      <c r="Q1718" s="51">
        <v>406200</v>
      </c>
      <c r="R1718" s="5">
        <v>406200</v>
      </c>
      <c r="S1718" s="51">
        <v>406200</v>
      </c>
      <c r="T1718" s="51">
        <v>406200</v>
      </c>
    </row>
    <row r="1719" spans="1:20" s="10" customFormat="1" ht="65.099999999999994" customHeight="1" x14ac:dyDescent="0.3">
      <c r="A1719" s="13">
        <v>1716</v>
      </c>
      <c r="B1719" s="376"/>
      <c r="C1719" s="22" t="s">
        <v>862</v>
      </c>
      <c r="D1719" s="56" t="s">
        <v>700</v>
      </c>
      <c r="E1719" s="373"/>
      <c r="F1719" s="388"/>
      <c r="G1719" s="376"/>
      <c r="H1719" s="373"/>
      <c r="I1719" s="373"/>
      <c r="J1719" s="389"/>
      <c r="K1719" s="53"/>
      <c r="L1719" s="51">
        <v>561200</v>
      </c>
      <c r="M1719" s="51">
        <v>561200</v>
      </c>
      <c r="N1719" s="51">
        <v>561200</v>
      </c>
      <c r="O1719" s="51">
        <v>561200</v>
      </c>
      <c r="P1719" s="51">
        <v>561200</v>
      </c>
      <c r="Q1719" s="51">
        <v>561200</v>
      </c>
      <c r="R1719" s="5">
        <v>561200</v>
      </c>
      <c r="S1719" s="51">
        <v>561200</v>
      </c>
      <c r="T1719" s="51">
        <v>561200</v>
      </c>
    </row>
    <row r="1720" spans="1:20" s="10" customFormat="1" ht="65.099999999999994" customHeight="1" x14ac:dyDescent="0.3">
      <c r="A1720" s="13">
        <v>1717</v>
      </c>
      <c r="B1720" s="376"/>
      <c r="C1720" s="22" t="s">
        <v>863</v>
      </c>
      <c r="D1720" s="56" t="s">
        <v>700</v>
      </c>
      <c r="E1720" s="373"/>
      <c r="F1720" s="388"/>
      <c r="G1720" s="376"/>
      <c r="H1720" s="373"/>
      <c r="I1720" s="373"/>
      <c r="J1720" s="389"/>
      <c r="K1720" s="53"/>
      <c r="L1720" s="51">
        <v>827500</v>
      </c>
      <c r="M1720" s="51">
        <v>827500</v>
      </c>
      <c r="N1720" s="51">
        <v>827500</v>
      </c>
      <c r="O1720" s="51">
        <v>827500</v>
      </c>
      <c r="P1720" s="51">
        <v>827500</v>
      </c>
      <c r="Q1720" s="51">
        <v>827500</v>
      </c>
      <c r="R1720" s="5">
        <v>827500</v>
      </c>
      <c r="S1720" s="51">
        <v>827500</v>
      </c>
      <c r="T1720" s="51">
        <v>827500</v>
      </c>
    </row>
    <row r="1721" spans="1:20" s="10" customFormat="1" ht="65.099999999999994" customHeight="1" x14ac:dyDescent="0.3">
      <c r="A1721" s="13">
        <v>1718</v>
      </c>
      <c r="B1721" s="376"/>
      <c r="C1721" s="22" t="s">
        <v>864</v>
      </c>
      <c r="D1721" s="56" t="s">
        <v>700</v>
      </c>
      <c r="E1721" s="373"/>
      <c r="F1721" s="388"/>
      <c r="G1721" s="376"/>
      <c r="H1721" s="373"/>
      <c r="I1721" s="373"/>
      <c r="J1721" s="389"/>
      <c r="K1721" s="53"/>
      <c r="L1721" s="51">
        <v>1146200</v>
      </c>
      <c r="M1721" s="51">
        <v>1146200</v>
      </c>
      <c r="N1721" s="51">
        <v>1146200</v>
      </c>
      <c r="O1721" s="51">
        <v>1146200</v>
      </c>
      <c r="P1721" s="51">
        <v>1146200</v>
      </c>
      <c r="Q1721" s="51">
        <v>1146200</v>
      </c>
      <c r="R1721" s="5">
        <v>1146200</v>
      </c>
      <c r="S1721" s="51">
        <v>1146200</v>
      </c>
      <c r="T1721" s="51">
        <v>1146200</v>
      </c>
    </row>
    <row r="1722" spans="1:20" s="10" customFormat="1" ht="65.099999999999994" customHeight="1" x14ac:dyDescent="0.3">
      <c r="A1722" s="13">
        <v>1719</v>
      </c>
      <c r="B1722" s="376"/>
      <c r="C1722" s="22" t="s">
        <v>865</v>
      </c>
      <c r="D1722" s="56" t="s">
        <v>700</v>
      </c>
      <c r="E1722" s="373"/>
      <c r="F1722" s="388"/>
      <c r="G1722" s="376"/>
      <c r="H1722" s="373"/>
      <c r="I1722" s="373"/>
      <c r="J1722" s="389"/>
      <c r="K1722" s="53"/>
      <c r="L1722" s="51">
        <v>170400</v>
      </c>
      <c r="M1722" s="51">
        <v>170400</v>
      </c>
      <c r="N1722" s="51">
        <v>170400</v>
      </c>
      <c r="O1722" s="51">
        <v>170400</v>
      </c>
      <c r="P1722" s="51">
        <v>170400</v>
      </c>
      <c r="Q1722" s="51">
        <v>170400</v>
      </c>
      <c r="R1722" s="5">
        <v>170400</v>
      </c>
      <c r="S1722" s="51">
        <v>170400</v>
      </c>
      <c r="T1722" s="51">
        <v>170400</v>
      </c>
    </row>
    <row r="1723" spans="1:20" s="10" customFormat="1" ht="65.099999999999994" customHeight="1" x14ac:dyDescent="0.3">
      <c r="A1723" s="13">
        <v>1720</v>
      </c>
      <c r="B1723" s="376"/>
      <c r="C1723" s="22" t="s">
        <v>866</v>
      </c>
      <c r="D1723" s="56" t="s">
        <v>700</v>
      </c>
      <c r="E1723" s="373"/>
      <c r="F1723" s="388"/>
      <c r="G1723" s="376"/>
      <c r="H1723" s="373"/>
      <c r="I1723" s="373"/>
      <c r="J1723" s="389"/>
      <c r="K1723" s="53"/>
      <c r="L1723" s="51">
        <v>247700</v>
      </c>
      <c r="M1723" s="51">
        <v>247700</v>
      </c>
      <c r="N1723" s="51">
        <v>247700</v>
      </c>
      <c r="O1723" s="51">
        <v>247700</v>
      </c>
      <c r="P1723" s="51">
        <v>247700</v>
      </c>
      <c r="Q1723" s="51">
        <v>247700</v>
      </c>
      <c r="R1723" s="5">
        <v>247700</v>
      </c>
      <c r="S1723" s="51">
        <v>247700</v>
      </c>
      <c r="T1723" s="51">
        <v>247700</v>
      </c>
    </row>
    <row r="1724" spans="1:20" s="10" customFormat="1" ht="65.099999999999994" customHeight="1" x14ac:dyDescent="0.3">
      <c r="A1724" s="13">
        <v>1721</v>
      </c>
      <c r="B1724" s="376"/>
      <c r="C1724" s="22" t="s">
        <v>867</v>
      </c>
      <c r="D1724" s="56" t="s">
        <v>700</v>
      </c>
      <c r="E1724" s="373"/>
      <c r="F1724" s="388"/>
      <c r="G1724" s="376"/>
      <c r="H1724" s="373"/>
      <c r="I1724" s="373"/>
      <c r="J1724" s="389"/>
      <c r="K1724" s="53"/>
      <c r="L1724" s="51">
        <v>666800</v>
      </c>
      <c r="M1724" s="51">
        <v>666800</v>
      </c>
      <c r="N1724" s="51">
        <v>666800</v>
      </c>
      <c r="O1724" s="51">
        <v>666800</v>
      </c>
      <c r="P1724" s="51">
        <v>666800</v>
      </c>
      <c r="Q1724" s="51">
        <v>666800</v>
      </c>
      <c r="R1724" s="5">
        <v>666800</v>
      </c>
      <c r="S1724" s="51">
        <v>666800</v>
      </c>
      <c r="T1724" s="51">
        <v>666800</v>
      </c>
    </row>
    <row r="1725" spans="1:20" s="10" customFormat="1" ht="65.099999999999994" customHeight="1" x14ac:dyDescent="0.3">
      <c r="A1725" s="13">
        <v>1722</v>
      </c>
      <c r="B1725" s="376"/>
      <c r="C1725" s="22" t="s">
        <v>868</v>
      </c>
      <c r="D1725" s="56" t="s">
        <v>700</v>
      </c>
      <c r="E1725" s="373"/>
      <c r="F1725" s="388"/>
      <c r="G1725" s="376"/>
      <c r="H1725" s="373"/>
      <c r="I1725" s="373"/>
      <c r="J1725" s="389"/>
      <c r="K1725" s="53"/>
      <c r="L1725" s="51">
        <v>934500</v>
      </c>
      <c r="M1725" s="51">
        <v>934500</v>
      </c>
      <c r="N1725" s="51">
        <v>934500</v>
      </c>
      <c r="O1725" s="51">
        <v>934500</v>
      </c>
      <c r="P1725" s="51">
        <v>934500</v>
      </c>
      <c r="Q1725" s="51">
        <v>934500</v>
      </c>
      <c r="R1725" s="5">
        <v>934500</v>
      </c>
      <c r="S1725" s="51">
        <v>934500</v>
      </c>
      <c r="T1725" s="51">
        <v>934500</v>
      </c>
    </row>
    <row r="1726" spans="1:20" s="10" customFormat="1" ht="65.099999999999994" customHeight="1" x14ac:dyDescent="0.3">
      <c r="A1726" s="13">
        <v>1723</v>
      </c>
      <c r="B1726" s="376"/>
      <c r="C1726" s="22" t="s">
        <v>869</v>
      </c>
      <c r="D1726" s="56" t="s">
        <v>700</v>
      </c>
      <c r="E1726" s="373"/>
      <c r="F1726" s="388"/>
      <c r="G1726" s="376"/>
      <c r="H1726" s="373"/>
      <c r="I1726" s="373"/>
      <c r="J1726" s="389"/>
      <c r="K1726" s="53"/>
      <c r="L1726" s="51">
        <v>233700</v>
      </c>
      <c r="M1726" s="51">
        <v>233700</v>
      </c>
      <c r="N1726" s="51">
        <v>233700</v>
      </c>
      <c r="O1726" s="51">
        <v>233700</v>
      </c>
      <c r="P1726" s="51">
        <v>233700</v>
      </c>
      <c r="Q1726" s="51">
        <v>233700</v>
      </c>
      <c r="R1726" s="5">
        <v>233700</v>
      </c>
      <c r="S1726" s="51">
        <v>233700</v>
      </c>
      <c r="T1726" s="51">
        <v>233700</v>
      </c>
    </row>
    <row r="1727" spans="1:20" s="10" customFormat="1" ht="65.099999999999994" customHeight="1" x14ac:dyDescent="0.3">
      <c r="A1727" s="13">
        <v>1724</v>
      </c>
      <c r="B1727" s="376"/>
      <c r="C1727" s="22" t="s">
        <v>870</v>
      </c>
      <c r="D1727" s="56" t="s">
        <v>700</v>
      </c>
      <c r="E1727" s="373"/>
      <c r="F1727" s="388"/>
      <c r="G1727" s="376"/>
      <c r="H1727" s="373"/>
      <c r="I1727" s="373"/>
      <c r="J1727" s="389"/>
      <c r="K1727" s="53"/>
      <c r="L1727" s="51">
        <v>593800</v>
      </c>
      <c r="M1727" s="51">
        <v>593800</v>
      </c>
      <c r="N1727" s="51">
        <v>593800</v>
      </c>
      <c r="O1727" s="51">
        <v>593800</v>
      </c>
      <c r="P1727" s="51">
        <v>593800</v>
      </c>
      <c r="Q1727" s="51">
        <v>593800</v>
      </c>
      <c r="R1727" s="5">
        <v>593800</v>
      </c>
      <c r="S1727" s="51">
        <v>593800</v>
      </c>
      <c r="T1727" s="51">
        <v>593800</v>
      </c>
    </row>
    <row r="1728" spans="1:20" s="10" customFormat="1" ht="65.099999999999994" customHeight="1" x14ac:dyDescent="0.3">
      <c r="A1728" s="13">
        <v>1725</v>
      </c>
      <c r="B1728" s="376"/>
      <c r="C1728" s="22" t="s">
        <v>871</v>
      </c>
      <c r="D1728" s="56" t="s">
        <v>700</v>
      </c>
      <c r="E1728" s="373"/>
      <c r="F1728" s="388"/>
      <c r="G1728" s="376"/>
      <c r="H1728" s="373"/>
      <c r="I1728" s="373"/>
      <c r="J1728" s="389"/>
      <c r="K1728" s="53"/>
      <c r="L1728" s="51">
        <v>866700</v>
      </c>
      <c r="M1728" s="51">
        <v>866700</v>
      </c>
      <c r="N1728" s="51">
        <v>866700</v>
      </c>
      <c r="O1728" s="51">
        <v>866700</v>
      </c>
      <c r="P1728" s="51">
        <v>866700</v>
      </c>
      <c r="Q1728" s="51">
        <v>866700</v>
      </c>
      <c r="R1728" s="5">
        <v>866700</v>
      </c>
      <c r="S1728" s="51">
        <v>866700</v>
      </c>
      <c r="T1728" s="51">
        <v>866700</v>
      </c>
    </row>
    <row r="1729" spans="1:20" s="10" customFormat="1" ht="65.099999999999994" customHeight="1" x14ac:dyDescent="0.3">
      <c r="A1729" s="13">
        <v>1726</v>
      </c>
      <c r="B1729" s="376"/>
      <c r="C1729" s="22" t="s">
        <v>872</v>
      </c>
      <c r="D1729" s="56" t="s">
        <v>700</v>
      </c>
      <c r="E1729" s="373"/>
      <c r="F1729" s="388"/>
      <c r="G1729" s="376"/>
      <c r="H1729" s="373"/>
      <c r="I1729" s="373"/>
      <c r="J1729" s="389"/>
      <c r="K1729" s="53"/>
      <c r="L1729" s="51">
        <v>1221800</v>
      </c>
      <c r="M1729" s="51">
        <v>1221800</v>
      </c>
      <c r="N1729" s="51">
        <v>1221800</v>
      </c>
      <c r="O1729" s="51">
        <v>1221800</v>
      </c>
      <c r="P1729" s="51">
        <v>1221800</v>
      </c>
      <c r="Q1729" s="51">
        <v>1221800</v>
      </c>
      <c r="R1729" s="5">
        <v>1221800</v>
      </c>
      <c r="S1729" s="51">
        <v>1221800</v>
      </c>
      <c r="T1729" s="51">
        <v>1221800</v>
      </c>
    </row>
    <row r="1730" spans="1:20" s="10" customFormat="1" ht="65.099999999999994" customHeight="1" x14ac:dyDescent="0.3">
      <c r="A1730" s="13">
        <v>1727</v>
      </c>
      <c r="B1730" s="376"/>
      <c r="C1730" s="22" t="s">
        <v>873</v>
      </c>
      <c r="D1730" s="56" t="s">
        <v>700</v>
      </c>
      <c r="E1730" s="373"/>
      <c r="F1730" s="388"/>
      <c r="G1730" s="376"/>
      <c r="H1730" s="373"/>
      <c r="I1730" s="373"/>
      <c r="J1730" s="389"/>
      <c r="K1730" s="53"/>
      <c r="L1730" s="51">
        <v>1893600</v>
      </c>
      <c r="M1730" s="51">
        <v>1893600</v>
      </c>
      <c r="N1730" s="51">
        <v>1893600</v>
      </c>
      <c r="O1730" s="51">
        <v>1893600</v>
      </c>
      <c r="P1730" s="51">
        <v>1893600</v>
      </c>
      <c r="Q1730" s="51">
        <v>1893600</v>
      </c>
      <c r="R1730" s="5">
        <v>1893600</v>
      </c>
      <c r="S1730" s="51">
        <v>1893600</v>
      </c>
      <c r="T1730" s="51">
        <v>1893600</v>
      </c>
    </row>
    <row r="1731" spans="1:20" s="10" customFormat="1" ht="65.099999999999994" customHeight="1" x14ac:dyDescent="0.3">
      <c r="A1731" s="13">
        <v>1728</v>
      </c>
      <c r="B1731" s="376"/>
      <c r="C1731" s="22" t="s">
        <v>874</v>
      </c>
      <c r="D1731" s="56" t="s">
        <v>700</v>
      </c>
      <c r="E1731" s="373"/>
      <c r="F1731" s="388"/>
      <c r="G1731" s="376"/>
      <c r="H1731" s="373"/>
      <c r="I1731" s="373"/>
      <c r="J1731" s="389"/>
      <c r="K1731" s="53"/>
      <c r="L1731" s="51">
        <v>2204600</v>
      </c>
      <c r="M1731" s="51">
        <v>2204600</v>
      </c>
      <c r="N1731" s="51">
        <v>2204600</v>
      </c>
      <c r="O1731" s="51">
        <v>2204600</v>
      </c>
      <c r="P1731" s="51">
        <v>2204600</v>
      </c>
      <c r="Q1731" s="51">
        <v>2204600</v>
      </c>
      <c r="R1731" s="5">
        <v>2204600</v>
      </c>
      <c r="S1731" s="51">
        <v>2204600</v>
      </c>
      <c r="T1731" s="51">
        <v>2204600</v>
      </c>
    </row>
    <row r="1732" spans="1:20" s="10" customFormat="1" ht="65.099999999999994" customHeight="1" x14ac:dyDescent="0.3">
      <c r="A1732" s="13">
        <v>1729</v>
      </c>
      <c r="B1732" s="376"/>
      <c r="C1732" s="22" t="s">
        <v>875</v>
      </c>
      <c r="D1732" s="56" t="s">
        <v>700</v>
      </c>
      <c r="E1732" s="373" t="s">
        <v>876</v>
      </c>
      <c r="F1732" s="388"/>
      <c r="G1732" s="376"/>
      <c r="H1732" s="373"/>
      <c r="I1732" s="373"/>
      <c r="J1732" s="389"/>
      <c r="K1732" s="53"/>
      <c r="L1732" s="51">
        <v>30200</v>
      </c>
      <c r="M1732" s="51">
        <v>30200</v>
      </c>
      <c r="N1732" s="51">
        <v>30200</v>
      </c>
      <c r="O1732" s="51">
        <v>30200</v>
      </c>
      <c r="P1732" s="51">
        <v>30200</v>
      </c>
      <c r="Q1732" s="51">
        <v>30200</v>
      </c>
      <c r="R1732" s="5">
        <v>30200</v>
      </c>
      <c r="S1732" s="51">
        <v>30200</v>
      </c>
      <c r="T1732" s="51">
        <v>30200</v>
      </c>
    </row>
    <row r="1733" spans="1:20" s="10" customFormat="1" ht="65.099999999999994" customHeight="1" x14ac:dyDescent="0.3">
      <c r="A1733" s="13">
        <v>1730</v>
      </c>
      <c r="B1733" s="376"/>
      <c r="C1733" s="22" t="s">
        <v>877</v>
      </c>
      <c r="D1733" s="56" t="s">
        <v>700</v>
      </c>
      <c r="E1733" s="373"/>
      <c r="F1733" s="388"/>
      <c r="G1733" s="376"/>
      <c r="H1733" s="373"/>
      <c r="I1733" s="373"/>
      <c r="J1733" s="389"/>
      <c r="K1733" s="53"/>
      <c r="L1733" s="51">
        <v>150700</v>
      </c>
      <c r="M1733" s="51">
        <v>150700</v>
      </c>
      <c r="N1733" s="51">
        <v>150700</v>
      </c>
      <c r="O1733" s="51">
        <v>150700</v>
      </c>
      <c r="P1733" s="51">
        <v>150700</v>
      </c>
      <c r="Q1733" s="51">
        <v>150700</v>
      </c>
      <c r="R1733" s="5">
        <v>150700</v>
      </c>
      <c r="S1733" s="51">
        <v>150700</v>
      </c>
      <c r="T1733" s="51">
        <v>150700</v>
      </c>
    </row>
    <row r="1734" spans="1:20" s="10" customFormat="1" ht="65.099999999999994" customHeight="1" x14ac:dyDescent="0.3">
      <c r="A1734" s="13">
        <v>1731</v>
      </c>
      <c r="B1734" s="376"/>
      <c r="C1734" s="22" t="s">
        <v>878</v>
      </c>
      <c r="D1734" s="56" t="s">
        <v>700</v>
      </c>
      <c r="E1734" s="373"/>
      <c r="F1734" s="388"/>
      <c r="G1734" s="376"/>
      <c r="H1734" s="373"/>
      <c r="I1734" s="373"/>
      <c r="J1734" s="389"/>
      <c r="K1734" s="53"/>
      <c r="L1734" s="51">
        <v>31400</v>
      </c>
      <c r="M1734" s="51">
        <v>31400</v>
      </c>
      <c r="N1734" s="51">
        <v>31400</v>
      </c>
      <c r="O1734" s="51">
        <v>31400</v>
      </c>
      <c r="P1734" s="51">
        <v>31400</v>
      </c>
      <c r="Q1734" s="51">
        <v>31400</v>
      </c>
      <c r="R1734" s="5">
        <v>31400</v>
      </c>
      <c r="S1734" s="51">
        <v>31400</v>
      </c>
      <c r="T1734" s="51">
        <v>31400</v>
      </c>
    </row>
    <row r="1735" spans="1:20" s="10" customFormat="1" ht="65.099999999999994" customHeight="1" x14ac:dyDescent="0.3">
      <c r="A1735" s="13">
        <v>1732</v>
      </c>
      <c r="B1735" s="376"/>
      <c r="C1735" s="22" t="s">
        <v>879</v>
      </c>
      <c r="D1735" s="56" t="s">
        <v>700</v>
      </c>
      <c r="E1735" s="373"/>
      <c r="F1735" s="388"/>
      <c r="G1735" s="376"/>
      <c r="H1735" s="373"/>
      <c r="I1735" s="373"/>
      <c r="J1735" s="389"/>
      <c r="K1735" s="53"/>
      <c r="L1735" s="51">
        <v>78100</v>
      </c>
      <c r="M1735" s="51">
        <v>78100</v>
      </c>
      <c r="N1735" s="51">
        <v>78100</v>
      </c>
      <c r="O1735" s="51">
        <v>78100</v>
      </c>
      <c r="P1735" s="51">
        <v>78100</v>
      </c>
      <c r="Q1735" s="51">
        <v>78100</v>
      </c>
      <c r="R1735" s="5">
        <v>78100</v>
      </c>
      <c r="S1735" s="51">
        <v>78100</v>
      </c>
      <c r="T1735" s="51">
        <v>78100</v>
      </c>
    </row>
    <row r="1736" spans="1:20" s="10" customFormat="1" ht="65.099999999999994" customHeight="1" x14ac:dyDescent="0.3">
      <c r="A1736" s="13">
        <v>1733</v>
      </c>
      <c r="B1736" s="376"/>
      <c r="C1736" s="22" t="s">
        <v>880</v>
      </c>
      <c r="D1736" s="56" t="s">
        <v>700</v>
      </c>
      <c r="E1736" s="373" t="s">
        <v>881</v>
      </c>
      <c r="F1736" s="388"/>
      <c r="G1736" s="376"/>
      <c r="H1736" s="373"/>
      <c r="I1736" s="373"/>
      <c r="J1736" s="389"/>
      <c r="K1736" s="53"/>
      <c r="L1736" s="51">
        <v>14000</v>
      </c>
      <c r="M1736" s="51">
        <v>14000</v>
      </c>
      <c r="N1736" s="51">
        <v>14000</v>
      </c>
      <c r="O1736" s="51">
        <v>14000</v>
      </c>
      <c r="P1736" s="51">
        <v>14000</v>
      </c>
      <c r="Q1736" s="51">
        <v>14000</v>
      </c>
      <c r="R1736" s="5">
        <v>14000</v>
      </c>
      <c r="S1736" s="51">
        <v>14000</v>
      </c>
      <c r="T1736" s="51">
        <v>14000</v>
      </c>
    </row>
    <row r="1737" spans="1:20" s="10" customFormat="1" ht="65.099999999999994" customHeight="1" x14ac:dyDescent="0.3">
      <c r="A1737" s="13">
        <v>1734</v>
      </c>
      <c r="B1737" s="376"/>
      <c r="C1737" s="22" t="s">
        <v>882</v>
      </c>
      <c r="D1737" s="56" t="s">
        <v>700</v>
      </c>
      <c r="E1737" s="373"/>
      <c r="F1737" s="388"/>
      <c r="G1737" s="376"/>
      <c r="H1737" s="373"/>
      <c r="I1737" s="373"/>
      <c r="J1737" s="389"/>
      <c r="K1737" s="53"/>
      <c r="L1737" s="51">
        <v>20600</v>
      </c>
      <c r="M1737" s="51">
        <v>20600</v>
      </c>
      <c r="N1737" s="51">
        <v>20600</v>
      </c>
      <c r="O1737" s="51">
        <v>20600</v>
      </c>
      <c r="P1737" s="51">
        <v>20600</v>
      </c>
      <c r="Q1737" s="51">
        <v>20600</v>
      </c>
      <c r="R1737" s="5">
        <v>20600</v>
      </c>
      <c r="S1737" s="51">
        <v>20600</v>
      </c>
      <c r="T1737" s="51">
        <v>20600</v>
      </c>
    </row>
    <row r="1738" spans="1:20" s="10" customFormat="1" ht="65.099999999999994" customHeight="1" x14ac:dyDescent="0.3">
      <c r="A1738" s="13">
        <v>1735</v>
      </c>
      <c r="B1738" s="376"/>
      <c r="C1738" s="22" t="s">
        <v>883</v>
      </c>
      <c r="D1738" s="56" t="s">
        <v>700</v>
      </c>
      <c r="E1738" s="373"/>
      <c r="F1738" s="388"/>
      <c r="G1738" s="376"/>
      <c r="H1738" s="373"/>
      <c r="I1738" s="373"/>
      <c r="J1738" s="389"/>
      <c r="K1738" s="53"/>
      <c r="L1738" s="51">
        <v>21000</v>
      </c>
      <c r="M1738" s="51">
        <v>21000</v>
      </c>
      <c r="N1738" s="51">
        <v>21000</v>
      </c>
      <c r="O1738" s="51">
        <v>21000</v>
      </c>
      <c r="P1738" s="51">
        <v>21000</v>
      </c>
      <c r="Q1738" s="51">
        <v>21000</v>
      </c>
      <c r="R1738" s="5">
        <v>21000</v>
      </c>
      <c r="S1738" s="51">
        <v>21000</v>
      </c>
      <c r="T1738" s="51">
        <v>21000</v>
      </c>
    </row>
    <row r="1739" spans="1:20" s="10" customFormat="1" ht="65.099999999999994" customHeight="1" x14ac:dyDescent="0.3">
      <c r="A1739" s="13">
        <v>1736</v>
      </c>
      <c r="B1739" s="376"/>
      <c r="C1739" s="22" t="s">
        <v>884</v>
      </c>
      <c r="D1739" s="56" t="s">
        <v>700</v>
      </c>
      <c r="E1739" s="373"/>
      <c r="F1739" s="388"/>
      <c r="G1739" s="376"/>
      <c r="H1739" s="373"/>
      <c r="I1739" s="373"/>
      <c r="J1739" s="389"/>
      <c r="K1739" s="53"/>
      <c r="L1739" s="51">
        <v>30900</v>
      </c>
      <c r="M1739" s="51">
        <v>30900</v>
      </c>
      <c r="N1739" s="51">
        <v>30900</v>
      </c>
      <c r="O1739" s="51">
        <v>30900</v>
      </c>
      <c r="P1739" s="51">
        <v>30900</v>
      </c>
      <c r="Q1739" s="51">
        <v>30900</v>
      </c>
      <c r="R1739" s="5">
        <v>30900</v>
      </c>
      <c r="S1739" s="51">
        <v>30900</v>
      </c>
      <c r="T1739" s="51">
        <v>30900</v>
      </c>
    </row>
    <row r="1740" spans="1:20" s="10" customFormat="1" ht="65.099999999999994" customHeight="1" x14ac:dyDescent="0.3">
      <c r="A1740" s="13">
        <v>1737</v>
      </c>
      <c r="B1740" s="376"/>
      <c r="C1740" s="22" t="s">
        <v>885</v>
      </c>
      <c r="D1740" s="56" t="s">
        <v>700</v>
      </c>
      <c r="E1740" s="373"/>
      <c r="F1740" s="388"/>
      <c r="G1740" s="376"/>
      <c r="H1740" s="373"/>
      <c r="I1740" s="373"/>
      <c r="J1740" s="389"/>
      <c r="K1740" s="53"/>
      <c r="L1740" s="51">
        <v>28100</v>
      </c>
      <c r="M1740" s="51">
        <v>28100</v>
      </c>
      <c r="N1740" s="51">
        <v>28100</v>
      </c>
      <c r="O1740" s="51">
        <v>28100</v>
      </c>
      <c r="P1740" s="51">
        <v>28100</v>
      </c>
      <c r="Q1740" s="51">
        <v>28100</v>
      </c>
      <c r="R1740" s="5">
        <v>28100</v>
      </c>
      <c r="S1740" s="51">
        <v>28100</v>
      </c>
      <c r="T1740" s="51">
        <v>28100</v>
      </c>
    </row>
    <row r="1741" spans="1:20" s="10" customFormat="1" ht="65.099999999999994" customHeight="1" x14ac:dyDescent="0.3">
      <c r="A1741" s="13">
        <v>1738</v>
      </c>
      <c r="B1741" s="376"/>
      <c r="C1741" s="22" t="s">
        <v>886</v>
      </c>
      <c r="D1741" s="56" t="s">
        <v>700</v>
      </c>
      <c r="E1741" s="373"/>
      <c r="F1741" s="388"/>
      <c r="G1741" s="376"/>
      <c r="H1741" s="373"/>
      <c r="I1741" s="373"/>
      <c r="J1741" s="389"/>
      <c r="K1741" s="53"/>
      <c r="L1741" s="51">
        <v>41200</v>
      </c>
      <c r="M1741" s="51">
        <v>41200</v>
      </c>
      <c r="N1741" s="51">
        <v>41200</v>
      </c>
      <c r="O1741" s="51">
        <v>41200</v>
      </c>
      <c r="P1741" s="51">
        <v>41200</v>
      </c>
      <c r="Q1741" s="51">
        <v>41200</v>
      </c>
      <c r="R1741" s="5">
        <v>41200</v>
      </c>
      <c r="S1741" s="51">
        <v>41200</v>
      </c>
      <c r="T1741" s="51">
        <v>41200</v>
      </c>
    </row>
    <row r="1742" spans="1:20" s="10" customFormat="1" ht="65.099999999999994" customHeight="1" x14ac:dyDescent="0.3">
      <c r="A1742" s="13">
        <v>1739</v>
      </c>
      <c r="B1742" s="376"/>
      <c r="C1742" s="22" t="s">
        <v>887</v>
      </c>
      <c r="D1742" s="56" t="s">
        <v>700</v>
      </c>
      <c r="E1742" s="373"/>
      <c r="F1742" s="388"/>
      <c r="G1742" s="376"/>
      <c r="H1742" s="373"/>
      <c r="I1742" s="373"/>
      <c r="J1742" s="389"/>
      <c r="K1742" s="53"/>
      <c r="L1742" s="51">
        <v>54000</v>
      </c>
      <c r="M1742" s="51">
        <v>54000</v>
      </c>
      <c r="N1742" s="51">
        <v>54000</v>
      </c>
      <c r="O1742" s="51">
        <v>54000</v>
      </c>
      <c r="P1742" s="51">
        <v>54000</v>
      </c>
      <c r="Q1742" s="51">
        <v>54000</v>
      </c>
      <c r="R1742" s="5">
        <v>54000</v>
      </c>
      <c r="S1742" s="51">
        <v>54000</v>
      </c>
      <c r="T1742" s="51">
        <v>54000</v>
      </c>
    </row>
    <row r="1743" spans="1:20" s="10" customFormat="1" ht="65.099999999999994" customHeight="1" x14ac:dyDescent="0.3">
      <c r="A1743" s="13">
        <v>1740</v>
      </c>
      <c r="B1743" s="376"/>
      <c r="C1743" s="22" t="s">
        <v>888</v>
      </c>
      <c r="D1743" s="56" t="s">
        <v>700</v>
      </c>
      <c r="E1743" s="373"/>
      <c r="F1743" s="388"/>
      <c r="G1743" s="376"/>
      <c r="H1743" s="373"/>
      <c r="I1743" s="373"/>
      <c r="J1743" s="389"/>
      <c r="K1743" s="53"/>
      <c r="L1743" s="51">
        <v>75700</v>
      </c>
      <c r="M1743" s="51">
        <v>75700</v>
      </c>
      <c r="N1743" s="51">
        <v>75700</v>
      </c>
      <c r="O1743" s="51">
        <v>75700</v>
      </c>
      <c r="P1743" s="51">
        <v>75700</v>
      </c>
      <c r="Q1743" s="51">
        <v>75700</v>
      </c>
      <c r="R1743" s="5">
        <v>75700</v>
      </c>
      <c r="S1743" s="51">
        <v>75700</v>
      </c>
      <c r="T1743" s="51">
        <v>75700</v>
      </c>
    </row>
    <row r="1744" spans="1:20" s="10" customFormat="1" ht="65.099999999999994" customHeight="1" x14ac:dyDescent="0.3">
      <c r="A1744" s="13">
        <v>1741</v>
      </c>
      <c r="B1744" s="376"/>
      <c r="C1744" s="22" t="s">
        <v>889</v>
      </c>
      <c r="D1744" s="56" t="s">
        <v>700</v>
      </c>
      <c r="E1744" s="373"/>
      <c r="F1744" s="388"/>
      <c r="G1744" s="376"/>
      <c r="H1744" s="373"/>
      <c r="I1744" s="373"/>
      <c r="J1744" s="389"/>
      <c r="K1744" s="53"/>
      <c r="L1744" s="51">
        <v>101000</v>
      </c>
      <c r="M1744" s="51">
        <v>101000</v>
      </c>
      <c r="N1744" s="51">
        <v>101000</v>
      </c>
      <c r="O1744" s="51">
        <v>101000</v>
      </c>
      <c r="P1744" s="51">
        <v>101000</v>
      </c>
      <c r="Q1744" s="51">
        <v>101000</v>
      </c>
      <c r="R1744" s="5">
        <v>101000</v>
      </c>
      <c r="S1744" s="51">
        <v>101000</v>
      </c>
      <c r="T1744" s="51">
        <v>101000</v>
      </c>
    </row>
    <row r="1745" spans="1:20" s="10" customFormat="1" ht="65.099999999999994" customHeight="1" x14ac:dyDescent="0.3">
      <c r="A1745" s="13">
        <v>1742</v>
      </c>
      <c r="B1745" s="376"/>
      <c r="C1745" s="22" t="s">
        <v>890</v>
      </c>
      <c r="D1745" s="56" t="s">
        <v>700</v>
      </c>
      <c r="E1745" s="373"/>
      <c r="F1745" s="388"/>
      <c r="G1745" s="376"/>
      <c r="H1745" s="373"/>
      <c r="I1745" s="373"/>
      <c r="J1745" s="389"/>
      <c r="K1745" s="53"/>
      <c r="L1745" s="51">
        <v>136600</v>
      </c>
      <c r="M1745" s="51">
        <v>136600</v>
      </c>
      <c r="N1745" s="51">
        <v>136600</v>
      </c>
      <c r="O1745" s="51">
        <v>136600</v>
      </c>
      <c r="P1745" s="51">
        <v>136600</v>
      </c>
      <c r="Q1745" s="51">
        <v>136600</v>
      </c>
      <c r="R1745" s="5">
        <v>136600</v>
      </c>
      <c r="S1745" s="51">
        <v>136600</v>
      </c>
      <c r="T1745" s="51">
        <v>136600</v>
      </c>
    </row>
    <row r="1746" spans="1:20" s="10" customFormat="1" ht="65.099999999999994" customHeight="1" x14ac:dyDescent="0.3">
      <c r="A1746" s="13">
        <v>1743</v>
      </c>
      <c r="B1746" s="376"/>
      <c r="C1746" s="22" t="s">
        <v>891</v>
      </c>
      <c r="D1746" s="56" t="s">
        <v>700</v>
      </c>
      <c r="E1746" s="373"/>
      <c r="F1746" s="388"/>
      <c r="G1746" s="376"/>
      <c r="H1746" s="373"/>
      <c r="I1746" s="373"/>
      <c r="J1746" s="389"/>
      <c r="K1746" s="53"/>
      <c r="L1746" s="51">
        <v>217200</v>
      </c>
      <c r="M1746" s="51">
        <v>217200</v>
      </c>
      <c r="N1746" s="51">
        <v>217200</v>
      </c>
      <c r="O1746" s="51">
        <v>217200</v>
      </c>
      <c r="P1746" s="51">
        <v>217200</v>
      </c>
      <c r="Q1746" s="51">
        <v>217200</v>
      </c>
      <c r="R1746" s="5">
        <v>217200</v>
      </c>
      <c r="S1746" s="51">
        <v>217200</v>
      </c>
      <c r="T1746" s="51">
        <v>217200</v>
      </c>
    </row>
    <row r="1747" spans="1:20" s="10" customFormat="1" ht="65.099999999999994" customHeight="1" x14ac:dyDescent="0.3">
      <c r="A1747" s="13">
        <v>1744</v>
      </c>
      <c r="B1747" s="376"/>
      <c r="C1747" s="22" t="s">
        <v>892</v>
      </c>
      <c r="D1747" s="56" t="s">
        <v>700</v>
      </c>
      <c r="E1747" s="373" t="s">
        <v>842</v>
      </c>
      <c r="F1747" s="388"/>
      <c r="G1747" s="376"/>
      <c r="H1747" s="373"/>
      <c r="I1747" s="373"/>
      <c r="J1747" s="389"/>
      <c r="K1747" s="53"/>
      <c r="L1747" s="51">
        <v>32100</v>
      </c>
      <c r="M1747" s="51">
        <v>32100</v>
      </c>
      <c r="N1747" s="51">
        <v>32100</v>
      </c>
      <c r="O1747" s="51">
        <v>32100</v>
      </c>
      <c r="P1747" s="51">
        <v>32100</v>
      </c>
      <c r="Q1747" s="51">
        <v>32100</v>
      </c>
      <c r="R1747" s="5">
        <v>32100</v>
      </c>
      <c r="S1747" s="51">
        <v>32100</v>
      </c>
      <c r="T1747" s="51">
        <v>32100</v>
      </c>
    </row>
    <row r="1748" spans="1:20" s="10" customFormat="1" ht="65.099999999999994" customHeight="1" x14ac:dyDescent="0.3">
      <c r="A1748" s="13">
        <v>1745</v>
      </c>
      <c r="B1748" s="376"/>
      <c r="C1748" s="22" t="s">
        <v>893</v>
      </c>
      <c r="D1748" s="56" t="s">
        <v>700</v>
      </c>
      <c r="E1748" s="373"/>
      <c r="F1748" s="388"/>
      <c r="G1748" s="376"/>
      <c r="H1748" s="373"/>
      <c r="I1748" s="373"/>
      <c r="J1748" s="389"/>
      <c r="K1748" s="53"/>
      <c r="L1748" s="51">
        <v>41300</v>
      </c>
      <c r="M1748" s="51">
        <v>41300</v>
      </c>
      <c r="N1748" s="51">
        <v>41300</v>
      </c>
      <c r="O1748" s="51">
        <v>41300</v>
      </c>
      <c r="P1748" s="51">
        <v>41300</v>
      </c>
      <c r="Q1748" s="51">
        <v>41300</v>
      </c>
      <c r="R1748" s="5">
        <v>41300</v>
      </c>
      <c r="S1748" s="51">
        <v>41300</v>
      </c>
      <c r="T1748" s="51">
        <v>41300</v>
      </c>
    </row>
    <row r="1749" spans="1:20" s="10" customFormat="1" ht="65.099999999999994" customHeight="1" x14ac:dyDescent="0.3">
      <c r="A1749" s="13">
        <v>1746</v>
      </c>
      <c r="B1749" s="376"/>
      <c r="C1749" s="22" t="s">
        <v>894</v>
      </c>
      <c r="D1749" s="56" t="s">
        <v>700</v>
      </c>
      <c r="E1749" s="373"/>
      <c r="F1749" s="388"/>
      <c r="G1749" s="376"/>
      <c r="H1749" s="373"/>
      <c r="I1749" s="373"/>
      <c r="J1749" s="389"/>
      <c r="K1749" s="53"/>
      <c r="L1749" s="51">
        <v>54500</v>
      </c>
      <c r="M1749" s="51">
        <v>54500</v>
      </c>
      <c r="N1749" s="51">
        <v>54500</v>
      </c>
      <c r="O1749" s="51">
        <v>54500</v>
      </c>
      <c r="P1749" s="51">
        <v>54500</v>
      </c>
      <c r="Q1749" s="51">
        <v>54500</v>
      </c>
      <c r="R1749" s="5">
        <v>54500</v>
      </c>
      <c r="S1749" s="51">
        <v>54500</v>
      </c>
      <c r="T1749" s="51">
        <v>54500</v>
      </c>
    </row>
    <row r="1750" spans="1:20" s="10" customFormat="1" ht="65.099999999999994" customHeight="1" x14ac:dyDescent="0.3">
      <c r="A1750" s="13">
        <v>1747</v>
      </c>
      <c r="B1750" s="376"/>
      <c r="C1750" s="22" t="s">
        <v>895</v>
      </c>
      <c r="D1750" s="56" t="s">
        <v>700</v>
      </c>
      <c r="E1750" s="373"/>
      <c r="F1750" s="388"/>
      <c r="G1750" s="376"/>
      <c r="H1750" s="373"/>
      <c r="I1750" s="373"/>
      <c r="J1750" s="389"/>
      <c r="K1750" s="53"/>
      <c r="L1750" s="51">
        <v>66300</v>
      </c>
      <c r="M1750" s="51">
        <v>66300</v>
      </c>
      <c r="N1750" s="51">
        <v>66300</v>
      </c>
      <c r="O1750" s="51">
        <v>66300</v>
      </c>
      <c r="P1750" s="51">
        <v>66300</v>
      </c>
      <c r="Q1750" s="51">
        <v>66300</v>
      </c>
      <c r="R1750" s="5">
        <v>66300</v>
      </c>
      <c r="S1750" s="51">
        <v>66300</v>
      </c>
      <c r="T1750" s="51">
        <v>66300</v>
      </c>
    </row>
    <row r="1751" spans="1:20" s="10" customFormat="1" ht="65.099999999999994" customHeight="1" x14ac:dyDescent="0.3">
      <c r="A1751" s="13">
        <v>1748</v>
      </c>
      <c r="B1751" s="376"/>
      <c r="C1751" s="22" t="s">
        <v>896</v>
      </c>
      <c r="D1751" s="56" t="s">
        <v>700</v>
      </c>
      <c r="E1751" s="373"/>
      <c r="F1751" s="388"/>
      <c r="G1751" s="376"/>
      <c r="H1751" s="373"/>
      <c r="I1751" s="373"/>
      <c r="J1751" s="389"/>
      <c r="K1751" s="53"/>
      <c r="L1751" s="51">
        <v>134500</v>
      </c>
      <c r="M1751" s="51">
        <v>134500</v>
      </c>
      <c r="N1751" s="51">
        <v>134500</v>
      </c>
      <c r="O1751" s="51">
        <v>134500</v>
      </c>
      <c r="P1751" s="51">
        <v>134500</v>
      </c>
      <c r="Q1751" s="51">
        <v>134500</v>
      </c>
      <c r="R1751" s="5">
        <v>134500</v>
      </c>
      <c r="S1751" s="51">
        <v>134500</v>
      </c>
      <c r="T1751" s="51">
        <v>134500</v>
      </c>
    </row>
    <row r="1752" spans="1:20" s="10" customFormat="1" ht="65.099999999999994" customHeight="1" x14ac:dyDescent="0.3">
      <c r="A1752" s="13">
        <v>1749</v>
      </c>
      <c r="B1752" s="376"/>
      <c r="C1752" s="22" t="s">
        <v>897</v>
      </c>
      <c r="D1752" s="56" t="s">
        <v>700</v>
      </c>
      <c r="E1752" s="373"/>
      <c r="F1752" s="388"/>
      <c r="G1752" s="376"/>
      <c r="H1752" s="373"/>
      <c r="I1752" s="373"/>
      <c r="J1752" s="389"/>
      <c r="K1752" s="53"/>
      <c r="L1752" s="51">
        <v>173100</v>
      </c>
      <c r="M1752" s="51">
        <v>173100</v>
      </c>
      <c r="N1752" s="51">
        <v>173100</v>
      </c>
      <c r="O1752" s="51">
        <v>173100</v>
      </c>
      <c r="P1752" s="51">
        <v>173100</v>
      </c>
      <c r="Q1752" s="51">
        <v>173100</v>
      </c>
      <c r="R1752" s="5">
        <v>173100</v>
      </c>
      <c r="S1752" s="51">
        <v>173100</v>
      </c>
      <c r="T1752" s="51">
        <v>173100</v>
      </c>
    </row>
    <row r="1753" spans="1:20" s="10" customFormat="1" ht="65.099999999999994" customHeight="1" x14ac:dyDescent="0.3">
      <c r="A1753" s="13">
        <v>1750</v>
      </c>
      <c r="B1753" s="376"/>
      <c r="C1753" s="22" t="s">
        <v>898</v>
      </c>
      <c r="D1753" s="56" t="s">
        <v>700</v>
      </c>
      <c r="E1753" s="373" t="s">
        <v>899</v>
      </c>
      <c r="F1753" s="53" t="s">
        <v>822</v>
      </c>
      <c r="G1753" s="376"/>
      <c r="H1753" s="373"/>
      <c r="I1753" s="373"/>
      <c r="J1753" s="389"/>
      <c r="K1753" s="53"/>
      <c r="L1753" s="51">
        <v>10000</v>
      </c>
      <c r="M1753" s="51">
        <v>10000</v>
      </c>
      <c r="N1753" s="51">
        <v>10000</v>
      </c>
      <c r="O1753" s="51">
        <v>10000</v>
      </c>
      <c r="P1753" s="51">
        <v>10000</v>
      </c>
      <c r="Q1753" s="51">
        <v>10000</v>
      </c>
      <c r="R1753" s="5">
        <v>10000</v>
      </c>
      <c r="S1753" s="51">
        <v>10000</v>
      </c>
      <c r="T1753" s="51">
        <v>10000</v>
      </c>
    </row>
    <row r="1754" spans="1:20" s="10" customFormat="1" ht="65.099999999999994" customHeight="1" x14ac:dyDescent="0.3">
      <c r="A1754" s="13">
        <v>1751</v>
      </c>
      <c r="B1754" s="376"/>
      <c r="C1754" s="22" t="s">
        <v>900</v>
      </c>
      <c r="D1754" s="56" t="s">
        <v>700</v>
      </c>
      <c r="E1754" s="373"/>
      <c r="F1754" s="53" t="s">
        <v>822</v>
      </c>
      <c r="G1754" s="376"/>
      <c r="H1754" s="373"/>
      <c r="I1754" s="373"/>
      <c r="J1754" s="389"/>
      <c r="K1754" s="53"/>
      <c r="L1754" s="51">
        <v>13400</v>
      </c>
      <c r="M1754" s="51">
        <v>13400</v>
      </c>
      <c r="N1754" s="51">
        <v>13400</v>
      </c>
      <c r="O1754" s="51">
        <v>13400</v>
      </c>
      <c r="P1754" s="51">
        <v>13400</v>
      </c>
      <c r="Q1754" s="51">
        <v>13400</v>
      </c>
      <c r="R1754" s="5">
        <v>13400</v>
      </c>
      <c r="S1754" s="51">
        <v>13400</v>
      </c>
      <c r="T1754" s="51">
        <v>13400</v>
      </c>
    </row>
    <row r="1755" spans="1:20" s="10" customFormat="1" ht="65.099999999999994" customHeight="1" x14ac:dyDescent="0.3">
      <c r="A1755" s="13">
        <v>1752</v>
      </c>
      <c r="B1755" s="376"/>
      <c r="C1755" s="22" t="s">
        <v>901</v>
      </c>
      <c r="D1755" s="56" t="s">
        <v>700</v>
      </c>
      <c r="E1755" s="373" t="s">
        <v>899</v>
      </c>
      <c r="F1755" s="53" t="s">
        <v>822</v>
      </c>
      <c r="G1755" s="376"/>
      <c r="H1755" s="373"/>
      <c r="I1755" s="373"/>
      <c r="J1755" s="389"/>
      <c r="K1755" s="53"/>
      <c r="L1755" s="51">
        <v>19200</v>
      </c>
      <c r="M1755" s="51">
        <v>19200</v>
      </c>
      <c r="N1755" s="51">
        <v>19200</v>
      </c>
      <c r="O1755" s="51">
        <v>19200</v>
      </c>
      <c r="P1755" s="51">
        <v>19200</v>
      </c>
      <c r="Q1755" s="51">
        <v>19200</v>
      </c>
      <c r="R1755" s="5">
        <v>19200</v>
      </c>
      <c r="S1755" s="51">
        <v>19200</v>
      </c>
      <c r="T1755" s="51">
        <v>19200</v>
      </c>
    </row>
    <row r="1756" spans="1:20" s="10" customFormat="1" ht="65.099999999999994" customHeight="1" x14ac:dyDescent="0.3">
      <c r="A1756" s="13">
        <v>1753</v>
      </c>
      <c r="B1756" s="376"/>
      <c r="C1756" s="22" t="s">
        <v>902</v>
      </c>
      <c r="D1756" s="56" t="s">
        <v>700</v>
      </c>
      <c r="E1756" s="373"/>
      <c r="F1756" s="53" t="s">
        <v>822</v>
      </c>
      <c r="G1756" s="376"/>
      <c r="H1756" s="373"/>
      <c r="I1756" s="373"/>
      <c r="J1756" s="389"/>
      <c r="K1756" s="53"/>
      <c r="L1756" s="51">
        <v>26000</v>
      </c>
      <c r="M1756" s="51">
        <v>26000</v>
      </c>
      <c r="N1756" s="51">
        <v>26000</v>
      </c>
      <c r="O1756" s="51">
        <v>26000</v>
      </c>
      <c r="P1756" s="51">
        <v>26000</v>
      </c>
      <c r="Q1756" s="51">
        <v>26000</v>
      </c>
      <c r="R1756" s="5">
        <v>26000</v>
      </c>
      <c r="S1756" s="51">
        <v>26000</v>
      </c>
      <c r="T1756" s="51">
        <v>26000</v>
      </c>
    </row>
    <row r="1757" spans="1:20" s="10" customFormat="1" ht="65.099999999999994" customHeight="1" x14ac:dyDescent="0.3">
      <c r="A1757" s="13">
        <v>1754</v>
      </c>
      <c r="B1757" s="376"/>
      <c r="C1757" s="22" t="s">
        <v>903</v>
      </c>
      <c r="D1757" s="56" t="s">
        <v>700</v>
      </c>
      <c r="E1757" s="373" t="s">
        <v>906</v>
      </c>
      <c r="F1757" s="53" t="s">
        <v>822</v>
      </c>
      <c r="G1757" s="376"/>
      <c r="H1757" s="373"/>
      <c r="I1757" s="373"/>
      <c r="J1757" s="389"/>
      <c r="K1757" s="53"/>
      <c r="L1757" s="51">
        <v>37000</v>
      </c>
      <c r="M1757" s="51">
        <v>37000</v>
      </c>
      <c r="N1757" s="51">
        <v>37000</v>
      </c>
      <c r="O1757" s="51">
        <v>37000</v>
      </c>
      <c r="P1757" s="51">
        <v>37000</v>
      </c>
      <c r="Q1757" s="51">
        <v>37000</v>
      </c>
      <c r="R1757" s="5">
        <v>37000</v>
      </c>
      <c r="S1757" s="51">
        <v>37000</v>
      </c>
      <c r="T1757" s="51">
        <v>37000</v>
      </c>
    </row>
    <row r="1758" spans="1:20" s="10" customFormat="1" ht="65.099999999999994" customHeight="1" x14ac:dyDescent="0.3">
      <c r="A1758" s="13">
        <v>1755</v>
      </c>
      <c r="B1758" s="376"/>
      <c r="C1758" s="22" t="s">
        <v>904</v>
      </c>
      <c r="D1758" s="56" t="s">
        <v>700</v>
      </c>
      <c r="E1758" s="373"/>
      <c r="F1758" s="53" t="s">
        <v>822</v>
      </c>
      <c r="G1758" s="376"/>
      <c r="H1758" s="373"/>
      <c r="I1758" s="373"/>
      <c r="J1758" s="389"/>
      <c r="K1758" s="53"/>
      <c r="L1758" s="51">
        <v>45900</v>
      </c>
      <c r="M1758" s="51">
        <v>45900</v>
      </c>
      <c r="N1758" s="51">
        <v>45900</v>
      </c>
      <c r="O1758" s="51">
        <v>45900</v>
      </c>
      <c r="P1758" s="51">
        <v>45900</v>
      </c>
      <c r="Q1758" s="51">
        <v>45900</v>
      </c>
      <c r="R1758" s="5">
        <v>45900</v>
      </c>
      <c r="S1758" s="51">
        <v>45900</v>
      </c>
      <c r="T1758" s="51">
        <v>45900</v>
      </c>
    </row>
    <row r="1759" spans="1:20" s="10" customFormat="1" ht="65.099999999999994" customHeight="1" x14ac:dyDescent="0.3">
      <c r="A1759" s="13">
        <v>1756</v>
      </c>
      <c r="B1759" s="376"/>
      <c r="C1759" s="22" t="s">
        <v>905</v>
      </c>
      <c r="D1759" s="56" t="s">
        <v>700</v>
      </c>
      <c r="E1759" s="373" t="s">
        <v>906</v>
      </c>
      <c r="F1759" s="388" t="s">
        <v>1272</v>
      </c>
      <c r="G1759" s="376"/>
      <c r="H1759" s="373"/>
      <c r="I1759" s="373"/>
      <c r="J1759" s="389"/>
      <c r="K1759" s="53"/>
      <c r="L1759" s="51">
        <v>258900</v>
      </c>
      <c r="M1759" s="51">
        <v>258900</v>
      </c>
      <c r="N1759" s="51">
        <v>258900</v>
      </c>
      <c r="O1759" s="51">
        <v>258900</v>
      </c>
      <c r="P1759" s="51">
        <v>258900</v>
      </c>
      <c r="Q1759" s="51">
        <v>258900</v>
      </c>
      <c r="R1759" s="5">
        <v>258900</v>
      </c>
      <c r="S1759" s="51">
        <v>258900</v>
      </c>
      <c r="T1759" s="51">
        <v>258900</v>
      </c>
    </row>
    <row r="1760" spans="1:20" s="10" customFormat="1" ht="65.099999999999994" customHeight="1" x14ac:dyDescent="0.3">
      <c r="A1760" s="13">
        <v>1757</v>
      </c>
      <c r="B1760" s="376"/>
      <c r="C1760" s="22" t="s">
        <v>907</v>
      </c>
      <c r="D1760" s="56" t="s">
        <v>700</v>
      </c>
      <c r="E1760" s="373"/>
      <c r="F1760" s="388"/>
      <c r="G1760" s="376"/>
      <c r="H1760" s="373"/>
      <c r="I1760" s="373"/>
      <c r="J1760" s="389"/>
      <c r="K1760" s="53"/>
      <c r="L1760" s="51">
        <v>387500</v>
      </c>
      <c r="M1760" s="51">
        <v>387500</v>
      </c>
      <c r="N1760" s="51">
        <v>387500</v>
      </c>
      <c r="O1760" s="51">
        <v>387500</v>
      </c>
      <c r="P1760" s="51">
        <v>387500</v>
      </c>
      <c r="Q1760" s="51">
        <v>387500</v>
      </c>
      <c r="R1760" s="5">
        <v>387500</v>
      </c>
      <c r="S1760" s="51">
        <v>387500</v>
      </c>
      <c r="T1760" s="51">
        <v>387500</v>
      </c>
    </row>
    <row r="1761" spans="1:20" s="10" customFormat="1" ht="65.099999999999994" customHeight="1" x14ac:dyDescent="0.3">
      <c r="A1761" s="13">
        <v>1758</v>
      </c>
      <c r="B1761" s="376"/>
      <c r="C1761" s="22" t="s">
        <v>908</v>
      </c>
      <c r="D1761" s="56" t="s">
        <v>700</v>
      </c>
      <c r="E1761" s="373"/>
      <c r="F1761" s="388"/>
      <c r="G1761" s="376"/>
      <c r="H1761" s="373"/>
      <c r="I1761" s="373"/>
      <c r="J1761" s="389"/>
      <c r="K1761" s="53"/>
      <c r="L1761" s="51">
        <v>697200</v>
      </c>
      <c r="M1761" s="51">
        <v>697200</v>
      </c>
      <c r="N1761" s="51">
        <v>697200</v>
      </c>
      <c r="O1761" s="51">
        <v>697200</v>
      </c>
      <c r="P1761" s="51">
        <v>697200</v>
      </c>
      <c r="Q1761" s="51">
        <v>697200</v>
      </c>
      <c r="R1761" s="5">
        <v>697200</v>
      </c>
      <c r="S1761" s="51">
        <v>697200</v>
      </c>
      <c r="T1761" s="51">
        <v>697200</v>
      </c>
    </row>
    <row r="1762" spans="1:20" s="10" customFormat="1" ht="65.099999999999994" customHeight="1" x14ac:dyDescent="0.3">
      <c r="A1762" s="13">
        <v>1759</v>
      </c>
      <c r="B1762" s="376"/>
      <c r="C1762" s="22" t="s">
        <v>909</v>
      </c>
      <c r="D1762" s="56" t="s">
        <v>700</v>
      </c>
      <c r="E1762" s="373"/>
      <c r="F1762" s="388"/>
      <c r="G1762" s="376"/>
      <c r="H1762" s="373"/>
      <c r="I1762" s="373"/>
      <c r="J1762" s="389"/>
      <c r="K1762" s="53"/>
      <c r="L1762" s="51">
        <v>246100</v>
      </c>
      <c r="M1762" s="51">
        <v>246100</v>
      </c>
      <c r="N1762" s="51">
        <v>246100</v>
      </c>
      <c r="O1762" s="51">
        <v>246100</v>
      </c>
      <c r="P1762" s="51">
        <v>246100</v>
      </c>
      <c r="Q1762" s="51">
        <v>246100</v>
      </c>
      <c r="R1762" s="5">
        <v>246100</v>
      </c>
      <c r="S1762" s="51">
        <v>246100</v>
      </c>
      <c r="T1762" s="51">
        <v>246100</v>
      </c>
    </row>
    <row r="1763" spans="1:20" s="10" customFormat="1" ht="65.099999999999994" customHeight="1" x14ac:dyDescent="0.3">
      <c r="A1763" s="13">
        <v>1760</v>
      </c>
      <c r="B1763" s="376"/>
      <c r="C1763" s="22" t="s">
        <v>910</v>
      </c>
      <c r="D1763" s="56" t="s">
        <v>700</v>
      </c>
      <c r="E1763" s="373"/>
      <c r="F1763" s="388"/>
      <c r="G1763" s="376"/>
      <c r="H1763" s="373"/>
      <c r="I1763" s="373"/>
      <c r="J1763" s="389"/>
      <c r="K1763" s="53"/>
      <c r="L1763" s="51">
        <v>358000</v>
      </c>
      <c r="M1763" s="51">
        <v>358000</v>
      </c>
      <c r="N1763" s="51">
        <v>358000</v>
      </c>
      <c r="O1763" s="51">
        <v>358000</v>
      </c>
      <c r="P1763" s="51">
        <v>358000</v>
      </c>
      <c r="Q1763" s="51">
        <v>358000</v>
      </c>
      <c r="R1763" s="5">
        <v>358000</v>
      </c>
      <c r="S1763" s="51">
        <v>358000</v>
      </c>
      <c r="T1763" s="51">
        <v>358000</v>
      </c>
    </row>
    <row r="1764" spans="1:20" s="10" customFormat="1" ht="65.099999999999994" customHeight="1" x14ac:dyDescent="0.3">
      <c r="A1764" s="13">
        <v>1761</v>
      </c>
      <c r="B1764" s="376"/>
      <c r="C1764" s="22" t="s">
        <v>911</v>
      </c>
      <c r="D1764" s="56" t="s">
        <v>700</v>
      </c>
      <c r="E1764" s="373"/>
      <c r="F1764" s="388"/>
      <c r="G1764" s="376"/>
      <c r="H1764" s="373"/>
      <c r="I1764" s="373"/>
      <c r="J1764" s="389"/>
      <c r="K1764" s="53"/>
      <c r="L1764" s="51">
        <v>627000</v>
      </c>
      <c r="M1764" s="51">
        <v>627000</v>
      </c>
      <c r="N1764" s="51">
        <v>627000</v>
      </c>
      <c r="O1764" s="51">
        <v>627000</v>
      </c>
      <c r="P1764" s="51">
        <v>627000</v>
      </c>
      <c r="Q1764" s="51">
        <v>627000</v>
      </c>
      <c r="R1764" s="5">
        <v>627000</v>
      </c>
      <c r="S1764" s="51">
        <v>627000</v>
      </c>
      <c r="T1764" s="51">
        <v>627000</v>
      </c>
    </row>
    <row r="1765" spans="1:20" s="10" customFormat="1" ht="65.099999999999994" customHeight="1" x14ac:dyDescent="0.3">
      <c r="A1765" s="13">
        <v>1762</v>
      </c>
      <c r="B1765" s="376"/>
      <c r="C1765" s="22" t="s">
        <v>912</v>
      </c>
      <c r="D1765" s="56" t="s">
        <v>700</v>
      </c>
      <c r="E1765" s="373"/>
      <c r="F1765" s="388"/>
      <c r="G1765" s="376"/>
      <c r="H1765" s="373"/>
      <c r="I1765" s="373"/>
      <c r="J1765" s="389"/>
      <c r="K1765" s="53"/>
      <c r="L1765" s="51">
        <v>902200</v>
      </c>
      <c r="M1765" s="51">
        <v>902200</v>
      </c>
      <c r="N1765" s="51">
        <v>902200</v>
      </c>
      <c r="O1765" s="51">
        <v>902200</v>
      </c>
      <c r="P1765" s="51">
        <v>902200</v>
      </c>
      <c r="Q1765" s="51">
        <v>902200</v>
      </c>
      <c r="R1765" s="5">
        <v>902200</v>
      </c>
      <c r="S1765" s="51">
        <v>902200</v>
      </c>
      <c r="T1765" s="51">
        <v>902200</v>
      </c>
    </row>
    <row r="1766" spans="1:20" s="10" customFormat="1" ht="187.5" customHeight="1" x14ac:dyDescent="0.3">
      <c r="A1766" s="13">
        <v>1763</v>
      </c>
      <c r="B1766" s="376"/>
      <c r="C1766" s="44" t="s">
        <v>2879</v>
      </c>
      <c r="D1766" s="56" t="s">
        <v>568</v>
      </c>
      <c r="E1766" s="373" t="s">
        <v>2875</v>
      </c>
      <c r="F1766" s="60" t="s">
        <v>2889</v>
      </c>
      <c r="G1766" s="376" t="s">
        <v>2876</v>
      </c>
      <c r="H1766" s="373" t="s">
        <v>17</v>
      </c>
      <c r="I1766" s="373" t="s">
        <v>2877</v>
      </c>
      <c r="J1766" s="389" t="s">
        <v>1861</v>
      </c>
      <c r="K1766" s="388" t="s">
        <v>2878</v>
      </c>
      <c r="L1766" s="51">
        <v>6390000</v>
      </c>
      <c r="M1766" s="51">
        <v>6390000</v>
      </c>
      <c r="N1766" s="51">
        <v>6390000</v>
      </c>
      <c r="O1766" s="51">
        <v>6390000</v>
      </c>
      <c r="P1766" s="51">
        <v>6390000</v>
      </c>
      <c r="Q1766" s="51">
        <v>6390000</v>
      </c>
      <c r="R1766" s="5">
        <v>6390000</v>
      </c>
      <c r="S1766" s="51">
        <v>6390000</v>
      </c>
      <c r="T1766" s="51">
        <v>6390000</v>
      </c>
    </row>
    <row r="1767" spans="1:20" s="10" customFormat="1" ht="187.5" customHeight="1" x14ac:dyDescent="0.3">
      <c r="A1767" s="13">
        <v>1764</v>
      </c>
      <c r="B1767" s="376"/>
      <c r="C1767" s="44" t="s">
        <v>2880</v>
      </c>
      <c r="D1767" s="56" t="s">
        <v>568</v>
      </c>
      <c r="E1767" s="373"/>
      <c r="F1767" s="60" t="s">
        <v>2890</v>
      </c>
      <c r="G1767" s="376"/>
      <c r="H1767" s="373"/>
      <c r="I1767" s="373"/>
      <c r="J1767" s="389"/>
      <c r="K1767" s="388"/>
      <c r="L1767" s="51">
        <v>6654000</v>
      </c>
      <c r="M1767" s="51">
        <v>6654000</v>
      </c>
      <c r="N1767" s="51">
        <v>6654000</v>
      </c>
      <c r="O1767" s="51">
        <v>6654000</v>
      </c>
      <c r="P1767" s="51">
        <v>6654000</v>
      </c>
      <c r="Q1767" s="51">
        <v>6654000</v>
      </c>
      <c r="R1767" s="5">
        <v>6654000</v>
      </c>
      <c r="S1767" s="51">
        <v>6654000</v>
      </c>
      <c r="T1767" s="51">
        <v>6654000</v>
      </c>
    </row>
    <row r="1768" spans="1:20" s="10" customFormat="1" ht="187.5" customHeight="1" x14ac:dyDescent="0.3">
      <c r="A1768" s="13">
        <v>1765</v>
      </c>
      <c r="B1768" s="376"/>
      <c r="C1768" s="44" t="s">
        <v>2881</v>
      </c>
      <c r="D1768" s="56" t="s">
        <v>568</v>
      </c>
      <c r="E1768" s="373"/>
      <c r="F1768" s="60" t="s">
        <v>2891</v>
      </c>
      <c r="G1768" s="376"/>
      <c r="H1768" s="373"/>
      <c r="I1768" s="373"/>
      <c r="J1768" s="389"/>
      <c r="K1768" s="388"/>
      <c r="L1768" s="51">
        <v>6819000</v>
      </c>
      <c r="M1768" s="51">
        <v>6819000</v>
      </c>
      <c r="N1768" s="51">
        <v>6819000</v>
      </c>
      <c r="O1768" s="51">
        <v>6819000</v>
      </c>
      <c r="P1768" s="51">
        <v>6819000</v>
      </c>
      <c r="Q1768" s="51">
        <v>6819000</v>
      </c>
      <c r="R1768" s="5">
        <v>6819000</v>
      </c>
      <c r="S1768" s="51">
        <v>6819000</v>
      </c>
      <c r="T1768" s="51">
        <v>6819000</v>
      </c>
    </row>
    <row r="1769" spans="1:20" s="10" customFormat="1" ht="187.5" customHeight="1" x14ac:dyDescent="0.3">
      <c r="A1769" s="13">
        <v>1766</v>
      </c>
      <c r="B1769" s="376"/>
      <c r="C1769" s="44" t="s">
        <v>2882</v>
      </c>
      <c r="D1769" s="56" t="s">
        <v>568</v>
      </c>
      <c r="E1769" s="373"/>
      <c r="F1769" s="60" t="s">
        <v>2891</v>
      </c>
      <c r="G1769" s="376"/>
      <c r="H1769" s="373"/>
      <c r="I1769" s="373"/>
      <c r="J1769" s="389"/>
      <c r="K1769" s="388"/>
      <c r="L1769" s="51">
        <v>7828000</v>
      </c>
      <c r="M1769" s="51">
        <v>7828000</v>
      </c>
      <c r="N1769" s="51">
        <v>7828000</v>
      </c>
      <c r="O1769" s="51">
        <v>7828000</v>
      </c>
      <c r="P1769" s="51">
        <v>7828000</v>
      </c>
      <c r="Q1769" s="51">
        <v>7828000</v>
      </c>
      <c r="R1769" s="5">
        <v>7828000</v>
      </c>
      <c r="S1769" s="51">
        <v>7828000</v>
      </c>
      <c r="T1769" s="51">
        <v>7828000</v>
      </c>
    </row>
    <row r="1770" spans="1:20" s="10" customFormat="1" ht="187.5" customHeight="1" x14ac:dyDescent="0.3">
      <c r="A1770" s="13">
        <v>1767</v>
      </c>
      <c r="B1770" s="376"/>
      <c r="C1770" s="44" t="s">
        <v>2883</v>
      </c>
      <c r="D1770" s="56" t="s">
        <v>568</v>
      </c>
      <c r="E1770" s="373"/>
      <c r="F1770" s="60" t="s">
        <v>2891</v>
      </c>
      <c r="G1770" s="376"/>
      <c r="H1770" s="373"/>
      <c r="I1770" s="373"/>
      <c r="J1770" s="389"/>
      <c r="K1770" s="388"/>
      <c r="L1770" s="51">
        <v>7973000</v>
      </c>
      <c r="M1770" s="51">
        <v>7973000</v>
      </c>
      <c r="N1770" s="51">
        <v>7973000</v>
      </c>
      <c r="O1770" s="51">
        <v>7973000</v>
      </c>
      <c r="P1770" s="51">
        <v>7973000</v>
      </c>
      <c r="Q1770" s="51">
        <v>7973000</v>
      </c>
      <c r="R1770" s="5">
        <v>7973000</v>
      </c>
      <c r="S1770" s="51">
        <v>7973000</v>
      </c>
      <c r="T1770" s="51">
        <v>7973000</v>
      </c>
    </row>
    <row r="1771" spans="1:20" s="10" customFormat="1" ht="187.5" customHeight="1" x14ac:dyDescent="0.3">
      <c r="A1771" s="13">
        <v>1768</v>
      </c>
      <c r="B1771" s="376"/>
      <c r="C1771" s="44" t="s">
        <v>2884</v>
      </c>
      <c r="D1771" s="56" t="s">
        <v>568</v>
      </c>
      <c r="E1771" s="373"/>
      <c r="F1771" s="60" t="s">
        <v>2891</v>
      </c>
      <c r="G1771" s="376"/>
      <c r="H1771" s="373"/>
      <c r="I1771" s="373"/>
      <c r="J1771" s="389"/>
      <c r="K1771" s="388"/>
      <c r="L1771" s="51">
        <v>9402000</v>
      </c>
      <c r="M1771" s="51">
        <v>9402000</v>
      </c>
      <c r="N1771" s="51">
        <v>9402000</v>
      </c>
      <c r="O1771" s="51">
        <v>9402000</v>
      </c>
      <c r="P1771" s="51">
        <v>9402000</v>
      </c>
      <c r="Q1771" s="51">
        <v>9402000</v>
      </c>
      <c r="R1771" s="5">
        <v>9402000</v>
      </c>
      <c r="S1771" s="51">
        <v>9402000</v>
      </c>
      <c r="T1771" s="51">
        <v>9402000</v>
      </c>
    </row>
    <row r="1772" spans="1:20" s="10" customFormat="1" ht="187.5" customHeight="1" x14ac:dyDescent="0.3">
      <c r="A1772" s="13">
        <v>1769</v>
      </c>
      <c r="B1772" s="376"/>
      <c r="C1772" s="44" t="s">
        <v>2885</v>
      </c>
      <c r="D1772" s="56" t="s">
        <v>568</v>
      </c>
      <c r="E1772" s="373"/>
      <c r="F1772" s="60" t="s">
        <v>2892</v>
      </c>
      <c r="G1772" s="376"/>
      <c r="H1772" s="373"/>
      <c r="I1772" s="373"/>
      <c r="J1772" s="389"/>
      <c r="K1772" s="388"/>
      <c r="L1772" s="51">
        <v>11693000</v>
      </c>
      <c r="M1772" s="51">
        <v>11693000</v>
      </c>
      <c r="N1772" s="51">
        <v>11693000</v>
      </c>
      <c r="O1772" s="51">
        <v>11693000</v>
      </c>
      <c r="P1772" s="51">
        <v>11693000</v>
      </c>
      <c r="Q1772" s="51">
        <v>11693000</v>
      </c>
      <c r="R1772" s="5">
        <v>11693000</v>
      </c>
      <c r="S1772" s="51">
        <v>11693000</v>
      </c>
      <c r="T1772" s="51">
        <v>11693000</v>
      </c>
    </row>
    <row r="1773" spans="1:20" s="45" customFormat="1" ht="144.75" customHeight="1" x14ac:dyDescent="0.3">
      <c r="A1773" s="13">
        <v>1770</v>
      </c>
      <c r="B1773" s="470"/>
      <c r="C1773" s="60" t="s">
        <v>2894</v>
      </c>
      <c r="D1773" s="56" t="s">
        <v>568</v>
      </c>
      <c r="E1773" s="373"/>
      <c r="F1773" s="60" t="s">
        <v>2901</v>
      </c>
      <c r="G1773" s="376"/>
      <c r="H1773" s="373"/>
      <c r="I1773" s="373"/>
      <c r="J1773" s="389"/>
      <c r="K1773" s="388"/>
      <c r="L1773" s="51">
        <v>6860000</v>
      </c>
      <c r="M1773" s="51">
        <v>6860000</v>
      </c>
      <c r="N1773" s="51">
        <v>6860000</v>
      </c>
      <c r="O1773" s="51">
        <v>6860000</v>
      </c>
      <c r="P1773" s="51">
        <v>6860000</v>
      </c>
      <c r="Q1773" s="51">
        <v>6860000</v>
      </c>
      <c r="R1773" s="51">
        <v>6860000</v>
      </c>
      <c r="S1773" s="51">
        <v>6860000</v>
      </c>
      <c r="T1773" s="51">
        <v>6860000</v>
      </c>
    </row>
    <row r="1774" spans="1:20" s="45" customFormat="1" ht="144.75" customHeight="1" x14ac:dyDescent="0.3">
      <c r="A1774" s="13">
        <v>1771</v>
      </c>
      <c r="B1774" s="470"/>
      <c r="C1774" s="60" t="s">
        <v>2895</v>
      </c>
      <c r="D1774" s="56" t="s">
        <v>568</v>
      </c>
      <c r="E1774" s="373"/>
      <c r="F1774" s="60" t="s">
        <v>2901</v>
      </c>
      <c r="G1774" s="376"/>
      <c r="H1774" s="373"/>
      <c r="I1774" s="373"/>
      <c r="J1774" s="389"/>
      <c r="K1774" s="388"/>
      <c r="L1774" s="51">
        <v>7560000</v>
      </c>
      <c r="M1774" s="51">
        <v>7560000</v>
      </c>
      <c r="N1774" s="51">
        <v>7560000</v>
      </c>
      <c r="O1774" s="51">
        <v>7560000</v>
      </c>
      <c r="P1774" s="51">
        <v>7560000</v>
      </c>
      <c r="Q1774" s="51">
        <v>7560000</v>
      </c>
      <c r="R1774" s="51">
        <v>7560000</v>
      </c>
      <c r="S1774" s="51">
        <v>7560000</v>
      </c>
      <c r="T1774" s="51">
        <v>7560000</v>
      </c>
    </row>
    <row r="1775" spans="1:20" s="45" customFormat="1" ht="144.75" customHeight="1" x14ac:dyDescent="0.3">
      <c r="A1775" s="13">
        <v>1772</v>
      </c>
      <c r="B1775" s="470"/>
      <c r="C1775" s="60" t="s">
        <v>2896</v>
      </c>
      <c r="D1775" s="56" t="s">
        <v>568</v>
      </c>
      <c r="E1775" s="373"/>
      <c r="F1775" s="60" t="s">
        <v>2901</v>
      </c>
      <c r="G1775" s="376"/>
      <c r="H1775" s="373"/>
      <c r="I1775" s="373"/>
      <c r="J1775" s="389"/>
      <c r="K1775" s="388"/>
      <c r="L1775" s="51">
        <v>8260000</v>
      </c>
      <c r="M1775" s="51">
        <v>8260000</v>
      </c>
      <c r="N1775" s="51">
        <v>8260000</v>
      </c>
      <c r="O1775" s="51">
        <v>8260000</v>
      </c>
      <c r="P1775" s="51">
        <v>8260000</v>
      </c>
      <c r="Q1775" s="51">
        <v>8260000</v>
      </c>
      <c r="R1775" s="51">
        <v>8260000</v>
      </c>
      <c r="S1775" s="51">
        <v>8260000</v>
      </c>
      <c r="T1775" s="51">
        <v>8260000</v>
      </c>
    </row>
    <row r="1776" spans="1:20" s="45" customFormat="1" ht="144.75" customHeight="1" x14ac:dyDescent="0.3">
      <c r="A1776" s="13">
        <v>1773</v>
      </c>
      <c r="B1776" s="470"/>
      <c r="C1776" s="60" t="s">
        <v>2897</v>
      </c>
      <c r="D1776" s="56" t="s">
        <v>568</v>
      </c>
      <c r="E1776" s="373"/>
      <c r="F1776" s="60" t="s">
        <v>2901</v>
      </c>
      <c r="G1776" s="376"/>
      <c r="H1776" s="373"/>
      <c r="I1776" s="373"/>
      <c r="J1776" s="389"/>
      <c r="K1776" s="388"/>
      <c r="L1776" s="51">
        <v>8960000</v>
      </c>
      <c r="M1776" s="51">
        <v>8960000</v>
      </c>
      <c r="N1776" s="51">
        <v>8960000</v>
      </c>
      <c r="O1776" s="51">
        <v>8960000</v>
      </c>
      <c r="P1776" s="51">
        <v>8960000</v>
      </c>
      <c r="Q1776" s="51">
        <v>8960000</v>
      </c>
      <c r="R1776" s="51">
        <v>8960000</v>
      </c>
      <c r="S1776" s="51">
        <v>8960000</v>
      </c>
      <c r="T1776" s="51">
        <v>8960000</v>
      </c>
    </row>
    <row r="1777" spans="1:20" s="45" customFormat="1" ht="144.75" customHeight="1" x14ac:dyDescent="0.3">
      <c r="A1777" s="13">
        <v>1774</v>
      </c>
      <c r="B1777" s="470"/>
      <c r="C1777" s="60" t="s">
        <v>2898</v>
      </c>
      <c r="D1777" s="56" t="s">
        <v>568</v>
      </c>
      <c r="E1777" s="373"/>
      <c r="F1777" s="60" t="s">
        <v>2901</v>
      </c>
      <c r="G1777" s="376"/>
      <c r="H1777" s="373"/>
      <c r="I1777" s="373"/>
      <c r="J1777" s="389"/>
      <c r="K1777" s="388"/>
      <c r="L1777" s="51">
        <v>9660000</v>
      </c>
      <c r="M1777" s="51">
        <v>9660000</v>
      </c>
      <c r="N1777" s="51">
        <v>9660000</v>
      </c>
      <c r="O1777" s="51">
        <v>9660000</v>
      </c>
      <c r="P1777" s="51">
        <v>9660000</v>
      </c>
      <c r="Q1777" s="51">
        <v>9660000</v>
      </c>
      <c r="R1777" s="51">
        <v>9660000</v>
      </c>
      <c r="S1777" s="51">
        <v>9660000</v>
      </c>
      <c r="T1777" s="51">
        <v>9660000</v>
      </c>
    </row>
    <row r="1778" spans="1:20" s="45" customFormat="1" ht="144.75" customHeight="1" x14ac:dyDescent="0.3">
      <c r="A1778" s="13">
        <v>1775</v>
      </c>
      <c r="B1778" s="470"/>
      <c r="C1778" s="60" t="s">
        <v>2899</v>
      </c>
      <c r="D1778" s="56" t="s">
        <v>568</v>
      </c>
      <c r="E1778" s="373"/>
      <c r="F1778" s="60" t="s">
        <v>2902</v>
      </c>
      <c r="G1778" s="376"/>
      <c r="H1778" s="373"/>
      <c r="I1778" s="373"/>
      <c r="J1778" s="389"/>
      <c r="K1778" s="388"/>
      <c r="L1778" s="51">
        <v>10360000</v>
      </c>
      <c r="M1778" s="51">
        <v>10360000</v>
      </c>
      <c r="N1778" s="51">
        <v>10360000</v>
      </c>
      <c r="O1778" s="51">
        <v>10360000</v>
      </c>
      <c r="P1778" s="51">
        <v>10360000</v>
      </c>
      <c r="Q1778" s="51">
        <v>10360000</v>
      </c>
      <c r="R1778" s="51">
        <v>10360000</v>
      </c>
      <c r="S1778" s="51">
        <v>10360000</v>
      </c>
      <c r="T1778" s="51">
        <v>10360000</v>
      </c>
    </row>
    <row r="1779" spans="1:20" s="45" customFormat="1" ht="144.75" customHeight="1" x14ac:dyDescent="0.3">
      <c r="A1779" s="13">
        <v>1776</v>
      </c>
      <c r="B1779" s="470"/>
      <c r="C1779" s="60" t="s">
        <v>2900</v>
      </c>
      <c r="D1779" s="56" t="s">
        <v>568</v>
      </c>
      <c r="E1779" s="373"/>
      <c r="F1779" s="60" t="s">
        <v>2902</v>
      </c>
      <c r="G1779" s="376"/>
      <c r="H1779" s="373"/>
      <c r="I1779" s="373"/>
      <c r="J1779" s="389"/>
      <c r="K1779" s="388"/>
      <c r="L1779" s="51">
        <v>11060000</v>
      </c>
      <c r="M1779" s="51">
        <v>11060000</v>
      </c>
      <c r="N1779" s="51">
        <v>11060000</v>
      </c>
      <c r="O1779" s="51">
        <v>11060000</v>
      </c>
      <c r="P1779" s="51">
        <v>11060000</v>
      </c>
      <c r="Q1779" s="51">
        <v>11060000</v>
      </c>
      <c r="R1779" s="51">
        <v>11060000</v>
      </c>
      <c r="S1779" s="51">
        <v>11060000</v>
      </c>
      <c r="T1779" s="51">
        <v>11060000</v>
      </c>
    </row>
    <row r="1780" spans="1:20" s="10" customFormat="1" ht="187.5" customHeight="1" x14ac:dyDescent="0.3">
      <c r="A1780" s="13">
        <v>1777</v>
      </c>
      <c r="B1780" s="376"/>
      <c r="C1780" s="22" t="s">
        <v>2886</v>
      </c>
      <c r="D1780" s="56" t="s">
        <v>568</v>
      </c>
      <c r="E1780" s="373"/>
      <c r="F1780" s="60" t="s">
        <v>2893</v>
      </c>
      <c r="G1780" s="376"/>
      <c r="H1780" s="373"/>
      <c r="I1780" s="373"/>
      <c r="J1780" s="389"/>
      <c r="K1780" s="388"/>
      <c r="L1780" s="51">
        <v>13500000</v>
      </c>
      <c r="M1780" s="51">
        <v>13500000</v>
      </c>
      <c r="N1780" s="51">
        <v>13500000</v>
      </c>
      <c r="O1780" s="51">
        <v>13500000</v>
      </c>
      <c r="P1780" s="51">
        <v>13500000</v>
      </c>
      <c r="Q1780" s="51">
        <v>13500000</v>
      </c>
      <c r="R1780" s="5">
        <v>13500000</v>
      </c>
      <c r="S1780" s="51">
        <v>13500000</v>
      </c>
      <c r="T1780" s="51">
        <v>13500000</v>
      </c>
    </row>
    <row r="1781" spans="1:20" s="10" customFormat="1" ht="187.5" customHeight="1" x14ac:dyDescent="0.3">
      <c r="A1781" s="13">
        <v>1778</v>
      </c>
      <c r="B1781" s="376"/>
      <c r="C1781" s="22" t="s">
        <v>2887</v>
      </c>
      <c r="D1781" s="56" t="s">
        <v>568</v>
      </c>
      <c r="E1781" s="373"/>
      <c r="F1781" s="60" t="s">
        <v>2893</v>
      </c>
      <c r="G1781" s="376"/>
      <c r="H1781" s="373"/>
      <c r="I1781" s="373"/>
      <c r="J1781" s="389"/>
      <c r="K1781" s="388"/>
      <c r="L1781" s="51">
        <v>15430000</v>
      </c>
      <c r="M1781" s="51">
        <v>15430000</v>
      </c>
      <c r="N1781" s="51">
        <v>15430000</v>
      </c>
      <c r="O1781" s="51">
        <v>15430000</v>
      </c>
      <c r="P1781" s="51">
        <v>15430000</v>
      </c>
      <c r="Q1781" s="51">
        <v>15430000</v>
      </c>
      <c r="R1781" s="5">
        <v>15430000</v>
      </c>
      <c r="S1781" s="51">
        <v>15430000</v>
      </c>
      <c r="T1781" s="51">
        <v>15430000</v>
      </c>
    </row>
    <row r="1782" spans="1:20" s="10" customFormat="1" ht="187.5" customHeight="1" x14ac:dyDescent="0.3">
      <c r="A1782" s="13">
        <v>1779</v>
      </c>
      <c r="B1782" s="376"/>
      <c r="C1782" s="22" t="s">
        <v>2888</v>
      </c>
      <c r="D1782" s="56" t="s">
        <v>568</v>
      </c>
      <c r="E1782" s="373"/>
      <c r="F1782" s="60" t="s">
        <v>2893</v>
      </c>
      <c r="G1782" s="376"/>
      <c r="H1782" s="373"/>
      <c r="I1782" s="373"/>
      <c r="J1782" s="389"/>
      <c r="K1782" s="388"/>
      <c r="L1782" s="51">
        <v>16800000</v>
      </c>
      <c r="M1782" s="51">
        <v>16800000</v>
      </c>
      <c r="N1782" s="51">
        <v>16800000</v>
      </c>
      <c r="O1782" s="51">
        <v>16800000</v>
      </c>
      <c r="P1782" s="51">
        <v>16800000</v>
      </c>
      <c r="Q1782" s="51">
        <v>16800000</v>
      </c>
      <c r="R1782" s="5">
        <v>16800000</v>
      </c>
      <c r="S1782" s="51">
        <v>16800000</v>
      </c>
      <c r="T1782" s="51">
        <v>16800000</v>
      </c>
    </row>
    <row r="1783" spans="1:20" s="10" customFormat="1" ht="172.5" customHeight="1" x14ac:dyDescent="0.3">
      <c r="A1783" s="13">
        <v>1780</v>
      </c>
      <c r="B1783" s="376"/>
      <c r="C1783" s="22" t="s">
        <v>2194</v>
      </c>
      <c r="D1783" s="56" t="s">
        <v>568</v>
      </c>
      <c r="E1783" s="55" t="s">
        <v>2200</v>
      </c>
      <c r="F1783" s="39" t="s">
        <v>2205</v>
      </c>
      <c r="G1783" s="376" t="s">
        <v>2204</v>
      </c>
      <c r="H1783" s="373" t="s">
        <v>257</v>
      </c>
      <c r="I1783" s="55"/>
      <c r="J1783" s="56"/>
      <c r="K1783" s="53" t="s">
        <v>2206</v>
      </c>
      <c r="L1783" s="51">
        <v>5239500</v>
      </c>
      <c r="M1783" s="51">
        <v>5239500</v>
      </c>
      <c r="N1783" s="51">
        <v>5239500</v>
      </c>
      <c r="O1783" s="51">
        <v>5239500</v>
      </c>
      <c r="P1783" s="51">
        <v>5239500</v>
      </c>
      <c r="Q1783" s="51">
        <v>5239500</v>
      </c>
      <c r="R1783" s="5">
        <v>5239500</v>
      </c>
      <c r="S1783" s="51">
        <v>5239500</v>
      </c>
      <c r="T1783" s="51">
        <v>5239500</v>
      </c>
    </row>
    <row r="1784" spans="1:20" s="10" customFormat="1" ht="172.5" customHeight="1" x14ac:dyDescent="0.3">
      <c r="A1784" s="13">
        <v>1781</v>
      </c>
      <c r="B1784" s="376"/>
      <c r="C1784" s="22" t="s">
        <v>2195</v>
      </c>
      <c r="D1784" s="56" t="s">
        <v>568</v>
      </c>
      <c r="E1784" s="55" t="s">
        <v>2201</v>
      </c>
      <c r="F1784" s="39" t="s">
        <v>2207</v>
      </c>
      <c r="G1784" s="376"/>
      <c r="H1784" s="373"/>
      <c r="I1784" s="55"/>
      <c r="J1784" s="56"/>
      <c r="K1784" s="53" t="s">
        <v>2206</v>
      </c>
      <c r="L1784" s="51">
        <v>7647975</v>
      </c>
      <c r="M1784" s="51">
        <v>7647975</v>
      </c>
      <c r="N1784" s="51">
        <v>7647975</v>
      </c>
      <c r="O1784" s="51">
        <v>7647975</v>
      </c>
      <c r="P1784" s="51">
        <v>7647975</v>
      </c>
      <c r="Q1784" s="51">
        <v>7647975</v>
      </c>
      <c r="R1784" s="5">
        <v>7647975</v>
      </c>
      <c r="S1784" s="51">
        <v>7647975</v>
      </c>
      <c r="T1784" s="51">
        <v>7647975</v>
      </c>
    </row>
    <row r="1785" spans="1:20" s="10" customFormat="1" ht="172.5" customHeight="1" x14ac:dyDescent="0.3">
      <c r="A1785" s="13">
        <v>1782</v>
      </c>
      <c r="B1785" s="376"/>
      <c r="C1785" s="22" t="s">
        <v>2196</v>
      </c>
      <c r="D1785" s="56" t="s">
        <v>568</v>
      </c>
      <c r="E1785" s="55" t="s">
        <v>2202</v>
      </c>
      <c r="F1785" s="39" t="s">
        <v>2208</v>
      </c>
      <c r="G1785" s="376"/>
      <c r="H1785" s="373"/>
      <c r="I1785" s="55"/>
      <c r="J1785" s="56"/>
      <c r="K1785" s="53" t="s">
        <v>2209</v>
      </c>
      <c r="L1785" s="51">
        <v>10605000</v>
      </c>
      <c r="M1785" s="51">
        <v>10605000</v>
      </c>
      <c r="N1785" s="51">
        <v>10605000</v>
      </c>
      <c r="O1785" s="51">
        <v>10605000</v>
      </c>
      <c r="P1785" s="51">
        <v>10605000</v>
      </c>
      <c r="Q1785" s="51">
        <v>10605000</v>
      </c>
      <c r="R1785" s="5">
        <v>10605000</v>
      </c>
      <c r="S1785" s="51">
        <v>10605000</v>
      </c>
      <c r="T1785" s="51">
        <v>10605000</v>
      </c>
    </row>
    <row r="1786" spans="1:20" s="10" customFormat="1" ht="172.5" customHeight="1" x14ac:dyDescent="0.3">
      <c r="A1786" s="13">
        <v>1783</v>
      </c>
      <c r="B1786" s="376"/>
      <c r="C1786" s="22" t="s">
        <v>2197</v>
      </c>
      <c r="D1786" s="56" t="s">
        <v>568</v>
      </c>
      <c r="E1786" s="55" t="s">
        <v>2202</v>
      </c>
      <c r="F1786" s="39" t="s">
        <v>2210</v>
      </c>
      <c r="G1786" s="376"/>
      <c r="H1786" s="373"/>
      <c r="I1786" s="55"/>
      <c r="J1786" s="56"/>
      <c r="K1786" s="53" t="s">
        <v>2209</v>
      </c>
      <c r="L1786" s="51">
        <v>24819000</v>
      </c>
      <c r="M1786" s="51">
        <v>24819000</v>
      </c>
      <c r="N1786" s="51">
        <v>24819000</v>
      </c>
      <c r="O1786" s="51">
        <v>24819000</v>
      </c>
      <c r="P1786" s="51">
        <v>24819000</v>
      </c>
      <c r="Q1786" s="51">
        <v>24819000</v>
      </c>
      <c r="R1786" s="5">
        <v>24819000</v>
      </c>
      <c r="S1786" s="51">
        <v>24819000</v>
      </c>
      <c r="T1786" s="51">
        <v>24819000</v>
      </c>
    </row>
    <row r="1787" spans="1:20" s="10" customFormat="1" ht="172.5" customHeight="1" x14ac:dyDescent="0.3">
      <c r="A1787" s="13">
        <v>1784</v>
      </c>
      <c r="B1787" s="376"/>
      <c r="C1787" s="22" t="s">
        <v>2198</v>
      </c>
      <c r="D1787" s="56" t="s">
        <v>568</v>
      </c>
      <c r="E1787" s="55" t="s">
        <v>2203</v>
      </c>
      <c r="F1787" s="39" t="s">
        <v>2212</v>
      </c>
      <c r="G1787" s="376"/>
      <c r="H1787" s="373"/>
      <c r="I1787" s="55"/>
      <c r="J1787" s="56"/>
      <c r="K1787" s="53" t="s">
        <v>2209</v>
      </c>
      <c r="L1787" s="51">
        <v>17916000</v>
      </c>
      <c r="M1787" s="51">
        <v>17916000</v>
      </c>
      <c r="N1787" s="51">
        <v>17916000</v>
      </c>
      <c r="O1787" s="51">
        <v>17916000</v>
      </c>
      <c r="P1787" s="51">
        <v>17916000</v>
      </c>
      <c r="Q1787" s="51">
        <v>17916000</v>
      </c>
      <c r="R1787" s="5">
        <v>17916000</v>
      </c>
      <c r="S1787" s="51">
        <v>17916000</v>
      </c>
      <c r="T1787" s="51">
        <v>17916000</v>
      </c>
    </row>
    <row r="1788" spans="1:20" s="10" customFormat="1" ht="172.5" customHeight="1" x14ac:dyDescent="0.3">
      <c r="A1788" s="13">
        <v>1785</v>
      </c>
      <c r="B1788" s="376"/>
      <c r="C1788" s="22" t="s">
        <v>2199</v>
      </c>
      <c r="D1788" s="56" t="s">
        <v>568</v>
      </c>
      <c r="E1788" s="55" t="s">
        <v>2203</v>
      </c>
      <c r="F1788" s="39" t="s">
        <v>2211</v>
      </c>
      <c r="G1788" s="376"/>
      <c r="H1788" s="373"/>
      <c r="I1788" s="55"/>
      <c r="J1788" s="56"/>
      <c r="K1788" s="53" t="s">
        <v>2209</v>
      </c>
      <c r="L1788" s="51">
        <v>23832000</v>
      </c>
      <c r="M1788" s="51">
        <v>23832000</v>
      </c>
      <c r="N1788" s="51">
        <v>23832000</v>
      </c>
      <c r="O1788" s="51">
        <v>23832000</v>
      </c>
      <c r="P1788" s="51">
        <v>23832000</v>
      </c>
      <c r="Q1788" s="51">
        <v>23832000</v>
      </c>
      <c r="R1788" s="5">
        <v>23832000</v>
      </c>
      <c r="S1788" s="51">
        <v>23832000</v>
      </c>
      <c r="T1788" s="51">
        <v>23832000</v>
      </c>
    </row>
    <row r="1789" spans="1:20" s="79" customFormat="1" ht="141.75" customHeight="1" x14ac:dyDescent="0.3">
      <c r="A1789" s="70"/>
      <c r="B1789" s="89"/>
      <c r="C1789" s="90" t="s">
        <v>3025</v>
      </c>
      <c r="D1789" s="91" t="s">
        <v>568</v>
      </c>
      <c r="E1789" s="480" t="s">
        <v>3026</v>
      </c>
      <c r="F1789" s="92" t="s">
        <v>2985</v>
      </c>
      <c r="G1789" s="483" t="s">
        <v>2986</v>
      </c>
      <c r="H1789" s="76" t="s">
        <v>17</v>
      </c>
      <c r="I1789" s="76"/>
      <c r="J1789" s="91" t="s">
        <v>2987</v>
      </c>
      <c r="K1789" s="88"/>
      <c r="L1789" s="93">
        <v>5145000</v>
      </c>
      <c r="M1789" s="93">
        <v>5145000</v>
      </c>
      <c r="N1789" s="93">
        <v>5145000</v>
      </c>
      <c r="O1789" s="93">
        <v>5145000</v>
      </c>
      <c r="P1789" s="93">
        <v>5145000</v>
      </c>
      <c r="Q1789" s="93">
        <v>5145000</v>
      </c>
      <c r="R1789" s="78">
        <v>5145000</v>
      </c>
      <c r="S1789" s="93">
        <v>5145000</v>
      </c>
      <c r="T1789" s="93">
        <v>5145000</v>
      </c>
    </row>
    <row r="1790" spans="1:20" s="79" customFormat="1" ht="84" x14ac:dyDescent="0.3">
      <c r="A1790" s="70"/>
      <c r="B1790" s="89"/>
      <c r="C1790" s="90" t="s">
        <v>3027</v>
      </c>
      <c r="D1790" s="91" t="s">
        <v>568</v>
      </c>
      <c r="E1790" s="481"/>
      <c r="F1790" s="92" t="s">
        <v>2988</v>
      </c>
      <c r="G1790" s="484"/>
      <c r="H1790" s="76"/>
      <c r="I1790" s="76"/>
      <c r="J1790" s="91"/>
      <c r="K1790" s="88"/>
      <c r="L1790" s="93">
        <v>6223000</v>
      </c>
      <c r="M1790" s="93">
        <v>6223000</v>
      </c>
      <c r="N1790" s="93">
        <v>6223000</v>
      </c>
      <c r="O1790" s="93">
        <v>6223000</v>
      </c>
      <c r="P1790" s="93">
        <v>6223000</v>
      </c>
      <c r="Q1790" s="93">
        <v>6223000</v>
      </c>
      <c r="R1790" s="78">
        <v>6223000</v>
      </c>
      <c r="S1790" s="93">
        <v>6223000</v>
      </c>
      <c r="T1790" s="93">
        <v>6223000</v>
      </c>
    </row>
    <row r="1791" spans="1:20" s="79" customFormat="1" ht="84" x14ac:dyDescent="0.3">
      <c r="A1791" s="70"/>
      <c r="B1791" s="89"/>
      <c r="C1791" s="90" t="s">
        <v>3028</v>
      </c>
      <c r="D1791" s="91" t="s">
        <v>568</v>
      </c>
      <c r="E1791" s="481"/>
      <c r="F1791" s="92" t="s">
        <v>2989</v>
      </c>
      <c r="G1791" s="484"/>
      <c r="H1791" s="76"/>
      <c r="I1791" s="76"/>
      <c r="J1791" s="91"/>
      <c r="K1791" s="88"/>
      <c r="L1791" s="93">
        <v>7301000</v>
      </c>
      <c r="M1791" s="93">
        <v>7301000</v>
      </c>
      <c r="N1791" s="93">
        <v>7301000</v>
      </c>
      <c r="O1791" s="93">
        <v>7301000</v>
      </c>
      <c r="P1791" s="93">
        <v>7301000</v>
      </c>
      <c r="Q1791" s="93">
        <v>7301000</v>
      </c>
      <c r="R1791" s="78">
        <v>7301000</v>
      </c>
      <c r="S1791" s="93">
        <v>7301000</v>
      </c>
      <c r="T1791" s="93">
        <v>7301000</v>
      </c>
    </row>
    <row r="1792" spans="1:20" s="79" customFormat="1" ht="84" x14ac:dyDescent="0.3">
      <c r="A1792" s="70"/>
      <c r="B1792" s="89"/>
      <c r="C1792" s="90" t="s">
        <v>3029</v>
      </c>
      <c r="D1792" s="91" t="s">
        <v>568</v>
      </c>
      <c r="E1792" s="481"/>
      <c r="F1792" s="92" t="s">
        <v>2990</v>
      </c>
      <c r="G1792" s="484"/>
      <c r="H1792" s="76"/>
      <c r="I1792" s="76"/>
      <c r="J1792" s="91"/>
      <c r="K1792" s="88"/>
      <c r="L1792" s="93">
        <v>7737100</v>
      </c>
      <c r="M1792" s="93">
        <v>7737100</v>
      </c>
      <c r="N1792" s="93">
        <v>7737100</v>
      </c>
      <c r="O1792" s="93">
        <v>7737100</v>
      </c>
      <c r="P1792" s="93">
        <v>7737100</v>
      </c>
      <c r="Q1792" s="93">
        <v>7737100</v>
      </c>
      <c r="R1792" s="78">
        <v>7737100</v>
      </c>
      <c r="S1792" s="93">
        <v>7737100</v>
      </c>
      <c r="T1792" s="93">
        <v>7737100</v>
      </c>
    </row>
    <row r="1793" spans="1:20" s="79" customFormat="1" ht="84" x14ac:dyDescent="0.3">
      <c r="A1793" s="70"/>
      <c r="B1793" s="89"/>
      <c r="C1793" s="90" t="s">
        <v>3030</v>
      </c>
      <c r="D1793" s="91" t="s">
        <v>568</v>
      </c>
      <c r="E1793" s="481"/>
      <c r="F1793" s="92" t="s">
        <v>2991</v>
      </c>
      <c r="G1793" s="484"/>
      <c r="H1793" s="76"/>
      <c r="I1793" s="76"/>
      <c r="J1793" s="91"/>
      <c r="K1793" s="88"/>
      <c r="L1793" s="93">
        <v>8183000</v>
      </c>
      <c r="M1793" s="93">
        <v>8183000</v>
      </c>
      <c r="N1793" s="93">
        <v>8183000</v>
      </c>
      <c r="O1793" s="93">
        <v>8183000</v>
      </c>
      <c r="P1793" s="93">
        <v>8183000</v>
      </c>
      <c r="Q1793" s="93">
        <v>8183000</v>
      </c>
      <c r="R1793" s="78">
        <v>8183000</v>
      </c>
      <c r="S1793" s="93">
        <v>8183000</v>
      </c>
      <c r="T1793" s="93">
        <v>8183000</v>
      </c>
    </row>
    <row r="1794" spans="1:20" s="79" customFormat="1" ht="84" x14ac:dyDescent="0.3">
      <c r="A1794" s="70"/>
      <c r="B1794" s="89"/>
      <c r="C1794" s="90" t="s">
        <v>3031</v>
      </c>
      <c r="D1794" s="91" t="s">
        <v>568</v>
      </c>
      <c r="E1794" s="481"/>
      <c r="F1794" s="92" t="s">
        <v>2992</v>
      </c>
      <c r="G1794" s="484"/>
      <c r="H1794" s="76"/>
      <c r="I1794" s="76"/>
      <c r="J1794" s="91"/>
      <c r="K1794" s="88"/>
      <c r="L1794" s="93">
        <v>8183000</v>
      </c>
      <c r="M1794" s="93">
        <v>8183000</v>
      </c>
      <c r="N1794" s="93">
        <v>8183000</v>
      </c>
      <c r="O1794" s="93">
        <v>8183000</v>
      </c>
      <c r="P1794" s="93">
        <v>8183000</v>
      </c>
      <c r="Q1794" s="93">
        <v>8183000</v>
      </c>
      <c r="R1794" s="78">
        <v>8183000</v>
      </c>
      <c r="S1794" s="93">
        <v>8183000</v>
      </c>
      <c r="T1794" s="93">
        <v>8183000</v>
      </c>
    </row>
    <row r="1795" spans="1:20" s="79" customFormat="1" ht="84" x14ac:dyDescent="0.3">
      <c r="A1795" s="70"/>
      <c r="B1795" s="89"/>
      <c r="C1795" s="90" t="s">
        <v>3032</v>
      </c>
      <c r="D1795" s="91" t="s">
        <v>568</v>
      </c>
      <c r="E1795" s="481"/>
      <c r="F1795" s="92" t="s">
        <v>2993</v>
      </c>
      <c r="G1795" s="484"/>
      <c r="H1795" s="76"/>
      <c r="I1795" s="76"/>
      <c r="J1795" s="91"/>
      <c r="K1795" s="88"/>
      <c r="L1795" s="93">
        <v>8751400</v>
      </c>
      <c r="M1795" s="93">
        <v>8751400</v>
      </c>
      <c r="N1795" s="93">
        <v>8751400</v>
      </c>
      <c r="O1795" s="93">
        <v>8751400</v>
      </c>
      <c r="P1795" s="93">
        <v>8751400</v>
      </c>
      <c r="Q1795" s="93">
        <v>8751400</v>
      </c>
      <c r="R1795" s="78">
        <v>8751400</v>
      </c>
      <c r="S1795" s="93">
        <v>8751400</v>
      </c>
      <c r="T1795" s="93">
        <v>8751400</v>
      </c>
    </row>
    <row r="1796" spans="1:20" s="79" customFormat="1" ht="84" x14ac:dyDescent="0.3">
      <c r="A1796" s="70"/>
      <c r="B1796" s="89"/>
      <c r="C1796" s="90" t="s">
        <v>3033</v>
      </c>
      <c r="D1796" s="91" t="s">
        <v>568</v>
      </c>
      <c r="E1796" s="481"/>
      <c r="F1796" s="92" t="s">
        <v>2994</v>
      </c>
      <c r="G1796" s="484"/>
      <c r="H1796" s="76"/>
      <c r="I1796" s="76"/>
      <c r="J1796" s="91"/>
      <c r="K1796" s="88"/>
      <c r="L1796" s="93">
        <v>8751400</v>
      </c>
      <c r="M1796" s="93">
        <v>8751400</v>
      </c>
      <c r="N1796" s="93">
        <v>8751400</v>
      </c>
      <c r="O1796" s="93">
        <v>8751400</v>
      </c>
      <c r="P1796" s="93">
        <v>8751400</v>
      </c>
      <c r="Q1796" s="93">
        <v>8751400</v>
      </c>
      <c r="R1796" s="78">
        <v>8751400</v>
      </c>
      <c r="S1796" s="93">
        <v>8751400</v>
      </c>
      <c r="T1796" s="93">
        <v>8751400</v>
      </c>
    </row>
    <row r="1797" spans="1:20" s="79" customFormat="1" ht="84" x14ac:dyDescent="0.3">
      <c r="A1797" s="70"/>
      <c r="B1797" s="89"/>
      <c r="C1797" s="90" t="s">
        <v>3034</v>
      </c>
      <c r="D1797" s="91" t="s">
        <v>568</v>
      </c>
      <c r="E1797" s="481"/>
      <c r="F1797" s="92" t="s">
        <v>2995</v>
      </c>
      <c r="G1797" s="484"/>
      <c r="H1797" s="76"/>
      <c r="I1797" s="76"/>
      <c r="J1797" s="91"/>
      <c r="K1797" s="88"/>
      <c r="L1797" s="93">
        <v>9457000</v>
      </c>
      <c r="M1797" s="93">
        <v>9457000</v>
      </c>
      <c r="N1797" s="93">
        <v>9457000</v>
      </c>
      <c r="O1797" s="93">
        <v>9457000</v>
      </c>
      <c r="P1797" s="93">
        <v>9457000</v>
      </c>
      <c r="Q1797" s="93">
        <v>9457000</v>
      </c>
      <c r="R1797" s="78">
        <v>9457000</v>
      </c>
      <c r="S1797" s="93">
        <v>9457000</v>
      </c>
      <c r="T1797" s="93">
        <v>9457000</v>
      </c>
    </row>
    <row r="1798" spans="1:20" s="79" customFormat="1" ht="84" x14ac:dyDescent="0.3">
      <c r="A1798" s="70"/>
      <c r="B1798" s="89"/>
      <c r="C1798" s="90" t="s">
        <v>3035</v>
      </c>
      <c r="D1798" s="91" t="s">
        <v>568</v>
      </c>
      <c r="E1798" s="481"/>
      <c r="F1798" s="92" t="s">
        <v>2996</v>
      </c>
      <c r="G1798" s="484"/>
      <c r="H1798" s="76"/>
      <c r="I1798" s="76"/>
      <c r="J1798" s="91"/>
      <c r="K1798" s="88"/>
      <c r="L1798" s="93">
        <v>10675000</v>
      </c>
      <c r="M1798" s="93">
        <v>10675000</v>
      </c>
      <c r="N1798" s="93">
        <v>10675000</v>
      </c>
      <c r="O1798" s="93">
        <v>10675000</v>
      </c>
      <c r="P1798" s="93">
        <v>10675000</v>
      </c>
      <c r="Q1798" s="93">
        <v>10675000</v>
      </c>
      <c r="R1798" s="78">
        <v>10675000</v>
      </c>
      <c r="S1798" s="93">
        <v>10675000</v>
      </c>
      <c r="T1798" s="93">
        <v>10675000</v>
      </c>
    </row>
    <row r="1799" spans="1:20" s="79" customFormat="1" ht="84" x14ac:dyDescent="0.3">
      <c r="A1799" s="70"/>
      <c r="B1799" s="89"/>
      <c r="C1799" s="90" t="s">
        <v>3036</v>
      </c>
      <c r="D1799" s="91" t="s">
        <v>568</v>
      </c>
      <c r="E1799" s="482"/>
      <c r="F1799" s="92" t="s">
        <v>2997</v>
      </c>
      <c r="G1799" s="484"/>
      <c r="H1799" s="76"/>
      <c r="I1799" s="76"/>
      <c r="J1799" s="91"/>
      <c r="K1799" s="88"/>
      <c r="L1799" s="93">
        <v>11135000</v>
      </c>
      <c r="M1799" s="93">
        <v>11135000</v>
      </c>
      <c r="N1799" s="93">
        <v>11135000</v>
      </c>
      <c r="O1799" s="93">
        <v>11135000</v>
      </c>
      <c r="P1799" s="93">
        <v>11135000</v>
      </c>
      <c r="Q1799" s="93">
        <v>11135000</v>
      </c>
      <c r="R1799" s="78">
        <v>11135000</v>
      </c>
      <c r="S1799" s="93">
        <v>11135000</v>
      </c>
      <c r="T1799" s="93">
        <v>11135000</v>
      </c>
    </row>
    <row r="1800" spans="1:20" s="79" customFormat="1" ht="141.75" customHeight="1" x14ac:dyDescent="0.3">
      <c r="A1800" s="70"/>
      <c r="B1800" s="89"/>
      <c r="C1800" s="90" t="s">
        <v>3037</v>
      </c>
      <c r="D1800" s="91" t="s">
        <v>568</v>
      </c>
      <c r="E1800" s="480" t="s">
        <v>3026</v>
      </c>
      <c r="F1800" s="92" t="s">
        <v>2998</v>
      </c>
      <c r="G1800" s="484"/>
      <c r="H1800" s="76" t="s">
        <v>17</v>
      </c>
      <c r="I1800" s="76"/>
      <c r="J1800" s="91" t="s">
        <v>2987</v>
      </c>
      <c r="K1800" s="88"/>
      <c r="L1800" s="93">
        <v>7937500</v>
      </c>
      <c r="M1800" s="93">
        <v>7937500</v>
      </c>
      <c r="N1800" s="93">
        <v>7937500</v>
      </c>
      <c r="O1800" s="93">
        <v>7937500</v>
      </c>
      <c r="P1800" s="93">
        <v>7937500</v>
      </c>
      <c r="Q1800" s="93">
        <v>7937500</v>
      </c>
      <c r="R1800" s="78">
        <v>7937500</v>
      </c>
      <c r="S1800" s="93">
        <v>7937500</v>
      </c>
      <c r="T1800" s="93">
        <v>7937500</v>
      </c>
    </row>
    <row r="1801" spans="1:20" s="79" customFormat="1" ht="84" x14ac:dyDescent="0.3">
      <c r="A1801" s="70"/>
      <c r="B1801" s="89"/>
      <c r="C1801" s="90" t="s">
        <v>3038</v>
      </c>
      <c r="D1801" s="91" t="s">
        <v>568</v>
      </c>
      <c r="E1801" s="481"/>
      <c r="F1801" s="92" t="s">
        <v>2999</v>
      </c>
      <c r="G1801" s="484"/>
      <c r="H1801" s="76"/>
      <c r="I1801" s="76"/>
      <c r="J1801" s="91"/>
      <c r="K1801" s="88"/>
      <c r="L1801" s="93">
        <v>10687500</v>
      </c>
      <c r="M1801" s="93">
        <v>10687500</v>
      </c>
      <c r="N1801" s="93">
        <v>10687500</v>
      </c>
      <c r="O1801" s="93">
        <v>10687500</v>
      </c>
      <c r="P1801" s="93">
        <v>10687500</v>
      </c>
      <c r="Q1801" s="93">
        <v>10687500</v>
      </c>
      <c r="R1801" s="78">
        <v>10687500</v>
      </c>
      <c r="S1801" s="93">
        <v>10687500</v>
      </c>
      <c r="T1801" s="93">
        <v>10687500</v>
      </c>
    </row>
    <row r="1802" spans="1:20" s="79" customFormat="1" ht="84" x14ac:dyDescent="0.3">
      <c r="A1802" s="70"/>
      <c r="B1802" s="89"/>
      <c r="C1802" s="90" t="s">
        <v>3039</v>
      </c>
      <c r="D1802" s="91" t="s">
        <v>568</v>
      </c>
      <c r="E1802" s="481"/>
      <c r="F1802" s="92" t="s">
        <v>3000</v>
      </c>
      <c r="G1802" s="484"/>
      <c r="H1802" s="76"/>
      <c r="I1802" s="76"/>
      <c r="J1802" s="91"/>
      <c r="K1802" s="88"/>
      <c r="L1802" s="93">
        <v>10687500</v>
      </c>
      <c r="M1802" s="93">
        <v>10687500</v>
      </c>
      <c r="N1802" s="93">
        <v>10687500</v>
      </c>
      <c r="O1802" s="93">
        <v>10687500</v>
      </c>
      <c r="P1802" s="93">
        <v>10687500</v>
      </c>
      <c r="Q1802" s="93">
        <v>10687500</v>
      </c>
      <c r="R1802" s="78">
        <v>10687500</v>
      </c>
      <c r="S1802" s="93">
        <v>10687500</v>
      </c>
      <c r="T1802" s="93">
        <v>10687500</v>
      </c>
    </row>
    <row r="1803" spans="1:20" s="79" customFormat="1" ht="84" x14ac:dyDescent="0.3">
      <c r="A1803" s="70"/>
      <c r="B1803" s="89"/>
      <c r="C1803" s="90" t="s">
        <v>3040</v>
      </c>
      <c r="D1803" s="91" t="s">
        <v>568</v>
      </c>
      <c r="E1803" s="481"/>
      <c r="F1803" s="92" t="s">
        <v>3001</v>
      </c>
      <c r="G1803" s="484"/>
      <c r="H1803" s="76"/>
      <c r="I1803" s="76"/>
      <c r="J1803" s="91"/>
      <c r="K1803" s="88"/>
      <c r="L1803" s="93">
        <v>11437500</v>
      </c>
      <c r="M1803" s="93">
        <v>11437500</v>
      </c>
      <c r="N1803" s="93">
        <v>11437500</v>
      </c>
      <c r="O1803" s="93">
        <v>11437500</v>
      </c>
      <c r="P1803" s="93">
        <v>11437500</v>
      </c>
      <c r="Q1803" s="93">
        <v>11437500</v>
      </c>
      <c r="R1803" s="78">
        <v>11437500</v>
      </c>
      <c r="S1803" s="93">
        <v>11437500</v>
      </c>
      <c r="T1803" s="93">
        <v>11437500</v>
      </c>
    </row>
    <row r="1804" spans="1:20" s="79" customFormat="1" ht="84" x14ac:dyDescent="0.3">
      <c r="A1804" s="70"/>
      <c r="B1804" s="89"/>
      <c r="C1804" s="90" t="s">
        <v>3041</v>
      </c>
      <c r="D1804" s="91" t="s">
        <v>568</v>
      </c>
      <c r="E1804" s="481"/>
      <c r="F1804" s="92" t="s">
        <v>3002</v>
      </c>
      <c r="G1804" s="484"/>
      <c r="H1804" s="76"/>
      <c r="I1804" s="76"/>
      <c r="J1804" s="91"/>
      <c r="K1804" s="88"/>
      <c r="L1804" s="93">
        <v>11437500</v>
      </c>
      <c r="M1804" s="93">
        <v>11437500</v>
      </c>
      <c r="N1804" s="93">
        <v>11437500</v>
      </c>
      <c r="O1804" s="93">
        <v>11437500</v>
      </c>
      <c r="P1804" s="93">
        <v>11437500</v>
      </c>
      <c r="Q1804" s="93">
        <v>11437500</v>
      </c>
      <c r="R1804" s="78">
        <v>11437500</v>
      </c>
      <c r="S1804" s="93">
        <v>11437500</v>
      </c>
      <c r="T1804" s="93">
        <v>11437500</v>
      </c>
    </row>
    <row r="1805" spans="1:20" s="79" customFormat="1" ht="84" x14ac:dyDescent="0.3">
      <c r="A1805" s="70"/>
      <c r="B1805" s="89"/>
      <c r="C1805" s="90" t="s">
        <v>3042</v>
      </c>
      <c r="D1805" s="91" t="s">
        <v>568</v>
      </c>
      <c r="E1805" s="481"/>
      <c r="F1805" s="92" t="s">
        <v>3003</v>
      </c>
      <c r="G1805" s="484"/>
      <c r="H1805" s="76"/>
      <c r="I1805" s="76"/>
      <c r="J1805" s="91"/>
      <c r="K1805" s="88"/>
      <c r="L1805" s="93">
        <v>12066250</v>
      </c>
      <c r="M1805" s="93">
        <v>12066250</v>
      </c>
      <c r="N1805" s="93">
        <v>12066250</v>
      </c>
      <c r="O1805" s="93">
        <v>12066250</v>
      </c>
      <c r="P1805" s="93">
        <v>12066250</v>
      </c>
      <c r="Q1805" s="93">
        <v>12066250</v>
      </c>
      <c r="R1805" s="78">
        <v>12066250</v>
      </c>
      <c r="S1805" s="93">
        <v>12066250</v>
      </c>
      <c r="T1805" s="93">
        <v>12066250</v>
      </c>
    </row>
    <row r="1806" spans="1:20" s="79" customFormat="1" ht="84" x14ac:dyDescent="0.3">
      <c r="A1806" s="70"/>
      <c r="B1806" s="89"/>
      <c r="C1806" s="90" t="s">
        <v>3043</v>
      </c>
      <c r="D1806" s="91" t="s">
        <v>568</v>
      </c>
      <c r="E1806" s="481"/>
      <c r="F1806" s="92" t="s">
        <v>3004</v>
      </c>
      <c r="G1806" s="484"/>
      <c r="H1806" s="76"/>
      <c r="I1806" s="76"/>
      <c r="J1806" s="91"/>
      <c r="K1806" s="88"/>
      <c r="L1806" s="93">
        <v>14812500</v>
      </c>
      <c r="M1806" s="93">
        <v>14812500</v>
      </c>
      <c r="N1806" s="93">
        <v>14812500</v>
      </c>
      <c r="O1806" s="93">
        <v>14812500</v>
      </c>
      <c r="P1806" s="93">
        <v>14812500</v>
      </c>
      <c r="Q1806" s="93">
        <v>14812500</v>
      </c>
      <c r="R1806" s="78">
        <v>14812500</v>
      </c>
      <c r="S1806" s="93">
        <v>14812500</v>
      </c>
      <c r="T1806" s="93">
        <v>14812500</v>
      </c>
    </row>
    <row r="1807" spans="1:20" s="79" customFormat="1" ht="84" x14ac:dyDescent="0.3">
      <c r="A1807" s="70"/>
      <c r="B1807" s="89"/>
      <c r="C1807" s="90" t="s">
        <v>3044</v>
      </c>
      <c r="D1807" s="91" t="s">
        <v>568</v>
      </c>
      <c r="E1807" s="481"/>
      <c r="F1807" s="92" t="s">
        <v>3005</v>
      </c>
      <c r="G1807" s="484"/>
      <c r="H1807" s="76"/>
      <c r="I1807" s="76"/>
      <c r="J1807" s="91"/>
      <c r="K1807" s="88"/>
      <c r="L1807" s="93">
        <v>14812500</v>
      </c>
      <c r="M1807" s="93">
        <v>14812500</v>
      </c>
      <c r="N1807" s="93">
        <v>14812500</v>
      </c>
      <c r="O1807" s="93">
        <v>14812500</v>
      </c>
      <c r="P1807" s="93">
        <v>14812500</v>
      </c>
      <c r="Q1807" s="93">
        <v>14812500</v>
      </c>
      <c r="R1807" s="78">
        <v>14812500</v>
      </c>
      <c r="S1807" s="93">
        <v>14812500</v>
      </c>
      <c r="T1807" s="93">
        <v>14812500</v>
      </c>
    </row>
    <row r="1808" spans="1:20" s="79" customFormat="1" ht="84" x14ac:dyDescent="0.3">
      <c r="A1808" s="70"/>
      <c r="B1808" s="89"/>
      <c r="C1808" s="90" t="s">
        <v>3045</v>
      </c>
      <c r="D1808" s="91" t="s">
        <v>568</v>
      </c>
      <c r="E1808" s="481"/>
      <c r="F1808" s="92" t="s">
        <v>3006</v>
      </c>
      <c r="G1808" s="484"/>
      <c r="H1808" s="76"/>
      <c r="I1808" s="76"/>
      <c r="J1808" s="91"/>
      <c r="K1808" s="88"/>
      <c r="L1808" s="93">
        <v>15187500</v>
      </c>
      <c r="M1808" s="93">
        <v>15187500</v>
      </c>
      <c r="N1808" s="93">
        <v>15187500</v>
      </c>
      <c r="O1808" s="93">
        <v>15187500</v>
      </c>
      <c r="P1808" s="93">
        <v>15187500</v>
      </c>
      <c r="Q1808" s="93">
        <v>15187500</v>
      </c>
      <c r="R1808" s="78">
        <v>15187500</v>
      </c>
      <c r="S1808" s="93">
        <v>15187500</v>
      </c>
      <c r="T1808" s="93">
        <v>15187500</v>
      </c>
    </row>
    <row r="1809" spans="1:20" s="79" customFormat="1" ht="84" x14ac:dyDescent="0.3">
      <c r="A1809" s="70"/>
      <c r="B1809" s="89"/>
      <c r="C1809" s="90" t="s">
        <v>3046</v>
      </c>
      <c r="D1809" s="91" t="s">
        <v>568</v>
      </c>
      <c r="E1809" s="482"/>
      <c r="F1809" s="92" t="s">
        <v>3007</v>
      </c>
      <c r="G1809" s="484"/>
      <c r="H1809" s="76"/>
      <c r="I1809" s="76"/>
      <c r="J1809" s="91"/>
      <c r="K1809" s="88"/>
      <c r="L1809" s="93">
        <v>15687500</v>
      </c>
      <c r="M1809" s="93">
        <v>15687500</v>
      </c>
      <c r="N1809" s="93">
        <v>15687500</v>
      </c>
      <c r="O1809" s="93">
        <v>15687500</v>
      </c>
      <c r="P1809" s="93">
        <v>15687500</v>
      </c>
      <c r="Q1809" s="93">
        <v>15687500</v>
      </c>
      <c r="R1809" s="78">
        <v>15687500</v>
      </c>
      <c r="S1809" s="93">
        <v>15687500</v>
      </c>
      <c r="T1809" s="93">
        <v>15687500</v>
      </c>
    </row>
    <row r="1810" spans="1:20" s="79" customFormat="1" ht="141.75" customHeight="1" x14ac:dyDescent="0.3">
      <c r="A1810" s="70"/>
      <c r="B1810" s="89"/>
      <c r="C1810" s="90" t="s">
        <v>3047</v>
      </c>
      <c r="D1810" s="91" t="s">
        <v>568</v>
      </c>
      <c r="E1810" s="480" t="s">
        <v>3026</v>
      </c>
      <c r="F1810" s="92" t="s">
        <v>3008</v>
      </c>
      <c r="G1810" s="484"/>
      <c r="H1810" s="76" t="s">
        <v>17</v>
      </c>
      <c r="I1810" s="76"/>
      <c r="J1810" s="91" t="s">
        <v>2987</v>
      </c>
      <c r="K1810" s="88"/>
      <c r="L1810" s="93">
        <v>2380000</v>
      </c>
      <c r="M1810" s="93">
        <v>2380000</v>
      </c>
      <c r="N1810" s="93">
        <v>2380000</v>
      </c>
      <c r="O1810" s="93">
        <v>2380000</v>
      </c>
      <c r="P1810" s="93">
        <v>2380000</v>
      </c>
      <c r="Q1810" s="93">
        <v>2380000</v>
      </c>
      <c r="R1810" s="78">
        <v>2380000</v>
      </c>
      <c r="S1810" s="93">
        <v>2380000</v>
      </c>
      <c r="T1810" s="93">
        <v>2380000</v>
      </c>
    </row>
    <row r="1811" spans="1:20" s="79" customFormat="1" ht="63" x14ac:dyDescent="0.3">
      <c r="A1811" s="70"/>
      <c r="B1811" s="89"/>
      <c r="C1811" s="90" t="s">
        <v>3048</v>
      </c>
      <c r="D1811" s="91" t="s">
        <v>568</v>
      </c>
      <c r="E1811" s="481"/>
      <c r="F1811" s="92" t="s">
        <v>3009</v>
      </c>
      <c r="G1811" s="484"/>
      <c r="H1811" s="76"/>
      <c r="I1811" s="76"/>
      <c r="J1811" s="91"/>
      <c r="K1811" s="88"/>
      <c r="L1811" s="93">
        <v>4180000</v>
      </c>
      <c r="M1811" s="93">
        <v>4180000</v>
      </c>
      <c r="N1811" s="93">
        <v>4180000</v>
      </c>
      <c r="O1811" s="93">
        <v>4180000</v>
      </c>
      <c r="P1811" s="93">
        <v>4180000</v>
      </c>
      <c r="Q1811" s="93">
        <v>4180000</v>
      </c>
      <c r="R1811" s="78">
        <v>4180000</v>
      </c>
      <c r="S1811" s="93">
        <v>4180000</v>
      </c>
      <c r="T1811" s="93">
        <v>4180000</v>
      </c>
    </row>
    <row r="1812" spans="1:20" s="79" customFormat="1" ht="63" x14ac:dyDescent="0.3">
      <c r="A1812" s="70"/>
      <c r="B1812" s="89"/>
      <c r="C1812" s="90" t="s">
        <v>3049</v>
      </c>
      <c r="D1812" s="91" t="s">
        <v>568</v>
      </c>
      <c r="E1812" s="481"/>
      <c r="F1812" s="92" t="s">
        <v>3010</v>
      </c>
      <c r="G1812" s="484"/>
      <c r="H1812" s="76"/>
      <c r="I1812" s="76"/>
      <c r="J1812" s="91"/>
      <c r="K1812" s="88"/>
      <c r="L1812" s="93">
        <v>5980000</v>
      </c>
      <c r="M1812" s="93">
        <v>5980000</v>
      </c>
      <c r="N1812" s="93">
        <v>5980000</v>
      </c>
      <c r="O1812" s="93">
        <v>5980000</v>
      </c>
      <c r="P1812" s="93">
        <v>5980000</v>
      </c>
      <c r="Q1812" s="93">
        <v>5980000</v>
      </c>
      <c r="R1812" s="78">
        <v>5980000</v>
      </c>
      <c r="S1812" s="93">
        <v>5980000</v>
      </c>
      <c r="T1812" s="93">
        <v>5980000</v>
      </c>
    </row>
    <row r="1813" spans="1:20" s="79" customFormat="1" ht="63" x14ac:dyDescent="0.3">
      <c r="A1813" s="70"/>
      <c r="B1813" s="89"/>
      <c r="C1813" s="90" t="s">
        <v>3050</v>
      </c>
      <c r="D1813" s="91" t="s">
        <v>568</v>
      </c>
      <c r="E1813" s="481"/>
      <c r="F1813" s="92" t="s">
        <v>3011</v>
      </c>
      <c r="G1813" s="484"/>
      <c r="H1813" s="76"/>
      <c r="I1813" s="76"/>
      <c r="J1813" s="91"/>
      <c r="K1813" s="88"/>
      <c r="L1813" s="93">
        <v>7780000</v>
      </c>
      <c r="M1813" s="93">
        <v>7780000</v>
      </c>
      <c r="N1813" s="93">
        <v>7780000</v>
      </c>
      <c r="O1813" s="93">
        <v>7780000</v>
      </c>
      <c r="P1813" s="93">
        <v>7780000</v>
      </c>
      <c r="Q1813" s="93">
        <v>7780000</v>
      </c>
      <c r="R1813" s="78">
        <v>7780000</v>
      </c>
      <c r="S1813" s="93">
        <v>7780000</v>
      </c>
      <c r="T1813" s="93">
        <v>7780000</v>
      </c>
    </row>
    <row r="1814" spans="1:20" s="79" customFormat="1" ht="63" x14ac:dyDescent="0.3">
      <c r="A1814" s="70"/>
      <c r="B1814" s="89"/>
      <c r="C1814" s="90" t="s">
        <v>3051</v>
      </c>
      <c r="D1814" s="91" t="s">
        <v>568</v>
      </c>
      <c r="E1814" s="481"/>
      <c r="F1814" s="92" t="s">
        <v>3012</v>
      </c>
      <c r="G1814" s="484"/>
      <c r="H1814" s="76"/>
      <c r="I1814" s="76"/>
      <c r="J1814" s="91"/>
      <c r="K1814" s="88"/>
      <c r="L1814" s="93">
        <v>11380000</v>
      </c>
      <c r="M1814" s="93">
        <v>11380000</v>
      </c>
      <c r="N1814" s="93">
        <v>11380000</v>
      </c>
      <c r="O1814" s="93">
        <v>11380000</v>
      </c>
      <c r="P1814" s="93">
        <v>11380000</v>
      </c>
      <c r="Q1814" s="93">
        <v>11380000</v>
      </c>
      <c r="R1814" s="78">
        <v>11380000</v>
      </c>
      <c r="S1814" s="93">
        <v>11380000</v>
      </c>
      <c r="T1814" s="93">
        <v>11380000</v>
      </c>
    </row>
    <row r="1815" spans="1:20" s="79" customFormat="1" ht="63" x14ac:dyDescent="0.3">
      <c r="A1815" s="70"/>
      <c r="B1815" s="89"/>
      <c r="C1815" s="90" t="s">
        <v>3052</v>
      </c>
      <c r="D1815" s="91" t="s">
        <v>568</v>
      </c>
      <c r="E1815" s="481"/>
      <c r="F1815" s="92" t="s">
        <v>3013</v>
      </c>
      <c r="G1815" s="484"/>
      <c r="H1815" s="76"/>
      <c r="I1815" s="76"/>
      <c r="J1815" s="91"/>
      <c r="K1815" s="88"/>
      <c r="L1815" s="93">
        <v>14980000</v>
      </c>
      <c r="M1815" s="93">
        <v>14980000</v>
      </c>
      <c r="N1815" s="93">
        <v>14980000</v>
      </c>
      <c r="O1815" s="93">
        <v>14980000</v>
      </c>
      <c r="P1815" s="93">
        <v>14980000</v>
      </c>
      <c r="Q1815" s="93">
        <v>14980000</v>
      </c>
      <c r="R1815" s="78">
        <v>14980000</v>
      </c>
      <c r="S1815" s="93">
        <v>14980000</v>
      </c>
      <c r="T1815" s="93">
        <v>14980000</v>
      </c>
    </row>
    <row r="1816" spans="1:20" s="79" customFormat="1" ht="63" x14ac:dyDescent="0.3">
      <c r="A1816" s="70"/>
      <c r="B1816" s="89"/>
      <c r="C1816" s="90" t="s">
        <v>3053</v>
      </c>
      <c r="D1816" s="91" t="s">
        <v>568</v>
      </c>
      <c r="E1816" s="482"/>
      <c r="F1816" s="92" t="s">
        <v>3014</v>
      </c>
      <c r="G1816" s="484"/>
      <c r="H1816" s="76"/>
      <c r="I1816" s="76"/>
      <c r="J1816" s="91"/>
      <c r="K1816" s="88"/>
      <c r="L1816" s="93">
        <v>18580000</v>
      </c>
      <c r="M1816" s="93">
        <v>18580000</v>
      </c>
      <c r="N1816" s="93">
        <v>18580000</v>
      </c>
      <c r="O1816" s="93">
        <v>18580000</v>
      </c>
      <c r="P1816" s="93">
        <v>18580000</v>
      </c>
      <c r="Q1816" s="93">
        <v>18580000</v>
      </c>
      <c r="R1816" s="78">
        <v>18580000</v>
      </c>
      <c r="S1816" s="93">
        <v>18580000</v>
      </c>
      <c r="T1816" s="93">
        <v>18580000</v>
      </c>
    </row>
    <row r="1817" spans="1:20" s="79" customFormat="1" ht="248.4" x14ac:dyDescent="0.3">
      <c r="A1817" s="70"/>
      <c r="B1817" s="89"/>
      <c r="C1817" s="90" t="s">
        <v>3054</v>
      </c>
      <c r="D1817" s="91" t="s">
        <v>568</v>
      </c>
      <c r="E1817" s="480" t="s">
        <v>3026</v>
      </c>
      <c r="F1817" s="92" t="s">
        <v>3015</v>
      </c>
      <c r="G1817" s="484"/>
      <c r="H1817" s="76" t="s">
        <v>3016</v>
      </c>
      <c r="I1817" s="76"/>
      <c r="J1817" s="91" t="s">
        <v>2987</v>
      </c>
      <c r="K1817" s="88"/>
      <c r="L1817" s="93">
        <v>12800000</v>
      </c>
      <c r="M1817" s="93">
        <v>12800000</v>
      </c>
      <c r="N1817" s="93">
        <v>12800000</v>
      </c>
      <c r="O1817" s="93">
        <v>12800000</v>
      </c>
      <c r="P1817" s="93">
        <v>12800000</v>
      </c>
      <c r="Q1817" s="93">
        <v>12800000</v>
      </c>
      <c r="R1817" s="78">
        <v>12800000</v>
      </c>
      <c r="S1817" s="93">
        <v>12800000</v>
      </c>
      <c r="T1817" s="93">
        <v>12800000</v>
      </c>
    </row>
    <row r="1818" spans="1:20" s="79" customFormat="1" ht="248.4" x14ac:dyDescent="0.3">
      <c r="A1818" s="70"/>
      <c r="B1818" s="89"/>
      <c r="C1818" s="90" t="s">
        <v>3055</v>
      </c>
      <c r="D1818" s="91" t="s">
        <v>568</v>
      </c>
      <c r="E1818" s="481"/>
      <c r="F1818" s="92" t="s">
        <v>3017</v>
      </c>
      <c r="G1818" s="484"/>
      <c r="H1818" s="76"/>
      <c r="I1818" s="76"/>
      <c r="J1818" s="91"/>
      <c r="K1818" s="88"/>
      <c r="L1818" s="93">
        <v>16200000</v>
      </c>
      <c r="M1818" s="93">
        <v>16200000</v>
      </c>
      <c r="N1818" s="93">
        <v>16200000</v>
      </c>
      <c r="O1818" s="93">
        <v>16200000</v>
      </c>
      <c r="P1818" s="93">
        <v>16200000</v>
      </c>
      <c r="Q1818" s="93">
        <v>16200000</v>
      </c>
      <c r="R1818" s="78">
        <v>16200000</v>
      </c>
      <c r="S1818" s="93">
        <v>16200000</v>
      </c>
      <c r="T1818" s="93">
        <v>16200000</v>
      </c>
    </row>
    <row r="1819" spans="1:20" s="79" customFormat="1" ht="248.4" x14ac:dyDescent="0.3">
      <c r="A1819" s="70"/>
      <c r="B1819" s="89"/>
      <c r="C1819" s="90" t="s">
        <v>3056</v>
      </c>
      <c r="D1819" s="91" t="s">
        <v>568</v>
      </c>
      <c r="E1819" s="481"/>
      <c r="F1819" s="92" t="s">
        <v>3018</v>
      </c>
      <c r="G1819" s="484"/>
      <c r="H1819" s="76"/>
      <c r="I1819" s="76"/>
      <c r="J1819" s="91"/>
      <c r="K1819" s="88"/>
      <c r="L1819" s="93">
        <v>19600000</v>
      </c>
      <c r="M1819" s="93">
        <v>19600000</v>
      </c>
      <c r="N1819" s="93">
        <v>19600000</v>
      </c>
      <c r="O1819" s="93">
        <v>19600000</v>
      </c>
      <c r="P1819" s="93">
        <v>19600000</v>
      </c>
      <c r="Q1819" s="93">
        <v>19600000</v>
      </c>
      <c r="R1819" s="78">
        <v>19600000</v>
      </c>
      <c r="S1819" s="93">
        <v>19600000</v>
      </c>
      <c r="T1819" s="93">
        <v>19600000</v>
      </c>
    </row>
    <row r="1820" spans="1:20" s="79" customFormat="1" ht="262.2" x14ac:dyDescent="0.3">
      <c r="A1820" s="70"/>
      <c r="B1820" s="89"/>
      <c r="C1820" s="90" t="s">
        <v>3057</v>
      </c>
      <c r="D1820" s="91" t="s">
        <v>568</v>
      </c>
      <c r="E1820" s="482"/>
      <c r="F1820" s="92" t="s">
        <v>3019</v>
      </c>
      <c r="G1820" s="484"/>
      <c r="H1820" s="76"/>
      <c r="I1820" s="76"/>
      <c r="J1820" s="91"/>
      <c r="K1820" s="88"/>
      <c r="L1820" s="93">
        <v>25600000</v>
      </c>
      <c r="M1820" s="93">
        <v>25600000</v>
      </c>
      <c r="N1820" s="93">
        <v>25600000</v>
      </c>
      <c r="O1820" s="93">
        <v>25600000</v>
      </c>
      <c r="P1820" s="93">
        <v>25600000</v>
      </c>
      <c r="Q1820" s="93">
        <v>25600000</v>
      </c>
      <c r="R1820" s="78">
        <v>25600000</v>
      </c>
      <c r="S1820" s="93">
        <v>25600000</v>
      </c>
      <c r="T1820" s="93">
        <v>25600000</v>
      </c>
    </row>
    <row r="1821" spans="1:20" s="79" customFormat="1" ht="141.75" customHeight="1" x14ac:dyDescent="0.3">
      <c r="A1821" s="70"/>
      <c r="B1821" s="89"/>
      <c r="C1821" s="90" t="s">
        <v>3058</v>
      </c>
      <c r="D1821" s="91" t="s">
        <v>568</v>
      </c>
      <c r="E1821" s="76" t="s">
        <v>3059</v>
      </c>
      <c r="F1821" s="92" t="s">
        <v>3020</v>
      </c>
      <c r="G1821" s="484"/>
      <c r="H1821" s="76" t="s">
        <v>3016</v>
      </c>
      <c r="I1821" s="76"/>
      <c r="J1821" s="91" t="s">
        <v>2987</v>
      </c>
      <c r="K1821" s="88"/>
      <c r="L1821" s="93">
        <v>8800000</v>
      </c>
      <c r="M1821" s="93">
        <v>8800000</v>
      </c>
      <c r="N1821" s="93">
        <v>8800000</v>
      </c>
      <c r="O1821" s="93">
        <v>8800000</v>
      </c>
      <c r="P1821" s="93">
        <v>8800000</v>
      </c>
      <c r="Q1821" s="93">
        <v>8800000</v>
      </c>
      <c r="R1821" s="78">
        <v>8800000</v>
      </c>
      <c r="S1821" s="93">
        <v>8800000</v>
      </c>
      <c r="T1821" s="93">
        <v>8800000</v>
      </c>
    </row>
    <row r="1822" spans="1:20" s="79" customFormat="1" ht="141.75" customHeight="1" x14ac:dyDescent="0.3">
      <c r="A1822" s="70"/>
      <c r="B1822" s="89"/>
      <c r="C1822" s="90" t="s">
        <v>3060</v>
      </c>
      <c r="D1822" s="91" t="s">
        <v>568</v>
      </c>
      <c r="E1822" s="480" t="s">
        <v>3059</v>
      </c>
      <c r="F1822" s="92" t="s">
        <v>3021</v>
      </c>
      <c r="G1822" s="484"/>
      <c r="H1822" s="76" t="s">
        <v>3016</v>
      </c>
      <c r="I1822" s="76"/>
      <c r="J1822" s="91" t="s">
        <v>2987</v>
      </c>
      <c r="K1822" s="88"/>
      <c r="L1822" s="93">
        <v>8600000</v>
      </c>
      <c r="M1822" s="93">
        <v>11568000</v>
      </c>
      <c r="N1822" s="93">
        <v>11568000</v>
      </c>
      <c r="O1822" s="93">
        <v>11568000</v>
      </c>
      <c r="P1822" s="93">
        <v>11568000</v>
      </c>
      <c r="Q1822" s="93">
        <v>11568000</v>
      </c>
      <c r="R1822" s="78">
        <v>11568000</v>
      </c>
      <c r="S1822" s="93">
        <v>11568000</v>
      </c>
      <c r="T1822" s="93">
        <v>11568000</v>
      </c>
    </row>
    <row r="1823" spans="1:20" s="79" customFormat="1" ht="105" x14ac:dyDescent="0.3">
      <c r="A1823" s="70"/>
      <c r="B1823" s="89"/>
      <c r="C1823" s="90" t="s">
        <v>3061</v>
      </c>
      <c r="D1823" s="91" t="s">
        <v>568</v>
      </c>
      <c r="E1823" s="482"/>
      <c r="F1823" s="92" t="s">
        <v>3022</v>
      </c>
      <c r="G1823" s="484"/>
      <c r="H1823" s="76"/>
      <c r="I1823" s="76"/>
      <c r="J1823" s="91"/>
      <c r="K1823" s="88"/>
      <c r="L1823" s="93">
        <v>9200000</v>
      </c>
      <c r="M1823" s="93">
        <v>12252000</v>
      </c>
      <c r="N1823" s="93">
        <v>12252000</v>
      </c>
      <c r="O1823" s="93">
        <v>12252000</v>
      </c>
      <c r="P1823" s="93">
        <v>12252000</v>
      </c>
      <c r="Q1823" s="93">
        <v>12252000</v>
      </c>
      <c r="R1823" s="78">
        <v>12252000</v>
      </c>
      <c r="S1823" s="93">
        <v>12252000</v>
      </c>
      <c r="T1823" s="93">
        <v>12252000</v>
      </c>
    </row>
    <row r="1824" spans="1:20" s="79" customFormat="1" ht="141.75" customHeight="1" x14ac:dyDescent="0.3">
      <c r="A1824" s="70"/>
      <c r="B1824" s="89"/>
      <c r="C1824" s="90" t="s">
        <v>3062</v>
      </c>
      <c r="D1824" s="91" t="s">
        <v>568</v>
      </c>
      <c r="E1824" s="480" t="s">
        <v>3059</v>
      </c>
      <c r="F1824" s="92" t="s">
        <v>3023</v>
      </c>
      <c r="G1824" s="484"/>
      <c r="H1824" s="76" t="s">
        <v>3016</v>
      </c>
      <c r="I1824" s="76"/>
      <c r="J1824" s="91" t="s">
        <v>2987</v>
      </c>
      <c r="K1824" s="88"/>
      <c r="L1824" s="93">
        <v>3600000</v>
      </c>
      <c r="M1824" s="93">
        <v>5060000</v>
      </c>
      <c r="N1824" s="93">
        <v>5060000</v>
      </c>
      <c r="O1824" s="93">
        <v>5060000</v>
      </c>
      <c r="P1824" s="93">
        <v>5060000</v>
      </c>
      <c r="Q1824" s="93">
        <v>5060000</v>
      </c>
      <c r="R1824" s="78">
        <v>5060000</v>
      </c>
      <c r="S1824" s="93">
        <v>5060000</v>
      </c>
      <c r="T1824" s="93">
        <v>5060000</v>
      </c>
    </row>
    <row r="1825" spans="1:20" s="79" customFormat="1" ht="54" customHeight="1" x14ac:dyDescent="0.3">
      <c r="A1825" s="70"/>
      <c r="B1825" s="89"/>
      <c r="C1825" s="90" t="s">
        <v>3063</v>
      </c>
      <c r="D1825" s="91" t="s">
        <v>568</v>
      </c>
      <c r="E1825" s="482"/>
      <c r="F1825" s="92" t="s">
        <v>3024</v>
      </c>
      <c r="G1825" s="485"/>
      <c r="H1825" s="76"/>
      <c r="I1825" s="76"/>
      <c r="J1825" s="91"/>
      <c r="K1825" s="88"/>
      <c r="L1825" s="93">
        <v>4960000</v>
      </c>
      <c r="M1825" s="93">
        <v>6050000</v>
      </c>
      <c r="N1825" s="93">
        <v>6050000</v>
      </c>
      <c r="O1825" s="93">
        <v>6050000</v>
      </c>
      <c r="P1825" s="93">
        <v>6050000</v>
      </c>
      <c r="Q1825" s="93">
        <v>6050000</v>
      </c>
      <c r="R1825" s="78">
        <v>6050000</v>
      </c>
      <c r="S1825" s="93">
        <v>6050000</v>
      </c>
      <c r="T1825" s="93">
        <v>6050000</v>
      </c>
    </row>
    <row r="1826" spans="1:20" s="10" customFormat="1" ht="65.099999999999994" customHeight="1" x14ac:dyDescent="0.3">
      <c r="A1826" s="13">
        <v>1786</v>
      </c>
      <c r="B1826" s="376" t="s">
        <v>938</v>
      </c>
      <c r="C1826" s="55" t="s">
        <v>913</v>
      </c>
      <c r="D1826" s="56" t="s">
        <v>914</v>
      </c>
      <c r="E1826" s="55" t="s">
        <v>915</v>
      </c>
      <c r="F1826" s="53" t="s">
        <v>916</v>
      </c>
      <c r="G1826" s="52" t="s">
        <v>917</v>
      </c>
      <c r="H1826" s="55" t="s">
        <v>918</v>
      </c>
      <c r="I1826" s="55" t="s">
        <v>919</v>
      </c>
      <c r="J1826" s="389" t="s">
        <v>2531</v>
      </c>
      <c r="K1826" s="388"/>
      <c r="L1826" s="51">
        <v>618000</v>
      </c>
      <c r="M1826" s="51">
        <v>618000</v>
      </c>
      <c r="N1826" s="51">
        <v>618000</v>
      </c>
      <c r="O1826" s="51">
        <v>618000</v>
      </c>
      <c r="P1826" s="51">
        <v>618000</v>
      </c>
      <c r="Q1826" s="51">
        <v>618000</v>
      </c>
      <c r="R1826" s="51">
        <v>618000</v>
      </c>
      <c r="S1826" s="51">
        <v>618000</v>
      </c>
      <c r="T1826" s="51">
        <v>618000</v>
      </c>
    </row>
    <row r="1827" spans="1:20" s="10" customFormat="1" ht="65.099999999999994" customHeight="1" x14ac:dyDescent="0.3">
      <c r="A1827" s="13">
        <v>1787</v>
      </c>
      <c r="B1827" s="376"/>
      <c r="C1827" s="55" t="s">
        <v>920</v>
      </c>
      <c r="D1827" s="56" t="s">
        <v>914</v>
      </c>
      <c r="E1827" s="55" t="s">
        <v>921</v>
      </c>
      <c r="F1827" s="53"/>
      <c r="G1827" s="52" t="s">
        <v>922</v>
      </c>
      <c r="H1827" s="55" t="s">
        <v>923</v>
      </c>
      <c r="I1827" s="54" t="s">
        <v>44</v>
      </c>
      <c r="J1827" s="389"/>
      <c r="K1827" s="388"/>
      <c r="L1827" s="51">
        <v>685000</v>
      </c>
      <c r="M1827" s="51">
        <v>685000</v>
      </c>
      <c r="N1827" s="51">
        <v>685000</v>
      </c>
      <c r="O1827" s="51">
        <v>685000</v>
      </c>
      <c r="P1827" s="51">
        <v>685000</v>
      </c>
      <c r="Q1827" s="51">
        <v>685000</v>
      </c>
      <c r="R1827" s="51">
        <v>685000</v>
      </c>
      <c r="S1827" s="51">
        <v>685000</v>
      </c>
      <c r="T1827" s="51">
        <v>685000</v>
      </c>
    </row>
    <row r="1828" spans="1:20" s="10" customFormat="1" ht="101.25" customHeight="1" x14ac:dyDescent="0.3">
      <c r="A1828" s="13">
        <v>1788</v>
      </c>
      <c r="B1828" s="376"/>
      <c r="C1828" s="55" t="s">
        <v>924</v>
      </c>
      <c r="D1828" s="56" t="s">
        <v>914</v>
      </c>
      <c r="E1828" s="55" t="s">
        <v>915</v>
      </c>
      <c r="F1828" s="53" t="s">
        <v>916</v>
      </c>
      <c r="G1828" s="376" t="s">
        <v>917</v>
      </c>
      <c r="H1828" s="55" t="s">
        <v>918</v>
      </c>
      <c r="I1828" s="54" t="s">
        <v>44</v>
      </c>
      <c r="J1828" s="389"/>
      <c r="K1828" s="388"/>
      <c r="L1828" s="51">
        <v>650000</v>
      </c>
      <c r="M1828" s="51">
        <v>650000</v>
      </c>
      <c r="N1828" s="51">
        <v>650000</v>
      </c>
      <c r="O1828" s="51">
        <v>650000</v>
      </c>
      <c r="P1828" s="51">
        <v>650000</v>
      </c>
      <c r="Q1828" s="51">
        <v>650000</v>
      </c>
      <c r="R1828" s="51">
        <v>650000</v>
      </c>
      <c r="S1828" s="51">
        <v>650000</v>
      </c>
      <c r="T1828" s="51">
        <v>650000</v>
      </c>
    </row>
    <row r="1829" spans="1:20" s="10" customFormat="1" ht="101.25" customHeight="1" x14ac:dyDescent="0.3">
      <c r="A1829" s="13">
        <v>1789</v>
      </c>
      <c r="B1829" s="376"/>
      <c r="C1829" s="55" t="s">
        <v>925</v>
      </c>
      <c r="D1829" s="56" t="s">
        <v>914</v>
      </c>
      <c r="E1829" s="54" t="s">
        <v>44</v>
      </c>
      <c r="F1829" s="53" t="s">
        <v>926</v>
      </c>
      <c r="G1829" s="376"/>
      <c r="H1829" s="55" t="s">
        <v>918</v>
      </c>
      <c r="I1829" s="54" t="s">
        <v>44</v>
      </c>
      <c r="J1829" s="389"/>
      <c r="K1829" s="388"/>
      <c r="L1829" s="51">
        <v>1396800</v>
      </c>
      <c r="M1829" s="51">
        <v>1396800</v>
      </c>
      <c r="N1829" s="51">
        <v>1396800</v>
      </c>
      <c r="O1829" s="51">
        <v>1396800</v>
      </c>
      <c r="P1829" s="51">
        <v>1396800</v>
      </c>
      <c r="Q1829" s="51">
        <v>1396800</v>
      </c>
      <c r="R1829" s="51">
        <v>1396800</v>
      </c>
      <c r="S1829" s="51">
        <v>1396800</v>
      </c>
      <c r="T1829" s="51">
        <v>1396800</v>
      </c>
    </row>
    <row r="1830" spans="1:20" s="10" customFormat="1" ht="101.25" customHeight="1" x14ac:dyDescent="0.3">
      <c r="A1830" s="13">
        <v>1790</v>
      </c>
      <c r="B1830" s="376"/>
      <c r="C1830" s="55" t="s">
        <v>925</v>
      </c>
      <c r="D1830" s="56" t="s">
        <v>914</v>
      </c>
      <c r="E1830" s="54" t="s">
        <v>44</v>
      </c>
      <c r="F1830" s="53" t="s">
        <v>927</v>
      </c>
      <c r="G1830" s="376"/>
      <c r="H1830" s="55" t="s">
        <v>918</v>
      </c>
      <c r="I1830" s="54" t="s">
        <v>44</v>
      </c>
      <c r="J1830" s="389"/>
      <c r="K1830" s="388"/>
      <c r="L1830" s="51">
        <v>3244800</v>
      </c>
      <c r="M1830" s="51">
        <v>3244800</v>
      </c>
      <c r="N1830" s="51">
        <v>3244800</v>
      </c>
      <c r="O1830" s="51">
        <v>3244800</v>
      </c>
      <c r="P1830" s="51">
        <v>3244800</v>
      </c>
      <c r="Q1830" s="51">
        <v>3244800</v>
      </c>
      <c r="R1830" s="51">
        <v>3244800</v>
      </c>
      <c r="S1830" s="51">
        <v>3244800</v>
      </c>
      <c r="T1830" s="51">
        <v>3244800</v>
      </c>
    </row>
    <row r="1831" spans="1:20" s="10" customFormat="1" ht="101.25" customHeight="1" x14ac:dyDescent="0.3">
      <c r="A1831" s="13">
        <v>1791</v>
      </c>
      <c r="B1831" s="376"/>
      <c r="C1831" s="55" t="s">
        <v>925</v>
      </c>
      <c r="D1831" s="56" t="s">
        <v>914</v>
      </c>
      <c r="E1831" s="54" t="s">
        <v>44</v>
      </c>
      <c r="F1831" s="53" t="s">
        <v>928</v>
      </c>
      <c r="G1831" s="376"/>
      <c r="H1831" s="55" t="s">
        <v>918</v>
      </c>
      <c r="I1831" s="54" t="s">
        <v>44</v>
      </c>
      <c r="J1831" s="389"/>
      <c r="K1831" s="388"/>
      <c r="L1831" s="51">
        <v>3476400</v>
      </c>
      <c r="M1831" s="51">
        <v>3476400</v>
      </c>
      <c r="N1831" s="51">
        <v>3476400</v>
      </c>
      <c r="O1831" s="51">
        <v>3476400</v>
      </c>
      <c r="P1831" s="51">
        <v>3476400</v>
      </c>
      <c r="Q1831" s="51">
        <v>3476400</v>
      </c>
      <c r="R1831" s="51">
        <v>3476400</v>
      </c>
      <c r="S1831" s="51">
        <v>3476400</v>
      </c>
      <c r="T1831" s="51">
        <v>3476400</v>
      </c>
    </row>
    <row r="1832" spans="1:20" s="10" customFormat="1" ht="101.25" customHeight="1" x14ac:dyDescent="0.3">
      <c r="A1832" s="13">
        <v>1792</v>
      </c>
      <c r="B1832" s="376"/>
      <c r="C1832" s="55" t="s">
        <v>925</v>
      </c>
      <c r="D1832" s="56" t="s">
        <v>914</v>
      </c>
      <c r="E1832" s="54" t="s">
        <v>44</v>
      </c>
      <c r="F1832" s="53" t="s">
        <v>929</v>
      </c>
      <c r="G1832" s="376"/>
      <c r="H1832" s="55" t="s">
        <v>918</v>
      </c>
      <c r="I1832" s="54" t="s">
        <v>44</v>
      </c>
      <c r="J1832" s="389"/>
      <c r="K1832" s="388"/>
      <c r="L1832" s="51">
        <v>5816400</v>
      </c>
      <c r="M1832" s="51">
        <v>5816400</v>
      </c>
      <c r="N1832" s="51">
        <v>5816400</v>
      </c>
      <c r="O1832" s="51">
        <v>5816400</v>
      </c>
      <c r="P1832" s="51">
        <v>5816400</v>
      </c>
      <c r="Q1832" s="51">
        <v>5816400</v>
      </c>
      <c r="R1832" s="51">
        <v>5816400</v>
      </c>
      <c r="S1832" s="51">
        <v>5816400</v>
      </c>
      <c r="T1832" s="51">
        <v>5816400</v>
      </c>
    </row>
    <row r="1833" spans="1:20" s="10" customFormat="1" ht="101.25" customHeight="1" x14ac:dyDescent="0.3">
      <c r="A1833" s="13">
        <v>1793</v>
      </c>
      <c r="B1833" s="376"/>
      <c r="C1833" s="55" t="s">
        <v>925</v>
      </c>
      <c r="D1833" s="56" t="s">
        <v>914</v>
      </c>
      <c r="E1833" s="54" t="s">
        <v>44</v>
      </c>
      <c r="F1833" s="53" t="s">
        <v>930</v>
      </c>
      <c r="G1833" s="376"/>
      <c r="H1833" s="55" t="s">
        <v>918</v>
      </c>
      <c r="I1833" s="54" t="s">
        <v>44</v>
      </c>
      <c r="J1833" s="389"/>
      <c r="K1833" s="388"/>
      <c r="L1833" s="51">
        <v>7659600</v>
      </c>
      <c r="M1833" s="51">
        <v>7659600</v>
      </c>
      <c r="N1833" s="51">
        <v>7659600</v>
      </c>
      <c r="O1833" s="51">
        <v>7659600</v>
      </c>
      <c r="P1833" s="51">
        <v>7659600</v>
      </c>
      <c r="Q1833" s="51">
        <v>7659600</v>
      </c>
      <c r="R1833" s="51">
        <v>7659600</v>
      </c>
      <c r="S1833" s="51">
        <v>7659600</v>
      </c>
      <c r="T1833" s="51">
        <v>7659600</v>
      </c>
    </row>
    <row r="1834" spans="1:20" s="10" customFormat="1" ht="65.099999999999994" customHeight="1" x14ac:dyDescent="0.3">
      <c r="A1834" s="13">
        <v>1794</v>
      </c>
      <c r="B1834" s="376"/>
      <c r="C1834" s="55" t="s">
        <v>931</v>
      </c>
      <c r="D1834" s="56" t="s">
        <v>914</v>
      </c>
      <c r="E1834" s="55" t="s">
        <v>915</v>
      </c>
      <c r="F1834" s="53" t="s">
        <v>930</v>
      </c>
      <c r="G1834" s="376"/>
      <c r="H1834" s="55" t="s">
        <v>932</v>
      </c>
      <c r="I1834" s="54" t="s">
        <v>44</v>
      </c>
      <c r="J1834" s="389"/>
      <c r="K1834" s="388"/>
      <c r="L1834" s="51">
        <v>12350000</v>
      </c>
      <c r="M1834" s="51">
        <v>12350000</v>
      </c>
      <c r="N1834" s="51">
        <v>12350000</v>
      </c>
      <c r="O1834" s="51">
        <v>12350000</v>
      </c>
      <c r="P1834" s="51">
        <v>12350000</v>
      </c>
      <c r="Q1834" s="51">
        <v>12350000</v>
      </c>
      <c r="R1834" s="51">
        <v>12350000</v>
      </c>
      <c r="S1834" s="51">
        <v>12350000</v>
      </c>
      <c r="T1834" s="51">
        <v>12350000</v>
      </c>
    </row>
    <row r="1835" spans="1:20" s="10" customFormat="1" ht="65.099999999999994" customHeight="1" x14ac:dyDescent="0.3">
      <c r="A1835" s="13">
        <v>1795</v>
      </c>
      <c r="B1835" s="376"/>
      <c r="C1835" s="55" t="s">
        <v>931</v>
      </c>
      <c r="D1835" s="56" t="s">
        <v>914</v>
      </c>
      <c r="E1835" s="54" t="s">
        <v>44</v>
      </c>
      <c r="F1835" s="53" t="s">
        <v>933</v>
      </c>
      <c r="G1835" s="376"/>
      <c r="H1835" s="55" t="s">
        <v>932</v>
      </c>
      <c r="I1835" s="54" t="s">
        <v>44</v>
      </c>
      <c r="J1835" s="389"/>
      <c r="K1835" s="388"/>
      <c r="L1835" s="51">
        <v>12553000</v>
      </c>
      <c r="M1835" s="51">
        <v>12553000</v>
      </c>
      <c r="N1835" s="51">
        <v>12553000</v>
      </c>
      <c r="O1835" s="51">
        <v>12553000</v>
      </c>
      <c r="P1835" s="51">
        <v>12553000</v>
      </c>
      <c r="Q1835" s="51">
        <v>12553000</v>
      </c>
      <c r="R1835" s="51">
        <v>12553000</v>
      </c>
      <c r="S1835" s="51">
        <v>12553000</v>
      </c>
      <c r="T1835" s="51">
        <v>12553000</v>
      </c>
    </row>
    <row r="1836" spans="1:20" s="10" customFormat="1" ht="65.099999999999994" customHeight="1" x14ac:dyDescent="0.3">
      <c r="A1836" s="13">
        <v>1796</v>
      </c>
      <c r="B1836" s="376"/>
      <c r="C1836" s="55" t="s">
        <v>931</v>
      </c>
      <c r="D1836" s="56" t="s">
        <v>914</v>
      </c>
      <c r="E1836" s="54" t="s">
        <v>44</v>
      </c>
      <c r="F1836" s="53" t="s">
        <v>934</v>
      </c>
      <c r="G1836" s="376"/>
      <c r="H1836" s="55" t="s">
        <v>932</v>
      </c>
      <c r="I1836" s="54" t="s">
        <v>44</v>
      </c>
      <c r="J1836" s="389"/>
      <c r="K1836" s="388"/>
      <c r="L1836" s="51">
        <v>15136000</v>
      </c>
      <c r="M1836" s="51">
        <v>15136000</v>
      </c>
      <c r="N1836" s="51">
        <v>15136000</v>
      </c>
      <c r="O1836" s="51">
        <v>15136000</v>
      </c>
      <c r="P1836" s="51">
        <v>15136000</v>
      </c>
      <c r="Q1836" s="51">
        <v>15136000</v>
      </c>
      <c r="R1836" s="51">
        <v>15136000</v>
      </c>
      <c r="S1836" s="51">
        <v>15136000</v>
      </c>
      <c r="T1836" s="51">
        <v>15136000</v>
      </c>
    </row>
    <row r="1837" spans="1:20" s="10" customFormat="1" ht="65.099999999999994" customHeight="1" x14ac:dyDescent="0.3">
      <c r="A1837" s="13">
        <v>1797</v>
      </c>
      <c r="B1837" s="376"/>
      <c r="C1837" s="55" t="s">
        <v>931</v>
      </c>
      <c r="D1837" s="56" t="s">
        <v>914</v>
      </c>
      <c r="E1837" s="54" t="s">
        <v>44</v>
      </c>
      <c r="F1837" s="53" t="s">
        <v>935</v>
      </c>
      <c r="G1837" s="376"/>
      <c r="H1837" s="55" t="s">
        <v>932</v>
      </c>
      <c r="I1837" s="54" t="s">
        <v>44</v>
      </c>
      <c r="J1837" s="389"/>
      <c r="K1837" s="388"/>
      <c r="L1837" s="51">
        <v>18737500</v>
      </c>
      <c r="M1837" s="51">
        <v>18737500</v>
      </c>
      <c r="N1837" s="51">
        <v>18737500</v>
      </c>
      <c r="O1837" s="51">
        <v>18737500</v>
      </c>
      <c r="P1837" s="51">
        <v>18737500</v>
      </c>
      <c r="Q1837" s="51">
        <v>18737500</v>
      </c>
      <c r="R1837" s="51">
        <v>18737500</v>
      </c>
      <c r="S1837" s="51">
        <v>18737500</v>
      </c>
      <c r="T1837" s="51">
        <v>18737500</v>
      </c>
    </row>
    <row r="1838" spans="1:20" s="10" customFormat="1" ht="65.099999999999994" customHeight="1" x14ac:dyDescent="0.3">
      <c r="A1838" s="13">
        <v>1798</v>
      </c>
      <c r="B1838" s="376"/>
      <c r="C1838" s="55" t="s">
        <v>931</v>
      </c>
      <c r="D1838" s="56" t="s">
        <v>914</v>
      </c>
      <c r="E1838" s="54" t="s">
        <v>44</v>
      </c>
      <c r="F1838" s="53" t="s">
        <v>936</v>
      </c>
      <c r="G1838" s="376"/>
      <c r="H1838" s="55" t="s">
        <v>932</v>
      </c>
      <c r="I1838" s="54" t="s">
        <v>44</v>
      </c>
      <c r="J1838" s="389"/>
      <c r="K1838" s="388"/>
      <c r="L1838" s="51">
        <v>26497000</v>
      </c>
      <c r="M1838" s="51">
        <v>26497000</v>
      </c>
      <c r="N1838" s="51">
        <v>26497000</v>
      </c>
      <c r="O1838" s="51">
        <v>26497000</v>
      </c>
      <c r="P1838" s="51">
        <v>26497000</v>
      </c>
      <c r="Q1838" s="51">
        <v>26497000</v>
      </c>
      <c r="R1838" s="51">
        <v>26497000</v>
      </c>
      <c r="S1838" s="51">
        <v>26497000</v>
      </c>
      <c r="T1838" s="51">
        <v>26497000</v>
      </c>
    </row>
    <row r="1839" spans="1:20" s="10" customFormat="1" ht="65.099999999999994" customHeight="1" x14ac:dyDescent="0.3">
      <c r="A1839" s="13">
        <v>1799</v>
      </c>
      <c r="B1839" s="376"/>
      <c r="C1839" s="55" t="s">
        <v>931</v>
      </c>
      <c r="D1839" s="56" t="s">
        <v>914</v>
      </c>
      <c r="E1839" s="54" t="s">
        <v>44</v>
      </c>
      <c r="F1839" s="53" t="s">
        <v>937</v>
      </c>
      <c r="G1839" s="376"/>
      <c r="H1839" s="55" t="s">
        <v>932</v>
      </c>
      <c r="I1839" s="54" t="s">
        <v>44</v>
      </c>
      <c r="J1839" s="389"/>
      <c r="K1839" s="388"/>
      <c r="L1839" s="51">
        <v>31978000</v>
      </c>
      <c r="M1839" s="51">
        <v>31978000</v>
      </c>
      <c r="N1839" s="51">
        <v>31978000</v>
      </c>
      <c r="O1839" s="51">
        <v>31978000</v>
      </c>
      <c r="P1839" s="51">
        <v>31978000</v>
      </c>
      <c r="Q1839" s="51">
        <v>31978000</v>
      </c>
      <c r="R1839" s="51">
        <v>31978000</v>
      </c>
      <c r="S1839" s="51">
        <v>31978000</v>
      </c>
      <c r="T1839" s="51">
        <v>31978000</v>
      </c>
    </row>
    <row r="1840" spans="1:20" s="10" customFormat="1" ht="65.099999999999994" customHeight="1" x14ac:dyDescent="0.3">
      <c r="A1840" s="13">
        <v>1800</v>
      </c>
      <c r="B1840" s="376"/>
      <c r="C1840" s="55" t="s">
        <v>939</v>
      </c>
      <c r="D1840" s="56" t="s">
        <v>570</v>
      </c>
      <c r="E1840" s="55" t="s">
        <v>940</v>
      </c>
      <c r="F1840" s="53" t="s">
        <v>941</v>
      </c>
      <c r="G1840" s="376" t="s">
        <v>942</v>
      </c>
      <c r="H1840" s="55" t="s">
        <v>17</v>
      </c>
      <c r="I1840" s="55"/>
      <c r="J1840" s="389" t="s">
        <v>2526</v>
      </c>
      <c r="K1840" s="388"/>
      <c r="L1840" s="51">
        <v>12500</v>
      </c>
      <c r="M1840" s="51">
        <v>12500</v>
      </c>
      <c r="N1840" s="51">
        <v>12500</v>
      </c>
      <c r="O1840" s="51">
        <v>12500</v>
      </c>
      <c r="P1840" s="51">
        <v>12500</v>
      </c>
      <c r="Q1840" s="51">
        <v>12500</v>
      </c>
      <c r="R1840" s="51">
        <v>12500</v>
      </c>
      <c r="S1840" s="51">
        <v>12500</v>
      </c>
      <c r="T1840" s="51">
        <v>12500</v>
      </c>
    </row>
    <row r="1841" spans="1:20" s="10" customFormat="1" ht="65.099999999999994" customHeight="1" x14ac:dyDescent="0.3">
      <c r="A1841" s="13">
        <v>1801</v>
      </c>
      <c r="B1841" s="376"/>
      <c r="C1841" s="55" t="s">
        <v>939</v>
      </c>
      <c r="D1841" s="56" t="s">
        <v>570</v>
      </c>
      <c r="E1841" s="54" t="s">
        <v>44</v>
      </c>
      <c r="F1841" s="53" t="s">
        <v>943</v>
      </c>
      <c r="G1841" s="376"/>
      <c r="H1841" s="54" t="s">
        <v>44</v>
      </c>
      <c r="I1841" s="55"/>
      <c r="J1841" s="389"/>
      <c r="K1841" s="388"/>
      <c r="L1841" s="51">
        <v>16500</v>
      </c>
      <c r="M1841" s="51">
        <v>16500</v>
      </c>
      <c r="N1841" s="51">
        <v>16500</v>
      </c>
      <c r="O1841" s="51">
        <v>16500</v>
      </c>
      <c r="P1841" s="51">
        <v>16500</v>
      </c>
      <c r="Q1841" s="51">
        <v>16500</v>
      </c>
      <c r="R1841" s="51">
        <v>16500</v>
      </c>
      <c r="S1841" s="51">
        <v>16500</v>
      </c>
      <c r="T1841" s="51">
        <v>16500</v>
      </c>
    </row>
    <row r="1842" spans="1:20" s="10" customFormat="1" ht="65.099999999999994" customHeight="1" x14ac:dyDescent="0.3">
      <c r="A1842" s="13">
        <v>1802</v>
      </c>
      <c r="B1842" s="376"/>
      <c r="C1842" s="55" t="s">
        <v>939</v>
      </c>
      <c r="D1842" s="56" t="s">
        <v>570</v>
      </c>
      <c r="E1842" s="54" t="s">
        <v>44</v>
      </c>
      <c r="F1842" s="53" t="s">
        <v>944</v>
      </c>
      <c r="G1842" s="376"/>
      <c r="H1842" s="54" t="s">
        <v>44</v>
      </c>
      <c r="I1842" s="55"/>
      <c r="J1842" s="389"/>
      <c r="K1842" s="388"/>
      <c r="L1842" s="51">
        <v>21000</v>
      </c>
      <c r="M1842" s="51">
        <v>21000</v>
      </c>
      <c r="N1842" s="51">
        <v>21000</v>
      </c>
      <c r="O1842" s="51">
        <v>21000</v>
      </c>
      <c r="P1842" s="51">
        <v>21000</v>
      </c>
      <c r="Q1842" s="51">
        <v>21000</v>
      </c>
      <c r="R1842" s="51">
        <v>21000</v>
      </c>
      <c r="S1842" s="51">
        <v>21000</v>
      </c>
      <c r="T1842" s="51">
        <v>21000</v>
      </c>
    </row>
    <row r="1843" spans="1:20" s="10" customFormat="1" ht="65.099999999999994" customHeight="1" x14ac:dyDescent="0.3">
      <c r="A1843" s="13">
        <v>1803</v>
      </c>
      <c r="B1843" s="376"/>
      <c r="C1843" s="55" t="s">
        <v>939</v>
      </c>
      <c r="D1843" s="56" t="s">
        <v>570</v>
      </c>
      <c r="E1843" s="54" t="s">
        <v>44</v>
      </c>
      <c r="F1843" s="53" t="s">
        <v>945</v>
      </c>
      <c r="G1843" s="376"/>
      <c r="H1843" s="54" t="s">
        <v>44</v>
      </c>
      <c r="I1843" s="55"/>
      <c r="J1843" s="389"/>
      <c r="K1843" s="388"/>
      <c r="L1843" s="51">
        <v>27100</v>
      </c>
      <c r="M1843" s="51">
        <v>27100</v>
      </c>
      <c r="N1843" s="51">
        <v>27100</v>
      </c>
      <c r="O1843" s="51">
        <v>27100</v>
      </c>
      <c r="P1843" s="51">
        <v>27100</v>
      </c>
      <c r="Q1843" s="51">
        <v>27100</v>
      </c>
      <c r="R1843" s="51">
        <v>27100</v>
      </c>
      <c r="S1843" s="51">
        <v>27100</v>
      </c>
      <c r="T1843" s="51">
        <v>27100</v>
      </c>
    </row>
    <row r="1844" spans="1:20" s="10" customFormat="1" ht="65.099999999999994" customHeight="1" x14ac:dyDescent="0.3">
      <c r="A1844" s="13">
        <v>1804</v>
      </c>
      <c r="B1844" s="376"/>
      <c r="C1844" s="55" t="s">
        <v>939</v>
      </c>
      <c r="D1844" s="56" t="s">
        <v>570</v>
      </c>
      <c r="E1844" s="54" t="s">
        <v>44</v>
      </c>
      <c r="F1844" s="53" t="s">
        <v>946</v>
      </c>
      <c r="G1844" s="376"/>
      <c r="H1844" s="54" t="s">
        <v>44</v>
      </c>
      <c r="I1844" s="55"/>
      <c r="J1844" s="389"/>
      <c r="K1844" s="388"/>
      <c r="L1844" s="51">
        <v>31500</v>
      </c>
      <c r="M1844" s="51">
        <v>31500</v>
      </c>
      <c r="N1844" s="51">
        <v>31500</v>
      </c>
      <c r="O1844" s="51">
        <v>31500</v>
      </c>
      <c r="P1844" s="51">
        <v>31500</v>
      </c>
      <c r="Q1844" s="51">
        <v>31500</v>
      </c>
      <c r="R1844" s="51">
        <v>31500</v>
      </c>
      <c r="S1844" s="51">
        <v>31500</v>
      </c>
      <c r="T1844" s="51">
        <v>31500</v>
      </c>
    </row>
    <row r="1845" spans="1:20" s="10" customFormat="1" ht="65.099999999999994" customHeight="1" x14ac:dyDescent="0.3">
      <c r="A1845" s="13">
        <v>1805</v>
      </c>
      <c r="B1845" s="376"/>
      <c r="C1845" s="55" t="s">
        <v>939</v>
      </c>
      <c r="D1845" s="56" t="s">
        <v>570</v>
      </c>
      <c r="E1845" s="54" t="s">
        <v>44</v>
      </c>
      <c r="F1845" s="53" t="s">
        <v>947</v>
      </c>
      <c r="G1845" s="376"/>
      <c r="H1845" s="54" t="s">
        <v>44</v>
      </c>
      <c r="I1845" s="55"/>
      <c r="J1845" s="389"/>
      <c r="K1845" s="388"/>
      <c r="L1845" s="51">
        <v>39700</v>
      </c>
      <c r="M1845" s="51">
        <v>39700</v>
      </c>
      <c r="N1845" s="51">
        <v>39700</v>
      </c>
      <c r="O1845" s="51">
        <v>39700</v>
      </c>
      <c r="P1845" s="51">
        <v>39700</v>
      </c>
      <c r="Q1845" s="51">
        <v>39700</v>
      </c>
      <c r="R1845" s="51">
        <v>39700</v>
      </c>
      <c r="S1845" s="51">
        <v>39700</v>
      </c>
      <c r="T1845" s="51">
        <v>39700</v>
      </c>
    </row>
    <row r="1846" spans="1:20" s="10" customFormat="1" ht="65.099999999999994" customHeight="1" x14ac:dyDescent="0.3">
      <c r="A1846" s="13">
        <v>1806</v>
      </c>
      <c r="B1846" s="376"/>
      <c r="C1846" s="55" t="s">
        <v>939</v>
      </c>
      <c r="D1846" s="56" t="s">
        <v>570</v>
      </c>
      <c r="E1846" s="54" t="s">
        <v>44</v>
      </c>
      <c r="F1846" s="53" t="s">
        <v>948</v>
      </c>
      <c r="G1846" s="376"/>
      <c r="H1846" s="54" t="s">
        <v>44</v>
      </c>
      <c r="I1846" s="55"/>
      <c r="J1846" s="389"/>
      <c r="K1846" s="388"/>
      <c r="L1846" s="51">
        <v>49300</v>
      </c>
      <c r="M1846" s="51">
        <v>49300</v>
      </c>
      <c r="N1846" s="51">
        <v>49300</v>
      </c>
      <c r="O1846" s="51">
        <v>49300</v>
      </c>
      <c r="P1846" s="51">
        <v>49300</v>
      </c>
      <c r="Q1846" s="51">
        <v>49300</v>
      </c>
      <c r="R1846" s="51">
        <v>49300</v>
      </c>
      <c r="S1846" s="51">
        <v>49300</v>
      </c>
      <c r="T1846" s="51">
        <v>49300</v>
      </c>
    </row>
    <row r="1847" spans="1:20" s="10" customFormat="1" ht="65.099999999999994" customHeight="1" x14ac:dyDescent="0.3">
      <c r="A1847" s="13">
        <v>1807</v>
      </c>
      <c r="B1847" s="376"/>
      <c r="C1847" s="55" t="s">
        <v>939</v>
      </c>
      <c r="D1847" s="56" t="s">
        <v>570</v>
      </c>
      <c r="E1847" s="54" t="s">
        <v>44</v>
      </c>
      <c r="F1847" s="53" t="s">
        <v>949</v>
      </c>
      <c r="G1847" s="376"/>
      <c r="H1847" s="54" t="s">
        <v>44</v>
      </c>
      <c r="I1847" s="55"/>
      <c r="J1847" s="389"/>
      <c r="K1847" s="388"/>
      <c r="L1847" s="51">
        <v>59200</v>
      </c>
      <c r="M1847" s="51">
        <v>59200</v>
      </c>
      <c r="N1847" s="51">
        <v>59200</v>
      </c>
      <c r="O1847" s="51">
        <v>59200</v>
      </c>
      <c r="P1847" s="51">
        <v>59200</v>
      </c>
      <c r="Q1847" s="51">
        <v>59200</v>
      </c>
      <c r="R1847" s="51">
        <v>59200</v>
      </c>
      <c r="S1847" s="51">
        <v>59200</v>
      </c>
      <c r="T1847" s="51">
        <v>59200</v>
      </c>
    </row>
    <row r="1848" spans="1:20" s="10" customFormat="1" ht="65.099999999999994" customHeight="1" x14ac:dyDescent="0.3">
      <c r="A1848" s="13">
        <v>1808</v>
      </c>
      <c r="B1848" s="376"/>
      <c r="C1848" s="55" t="s">
        <v>939</v>
      </c>
      <c r="D1848" s="56" t="s">
        <v>570</v>
      </c>
      <c r="E1848" s="54" t="s">
        <v>44</v>
      </c>
      <c r="F1848" s="53" t="s">
        <v>950</v>
      </c>
      <c r="G1848" s="376"/>
      <c r="H1848" s="54" t="s">
        <v>44</v>
      </c>
      <c r="I1848" s="55"/>
      <c r="J1848" s="389"/>
      <c r="K1848" s="388"/>
      <c r="L1848" s="51">
        <v>92800</v>
      </c>
      <c r="M1848" s="51">
        <v>92800</v>
      </c>
      <c r="N1848" s="51">
        <v>92800</v>
      </c>
      <c r="O1848" s="51">
        <v>92800</v>
      </c>
      <c r="P1848" s="51">
        <v>92800</v>
      </c>
      <c r="Q1848" s="51">
        <v>92800</v>
      </c>
      <c r="R1848" s="51">
        <v>92800</v>
      </c>
      <c r="S1848" s="51">
        <v>92800</v>
      </c>
      <c r="T1848" s="51">
        <v>92800</v>
      </c>
    </row>
    <row r="1849" spans="1:20" s="10" customFormat="1" ht="65.099999999999994" customHeight="1" x14ac:dyDescent="0.3">
      <c r="A1849" s="13">
        <v>1809</v>
      </c>
      <c r="B1849" s="376"/>
      <c r="C1849" s="55" t="s">
        <v>939</v>
      </c>
      <c r="D1849" s="56" t="s">
        <v>570</v>
      </c>
      <c r="E1849" s="54" t="s">
        <v>44</v>
      </c>
      <c r="F1849" s="53" t="s">
        <v>951</v>
      </c>
      <c r="G1849" s="376"/>
      <c r="H1849" s="54" t="s">
        <v>44</v>
      </c>
      <c r="I1849" s="55"/>
      <c r="J1849" s="389"/>
      <c r="K1849" s="388"/>
      <c r="L1849" s="51">
        <v>80200</v>
      </c>
      <c r="M1849" s="51">
        <v>80200</v>
      </c>
      <c r="N1849" s="51">
        <v>80200</v>
      </c>
      <c r="O1849" s="51">
        <v>80200</v>
      </c>
      <c r="P1849" s="51">
        <v>80200</v>
      </c>
      <c r="Q1849" s="51">
        <v>80200</v>
      </c>
      <c r="R1849" s="51">
        <v>80200</v>
      </c>
      <c r="S1849" s="51">
        <v>80200</v>
      </c>
      <c r="T1849" s="51">
        <v>80200</v>
      </c>
    </row>
    <row r="1850" spans="1:20" s="10" customFormat="1" ht="65.099999999999994" customHeight="1" x14ac:dyDescent="0.3">
      <c r="A1850" s="13">
        <v>1810</v>
      </c>
      <c r="B1850" s="376"/>
      <c r="C1850" s="55" t="s">
        <v>939</v>
      </c>
      <c r="D1850" s="56" t="s">
        <v>570</v>
      </c>
      <c r="E1850" s="54" t="s">
        <v>44</v>
      </c>
      <c r="F1850" s="53" t="s">
        <v>952</v>
      </c>
      <c r="G1850" s="376"/>
      <c r="H1850" s="54" t="s">
        <v>44</v>
      </c>
      <c r="I1850" s="55"/>
      <c r="J1850" s="389"/>
      <c r="K1850" s="388"/>
      <c r="L1850" s="51">
        <v>86400</v>
      </c>
      <c r="M1850" s="51">
        <v>86400</v>
      </c>
      <c r="N1850" s="51">
        <v>86400</v>
      </c>
      <c r="O1850" s="51">
        <v>86400</v>
      </c>
      <c r="P1850" s="51">
        <v>86400</v>
      </c>
      <c r="Q1850" s="51">
        <v>86400</v>
      </c>
      <c r="R1850" s="51">
        <v>86400</v>
      </c>
      <c r="S1850" s="51">
        <v>86400</v>
      </c>
      <c r="T1850" s="51">
        <v>86400</v>
      </c>
    </row>
    <row r="1851" spans="1:20" s="10" customFormat="1" ht="65.099999999999994" customHeight="1" x14ac:dyDescent="0.3">
      <c r="A1851" s="13">
        <v>1811</v>
      </c>
      <c r="B1851" s="376"/>
      <c r="C1851" s="55" t="s">
        <v>939</v>
      </c>
      <c r="D1851" s="56" t="s">
        <v>570</v>
      </c>
      <c r="E1851" s="54" t="s">
        <v>44</v>
      </c>
      <c r="F1851" s="53" t="s">
        <v>953</v>
      </c>
      <c r="G1851" s="376"/>
      <c r="H1851" s="54" t="s">
        <v>44</v>
      </c>
      <c r="I1851" s="55"/>
      <c r="J1851" s="389"/>
      <c r="K1851" s="388"/>
      <c r="L1851" s="51">
        <v>110400</v>
      </c>
      <c r="M1851" s="51">
        <v>110400</v>
      </c>
      <c r="N1851" s="51">
        <v>110400</v>
      </c>
      <c r="O1851" s="51">
        <v>110400</v>
      </c>
      <c r="P1851" s="51">
        <v>110400</v>
      </c>
      <c r="Q1851" s="51">
        <v>110400</v>
      </c>
      <c r="R1851" s="51">
        <v>110400</v>
      </c>
      <c r="S1851" s="51">
        <v>110400</v>
      </c>
      <c r="T1851" s="51">
        <v>110400</v>
      </c>
    </row>
    <row r="1852" spans="1:20" s="10" customFormat="1" ht="65.099999999999994" customHeight="1" x14ac:dyDescent="0.3">
      <c r="A1852" s="13">
        <v>1812</v>
      </c>
      <c r="B1852" s="376"/>
      <c r="C1852" s="55" t="s">
        <v>939</v>
      </c>
      <c r="D1852" s="56" t="s">
        <v>570</v>
      </c>
      <c r="E1852" s="54" t="s">
        <v>44</v>
      </c>
      <c r="F1852" s="53" t="s">
        <v>954</v>
      </c>
      <c r="G1852" s="376"/>
      <c r="H1852" s="54" t="s">
        <v>44</v>
      </c>
      <c r="I1852" s="55"/>
      <c r="J1852" s="389"/>
      <c r="K1852" s="388"/>
      <c r="L1852" s="51">
        <v>82600</v>
      </c>
      <c r="M1852" s="51">
        <v>82600</v>
      </c>
      <c r="N1852" s="51">
        <v>82600</v>
      </c>
      <c r="O1852" s="51">
        <v>82600</v>
      </c>
      <c r="P1852" s="51">
        <v>82600</v>
      </c>
      <c r="Q1852" s="51">
        <v>82600</v>
      </c>
      <c r="R1852" s="51">
        <v>82600</v>
      </c>
      <c r="S1852" s="51">
        <v>82600</v>
      </c>
      <c r="T1852" s="51">
        <v>82600</v>
      </c>
    </row>
    <row r="1853" spans="1:20" s="10" customFormat="1" ht="65.099999999999994" customHeight="1" x14ac:dyDescent="0.3">
      <c r="A1853" s="13">
        <v>1813</v>
      </c>
      <c r="B1853" s="376"/>
      <c r="C1853" s="55" t="s">
        <v>939</v>
      </c>
      <c r="D1853" s="56" t="s">
        <v>570</v>
      </c>
      <c r="E1853" s="54" t="s">
        <v>44</v>
      </c>
      <c r="F1853" s="53" t="s">
        <v>955</v>
      </c>
      <c r="G1853" s="376"/>
      <c r="H1853" s="54" t="s">
        <v>44</v>
      </c>
      <c r="I1853" s="55"/>
      <c r="J1853" s="389"/>
      <c r="K1853" s="388"/>
      <c r="L1853" s="51">
        <v>85800</v>
      </c>
      <c r="M1853" s="51">
        <v>85800</v>
      </c>
      <c r="N1853" s="51">
        <v>85800</v>
      </c>
      <c r="O1853" s="51">
        <v>85800</v>
      </c>
      <c r="P1853" s="51">
        <v>85800</v>
      </c>
      <c r="Q1853" s="51">
        <v>85800</v>
      </c>
      <c r="R1853" s="51">
        <v>85800</v>
      </c>
      <c r="S1853" s="51">
        <v>85800</v>
      </c>
      <c r="T1853" s="51">
        <v>85800</v>
      </c>
    </row>
    <row r="1854" spans="1:20" s="10" customFormat="1" ht="65.099999999999994" customHeight="1" x14ac:dyDescent="0.3">
      <c r="A1854" s="13">
        <v>1814</v>
      </c>
      <c r="B1854" s="376"/>
      <c r="C1854" s="55" t="s">
        <v>939</v>
      </c>
      <c r="D1854" s="56" t="s">
        <v>570</v>
      </c>
      <c r="E1854" s="54" t="s">
        <v>44</v>
      </c>
      <c r="F1854" s="53" t="s">
        <v>956</v>
      </c>
      <c r="G1854" s="376"/>
      <c r="H1854" s="54" t="s">
        <v>44</v>
      </c>
      <c r="I1854" s="55"/>
      <c r="J1854" s="389"/>
      <c r="K1854" s="388"/>
      <c r="L1854" s="51">
        <v>139400</v>
      </c>
      <c r="M1854" s="51">
        <v>139400</v>
      </c>
      <c r="N1854" s="51">
        <v>139400</v>
      </c>
      <c r="O1854" s="51">
        <v>139400</v>
      </c>
      <c r="P1854" s="51">
        <v>139400</v>
      </c>
      <c r="Q1854" s="51">
        <v>139400</v>
      </c>
      <c r="R1854" s="51">
        <v>139400</v>
      </c>
      <c r="S1854" s="51">
        <v>139400</v>
      </c>
      <c r="T1854" s="51">
        <v>139400</v>
      </c>
    </row>
    <row r="1855" spans="1:20" s="10" customFormat="1" ht="65.099999999999994" customHeight="1" x14ac:dyDescent="0.3">
      <c r="A1855" s="13">
        <v>1815</v>
      </c>
      <c r="B1855" s="376"/>
      <c r="C1855" s="55" t="s">
        <v>939</v>
      </c>
      <c r="D1855" s="56" t="s">
        <v>570</v>
      </c>
      <c r="E1855" s="54" t="s">
        <v>44</v>
      </c>
      <c r="F1855" s="53" t="s">
        <v>957</v>
      </c>
      <c r="G1855" s="376"/>
      <c r="H1855" s="54" t="s">
        <v>44</v>
      </c>
      <c r="I1855" s="55"/>
      <c r="J1855" s="389"/>
      <c r="K1855" s="388"/>
      <c r="L1855" s="51">
        <v>177700</v>
      </c>
      <c r="M1855" s="51">
        <v>177700</v>
      </c>
      <c r="N1855" s="51">
        <v>177700</v>
      </c>
      <c r="O1855" s="51">
        <v>177700</v>
      </c>
      <c r="P1855" s="51">
        <v>177700</v>
      </c>
      <c r="Q1855" s="51">
        <v>177700</v>
      </c>
      <c r="R1855" s="51">
        <v>177700</v>
      </c>
      <c r="S1855" s="51">
        <v>177700</v>
      </c>
      <c r="T1855" s="51">
        <v>177700</v>
      </c>
    </row>
    <row r="1856" spans="1:20" s="10" customFormat="1" ht="65.099999999999994" customHeight="1" x14ac:dyDescent="0.3">
      <c r="A1856" s="13">
        <v>1816</v>
      </c>
      <c r="B1856" s="376"/>
      <c r="C1856" s="55" t="s">
        <v>939</v>
      </c>
      <c r="D1856" s="56" t="s">
        <v>570</v>
      </c>
      <c r="E1856" s="54" t="s">
        <v>44</v>
      </c>
      <c r="F1856" s="53" t="s">
        <v>958</v>
      </c>
      <c r="G1856" s="376"/>
      <c r="H1856" s="54" t="s">
        <v>44</v>
      </c>
      <c r="I1856" s="55"/>
      <c r="J1856" s="389"/>
      <c r="K1856" s="388"/>
      <c r="L1856" s="51">
        <v>181300</v>
      </c>
      <c r="M1856" s="51">
        <v>181300</v>
      </c>
      <c r="N1856" s="51">
        <v>181300</v>
      </c>
      <c r="O1856" s="51">
        <v>181300</v>
      </c>
      <c r="P1856" s="51">
        <v>181300</v>
      </c>
      <c r="Q1856" s="51">
        <v>181300</v>
      </c>
      <c r="R1856" s="51">
        <v>181300</v>
      </c>
      <c r="S1856" s="51">
        <v>181300</v>
      </c>
      <c r="T1856" s="51">
        <v>181300</v>
      </c>
    </row>
    <row r="1857" spans="1:20" s="10" customFormat="1" ht="65.099999999999994" customHeight="1" x14ac:dyDescent="0.3">
      <c r="A1857" s="13">
        <v>1817</v>
      </c>
      <c r="B1857" s="376"/>
      <c r="C1857" s="55" t="s">
        <v>939</v>
      </c>
      <c r="D1857" s="56" t="s">
        <v>570</v>
      </c>
      <c r="E1857" s="54" t="s">
        <v>44</v>
      </c>
      <c r="F1857" s="53" t="s">
        <v>959</v>
      </c>
      <c r="G1857" s="376"/>
      <c r="H1857" s="54" t="s">
        <v>44</v>
      </c>
      <c r="I1857" s="55"/>
      <c r="J1857" s="389"/>
      <c r="K1857" s="388"/>
      <c r="L1857" s="51">
        <v>233600</v>
      </c>
      <c r="M1857" s="51">
        <v>233600</v>
      </c>
      <c r="N1857" s="51">
        <v>233600</v>
      </c>
      <c r="O1857" s="51">
        <v>233600</v>
      </c>
      <c r="P1857" s="51">
        <v>233600</v>
      </c>
      <c r="Q1857" s="51">
        <v>233600</v>
      </c>
      <c r="R1857" s="51">
        <v>233600</v>
      </c>
      <c r="S1857" s="51">
        <v>233600</v>
      </c>
      <c r="T1857" s="51">
        <v>233600</v>
      </c>
    </row>
    <row r="1858" spans="1:20" s="10" customFormat="1" ht="65.099999999999994" customHeight="1" x14ac:dyDescent="0.3">
      <c r="A1858" s="13">
        <v>1818</v>
      </c>
      <c r="B1858" s="376"/>
      <c r="C1858" s="55" t="s">
        <v>939</v>
      </c>
      <c r="D1858" s="56" t="s">
        <v>570</v>
      </c>
      <c r="E1858" s="54" t="s">
        <v>44</v>
      </c>
      <c r="F1858" s="53" t="s">
        <v>960</v>
      </c>
      <c r="G1858" s="376"/>
      <c r="H1858" s="54" t="s">
        <v>44</v>
      </c>
      <c r="I1858" s="55"/>
      <c r="J1858" s="389"/>
      <c r="K1858" s="388"/>
      <c r="L1858" s="51">
        <v>179100</v>
      </c>
      <c r="M1858" s="51">
        <v>179100</v>
      </c>
      <c r="N1858" s="51">
        <v>179100</v>
      </c>
      <c r="O1858" s="51">
        <v>179100</v>
      </c>
      <c r="P1858" s="51">
        <v>179100</v>
      </c>
      <c r="Q1858" s="51">
        <v>179100</v>
      </c>
      <c r="R1858" s="51">
        <v>179100</v>
      </c>
      <c r="S1858" s="51">
        <v>179100</v>
      </c>
      <c r="T1858" s="51">
        <v>179100</v>
      </c>
    </row>
    <row r="1859" spans="1:20" s="10" customFormat="1" ht="65.099999999999994" customHeight="1" x14ac:dyDescent="0.3">
      <c r="A1859" s="13">
        <v>1819</v>
      </c>
      <c r="B1859" s="376"/>
      <c r="C1859" s="55" t="s">
        <v>939</v>
      </c>
      <c r="D1859" s="56" t="s">
        <v>570</v>
      </c>
      <c r="E1859" s="54" t="s">
        <v>44</v>
      </c>
      <c r="F1859" s="53" t="s">
        <v>961</v>
      </c>
      <c r="G1859" s="376"/>
      <c r="H1859" s="54" t="s">
        <v>44</v>
      </c>
      <c r="I1859" s="55"/>
      <c r="J1859" s="389"/>
      <c r="K1859" s="388"/>
      <c r="L1859" s="51">
        <v>258000</v>
      </c>
      <c r="M1859" s="51">
        <v>258000</v>
      </c>
      <c r="N1859" s="51">
        <v>258000</v>
      </c>
      <c r="O1859" s="51">
        <v>258000</v>
      </c>
      <c r="P1859" s="51">
        <v>258000</v>
      </c>
      <c r="Q1859" s="51">
        <v>258000</v>
      </c>
      <c r="R1859" s="51">
        <v>258000</v>
      </c>
      <c r="S1859" s="51">
        <v>258000</v>
      </c>
      <c r="T1859" s="51">
        <v>258000</v>
      </c>
    </row>
    <row r="1860" spans="1:20" s="10" customFormat="1" ht="65.099999999999994" customHeight="1" x14ac:dyDescent="0.3">
      <c r="A1860" s="13">
        <v>1820</v>
      </c>
      <c r="B1860" s="376"/>
      <c r="C1860" s="55" t="s">
        <v>939</v>
      </c>
      <c r="D1860" s="56" t="s">
        <v>570</v>
      </c>
      <c r="E1860" s="54" t="s">
        <v>44</v>
      </c>
      <c r="F1860" s="53" t="s">
        <v>962</v>
      </c>
      <c r="G1860" s="376"/>
      <c r="H1860" s="54" t="s">
        <v>44</v>
      </c>
      <c r="I1860" s="55"/>
      <c r="J1860" s="389"/>
      <c r="K1860" s="388"/>
      <c r="L1860" s="51">
        <v>282200</v>
      </c>
      <c r="M1860" s="51">
        <v>282200</v>
      </c>
      <c r="N1860" s="51">
        <v>282200</v>
      </c>
      <c r="O1860" s="51">
        <v>282200</v>
      </c>
      <c r="P1860" s="51">
        <v>282200</v>
      </c>
      <c r="Q1860" s="51">
        <v>282200</v>
      </c>
      <c r="R1860" s="51">
        <v>282200</v>
      </c>
      <c r="S1860" s="51">
        <v>282200</v>
      </c>
      <c r="T1860" s="51">
        <v>282200</v>
      </c>
    </row>
    <row r="1861" spans="1:20" s="10" customFormat="1" ht="65.099999999999994" customHeight="1" x14ac:dyDescent="0.3">
      <c r="A1861" s="13">
        <v>1821</v>
      </c>
      <c r="B1861" s="376"/>
      <c r="C1861" s="55" t="s">
        <v>939</v>
      </c>
      <c r="D1861" s="56" t="s">
        <v>570</v>
      </c>
      <c r="E1861" s="54" t="s">
        <v>44</v>
      </c>
      <c r="F1861" s="53" t="s">
        <v>963</v>
      </c>
      <c r="G1861" s="376"/>
      <c r="H1861" s="54" t="s">
        <v>44</v>
      </c>
      <c r="I1861" s="55"/>
      <c r="J1861" s="389"/>
      <c r="K1861" s="388"/>
      <c r="L1861" s="51">
        <v>363800</v>
      </c>
      <c r="M1861" s="51">
        <v>363800</v>
      </c>
      <c r="N1861" s="51">
        <v>363800</v>
      </c>
      <c r="O1861" s="51">
        <v>363800</v>
      </c>
      <c r="P1861" s="51">
        <v>363800</v>
      </c>
      <c r="Q1861" s="51">
        <v>363800</v>
      </c>
      <c r="R1861" s="51">
        <v>363800</v>
      </c>
      <c r="S1861" s="51">
        <v>363800</v>
      </c>
      <c r="T1861" s="51">
        <v>363800</v>
      </c>
    </row>
    <row r="1862" spans="1:20" s="10" customFormat="1" ht="65.099999999999994" customHeight="1" x14ac:dyDescent="0.3">
      <c r="A1862" s="13">
        <v>1822</v>
      </c>
      <c r="B1862" s="376"/>
      <c r="C1862" s="55" t="s">
        <v>939</v>
      </c>
      <c r="D1862" s="56" t="s">
        <v>570</v>
      </c>
      <c r="E1862" s="54" t="s">
        <v>44</v>
      </c>
      <c r="F1862" s="53" t="s">
        <v>964</v>
      </c>
      <c r="G1862" s="376"/>
      <c r="H1862" s="54" t="s">
        <v>44</v>
      </c>
      <c r="I1862" s="55"/>
      <c r="J1862" s="389"/>
      <c r="K1862" s="388"/>
      <c r="L1862" s="51">
        <v>337500</v>
      </c>
      <c r="M1862" s="51">
        <v>337500</v>
      </c>
      <c r="N1862" s="51">
        <v>337500</v>
      </c>
      <c r="O1862" s="51">
        <v>337500</v>
      </c>
      <c r="P1862" s="51">
        <v>337500</v>
      </c>
      <c r="Q1862" s="51">
        <v>337500</v>
      </c>
      <c r="R1862" s="51">
        <v>337500</v>
      </c>
      <c r="S1862" s="51">
        <v>337500</v>
      </c>
      <c r="T1862" s="51">
        <v>337500</v>
      </c>
    </row>
    <row r="1863" spans="1:20" s="10" customFormat="1" ht="65.099999999999994" customHeight="1" x14ac:dyDescent="0.3">
      <c r="A1863" s="13">
        <v>1823</v>
      </c>
      <c r="B1863" s="376"/>
      <c r="C1863" s="55" t="s">
        <v>939</v>
      </c>
      <c r="D1863" s="56" t="s">
        <v>570</v>
      </c>
      <c r="E1863" s="54" t="s">
        <v>44</v>
      </c>
      <c r="F1863" s="53" t="s">
        <v>965</v>
      </c>
      <c r="G1863" s="376"/>
      <c r="H1863" s="54" t="s">
        <v>44</v>
      </c>
      <c r="I1863" s="55"/>
      <c r="J1863" s="389"/>
      <c r="K1863" s="388"/>
      <c r="L1863" s="51">
        <v>421300</v>
      </c>
      <c r="M1863" s="51">
        <v>421300</v>
      </c>
      <c r="N1863" s="51">
        <v>421300</v>
      </c>
      <c r="O1863" s="51">
        <v>421300</v>
      </c>
      <c r="P1863" s="51">
        <v>421300</v>
      </c>
      <c r="Q1863" s="51">
        <v>421300</v>
      </c>
      <c r="R1863" s="51">
        <v>421300</v>
      </c>
      <c r="S1863" s="51">
        <v>421300</v>
      </c>
      <c r="T1863" s="51">
        <v>421300</v>
      </c>
    </row>
    <row r="1864" spans="1:20" s="10" customFormat="1" ht="65.099999999999994" customHeight="1" x14ac:dyDescent="0.3">
      <c r="A1864" s="13">
        <v>1824</v>
      </c>
      <c r="B1864" s="376"/>
      <c r="C1864" s="55" t="s">
        <v>939</v>
      </c>
      <c r="D1864" s="56" t="s">
        <v>570</v>
      </c>
      <c r="E1864" s="54" t="s">
        <v>44</v>
      </c>
      <c r="F1864" s="53" t="s">
        <v>966</v>
      </c>
      <c r="G1864" s="376"/>
      <c r="H1864" s="54" t="s">
        <v>44</v>
      </c>
      <c r="I1864" s="55"/>
      <c r="J1864" s="389"/>
      <c r="K1864" s="388"/>
      <c r="L1864" s="51">
        <v>436100</v>
      </c>
      <c r="M1864" s="51">
        <v>436100</v>
      </c>
      <c r="N1864" s="51">
        <v>436100</v>
      </c>
      <c r="O1864" s="51">
        <v>436100</v>
      </c>
      <c r="P1864" s="51">
        <v>436100</v>
      </c>
      <c r="Q1864" s="51">
        <v>436100</v>
      </c>
      <c r="R1864" s="51">
        <v>436100</v>
      </c>
      <c r="S1864" s="51">
        <v>436100</v>
      </c>
      <c r="T1864" s="51">
        <v>436100</v>
      </c>
    </row>
    <row r="1865" spans="1:20" s="10" customFormat="1" ht="65.099999999999994" customHeight="1" x14ac:dyDescent="0.3">
      <c r="A1865" s="13">
        <v>1825</v>
      </c>
      <c r="B1865" s="376"/>
      <c r="C1865" s="55" t="s">
        <v>939</v>
      </c>
      <c r="D1865" s="56" t="s">
        <v>570</v>
      </c>
      <c r="E1865" s="54" t="s">
        <v>44</v>
      </c>
      <c r="F1865" s="53" t="s">
        <v>967</v>
      </c>
      <c r="G1865" s="376"/>
      <c r="H1865" s="54" t="s">
        <v>44</v>
      </c>
      <c r="I1865" s="55"/>
      <c r="J1865" s="389"/>
      <c r="K1865" s="388"/>
      <c r="L1865" s="51">
        <v>616300</v>
      </c>
      <c r="M1865" s="51">
        <v>616300</v>
      </c>
      <c r="N1865" s="51">
        <v>616300</v>
      </c>
      <c r="O1865" s="51">
        <v>616300</v>
      </c>
      <c r="P1865" s="51">
        <v>616300</v>
      </c>
      <c r="Q1865" s="51">
        <v>616300</v>
      </c>
      <c r="R1865" s="51">
        <v>616300</v>
      </c>
      <c r="S1865" s="51">
        <v>616300</v>
      </c>
      <c r="T1865" s="51">
        <v>616300</v>
      </c>
    </row>
    <row r="1866" spans="1:20" s="10" customFormat="1" ht="65.099999999999994" customHeight="1" x14ac:dyDescent="0.3">
      <c r="A1866" s="13">
        <v>1826</v>
      </c>
      <c r="B1866" s="376"/>
      <c r="C1866" s="55" t="s">
        <v>939</v>
      </c>
      <c r="D1866" s="56" t="s">
        <v>570</v>
      </c>
      <c r="E1866" s="54" t="s">
        <v>44</v>
      </c>
      <c r="F1866" s="53" t="s">
        <v>968</v>
      </c>
      <c r="G1866" s="376"/>
      <c r="H1866" s="54" t="s">
        <v>44</v>
      </c>
      <c r="I1866" s="55"/>
      <c r="J1866" s="389"/>
      <c r="K1866" s="388"/>
      <c r="L1866" s="51">
        <v>468800</v>
      </c>
      <c r="M1866" s="51">
        <v>468800</v>
      </c>
      <c r="N1866" s="51">
        <v>468800</v>
      </c>
      <c r="O1866" s="51">
        <v>468800</v>
      </c>
      <c r="P1866" s="51">
        <v>468800</v>
      </c>
      <c r="Q1866" s="51">
        <v>468800</v>
      </c>
      <c r="R1866" s="51">
        <v>468800</v>
      </c>
      <c r="S1866" s="51">
        <v>468800</v>
      </c>
      <c r="T1866" s="51">
        <v>468800</v>
      </c>
    </row>
    <row r="1867" spans="1:20" s="10" customFormat="1" ht="65.099999999999994" customHeight="1" x14ac:dyDescent="0.3">
      <c r="A1867" s="13">
        <v>1827</v>
      </c>
      <c r="B1867" s="376"/>
      <c r="C1867" s="55" t="s">
        <v>939</v>
      </c>
      <c r="D1867" s="56" t="s">
        <v>570</v>
      </c>
      <c r="E1867" s="54" t="s">
        <v>44</v>
      </c>
      <c r="F1867" s="53" t="s">
        <v>969</v>
      </c>
      <c r="G1867" s="376"/>
      <c r="H1867" s="54" t="s">
        <v>44</v>
      </c>
      <c r="I1867" s="55"/>
      <c r="J1867" s="389"/>
      <c r="K1867" s="388"/>
      <c r="L1867" s="51">
        <v>690000</v>
      </c>
      <c r="M1867" s="51">
        <v>690000</v>
      </c>
      <c r="N1867" s="51">
        <v>690000</v>
      </c>
      <c r="O1867" s="51">
        <v>690000</v>
      </c>
      <c r="P1867" s="51">
        <v>690000</v>
      </c>
      <c r="Q1867" s="51">
        <v>690000</v>
      </c>
      <c r="R1867" s="51">
        <v>690000</v>
      </c>
      <c r="S1867" s="51">
        <v>690000</v>
      </c>
      <c r="T1867" s="51">
        <v>690000</v>
      </c>
    </row>
    <row r="1868" spans="1:20" s="10" customFormat="1" ht="65.099999999999994" customHeight="1" x14ac:dyDescent="0.3">
      <c r="A1868" s="13">
        <v>1828</v>
      </c>
      <c r="B1868" s="376"/>
      <c r="C1868" s="55" t="s">
        <v>939</v>
      </c>
      <c r="D1868" s="56" t="s">
        <v>570</v>
      </c>
      <c r="E1868" s="54" t="s">
        <v>44</v>
      </c>
      <c r="F1868" s="53" t="s">
        <v>970</v>
      </c>
      <c r="G1868" s="376"/>
      <c r="H1868" s="54" t="s">
        <v>44</v>
      </c>
      <c r="I1868" s="55"/>
      <c r="J1868" s="389"/>
      <c r="K1868" s="388"/>
      <c r="L1868" s="51">
        <v>919200</v>
      </c>
      <c r="M1868" s="51">
        <v>919200</v>
      </c>
      <c r="N1868" s="51">
        <v>919200</v>
      </c>
      <c r="O1868" s="51">
        <v>919200</v>
      </c>
      <c r="P1868" s="51">
        <v>919200</v>
      </c>
      <c r="Q1868" s="51">
        <v>919200</v>
      </c>
      <c r="R1868" s="51">
        <v>919200</v>
      </c>
      <c r="S1868" s="51">
        <v>919200</v>
      </c>
      <c r="T1868" s="51">
        <v>919200</v>
      </c>
    </row>
    <row r="1869" spans="1:20" s="10" customFormat="1" ht="65.099999999999994" customHeight="1" x14ac:dyDescent="0.3">
      <c r="A1869" s="13">
        <v>1829</v>
      </c>
      <c r="B1869" s="376"/>
      <c r="C1869" s="55" t="s">
        <v>971</v>
      </c>
      <c r="D1869" s="56" t="s">
        <v>972</v>
      </c>
      <c r="E1869" s="54" t="s">
        <v>44</v>
      </c>
      <c r="F1869" s="53" t="s">
        <v>973</v>
      </c>
      <c r="G1869" s="376"/>
      <c r="H1869" s="54" t="s">
        <v>44</v>
      </c>
      <c r="I1869" s="55"/>
      <c r="J1869" s="389"/>
      <c r="K1869" s="388"/>
      <c r="L1869" s="51">
        <v>2600</v>
      </c>
      <c r="M1869" s="51">
        <v>2600</v>
      </c>
      <c r="N1869" s="51">
        <v>2600</v>
      </c>
      <c r="O1869" s="51">
        <v>2600</v>
      </c>
      <c r="P1869" s="51">
        <v>2600</v>
      </c>
      <c r="Q1869" s="51">
        <v>2600</v>
      </c>
      <c r="R1869" s="51">
        <v>2600</v>
      </c>
      <c r="S1869" s="51">
        <v>2600</v>
      </c>
      <c r="T1869" s="51">
        <v>2600</v>
      </c>
    </row>
    <row r="1870" spans="1:20" s="10" customFormat="1" ht="65.099999999999994" customHeight="1" x14ac:dyDescent="0.3">
      <c r="A1870" s="13">
        <v>1830</v>
      </c>
      <c r="B1870" s="376"/>
      <c r="C1870" s="55" t="s">
        <v>971</v>
      </c>
      <c r="D1870" s="56" t="s">
        <v>972</v>
      </c>
      <c r="E1870" s="54" t="s">
        <v>44</v>
      </c>
      <c r="F1870" s="53" t="s">
        <v>974</v>
      </c>
      <c r="G1870" s="376"/>
      <c r="H1870" s="54" t="s">
        <v>44</v>
      </c>
      <c r="I1870" s="55"/>
      <c r="J1870" s="389"/>
      <c r="K1870" s="388"/>
      <c r="L1870" s="51">
        <v>4100</v>
      </c>
      <c r="M1870" s="51">
        <v>4100</v>
      </c>
      <c r="N1870" s="51">
        <v>4100</v>
      </c>
      <c r="O1870" s="51">
        <v>4100</v>
      </c>
      <c r="P1870" s="51">
        <v>4100</v>
      </c>
      <c r="Q1870" s="51">
        <v>4100</v>
      </c>
      <c r="R1870" s="51">
        <v>4100</v>
      </c>
      <c r="S1870" s="51">
        <v>4100</v>
      </c>
      <c r="T1870" s="51">
        <v>4100</v>
      </c>
    </row>
    <row r="1871" spans="1:20" s="10" customFormat="1" ht="65.099999999999994" customHeight="1" x14ac:dyDescent="0.3">
      <c r="A1871" s="13">
        <v>1831</v>
      </c>
      <c r="B1871" s="376"/>
      <c r="C1871" s="55" t="s">
        <v>971</v>
      </c>
      <c r="D1871" s="56" t="s">
        <v>972</v>
      </c>
      <c r="E1871" s="54" t="s">
        <v>44</v>
      </c>
      <c r="F1871" s="53" t="s">
        <v>975</v>
      </c>
      <c r="G1871" s="376"/>
      <c r="H1871" s="54" t="s">
        <v>44</v>
      </c>
      <c r="I1871" s="55"/>
      <c r="J1871" s="389"/>
      <c r="K1871" s="388"/>
      <c r="L1871" s="51">
        <v>5800</v>
      </c>
      <c r="M1871" s="51">
        <v>5800</v>
      </c>
      <c r="N1871" s="51">
        <v>5800</v>
      </c>
      <c r="O1871" s="51">
        <v>5800</v>
      </c>
      <c r="P1871" s="51">
        <v>5800</v>
      </c>
      <c r="Q1871" s="51">
        <v>5800</v>
      </c>
      <c r="R1871" s="51">
        <v>5800</v>
      </c>
      <c r="S1871" s="51">
        <v>5800</v>
      </c>
      <c r="T1871" s="51">
        <v>5800</v>
      </c>
    </row>
    <row r="1872" spans="1:20" s="10" customFormat="1" ht="65.099999999999994" customHeight="1" x14ac:dyDescent="0.3">
      <c r="A1872" s="13">
        <v>1832</v>
      </c>
      <c r="B1872" s="376"/>
      <c r="C1872" s="55" t="s">
        <v>971</v>
      </c>
      <c r="D1872" s="56" t="s">
        <v>972</v>
      </c>
      <c r="E1872" s="54" t="s">
        <v>44</v>
      </c>
      <c r="F1872" s="53" t="s">
        <v>976</v>
      </c>
      <c r="G1872" s="376"/>
      <c r="H1872" s="54" t="s">
        <v>44</v>
      </c>
      <c r="I1872" s="55"/>
      <c r="J1872" s="389"/>
      <c r="K1872" s="388"/>
      <c r="L1872" s="51">
        <v>8700</v>
      </c>
      <c r="M1872" s="51">
        <v>8700</v>
      </c>
      <c r="N1872" s="51">
        <v>8700</v>
      </c>
      <c r="O1872" s="51">
        <v>8700</v>
      </c>
      <c r="P1872" s="51">
        <v>8700</v>
      </c>
      <c r="Q1872" s="51">
        <v>8700</v>
      </c>
      <c r="R1872" s="51">
        <v>8700</v>
      </c>
      <c r="S1872" s="51">
        <v>8700</v>
      </c>
      <c r="T1872" s="51">
        <v>8700</v>
      </c>
    </row>
    <row r="1873" spans="1:20" s="10" customFormat="1" ht="65.099999999999994" customHeight="1" x14ac:dyDescent="0.3">
      <c r="A1873" s="13">
        <v>1833</v>
      </c>
      <c r="B1873" s="376"/>
      <c r="C1873" s="55" t="s">
        <v>971</v>
      </c>
      <c r="D1873" s="56" t="s">
        <v>972</v>
      </c>
      <c r="E1873" s="54" t="s">
        <v>44</v>
      </c>
      <c r="F1873" s="53" t="s">
        <v>977</v>
      </c>
      <c r="G1873" s="376"/>
      <c r="H1873" s="54" t="s">
        <v>44</v>
      </c>
      <c r="I1873" s="55"/>
      <c r="J1873" s="389"/>
      <c r="K1873" s="388"/>
      <c r="L1873" s="51">
        <v>13800</v>
      </c>
      <c r="M1873" s="51">
        <v>13800</v>
      </c>
      <c r="N1873" s="51">
        <v>13800</v>
      </c>
      <c r="O1873" s="51">
        <v>13800</v>
      </c>
      <c r="P1873" s="51">
        <v>13800</v>
      </c>
      <c r="Q1873" s="51">
        <v>13800</v>
      </c>
      <c r="R1873" s="51">
        <v>13800</v>
      </c>
      <c r="S1873" s="51">
        <v>13800</v>
      </c>
      <c r="T1873" s="51">
        <v>13800</v>
      </c>
    </row>
    <row r="1874" spans="1:20" s="10" customFormat="1" ht="65.099999999999994" customHeight="1" x14ac:dyDescent="0.3">
      <c r="A1874" s="13">
        <v>1834</v>
      </c>
      <c r="B1874" s="376"/>
      <c r="C1874" s="55" t="s">
        <v>971</v>
      </c>
      <c r="D1874" s="56" t="s">
        <v>972</v>
      </c>
      <c r="E1874" s="54" t="s">
        <v>44</v>
      </c>
      <c r="F1874" s="53" t="s">
        <v>978</v>
      </c>
      <c r="G1874" s="376"/>
      <c r="H1874" s="54" t="s">
        <v>44</v>
      </c>
      <c r="I1874" s="55"/>
      <c r="J1874" s="389"/>
      <c r="K1874" s="388"/>
      <c r="L1874" s="51">
        <v>21900</v>
      </c>
      <c r="M1874" s="51">
        <v>21900</v>
      </c>
      <c r="N1874" s="51">
        <v>21900</v>
      </c>
      <c r="O1874" s="51">
        <v>21900</v>
      </c>
      <c r="P1874" s="51">
        <v>21900</v>
      </c>
      <c r="Q1874" s="51">
        <v>21900</v>
      </c>
      <c r="R1874" s="51">
        <v>21900</v>
      </c>
      <c r="S1874" s="51">
        <v>21900</v>
      </c>
      <c r="T1874" s="51">
        <v>21900</v>
      </c>
    </row>
    <row r="1875" spans="1:20" s="10" customFormat="1" ht="65.099999999999994" customHeight="1" x14ac:dyDescent="0.3">
      <c r="A1875" s="13">
        <v>1835</v>
      </c>
      <c r="B1875" s="376"/>
      <c r="C1875" s="55" t="s">
        <v>971</v>
      </c>
      <c r="D1875" s="56" t="s">
        <v>972</v>
      </c>
      <c r="E1875" s="54" t="s">
        <v>44</v>
      </c>
      <c r="F1875" s="53" t="s">
        <v>979</v>
      </c>
      <c r="G1875" s="376"/>
      <c r="H1875" s="54" t="s">
        <v>44</v>
      </c>
      <c r="I1875" s="55"/>
      <c r="J1875" s="389"/>
      <c r="K1875" s="388"/>
      <c r="L1875" s="51">
        <v>42000</v>
      </c>
      <c r="M1875" s="51">
        <v>42000</v>
      </c>
      <c r="N1875" s="51">
        <v>42000</v>
      </c>
      <c r="O1875" s="51">
        <v>42000</v>
      </c>
      <c r="P1875" s="51">
        <v>42000</v>
      </c>
      <c r="Q1875" s="51">
        <v>42000</v>
      </c>
      <c r="R1875" s="51">
        <v>42000</v>
      </c>
      <c r="S1875" s="51">
        <v>42000</v>
      </c>
      <c r="T1875" s="51">
        <v>42000</v>
      </c>
    </row>
    <row r="1876" spans="1:20" s="10" customFormat="1" ht="65.099999999999994" customHeight="1" x14ac:dyDescent="0.3">
      <c r="A1876" s="13">
        <v>1836</v>
      </c>
      <c r="B1876" s="376"/>
      <c r="C1876" s="55" t="s">
        <v>971</v>
      </c>
      <c r="D1876" s="56" t="s">
        <v>972</v>
      </c>
      <c r="E1876" s="54" t="s">
        <v>44</v>
      </c>
      <c r="F1876" s="53" t="s">
        <v>980</v>
      </c>
      <c r="G1876" s="376"/>
      <c r="H1876" s="54" t="s">
        <v>44</v>
      </c>
      <c r="I1876" s="55"/>
      <c r="J1876" s="389"/>
      <c r="K1876" s="388"/>
      <c r="L1876" s="51">
        <v>20600</v>
      </c>
      <c r="M1876" s="51">
        <v>20600</v>
      </c>
      <c r="N1876" s="51">
        <v>20600</v>
      </c>
      <c r="O1876" s="51">
        <v>20600</v>
      </c>
      <c r="P1876" s="51">
        <v>20600</v>
      </c>
      <c r="Q1876" s="51">
        <v>20600</v>
      </c>
      <c r="R1876" s="51">
        <v>20600</v>
      </c>
      <c r="S1876" s="51">
        <v>20600</v>
      </c>
      <c r="T1876" s="51">
        <v>20600</v>
      </c>
    </row>
    <row r="1877" spans="1:20" s="10" customFormat="1" ht="65.099999999999994" customHeight="1" x14ac:dyDescent="0.3">
      <c r="A1877" s="13">
        <v>1837</v>
      </c>
      <c r="B1877" s="376"/>
      <c r="C1877" s="55" t="s">
        <v>971</v>
      </c>
      <c r="D1877" s="56" t="s">
        <v>972</v>
      </c>
      <c r="E1877" s="54" t="s">
        <v>44</v>
      </c>
      <c r="F1877" s="53" t="s">
        <v>981</v>
      </c>
      <c r="G1877" s="376"/>
      <c r="H1877" s="54" t="s">
        <v>44</v>
      </c>
      <c r="I1877" s="55"/>
      <c r="J1877" s="389"/>
      <c r="K1877" s="388"/>
      <c r="L1877" s="51">
        <v>54400</v>
      </c>
      <c r="M1877" s="51">
        <v>54400</v>
      </c>
      <c r="N1877" s="51">
        <v>54400</v>
      </c>
      <c r="O1877" s="51">
        <v>54400</v>
      </c>
      <c r="P1877" s="51">
        <v>54400</v>
      </c>
      <c r="Q1877" s="51">
        <v>54400</v>
      </c>
      <c r="R1877" s="51">
        <v>54400</v>
      </c>
      <c r="S1877" s="51">
        <v>54400</v>
      </c>
      <c r="T1877" s="51">
        <v>54400</v>
      </c>
    </row>
    <row r="1878" spans="1:20" s="10" customFormat="1" ht="65.099999999999994" customHeight="1" x14ac:dyDescent="0.3">
      <c r="A1878" s="13">
        <v>1838</v>
      </c>
      <c r="B1878" s="376"/>
      <c r="C1878" s="55" t="s">
        <v>971</v>
      </c>
      <c r="D1878" s="56" t="s">
        <v>972</v>
      </c>
      <c r="E1878" s="54" t="s">
        <v>44</v>
      </c>
      <c r="F1878" s="53" t="s">
        <v>982</v>
      </c>
      <c r="G1878" s="376"/>
      <c r="H1878" s="54" t="s">
        <v>44</v>
      </c>
      <c r="I1878" s="55"/>
      <c r="J1878" s="389"/>
      <c r="K1878" s="388"/>
      <c r="L1878" s="51">
        <v>49900</v>
      </c>
      <c r="M1878" s="51">
        <v>49900</v>
      </c>
      <c r="N1878" s="51">
        <v>49900</v>
      </c>
      <c r="O1878" s="51">
        <v>49900</v>
      </c>
      <c r="P1878" s="51">
        <v>49900</v>
      </c>
      <c r="Q1878" s="51">
        <v>49900</v>
      </c>
      <c r="R1878" s="51">
        <v>49900</v>
      </c>
      <c r="S1878" s="51">
        <v>49900</v>
      </c>
      <c r="T1878" s="51">
        <v>49900</v>
      </c>
    </row>
    <row r="1879" spans="1:20" s="10" customFormat="1" ht="65.099999999999994" customHeight="1" x14ac:dyDescent="0.3">
      <c r="A1879" s="13">
        <v>1839</v>
      </c>
      <c r="B1879" s="376"/>
      <c r="C1879" s="55" t="s">
        <v>971</v>
      </c>
      <c r="D1879" s="56" t="s">
        <v>972</v>
      </c>
      <c r="E1879" s="54" t="s">
        <v>44</v>
      </c>
      <c r="F1879" s="53" t="s">
        <v>983</v>
      </c>
      <c r="G1879" s="376"/>
      <c r="H1879" s="54" t="s">
        <v>44</v>
      </c>
      <c r="I1879" s="55"/>
      <c r="J1879" s="389"/>
      <c r="K1879" s="388"/>
      <c r="L1879" s="51">
        <v>87300</v>
      </c>
      <c r="M1879" s="51">
        <v>87300</v>
      </c>
      <c r="N1879" s="51">
        <v>87300</v>
      </c>
      <c r="O1879" s="51">
        <v>87300</v>
      </c>
      <c r="P1879" s="51">
        <v>87300</v>
      </c>
      <c r="Q1879" s="51">
        <v>87300</v>
      </c>
      <c r="R1879" s="51">
        <v>87300</v>
      </c>
      <c r="S1879" s="51">
        <v>87300</v>
      </c>
      <c r="T1879" s="51">
        <v>87300</v>
      </c>
    </row>
    <row r="1880" spans="1:20" s="10" customFormat="1" ht="65.099999999999994" customHeight="1" x14ac:dyDescent="0.3">
      <c r="A1880" s="13">
        <v>1840</v>
      </c>
      <c r="B1880" s="376"/>
      <c r="C1880" s="55" t="s">
        <v>971</v>
      </c>
      <c r="D1880" s="56" t="s">
        <v>972</v>
      </c>
      <c r="E1880" s="54" t="s">
        <v>44</v>
      </c>
      <c r="F1880" s="53" t="s">
        <v>984</v>
      </c>
      <c r="G1880" s="376"/>
      <c r="H1880" s="54" t="s">
        <v>44</v>
      </c>
      <c r="I1880" s="55"/>
      <c r="J1880" s="389"/>
      <c r="K1880" s="388"/>
      <c r="L1880" s="51">
        <v>1900</v>
      </c>
      <c r="M1880" s="51">
        <v>1900</v>
      </c>
      <c r="N1880" s="51">
        <v>1900</v>
      </c>
      <c r="O1880" s="51">
        <v>1900</v>
      </c>
      <c r="P1880" s="51">
        <v>1900</v>
      </c>
      <c r="Q1880" s="51">
        <v>1900</v>
      </c>
      <c r="R1880" s="51">
        <v>1900</v>
      </c>
      <c r="S1880" s="51">
        <v>1900</v>
      </c>
      <c r="T1880" s="51">
        <v>1900</v>
      </c>
    </row>
    <row r="1881" spans="1:20" s="10" customFormat="1" ht="65.099999999999994" customHeight="1" x14ac:dyDescent="0.3">
      <c r="A1881" s="13">
        <v>1841</v>
      </c>
      <c r="B1881" s="376"/>
      <c r="C1881" s="55" t="s">
        <v>971</v>
      </c>
      <c r="D1881" s="56" t="s">
        <v>972</v>
      </c>
      <c r="E1881" s="54" t="s">
        <v>44</v>
      </c>
      <c r="F1881" s="53" t="s">
        <v>985</v>
      </c>
      <c r="G1881" s="376"/>
      <c r="H1881" s="54" t="s">
        <v>44</v>
      </c>
      <c r="I1881" s="55"/>
      <c r="J1881" s="389"/>
      <c r="K1881" s="388"/>
      <c r="L1881" s="51">
        <v>2800</v>
      </c>
      <c r="M1881" s="51">
        <v>2800</v>
      </c>
      <c r="N1881" s="51">
        <v>2800</v>
      </c>
      <c r="O1881" s="51">
        <v>2800</v>
      </c>
      <c r="P1881" s="51">
        <v>2800</v>
      </c>
      <c r="Q1881" s="51">
        <v>2800</v>
      </c>
      <c r="R1881" s="51">
        <v>2800</v>
      </c>
      <c r="S1881" s="51">
        <v>2800</v>
      </c>
      <c r="T1881" s="51">
        <v>2800</v>
      </c>
    </row>
    <row r="1882" spans="1:20" s="10" customFormat="1" ht="65.099999999999994" customHeight="1" x14ac:dyDescent="0.3">
      <c r="A1882" s="13">
        <v>1842</v>
      </c>
      <c r="B1882" s="376"/>
      <c r="C1882" s="55" t="s">
        <v>971</v>
      </c>
      <c r="D1882" s="56" t="s">
        <v>972</v>
      </c>
      <c r="E1882" s="54" t="s">
        <v>44</v>
      </c>
      <c r="F1882" s="53" t="s">
        <v>986</v>
      </c>
      <c r="G1882" s="376"/>
      <c r="H1882" s="54" t="s">
        <v>44</v>
      </c>
      <c r="I1882" s="55"/>
      <c r="J1882" s="389"/>
      <c r="K1882" s="388"/>
      <c r="L1882" s="51">
        <v>4600</v>
      </c>
      <c r="M1882" s="51">
        <v>4600</v>
      </c>
      <c r="N1882" s="51">
        <v>4600</v>
      </c>
      <c r="O1882" s="51">
        <v>4600</v>
      </c>
      <c r="P1882" s="51">
        <v>4600</v>
      </c>
      <c r="Q1882" s="51">
        <v>4600</v>
      </c>
      <c r="R1882" s="51">
        <v>4600</v>
      </c>
      <c r="S1882" s="51">
        <v>4600</v>
      </c>
      <c r="T1882" s="51">
        <v>4600</v>
      </c>
    </row>
    <row r="1883" spans="1:20" s="10" customFormat="1" ht="65.099999999999994" customHeight="1" x14ac:dyDescent="0.3">
      <c r="A1883" s="13">
        <v>1843</v>
      </c>
      <c r="B1883" s="376"/>
      <c r="C1883" s="55" t="s">
        <v>971</v>
      </c>
      <c r="D1883" s="56" t="s">
        <v>972</v>
      </c>
      <c r="E1883" s="54" t="s">
        <v>44</v>
      </c>
      <c r="F1883" s="53" t="s">
        <v>987</v>
      </c>
      <c r="G1883" s="376"/>
      <c r="H1883" s="54" t="s">
        <v>44</v>
      </c>
      <c r="I1883" s="55"/>
      <c r="J1883" s="389"/>
      <c r="K1883" s="388"/>
      <c r="L1883" s="51">
        <v>6300</v>
      </c>
      <c r="M1883" s="51">
        <v>6300</v>
      </c>
      <c r="N1883" s="51">
        <v>6300</v>
      </c>
      <c r="O1883" s="51">
        <v>6300</v>
      </c>
      <c r="P1883" s="51">
        <v>6300</v>
      </c>
      <c r="Q1883" s="51">
        <v>6300</v>
      </c>
      <c r="R1883" s="51">
        <v>6300</v>
      </c>
      <c r="S1883" s="51">
        <v>6300</v>
      </c>
      <c r="T1883" s="51">
        <v>6300</v>
      </c>
    </row>
    <row r="1884" spans="1:20" s="10" customFormat="1" ht="65.099999999999994" customHeight="1" x14ac:dyDescent="0.3">
      <c r="A1884" s="13">
        <v>1844</v>
      </c>
      <c r="B1884" s="376"/>
      <c r="C1884" s="55" t="s">
        <v>971</v>
      </c>
      <c r="D1884" s="56" t="s">
        <v>972</v>
      </c>
      <c r="E1884" s="54" t="s">
        <v>44</v>
      </c>
      <c r="F1884" s="53" t="s">
        <v>988</v>
      </c>
      <c r="G1884" s="376"/>
      <c r="H1884" s="54" t="s">
        <v>44</v>
      </c>
      <c r="I1884" s="55"/>
      <c r="J1884" s="389"/>
      <c r="K1884" s="388"/>
      <c r="L1884" s="51">
        <v>9600</v>
      </c>
      <c r="M1884" s="51">
        <v>9600</v>
      </c>
      <c r="N1884" s="51">
        <v>9600</v>
      </c>
      <c r="O1884" s="51">
        <v>9600</v>
      </c>
      <c r="P1884" s="51">
        <v>9600</v>
      </c>
      <c r="Q1884" s="51">
        <v>9600</v>
      </c>
      <c r="R1884" s="51">
        <v>9600</v>
      </c>
      <c r="S1884" s="51">
        <v>9600</v>
      </c>
      <c r="T1884" s="51">
        <v>9600</v>
      </c>
    </row>
    <row r="1885" spans="1:20" s="10" customFormat="1" ht="65.099999999999994" customHeight="1" x14ac:dyDescent="0.3">
      <c r="A1885" s="13">
        <v>1845</v>
      </c>
      <c r="B1885" s="376"/>
      <c r="C1885" s="55" t="s">
        <v>971</v>
      </c>
      <c r="D1885" s="56" t="s">
        <v>972</v>
      </c>
      <c r="E1885" s="54" t="s">
        <v>44</v>
      </c>
      <c r="F1885" s="53" t="s">
        <v>989</v>
      </c>
      <c r="G1885" s="376"/>
      <c r="H1885" s="54" t="s">
        <v>44</v>
      </c>
      <c r="I1885" s="55"/>
      <c r="J1885" s="389"/>
      <c r="K1885" s="388"/>
      <c r="L1885" s="51">
        <v>14800</v>
      </c>
      <c r="M1885" s="51">
        <v>14800</v>
      </c>
      <c r="N1885" s="51">
        <v>14800</v>
      </c>
      <c r="O1885" s="51">
        <v>14800</v>
      </c>
      <c r="P1885" s="51">
        <v>14800</v>
      </c>
      <c r="Q1885" s="51">
        <v>14800</v>
      </c>
      <c r="R1885" s="51">
        <v>14800</v>
      </c>
      <c r="S1885" s="51">
        <v>14800</v>
      </c>
      <c r="T1885" s="51">
        <v>14800</v>
      </c>
    </row>
    <row r="1886" spans="1:20" s="10" customFormat="1" ht="65.099999999999994" customHeight="1" x14ac:dyDescent="0.3">
      <c r="A1886" s="13">
        <v>1846</v>
      </c>
      <c r="B1886" s="376"/>
      <c r="C1886" s="55" t="s">
        <v>971</v>
      </c>
      <c r="D1886" s="56" t="s">
        <v>972</v>
      </c>
      <c r="E1886" s="54" t="s">
        <v>44</v>
      </c>
      <c r="F1886" s="53" t="s">
        <v>990</v>
      </c>
      <c r="G1886" s="376"/>
      <c r="H1886" s="54" t="s">
        <v>44</v>
      </c>
      <c r="I1886" s="55"/>
      <c r="J1886" s="389"/>
      <c r="K1886" s="388"/>
      <c r="L1886" s="51">
        <v>29000</v>
      </c>
      <c r="M1886" s="51">
        <v>29000</v>
      </c>
      <c r="N1886" s="51">
        <v>29000</v>
      </c>
      <c r="O1886" s="51">
        <v>29000</v>
      </c>
      <c r="P1886" s="51">
        <v>29000</v>
      </c>
      <c r="Q1886" s="51">
        <v>29000</v>
      </c>
      <c r="R1886" s="51">
        <v>29000</v>
      </c>
      <c r="S1886" s="51">
        <v>29000</v>
      </c>
      <c r="T1886" s="51">
        <v>29000</v>
      </c>
    </row>
    <row r="1887" spans="1:20" s="10" customFormat="1" ht="65.099999999999994" customHeight="1" x14ac:dyDescent="0.3">
      <c r="A1887" s="13">
        <v>1847</v>
      </c>
      <c r="B1887" s="376"/>
      <c r="C1887" s="55" t="s">
        <v>971</v>
      </c>
      <c r="D1887" s="56" t="s">
        <v>972</v>
      </c>
      <c r="E1887" s="54" t="s">
        <v>44</v>
      </c>
      <c r="F1887" s="53" t="s">
        <v>991</v>
      </c>
      <c r="G1887" s="376"/>
      <c r="H1887" s="54" t="s">
        <v>44</v>
      </c>
      <c r="I1887" s="55"/>
      <c r="J1887" s="389"/>
      <c r="K1887" s="388"/>
      <c r="L1887" s="51">
        <v>10200</v>
      </c>
      <c r="M1887" s="51">
        <v>10200</v>
      </c>
      <c r="N1887" s="51">
        <v>10200</v>
      </c>
      <c r="O1887" s="51">
        <v>10200</v>
      </c>
      <c r="P1887" s="51">
        <v>10200</v>
      </c>
      <c r="Q1887" s="51">
        <v>10200</v>
      </c>
      <c r="R1887" s="51">
        <v>10200</v>
      </c>
      <c r="S1887" s="51">
        <v>10200</v>
      </c>
      <c r="T1887" s="51">
        <v>10200</v>
      </c>
    </row>
    <row r="1888" spans="1:20" s="10" customFormat="1" ht="65.099999999999994" customHeight="1" x14ac:dyDescent="0.3">
      <c r="A1888" s="13">
        <v>1848</v>
      </c>
      <c r="B1888" s="376"/>
      <c r="C1888" s="55" t="s">
        <v>971</v>
      </c>
      <c r="D1888" s="56" t="s">
        <v>972</v>
      </c>
      <c r="E1888" s="54" t="s">
        <v>44</v>
      </c>
      <c r="F1888" s="53" t="s">
        <v>992</v>
      </c>
      <c r="G1888" s="376"/>
      <c r="H1888" s="54" t="s">
        <v>44</v>
      </c>
      <c r="I1888" s="55"/>
      <c r="J1888" s="389"/>
      <c r="K1888" s="388"/>
      <c r="L1888" s="51">
        <v>32000</v>
      </c>
      <c r="M1888" s="51">
        <v>32000</v>
      </c>
      <c r="N1888" s="51">
        <v>32000</v>
      </c>
      <c r="O1888" s="51">
        <v>32000</v>
      </c>
      <c r="P1888" s="51">
        <v>32000</v>
      </c>
      <c r="Q1888" s="51">
        <v>32000</v>
      </c>
      <c r="R1888" s="51">
        <v>32000</v>
      </c>
      <c r="S1888" s="51">
        <v>32000</v>
      </c>
      <c r="T1888" s="51">
        <v>32000</v>
      </c>
    </row>
    <row r="1889" spans="1:20" s="10" customFormat="1" ht="65.099999999999994" customHeight="1" x14ac:dyDescent="0.3">
      <c r="A1889" s="13">
        <v>1849</v>
      </c>
      <c r="B1889" s="376"/>
      <c r="C1889" s="55" t="s">
        <v>971</v>
      </c>
      <c r="D1889" s="56" t="s">
        <v>972</v>
      </c>
      <c r="E1889" s="54" t="s">
        <v>44</v>
      </c>
      <c r="F1889" s="53" t="s">
        <v>993</v>
      </c>
      <c r="G1889" s="376"/>
      <c r="H1889" s="54" t="s">
        <v>44</v>
      </c>
      <c r="I1889" s="55"/>
      <c r="J1889" s="389"/>
      <c r="K1889" s="388"/>
      <c r="L1889" s="51">
        <v>16600</v>
      </c>
      <c r="M1889" s="51">
        <v>16600</v>
      </c>
      <c r="N1889" s="51">
        <v>16600</v>
      </c>
      <c r="O1889" s="51">
        <v>16600</v>
      </c>
      <c r="P1889" s="51">
        <v>16600</v>
      </c>
      <c r="Q1889" s="51">
        <v>16600</v>
      </c>
      <c r="R1889" s="51">
        <v>16600</v>
      </c>
      <c r="S1889" s="51">
        <v>16600</v>
      </c>
      <c r="T1889" s="51">
        <v>16600</v>
      </c>
    </row>
    <row r="1890" spans="1:20" s="10" customFormat="1" ht="65.099999999999994" customHeight="1" x14ac:dyDescent="0.3">
      <c r="A1890" s="13">
        <v>1850</v>
      </c>
      <c r="B1890" s="376"/>
      <c r="C1890" s="55" t="s">
        <v>971</v>
      </c>
      <c r="D1890" s="56" t="s">
        <v>972</v>
      </c>
      <c r="E1890" s="54" t="s">
        <v>44</v>
      </c>
      <c r="F1890" s="53" t="s">
        <v>994</v>
      </c>
      <c r="G1890" s="376"/>
      <c r="H1890" s="54" t="s">
        <v>44</v>
      </c>
      <c r="I1890" s="55"/>
      <c r="J1890" s="389"/>
      <c r="K1890" s="388"/>
      <c r="L1890" s="51">
        <v>3400</v>
      </c>
      <c r="M1890" s="51">
        <v>3400</v>
      </c>
      <c r="N1890" s="51">
        <v>3400</v>
      </c>
      <c r="O1890" s="51">
        <v>3400</v>
      </c>
      <c r="P1890" s="51">
        <v>3400</v>
      </c>
      <c r="Q1890" s="51">
        <v>3400</v>
      </c>
      <c r="R1890" s="51">
        <v>3400</v>
      </c>
      <c r="S1890" s="51">
        <v>3400</v>
      </c>
      <c r="T1890" s="51">
        <v>3400</v>
      </c>
    </row>
    <row r="1891" spans="1:20" s="10" customFormat="1" ht="65.099999999999994" customHeight="1" x14ac:dyDescent="0.3">
      <c r="A1891" s="13">
        <v>1851</v>
      </c>
      <c r="B1891" s="376"/>
      <c r="C1891" s="55" t="s">
        <v>971</v>
      </c>
      <c r="D1891" s="56" t="s">
        <v>972</v>
      </c>
      <c r="E1891" s="54" t="s">
        <v>44</v>
      </c>
      <c r="F1891" s="53" t="s">
        <v>995</v>
      </c>
      <c r="G1891" s="376"/>
      <c r="H1891" s="54" t="s">
        <v>44</v>
      </c>
      <c r="I1891" s="55"/>
      <c r="J1891" s="389"/>
      <c r="K1891" s="388"/>
      <c r="L1891" s="51">
        <v>5500</v>
      </c>
      <c r="M1891" s="51">
        <v>5500</v>
      </c>
      <c r="N1891" s="51">
        <v>5500</v>
      </c>
      <c r="O1891" s="51">
        <v>5500</v>
      </c>
      <c r="P1891" s="51">
        <v>5500</v>
      </c>
      <c r="Q1891" s="51">
        <v>5500</v>
      </c>
      <c r="R1891" s="51">
        <v>5500</v>
      </c>
      <c r="S1891" s="51">
        <v>5500</v>
      </c>
      <c r="T1891" s="51">
        <v>5500</v>
      </c>
    </row>
    <row r="1892" spans="1:20" s="10" customFormat="1" ht="65.099999999999994" customHeight="1" x14ac:dyDescent="0.3">
      <c r="A1892" s="13">
        <v>1852</v>
      </c>
      <c r="B1892" s="376"/>
      <c r="C1892" s="55" t="s">
        <v>971</v>
      </c>
      <c r="D1892" s="56" t="s">
        <v>972</v>
      </c>
      <c r="E1892" s="54" t="s">
        <v>44</v>
      </c>
      <c r="F1892" s="53" t="s">
        <v>996</v>
      </c>
      <c r="G1892" s="376"/>
      <c r="H1892" s="54" t="s">
        <v>44</v>
      </c>
      <c r="I1892" s="55"/>
      <c r="J1892" s="389"/>
      <c r="K1892" s="388"/>
      <c r="L1892" s="51">
        <v>9000</v>
      </c>
      <c r="M1892" s="51">
        <v>9000</v>
      </c>
      <c r="N1892" s="51">
        <v>9000</v>
      </c>
      <c r="O1892" s="51">
        <v>9000</v>
      </c>
      <c r="P1892" s="51">
        <v>9000</v>
      </c>
      <c r="Q1892" s="51">
        <v>9000</v>
      </c>
      <c r="R1892" s="51">
        <v>9000</v>
      </c>
      <c r="S1892" s="51">
        <v>9000</v>
      </c>
      <c r="T1892" s="51">
        <v>9000</v>
      </c>
    </row>
    <row r="1893" spans="1:20" s="10" customFormat="1" ht="65.099999999999994" customHeight="1" x14ac:dyDescent="0.3">
      <c r="A1893" s="13">
        <v>1853</v>
      </c>
      <c r="B1893" s="376"/>
      <c r="C1893" s="55" t="s">
        <v>971</v>
      </c>
      <c r="D1893" s="56" t="s">
        <v>972</v>
      </c>
      <c r="E1893" s="54" t="s">
        <v>44</v>
      </c>
      <c r="F1893" s="53" t="s">
        <v>997</v>
      </c>
      <c r="G1893" s="376"/>
      <c r="H1893" s="54" t="s">
        <v>44</v>
      </c>
      <c r="I1893" s="55"/>
      <c r="J1893" s="389"/>
      <c r="K1893" s="388"/>
      <c r="L1893" s="51">
        <v>11800</v>
      </c>
      <c r="M1893" s="51">
        <v>11800</v>
      </c>
      <c r="N1893" s="51">
        <v>11800</v>
      </c>
      <c r="O1893" s="51">
        <v>11800</v>
      </c>
      <c r="P1893" s="51">
        <v>11800</v>
      </c>
      <c r="Q1893" s="51">
        <v>11800</v>
      </c>
      <c r="R1893" s="51">
        <v>11800</v>
      </c>
      <c r="S1893" s="51">
        <v>11800</v>
      </c>
      <c r="T1893" s="51">
        <v>11800</v>
      </c>
    </row>
    <row r="1894" spans="1:20" s="10" customFormat="1" ht="65.099999999999994" customHeight="1" x14ac:dyDescent="0.3">
      <c r="A1894" s="13">
        <v>1854</v>
      </c>
      <c r="B1894" s="376"/>
      <c r="C1894" s="55" t="s">
        <v>971</v>
      </c>
      <c r="D1894" s="56" t="s">
        <v>972</v>
      </c>
      <c r="E1894" s="54" t="s">
        <v>44</v>
      </c>
      <c r="F1894" s="53" t="s">
        <v>998</v>
      </c>
      <c r="G1894" s="376"/>
      <c r="H1894" s="54" t="s">
        <v>44</v>
      </c>
      <c r="I1894" s="55"/>
      <c r="J1894" s="389"/>
      <c r="K1894" s="388"/>
      <c r="L1894" s="51">
        <v>17500</v>
      </c>
      <c r="M1894" s="51">
        <v>17500</v>
      </c>
      <c r="N1894" s="51">
        <v>17500</v>
      </c>
      <c r="O1894" s="51">
        <v>17500</v>
      </c>
      <c r="P1894" s="51">
        <v>17500</v>
      </c>
      <c r="Q1894" s="51">
        <v>17500</v>
      </c>
      <c r="R1894" s="51">
        <v>17500</v>
      </c>
      <c r="S1894" s="51">
        <v>17500</v>
      </c>
      <c r="T1894" s="51">
        <v>17500</v>
      </c>
    </row>
    <row r="1895" spans="1:20" s="10" customFormat="1" ht="65.099999999999994" customHeight="1" x14ac:dyDescent="0.3">
      <c r="A1895" s="13">
        <v>1855</v>
      </c>
      <c r="B1895" s="376"/>
      <c r="C1895" s="55" t="s">
        <v>971</v>
      </c>
      <c r="D1895" s="56" t="s">
        <v>972</v>
      </c>
      <c r="E1895" s="54" t="s">
        <v>44</v>
      </c>
      <c r="F1895" s="53" t="s">
        <v>999</v>
      </c>
      <c r="G1895" s="376"/>
      <c r="H1895" s="54" t="s">
        <v>44</v>
      </c>
      <c r="I1895" s="55"/>
      <c r="J1895" s="389"/>
      <c r="K1895" s="388"/>
      <c r="L1895" s="51">
        <v>29900</v>
      </c>
      <c r="M1895" s="51">
        <v>29900</v>
      </c>
      <c r="N1895" s="51">
        <v>29900</v>
      </c>
      <c r="O1895" s="51">
        <v>29900</v>
      </c>
      <c r="P1895" s="51">
        <v>29900</v>
      </c>
      <c r="Q1895" s="51">
        <v>29900</v>
      </c>
      <c r="R1895" s="51">
        <v>29900</v>
      </c>
      <c r="S1895" s="51">
        <v>29900</v>
      </c>
      <c r="T1895" s="51">
        <v>29900</v>
      </c>
    </row>
    <row r="1896" spans="1:20" s="10" customFormat="1" ht="65.099999999999994" customHeight="1" x14ac:dyDescent="0.3">
      <c r="A1896" s="13">
        <v>1856</v>
      </c>
      <c r="B1896" s="376"/>
      <c r="C1896" s="55" t="s">
        <v>971</v>
      </c>
      <c r="D1896" s="56" t="s">
        <v>972</v>
      </c>
      <c r="E1896" s="54" t="s">
        <v>44</v>
      </c>
      <c r="F1896" s="53" t="s">
        <v>1000</v>
      </c>
      <c r="G1896" s="376"/>
      <c r="H1896" s="54" t="s">
        <v>44</v>
      </c>
      <c r="I1896" s="55"/>
      <c r="J1896" s="389"/>
      <c r="K1896" s="388"/>
      <c r="L1896" s="51">
        <v>56400</v>
      </c>
      <c r="M1896" s="51">
        <v>56400</v>
      </c>
      <c r="N1896" s="51">
        <v>56400</v>
      </c>
      <c r="O1896" s="51">
        <v>56400</v>
      </c>
      <c r="P1896" s="51">
        <v>56400</v>
      </c>
      <c r="Q1896" s="51">
        <v>56400</v>
      </c>
      <c r="R1896" s="51">
        <v>56400</v>
      </c>
      <c r="S1896" s="51">
        <v>56400</v>
      </c>
      <c r="T1896" s="51">
        <v>56400</v>
      </c>
    </row>
    <row r="1897" spans="1:20" s="10" customFormat="1" ht="65.099999999999994" customHeight="1" x14ac:dyDescent="0.3">
      <c r="A1897" s="13">
        <v>1857</v>
      </c>
      <c r="B1897" s="376"/>
      <c r="C1897" s="55" t="s">
        <v>971</v>
      </c>
      <c r="D1897" s="56" t="s">
        <v>972</v>
      </c>
      <c r="E1897" s="54" t="s">
        <v>44</v>
      </c>
      <c r="F1897" s="53" t="s">
        <v>1001</v>
      </c>
      <c r="G1897" s="376"/>
      <c r="H1897" s="54" t="s">
        <v>44</v>
      </c>
      <c r="I1897" s="55"/>
      <c r="J1897" s="389"/>
      <c r="K1897" s="388"/>
      <c r="L1897" s="51">
        <v>30800</v>
      </c>
      <c r="M1897" s="51">
        <v>30800</v>
      </c>
      <c r="N1897" s="51">
        <v>30800</v>
      </c>
      <c r="O1897" s="51">
        <v>30800</v>
      </c>
      <c r="P1897" s="51">
        <v>30800</v>
      </c>
      <c r="Q1897" s="51">
        <v>30800</v>
      </c>
      <c r="R1897" s="51">
        <v>30800</v>
      </c>
      <c r="S1897" s="51">
        <v>30800</v>
      </c>
      <c r="T1897" s="51">
        <v>30800</v>
      </c>
    </row>
    <row r="1898" spans="1:20" s="10" customFormat="1" ht="65.099999999999994" customHeight="1" x14ac:dyDescent="0.3">
      <c r="A1898" s="13">
        <v>1858</v>
      </c>
      <c r="B1898" s="376"/>
      <c r="C1898" s="55" t="s">
        <v>971</v>
      </c>
      <c r="D1898" s="56" t="s">
        <v>972</v>
      </c>
      <c r="E1898" s="54" t="s">
        <v>44</v>
      </c>
      <c r="F1898" s="53" t="s">
        <v>1002</v>
      </c>
      <c r="G1898" s="376"/>
      <c r="H1898" s="54" t="s">
        <v>44</v>
      </c>
      <c r="I1898" s="55"/>
      <c r="J1898" s="389"/>
      <c r="K1898" s="388"/>
      <c r="L1898" s="51">
        <v>75200</v>
      </c>
      <c r="M1898" s="51">
        <v>75200</v>
      </c>
      <c r="N1898" s="51">
        <v>75200</v>
      </c>
      <c r="O1898" s="51">
        <v>75200</v>
      </c>
      <c r="P1898" s="51">
        <v>75200</v>
      </c>
      <c r="Q1898" s="51">
        <v>75200</v>
      </c>
      <c r="R1898" s="51">
        <v>75200</v>
      </c>
      <c r="S1898" s="51">
        <v>75200</v>
      </c>
      <c r="T1898" s="51">
        <v>75200</v>
      </c>
    </row>
    <row r="1899" spans="1:20" s="10" customFormat="1" ht="65.099999999999994" customHeight="1" x14ac:dyDescent="0.3">
      <c r="A1899" s="13">
        <v>1859</v>
      </c>
      <c r="B1899" s="376"/>
      <c r="C1899" s="55" t="s">
        <v>971</v>
      </c>
      <c r="D1899" s="56" t="s">
        <v>972</v>
      </c>
      <c r="E1899" s="54" t="s">
        <v>44</v>
      </c>
      <c r="F1899" s="53" t="s">
        <v>1003</v>
      </c>
      <c r="G1899" s="376"/>
      <c r="H1899" s="54" t="s">
        <v>44</v>
      </c>
      <c r="I1899" s="55"/>
      <c r="J1899" s="389"/>
      <c r="K1899" s="388"/>
      <c r="L1899" s="51">
        <v>55600</v>
      </c>
      <c r="M1899" s="51">
        <v>55600</v>
      </c>
      <c r="N1899" s="51">
        <v>55600</v>
      </c>
      <c r="O1899" s="51">
        <v>55600</v>
      </c>
      <c r="P1899" s="51">
        <v>55600</v>
      </c>
      <c r="Q1899" s="51">
        <v>55600</v>
      </c>
      <c r="R1899" s="51">
        <v>55600</v>
      </c>
      <c r="S1899" s="51">
        <v>55600</v>
      </c>
      <c r="T1899" s="51">
        <v>55600</v>
      </c>
    </row>
    <row r="1900" spans="1:20" s="10" customFormat="1" ht="65.099999999999994" customHeight="1" x14ac:dyDescent="0.3">
      <c r="A1900" s="13">
        <v>1860</v>
      </c>
      <c r="B1900" s="376"/>
      <c r="C1900" s="55" t="s">
        <v>971</v>
      </c>
      <c r="D1900" s="56" t="s">
        <v>972</v>
      </c>
      <c r="E1900" s="54" t="s">
        <v>44</v>
      </c>
      <c r="F1900" s="53" t="s">
        <v>1004</v>
      </c>
      <c r="G1900" s="376"/>
      <c r="H1900" s="54" t="s">
        <v>44</v>
      </c>
      <c r="I1900" s="55"/>
      <c r="J1900" s="389"/>
      <c r="K1900" s="388"/>
      <c r="L1900" s="51">
        <v>123300</v>
      </c>
      <c r="M1900" s="51">
        <v>123300</v>
      </c>
      <c r="N1900" s="51">
        <v>123300</v>
      </c>
      <c r="O1900" s="51">
        <v>123300</v>
      </c>
      <c r="P1900" s="51">
        <v>123300</v>
      </c>
      <c r="Q1900" s="51">
        <v>123300</v>
      </c>
      <c r="R1900" s="51">
        <v>123300</v>
      </c>
      <c r="S1900" s="51">
        <v>123300</v>
      </c>
      <c r="T1900" s="51">
        <v>123300</v>
      </c>
    </row>
    <row r="1901" spans="1:20" s="10" customFormat="1" ht="65.099999999999994" customHeight="1" x14ac:dyDescent="0.3">
      <c r="A1901" s="13">
        <v>1861</v>
      </c>
      <c r="B1901" s="376"/>
      <c r="C1901" s="55" t="s">
        <v>971</v>
      </c>
      <c r="D1901" s="56" t="s">
        <v>972</v>
      </c>
      <c r="E1901" s="54" t="s">
        <v>44</v>
      </c>
      <c r="F1901" s="53" t="s">
        <v>1005</v>
      </c>
      <c r="G1901" s="376"/>
      <c r="H1901" s="54" t="s">
        <v>44</v>
      </c>
      <c r="I1901" s="55"/>
      <c r="J1901" s="389"/>
      <c r="K1901" s="388"/>
      <c r="L1901" s="51">
        <v>1600</v>
      </c>
      <c r="M1901" s="51">
        <v>1600</v>
      </c>
      <c r="N1901" s="51">
        <v>1600</v>
      </c>
      <c r="O1901" s="51">
        <v>1600</v>
      </c>
      <c r="P1901" s="51">
        <v>1600</v>
      </c>
      <c r="Q1901" s="51">
        <v>1600</v>
      </c>
      <c r="R1901" s="51">
        <v>1600</v>
      </c>
      <c r="S1901" s="51">
        <v>1600</v>
      </c>
      <c r="T1901" s="51">
        <v>1600</v>
      </c>
    </row>
    <row r="1902" spans="1:20" s="10" customFormat="1" ht="65.099999999999994" customHeight="1" x14ac:dyDescent="0.3">
      <c r="A1902" s="13">
        <v>1862</v>
      </c>
      <c r="B1902" s="376"/>
      <c r="C1902" s="55" t="s">
        <v>971</v>
      </c>
      <c r="D1902" s="56" t="s">
        <v>972</v>
      </c>
      <c r="E1902" s="54" t="s">
        <v>44</v>
      </c>
      <c r="F1902" s="53" t="s">
        <v>1006</v>
      </c>
      <c r="G1902" s="376"/>
      <c r="H1902" s="54" t="s">
        <v>44</v>
      </c>
      <c r="I1902" s="55"/>
      <c r="J1902" s="389"/>
      <c r="K1902" s="388"/>
      <c r="L1902" s="51">
        <v>1700</v>
      </c>
      <c r="M1902" s="51">
        <v>1700</v>
      </c>
      <c r="N1902" s="51">
        <v>1700</v>
      </c>
      <c r="O1902" s="51">
        <v>1700</v>
      </c>
      <c r="P1902" s="51">
        <v>1700</v>
      </c>
      <c r="Q1902" s="51">
        <v>1700</v>
      </c>
      <c r="R1902" s="51">
        <v>1700</v>
      </c>
      <c r="S1902" s="51">
        <v>1700</v>
      </c>
      <c r="T1902" s="51">
        <v>1700</v>
      </c>
    </row>
    <row r="1903" spans="1:20" s="10" customFormat="1" ht="65.099999999999994" customHeight="1" x14ac:dyDescent="0.3">
      <c r="A1903" s="13">
        <v>1863</v>
      </c>
      <c r="B1903" s="376"/>
      <c r="C1903" s="55" t="s">
        <v>971</v>
      </c>
      <c r="D1903" s="56" t="s">
        <v>972</v>
      </c>
      <c r="E1903" s="54" t="s">
        <v>44</v>
      </c>
      <c r="F1903" s="53" t="s">
        <v>1007</v>
      </c>
      <c r="G1903" s="376"/>
      <c r="H1903" s="54" t="s">
        <v>44</v>
      </c>
      <c r="I1903" s="55"/>
      <c r="J1903" s="389"/>
      <c r="K1903" s="388"/>
      <c r="L1903" s="51">
        <v>3200</v>
      </c>
      <c r="M1903" s="51">
        <v>3200</v>
      </c>
      <c r="N1903" s="51">
        <v>3200</v>
      </c>
      <c r="O1903" s="51">
        <v>3200</v>
      </c>
      <c r="P1903" s="51">
        <v>3200</v>
      </c>
      <c r="Q1903" s="51">
        <v>3200</v>
      </c>
      <c r="R1903" s="51">
        <v>3200</v>
      </c>
      <c r="S1903" s="51">
        <v>3200</v>
      </c>
      <c r="T1903" s="51">
        <v>3200</v>
      </c>
    </row>
    <row r="1904" spans="1:20" s="10" customFormat="1" ht="65.099999999999994" customHeight="1" x14ac:dyDescent="0.3">
      <c r="A1904" s="13">
        <v>1864</v>
      </c>
      <c r="B1904" s="376"/>
      <c r="C1904" s="55" t="s">
        <v>971</v>
      </c>
      <c r="D1904" s="56" t="s">
        <v>972</v>
      </c>
      <c r="E1904" s="54" t="s">
        <v>44</v>
      </c>
      <c r="F1904" s="53" t="s">
        <v>1008</v>
      </c>
      <c r="G1904" s="376"/>
      <c r="H1904" s="54" t="s">
        <v>44</v>
      </c>
      <c r="I1904" s="55"/>
      <c r="J1904" s="389"/>
      <c r="K1904" s="388"/>
      <c r="L1904" s="51">
        <v>4100</v>
      </c>
      <c r="M1904" s="51">
        <v>4100</v>
      </c>
      <c r="N1904" s="51">
        <v>4100</v>
      </c>
      <c r="O1904" s="51">
        <v>4100</v>
      </c>
      <c r="P1904" s="51">
        <v>4100</v>
      </c>
      <c r="Q1904" s="51">
        <v>4100</v>
      </c>
      <c r="R1904" s="51">
        <v>4100</v>
      </c>
      <c r="S1904" s="51">
        <v>4100</v>
      </c>
      <c r="T1904" s="51">
        <v>4100</v>
      </c>
    </row>
    <row r="1905" spans="1:20" s="10" customFormat="1" ht="65.099999999999994" customHeight="1" x14ac:dyDescent="0.3">
      <c r="A1905" s="13">
        <v>1865</v>
      </c>
      <c r="B1905" s="376"/>
      <c r="C1905" s="55" t="s">
        <v>971</v>
      </c>
      <c r="D1905" s="56" t="s">
        <v>972</v>
      </c>
      <c r="E1905" s="54" t="s">
        <v>44</v>
      </c>
      <c r="F1905" s="53" t="s">
        <v>1009</v>
      </c>
      <c r="G1905" s="376"/>
      <c r="H1905" s="54" t="s">
        <v>44</v>
      </c>
      <c r="I1905" s="55"/>
      <c r="J1905" s="389"/>
      <c r="K1905" s="388"/>
      <c r="L1905" s="51">
        <v>6300</v>
      </c>
      <c r="M1905" s="51">
        <v>6300</v>
      </c>
      <c r="N1905" s="51">
        <v>6300</v>
      </c>
      <c r="O1905" s="51">
        <v>6300</v>
      </c>
      <c r="P1905" s="51">
        <v>6300</v>
      </c>
      <c r="Q1905" s="51">
        <v>6300</v>
      </c>
      <c r="R1905" s="51">
        <v>6300</v>
      </c>
      <c r="S1905" s="51">
        <v>6300</v>
      </c>
      <c r="T1905" s="51">
        <v>6300</v>
      </c>
    </row>
    <row r="1906" spans="1:20" s="10" customFormat="1" ht="65.099999999999994" customHeight="1" x14ac:dyDescent="0.3">
      <c r="A1906" s="13">
        <v>1866</v>
      </c>
      <c r="B1906" s="376"/>
      <c r="C1906" s="55" t="s">
        <v>971</v>
      </c>
      <c r="D1906" s="56" t="s">
        <v>972</v>
      </c>
      <c r="E1906" s="54" t="s">
        <v>44</v>
      </c>
      <c r="F1906" s="53" t="s">
        <v>1010</v>
      </c>
      <c r="G1906" s="376"/>
      <c r="H1906" s="54" t="s">
        <v>44</v>
      </c>
      <c r="I1906" s="55"/>
      <c r="J1906" s="389"/>
      <c r="K1906" s="388"/>
      <c r="L1906" s="51">
        <v>10500</v>
      </c>
      <c r="M1906" s="51">
        <v>10500</v>
      </c>
      <c r="N1906" s="51">
        <v>10500</v>
      </c>
      <c r="O1906" s="51">
        <v>10500</v>
      </c>
      <c r="P1906" s="51">
        <v>10500</v>
      </c>
      <c r="Q1906" s="51">
        <v>10500</v>
      </c>
      <c r="R1906" s="51">
        <v>10500</v>
      </c>
      <c r="S1906" s="51">
        <v>10500</v>
      </c>
      <c r="T1906" s="51">
        <v>10500</v>
      </c>
    </row>
    <row r="1907" spans="1:20" s="10" customFormat="1" ht="65.099999999999994" customHeight="1" x14ac:dyDescent="0.3">
      <c r="A1907" s="13">
        <v>1867</v>
      </c>
      <c r="B1907" s="376"/>
      <c r="C1907" s="55" t="s">
        <v>971</v>
      </c>
      <c r="D1907" s="56" t="s">
        <v>972</v>
      </c>
      <c r="E1907" s="54" t="s">
        <v>44</v>
      </c>
      <c r="F1907" s="53" t="s">
        <v>1011</v>
      </c>
      <c r="G1907" s="376"/>
      <c r="H1907" s="54" t="s">
        <v>44</v>
      </c>
      <c r="I1907" s="55"/>
      <c r="J1907" s="389"/>
      <c r="K1907" s="388"/>
      <c r="L1907" s="51">
        <v>8200</v>
      </c>
      <c r="M1907" s="51">
        <v>8200</v>
      </c>
      <c r="N1907" s="51">
        <v>8200</v>
      </c>
      <c r="O1907" s="51">
        <v>8200</v>
      </c>
      <c r="P1907" s="51">
        <v>8200</v>
      </c>
      <c r="Q1907" s="51">
        <v>8200</v>
      </c>
      <c r="R1907" s="51">
        <v>8200</v>
      </c>
      <c r="S1907" s="51">
        <v>8200</v>
      </c>
      <c r="T1907" s="51">
        <v>8200</v>
      </c>
    </row>
    <row r="1908" spans="1:20" s="10" customFormat="1" ht="65.099999999999994" customHeight="1" x14ac:dyDescent="0.3">
      <c r="A1908" s="13">
        <v>1868</v>
      </c>
      <c r="B1908" s="376"/>
      <c r="C1908" s="55" t="s">
        <v>971</v>
      </c>
      <c r="D1908" s="56" t="s">
        <v>972</v>
      </c>
      <c r="E1908" s="54" t="s">
        <v>44</v>
      </c>
      <c r="F1908" s="53" t="s">
        <v>1012</v>
      </c>
      <c r="G1908" s="376"/>
      <c r="H1908" s="54" t="s">
        <v>44</v>
      </c>
      <c r="I1908" s="55"/>
      <c r="J1908" s="389"/>
      <c r="K1908" s="388"/>
      <c r="L1908" s="51">
        <v>24500</v>
      </c>
      <c r="M1908" s="51">
        <v>24500</v>
      </c>
      <c r="N1908" s="51">
        <v>24500</v>
      </c>
      <c r="O1908" s="51">
        <v>24500</v>
      </c>
      <c r="P1908" s="51">
        <v>24500</v>
      </c>
      <c r="Q1908" s="51">
        <v>24500</v>
      </c>
      <c r="R1908" s="51">
        <v>24500</v>
      </c>
      <c r="S1908" s="51">
        <v>24500</v>
      </c>
      <c r="T1908" s="51">
        <v>24500</v>
      </c>
    </row>
    <row r="1909" spans="1:20" s="10" customFormat="1" ht="65.099999999999994" customHeight="1" x14ac:dyDescent="0.3">
      <c r="A1909" s="13">
        <v>1869</v>
      </c>
      <c r="B1909" s="376"/>
      <c r="C1909" s="55" t="s">
        <v>971</v>
      </c>
      <c r="D1909" s="56" t="s">
        <v>972</v>
      </c>
      <c r="E1909" s="54" t="s">
        <v>44</v>
      </c>
      <c r="F1909" s="53" t="s">
        <v>1013</v>
      </c>
      <c r="G1909" s="376"/>
      <c r="H1909" s="54" t="s">
        <v>44</v>
      </c>
      <c r="I1909" s="55"/>
      <c r="J1909" s="389"/>
      <c r="K1909" s="388"/>
      <c r="L1909" s="51">
        <v>3400</v>
      </c>
      <c r="M1909" s="51">
        <v>3400</v>
      </c>
      <c r="N1909" s="51">
        <v>3400</v>
      </c>
      <c r="O1909" s="51">
        <v>3400</v>
      </c>
      <c r="P1909" s="51">
        <v>3400</v>
      </c>
      <c r="Q1909" s="51">
        <v>3400</v>
      </c>
      <c r="R1909" s="51">
        <v>3400</v>
      </c>
      <c r="S1909" s="51">
        <v>3400</v>
      </c>
      <c r="T1909" s="51">
        <v>3400</v>
      </c>
    </row>
    <row r="1910" spans="1:20" s="10" customFormat="1" ht="65.099999999999994" customHeight="1" x14ac:dyDescent="0.3">
      <c r="A1910" s="13">
        <v>1870</v>
      </c>
      <c r="B1910" s="376"/>
      <c r="C1910" s="55" t="s">
        <v>971</v>
      </c>
      <c r="D1910" s="56" t="s">
        <v>972</v>
      </c>
      <c r="E1910" s="54" t="s">
        <v>44</v>
      </c>
      <c r="F1910" s="53" t="s">
        <v>1014</v>
      </c>
      <c r="G1910" s="376"/>
      <c r="H1910" s="54" t="s">
        <v>44</v>
      </c>
      <c r="I1910" s="55"/>
      <c r="J1910" s="389"/>
      <c r="K1910" s="388"/>
      <c r="L1910" s="51">
        <v>4500</v>
      </c>
      <c r="M1910" s="51">
        <v>4500</v>
      </c>
      <c r="N1910" s="51">
        <v>4500</v>
      </c>
      <c r="O1910" s="51">
        <v>4500</v>
      </c>
      <c r="P1910" s="51">
        <v>4500</v>
      </c>
      <c r="Q1910" s="51">
        <v>4500</v>
      </c>
      <c r="R1910" s="51">
        <v>4500</v>
      </c>
      <c r="S1910" s="51">
        <v>4500</v>
      </c>
      <c r="T1910" s="51">
        <v>4500</v>
      </c>
    </row>
    <row r="1911" spans="1:20" s="10" customFormat="1" ht="65.099999999999994" customHeight="1" x14ac:dyDescent="0.3">
      <c r="A1911" s="13">
        <v>1871</v>
      </c>
      <c r="B1911" s="376"/>
      <c r="C1911" s="55" t="s">
        <v>971</v>
      </c>
      <c r="D1911" s="56" t="s">
        <v>972</v>
      </c>
      <c r="E1911" s="54" t="s">
        <v>44</v>
      </c>
      <c r="F1911" s="53" t="s">
        <v>1015</v>
      </c>
      <c r="G1911" s="376"/>
      <c r="H1911" s="54" t="s">
        <v>44</v>
      </c>
      <c r="I1911" s="55"/>
      <c r="J1911" s="389"/>
      <c r="K1911" s="388"/>
      <c r="L1911" s="51">
        <v>10000</v>
      </c>
      <c r="M1911" s="51">
        <v>10000</v>
      </c>
      <c r="N1911" s="51">
        <v>10000</v>
      </c>
      <c r="O1911" s="51">
        <v>10000</v>
      </c>
      <c r="P1911" s="51">
        <v>10000</v>
      </c>
      <c r="Q1911" s="51">
        <v>10000</v>
      </c>
      <c r="R1911" s="51">
        <v>10000</v>
      </c>
      <c r="S1911" s="51">
        <v>10000</v>
      </c>
      <c r="T1911" s="51">
        <v>10000</v>
      </c>
    </row>
    <row r="1912" spans="1:20" s="10" customFormat="1" ht="65.099999999999994" customHeight="1" x14ac:dyDescent="0.3">
      <c r="A1912" s="13">
        <v>1872</v>
      </c>
      <c r="B1912" s="376"/>
      <c r="C1912" s="55" t="s">
        <v>971</v>
      </c>
      <c r="D1912" s="56" t="s">
        <v>972</v>
      </c>
      <c r="E1912" s="54" t="s">
        <v>44</v>
      </c>
      <c r="F1912" s="53" t="s">
        <v>1016</v>
      </c>
      <c r="G1912" s="376"/>
      <c r="H1912" s="54" t="s">
        <v>44</v>
      </c>
      <c r="I1912" s="55"/>
      <c r="J1912" s="389"/>
      <c r="K1912" s="388"/>
      <c r="L1912" s="51">
        <v>25300</v>
      </c>
      <c r="M1912" s="51">
        <v>25300</v>
      </c>
      <c r="N1912" s="51">
        <v>25300</v>
      </c>
      <c r="O1912" s="51">
        <v>25300</v>
      </c>
      <c r="P1912" s="51">
        <v>25300</v>
      </c>
      <c r="Q1912" s="51">
        <v>25300</v>
      </c>
      <c r="R1912" s="51">
        <v>25300</v>
      </c>
      <c r="S1912" s="51">
        <v>25300</v>
      </c>
      <c r="T1912" s="51">
        <v>25300</v>
      </c>
    </row>
    <row r="1913" spans="1:20" s="10" customFormat="1" ht="65.099999999999994" customHeight="1" x14ac:dyDescent="0.3">
      <c r="A1913" s="13">
        <v>1873</v>
      </c>
      <c r="B1913" s="376"/>
      <c r="C1913" s="55" t="s">
        <v>971</v>
      </c>
      <c r="D1913" s="56" t="s">
        <v>972</v>
      </c>
      <c r="E1913" s="54" t="s">
        <v>44</v>
      </c>
      <c r="F1913" s="53" t="s">
        <v>1017</v>
      </c>
      <c r="G1913" s="376"/>
      <c r="H1913" s="54" t="s">
        <v>44</v>
      </c>
      <c r="I1913" s="55"/>
      <c r="J1913" s="389"/>
      <c r="K1913" s="388"/>
      <c r="L1913" s="51">
        <v>45300</v>
      </c>
      <c r="M1913" s="51">
        <v>45300</v>
      </c>
      <c r="N1913" s="51">
        <v>45300</v>
      </c>
      <c r="O1913" s="51">
        <v>45300</v>
      </c>
      <c r="P1913" s="51">
        <v>45300</v>
      </c>
      <c r="Q1913" s="51">
        <v>45300</v>
      </c>
      <c r="R1913" s="51">
        <v>45300</v>
      </c>
      <c r="S1913" s="51">
        <v>45300</v>
      </c>
      <c r="T1913" s="51">
        <v>45300</v>
      </c>
    </row>
    <row r="1914" spans="1:20" s="10" customFormat="1" ht="65.099999999999994" customHeight="1" x14ac:dyDescent="0.3">
      <c r="A1914" s="13">
        <v>1874</v>
      </c>
      <c r="B1914" s="376"/>
      <c r="C1914" s="55" t="s">
        <v>971</v>
      </c>
      <c r="D1914" s="56" t="s">
        <v>972</v>
      </c>
      <c r="E1914" s="54" t="s">
        <v>44</v>
      </c>
      <c r="F1914" s="53" t="s">
        <v>1018</v>
      </c>
      <c r="G1914" s="376"/>
      <c r="H1914" s="54" t="s">
        <v>44</v>
      </c>
      <c r="I1914" s="55"/>
      <c r="J1914" s="389"/>
      <c r="K1914" s="388"/>
      <c r="L1914" s="51">
        <v>49300</v>
      </c>
      <c r="M1914" s="51">
        <v>49300</v>
      </c>
      <c r="N1914" s="51">
        <v>49300</v>
      </c>
      <c r="O1914" s="51">
        <v>49300</v>
      </c>
      <c r="P1914" s="51">
        <v>49300</v>
      </c>
      <c r="Q1914" s="51">
        <v>49300</v>
      </c>
      <c r="R1914" s="51">
        <v>49300</v>
      </c>
      <c r="S1914" s="51">
        <v>49300</v>
      </c>
      <c r="T1914" s="51">
        <v>49300</v>
      </c>
    </row>
    <row r="1915" spans="1:20" s="10" customFormat="1" ht="65.099999999999994" customHeight="1" x14ac:dyDescent="0.3">
      <c r="A1915" s="13">
        <v>1875</v>
      </c>
      <c r="B1915" s="376"/>
      <c r="C1915" s="55" t="s">
        <v>971</v>
      </c>
      <c r="D1915" s="56" t="s">
        <v>972</v>
      </c>
      <c r="E1915" s="54" t="s">
        <v>44</v>
      </c>
      <c r="F1915" s="53" t="s">
        <v>1019</v>
      </c>
      <c r="G1915" s="376"/>
      <c r="H1915" s="54" t="s">
        <v>44</v>
      </c>
      <c r="I1915" s="55"/>
      <c r="J1915" s="389"/>
      <c r="K1915" s="388"/>
      <c r="L1915" s="51">
        <v>74900</v>
      </c>
      <c r="M1915" s="51">
        <v>74900</v>
      </c>
      <c r="N1915" s="51">
        <v>74900</v>
      </c>
      <c r="O1915" s="51">
        <v>74900</v>
      </c>
      <c r="P1915" s="51">
        <v>74900</v>
      </c>
      <c r="Q1915" s="51">
        <v>74900</v>
      </c>
      <c r="R1915" s="51">
        <v>74900</v>
      </c>
      <c r="S1915" s="51">
        <v>74900</v>
      </c>
      <c r="T1915" s="51">
        <v>74900</v>
      </c>
    </row>
    <row r="1916" spans="1:20" s="10" customFormat="1" ht="65.099999999999994" customHeight="1" x14ac:dyDescent="0.3">
      <c r="A1916" s="13">
        <v>1876</v>
      </c>
      <c r="B1916" s="376"/>
      <c r="C1916" s="55" t="s">
        <v>971</v>
      </c>
      <c r="D1916" s="56" t="s">
        <v>972</v>
      </c>
      <c r="E1916" s="54" t="s">
        <v>44</v>
      </c>
      <c r="F1916" s="53" t="s">
        <v>1020</v>
      </c>
      <c r="G1916" s="376"/>
      <c r="H1916" s="54" t="s">
        <v>44</v>
      </c>
      <c r="I1916" s="55"/>
      <c r="J1916" s="389"/>
      <c r="K1916" s="388"/>
      <c r="L1916" s="51">
        <v>43600</v>
      </c>
      <c r="M1916" s="51">
        <v>43600</v>
      </c>
      <c r="N1916" s="51">
        <v>43600</v>
      </c>
      <c r="O1916" s="51">
        <v>43600</v>
      </c>
      <c r="P1916" s="51">
        <v>43600</v>
      </c>
      <c r="Q1916" s="51">
        <v>43600</v>
      </c>
      <c r="R1916" s="51">
        <v>43600</v>
      </c>
      <c r="S1916" s="51">
        <v>43600</v>
      </c>
      <c r="T1916" s="51">
        <v>43600</v>
      </c>
    </row>
    <row r="1917" spans="1:20" s="10" customFormat="1" ht="65.099999999999994" customHeight="1" x14ac:dyDescent="0.3">
      <c r="A1917" s="13">
        <v>1877</v>
      </c>
      <c r="B1917" s="376"/>
      <c r="C1917" s="55" t="s">
        <v>971</v>
      </c>
      <c r="D1917" s="56" t="s">
        <v>972</v>
      </c>
      <c r="E1917" s="54" t="s">
        <v>44</v>
      </c>
      <c r="F1917" s="53" t="s">
        <v>1021</v>
      </c>
      <c r="G1917" s="376"/>
      <c r="H1917" s="54" t="s">
        <v>44</v>
      </c>
      <c r="I1917" s="55"/>
      <c r="J1917" s="389"/>
      <c r="K1917" s="388"/>
      <c r="L1917" s="51">
        <v>116800</v>
      </c>
      <c r="M1917" s="51">
        <v>116800</v>
      </c>
      <c r="N1917" s="51">
        <v>116800</v>
      </c>
      <c r="O1917" s="51">
        <v>116800</v>
      </c>
      <c r="P1917" s="51">
        <v>116800</v>
      </c>
      <c r="Q1917" s="51">
        <v>116800</v>
      </c>
      <c r="R1917" s="51">
        <v>116800</v>
      </c>
      <c r="S1917" s="51">
        <v>116800</v>
      </c>
      <c r="T1917" s="51">
        <v>116800</v>
      </c>
    </row>
    <row r="1918" spans="1:20" s="10" customFormat="1" ht="65.099999999999994" customHeight="1" x14ac:dyDescent="0.3">
      <c r="A1918" s="13">
        <v>1878</v>
      </c>
      <c r="B1918" s="376"/>
      <c r="C1918" s="55" t="s">
        <v>971</v>
      </c>
      <c r="D1918" s="56" t="s">
        <v>972</v>
      </c>
      <c r="E1918" s="54" t="s">
        <v>44</v>
      </c>
      <c r="F1918" s="53" t="s">
        <v>1022</v>
      </c>
      <c r="G1918" s="376"/>
      <c r="H1918" s="54" t="s">
        <v>44</v>
      </c>
      <c r="I1918" s="55"/>
      <c r="J1918" s="389"/>
      <c r="K1918" s="388"/>
      <c r="L1918" s="51">
        <v>102000</v>
      </c>
      <c r="M1918" s="51">
        <v>102000</v>
      </c>
      <c r="N1918" s="51">
        <v>102000</v>
      </c>
      <c r="O1918" s="51">
        <v>102000</v>
      </c>
      <c r="P1918" s="51">
        <v>102000</v>
      </c>
      <c r="Q1918" s="51">
        <v>102000</v>
      </c>
      <c r="R1918" s="51">
        <v>102000</v>
      </c>
      <c r="S1918" s="51">
        <v>102000</v>
      </c>
      <c r="T1918" s="51">
        <v>102000</v>
      </c>
    </row>
    <row r="1919" spans="1:20" s="10" customFormat="1" ht="65.099999999999994" customHeight="1" x14ac:dyDescent="0.3">
      <c r="A1919" s="13">
        <v>1879</v>
      </c>
      <c r="B1919" s="376"/>
      <c r="C1919" s="55" t="s">
        <v>971</v>
      </c>
      <c r="D1919" s="56" t="s">
        <v>972</v>
      </c>
      <c r="E1919" s="54" t="s">
        <v>44</v>
      </c>
      <c r="F1919" s="53" t="s">
        <v>1023</v>
      </c>
      <c r="G1919" s="376"/>
      <c r="H1919" s="54" t="s">
        <v>44</v>
      </c>
      <c r="I1919" s="55"/>
      <c r="J1919" s="389"/>
      <c r="K1919" s="388"/>
      <c r="L1919" s="51">
        <v>178000</v>
      </c>
      <c r="M1919" s="51">
        <v>178000</v>
      </c>
      <c r="N1919" s="51">
        <v>178000</v>
      </c>
      <c r="O1919" s="51">
        <v>178000</v>
      </c>
      <c r="P1919" s="51">
        <v>178000</v>
      </c>
      <c r="Q1919" s="51">
        <v>178000</v>
      </c>
      <c r="R1919" s="51">
        <v>178000</v>
      </c>
      <c r="S1919" s="51">
        <v>178000</v>
      </c>
      <c r="T1919" s="51">
        <v>178000</v>
      </c>
    </row>
    <row r="1920" spans="1:20" s="10" customFormat="1" ht="65.099999999999994" customHeight="1" x14ac:dyDescent="0.3">
      <c r="A1920" s="13">
        <v>1880</v>
      </c>
      <c r="B1920" s="376"/>
      <c r="C1920" s="55" t="s">
        <v>971</v>
      </c>
      <c r="D1920" s="56" t="s">
        <v>972</v>
      </c>
      <c r="E1920" s="54" t="s">
        <v>44</v>
      </c>
      <c r="F1920" s="53" t="s">
        <v>1024</v>
      </c>
      <c r="G1920" s="376"/>
      <c r="H1920" s="54" t="s">
        <v>44</v>
      </c>
      <c r="I1920" s="55"/>
      <c r="J1920" s="389"/>
      <c r="K1920" s="388"/>
      <c r="L1920" s="51">
        <v>35700</v>
      </c>
      <c r="M1920" s="51">
        <v>35700</v>
      </c>
      <c r="N1920" s="51">
        <v>35700</v>
      </c>
      <c r="O1920" s="51">
        <v>35700</v>
      </c>
      <c r="P1920" s="51">
        <v>35700</v>
      </c>
      <c r="Q1920" s="51">
        <v>35700</v>
      </c>
      <c r="R1920" s="51">
        <v>35700</v>
      </c>
      <c r="S1920" s="51">
        <v>35700</v>
      </c>
      <c r="T1920" s="51">
        <v>35700</v>
      </c>
    </row>
    <row r="1921" spans="1:20" s="10" customFormat="1" ht="65.099999999999994" customHeight="1" x14ac:dyDescent="0.3">
      <c r="A1921" s="13">
        <v>1881</v>
      </c>
      <c r="B1921" s="376"/>
      <c r="C1921" s="55" t="s">
        <v>971</v>
      </c>
      <c r="D1921" s="56" t="s">
        <v>972</v>
      </c>
      <c r="E1921" s="54" t="s">
        <v>44</v>
      </c>
      <c r="F1921" s="53" t="s">
        <v>1025</v>
      </c>
      <c r="G1921" s="376"/>
      <c r="H1921" s="54" t="s">
        <v>44</v>
      </c>
      <c r="I1921" s="55"/>
      <c r="J1921" s="389"/>
      <c r="K1921" s="388"/>
      <c r="L1921" s="51">
        <v>64900</v>
      </c>
      <c r="M1921" s="51">
        <v>64900</v>
      </c>
      <c r="N1921" s="51">
        <v>64900</v>
      </c>
      <c r="O1921" s="51">
        <v>64900</v>
      </c>
      <c r="P1921" s="51">
        <v>64900</v>
      </c>
      <c r="Q1921" s="51">
        <v>64900</v>
      </c>
      <c r="R1921" s="51">
        <v>64900</v>
      </c>
      <c r="S1921" s="51">
        <v>64900</v>
      </c>
      <c r="T1921" s="51">
        <v>64900</v>
      </c>
    </row>
    <row r="1922" spans="1:20" s="10" customFormat="1" ht="65.099999999999994" customHeight="1" x14ac:dyDescent="0.3">
      <c r="A1922" s="13">
        <v>1882</v>
      </c>
      <c r="B1922" s="376"/>
      <c r="C1922" s="55" t="s">
        <v>971</v>
      </c>
      <c r="D1922" s="56" t="s">
        <v>972</v>
      </c>
      <c r="E1922" s="54" t="s">
        <v>44</v>
      </c>
      <c r="F1922" s="53" t="s">
        <v>1026</v>
      </c>
      <c r="G1922" s="376"/>
      <c r="H1922" s="54" t="s">
        <v>44</v>
      </c>
      <c r="I1922" s="55"/>
      <c r="J1922" s="389"/>
      <c r="K1922" s="388"/>
      <c r="L1922" s="51">
        <v>121200</v>
      </c>
      <c r="M1922" s="51">
        <v>121200</v>
      </c>
      <c r="N1922" s="51">
        <v>121200</v>
      </c>
      <c r="O1922" s="51">
        <v>121200</v>
      </c>
      <c r="P1922" s="51">
        <v>121200</v>
      </c>
      <c r="Q1922" s="51">
        <v>121200</v>
      </c>
      <c r="R1922" s="51">
        <v>121200</v>
      </c>
      <c r="S1922" s="51">
        <v>121200</v>
      </c>
      <c r="T1922" s="51">
        <v>121200</v>
      </c>
    </row>
    <row r="1923" spans="1:20" s="10" customFormat="1" ht="65.099999999999994" customHeight="1" x14ac:dyDescent="0.3">
      <c r="A1923" s="13">
        <v>1883</v>
      </c>
      <c r="B1923" s="376"/>
      <c r="C1923" s="55" t="s">
        <v>1027</v>
      </c>
      <c r="D1923" s="56" t="s">
        <v>570</v>
      </c>
      <c r="E1923" s="55" t="s">
        <v>1028</v>
      </c>
      <c r="F1923" s="53" t="s">
        <v>1029</v>
      </c>
      <c r="G1923" s="376"/>
      <c r="H1923" s="54" t="s">
        <v>44</v>
      </c>
      <c r="I1923" s="55"/>
      <c r="J1923" s="389"/>
      <c r="K1923" s="388"/>
      <c r="L1923" s="51">
        <v>12800</v>
      </c>
      <c r="M1923" s="51">
        <v>12800</v>
      </c>
      <c r="N1923" s="51">
        <v>12800</v>
      </c>
      <c r="O1923" s="51">
        <v>12800</v>
      </c>
      <c r="P1923" s="51">
        <v>12800</v>
      </c>
      <c r="Q1923" s="51">
        <v>12800</v>
      </c>
      <c r="R1923" s="51">
        <v>12800</v>
      </c>
      <c r="S1923" s="51">
        <v>12800</v>
      </c>
      <c r="T1923" s="51">
        <v>12800</v>
      </c>
    </row>
    <row r="1924" spans="1:20" s="10" customFormat="1" ht="65.099999999999994" customHeight="1" x14ac:dyDescent="0.3">
      <c r="A1924" s="13">
        <v>1884</v>
      </c>
      <c r="B1924" s="376"/>
      <c r="C1924" s="55" t="s">
        <v>1027</v>
      </c>
      <c r="D1924" s="56" t="s">
        <v>570</v>
      </c>
      <c r="E1924" s="54" t="s">
        <v>44</v>
      </c>
      <c r="F1924" s="53" t="s">
        <v>1030</v>
      </c>
      <c r="G1924" s="376"/>
      <c r="H1924" s="54" t="s">
        <v>44</v>
      </c>
      <c r="I1924" s="55"/>
      <c r="J1924" s="389"/>
      <c r="K1924" s="388"/>
      <c r="L1924" s="51">
        <v>15800</v>
      </c>
      <c r="M1924" s="51">
        <v>15800</v>
      </c>
      <c r="N1924" s="51">
        <v>15800</v>
      </c>
      <c r="O1924" s="51">
        <v>15800</v>
      </c>
      <c r="P1924" s="51">
        <v>15800</v>
      </c>
      <c r="Q1924" s="51">
        <v>15800</v>
      </c>
      <c r="R1924" s="51">
        <v>15800</v>
      </c>
      <c r="S1924" s="51">
        <v>15800</v>
      </c>
      <c r="T1924" s="51">
        <v>15800</v>
      </c>
    </row>
    <row r="1925" spans="1:20" s="10" customFormat="1" ht="65.099999999999994" customHeight="1" x14ac:dyDescent="0.3">
      <c r="A1925" s="13">
        <v>1885</v>
      </c>
      <c r="B1925" s="376"/>
      <c r="C1925" s="55" t="s">
        <v>1027</v>
      </c>
      <c r="D1925" s="56" t="s">
        <v>570</v>
      </c>
      <c r="E1925" s="54" t="s">
        <v>44</v>
      </c>
      <c r="F1925" s="53" t="s">
        <v>1031</v>
      </c>
      <c r="G1925" s="376"/>
      <c r="H1925" s="54" t="s">
        <v>44</v>
      </c>
      <c r="I1925" s="55"/>
      <c r="J1925" s="389"/>
      <c r="K1925" s="388"/>
      <c r="L1925" s="51">
        <v>22800</v>
      </c>
      <c r="M1925" s="51">
        <v>22800</v>
      </c>
      <c r="N1925" s="51">
        <v>22800</v>
      </c>
      <c r="O1925" s="51">
        <v>22800</v>
      </c>
      <c r="P1925" s="51">
        <v>22800</v>
      </c>
      <c r="Q1925" s="51">
        <v>22800</v>
      </c>
      <c r="R1925" s="51">
        <v>22800</v>
      </c>
      <c r="S1925" s="51">
        <v>22800</v>
      </c>
      <c r="T1925" s="51">
        <v>22800</v>
      </c>
    </row>
    <row r="1926" spans="1:20" s="10" customFormat="1" ht="65.099999999999994" customHeight="1" x14ac:dyDescent="0.3">
      <c r="A1926" s="13">
        <v>1886</v>
      </c>
      <c r="B1926" s="376"/>
      <c r="C1926" s="55" t="s">
        <v>1027</v>
      </c>
      <c r="D1926" s="56" t="s">
        <v>570</v>
      </c>
      <c r="E1926" s="54" t="s">
        <v>44</v>
      </c>
      <c r="F1926" s="53" t="s">
        <v>1032</v>
      </c>
      <c r="G1926" s="376"/>
      <c r="H1926" s="54" t="s">
        <v>44</v>
      </c>
      <c r="I1926" s="55"/>
      <c r="J1926" s="389"/>
      <c r="K1926" s="388"/>
      <c r="L1926" s="51">
        <v>27700</v>
      </c>
      <c r="M1926" s="51">
        <v>27700</v>
      </c>
      <c r="N1926" s="51">
        <v>27700</v>
      </c>
      <c r="O1926" s="51">
        <v>27700</v>
      </c>
      <c r="P1926" s="51">
        <v>27700</v>
      </c>
      <c r="Q1926" s="51">
        <v>27700</v>
      </c>
      <c r="R1926" s="51">
        <v>27700</v>
      </c>
      <c r="S1926" s="51">
        <v>27700</v>
      </c>
      <c r="T1926" s="51">
        <v>27700</v>
      </c>
    </row>
    <row r="1927" spans="1:20" s="10" customFormat="1" ht="65.099999999999994" customHeight="1" x14ac:dyDescent="0.3">
      <c r="A1927" s="13">
        <v>1887</v>
      </c>
      <c r="B1927" s="376"/>
      <c r="C1927" s="55" t="s">
        <v>1027</v>
      </c>
      <c r="D1927" s="56" t="s">
        <v>570</v>
      </c>
      <c r="E1927" s="54" t="s">
        <v>44</v>
      </c>
      <c r="F1927" s="53" t="s">
        <v>1033</v>
      </c>
      <c r="G1927" s="376"/>
      <c r="H1927" s="54" t="s">
        <v>44</v>
      </c>
      <c r="I1927" s="55"/>
      <c r="J1927" s="389"/>
      <c r="K1927" s="388"/>
      <c r="L1927" s="51">
        <v>29600</v>
      </c>
      <c r="M1927" s="51">
        <v>29600</v>
      </c>
      <c r="N1927" s="51">
        <v>29600</v>
      </c>
      <c r="O1927" s="51">
        <v>29600</v>
      </c>
      <c r="P1927" s="51">
        <v>29600</v>
      </c>
      <c r="Q1927" s="51">
        <v>29600</v>
      </c>
      <c r="R1927" s="51">
        <v>29600</v>
      </c>
      <c r="S1927" s="51">
        <v>29600</v>
      </c>
      <c r="T1927" s="51">
        <v>29600</v>
      </c>
    </row>
    <row r="1928" spans="1:20" s="10" customFormat="1" ht="65.099999999999994" customHeight="1" x14ac:dyDescent="0.3">
      <c r="A1928" s="13">
        <v>1888</v>
      </c>
      <c r="B1928" s="376"/>
      <c r="C1928" s="55" t="s">
        <v>1027</v>
      </c>
      <c r="D1928" s="56" t="s">
        <v>570</v>
      </c>
      <c r="E1928" s="54" t="s">
        <v>44</v>
      </c>
      <c r="F1928" s="53" t="s">
        <v>1034</v>
      </c>
      <c r="G1928" s="376"/>
      <c r="H1928" s="54" t="s">
        <v>44</v>
      </c>
      <c r="I1928" s="55"/>
      <c r="J1928" s="389"/>
      <c r="K1928" s="388"/>
      <c r="L1928" s="51">
        <v>40800</v>
      </c>
      <c r="M1928" s="51">
        <v>40800</v>
      </c>
      <c r="N1928" s="51">
        <v>40800</v>
      </c>
      <c r="O1928" s="51">
        <v>40800</v>
      </c>
      <c r="P1928" s="51">
        <v>40800</v>
      </c>
      <c r="Q1928" s="51">
        <v>40800</v>
      </c>
      <c r="R1928" s="51">
        <v>40800</v>
      </c>
      <c r="S1928" s="51">
        <v>40800</v>
      </c>
      <c r="T1928" s="51">
        <v>40800</v>
      </c>
    </row>
    <row r="1929" spans="1:20" s="10" customFormat="1" ht="65.099999999999994" customHeight="1" x14ac:dyDescent="0.3">
      <c r="A1929" s="13">
        <v>1889</v>
      </c>
      <c r="B1929" s="376"/>
      <c r="C1929" s="55" t="s">
        <v>1027</v>
      </c>
      <c r="D1929" s="56" t="s">
        <v>570</v>
      </c>
      <c r="E1929" s="54" t="s">
        <v>44</v>
      </c>
      <c r="F1929" s="53" t="s">
        <v>1035</v>
      </c>
      <c r="G1929" s="376"/>
      <c r="H1929" s="54" t="s">
        <v>44</v>
      </c>
      <c r="I1929" s="55"/>
      <c r="J1929" s="389"/>
      <c r="K1929" s="388"/>
      <c r="L1929" s="51">
        <v>39600</v>
      </c>
      <c r="M1929" s="51">
        <v>39600</v>
      </c>
      <c r="N1929" s="51">
        <v>39600</v>
      </c>
      <c r="O1929" s="51">
        <v>39600</v>
      </c>
      <c r="P1929" s="51">
        <v>39600</v>
      </c>
      <c r="Q1929" s="51">
        <v>39600</v>
      </c>
      <c r="R1929" s="51">
        <v>39600</v>
      </c>
      <c r="S1929" s="51">
        <v>39600</v>
      </c>
      <c r="T1929" s="51">
        <v>39600</v>
      </c>
    </row>
    <row r="1930" spans="1:20" s="10" customFormat="1" ht="65.099999999999994" customHeight="1" x14ac:dyDescent="0.3">
      <c r="A1930" s="13">
        <v>1890</v>
      </c>
      <c r="B1930" s="376"/>
      <c r="C1930" s="55" t="s">
        <v>1027</v>
      </c>
      <c r="D1930" s="56" t="s">
        <v>570</v>
      </c>
      <c r="E1930" s="54" t="s">
        <v>44</v>
      </c>
      <c r="F1930" s="53" t="s">
        <v>1036</v>
      </c>
      <c r="G1930" s="376"/>
      <c r="H1930" s="54" t="s">
        <v>44</v>
      </c>
      <c r="I1930" s="55"/>
      <c r="J1930" s="389"/>
      <c r="K1930" s="388"/>
      <c r="L1930" s="51">
        <v>63000</v>
      </c>
      <c r="M1930" s="51">
        <v>63000</v>
      </c>
      <c r="N1930" s="51">
        <v>63000</v>
      </c>
      <c r="O1930" s="51">
        <v>63000</v>
      </c>
      <c r="P1930" s="51">
        <v>63000</v>
      </c>
      <c r="Q1930" s="51">
        <v>63000</v>
      </c>
      <c r="R1930" s="51">
        <v>63000</v>
      </c>
      <c r="S1930" s="51">
        <v>63000</v>
      </c>
      <c r="T1930" s="51">
        <v>63000</v>
      </c>
    </row>
    <row r="1931" spans="1:20" s="10" customFormat="1" ht="65.099999999999994" customHeight="1" x14ac:dyDescent="0.3">
      <c r="A1931" s="13">
        <v>1891</v>
      </c>
      <c r="B1931" s="376"/>
      <c r="C1931" s="55" t="s">
        <v>1027</v>
      </c>
      <c r="D1931" s="56" t="s">
        <v>570</v>
      </c>
      <c r="E1931" s="54" t="s">
        <v>44</v>
      </c>
      <c r="F1931" s="53" t="s">
        <v>1037</v>
      </c>
      <c r="G1931" s="376"/>
      <c r="H1931" s="54" t="s">
        <v>44</v>
      </c>
      <c r="I1931" s="55"/>
      <c r="J1931" s="389"/>
      <c r="K1931" s="388"/>
      <c r="L1931" s="51">
        <v>58100</v>
      </c>
      <c r="M1931" s="51">
        <v>58100</v>
      </c>
      <c r="N1931" s="51">
        <v>58100</v>
      </c>
      <c r="O1931" s="51">
        <v>58100</v>
      </c>
      <c r="P1931" s="51">
        <v>58100</v>
      </c>
      <c r="Q1931" s="51">
        <v>58100</v>
      </c>
      <c r="R1931" s="51">
        <v>58100</v>
      </c>
      <c r="S1931" s="51">
        <v>58100</v>
      </c>
      <c r="T1931" s="51">
        <v>58100</v>
      </c>
    </row>
    <row r="1932" spans="1:20" s="10" customFormat="1" ht="65.099999999999994" customHeight="1" x14ac:dyDescent="0.3">
      <c r="A1932" s="13">
        <v>1892</v>
      </c>
      <c r="B1932" s="376"/>
      <c r="C1932" s="55" t="s">
        <v>1027</v>
      </c>
      <c r="D1932" s="56" t="s">
        <v>570</v>
      </c>
      <c r="E1932" s="54" t="s">
        <v>44</v>
      </c>
      <c r="F1932" s="53" t="s">
        <v>1038</v>
      </c>
      <c r="G1932" s="376"/>
      <c r="H1932" s="54" t="s">
        <v>44</v>
      </c>
      <c r="I1932" s="55"/>
      <c r="J1932" s="389"/>
      <c r="K1932" s="388"/>
      <c r="L1932" s="51">
        <v>98000</v>
      </c>
      <c r="M1932" s="51">
        <v>98000</v>
      </c>
      <c r="N1932" s="51">
        <v>98000</v>
      </c>
      <c r="O1932" s="51">
        <v>98000</v>
      </c>
      <c r="P1932" s="51">
        <v>98000</v>
      </c>
      <c r="Q1932" s="51">
        <v>98000</v>
      </c>
      <c r="R1932" s="51">
        <v>98000</v>
      </c>
      <c r="S1932" s="51">
        <v>98000</v>
      </c>
      <c r="T1932" s="51">
        <v>98000</v>
      </c>
    </row>
    <row r="1933" spans="1:20" s="10" customFormat="1" ht="65.099999999999994" customHeight="1" x14ac:dyDescent="0.3">
      <c r="A1933" s="13">
        <v>1893</v>
      </c>
      <c r="B1933" s="376"/>
      <c r="C1933" s="55" t="s">
        <v>1027</v>
      </c>
      <c r="D1933" s="56" t="s">
        <v>570</v>
      </c>
      <c r="E1933" s="54" t="s">
        <v>44</v>
      </c>
      <c r="F1933" s="53" t="s">
        <v>1039</v>
      </c>
      <c r="G1933" s="376"/>
      <c r="H1933" s="54" t="s">
        <v>44</v>
      </c>
      <c r="I1933" s="55"/>
      <c r="J1933" s="389"/>
      <c r="K1933" s="388"/>
      <c r="L1933" s="51">
        <v>92300</v>
      </c>
      <c r="M1933" s="51">
        <v>92300</v>
      </c>
      <c r="N1933" s="51">
        <v>92300</v>
      </c>
      <c r="O1933" s="51">
        <v>92300</v>
      </c>
      <c r="P1933" s="51">
        <v>92300</v>
      </c>
      <c r="Q1933" s="51">
        <v>92300</v>
      </c>
      <c r="R1933" s="51">
        <v>92300</v>
      </c>
      <c r="S1933" s="51">
        <v>92300</v>
      </c>
      <c r="T1933" s="51">
        <v>92300</v>
      </c>
    </row>
    <row r="1934" spans="1:20" s="10" customFormat="1" ht="65.099999999999994" customHeight="1" x14ac:dyDescent="0.3">
      <c r="A1934" s="13">
        <v>1894</v>
      </c>
      <c r="B1934" s="376"/>
      <c r="C1934" s="55" t="s">
        <v>1027</v>
      </c>
      <c r="D1934" s="56" t="s">
        <v>570</v>
      </c>
      <c r="E1934" s="54" t="s">
        <v>44</v>
      </c>
      <c r="F1934" s="53" t="s">
        <v>1040</v>
      </c>
      <c r="G1934" s="376"/>
      <c r="H1934" s="54" t="s">
        <v>44</v>
      </c>
      <c r="I1934" s="55"/>
      <c r="J1934" s="389"/>
      <c r="K1934" s="388"/>
      <c r="L1934" s="51">
        <v>154400</v>
      </c>
      <c r="M1934" s="51">
        <v>154400</v>
      </c>
      <c r="N1934" s="51">
        <v>154400</v>
      </c>
      <c r="O1934" s="51">
        <v>154400</v>
      </c>
      <c r="P1934" s="51">
        <v>154400</v>
      </c>
      <c r="Q1934" s="51">
        <v>154400</v>
      </c>
      <c r="R1934" s="51">
        <v>154400</v>
      </c>
      <c r="S1934" s="51">
        <v>154400</v>
      </c>
      <c r="T1934" s="51">
        <v>154400</v>
      </c>
    </row>
    <row r="1935" spans="1:20" s="10" customFormat="1" ht="65.099999999999994" customHeight="1" x14ac:dyDescent="0.3">
      <c r="A1935" s="13">
        <v>1895</v>
      </c>
      <c r="B1935" s="376"/>
      <c r="C1935" s="55" t="s">
        <v>1041</v>
      </c>
      <c r="D1935" s="56" t="s">
        <v>972</v>
      </c>
      <c r="E1935" s="54" t="s">
        <v>44</v>
      </c>
      <c r="F1935" s="53" t="s">
        <v>1042</v>
      </c>
      <c r="G1935" s="376"/>
      <c r="H1935" s="54" t="s">
        <v>44</v>
      </c>
      <c r="I1935" s="55"/>
      <c r="J1935" s="389"/>
      <c r="K1935" s="388"/>
      <c r="L1935" s="51">
        <v>1700</v>
      </c>
      <c r="M1935" s="51">
        <v>1700</v>
      </c>
      <c r="N1935" s="51">
        <v>1700</v>
      </c>
      <c r="O1935" s="51">
        <v>1700</v>
      </c>
      <c r="P1935" s="51">
        <v>1700</v>
      </c>
      <c r="Q1935" s="51">
        <v>1700</v>
      </c>
      <c r="R1935" s="51">
        <v>1700</v>
      </c>
      <c r="S1935" s="51">
        <v>1700</v>
      </c>
      <c r="T1935" s="51">
        <v>1700</v>
      </c>
    </row>
    <row r="1936" spans="1:20" s="10" customFormat="1" ht="65.099999999999994" customHeight="1" x14ac:dyDescent="0.3">
      <c r="A1936" s="13">
        <v>1896</v>
      </c>
      <c r="B1936" s="376"/>
      <c r="C1936" s="55" t="s">
        <v>1041</v>
      </c>
      <c r="D1936" s="56" t="s">
        <v>972</v>
      </c>
      <c r="E1936" s="54" t="s">
        <v>44</v>
      </c>
      <c r="F1936" s="53" t="s">
        <v>1043</v>
      </c>
      <c r="G1936" s="376"/>
      <c r="H1936" s="54" t="s">
        <v>44</v>
      </c>
      <c r="I1936" s="55"/>
      <c r="J1936" s="389"/>
      <c r="K1936" s="388"/>
      <c r="L1936" s="51">
        <v>2900</v>
      </c>
      <c r="M1936" s="51">
        <v>2900</v>
      </c>
      <c r="N1936" s="51">
        <v>2900</v>
      </c>
      <c r="O1936" s="51">
        <v>2900</v>
      </c>
      <c r="P1936" s="51">
        <v>2900</v>
      </c>
      <c r="Q1936" s="51">
        <v>2900</v>
      </c>
      <c r="R1936" s="51">
        <v>2900</v>
      </c>
      <c r="S1936" s="51">
        <v>2900</v>
      </c>
      <c r="T1936" s="51">
        <v>2900</v>
      </c>
    </row>
    <row r="1937" spans="1:20" s="10" customFormat="1" ht="65.099999999999994" customHeight="1" x14ac:dyDescent="0.3">
      <c r="A1937" s="13">
        <v>1897</v>
      </c>
      <c r="B1937" s="376"/>
      <c r="C1937" s="55" t="s">
        <v>1041</v>
      </c>
      <c r="D1937" s="56" t="s">
        <v>972</v>
      </c>
      <c r="E1937" s="54" t="s">
        <v>44</v>
      </c>
      <c r="F1937" s="53" t="s">
        <v>1044</v>
      </c>
      <c r="G1937" s="376"/>
      <c r="H1937" s="54" t="s">
        <v>44</v>
      </c>
      <c r="I1937" s="55"/>
      <c r="J1937" s="389"/>
      <c r="K1937" s="388"/>
      <c r="L1937" s="51">
        <v>20800</v>
      </c>
      <c r="M1937" s="51">
        <v>20800</v>
      </c>
      <c r="N1937" s="51">
        <v>20800</v>
      </c>
      <c r="O1937" s="51">
        <v>20800</v>
      </c>
      <c r="P1937" s="51">
        <v>20800</v>
      </c>
      <c r="Q1937" s="51">
        <v>20800</v>
      </c>
      <c r="R1937" s="51">
        <v>20800</v>
      </c>
      <c r="S1937" s="51">
        <v>20800</v>
      </c>
      <c r="T1937" s="51">
        <v>20800</v>
      </c>
    </row>
    <row r="1938" spans="1:20" s="10" customFormat="1" ht="65.099999999999994" customHeight="1" x14ac:dyDescent="0.3">
      <c r="A1938" s="13">
        <v>1898</v>
      </c>
      <c r="B1938" s="376"/>
      <c r="C1938" s="55" t="s">
        <v>1041</v>
      </c>
      <c r="D1938" s="56" t="s">
        <v>972</v>
      </c>
      <c r="E1938" s="54" t="s">
        <v>44</v>
      </c>
      <c r="F1938" s="53" t="s">
        <v>1045</v>
      </c>
      <c r="G1938" s="376"/>
      <c r="H1938" s="54" t="s">
        <v>44</v>
      </c>
      <c r="I1938" s="55"/>
      <c r="J1938" s="389"/>
      <c r="K1938" s="388"/>
      <c r="L1938" s="51">
        <v>28600</v>
      </c>
      <c r="M1938" s="51">
        <v>28600</v>
      </c>
      <c r="N1938" s="51">
        <v>28600</v>
      </c>
      <c r="O1938" s="51">
        <v>28600</v>
      </c>
      <c r="P1938" s="51">
        <v>28600</v>
      </c>
      <c r="Q1938" s="51">
        <v>28600</v>
      </c>
      <c r="R1938" s="51">
        <v>28600</v>
      </c>
      <c r="S1938" s="51">
        <v>28600</v>
      </c>
      <c r="T1938" s="51">
        <v>28600</v>
      </c>
    </row>
    <row r="1939" spans="1:20" s="10" customFormat="1" ht="65.099999999999994" customHeight="1" x14ac:dyDescent="0.3">
      <c r="A1939" s="13">
        <v>1899</v>
      </c>
      <c r="B1939" s="376"/>
      <c r="C1939" s="55" t="s">
        <v>1041</v>
      </c>
      <c r="D1939" s="56" t="s">
        <v>972</v>
      </c>
      <c r="E1939" s="54" t="s">
        <v>44</v>
      </c>
      <c r="F1939" s="53" t="s">
        <v>1046</v>
      </c>
      <c r="G1939" s="376"/>
      <c r="H1939" s="54" t="s">
        <v>44</v>
      </c>
      <c r="I1939" s="55"/>
      <c r="J1939" s="389"/>
      <c r="K1939" s="388"/>
      <c r="L1939" s="51">
        <v>25400</v>
      </c>
      <c r="M1939" s="51">
        <v>25400</v>
      </c>
      <c r="N1939" s="51">
        <v>25400</v>
      </c>
      <c r="O1939" s="51">
        <v>25400</v>
      </c>
      <c r="P1939" s="51">
        <v>25400</v>
      </c>
      <c r="Q1939" s="51">
        <v>25400</v>
      </c>
      <c r="R1939" s="51">
        <v>25400</v>
      </c>
      <c r="S1939" s="51">
        <v>25400</v>
      </c>
      <c r="T1939" s="51">
        <v>25400</v>
      </c>
    </row>
    <row r="1940" spans="1:20" s="10" customFormat="1" ht="65.099999999999994" customHeight="1" x14ac:dyDescent="0.3">
      <c r="A1940" s="13">
        <v>1900</v>
      </c>
      <c r="B1940" s="376"/>
      <c r="C1940" s="55" t="s">
        <v>1041</v>
      </c>
      <c r="D1940" s="56" t="s">
        <v>972</v>
      </c>
      <c r="E1940" s="54" t="s">
        <v>44</v>
      </c>
      <c r="F1940" s="53" t="s">
        <v>1047</v>
      </c>
      <c r="G1940" s="376"/>
      <c r="H1940" s="54" t="s">
        <v>44</v>
      </c>
      <c r="I1940" s="55"/>
      <c r="J1940" s="389"/>
      <c r="K1940" s="388"/>
      <c r="L1940" s="51">
        <v>28400</v>
      </c>
      <c r="M1940" s="51">
        <v>28400</v>
      </c>
      <c r="N1940" s="51">
        <v>28400</v>
      </c>
      <c r="O1940" s="51">
        <v>28400</v>
      </c>
      <c r="P1940" s="51">
        <v>28400</v>
      </c>
      <c r="Q1940" s="51">
        <v>28400</v>
      </c>
      <c r="R1940" s="51">
        <v>28400</v>
      </c>
      <c r="S1940" s="51">
        <v>28400</v>
      </c>
      <c r="T1940" s="51">
        <v>28400</v>
      </c>
    </row>
    <row r="1941" spans="1:20" s="10" customFormat="1" ht="65.099999999999994" customHeight="1" x14ac:dyDescent="0.3">
      <c r="A1941" s="13">
        <v>1901</v>
      </c>
      <c r="B1941" s="376"/>
      <c r="C1941" s="55" t="s">
        <v>1041</v>
      </c>
      <c r="D1941" s="56" t="s">
        <v>972</v>
      </c>
      <c r="E1941" s="54" t="s">
        <v>44</v>
      </c>
      <c r="F1941" s="53" t="s">
        <v>1048</v>
      </c>
      <c r="G1941" s="376"/>
      <c r="H1941" s="54" t="s">
        <v>44</v>
      </c>
      <c r="I1941" s="55"/>
      <c r="J1941" s="389"/>
      <c r="K1941" s="388"/>
      <c r="L1941" s="51">
        <v>26200</v>
      </c>
      <c r="M1941" s="51">
        <v>26200</v>
      </c>
      <c r="N1941" s="51">
        <v>26200</v>
      </c>
      <c r="O1941" s="51">
        <v>26200</v>
      </c>
      <c r="P1941" s="51">
        <v>26200</v>
      </c>
      <c r="Q1941" s="51">
        <v>26200</v>
      </c>
      <c r="R1941" s="51">
        <v>26200</v>
      </c>
      <c r="S1941" s="51">
        <v>26200</v>
      </c>
      <c r="T1941" s="51">
        <v>26200</v>
      </c>
    </row>
    <row r="1942" spans="1:20" s="10" customFormat="1" ht="65.099999999999994" customHeight="1" x14ac:dyDescent="0.3">
      <c r="A1942" s="13">
        <v>1902</v>
      </c>
      <c r="B1942" s="376"/>
      <c r="C1942" s="55" t="s">
        <v>1041</v>
      </c>
      <c r="D1942" s="56" t="s">
        <v>972</v>
      </c>
      <c r="E1942" s="54" t="s">
        <v>44</v>
      </c>
      <c r="F1942" s="53" t="s">
        <v>1049</v>
      </c>
      <c r="G1942" s="376"/>
      <c r="H1942" s="54" t="s">
        <v>44</v>
      </c>
      <c r="I1942" s="55"/>
      <c r="J1942" s="389"/>
      <c r="K1942" s="388"/>
      <c r="L1942" s="51">
        <v>39400</v>
      </c>
      <c r="M1942" s="51">
        <v>39400</v>
      </c>
      <c r="N1942" s="51">
        <v>39400</v>
      </c>
      <c r="O1942" s="51">
        <v>39400</v>
      </c>
      <c r="P1942" s="51">
        <v>39400</v>
      </c>
      <c r="Q1942" s="51">
        <v>39400</v>
      </c>
      <c r="R1942" s="51">
        <v>39400</v>
      </c>
      <c r="S1942" s="51">
        <v>39400</v>
      </c>
      <c r="T1942" s="51">
        <v>39400</v>
      </c>
    </row>
    <row r="1943" spans="1:20" s="10" customFormat="1" ht="65.099999999999994" customHeight="1" x14ac:dyDescent="0.3">
      <c r="A1943" s="13">
        <v>1903</v>
      </c>
      <c r="B1943" s="376"/>
      <c r="C1943" s="55" t="s">
        <v>1041</v>
      </c>
      <c r="D1943" s="56" t="s">
        <v>972</v>
      </c>
      <c r="E1943" s="54" t="s">
        <v>44</v>
      </c>
      <c r="F1943" s="53" t="s">
        <v>1050</v>
      </c>
      <c r="G1943" s="376"/>
      <c r="H1943" s="54" t="s">
        <v>44</v>
      </c>
      <c r="I1943" s="55"/>
      <c r="J1943" s="389"/>
      <c r="K1943" s="388"/>
      <c r="L1943" s="51">
        <v>30300</v>
      </c>
      <c r="M1943" s="51">
        <v>30300</v>
      </c>
      <c r="N1943" s="51">
        <v>30300</v>
      </c>
      <c r="O1943" s="51">
        <v>30300</v>
      </c>
      <c r="P1943" s="51">
        <v>30300</v>
      </c>
      <c r="Q1943" s="51">
        <v>30300</v>
      </c>
      <c r="R1943" s="51">
        <v>30300</v>
      </c>
      <c r="S1943" s="51">
        <v>30300</v>
      </c>
      <c r="T1943" s="51">
        <v>30300</v>
      </c>
    </row>
    <row r="1944" spans="1:20" s="10" customFormat="1" ht="65.099999999999994" customHeight="1" x14ac:dyDescent="0.3">
      <c r="A1944" s="13">
        <v>1904</v>
      </c>
      <c r="B1944" s="376"/>
      <c r="C1944" s="55" t="s">
        <v>1041</v>
      </c>
      <c r="D1944" s="56" t="s">
        <v>972</v>
      </c>
      <c r="E1944" s="54" t="s">
        <v>44</v>
      </c>
      <c r="F1944" s="53" t="s">
        <v>1051</v>
      </c>
      <c r="G1944" s="376"/>
      <c r="H1944" s="54" t="s">
        <v>44</v>
      </c>
      <c r="I1944" s="55"/>
      <c r="J1944" s="389"/>
      <c r="K1944" s="388"/>
      <c r="L1944" s="51">
        <v>36600</v>
      </c>
      <c r="M1944" s="51">
        <v>36600</v>
      </c>
      <c r="N1944" s="51">
        <v>36600</v>
      </c>
      <c r="O1944" s="51">
        <v>36600</v>
      </c>
      <c r="P1944" s="51">
        <v>36600</v>
      </c>
      <c r="Q1944" s="51">
        <v>36600</v>
      </c>
      <c r="R1944" s="51">
        <v>36600</v>
      </c>
      <c r="S1944" s="51">
        <v>36600</v>
      </c>
      <c r="T1944" s="51">
        <v>36600</v>
      </c>
    </row>
    <row r="1945" spans="1:20" s="10" customFormat="1" ht="65.099999999999994" customHeight="1" x14ac:dyDescent="0.3">
      <c r="A1945" s="13">
        <v>1905</v>
      </c>
      <c r="B1945" s="376"/>
      <c r="C1945" s="55" t="s">
        <v>1041</v>
      </c>
      <c r="D1945" s="56" t="s">
        <v>972</v>
      </c>
      <c r="E1945" s="54" t="s">
        <v>44</v>
      </c>
      <c r="F1945" s="53" t="s">
        <v>1052</v>
      </c>
      <c r="G1945" s="376"/>
      <c r="H1945" s="54" t="s">
        <v>44</v>
      </c>
      <c r="I1945" s="55"/>
      <c r="J1945" s="389"/>
      <c r="K1945" s="388"/>
      <c r="L1945" s="51">
        <v>3200</v>
      </c>
      <c r="M1945" s="51">
        <v>3200</v>
      </c>
      <c r="N1945" s="51">
        <v>3200</v>
      </c>
      <c r="O1945" s="51">
        <v>3200</v>
      </c>
      <c r="P1945" s="51">
        <v>3200</v>
      </c>
      <c r="Q1945" s="51">
        <v>3200</v>
      </c>
      <c r="R1945" s="51">
        <v>3200</v>
      </c>
      <c r="S1945" s="51">
        <v>3200</v>
      </c>
      <c r="T1945" s="51">
        <v>3200</v>
      </c>
    </row>
    <row r="1946" spans="1:20" s="10" customFormat="1" ht="65.099999999999994" customHeight="1" x14ac:dyDescent="0.3">
      <c r="A1946" s="13">
        <v>1906</v>
      </c>
      <c r="B1946" s="376"/>
      <c r="C1946" s="55" t="s">
        <v>1041</v>
      </c>
      <c r="D1946" s="56" t="s">
        <v>972</v>
      </c>
      <c r="E1946" s="54" t="s">
        <v>44</v>
      </c>
      <c r="F1946" s="53" t="s">
        <v>1053</v>
      </c>
      <c r="G1946" s="376"/>
      <c r="H1946" s="54" t="s">
        <v>44</v>
      </c>
      <c r="I1946" s="55"/>
      <c r="J1946" s="389"/>
      <c r="K1946" s="388"/>
      <c r="L1946" s="51">
        <v>4200</v>
      </c>
      <c r="M1946" s="51">
        <v>4200</v>
      </c>
      <c r="N1946" s="51">
        <v>4200</v>
      </c>
      <c r="O1946" s="51">
        <v>4200</v>
      </c>
      <c r="P1946" s="51">
        <v>4200</v>
      </c>
      <c r="Q1946" s="51">
        <v>4200</v>
      </c>
      <c r="R1946" s="51">
        <v>4200</v>
      </c>
      <c r="S1946" s="51">
        <v>4200</v>
      </c>
      <c r="T1946" s="51">
        <v>4200</v>
      </c>
    </row>
    <row r="1947" spans="1:20" s="10" customFormat="1" ht="65.099999999999994" customHeight="1" x14ac:dyDescent="0.3">
      <c r="A1947" s="13">
        <v>1907</v>
      </c>
      <c r="B1947" s="376"/>
      <c r="C1947" s="55" t="s">
        <v>1041</v>
      </c>
      <c r="D1947" s="56" t="s">
        <v>972</v>
      </c>
      <c r="E1947" s="54" t="s">
        <v>44</v>
      </c>
      <c r="F1947" s="53" t="s">
        <v>1054</v>
      </c>
      <c r="G1947" s="376"/>
      <c r="H1947" s="54" t="s">
        <v>44</v>
      </c>
      <c r="I1947" s="55"/>
      <c r="J1947" s="389"/>
      <c r="K1947" s="388"/>
      <c r="L1947" s="51">
        <v>23100</v>
      </c>
      <c r="M1947" s="51">
        <v>23100</v>
      </c>
      <c r="N1947" s="51">
        <v>23100</v>
      </c>
      <c r="O1947" s="51">
        <v>23100</v>
      </c>
      <c r="P1947" s="51">
        <v>23100</v>
      </c>
      <c r="Q1947" s="51">
        <v>23100</v>
      </c>
      <c r="R1947" s="51">
        <v>23100</v>
      </c>
      <c r="S1947" s="51">
        <v>23100</v>
      </c>
      <c r="T1947" s="51">
        <v>23100</v>
      </c>
    </row>
    <row r="1948" spans="1:20" s="10" customFormat="1" ht="65.099999999999994" customHeight="1" x14ac:dyDescent="0.3">
      <c r="A1948" s="13">
        <v>1908</v>
      </c>
      <c r="B1948" s="376"/>
      <c r="C1948" s="55" t="s">
        <v>1041</v>
      </c>
      <c r="D1948" s="56" t="s">
        <v>972</v>
      </c>
      <c r="E1948" s="54" t="s">
        <v>44</v>
      </c>
      <c r="F1948" s="53" t="s">
        <v>1055</v>
      </c>
      <c r="G1948" s="376"/>
      <c r="H1948" s="54" t="s">
        <v>44</v>
      </c>
      <c r="I1948" s="55"/>
      <c r="J1948" s="389"/>
      <c r="K1948" s="388"/>
      <c r="L1948" s="51">
        <v>34600</v>
      </c>
      <c r="M1948" s="51">
        <v>34600</v>
      </c>
      <c r="N1948" s="51">
        <v>34600</v>
      </c>
      <c r="O1948" s="51">
        <v>34600</v>
      </c>
      <c r="P1948" s="51">
        <v>34600</v>
      </c>
      <c r="Q1948" s="51">
        <v>34600</v>
      </c>
      <c r="R1948" s="51">
        <v>34600</v>
      </c>
      <c r="S1948" s="51">
        <v>34600</v>
      </c>
      <c r="T1948" s="51">
        <v>34600</v>
      </c>
    </row>
    <row r="1949" spans="1:20" s="10" customFormat="1" ht="65.099999999999994" customHeight="1" x14ac:dyDescent="0.3">
      <c r="A1949" s="13">
        <v>1909</v>
      </c>
      <c r="B1949" s="376"/>
      <c r="C1949" s="55" t="s">
        <v>1041</v>
      </c>
      <c r="D1949" s="56" t="s">
        <v>972</v>
      </c>
      <c r="E1949" s="54" t="s">
        <v>44</v>
      </c>
      <c r="F1949" s="53" t="s">
        <v>1056</v>
      </c>
      <c r="G1949" s="376"/>
      <c r="H1949" s="54" t="s">
        <v>44</v>
      </c>
      <c r="I1949" s="55"/>
      <c r="J1949" s="389"/>
      <c r="K1949" s="388"/>
      <c r="L1949" s="51">
        <v>26200</v>
      </c>
      <c r="M1949" s="51">
        <v>26200</v>
      </c>
      <c r="N1949" s="51">
        <v>26200</v>
      </c>
      <c r="O1949" s="51">
        <v>26200</v>
      </c>
      <c r="P1949" s="51">
        <v>26200</v>
      </c>
      <c r="Q1949" s="51">
        <v>26200</v>
      </c>
      <c r="R1949" s="51">
        <v>26200</v>
      </c>
      <c r="S1949" s="51">
        <v>26200</v>
      </c>
      <c r="T1949" s="51">
        <v>26200</v>
      </c>
    </row>
    <row r="1950" spans="1:20" s="10" customFormat="1" ht="65.099999999999994" customHeight="1" x14ac:dyDescent="0.3">
      <c r="A1950" s="13">
        <v>1910</v>
      </c>
      <c r="B1950" s="376"/>
      <c r="C1950" s="55" t="s">
        <v>1041</v>
      </c>
      <c r="D1950" s="56" t="s">
        <v>972</v>
      </c>
      <c r="E1950" s="54" t="s">
        <v>44</v>
      </c>
      <c r="F1950" s="53" t="s">
        <v>1057</v>
      </c>
      <c r="G1950" s="376"/>
      <c r="H1950" s="54" t="s">
        <v>44</v>
      </c>
      <c r="I1950" s="55"/>
      <c r="J1950" s="389"/>
      <c r="K1950" s="388"/>
      <c r="L1950" s="51">
        <v>35300</v>
      </c>
      <c r="M1950" s="51">
        <v>35300</v>
      </c>
      <c r="N1950" s="51">
        <v>35300</v>
      </c>
      <c r="O1950" s="51">
        <v>35300</v>
      </c>
      <c r="P1950" s="51">
        <v>35300</v>
      </c>
      <c r="Q1950" s="51">
        <v>35300</v>
      </c>
      <c r="R1950" s="51">
        <v>35300</v>
      </c>
      <c r="S1950" s="51">
        <v>35300</v>
      </c>
      <c r="T1950" s="51">
        <v>35300</v>
      </c>
    </row>
    <row r="1951" spans="1:20" s="10" customFormat="1" ht="65.099999999999994" customHeight="1" x14ac:dyDescent="0.3">
      <c r="A1951" s="13">
        <v>1911</v>
      </c>
      <c r="B1951" s="376"/>
      <c r="C1951" s="55" t="s">
        <v>1041</v>
      </c>
      <c r="D1951" s="56" t="s">
        <v>972</v>
      </c>
      <c r="E1951" s="54" t="s">
        <v>44</v>
      </c>
      <c r="F1951" s="53" t="s">
        <v>1058</v>
      </c>
      <c r="G1951" s="376"/>
      <c r="H1951" s="54" t="s">
        <v>44</v>
      </c>
      <c r="I1951" s="55"/>
      <c r="J1951" s="389"/>
      <c r="K1951" s="388"/>
      <c r="L1951" s="51">
        <v>32500</v>
      </c>
      <c r="M1951" s="51">
        <v>32500</v>
      </c>
      <c r="N1951" s="51">
        <v>32500</v>
      </c>
      <c r="O1951" s="51">
        <v>32500</v>
      </c>
      <c r="P1951" s="51">
        <v>32500</v>
      </c>
      <c r="Q1951" s="51">
        <v>32500</v>
      </c>
      <c r="R1951" s="51">
        <v>32500</v>
      </c>
      <c r="S1951" s="51">
        <v>32500</v>
      </c>
      <c r="T1951" s="51">
        <v>32500</v>
      </c>
    </row>
    <row r="1952" spans="1:20" s="10" customFormat="1" ht="65.099999999999994" customHeight="1" x14ac:dyDescent="0.3">
      <c r="A1952" s="13">
        <v>1912</v>
      </c>
      <c r="B1952" s="376"/>
      <c r="C1952" s="55" t="s">
        <v>1041</v>
      </c>
      <c r="D1952" s="56" t="s">
        <v>972</v>
      </c>
      <c r="E1952" s="54" t="s">
        <v>44</v>
      </c>
      <c r="F1952" s="53" t="s">
        <v>1059</v>
      </c>
      <c r="G1952" s="376"/>
      <c r="H1952" s="54" t="s">
        <v>44</v>
      </c>
      <c r="I1952" s="55"/>
      <c r="J1952" s="389"/>
      <c r="K1952" s="388"/>
      <c r="L1952" s="51">
        <v>46700</v>
      </c>
      <c r="M1952" s="51">
        <v>46700</v>
      </c>
      <c r="N1952" s="51">
        <v>46700</v>
      </c>
      <c r="O1952" s="51">
        <v>46700</v>
      </c>
      <c r="P1952" s="51">
        <v>46700</v>
      </c>
      <c r="Q1952" s="51">
        <v>46700</v>
      </c>
      <c r="R1952" s="51">
        <v>46700</v>
      </c>
      <c r="S1952" s="51">
        <v>46700</v>
      </c>
      <c r="T1952" s="51">
        <v>46700</v>
      </c>
    </row>
    <row r="1953" spans="1:20" s="10" customFormat="1" ht="65.099999999999994" customHeight="1" x14ac:dyDescent="0.3">
      <c r="A1953" s="13">
        <v>1913</v>
      </c>
      <c r="B1953" s="376"/>
      <c r="C1953" s="55" t="s">
        <v>1041</v>
      </c>
      <c r="D1953" s="56" t="s">
        <v>972</v>
      </c>
      <c r="E1953" s="54" t="s">
        <v>44</v>
      </c>
      <c r="F1953" s="53" t="s">
        <v>1060</v>
      </c>
      <c r="G1953" s="376"/>
      <c r="H1953" s="54" t="s">
        <v>44</v>
      </c>
      <c r="I1953" s="55"/>
      <c r="J1953" s="389"/>
      <c r="K1953" s="388"/>
      <c r="L1953" s="51">
        <v>36800</v>
      </c>
      <c r="M1953" s="51">
        <v>36800</v>
      </c>
      <c r="N1953" s="51">
        <v>36800</v>
      </c>
      <c r="O1953" s="51">
        <v>36800</v>
      </c>
      <c r="P1953" s="51">
        <v>36800</v>
      </c>
      <c r="Q1953" s="51">
        <v>36800</v>
      </c>
      <c r="R1953" s="51">
        <v>36800</v>
      </c>
      <c r="S1953" s="51">
        <v>36800</v>
      </c>
      <c r="T1953" s="51">
        <v>36800</v>
      </c>
    </row>
    <row r="1954" spans="1:20" s="10" customFormat="1" ht="65.099999999999994" customHeight="1" x14ac:dyDescent="0.3">
      <c r="A1954" s="13">
        <v>1914</v>
      </c>
      <c r="B1954" s="376"/>
      <c r="C1954" s="55" t="s">
        <v>1041</v>
      </c>
      <c r="D1954" s="56" t="s">
        <v>972</v>
      </c>
      <c r="E1954" s="54" t="s">
        <v>44</v>
      </c>
      <c r="F1954" s="53" t="s">
        <v>1061</v>
      </c>
      <c r="G1954" s="376"/>
      <c r="H1954" s="54" t="s">
        <v>44</v>
      </c>
      <c r="I1954" s="55"/>
      <c r="J1954" s="389"/>
      <c r="K1954" s="388"/>
      <c r="L1954" s="51">
        <v>43400</v>
      </c>
      <c r="M1954" s="51">
        <v>43400</v>
      </c>
      <c r="N1954" s="51">
        <v>43400</v>
      </c>
      <c r="O1954" s="51">
        <v>43400</v>
      </c>
      <c r="P1954" s="51">
        <v>43400</v>
      </c>
      <c r="Q1954" s="51">
        <v>43400</v>
      </c>
      <c r="R1954" s="51">
        <v>43400</v>
      </c>
      <c r="S1954" s="51">
        <v>43400</v>
      </c>
      <c r="T1954" s="51">
        <v>43400</v>
      </c>
    </row>
    <row r="1955" spans="1:20" s="10" customFormat="1" ht="65.099999999999994" customHeight="1" x14ac:dyDescent="0.3">
      <c r="A1955" s="13">
        <v>1915</v>
      </c>
      <c r="B1955" s="376"/>
      <c r="C1955" s="55" t="s">
        <v>1041</v>
      </c>
      <c r="D1955" s="56" t="s">
        <v>972</v>
      </c>
      <c r="E1955" s="54" t="s">
        <v>44</v>
      </c>
      <c r="F1955" s="53" t="s">
        <v>1062</v>
      </c>
      <c r="G1955" s="376"/>
      <c r="H1955" s="54" t="s">
        <v>44</v>
      </c>
      <c r="I1955" s="55"/>
      <c r="J1955" s="389"/>
      <c r="K1955" s="388"/>
      <c r="L1955" s="51">
        <v>3800</v>
      </c>
      <c r="M1955" s="51">
        <v>3800</v>
      </c>
      <c r="N1955" s="51">
        <v>3800</v>
      </c>
      <c r="O1955" s="51">
        <v>3800</v>
      </c>
      <c r="P1955" s="51">
        <v>3800</v>
      </c>
      <c r="Q1955" s="51">
        <v>3800</v>
      </c>
      <c r="R1955" s="51">
        <v>3800</v>
      </c>
      <c r="S1955" s="51">
        <v>3800</v>
      </c>
      <c r="T1955" s="51">
        <v>3800</v>
      </c>
    </row>
    <row r="1956" spans="1:20" s="10" customFormat="1" ht="65.099999999999994" customHeight="1" x14ac:dyDescent="0.3">
      <c r="A1956" s="13">
        <v>1916</v>
      </c>
      <c r="B1956" s="376"/>
      <c r="C1956" s="55" t="s">
        <v>1041</v>
      </c>
      <c r="D1956" s="56" t="s">
        <v>972</v>
      </c>
      <c r="E1956" s="54" t="s">
        <v>44</v>
      </c>
      <c r="F1956" s="53" t="s">
        <v>1063</v>
      </c>
      <c r="G1956" s="376"/>
      <c r="H1956" s="54" t="s">
        <v>44</v>
      </c>
      <c r="I1956" s="55"/>
      <c r="J1956" s="389"/>
      <c r="K1956" s="388"/>
      <c r="L1956" s="51">
        <v>5800</v>
      </c>
      <c r="M1956" s="51">
        <v>5800</v>
      </c>
      <c r="N1956" s="51">
        <v>5800</v>
      </c>
      <c r="O1956" s="51">
        <v>5800</v>
      </c>
      <c r="P1956" s="51">
        <v>5800</v>
      </c>
      <c r="Q1956" s="51">
        <v>5800</v>
      </c>
      <c r="R1956" s="51">
        <v>5800</v>
      </c>
      <c r="S1956" s="51">
        <v>5800</v>
      </c>
      <c r="T1956" s="51">
        <v>5800</v>
      </c>
    </row>
    <row r="1957" spans="1:20" s="10" customFormat="1" ht="65.099999999999994" customHeight="1" x14ac:dyDescent="0.3">
      <c r="A1957" s="13">
        <v>1917</v>
      </c>
      <c r="B1957" s="376"/>
      <c r="C1957" s="55" t="s">
        <v>1041</v>
      </c>
      <c r="D1957" s="56" t="s">
        <v>972</v>
      </c>
      <c r="E1957" s="54" t="s">
        <v>44</v>
      </c>
      <c r="F1957" s="53" t="s">
        <v>1064</v>
      </c>
      <c r="G1957" s="376"/>
      <c r="H1957" s="54" t="s">
        <v>44</v>
      </c>
      <c r="I1957" s="55"/>
      <c r="J1957" s="389"/>
      <c r="K1957" s="388"/>
      <c r="L1957" s="51">
        <v>23300</v>
      </c>
      <c r="M1957" s="51">
        <v>23300</v>
      </c>
      <c r="N1957" s="51">
        <v>23300</v>
      </c>
      <c r="O1957" s="51">
        <v>23300</v>
      </c>
      <c r="P1957" s="51">
        <v>23300</v>
      </c>
      <c r="Q1957" s="51">
        <v>23300</v>
      </c>
      <c r="R1957" s="51">
        <v>23300</v>
      </c>
      <c r="S1957" s="51">
        <v>23300</v>
      </c>
      <c r="T1957" s="51">
        <v>23300</v>
      </c>
    </row>
    <row r="1958" spans="1:20" s="10" customFormat="1" ht="65.099999999999994" customHeight="1" x14ac:dyDescent="0.3">
      <c r="A1958" s="13">
        <v>1918</v>
      </c>
      <c r="B1958" s="376"/>
      <c r="C1958" s="55" t="s">
        <v>1041</v>
      </c>
      <c r="D1958" s="56" t="s">
        <v>972</v>
      </c>
      <c r="E1958" s="54" t="s">
        <v>44</v>
      </c>
      <c r="F1958" s="53" t="s">
        <v>1065</v>
      </c>
      <c r="G1958" s="376"/>
      <c r="H1958" s="54" t="s">
        <v>44</v>
      </c>
      <c r="I1958" s="55"/>
      <c r="J1958" s="389"/>
      <c r="K1958" s="388"/>
      <c r="L1958" s="51">
        <v>34100</v>
      </c>
      <c r="M1958" s="51">
        <v>34100</v>
      </c>
      <c r="N1958" s="51">
        <v>34100</v>
      </c>
      <c r="O1958" s="51">
        <v>34100</v>
      </c>
      <c r="P1958" s="51">
        <v>34100</v>
      </c>
      <c r="Q1958" s="51">
        <v>34100</v>
      </c>
      <c r="R1958" s="51">
        <v>34100</v>
      </c>
      <c r="S1958" s="51">
        <v>34100</v>
      </c>
      <c r="T1958" s="51">
        <v>34100</v>
      </c>
    </row>
    <row r="1959" spans="1:20" s="10" customFormat="1" ht="65.099999999999994" customHeight="1" x14ac:dyDescent="0.3">
      <c r="A1959" s="13">
        <v>1919</v>
      </c>
      <c r="B1959" s="376"/>
      <c r="C1959" s="55" t="s">
        <v>1041</v>
      </c>
      <c r="D1959" s="56" t="s">
        <v>972</v>
      </c>
      <c r="E1959" s="54" t="s">
        <v>44</v>
      </c>
      <c r="F1959" s="53" t="s">
        <v>1066</v>
      </c>
      <c r="G1959" s="376"/>
      <c r="H1959" s="54" t="s">
        <v>44</v>
      </c>
      <c r="I1959" s="55"/>
      <c r="J1959" s="389"/>
      <c r="K1959" s="388"/>
      <c r="L1959" s="51">
        <v>24900</v>
      </c>
      <c r="M1959" s="51">
        <v>24900</v>
      </c>
      <c r="N1959" s="51">
        <v>24900</v>
      </c>
      <c r="O1959" s="51">
        <v>24900</v>
      </c>
      <c r="P1959" s="51">
        <v>24900</v>
      </c>
      <c r="Q1959" s="51">
        <v>24900</v>
      </c>
      <c r="R1959" s="51">
        <v>24900</v>
      </c>
      <c r="S1959" s="51">
        <v>24900</v>
      </c>
      <c r="T1959" s="51">
        <v>24900</v>
      </c>
    </row>
    <row r="1960" spans="1:20" s="10" customFormat="1" ht="65.099999999999994" customHeight="1" x14ac:dyDescent="0.3">
      <c r="A1960" s="13">
        <v>1920</v>
      </c>
      <c r="B1960" s="376"/>
      <c r="C1960" s="55" t="s">
        <v>1041</v>
      </c>
      <c r="D1960" s="56" t="s">
        <v>972</v>
      </c>
      <c r="E1960" s="54" t="s">
        <v>44</v>
      </c>
      <c r="F1960" s="53" t="s">
        <v>1067</v>
      </c>
      <c r="G1960" s="376"/>
      <c r="H1960" s="54" t="s">
        <v>44</v>
      </c>
      <c r="I1960" s="55"/>
      <c r="J1960" s="389"/>
      <c r="K1960" s="388"/>
      <c r="L1960" s="51">
        <v>36300</v>
      </c>
      <c r="M1960" s="51">
        <v>36300</v>
      </c>
      <c r="N1960" s="51">
        <v>36300</v>
      </c>
      <c r="O1960" s="51">
        <v>36300</v>
      </c>
      <c r="P1960" s="51">
        <v>36300</v>
      </c>
      <c r="Q1960" s="51">
        <v>36300</v>
      </c>
      <c r="R1960" s="51">
        <v>36300</v>
      </c>
      <c r="S1960" s="51">
        <v>36300</v>
      </c>
      <c r="T1960" s="51">
        <v>36300</v>
      </c>
    </row>
    <row r="1961" spans="1:20" s="10" customFormat="1" ht="65.099999999999994" customHeight="1" x14ac:dyDescent="0.3">
      <c r="A1961" s="13">
        <v>1921</v>
      </c>
      <c r="B1961" s="376"/>
      <c r="C1961" s="55" t="s">
        <v>1041</v>
      </c>
      <c r="D1961" s="56" t="s">
        <v>972</v>
      </c>
      <c r="E1961" s="54" t="s">
        <v>44</v>
      </c>
      <c r="F1961" s="53" t="s">
        <v>1068</v>
      </c>
      <c r="G1961" s="376"/>
      <c r="H1961" s="54" t="s">
        <v>44</v>
      </c>
      <c r="I1961" s="55"/>
      <c r="J1961" s="389"/>
      <c r="K1961" s="388"/>
      <c r="L1961" s="51">
        <v>28700</v>
      </c>
      <c r="M1961" s="51">
        <v>28700</v>
      </c>
      <c r="N1961" s="51">
        <v>28700</v>
      </c>
      <c r="O1961" s="51">
        <v>28700</v>
      </c>
      <c r="P1961" s="51">
        <v>28700</v>
      </c>
      <c r="Q1961" s="51">
        <v>28700</v>
      </c>
      <c r="R1961" s="51">
        <v>28700</v>
      </c>
      <c r="S1961" s="51">
        <v>28700</v>
      </c>
      <c r="T1961" s="51">
        <v>28700</v>
      </c>
    </row>
    <row r="1962" spans="1:20" s="10" customFormat="1" ht="65.099999999999994" customHeight="1" x14ac:dyDescent="0.3">
      <c r="A1962" s="13">
        <v>1922</v>
      </c>
      <c r="B1962" s="376"/>
      <c r="C1962" s="55" t="s">
        <v>1041</v>
      </c>
      <c r="D1962" s="56" t="s">
        <v>972</v>
      </c>
      <c r="E1962" s="54" t="s">
        <v>44</v>
      </c>
      <c r="F1962" s="53" t="s">
        <v>1069</v>
      </c>
      <c r="G1962" s="376"/>
      <c r="H1962" s="54" t="s">
        <v>44</v>
      </c>
      <c r="I1962" s="55"/>
      <c r="J1962" s="389"/>
      <c r="K1962" s="388"/>
      <c r="L1962" s="51">
        <v>43300</v>
      </c>
      <c r="M1962" s="51">
        <v>43300</v>
      </c>
      <c r="N1962" s="51">
        <v>43300</v>
      </c>
      <c r="O1962" s="51">
        <v>43300</v>
      </c>
      <c r="P1962" s="51">
        <v>43300</v>
      </c>
      <c r="Q1962" s="51">
        <v>43300</v>
      </c>
      <c r="R1962" s="51">
        <v>43300</v>
      </c>
      <c r="S1962" s="51">
        <v>43300</v>
      </c>
      <c r="T1962" s="51">
        <v>43300</v>
      </c>
    </row>
    <row r="1963" spans="1:20" s="10" customFormat="1" ht="65.099999999999994" customHeight="1" x14ac:dyDescent="0.3">
      <c r="A1963" s="13">
        <v>1923</v>
      </c>
      <c r="B1963" s="376"/>
      <c r="C1963" s="55" t="s">
        <v>1041</v>
      </c>
      <c r="D1963" s="56" t="s">
        <v>972</v>
      </c>
      <c r="E1963" s="54" t="s">
        <v>44</v>
      </c>
      <c r="F1963" s="53" t="s">
        <v>1070</v>
      </c>
      <c r="G1963" s="376"/>
      <c r="H1963" s="54" t="s">
        <v>44</v>
      </c>
      <c r="I1963" s="55"/>
      <c r="J1963" s="389"/>
      <c r="K1963" s="388"/>
      <c r="L1963" s="51">
        <v>31100</v>
      </c>
      <c r="M1963" s="51">
        <v>31100</v>
      </c>
      <c r="N1963" s="51">
        <v>31100</v>
      </c>
      <c r="O1963" s="51">
        <v>31100</v>
      </c>
      <c r="P1963" s="51">
        <v>31100</v>
      </c>
      <c r="Q1963" s="51">
        <v>31100</v>
      </c>
      <c r="R1963" s="51">
        <v>31100</v>
      </c>
      <c r="S1963" s="51">
        <v>31100</v>
      </c>
      <c r="T1963" s="51">
        <v>31100</v>
      </c>
    </row>
    <row r="1964" spans="1:20" s="10" customFormat="1" ht="65.099999999999994" customHeight="1" x14ac:dyDescent="0.3">
      <c r="A1964" s="13">
        <v>1924</v>
      </c>
      <c r="B1964" s="376"/>
      <c r="C1964" s="55" t="s">
        <v>1041</v>
      </c>
      <c r="D1964" s="56" t="s">
        <v>972</v>
      </c>
      <c r="E1964" s="54" t="s">
        <v>44</v>
      </c>
      <c r="F1964" s="53" t="s">
        <v>1071</v>
      </c>
      <c r="G1964" s="376"/>
      <c r="H1964" s="54" t="s">
        <v>44</v>
      </c>
      <c r="I1964" s="55"/>
      <c r="J1964" s="389"/>
      <c r="K1964" s="388"/>
      <c r="L1964" s="51">
        <v>37700</v>
      </c>
      <c r="M1964" s="51">
        <v>37700</v>
      </c>
      <c r="N1964" s="51">
        <v>37700</v>
      </c>
      <c r="O1964" s="51">
        <v>37700</v>
      </c>
      <c r="P1964" s="51">
        <v>37700</v>
      </c>
      <c r="Q1964" s="51">
        <v>37700</v>
      </c>
      <c r="R1964" s="51">
        <v>37700</v>
      </c>
      <c r="S1964" s="51">
        <v>37700</v>
      </c>
      <c r="T1964" s="51">
        <v>37700</v>
      </c>
    </row>
    <row r="1965" spans="1:20" s="10" customFormat="1" ht="65.099999999999994" customHeight="1" x14ac:dyDescent="0.3">
      <c r="A1965" s="13">
        <v>1925</v>
      </c>
      <c r="B1965" s="376"/>
      <c r="C1965" s="55" t="s">
        <v>1041</v>
      </c>
      <c r="D1965" s="56" t="s">
        <v>972</v>
      </c>
      <c r="E1965" s="54" t="s">
        <v>44</v>
      </c>
      <c r="F1965" s="53" t="s">
        <v>1072</v>
      </c>
      <c r="G1965" s="376"/>
      <c r="H1965" s="54" t="s">
        <v>44</v>
      </c>
      <c r="I1965" s="55"/>
      <c r="J1965" s="389"/>
      <c r="K1965" s="388"/>
      <c r="L1965" s="51">
        <v>1600</v>
      </c>
      <c r="M1965" s="51">
        <v>1600</v>
      </c>
      <c r="N1965" s="51">
        <v>1600</v>
      </c>
      <c r="O1965" s="51">
        <v>1600</v>
      </c>
      <c r="P1965" s="51">
        <v>1600</v>
      </c>
      <c r="Q1965" s="51">
        <v>1600</v>
      </c>
      <c r="R1965" s="51">
        <v>1600</v>
      </c>
      <c r="S1965" s="51">
        <v>1600</v>
      </c>
      <c r="T1965" s="51">
        <v>1600</v>
      </c>
    </row>
    <row r="1966" spans="1:20" s="10" customFormat="1" ht="65.099999999999994" customHeight="1" x14ac:dyDescent="0.3">
      <c r="A1966" s="13">
        <v>1926</v>
      </c>
      <c r="B1966" s="376"/>
      <c r="C1966" s="55" t="s">
        <v>1041</v>
      </c>
      <c r="D1966" s="56" t="s">
        <v>972</v>
      </c>
      <c r="E1966" s="54" t="s">
        <v>44</v>
      </c>
      <c r="F1966" s="53" t="s">
        <v>1073</v>
      </c>
      <c r="G1966" s="376"/>
      <c r="H1966" s="54" t="s">
        <v>44</v>
      </c>
      <c r="I1966" s="55"/>
      <c r="J1966" s="389"/>
      <c r="K1966" s="388"/>
      <c r="L1966" s="51">
        <v>2800</v>
      </c>
      <c r="M1966" s="51">
        <v>2800</v>
      </c>
      <c r="N1966" s="51">
        <v>2800</v>
      </c>
      <c r="O1966" s="51">
        <v>2800</v>
      </c>
      <c r="P1966" s="51">
        <v>2800</v>
      </c>
      <c r="Q1966" s="51">
        <v>2800</v>
      </c>
      <c r="R1966" s="51">
        <v>2800</v>
      </c>
      <c r="S1966" s="51">
        <v>2800</v>
      </c>
      <c r="T1966" s="51">
        <v>2800</v>
      </c>
    </row>
    <row r="1967" spans="1:20" s="10" customFormat="1" ht="65.099999999999994" customHeight="1" x14ac:dyDescent="0.3">
      <c r="A1967" s="13">
        <v>1927</v>
      </c>
      <c r="B1967" s="376"/>
      <c r="C1967" s="55" t="s">
        <v>1041</v>
      </c>
      <c r="D1967" s="56" t="s">
        <v>972</v>
      </c>
      <c r="E1967" s="54" t="s">
        <v>44</v>
      </c>
      <c r="F1967" s="53" t="s">
        <v>1074</v>
      </c>
      <c r="G1967" s="376"/>
      <c r="H1967" s="54" t="s">
        <v>44</v>
      </c>
      <c r="I1967" s="55"/>
      <c r="J1967" s="389"/>
      <c r="K1967" s="388"/>
      <c r="L1967" s="51">
        <v>109100</v>
      </c>
      <c r="M1967" s="51">
        <v>109100</v>
      </c>
      <c r="N1967" s="51">
        <v>109100</v>
      </c>
      <c r="O1967" s="51">
        <v>109100</v>
      </c>
      <c r="P1967" s="51">
        <v>109100</v>
      </c>
      <c r="Q1967" s="51">
        <v>109100</v>
      </c>
      <c r="R1967" s="51">
        <v>109100</v>
      </c>
      <c r="S1967" s="51">
        <v>109100</v>
      </c>
      <c r="T1967" s="51">
        <v>109100</v>
      </c>
    </row>
    <row r="1968" spans="1:20" s="10" customFormat="1" ht="65.099999999999994" customHeight="1" x14ac:dyDescent="0.3">
      <c r="A1968" s="13">
        <v>1928</v>
      </c>
      <c r="B1968" s="376"/>
      <c r="C1968" s="55" t="s">
        <v>1041</v>
      </c>
      <c r="D1968" s="56" t="s">
        <v>972</v>
      </c>
      <c r="E1968" s="54" t="s">
        <v>44</v>
      </c>
      <c r="F1968" s="53" t="s">
        <v>1075</v>
      </c>
      <c r="G1968" s="376"/>
      <c r="H1968" s="54" t="s">
        <v>44</v>
      </c>
      <c r="I1968" s="55"/>
      <c r="J1968" s="389"/>
      <c r="K1968" s="388"/>
      <c r="L1968" s="51">
        <v>156000</v>
      </c>
      <c r="M1968" s="51">
        <v>156000</v>
      </c>
      <c r="N1968" s="51">
        <v>156000</v>
      </c>
      <c r="O1968" s="51">
        <v>156000</v>
      </c>
      <c r="P1968" s="51">
        <v>156000</v>
      </c>
      <c r="Q1968" s="51">
        <v>156000</v>
      </c>
      <c r="R1968" s="51">
        <v>156000</v>
      </c>
      <c r="S1968" s="51">
        <v>156000</v>
      </c>
      <c r="T1968" s="51">
        <v>156000</v>
      </c>
    </row>
    <row r="1969" spans="1:20" s="10" customFormat="1" ht="65.099999999999994" customHeight="1" x14ac:dyDescent="0.3">
      <c r="A1969" s="13">
        <v>1929</v>
      </c>
      <c r="B1969" s="376"/>
      <c r="C1969" s="55" t="s">
        <v>1076</v>
      </c>
      <c r="D1969" s="56" t="s">
        <v>570</v>
      </c>
      <c r="E1969" s="55" t="s">
        <v>1077</v>
      </c>
      <c r="F1969" s="53" t="s">
        <v>1078</v>
      </c>
      <c r="G1969" s="376"/>
      <c r="H1969" s="54" t="s">
        <v>44</v>
      </c>
      <c r="I1969" s="55"/>
      <c r="J1969" s="389"/>
      <c r="K1969" s="388"/>
      <c r="L1969" s="51">
        <v>5700</v>
      </c>
      <c r="M1969" s="51">
        <v>5700</v>
      </c>
      <c r="N1969" s="51">
        <v>5700</v>
      </c>
      <c r="O1969" s="51">
        <v>5700</v>
      </c>
      <c r="P1969" s="51">
        <v>5700</v>
      </c>
      <c r="Q1969" s="51">
        <v>5700</v>
      </c>
      <c r="R1969" s="51">
        <v>5700</v>
      </c>
      <c r="S1969" s="51">
        <v>5700</v>
      </c>
      <c r="T1969" s="51">
        <v>5700</v>
      </c>
    </row>
    <row r="1970" spans="1:20" s="10" customFormat="1" ht="65.099999999999994" customHeight="1" x14ac:dyDescent="0.3">
      <c r="A1970" s="13">
        <v>1930</v>
      </c>
      <c r="B1970" s="376"/>
      <c r="C1970" s="55" t="s">
        <v>1076</v>
      </c>
      <c r="D1970" s="56" t="s">
        <v>570</v>
      </c>
      <c r="E1970" s="54" t="s">
        <v>44</v>
      </c>
      <c r="F1970" s="53" t="s">
        <v>1079</v>
      </c>
      <c r="G1970" s="376"/>
      <c r="H1970" s="54" t="s">
        <v>44</v>
      </c>
      <c r="I1970" s="55"/>
      <c r="J1970" s="389"/>
      <c r="K1970" s="388"/>
      <c r="L1970" s="51">
        <v>6600</v>
      </c>
      <c r="M1970" s="51">
        <v>6600</v>
      </c>
      <c r="N1970" s="51">
        <v>6600</v>
      </c>
      <c r="O1970" s="51">
        <v>6600</v>
      </c>
      <c r="P1970" s="51">
        <v>6600</v>
      </c>
      <c r="Q1970" s="51">
        <v>6600</v>
      </c>
      <c r="R1970" s="51">
        <v>6600</v>
      </c>
      <c r="S1970" s="51">
        <v>6600</v>
      </c>
      <c r="T1970" s="51">
        <v>6600</v>
      </c>
    </row>
    <row r="1971" spans="1:20" s="10" customFormat="1" ht="65.099999999999994" customHeight="1" x14ac:dyDescent="0.3">
      <c r="A1971" s="13">
        <v>1931</v>
      </c>
      <c r="B1971" s="376"/>
      <c r="C1971" s="55" t="s">
        <v>1076</v>
      </c>
      <c r="D1971" s="56" t="s">
        <v>570</v>
      </c>
      <c r="E1971" s="54" t="s">
        <v>44</v>
      </c>
      <c r="F1971" s="53" t="s">
        <v>1080</v>
      </c>
      <c r="G1971" s="376"/>
      <c r="H1971" s="54" t="s">
        <v>44</v>
      </c>
      <c r="I1971" s="55"/>
      <c r="J1971" s="389"/>
      <c r="K1971" s="388"/>
      <c r="L1971" s="51">
        <v>7200</v>
      </c>
      <c r="M1971" s="51">
        <v>7200</v>
      </c>
      <c r="N1971" s="51">
        <v>7200</v>
      </c>
      <c r="O1971" s="51">
        <v>7200</v>
      </c>
      <c r="P1971" s="51">
        <v>7200</v>
      </c>
      <c r="Q1971" s="51">
        <v>7200</v>
      </c>
      <c r="R1971" s="51">
        <v>7200</v>
      </c>
      <c r="S1971" s="51">
        <v>7200</v>
      </c>
      <c r="T1971" s="51">
        <v>7200</v>
      </c>
    </row>
    <row r="1972" spans="1:20" s="10" customFormat="1" ht="65.099999999999994" customHeight="1" x14ac:dyDescent="0.3">
      <c r="A1972" s="13">
        <v>1932</v>
      </c>
      <c r="B1972" s="376"/>
      <c r="C1972" s="55" t="s">
        <v>1076</v>
      </c>
      <c r="D1972" s="56" t="s">
        <v>570</v>
      </c>
      <c r="E1972" s="54" t="s">
        <v>44</v>
      </c>
      <c r="F1972" s="53" t="s">
        <v>1081</v>
      </c>
      <c r="G1972" s="376"/>
      <c r="H1972" s="54" t="s">
        <v>44</v>
      </c>
      <c r="I1972" s="55"/>
      <c r="J1972" s="389"/>
      <c r="K1972" s="388"/>
      <c r="L1972" s="51">
        <v>8400</v>
      </c>
      <c r="M1972" s="51">
        <v>8400</v>
      </c>
      <c r="N1972" s="51">
        <v>8400</v>
      </c>
      <c r="O1972" s="51">
        <v>8400</v>
      </c>
      <c r="P1972" s="51">
        <v>8400</v>
      </c>
      <c r="Q1972" s="51">
        <v>8400</v>
      </c>
      <c r="R1972" s="51">
        <v>8400</v>
      </c>
      <c r="S1972" s="51">
        <v>8400</v>
      </c>
      <c r="T1972" s="51">
        <v>8400</v>
      </c>
    </row>
    <row r="1973" spans="1:20" s="10" customFormat="1" ht="65.099999999999994" customHeight="1" x14ac:dyDescent="0.3">
      <c r="A1973" s="13">
        <v>1933</v>
      </c>
      <c r="B1973" s="376"/>
      <c r="C1973" s="55" t="s">
        <v>1076</v>
      </c>
      <c r="D1973" s="56" t="s">
        <v>570</v>
      </c>
      <c r="E1973" s="54" t="s">
        <v>44</v>
      </c>
      <c r="F1973" s="53" t="s">
        <v>1082</v>
      </c>
      <c r="G1973" s="376"/>
      <c r="H1973" s="54" t="s">
        <v>44</v>
      </c>
      <c r="I1973" s="55"/>
      <c r="J1973" s="389"/>
      <c r="K1973" s="388"/>
      <c r="L1973" s="51">
        <v>10500</v>
      </c>
      <c r="M1973" s="51">
        <v>10500</v>
      </c>
      <c r="N1973" s="51">
        <v>10500</v>
      </c>
      <c r="O1973" s="51">
        <v>10500</v>
      </c>
      <c r="P1973" s="51">
        <v>10500</v>
      </c>
      <c r="Q1973" s="51">
        <v>10500</v>
      </c>
      <c r="R1973" s="51">
        <v>10500</v>
      </c>
      <c r="S1973" s="51">
        <v>10500</v>
      </c>
      <c r="T1973" s="51">
        <v>10500</v>
      </c>
    </row>
    <row r="1974" spans="1:20" s="10" customFormat="1" ht="65.099999999999994" customHeight="1" x14ac:dyDescent="0.3">
      <c r="A1974" s="13">
        <v>1934</v>
      </c>
      <c r="B1974" s="376"/>
      <c r="C1974" s="55" t="s">
        <v>1076</v>
      </c>
      <c r="D1974" s="56" t="s">
        <v>570</v>
      </c>
      <c r="E1974" s="54" t="s">
        <v>44</v>
      </c>
      <c r="F1974" s="53" t="s">
        <v>1083</v>
      </c>
      <c r="G1974" s="376"/>
      <c r="H1974" s="54" t="s">
        <v>44</v>
      </c>
      <c r="I1974" s="55"/>
      <c r="J1974" s="389"/>
      <c r="K1974" s="388"/>
      <c r="L1974" s="51">
        <v>11800</v>
      </c>
      <c r="M1974" s="51">
        <v>11800</v>
      </c>
      <c r="N1974" s="51">
        <v>11800</v>
      </c>
      <c r="O1974" s="51">
        <v>11800</v>
      </c>
      <c r="P1974" s="51">
        <v>11800</v>
      </c>
      <c r="Q1974" s="51">
        <v>11800</v>
      </c>
      <c r="R1974" s="51">
        <v>11800</v>
      </c>
      <c r="S1974" s="51">
        <v>11800</v>
      </c>
      <c r="T1974" s="51">
        <v>11800</v>
      </c>
    </row>
    <row r="1975" spans="1:20" s="10" customFormat="1" ht="65.099999999999994" customHeight="1" x14ac:dyDescent="0.3">
      <c r="A1975" s="13">
        <v>1935</v>
      </c>
      <c r="B1975" s="376"/>
      <c r="C1975" s="55" t="s">
        <v>1076</v>
      </c>
      <c r="D1975" s="56" t="s">
        <v>570</v>
      </c>
      <c r="E1975" s="54" t="s">
        <v>44</v>
      </c>
      <c r="F1975" s="53" t="s">
        <v>1084</v>
      </c>
      <c r="G1975" s="376"/>
      <c r="H1975" s="54" t="s">
        <v>44</v>
      </c>
      <c r="I1975" s="55"/>
      <c r="J1975" s="389"/>
      <c r="K1975" s="388"/>
      <c r="L1975" s="51">
        <v>13800</v>
      </c>
      <c r="M1975" s="51">
        <v>13800</v>
      </c>
      <c r="N1975" s="51">
        <v>13800</v>
      </c>
      <c r="O1975" s="51">
        <v>13800</v>
      </c>
      <c r="P1975" s="51">
        <v>13800</v>
      </c>
      <c r="Q1975" s="51">
        <v>13800</v>
      </c>
      <c r="R1975" s="51">
        <v>13800</v>
      </c>
      <c r="S1975" s="51">
        <v>13800</v>
      </c>
      <c r="T1975" s="51">
        <v>13800</v>
      </c>
    </row>
    <row r="1976" spans="1:20" s="10" customFormat="1" ht="65.099999999999994" customHeight="1" x14ac:dyDescent="0.3">
      <c r="A1976" s="13">
        <v>1936</v>
      </c>
      <c r="B1976" s="376"/>
      <c r="C1976" s="55" t="s">
        <v>1076</v>
      </c>
      <c r="D1976" s="56" t="s">
        <v>570</v>
      </c>
      <c r="E1976" s="54" t="s">
        <v>44</v>
      </c>
      <c r="F1976" s="53" t="s">
        <v>1085</v>
      </c>
      <c r="G1976" s="376"/>
      <c r="H1976" s="54" t="s">
        <v>44</v>
      </c>
      <c r="I1976" s="55"/>
      <c r="J1976" s="389"/>
      <c r="K1976" s="388"/>
      <c r="L1976" s="51">
        <v>17700</v>
      </c>
      <c r="M1976" s="51">
        <v>17700</v>
      </c>
      <c r="N1976" s="51">
        <v>17700</v>
      </c>
      <c r="O1976" s="51">
        <v>17700</v>
      </c>
      <c r="P1976" s="51">
        <v>17700</v>
      </c>
      <c r="Q1976" s="51">
        <v>17700</v>
      </c>
      <c r="R1976" s="51">
        <v>17700</v>
      </c>
      <c r="S1976" s="51">
        <v>17700</v>
      </c>
      <c r="T1976" s="51">
        <v>17700</v>
      </c>
    </row>
    <row r="1977" spans="1:20" s="10" customFormat="1" ht="65.099999999999994" customHeight="1" x14ac:dyDescent="0.3">
      <c r="A1977" s="13">
        <v>1937</v>
      </c>
      <c r="B1977" s="376"/>
      <c r="C1977" s="55" t="s">
        <v>1076</v>
      </c>
      <c r="D1977" s="56" t="s">
        <v>570</v>
      </c>
      <c r="E1977" s="54" t="s">
        <v>44</v>
      </c>
      <c r="F1977" s="53" t="s">
        <v>1086</v>
      </c>
      <c r="G1977" s="376"/>
      <c r="H1977" s="54" t="s">
        <v>44</v>
      </c>
      <c r="I1977" s="55"/>
      <c r="J1977" s="389"/>
      <c r="K1977" s="388"/>
      <c r="L1977" s="51">
        <v>21300</v>
      </c>
      <c r="M1977" s="51">
        <v>21300</v>
      </c>
      <c r="N1977" s="51">
        <v>21300</v>
      </c>
      <c r="O1977" s="51">
        <v>21300</v>
      </c>
      <c r="P1977" s="51">
        <v>21300</v>
      </c>
      <c r="Q1977" s="51">
        <v>21300</v>
      </c>
      <c r="R1977" s="51">
        <v>21300</v>
      </c>
      <c r="S1977" s="51">
        <v>21300</v>
      </c>
      <c r="T1977" s="51">
        <v>21300</v>
      </c>
    </row>
    <row r="1978" spans="1:20" s="10" customFormat="1" ht="65.099999999999994" customHeight="1" x14ac:dyDescent="0.3">
      <c r="A1978" s="13">
        <v>1938</v>
      </c>
      <c r="B1978" s="376"/>
      <c r="C1978" s="55" t="s">
        <v>1076</v>
      </c>
      <c r="D1978" s="56" t="s">
        <v>570</v>
      </c>
      <c r="E1978" s="54" t="s">
        <v>44</v>
      </c>
      <c r="F1978" s="53" t="s">
        <v>1087</v>
      </c>
      <c r="G1978" s="376"/>
      <c r="H1978" s="54" t="s">
        <v>44</v>
      </c>
      <c r="I1978" s="55"/>
      <c r="J1978" s="389"/>
      <c r="K1978" s="388"/>
      <c r="L1978" s="51">
        <v>27100</v>
      </c>
      <c r="M1978" s="51">
        <v>27100</v>
      </c>
      <c r="N1978" s="51">
        <v>27100</v>
      </c>
      <c r="O1978" s="51">
        <v>27100</v>
      </c>
      <c r="P1978" s="51">
        <v>27100</v>
      </c>
      <c r="Q1978" s="51">
        <v>27100</v>
      </c>
      <c r="R1978" s="51">
        <v>27100</v>
      </c>
      <c r="S1978" s="51">
        <v>27100</v>
      </c>
      <c r="T1978" s="51">
        <v>27100</v>
      </c>
    </row>
    <row r="1979" spans="1:20" s="10" customFormat="1" ht="65.099999999999994" customHeight="1" x14ac:dyDescent="0.3">
      <c r="A1979" s="13">
        <v>1939</v>
      </c>
      <c r="B1979" s="376"/>
      <c r="C1979" s="55" t="s">
        <v>1076</v>
      </c>
      <c r="D1979" s="56" t="s">
        <v>570</v>
      </c>
      <c r="E1979" s="54" t="s">
        <v>44</v>
      </c>
      <c r="F1979" s="53" t="s">
        <v>1088</v>
      </c>
      <c r="G1979" s="376"/>
      <c r="H1979" s="54" t="s">
        <v>44</v>
      </c>
      <c r="I1979" s="55"/>
      <c r="J1979" s="389"/>
      <c r="K1979" s="388"/>
      <c r="L1979" s="51">
        <v>32800</v>
      </c>
      <c r="M1979" s="51">
        <v>32800</v>
      </c>
      <c r="N1979" s="51">
        <v>32800</v>
      </c>
      <c r="O1979" s="51">
        <v>32800</v>
      </c>
      <c r="P1979" s="51">
        <v>32800</v>
      </c>
      <c r="Q1979" s="51">
        <v>32800</v>
      </c>
      <c r="R1979" s="51">
        <v>32800</v>
      </c>
      <c r="S1979" s="51">
        <v>32800</v>
      </c>
      <c r="T1979" s="51">
        <v>32800</v>
      </c>
    </row>
    <row r="1980" spans="1:20" s="10" customFormat="1" ht="65.099999999999994" customHeight="1" x14ac:dyDescent="0.3">
      <c r="A1980" s="13">
        <v>1940</v>
      </c>
      <c r="B1980" s="376"/>
      <c r="C1980" s="55" t="s">
        <v>1076</v>
      </c>
      <c r="D1980" s="56" t="s">
        <v>570</v>
      </c>
      <c r="E1980" s="54" t="s">
        <v>44</v>
      </c>
      <c r="F1980" s="53" t="s">
        <v>1089</v>
      </c>
      <c r="G1980" s="376"/>
      <c r="H1980" s="54" t="s">
        <v>44</v>
      </c>
      <c r="I1980" s="55"/>
      <c r="J1980" s="389"/>
      <c r="K1980" s="388"/>
      <c r="L1980" s="51">
        <v>35900</v>
      </c>
      <c r="M1980" s="51">
        <v>35900</v>
      </c>
      <c r="N1980" s="51">
        <v>35900</v>
      </c>
      <c r="O1980" s="51">
        <v>35900</v>
      </c>
      <c r="P1980" s="51">
        <v>35900</v>
      </c>
      <c r="Q1980" s="51">
        <v>35900</v>
      </c>
      <c r="R1980" s="51">
        <v>35900</v>
      </c>
      <c r="S1980" s="51">
        <v>35900</v>
      </c>
      <c r="T1980" s="51">
        <v>35900</v>
      </c>
    </row>
    <row r="1981" spans="1:20" s="10" customFormat="1" ht="65.099999999999994" customHeight="1" x14ac:dyDescent="0.3">
      <c r="A1981" s="13">
        <v>1941</v>
      </c>
      <c r="B1981" s="376"/>
      <c r="C1981" s="55" t="s">
        <v>1076</v>
      </c>
      <c r="D1981" s="56" t="s">
        <v>570</v>
      </c>
      <c r="E1981" s="54" t="s">
        <v>44</v>
      </c>
      <c r="F1981" s="53" t="s">
        <v>1090</v>
      </c>
      <c r="G1981" s="376"/>
      <c r="H1981" s="54" t="s">
        <v>44</v>
      </c>
      <c r="I1981" s="55"/>
      <c r="J1981" s="389"/>
      <c r="K1981" s="388"/>
      <c r="L1981" s="51">
        <v>43100</v>
      </c>
      <c r="M1981" s="51">
        <v>43100</v>
      </c>
      <c r="N1981" s="51">
        <v>43100</v>
      </c>
      <c r="O1981" s="51">
        <v>43100</v>
      </c>
      <c r="P1981" s="51">
        <v>43100</v>
      </c>
      <c r="Q1981" s="51">
        <v>43100</v>
      </c>
      <c r="R1981" s="51">
        <v>43100</v>
      </c>
      <c r="S1981" s="51">
        <v>43100</v>
      </c>
      <c r="T1981" s="51">
        <v>43100</v>
      </c>
    </row>
    <row r="1982" spans="1:20" s="10" customFormat="1" ht="65.099999999999994" customHeight="1" x14ac:dyDescent="0.3">
      <c r="A1982" s="13">
        <v>1942</v>
      </c>
      <c r="B1982" s="376"/>
      <c r="C1982" s="55" t="s">
        <v>1076</v>
      </c>
      <c r="D1982" s="56" t="s">
        <v>570</v>
      </c>
      <c r="E1982" s="54" t="s">
        <v>44</v>
      </c>
      <c r="F1982" s="53" t="s">
        <v>1091</v>
      </c>
      <c r="G1982" s="376"/>
      <c r="H1982" s="54" t="s">
        <v>44</v>
      </c>
      <c r="I1982" s="55"/>
      <c r="J1982" s="389"/>
      <c r="K1982" s="388"/>
      <c r="L1982" s="51">
        <v>50000</v>
      </c>
      <c r="M1982" s="51">
        <v>50000</v>
      </c>
      <c r="N1982" s="51">
        <v>50000</v>
      </c>
      <c r="O1982" s="51">
        <v>50000</v>
      </c>
      <c r="P1982" s="51">
        <v>50000</v>
      </c>
      <c r="Q1982" s="51">
        <v>50000</v>
      </c>
      <c r="R1982" s="51">
        <v>50000</v>
      </c>
      <c r="S1982" s="51">
        <v>50000</v>
      </c>
      <c r="T1982" s="51">
        <v>50000</v>
      </c>
    </row>
    <row r="1983" spans="1:20" s="10" customFormat="1" ht="65.099999999999994" customHeight="1" x14ac:dyDescent="0.3">
      <c r="A1983" s="13">
        <v>1943</v>
      </c>
      <c r="B1983" s="376"/>
      <c r="C1983" s="55" t="s">
        <v>1076</v>
      </c>
      <c r="D1983" s="56" t="s">
        <v>570</v>
      </c>
      <c r="E1983" s="54" t="s">
        <v>44</v>
      </c>
      <c r="F1983" s="53" t="s">
        <v>1092</v>
      </c>
      <c r="G1983" s="376"/>
      <c r="H1983" s="54" t="s">
        <v>44</v>
      </c>
      <c r="I1983" s="55"/>
      <c r="J1983" s="389"/>
      <c r="K1983" s="388"/>
      <c r="L1983" s="51">
        <v>61100</v>
      </c>
      <c r="M1983" s="51">
        <v>61100</v>
      </c>
      <c r="N1983" s="51">
        <v>61100</v>
      </c>
      <c r="O1983" s="51">
        <v>61100</v>
      </c>
      <c r="P1983" s="51">
        <v>61100</v>
      </c>
      <c r="Q1983" s="51">
        <v>61100</v>
      </c>
      <c r="R1983" s="51">
        <v>61100</v>
      </c>
      <c r="S1983" s="51">
        <v>61100</v>
      </c>
      <c r="T1983" s="51">
        <v>61100</v>
      </c>
    </row>
    <row r="1984" spans="1:20" s="10" customFormat="1" ht="65.099999999999994" customHeight="1" x14ac:dyDescent="0.3">
      <c r="A1984" s="13">
        <v>1944</v>
      </c>
      <c r="B1984" s="376"/>
      <c r="C1984" s="55" t="s">
        <v>1076</v>
      </c>
      <c r="D1984" s="56" t="s">
        <v>570</v>
      </c>
      <c r="E1984" s="54" t="s">
        <v>44</v>
      </c>
      <c r="F1984" s="53" t="s">
        <v>1093</v>
      </c>
      <c r="G1984" s="376"/>
      <c r="H1984" s="54" t="s">
        <v>44</v>
      </c>
      <c r="I1984" s="55"/>
      <c r="J1984" s="389"/>
      <c r="K1984" s="388"/>
      <c r="L1984" s="51">
        <v>72000</v>
      </c>
      <c r="M1984" s="51">
        <v>72000</v>
      </c>
      <c r="N1984" s="51">
        <v>72000</v>
      </c>
      <c r="O1984" s="51">
        <v>72000</v>
      </c>
      <c r="P1984" s="51">
        <v>72000</v>
      </c>
      <c r="Q1984" s="51">
        <v>72000</v>
      </c>
      <c r="R1984" s="51">
        <v>72000</v>
      </c>
      <c r="S1984" s="51">
        <v>72000</v>
      </c>
      <c r="T1984" s="51">
        <v>72000</v>
      </c>
    </row>
    <row r="1985" spans="1:20" s="10" customFormat="1" ht="65.099999999999994" customHeight="1" x14ac:dyDescent="0.3">
      <c r="A1985" s="13">
        <v>1945</v>
      </c>
      <c r="B1985" s="376"/>
      <c r="C1985" s="55" t="s">
        <v>1076</v>
      </c>
      <c r="D1985" s="56" t="s">
        <v>570</v>
      </c>
      <c r="E1985" s="54" t="s">
        <v>44</v>
      </c>
      <c r="F1985" s="53" t="s">
        <v>1094</v>
      </c>
      <c r="G1985" s="376"/>
      <c r="H1985" s="54" t="s">
        <v>44</v>
      </c>
      <c r="I1985" s="55"/>
      <c r="J1985" s="389"/>
      <c r="K1985" s="388"/>
      <c r="L1985" s="51">
        <v>87300</v>
      </c>
      <c r="M1985" s="51">
        <v>87300</v>
      </c>
      <c r="N1985" s="51">
        <v>87300</v>
      </c>
      <c r="O1985" s="51">
        <v>87300</v>
      </c>
      <c r="P1985" s="51">
        <v>87300</v>
      </c>
      <c r="Q1985" s="51">
        <v>87300</v>
      </c>
      <c r="R1985" s="51">
        <v>87300</v>
      </c>
      <c r="S1985" s="51">
        <v>87300</v>
      </c>
      <c r="T1985" s="51">
        <v>87300</v>
      </c>
    </row>
    <row r="1986" spans="1:20" s="10" customFormat="1" ht="65.099999999999994" customHeight="1" x14ac:dyDescent="0.3">
      <c r="A1986" s="13">
        <v>1946</v>
      </c>
      <c r="B1986" s="376"/>
      <c r="C1986" s="55" t="s">
        <v>1076</v>
      </c>
      <c r="D1986" s="56" t="s">
        <v>570</v>
      </c>
      <c r="E1986" s="54" t="s">
        <v>44</v>
      </c>
      <c r="F1986" s="53" t="s">
        <v>1095</v>
      </c>
      <c r="G1986" s="376"/>
      <c r="H1986" s="54" t="s">
        <v>44</v>
      </c>
      <c r="I1986" s="55"/>
      <c r="J1986" s="389"/>
      <c r="K1986" s="388"/>
      <c r="L1986" s="51">
        <v>107000</v>
      </c>
      <c r="M1986" s="51">
        <v>107000</v>
      </c>
      <c r="N1986" s="51">
        <v>107000</v>
      </c>
      <c r="O1986" s="51">
        <v>107000</v>
      </c>
      <c r="P1986" s="51">
        <v>107000</v>
      </c>
      <c r="Q1986" s="51">
        <v>107000</v>
      </c>
      <c r="R1986" s="51">
        <v>107000</v>
      </c>
      <c r="S1986" s="51">
        <v>107000</v>
      </c>
      <c r="T1986" s="51">
        <v>107000</v>
      </c>
    </row>
    <row r="1987" spans="1:20" s="10" customFormat="1" ht="65.099999999999994" customHeight="1" x14ac:dyDescent="0.3">
      <c r="A1987" s="13">
        <v>1947</v>
      </c>
      <c r="B1987" s="376"/>
      <c r="C1987" s="55" t="s">
        <v>1076</v>
      </c>
      <c r="D1987" s="56" t="s">
        <v>570</v>
      </c>
      <c r="E1987" s="54" t="s">
        <v>44</v>
      </c>
      <c r="F1987" s="53" t="s">
        <v>1096</v>
      </c>
      <c r="G1987" s="376"/>
      <c r="H1987" s="54" t="s">
        <v>44</v>
      </c>
      <c r="I1987" s="55"/>
      <c r="J1987" s="389"/>
      <c r="K1987" s="388"/>
      <c r="L1987" s="51">
        <v>129400</v>
      </c>
      <c r="M1987" s="51">
        <v>129400</v>
      </c>
      <c r="N1987" s="51">
        <v>129400</v>
      </c>
      <c r="O1987" s="51">
        <v>129400</v>
      </c>
      <c r="P1987" s="51">
        <v>129400</v>
      </c>
      <c r="Q1987" s="51">
        <v>129400</v>
      </c>
      <c r="R1987" s="51">
        <v>129400</v>
      </c>
      <c r="S1987" s="51">
        <v>129400</v>
      </c>
      <c r="T1987" s="51">
        <v>129400</v>
      </c>
    </row>
    <row r="1988" spans="1:20" s="10" customFormat="1" ht="65.099999999999994" customHeight="1" x14ac:dyDescent="0.3">
      <c r="A1988" s="13">
        <v>1948</v>
      </c>
      <c r="B1988" s="376"/>
      <c r="C1988" s="55" t="s">
        <v>1076</v>
      </c>
      <c r="D1988" s="56" t="s">
        <v>570</v>
      </c>
      <c r="E1988" s="54" t="s">
        <v>44</v>
      </c>
      <c r="F1988" s="53" t="s">
        <v>1097</v>
      </c>
      <c r="G1988" s="376"/>
      <c r="H1988" s="54" t="s">
        <v>44</v>
      </c>
      <c r="I1988" s="55"/>
      <c r="J1988" s="389"/>
      <c r="K1988" s="388"/>
      <c r="L1988" s="51">
        <v>136500</v>
      </c>
      <c r="M1988" s="51">
        <v>136500</v>
      </c>
      <c r="N1988" s="51">
        <v>136500</v>
      </c>
      <c r="O1988" s="51">
        <v>136500</v>
      </c>
      <c r="P1988" s="51">
        <v>136500</v>
      </c>
      <c r="Q1988" s="51">
        <v>136500</v>
      </c>
      <c r="R1988" s="51">
        <v>136500</v>
      </c>
      <c r="S1988" s="51">
        <v>136500</v>
      </c>
      <c r="T1988" s="51">
        <v>136500</v>
      </c>
    </row>
    <row r="1989" spans="1:20" s="10" customFormat="1" ht="65.099999999999994" customHeight="1" x14ac:dyDescent="0.3">
      <c r="A1989" s="13">
        <v>1949</v>
      </c>
      <c r="B1989" s="376"/>
      <c r="C1989" s="55" t="s">
        <v>1076</v>
      </c>
      <c r="D1989" s="56" t="s">
        <v>570</v>
      </c>
      <c r="E1989" s="54" t="s">
        <v>44</v>
      </c>
      <c r="F1989" s="53" t="s">
        <v>1098</v>
      </c>
      <c r="G1989" s="376"/>
      <c r="H1989" s="54" t="s">
        <v>44</v>
      </c>
      <c r="I1989" s="55"/>
      <c r="J1989" s="389"/>
      <c r="K1989" s="388"/>
      <c r="L1989" s="51">
        <v>166700</v>
      </c>
      <c r="M1989" s="51">
        <v>166700</v>
      </c>
      <c r="N1989" s="51">
        <v>166700</v>
      </c>
      <c r="O1989" s="51">
        <v>166700</v>
      </c>
      <c r="P1989" s="51">
        <v>166700</v>
      </c>
      <c r="Q1989" s="51">
        <v>166700</v>
      </c>
      <c r="R1989" s="51">
        <v>166700</v>
      </c>
      <c r="S1989" s="51">
        <v>166700</v>
      </c>
      <c r="T1989" s="51">
        <v>166700</v>
      </c>
    </row>
    <row r="1990" spans="1:20" s="10" customFormat="1" ht="65.099999999999994" customHeight="1" x14ac:dyDescent="0.3">
      <c r="A1990" s="13">
        <v>1950</v>
      </c>
      <c r="B1990" s="376"/>
      <c r="C1990" s="55" t="s">
        <v>1076</v>
      </c>
      <c r="D1990" s="56" t="s">
        <v>570</v>
      </c>
      <c r="E1990" s="54" t="s">
        <v>44</v>
      </c>
      <c r="F1990" s="53" t="s">
        <v>1099</v>
      </c>
      <c r="G1990" s="376"/>
      <c r="H1990" s="54" t="s">
        <v>44</v>
      </c>
      <c r="I1990" s="55"/>
      <c r="J1990" s="389"/>
      <c r="K1990" s="388"/>
      <c r="L1990" s="51">
        <v>171300</v>
      </c>
      <c r="M1990" s="51">
        <v>171300</v>
      </c>
      <c r="N1990" s="51">
        <v>171300</v>
      </c>
      <c r="O1990" s="51">
        <v>171300</v>
      </c>
      <c r="P1990" s="51">
        <v>171300</v>
      </c>
      <c r="Q1990" s="51">
        <v>171300</v>
      </c>
      <c r="R1990" s="51">
        <v>171300</v>
      </c>
      <c r="S1990" s="51">
        <v>171300</v>
      </c>
      <c r="T1990" s="51">
        <v>171300</v>
      </c>
    </row>
    <row r="1991" spans="1:20" s="10" customFormat="1" ht="65.099999999999994" customHeight="1" x14ac:dyDescent="0.3">
      <c r="A1991" s="13">
        <v>1951</v>
      </c>
      <c r="B1991" s="376"/>
      <c r="C1991" s="55" t="s">
        <v>1076</v>
      </c>
      <c r="D1991" s="56" t="s">
        <v>570</v>
      </c>
      <c r="E1991" s="54" t="s">
        <v>44</v>
      </c>
      <c r="F1991" s="53" t="s">
        <v>1100</v>
      </c>
      <c r="G1991" s="376"/>
      <c r="H1991" s="54" t="s">
        <v>44</v>
      </c>
      <c r="I1991" s="55"/>
      <c r="J1991" s="389"/>
      <c r="K1991" s="388"/>
      <c r="L1991" s="51">
        <v>208800</v>
      </c>
      <c r="M1991" s="51">
        <v>208800</v>
      </c>
      <c r="N1991" s="51">
        <v>208800</v>
      </c>
      <c r="O1991" s="51">
        <v>208800</v>
      </c>
      <c r="P1991" s="51">
        <v>208800</v>
      </c>
      <c r="Q1991" s="51">
        <v>208800</v>
      </c>
      <c r="R1991" s="51">
        <v>208800</v>
      </c>
      <c r="S1991" s="51">
        <v>208800</v>
      </c>
      <c r="T1991" s="51">
        <v>208800</v>
      </c>
    </row>
    <row r="1992" spans="1:20" s="10" customFormat="1" ht="65.099999999999994" customHeight="1" x14ac:dyDescent="0.3">
      <c r="A1992" s="13">
        <v>1952</v>
      </c>
      <c r="B1992" s="376"/>
      <c r="C1992" s="55" t="s">
        <v>1076</v>
      </c>
      <c r="D1992" s="56" t="s">
        <v>570</v>
      </c>
      <c r="E1992" s="54" t="s">
        <v>44</v>
      </c>
      <c r="F1992" s="53" t="s">
        <v>1101</v>
      </c>
      <c r="G1992" s="376"/>
      <c r="H1992" s="54" t="s">
        <v>44</v>
      </c>
      <c r="I1992" s="55"/>
      <c r="J1992" s="389"/>
      <c r="K1992" s="388"/>
      <c r="L1992" s="51">
        <v>223600</v>
      </c>
      <c r="M1992" s="51">
        <v>223600</v>
      </c>
      <c r="N1992" s="51">
        <v>223600</v>
      </c>
      <c r="O1992" s="51">
        <v>223600</v>
      </c>
      <c r="P1992" s="51">
        <v>223600</v>
      </c>
      <c r="Q1992" s="51">
        <v>223600</v>
      </c>
      <c r="R1992" s="51">
        <v>223600</v>
      </c>
      <c r="S1992" s="51">
        <v>223600</v>
      </c>
      <c r="T1992" s="51">
        <v>223600</v>
      </c>
    </row>
    <row r="1993" spans="1:20" s="10" customFormat="1" ht="65.099999999999994" customHeight="1" x14ac:dyDescent="0.3">
      <c r="A1993" s="13">
        <v>1953</v>
      </c>
      <c r="B1993" s="376"/>
      <c r="C1993" s="55" t="s">
        <v>1076</v>
      </c>
      <c r="D1993" s="56" t="s">
        <v>570</v>
      </c>
      <c r="E1993" s="54" t="s">
        <v>44</v>
      </c>
      <c r="F1993" s="53" t="s">
        <v>1102</v>
      </c>
      <c r="G1993" s="376"/>
      <c r="H1993" s="54" t="s">
        <v>44</v>
      </c>
      <c r="I1993" s="55"/>
      <c r="J1993" s="389"/>
      <c r="K1993" s="388"/>
      <c r="L1993" s="51">
        <v>272500</v>
      </c>
      <c r="M1993" s="51">
        <v>272500</v>
      </c>
      <c r="N1993" s="51">
        <v>272500</v>
      </c>
      <c r="O1993" s="51">
        <v>272500</v>
      </c>
      <c r="P1993" s="51">
        <v>272500</v>
      </c>
      <c r="Q1993" s="51">
        <v>272500</v>
      </c>
      <c r="R1993" s="51">
        <v>272500</v>
      </c>
      <c r="S1993" s="51">
        <v>272500</v>
      </c>
      <c r="T1993" s="51">
        <v>272500</v>
      </c>
    </row>
    <row r="1994" spans="1:20" s="10" customFormat="1" ht="65.099999999999994" customHeight="1" x14ac:dyDescent="0.3">
      <c r="A1994" s="13">
        <v>1954</v>
      </c>
      <c r="B1994" s="376"/>
      <c r="C1994" s="55" t="s">
        <v>1076</v>
      </c>
      <c r="D1994" s="56" t="s">
        <v>570</v>
      </c>
      <c r="E1994" s="54" t="s">
        <v>44</v>
      </c>
      <c r="F1994" s="53" t="s">
        <v>1103</v>
      </c>
      <c r="G1994" s="376"/>
      <c r="H1994" s="54" t="s">
        <v>44</v>
      </c>
      <c r="I1994" s="55"/>
      <c r="J1994" s="389"/>
      <c r="K1994" s="388"/>
      <c r="L1994" s="51">
        <v>348900</v>
      </c>
      <c r="M1994" s="51">
        <v>348900</v>
      </c>
      <c r="N1994" s="51">
        <v>348900</v>
      </c>
      <c r="O1994" s="51">
        <v>348900</v>
      </c>
      <c r="P1994" s="51">
        <v>348900</v>
      </c>
      <c r="Q1994" s="51">
        <v>348900</v>
      </c>
      <c r="R1994" s="51">
        <v>348900</v>
      </c>
      <c r="S1994" s="51">
        <v>348900</v>
      </c>
      <c r="T1994" s="51">
        <v>348900</v>
      </c>
    </row>
    <row r="1995" spans="1:20" s="10" customFormat="1" ht="65.099999999999994" customHeight="1" x14ac:dyDescent="0.3">
      <c r="A1995" s="13">
        <v>1955</v>
      </c>
      <c r="B1995" s="376"/>
      <c r="C1995" s="55" t="s">
        <v>1076</v>
      </c>
      <c r="D1995" s="56" t="s">
        <v>570</v>
      </c>
      <c r="E1995" s="54" t="s">
        <v>44</v>
      </c>
      <c r="F1995" s="53" t="s">
        <v>1104</v>
      </c>
      <c r="G1995" s="376"/>
      <c r="H1995" s="54" t="s">
        <v>44</v>
      </c>
      <c r="I1995" s="55"/>
      <c r="J1995" s="389"/>
      <c r="K1995" s="388"/>
      <c r="L1995" s="51">
        <v>424200</v>
      </c>
      <c r="M1995" s="51">
        <v>424200</v>
      </c>
      <c r="N1995" s="51">
        <v>424200</v>
      </c>
      <c r="O1995" s="51">
        <v>424200</v>
      </c>
      <c r="P1995" s="51">
        <v>424200</v>
      </c>
      <c r="Q1995" s="51">
        <v>424200</v>
      </c>
      <c r="R1995" s="51">
        <v>424200</v>
      </c>
      <c r="S1995" s="51">
        <v>424200</v>
      </c>
      <c r="T1995" s="51">
        <v>424200</v>
      </c>
    </row>
    <row r="1996" spans="1:20" s="10" customFormat="1" ht="65.099999999999994" customHeight="1" x14ac:dyDescent="0.3">
      <c r="A1996" s="13">
        <v>1956</v>
      </c>
      <c r="B1996" s="376"/>
      <c r="C1996" s="55" t="s">
        <v>1076</v>
      </c>
      <c r="D1996" s="56" t="s">
        <v>570</v>
      </c>
      <c r="E1996" s="54" t="s">
        <v>44</v>
      </c>
      <c r="F1996" s="53" t="s">
        <v>1105</v>
      </c>
      <c r="G1996" s="376"/>
      <c r="H1996" s="54" t="s">
        <v>44</v>
      </c>
      <c r="I1996" s="55"/>
      <c r="J1996" s="389"/>
      <c r="K1996" s="388"/>
      <c r="L1996" s="51">
        <v>440200</v>
      </c>
      <c r="M1996" s="51">
        <v>440200</v>
      </c>
      <c r="N1996" s="51">
        <v>440200</v>
      </c>
      <c r="O1996" s="51">
        <v>440200</v>
      </c>
      <c r="P1996" s="51">
        <v>440200</v>
      </c>
      <c r="Q1996" s="51">
        <v>440200</v>
      </c>
      <c r="R1996" s="51">
        <v>440200</v>
      </c>
      <c r="S1996" s="51">
        <v>440200</v>
      </c>
      <c r="T1996" s="51">
        <v>440200</v>
      </c>
    </row>
    <row r="1997" spans="1:20" s="10" customFormat="1" ht="65.099999999999994" customHeight="1" x14ac:dyDescent="0.3">
      <c r="A1997" s="13">
        <v>1957</v>
      </c>
      <c r="B1997" s="376"/>
      <c r="C1997" s="55" t="s">
        <v>1076</v>
      </c>
      <c r="D1997" s="56" t="s">
        <v>570</v>
      </c>
      <c r="E1997" s="54" t="s">
        <v>44</v>
      </c>
      <c r="F1997" s="53" t="s">
        <v>1106</v>
      </c>
      <c r="G1997" s="376"/>
      <c r="H1997" s="54" t="s">
        <v>44</v>
      </c>
      <c r="I1997" s="55"/>
      <c r="J1997" s="389"/>
      <c r="K1997" s="388"/>
      <c r="L1997" s="51">
        <v>538600</v>
      </c>
      <c r="M1997" s="51">
        <v>538600</v>
      </c>
      <c r="N1997" s="51">
        <v>538600</v>
      </c>
      <c r="O1997" s="51">
        <v>538600</v>
      </c>
      <c r="P1997" s="51">
        <v>538600</v>
      </c>
      <c r="Q1997" s="51">
        <v>538600</v>
      </c>
      <c r="R1997" s="51">
        <v>538600</v>
      </c>
      <c r="S1997" s="51">
        <v>538600</v>
      </c>
      <c r="T1997" s="51">
        <v>538600</v>
      </c>
    </row>
    <row r="1998" spans="1:20" s="10" customFormat="1" ht="65.099999999999994" customHeight="1" x14ac:dyDescent="0.3">
      <c r="A1998" s="13">
        <v>1958</v>
      </c>
      <c r="B1998" s="376"/>
      <c r="C1998" s="55" t="s">
        <v>1076</v>
      </c>
      <c r="D1998" s="56" t="s">
        <v>570</v>
      </c>
      <c r="E1998" s="54" t="s">
        <v>44</v>
      </c>
      <c r="F1998" s="53" t="s">
        <v>1107</v>
      </c>
      <c r="G1998" s="376"/>
      <c r="H1998" s="54" t="s">
        <v>44</v>
      </c>
      <c r="I1998" s="55"/>
      <c r="J1998" s="389"/>
      <c r="K1998" s="388"/>
      <c r="L1998" s="51">
        <v>542400</v>
      </c>
      <c r="M1998" s="51">
        <v>542400</v>
      </c>
      <c r="N1998" s="51">
        <v>542400</v>
      </c>
      <c r="O1998" s="51">
        <v>542400</v>
      </c>
      <c r="P1998" s="51">
        <v>542400</v>
      </c>
      <c r="Q1998" s="51">
        <v>542400</v>
      </c>
      <c r="R1998" s="51">
        <v>542400</v>
      </c>
      <c r="S1998" s="51">
        <v>542400</v>
      </c>
      <c r="T1998" s="51">
        <v>542400</v>
      </c>
    </row>
    <row r="1999" spans="1:20" s="10" customFormat="1" ht="65.099999999999994" customHeight="1" x14ac:dyDescent="0.3">
      <c r="A1999" s="13">
        <v>1959</v>
      </c>
      <c r="B1999" s="376"/>
      <c r="C1999" s="55" t="s">
        <v>1076</v>
      </c>
      <c r="D1999" s="56" t="s">
        <v>570</v>
      </c>
      <c r="E1999" s="54" t="s">
        <v>44</v>
      </c>
      <c r="F1999" s="53" t="s">
        <v>1108</v>
      </c>
      <c r="G1999" s="376"/>
      <c r="H1999" s="54" t="s">
        <v>44</v>
      </c>
      <c r="I1999" s="55"/>
      <c r="J1999" s="389"/>
      <c r="K1999" s="388"/>
      <c r="L1999" s="51">
        <v>663400</v>
      </c>
      <c r="M1999" s="51">
        <v>663400</v>
      </c>
      <c r="N1999" s="51">
        <v>663400</v>
      </c>
      <c r="O1999" s="51">
        <v>663400</v>
      </c>
      <c r="P1999" s="51">
        <v>663400</v>
      </c>
      <c r="Q1999" s="51">
        <v>663400</v>
      </c>
      <c r="R1999" s="51">
        <v>663400</v>
      </c>
      <c r="S1999" s="51">
        <v>663400</v>
      </c>
      <c r="T1999" s="51">
        <v>663400</v>
      </c>
    </row>
    <row r="2000" spans="1:20" s="10" customFormat="1" ht="65.099999999999994" customHeight="1" x14ac:dyDescent="0.3">
      <c r="A2000" s="13">
        <v>1960</v>
      </c>
      <c r="B2000" s="376"/>
      <c r="C2000" s="55" t="s">
        <v>1076</v>
      </c>
      <c r="D2000" s="56" t="s">
        <v>570</v>
      </c>
      <c r="E2000" s="54" t="s">
        <v>44</v>
      </c>
      <c r="F2000" s="53" t="s">
        <v>1109</v>
      </c>
      <c r="G2000" s="376"/>
      <c r="H2000" s="54" t="s">
        <v>44</v>
      </c>
      <c r="I2000" s="55"/>
      <c r="J2000" s="389"/>
      <c r="K2000" s="388"/>
      <c r="L2000" s="51">
        <v>677800</v>
      </c>
      <c r="M2000" s="51">
        <v>677800</v>
      </c>
      <c r="N2000" s="51">
        <v>677800</v>
      </c>
      <c r="O2000" s="51">
        <v>677800</v>
      </c>
      <c r="P2000" s="51">
        <v>677800</v>
      </c>
      <c r="Q2000" s="51">
        <v>677800</v>
      </c>
      <c r="R2000" s="51">
        <v>677800</v>
      </c>
      <c r="S2000" s="51">
        <v>677800</v>
      </c>
      <c r="T2000" s="51">
        <v>677800</v>
      </c>
    </row>
    <row r="2001" spans="1:20" s="10" customFormat="1" ht="65.099999999999994" customHeight="1" x14ac:dyDescent="0.3">
      <c r="A2001" s="13">
        <v>1961</v>
      </c>
      <c r="B2001" s="376"/>
      <c r="C2001" s="55" t="s">
        <v>1076</v>
      </c>
      <c r="D2001" s="56" t="s">
        <v>570</v>
      </c>
      <c r="E2001" s="54" t="s">
        <v>44</v>
      </c>
      <c r="F2001" s="53" t="s">
        <v>1110</v>
      </c>
      <c r="G2001" s="376"/>
      <c r="H2001" s="54" t="s">
        <v>44</v>
      </c>
      <c r="I2001" s="55"/>
      <c r="J2001" s="389"/>
      <c r="K2001" s="388"/>
      <c r="L2001" s="51">
        <v>831400</v>
      </c>
      <c r="M2001" s="51">
        <v>831400</v>
      </c>
      <c r="N2001" s="51">
        <v>831400</v>
      </c>
      <c r="O2001" s="51">
        <v>831400</v>
      </c>
      <c r="P2001" s="51">
        <v>831400</v>
      </c>
      <c r="Q2001" s="51">
        <v>831400</v>
      </c>
      <c r="R2001" s="51">
        <v>831400</v>
      </c>
      <c r="S2001" s="51">
        <v>831400</v>
      </c>
      <c r="T2001" s="51">
        <v>831400</v>
      </c>
    </row>
    <row r="2002" spans="1:20" s="10" customFormat="1" ht="65.099999999999994" customHeight="1" x14ac:dyDescent="0.3">
      <c r="A2002" s="13">
        <v>1962</v>
      </c>
      <c r="B2002" s="376"/>
      <c r="C2002" s="55" t="s">
        <v>1076</v>
      </c>
      <c r="D2002" s="56" t="s">
        <v>570</v>
      </c>
      <c r="E2002" s="54" t="s">
        <v>44</v>
      </c>
      <c r="F2002" s="53" t="s">
        <v>1111</v>
      </c>
      <c r="G2002" s="376"/>
      <c r="H2002" s="54" t="s">
        <v>44</v>
      </c>
      <c r="I2002" s="55"/>
      <c r="J2002" s="389"/>
      <c r="K2002" s="388"/>
      <c r="L2002" s="51">
        <v>862900</v>
      </c>
      <c r="M2002" s="51">
        <v>862900</v>
      </c>
      <c r="N2002" s="51">
        <v>862900</v>
      </c>
      <c r="O2002" s="51">
        <v>862900</v>
      </c>
      <c r="P2002" s="51">
        <v>862900</v>
      </c>
      <c r="Q2002" s="51">
        <v>862900</v>
      </c>
      <c r="R2002" s="51">
        <v>862900</v>
      </c>
      <c r="S2002" s="51">
        <v>862900</v>
      </c>
      <c r="T2002" s="51">
        <v>862900</v>
      </c>
    </row>
    <row r="2003" spans="1:20" s="10" customFormat="1" ht="65.099999999999994" customHeight="1" x14ac:dyDescent="0.3">
      <c r="A2003" s="13">
        <v>1963</v>
      </c>
      <c r="B2003" s="376"/>
      <c r="C2003" s="55" t="s">
        <v>1076</v>
      </c>
      <c r="D2003" s="56" t="s">
        <v>570</v>
      </c>
      <c r="E2003" s="54" t="s">
        <v>44</v>
      </c>
      <c r="F2003" s="53" t="s">
        <v>1112</v>
      </c>
      <c r="G2003" s="376"/>
      <c r="H2003" s="54" t="s">
        <v>44</v>
      </c>
      <c r="I2003" s="55"/>
      <c r="J2003" s="389"/>
      <c r="K2003" s="388"/>
      <c r="L2003" s="51">
        <v>1053600</v>
      </c>
      <c r="M2003" s="51">
        <v>1053600</v>
      </c>
      <c r="N2003" s="51">
        <v>1053600</v>
      </c>
      <c r="O2003" s="51">
        <v>1053600</v>
      </c>
      <c r="P2003" s="51">
        <v>1053600</v>
      </c>
      <c r="Q2003" s="51">
        <v>1053600</v>
      </c>
      <c r="R2003" s="51">
        <v>1053600</v>
      </c>
      <c r="S2003" s="51">
        <v>1053600</v>
      </c>
      <c r="T2003" s="51">
        <v>1053600</v>
      </c>
    </row>
    <row r="2004" spans="1:20" s="10" customFormat="1" ht="65.099999999999994" customHeight="1" x14ac:dyDescent="0.3">
      <c r="A2004" s="13">
        <v>1964</v>
      </c>
      <c r="B2004" s="376"/>
      <c r="C2004" s="55" t="s">
        <v>1113</v>
      </c>
      <c r="D2004" s="56" t="s">
        <v>570</v>
      </c>
      <c r="E2004" s="55" t="s">
        <v>1114</v>
      </c>
      <c r="F2004" s="53" t="s">
        <v>1115</v>
      </c>
      <c r="G2004" s="376"/>
      <c r="H2004" s="54" t="s">
        <v>44</v>
      </c>
      <c r="I2004" s="55"/>
      <c r="J2004" s="389"/>
      <c r="K2004" s="388"/>
      <c r="L2004" s="51">
        <v>4400</v>
      </c>
      <c r="M2004" s="51">
        <v>4400</v>
      </c>
      <c r="N2004" s="51">
        <v>4400</v>
      </c>
      <c r="O2004" s="51">
        <v>4400</v>
      </c>
      <c r="P2004" s="51">
        <v>4400</v>
      </c>
      <c r="Q2004" s="51">
        <v>4400</v>
      </c>
      <c r="R2004" s="51">
        <v>4400</v>
      </c>
      <c r="S2004" s="51">
        <v>4400</v>
      </c>
      <c r="T2004" s="51">
        <v>4400</v>
      </c>
    </row>
    <row r="2005" spans="1:20" s="10" customFormat="1" ht="65.099999999999994" customHeight="1" x14ac:dyDescent="0.3">
      <c r="A2005" s="13">
        <v>1965</v>
      </c>
      <c r="B2005" s="376"/>
      <c r="C2005" s="55" t="s">
        <v>1113</v>
      </c>
      <c r="D2005" s="56" t="s">
        <v>570</v>
      </c>
      <c r="E2005" s="54" t="s">
        <v>44</v>
      </c>
      <c r="F2005" s="53" t="s">
        <v>1116</v>
      </c>
      <c r="G2005" s="376"/>
      <c r="H2005" s="54" t="s">
        <v>44</v>
      </c>
      <c r="I2005" s="55"/>
      <c r="J2005" s="389"/>
      <c r="K2005" s="388"/>
      <c r="L2005" s="51">
        <v>5000</v>
      </c>
      <c r="M2005" s="51">
        <v>5000</v>
      </c>
      <c r="N2005" s="51">
        <v>5000</v>
      </c>
      <c r="O2005" s="51">
        <v>5000</v>
      </c>
      <c r="P2005" s="51">
        <v>5000</v>
      </c>
      <c r="Q2005" s="51">
        <v>5000</v>
      </c>
      <c r="R2005" s="51">
        <v>5000</v>
      </c>
      <c r="S2005" s="51">
        <v>5000</v>
      </c>
      <c r="T2005" s="51">
        <v>5000</v>
      </c>
    </row>
    <row r="2006" spans="1:20" s="10" customFormat="1" ht="65.099999999999994" customHeight="1" x14ac:dyDescent="0.3">
      <c r="A2006" s="13">
        <v>1966</v>
      </c>
      <c r="B2006" s="376"/>
      <c r="C2006" s="55" t="s">
        <v>1113</v>
      </c>
      <c r="D2006" s="56" t="s">
        <v>570</v>
      </c>
      <c r="E2006" s="54" t="s">
        <v>44</v>
      </c>
      <c r="F2006" s="53" t="s">
        <v>1117</v>
      </c>
      <c r="G2006" s="376"/>
      <c r="H2006" s="54" t="s">
        <v>44</v>
      </c>
      <c r="I2006" s="55"/>
      <c r="J2006" s="389"/>
      <c r="K2006" s="388"/>
      <c r="L2006" s="51">
        <v>6200</v>
      </c>
      <c r="M2006" s="51">
        <v>6200</v>
      </c>
      <c r="N2006" s="51">
        <v>6200</v>
      </c>
      <c r="O2006" s="51">
        <v>6200</v>
      </c>
      <c r="P2006" s="51">
        <v>6200</v>
      </c>
      <c r="Q2006" s="51">
        <v>6200</v>
      </c>
      <c r="R2006" s="51">
        <v>6200</v>
      </c>
      <c r="S2006" s="51">
        <v>6200</v>
      </c>
      <c r="T2006" s="51">
        <v>6200</v>
      </c>
    </row>
    <row r="2007" spans="1:20" s="10" customFormat="1" ht="65.099999999999994" customHeight="1" x14ac:dyDescent="0.3">
      <c r="A2007" s="13">
        <v>1967</v>
      </c>
      <c r="B2007" s="376"/>
      <c r="C2007" s="55" t="s">
        <v>1113</v>
      </c>
      <c r="D2007" s="56" t="s">
        <v>570</v>
      </c>
      <c r="E2007" s="54" t="s">
        <v>44</v>
      </c>
      <c r="F2007" s="53" t="s">
        <v>1118</v>
      </c>
      <c r="G2007" s="376"/>
      <c r="H2007" s="54" t="s">
        <v>44</v>
      </c>
      <c r="I2007" s="55"/>
      <c r="J2007" s="389"/>
      <c r="K2007" s="388"/>
      <c r="L2007" s="51">
        <v>7100</v>
      </c>
      <c r="M2007" s="51">
        <v>7100</v>
      </c>
      <c r="N2007" s="51">
        <v>7100</v>
      </c>
      <c r="O2007" s="51">
        <v>7100</v>
      </c>
      <c r="P2007" s="51">
        <v>7100</v>
      </c>
      <c r="Q2007" s="51">
        <v>7100</v>
      </c>
      <c r="R2007" s="51">
        <v>7100</v>
      </c>
      <c r="S2007" s="51">
        <v>7100</v>
      </c>
      <c r="T2007" s="51">
        <v>7100</v>
      </c>
    </row>
    <row r="2008" spans="1:20" s="10" customFormat="1" ht="65.099999999999994" customHeight="1" x14ac:dyDescent="0.3">
      <c r="A2008" s="13">
        <v>1968</v>
      </c>
      <c r="B2008" s="376"/>
      <c r="C2008" s="55" t="s">
        <v>1113</v>
      </c>
      <c r="D2008" s="56" t="s">
        <v>570</v>
      </c>
      <c r="E2008" s="54" t="s">
        <v>44</v>
      </c>
      <c r="F2008" s="53" t="s">
        <v>1119</v>
      </c>
      <c r="G2008" s="376"/>
      <c r="H2008" s="54" t="s">
        <v>44</v>
      </c>
      <c r="I2008" s="55"/>
      <c r="J2008" s="389"/>
      <c r="K2008" s="388"/>
      <c r="L2008" s="51">
        <v>8400</v>
      </c>
      <c r="M2008" s="51">
        <v>8400</v>
      </c>
      <c r="N2008" s="51">
        <v>8400</v>
      </c>
      <c r="O2008" s="51">
        <v>8400</v>
      </c>
      <c r="P2008" s="51">
        <v>8400</v>
      </c>
      <c r="Q2008" s="51">
        <v>8400</v>
      </c>
      <c r="R2008" s="51">
        <v>8400</v>
      </c>
      <c r="S2008" s="51">
        <v>8400</v>
      </c>
      <c r="T2008" s="51">
        <v>8400</v>
      </c>
    </row>
    <row r="2009" spans="1:20" s="10" customFormat="1" ht="65.099999999999994" customHeight="1" x14ac:dyDescent="0.3">
      <c r="A2009" s="13">
        <v>1969</v>
      </c>
      <c r="B2009" s="376"/>
      <c r="C2009" s="55" t="s">
        <v>1113</v>
      </c>
      <c r="D2009" s="56" t="s">
        <v>570</v>
      </c>
      <c r="E2009" s="54" t="s">
        <v>44</v>
      </c>
      <c r="F2009" s="53" t="s">
        <v>1120</v>
      </c>
      <c r="G2009" s="376"/>
      <c r="H2009" s="54" t="s">
        <v>44</v>
      </c>
      <c r="I2009" s="55"/>
      <c r="J2009" s="389"/>
      <c r="K2009" s="388"/>
      <c r="L2009" s="51">
        <v>9700</v>
      </c>
      <c r="M2009" s="51">
        <v>9700</v>
      </c>
      <c r="N2009" s="51">
        <v>9700</v>
      </c>
      <c r="O2009" s="51">
        <v>9700</v>
      </c>
      <c r="P2009" s="51">
        <v>9700</v>
      </c>
      <c r="Q2009" s="51">
        <v>9700</v>
      </c>
      <c r="R2009" s="51">
        <v>9700</v>
      </c>
      <c r="S2009" s="51">
        <v>9700</v>
      </c>
      <c r="T2009" s="51">
        <v>9700</v>
      </c>
    </row>
    <row r="2010" spans="1:20" s="10" customFormat="1" ht="65.099999999999994" customHeight="1" x14ac:dyDescent="0.3">
      <c r="A2010" s="13">
        <v>1970</v>
      </c>
      <c r="B2010" s="376"/>
      <c r="C2010" s="55" t="s">
        <v>1113</v>
      </c>
      <c r="D2010" s="56" t="s">
        <v>570</v>
      </c>
      <c r="E2010" s="54" t="s">
        <v>44</v>
      </c>
      <c r="F2010" s="53" t="s">
        <v>1121</v>
      </c>
      <c r="G2010" s="376"/>
      <c r="H2010" s="54" t="s">
        <v>44</v>
      </c>
      <c r="I2010" s="55"/>
      <c r="J2010" s="389"/>
      <c r="K2010" s="388"/>
      <c r="L2010" s="51">
        <v>17000</v>
      </c>
      <c r="M2010" s="51">
        <v>17000</v>
      </c>
      <c r="N2010" s="51">
        <v>17000</v>
      </c>
      <c r="O2010" s="51">
        <v>17000</v>
      </c>
      <c r="P2010" s="51">
        <v>17000</v>
      </c>
      <c r="Q2010" s="51">
        <v>17000</v>
      </c>
      <c r="R2010" s="51">
        <v>17000</v>
      </c>
      <c r="S2010" s="51">
        <v>17000</v>
      </c>
      <c r="T2010" s="51">
        <v>17000</v>
      </c>
    </row>
    <row r="2011" spans="1:20" s="10" customFormat="1" ht="65.099999999999994" customHeight="1" x14ac:dyDescent="0.3">
      <c r="A2011" s="13">
        <v>1971</v>
      </c>
      <c r="B2011" s="376"/>
      <c r="C2011" s="55" t="s">
        <v>1113</v>
      </c>
      <c r="D2011" s="56" t="s">
        <v>570</v>
      </c>
      <c r="E2011" s="54" t="s">
        <v>44</v>
      </c>
      <c r="F2011" s="53" t="s">
        <v>1122</v>
      </c>
      <c r="G2011" s="376"/>
      <c r="H2011" s="54" t="s">
        <v>44</v>
      </c>
      <c r="I2011" s="55"/>
      <c r="J2011" s="389"/>
      <c r="K2011" s="388"/>
      <c r="L2011" s="51">
        <v>19600</v>
      </c>
      <c r="M2011" s="51">
        <v>19600</v>
      </c>
      <c r="N2011" s="51">
        <v>19600</v>
      </c>
      <c r="O2011" s="51">
        <v>19600</v>
      </c>
      <c r="P2011" s="51">
        <v>19600</v>
      </c>
      <c r="Q2011" s="51">
        <v>19600</v>
      </c>
      <c r="R2011" s="51">
        <v>19600</v>
      </c>
      <c r="S2011" s="51">
        <v>19600</v>
      </c>
      <c r="T2011" s="51">
        <v>19600</v>
      </c>
    </row>
    <row r="2012" spans="1:20" s="10" customFormat="1" ht="65.099999999999994" customHeight="1" x14ac:dyDescent="0.3">
      <c r="A2012" s="13">
        <v>1972</v>
      </c>
      <c r="B2012" s="376"/>
      <c r="C2012" s="55" t="s">
        <v>1123</v>
      </c>
      <c r="D2012" s="56" t="s">
        <v>570</v>
      </c>
      <c r="E2012" s="54" t="s">
        <v>44</v>
      </c>
      <c r="F2012" s="53" t="s">
        <v>1126</v>
      </c>
      <c r="G2012" s="376"/>
      <c r="H2012" s="54" t="s">
        <v>44</v>
      </c>
      <c r="I2012" s="55"/>
      <c r="J2012" s="389"/>
      <c r="K2012" s="388"/>
      <c r="L2012" s="51">
        <v>2500</v>
      </c>
      <c r="M2012" s="51">
        <v>2500</v>
      </c>
      <c r="N2012" s="51">
        <v>2500</v>
      </c>
      <c r="O2012" s="51">
        <v>2500</v>
      </c>
      <c r="P2012" s="51">
        <v>2500</v>
      </c>
      <c r="Q2012" s="51">
        <v>2500</v>
      </c>
      <c r="R2012" s="51">
        <v>2500</v>
      </c>
      <c r="S2012" s="51">
        <v>2500</v>
      </c>
      <c r="T2012" s="51">
        <v>2500</v>
      </c>
    </row>
    <row r="2013" spans="1:20" s="10" customFormat="1" ht="65.099999999999994" customHeight="1" x14ac:dyDescent="0.3">
      <c r="A2013" s="13">
        <v>1973</v>
      </c>
      <c r="B2013" s="376"/>
      <c r="C2013" s="55" t="s">
        <v>1123</v>
      </c>
      <c r="D2013" s="56" t="s">
        <v>570</v>
      </c>
      <c r="E2013" s="54" t="s">
        <v>44</v>
      </c>
      <c r="F2013" s="53" t="s">
        <v>1125</v>
      </c>
      <c r="G2013" s="376"/>
      <c r="H2013" s="54" t="s">
        <v>44</v>
      </c>
      <c r="I2013" s="55"/>
      <c r="J2013" s="389"/>
      <c r="K2013" s="388"/>
      <c r="L2013" s="51">
        <v>3000</v>
      </c>
      <c r="M2013" s="51">
        <v>3000</v>
      </c>
      <c r="N2013" s="51">
        <v>3000</v>
      </c>
      <c r="O2013" s="51">
        <v>3000</v>
      </c>
      <c r="P2013" s="51">
        <v>3000</v>
      </c>
      <c r="Q2013" s="51">
        <v>3000</v>
      </c>
      <c r="R2013" s="51">
        <v>3000</v>
      </c>
      <c r="S2013" s="51">
        <v>3000</v>
      </c>
      <c r="T2013" s="51">
        <v>3000</v>
      </c>
    </row>
    <row r="2014" spans="1:20" s="10" customFormat="1" ht="65.099999999999994" customHeight="1" x14ac:dyDescent="0.3">
      <c r="A2014" s="13">
        <v>1974</v>
      </c>
      <c r="B2014" s="376"/>
      <c r="C2014" s="55" t="s">
        <v>1123</v>
      </c>
      <c r="D2014" s="56" t="s">
        <v>570</v>
      </c>
      <c r="E2014" s="54" t="s">
        <v>44</v>
      </c>
      <c r="F2014" s="53" t="s">
        <v>1124</v>
      </c>
      <c r="G2014" s="376"/>
      <c r="H2014" s="54" t="s">
        <v>44</v>
      </c>
      <c r="I2014" s="55"/>
      <c r="J2014" s="389"/>
      <c r="K2014" s="388"/>
      <c r="L2014" s="51">
        <v>4200</v>
      </c>
      <c r="M2014" s="51">
        <v>4200</v>
      </c>
      <c r="N2014" s="51">
        <v>4200</v>
      </c>
      <c r="O2014" s="51">
        <v>4200</v>
      </c>
      <c r="P2014" s="51">
        <v>4200</v>
      </c>
      <c r="Q2014" s="51">
        <v>4200</v>
      </c>
      <c r="R2014" s="51">
        <v>4200</v>
      </c>
      <c r="S2014" s="51">
        <v>4200</v>
      </c>
      <c r="T2014" s="51">
        <v>4200</v>
      </c>
    </row>
    <row r="2015" spans="1:20" s="10" customFormat="1" ht="65.099999999999994" customHeight="1" x14ac:dyDescent="0.3">
      <c r="A2015" s="13">
        <v>1975</v>
      </c>
      <c r="B2015" s="376"/>
      <c r="C2015" s="55" t="s">
        <v>1076</v>
      </c>
      <c r="D2015" s="56" t="s">
        <v>570</v>
      </c>
      <c r="E2015" s="55" t="s">
        <v>1700</v>
      </c>
      <c r="F2015" s="53" t="s">
        <v>1701</v>
      </c>
      <c r="G2015" s="376" t="s">
        <v>1702</v>
      </c>
      <c r="H2015" s="54" t="s">
        <v>17</v>
      </c>
      <c r="I2015" s="373" t="s">
        <v>1842</v>
      </c>
      <c r="J2015" s="389" t="s">
        <v>2527</v>
      </c>
      <c r="K2015" s="53"/>
      <c r="L2015" s="51">
        <v>9790</v>
      </c>
      <c r="M2015" s="51">
        <v>9790</v>
      </c>
      <c r="N2015" s="51">
        <v>9790</v>
      </c>
      <c r="O2015" s="51">
        <v>9790</v>
      </c>
      <c r="P2015" s="51">
        <v>9790</v>
      </c>
      <c r="Q2015" s="51">
        <v>9790</v>
      </c>
      <c r="R2015" s="51">
        <v>9790</v>
      </c>
      <c r="S2015" s="51">
        <v>9790</v>
      </c>
      <c r="T2015" s="51">
        <v>9790</v>
      </c>
    </row>
    <row r="2016" spans="1:20" s="10" customFormat="1" ht="65.099999999999994" customHeight="1" x14ac:dyDescent="0.3">
      <c r="A2016" s="13">
        <v>1976</v>
      </c>
      <c r="B2016" s="376"/>
      <c r="C2016" s="55" t="s">
        <v>1076</v>
      </c>
      <c r="D2016" s="56" t="s">
        <v>570</v>
      </c>
      <c r="E2016" s="55" t="s">
        <v>1700</v>
      </c>
      <c r="F2016" s="53" t="s">
        <v>1703</v>
      </c>
      <c r="G2016" s="376"/>
      <c r="H2016" s="54" t="s">
        <v>44</v>
      </c>
      <c r="I2016" s="373"/>
      <c r="J2016" s="389"/>
      <c r="K2016" s="53"/>
      <c r="L2016" s="51">
        <v>11690</v>
      </c>
      <c r="M2016" s="51">
        <v>11690</v>
      </c>
      <c r="N2016" s="51">
        <v>11690</v>
      </c>
      <c r="O2016" s="51">
        <v>11690</v>
      </c>
      <c r="P2016" s="51">
        <v>11690</v>
      </c>
      <c r="Q2016" s="51">
        <v>11690</v>
      </c>
      <c r="R2016" s="51">
        <v>11690</v>
      </c>
      <c r="S2016" s="51">
        <v>11690</v>
      </c>
      <c r="T2016" s="51">
        <v>11690</v>
      </c>
    </row>
    <row r="2017" spans="1:20" s="10" customFormat="1" ht="65.099999999999994" customHeight="1" x14ac:dyDescent="0.3">
      <c r="A2017" s="13">
        <v>1977</v>
      </c>
      <c r="B2017" s="376"/>
      <c r="C2017" s="55" t="s">
        <v>1076</v>
      </c>
      <c r="D2017" s="56" t="s">
        <v>570</v>
      </c>
      <c r="E2017" s="55" t="s">
        <v>1700</v>
      </c>
      <c r="F2017" s="53" t="s">
        <v>1704</v>
      </c>
      <c r="G2017" s="376"/>
      <c r="H2017" s="54" t="s">
        <v>44</v>
      </c>
      <c r="I2017" s="373"/>
      <c r="J2017" s="389"/>
      <c r="K2017" s="53"/>
      <c r="L2017" s="51">
        <v>13690</v>
      </c>
      <c r="M2017" s="51">
        <v>13690</v>
      </c>
      <c r="N2017" s="51">
        <v>13690</v>
      </c>
      <c r="O2017" s="51">
        <v>13690</v>
      </c>
      <c r="P2017" s="51">
        <v>13690</v>
      </c>
      <c r="Q2017" s="51">
        <v>13690</v>
      </c>
      <c r="R2017" s="51">
        <v>13690</v>
      </c>
      <c r="S2017" s="51">
        <v>13690</v>
      </c>
      <c r="T2017" s="51">
        <v>13690</v>
      </c>
    </row>
    <row r="2018" spans="1:20" s="10" customFormat="1" ht="65.099999999999994" customHeight="1" x14ac:dyDescent="0.3">
      <c r="A2018" s="13">
        <v>1978</v>
      </c>
      <c r="B2018" s="376"/>
      <c r="C2018" s="55" t="s">
        <v>1076</v>
      </c>
      <c r="D2018" s="56" t="s">
        <v>570</v>
      </c>
      <c r="E2018" s="55" t="s">
        <v>1700</v>
      </c>
      <c r="F2018" s="53" t="s">
        <v>1705</v>
      </c>
      <c r="G2018" s="376"/>
      <c r="H2018" s="54" t="s">
        <v>44</v>
      </c>
      <c r="I2018" s="373"/>
      <c r="J2018" s="389"/>
      <c r="K2018" s="53"/>
      <c r="L2018" s="51">
        <v>13140</v>
      </c>
      <c r="M2018" s="51">
        <v>13140</v>
      </c>
      <c r="N2018" s="51">
        <v>13140</v>
      </c>
      <c r="O2018" s="51">
        <v>13140</v>
      </c>
      <c r="P2018" s="51">
        <v>13140</v>
      </c>
      <c r="Q2018" s="51">
        <v>13140</v>
      </c>
      <c r="R2018" s="51">
        <v>13140</v>
      </c>
      <c r="S2018" s="51">
        <v>13140</v>
      </c>
      <c r="T2018" s="51">
        <v>13140</v>
      </c>
    </row>
    <row r="2019" spans="1:20" s="10" customFormat="1" ht="65.099999999999994" customHeight="1" x14ac:dyDescent="0.3">
      <c r="A2019" s="13">
        <v>1979</v>
      </c>
      <c r="B2019" s="376"/>
      <c r="C2019" s="55" t="s">
        <v>1076</v>
      </c>
      <c r="D2019" s="56" t="s">
        <v>570</v>
      </c>
      <c r="E2019" s="55" t="s">
        <v>1700</v>
      </c>
      <c r="F2019" s="53" t="s">
        <v>1706</v>
      </c>
      <c r="G2019" s="376"/>
      <c r="H2019" s="54" t="s">
        <v>44</v>
      </c>
      <c r="I2019" s="373"/>
      <c r="J2019" s="389"/>
      <c r="K2019" s="53"/>
      <c r="L2019" s="51">
        <v>16040</v>
      </c>
      <c r="M2019" s="51">
        <v>16040</v>
      </c>
      <c r="N2019" s="51">
        <v>16040</v>
      </c>
      <c r="O2019" s="51">
        <v>16040</v>
      </c>
      <c r="P2019" s="51">
        <v>16040</v>
      </c>
      <c r="Q2019" s="51">
        <v>16040</v>
      </c>
      <c r="R2019" s="51">
        <v>16040</v>
      </c>
      <c r="S2019" s="51">
        <v>16040</v>
      </c>
      <c r="T2019" s="51">
        <v>16040</v>
      </c>
    </row>
    <row r="2020" spans="1:20" s="10" customFormat="1" ht="65.099999999999994" customHeight="1" x14ac:dyDescent="0.3">
      <c r="A2020" s="13">
        <v>1980</v>
      </c>
      <c r="B2020" s="376"/>
      <c r="C2020" s="55" t="s">
        <v>1076</v>
      </c>
      <c r="D2020" s="56" t="s">
        <v>570</v>
      </c>
      <c r="E2020" s="55" t="s">
        <v>1700</v>
      </c>
      <c r="F2020" s="53" t="s">
        <v>1707</v>
      </c>
      <c r="G2020" s="376"/>
      <c r="H2020" s="54" t="s">
        <v>44</v>
      </c>
      <c r="I2020" s="373"/>
      <c r="J2020" s="389"/>
      <c r="K2020" s="53"/>
      <c r="L2020" s="51">
        <v>18760</v>
      </c>
      <c r="M2020" s="51">
        <v>18760</v>
      </c>
      <c r="N2020" s="51">
        <v>18760</v>
      </c>
      <c r="O2020" s="51">
        <v>18760</v>
      </c>
      <c r="P2020" s="51">
        <v>18760</v>
      </c>
      <c r="Q2020" s="51">
        <v>18760</v>
      </c>
      <c r="R2020" s="51">
        <v>18760</v>
      </c>
      <c r="S2020" s="51">
        <v>18760</v>
      </c>
      <c r="T2020" s="51">
        <v>18760</v>
      </c>
    </row>
    <row r="2021" spans="1:20" s="10" customFormat="1" ht="65.099999999999994" customHeight="1" x14ac:dyDescent="0.3">
      <c r="A2021" s="13">
        <v>1981</v>
      </c>
      <c r="B2021" s="376"/>
      <c r="C2021" s="55" t="s">
        <v>1076</v>
      </c>
      <c r="D2021" s="56" t="s">
        <v>570</v>
      </c>
      <c r="E2021" s="55" t="s">
        <v>1700</v>
      </c>
      <c r="F2021" s="53" t="s">
        <v>1708</v>
      </c>
      <c r="G2021" s="376"/>
      <c r="H2021" s="54" t="s">
        <v>44</v>
      </c>
      <c r="I2021" s="373"/>
      <c r="J2021" s="389"/>
      <c r="K2021" s="53"/>
      <c r="L2021" s="51">
        <v>16590</v>
      </c>
      <c r="M2021" s="51">
        <v>16590</v>
      </c>
      <c r="N2021" s="51">
        <v>16590</v>
      </c>
      <c r="O2021" s="51">
        <v>16590</v>
      </c>
      <c r="P2021" s="51">
        <v>16590</v>
      </c>
      <c r="Q2021" s="51">
        <v>16590</v>
      </c>
      <c r="R2021" s="51">
        <v>16590</v>
      </c>
      <c r="S2021" s="51">
        <v>16590</v>
      </c>
      <c r="T2021" s="51">
        <v>16590</v>
      </c>
    </row>
    <row r="2022" spans="1:20" s="10" customFormat="1" ht="65.099999999999994" customHeight="1" x14ac:dyDescent="0.3">
      <c r="A2022" s="13">
        <v>1982</v>
      </c>
      <c r="B2022" s="376"/>
      <c r="C2022" s="55" t="s">
        <v>1076</v>
      </c>
      <c r="D2022" s="56" t="s">
        <v>570</v>
      </c>
      <c r="E2022" s="55" t="s">
        <v>1700</v>
      </c>
      <c r="F2022" s="53" t="s">
        <v>1709</v>
      </c>
      <c r="G2022" s="376"/>
      <c r="H2022" s="54" t="s">
        <v>44</v>
      </c>
      <c r="I2022" s="373"/>
      <c r="J2022" s="389"/>
      <c r="K2022" s="53"/>
      <c r="L2022" s="51">
        <v>20030</v>
      </c>
      <c r="M2022" s="51">
        <v>20030</v>
      </c>
      <c r="N2022" s="51">
        <v>20030</v>
      </c>
      <c r="O2022" s="51">
        <v>20030</v>
      </c>
      <c r="P2022" s="51">
        <v>20030</v>
      </c>
      <c r="Q2022" s="51">
        <v>20030</v>
      </c>
      <c r="R2022" s="51">
        <v>20030</v>
      </c>
      <c r="S2022" s="51">
        <v>20030</v>
      </c>
      <c r="T2022" s="51">
        <v>20030</v>
      </c>
    </row>
    <row r="2023" spans="1:20" s="10" customFormat="1" ht="65.099999999999994" customHeight="1" x14ac:dyDescent="0.3">
      <c r="A2023" s="13">
        <v>1983</v>
      </c>
      <c r="B2023" s="376"/>
      <c r="C2023" s="55" t="s">
        <v>1076</v>
      </c>
      <c r="D2023" s="56" t="s">
        <v>570</v>
      </c>
      <c r="E2023" s="55" t="s">
        <v>1700</v>
      </c>
      <c r="F2023" s="53" t="s">
        <v>1710</v>
      </c>
      <c r="G2023" s="376"/>
      <c r="H2023" s="54" t="s">
        <v>44</v>
      </c>
      <c r="I2023" s="373"/>
      <c r="J2023" s="389"/>
      <c r="K2023" s="53"/>
      <c r="L2023" s="51">
        <v>24200</v>
      </c>
      <c r="M2023" s="51">
        <v>24200</v>
      </c>
      <c r="N2023" s="51">
        <v>24200</v>
      </c>
      <c r="O2023" s="51">
        <v>24200</v>
      </c>
      <c r="P2023" s="51">
        <v>24200</v>
      </c>
      <c r="Q2023" s="51">
        <v>24200</v>
      </c>
      <c r="R2023" s="51">
        <v>24200</v>
      </c>
      <c r="S2023" s="51">
        <v>24200</v>
      </c>
      <c r="T2023" s="51">
        <v>24200</v>
      </c>
    </row>
    <row r="2024" spans="1:20" s="10" customFormat="1" ht="65.099999999999994" customHeight="1" x14ac:dyDescent="0.3">
      <c r="A2024" s="13">
        <v>1984</v>
      </c>
      <c r="B2024" s="376"/>
      <c r="C2024" s="55" t="s">
        <v>1076</v>
      </c>
      <c r="D2024" s="56" t="s">
        <v>570</v>
      </c>
      <c r="E2024" s="55" t="s">
        <v>1700</v>
      </c>
      <c r="F2024" s="53" t="s">
        <v>1711</v>
      </c>
      <c r="G2024" s="376"/>
      <c r="H2024" s="54" t="s">
        <v>44</v>
      </c>
      <c r="I2024" s="373"/>
      <c r="J2024" s="389"/>
      <c r="K2024" s="53"/>
      <c r="L2024" s="51">
        <v>29090</v>
      </c>
      <c r="M2024" s="51">
        <v>29090</v>
      </c>
      <c r="N2024" s="51">
        <v>29090</v>
      </c>
      <c r="O2024" s="51">
        <v>29090</v>
      </c>
      <c r="P2024" s="51">
        <v>29090</v>
      </c>
      <c r="Q2024" s="51">
        <v>29090</v>
      </c>
      <c r="R2024" s="51">
        <v>29090</v>
      </c>
      <c r="S2024" s="51">
        <v>29090</v>
      </c>
      <c r="T2024" s="51">
        <v>29090</v>
      </c>
    </row>
    <row r="2025" spans="1:20" s="10" customFormat="1" ht="65.099999999999994" customHeight="1" x14ac:dyDescent="0.3">
      <c r="A2025" s="13">
        <v>1985</v>
      </c>
      <c r="B2025" s="376"/>
      <c r="C2025" s="55" t="s">
        <v>1076</v>
      </c>
      <c r="D2025" s="56" t="s">
        <v>570</v>
      </c>
      <c r="E2025" s="55" t="s">
        <v>1700</v>
      </c>
      <c r="F2025" s="53" t="s">
        <v>1712</v>
      </c>
      <c r="G2025" s="376"/>
      <c r="H2025" s="54" t="s">
        <v>44</v>
      </c>
      <c r="I2025" s="373"/>
      <c r="J2025" s="389"/>
      <c r="K2025" s="53"/>
      <c r="L2025" s="51">
        <v>25740</v>
      </c>
      <c r="M2025" s="51">
        <v>25740</v>
      </c>
      <c r="N2025" s="51">
        <v>25740</v>
      </c>
      <c r="O2025" s="51">
        <v>25740</v>
      </c>
      <c r="P2025" s="51">
        <v>25740</v>
      </c>
      <c r="Q2025" s="51">
        <v>25740</v>
      </c>
      <c r="R2025" s="51">
        <v>25740</v>
      </c>
      <c r="S2025" s="51">
        <v>25740</v>
      </c>
      <c r="T2025" s="51">
        <v>25740</v>
      </c>
    </row>
    <row r="2026" spans="1:20" s="10" customFormat="1" ht="65.099999999999994" customHeight="1" x14ac:dyDescent="0.3">
      <c r="A2026" s="13">
        <v>1986</v>
      </c>
      <c r="B2026" s="376"/>
      <c r="C2026" s="55" t="s">
        <v>1076</v>
      </c>
      <c r="D2026" s="56" t="s">
        <v>570</v>
      </c>
      <c r="E2026" s="55" t="s">
        <v>1700</v>
      </c>
      <c r="F2026" s="53" t="s">
        <v>1713</v>
      </c>
      <c r="G2026" s="376"/>
      <c r="H2026" s="54" t="s">
        <v>44</v>
      </c>
      <c r="I2026" s="373"/>
      <c r="J2026" s="389"/>
      <c r="K2026" s="53"/>
      <c r="L2026" s="51">
        <v>30730</v>
      </c>
      <c r="M2026" s="51">
        <v>30730</v>
      </c>
      <c r="N2026" s="51">
        <v>30730</v>
      </c>
      <c r="O2026" s="51">
        <v>30730</v>
      </c>
      <c r="P2026" s="51">
        <v>30730</v>
      </c>
      <c r="Q2026" s="51">
        <v>30730</v>
      </c>
      <c r="R2026" s="51">
        <v>30730</v>
      </c>
      <c r="S2026" s="51">
        <v>30730</v>
      </c>
      <c r="T2026" s="51">
        <v>30730</v>
      </c>
    </row>
    <row r="2027" spans="1:20" s="10" customFormat="1" ht="65.099999999999994" customHeight="1" x14ac:dyDescent="0.3">
      <c r="A2027" s="13">
        <v>1987</v>
      </c>
      <c r="B2027" s="376"/>
      <c r="C2027" s="55" t="s">
        <v>1076</v>
      </c>
      <c r="D2027" s="56" t="s">
        <v>570</v>
      </c>
      <c r="E2027" s="55" t="s">
        <v>1700</v>
      </c>
      <c r="F2027" s="53" t="s">
        <v>1714</v>
      </c>
      <c r="G2027" s="376"/>
      <c r="H2027" s="54" t="s">
        <v>44</v>
      </c>
      <c r="I2027" s="373"/>
      <c r="J2027" s="389"/>
      <c r="K2027" s="53"/>
      <c r="L2027" s="51">
        <v>36980</v>
      </c>
      <c r="M2027" s="51">
        <v>36980</v>
      </c>
      <c r="N2027" s="51">
        <v>36980</v>
      </c>
      <c r="O2027" s="51">
        <v>36980</v>
      </c>
      <c r="P2027" s="51">
        <v>36980</v>
      </c>
      <c r="Q2027" s="51">
        <v>36980</v>
      </c>
      <c r="R2027" s="51">
        <v>36980</v>
      </c>
      <c r="S2027" s="51">
        <v>36980</v>
      </c>
      <c r="T2027" s="51">
        <v>36980</v>
      </c>
    </row>
    <row r="2028" spans="1:20" s="10" customFormat="1" ht="65.099999999999994" customHeight="1" x14ac:dyDescent="0.3">
      <c r="A2028" s="13">
        <v>1988</v>
      </c>
      <c r="B2028" s="376"/>
      <c r="C2028" s="55" t="s">
        <v>1076</v>
      </c>
      <c r="D2028" s="56" t="s">
        <v>570</v>
      </c>
      <c r="E2028" s="55" t="s">
        <v>1700</v>
      </c>
      <c r="F2028" s="53" t="s">
        <v>1715</v>
      </c>
      <c r="G2028" s="376"/>
      <c r="H2028" s="54" t="s">
        <v>44</v>
      </c>
      <c r="I2028" s="373"/>
      <c r="J2028" s="389"/>
      <c r="K2028" s="53"/>
      <c r="L2028" s="51">
        <v>45140</v>
      </c>
      <c r="M2028" s="51">
        <v>45140</v>
      </c>
      <c r="N2028" s="51">
        <v>45140</v>
      </c>
      <c r="O2028" s="51">
        <v>45140</v>
      </c>
      <c r="P2028" s="51">
        <v>45140</v>
      </c>
      <c r="Q2028" s="51">
        <v>45140</v>
      </c>
      <c r="R2028" s="51">
        <v>45140</v>
      </c>
      <c r="S2028" s="51">
        <v>45140</v>
      </c>
      <c r="T2028" s="51">
        <v>45140</v>
      </c>
    </row>
    <row r="2029" spans="1:20" s="10" customFormat="1" ht="65.099999999999994" customHeight="1" x14ac:dyDescent="0.3">
      <c r="A2029" s="13">
        <v>1989</v>
      </c>
      <c r="B2029" s="376"/>
      <c r="C2029" s="55" t="s">
        <v>1076</v>
      </c>
      <c r="D2029" s="56" t="s">
        <v>570</v>
      </c>
      <c r="E2029" s="55" t="s">
        <v>1700</v>
      </c>
      <c r="F2029" s="53" t="s">
        <v>1716</v>
      </c>
      <c r="G2029" s="376"/>
      <c r="H2029" s="54" t="s">
        <v>44</v>
      </c>
      <c r="I2029" s="373"/>
      <c r="J2029" s="389"/>
      <c r="K2029" s="53"/>
      <c r="L2029" s="51">
        <v>53380</v>
      </c>
      <c r="M2029" s="51">
        <v>53380</v>
      </c>
      <c r="N2029" s="51">
        <v>53380</v>
      </c>
      <c r="O2029" s="51">
        <v>53380</v>
      </c>
      <c r="P2029" s="51">
        <v>53380</v>
      </c>
      <c r="Q2029" s="51">
        <v>53380</v>
      </c>
      <c r="R2029" s="51">
        <v>53380</v>
      </c>
      <c r="S2029" s="51">
        <v>53380</v>
      </c>
      <c r="T2029" s="51">
        <v>53380</v>
      </c>
    </row>
    <row r="2030" spans="1:20" s="10" customFormat="1" ht="65.099999999999994" customHeight="1" x14ac:dyDescent="0.3">
      <c r="A2030" s="13">
        <v>1990</v>
      </c>
      <c r="B2030" s="376"/>
      <c r="C2030" s="55" t="s">
        <v>1076</v>
      </c>
      <c r="D2030" s="56" t="s">
        <v>570</v>
      </c>
      <c r="E2030" s="55" t="s">
        <v>1700</v>
      </c>
      <c r="F2030" s="53" t="s">
        <v>1717</v>
      </c>
      <c r="G2030" s="376"/>
      <c r="H2030" s="54" t="s">
        <v>44</v>
      </c>
      <c r="I2030" s="373"/>
      <c r="J2030" s="389"/>
      <c r="K2030" s="53"/>
      <c r="L2030" s="51">
        <v>39970</v>
      </c>
      <c r="M2030" s="51">
        <v>39970</v>
      </c>
      <c r="N2030" s="51">
        <v>39970</v>
      </c>
      <c r="O2030" s="51">
        <v>39970</v>
      </c>
      <c r="P2030" s="51">
        <v>39970</v>
      </c>
      <c r="Q2030" s="51">
        <v>39970</v>
      </c>
      <c r="R2030" s="51">
        <v>39970</v>
      </c>
      <c r="S2030" s="51">
        <v>39970</v>
      </c>
      <c r="T2030" s="51">
        <v>39970</v>
      </c>
    </row>
    <row r="2031" spans="1:20" s="10" customFormat="1" ht="65.099999999999994" customHeight="1" x14ac:dyDescent="0.3">
      <c r="A2031" s="13">
        <v>1991</v>
      </c>
      <c r="B2031" s="376"/>
      <c r="C2031" s="55" t="s">
        <v>1076</v>
      </c>
      <c r="D2031" s="56" t="s">
        <v>570</v>
      </c>
      <c r="E2031" s="55" t="s">
        <v>1700</v>
      </c>
      <c r="F2031" s="53" t="s">
        <v>1718</v>
      </c>
      <c r="G2031" s="376"/>
      <c r="H2031" s="54" t="s">
        <v>44</v>
      </c>
      <c r="I2031" s="373"/>
      <c r="J2031" s="389"/>
      <c r="K2031" s="53"/>
      <c r="L2031" s="51">
        <v>49130</v>
      </c>
      <c r="M2031" s="51">
        <v>49130</v>
      </c>
      <c r="N2031" s="51">
        <v>49130</v>
      </c>
      <c r="O2031" s="51">
        <v>49130</v>
      </c>
      <c r="P2031" s="51">
        <v>49130</v>
      </c>
      <c r="Q2031" s="51">
        <v>49130</v>
      </c>
      <c r="R2031" s="51">
        <v>49130</v>
      </c>
      <c r="S2031" s="51">
        <v>49130</v>
      </c>
      <c r="T2031" s="51">
        <v>49130</v>
      </c>
    </row>
    <row r="2032" spans="1:20" s="10" customFormat="1" ht="65.099999999999994" customHeight="1" x14ac:dyDescent="0.3">
      <c r="A2032" s="13">
        <v>1992</v>
      </c>
      <c r="B2032" s="376"/>
      <c r="C2032" s="55" t="s">
        <v>1076</v>
      </c>
      <c r="D2032" s="56" t="s">
        <v>570</v>
      </c>
      <c r="E2032" s="55" t="s">
        <v>1700</v>
      </c>
      <c r="F2032" s="53" t="s">
        <v>1719</v>
      </c>
      <c r="G2032" s="376"/>
      <c r="H2032" s="54" t="s">
        <v>44</v>
      </c>
      <c r="I2032" s="373"/>
      <c r="J2032" s="389"/>
      <c r="K2032" s="53"/>
      <c r="L2032" s="51">
        <v>59550</v>
      </c>
      <c r="M2032" s="51">
        <v>59550</v>
      </c>
      <c r="N2032" s="51">
        <v>59550</v>
      </c>
      <c r="O2032" s="51">
        <v>59550</v>
      </c>
      <c r="P2032" s="51">
        <v>59550</v>
      </c>
      <c r="Q2032" s="51">
        <v>59550</v>
      </c>
      <c r="R2032" s="51">
        <v>59550</v>
      </c>
      <c r="S2032" s="51">
        <v>59550</v>
      </c>
      <c r="T2032" s="51">
        <v>59550</v>
      </c>
    </row>
    <row r="2033" spans="1:20" s="10" customFormat="1" ht="65.099999999999994" customHeight="1" x14ac:dyDescent="0.3">
      <c r="A2033" s="13">
        <v>1993</v>
      </c>
      <c r="B2033" s="376"/>
      <c r="C2033" s="55" t="s">
        <v>1076</v>
      </c>
      <c r="D2033" s="56" t="s">
        <v>570</v>
      </c>
      <c r="E2033" s="55" t="s">
        <v>1700</v>
      </c>
      <c r="F2033" s="53" t="s">
        <v>1720</v>
      </c>
      <c r="G2033" s="376"/>
      <c r="H2033" s="54" t="s">
        <v>44</v>
      </c>
      <c r="I2033" s="373"/>
      <c r="J2033" s="389"/>
      <c r="K2033" s="53"/>
      <c r="L2033" s="51">
        <v>70970</v>
      </c>
      <c r="M2033" s="51">
        <v>70970</v>
      </c>
      <c r="N2033" s="51">
        <v>70970</v>
      </c>
      <c r="O2033" s="51">
        <v>70970</v>
      </c>
      <c r="P2033" s="51">
        <v>70970</v>
      </c>
      <c r="Q2033" s="51">
        <v>70970</v>
      </c>
      <c r="R2033" s="51">
        <v>70970</v>
      </c>
      <c r="S2033" s="51">
        <v>70970</v>
      </c>
      <c r="T2033" s="51">
        <v>70970</v>
      </c>
    </row>
    <row r="2034" spans="1:20" s="10" customFormat="1" ht="65.099999999999994" customHeight="1" x14ac:dyDescent="0.3">
      <c r="A2034" s="13">
        <v>1994</v>
      </c>
      <c r="B2034" s="376"/>
      <c r="C2034" s="55" t="s">
        <v>1076</v>
      </c>
      <c r="D2034" s="56" t="s">
        <v>570</v>
      </c>
      <c r="E2034" s="55" t="s">
        <v>1700</v>
      </c>
      <c r="F2034" s="53" t="s">
        <v>1721</v>
      </c>
      <c r="G2034" s="376"/>
      <c r="H2034" s="54" t="s">
        <v>44</v>
      </c>
      <c r="I2034" s="373"/>
      <c r="J2034" s="389"/>
      <c r="K2034" s="53"/>
      <c r="L2034" s="51">
        <v>85020</v>
      </c>
      <c r="M2034" s="51">
        <v>85020</v>
      </c>
      <c r="N2034" s="51">
        <v>85020</v>
      </c>
      <c r="O2034" s="51">
        <v>85020</v>
      </c>
      <c r="P2034" s="51">
        <v>85020</v>
      </c>
      <c r="Q2034" s="51">
        <v>85020</v>
      </c>
      <c r="R2034" s="51">
        <v>85020</v>
      </c>
      <c r="S2034" s="51">
        <v>85020</v>
      </c>
      <c r="T2034" s="51">
        <v>85020</v>
      </c>
    </row>
    <row r="2035" spans="1:20" s="10" customFormat="1" ht="65.099999999999994" customHeight="1" x14ac:dyDescent="0.3">
      <c r="A2035" s="13">
        <v>1995</v>
      </c>
      <c r="B2035" s="376"/>
      <c r="C2035" s="55" t="s">
        <v>1076</v>
      </c>
      <c r="D2035" s="56" t="s">
        <v>570</v>
      </c>
      <c r="E2035" s="55" t="s">
        <v>1700</v>
      </c>
      <c r="F2035" s="53" t="s">
        <v>1722</v>
      </c>
      <c r="G2035" s="376"/>
      <c r="H2035" s="54" t="s">
        <v>44</v>
      </c>
      <c r="I2035" s="373"/>
      <c r="J2035" s="389"/>
      <c r="K2035" s="53"/>
      <c r="L2035" s="51">
        <v>56830</v>
      </c>
      <c r="M2035" s="51">
        <v>56830</v>
      </c>
      <c r="N2035" s="51">
        <v>56830</v>
      </c>
      <c r="O2035" s="51">
        <v>56830</v>
      </c>
      <c r="P2035" s="51">
        <v>56830</v>
      </c>
      <c r="Q2035" s="51">
        <v>56830</v>
      </c>
      <c r="R2035" s="51">
        <v>56830</v>
      </c>
      <c r="S2035" s="51">
        <v>56830</v>
      </c>
      <c r="T2035" s="51">
        <v>56830</v>
      </c>
    </row>
    <row r="2036" spans="1:20" s="10" customFormat="1" ht="65.099999999999994" customHeight="1" x14ac:dyDescent="0.3">
      <c r="A2036" s="13">
        <v>1996</v>
      </c>
      <c r="B2036" s="376"/>
      <c r="C2036" s="55" t="s">
        <v>1076</v>
      </c>
      <c r="D2036" s="56" t="s">
        <v>570</v>
      </c>
      <c r="E2036" s="55" t="s">
        <v>1700</v>
      </c>
      <c r="F2036" s="53" t="s">
        <v>1723</v>
      </c>
      <c r="G2036" s="376"/>
      <c r="H2036" s="54" t="s">
        <v>44</v>
      </c>
      <c r="I2036" s="373"/>
      <c r="J2036" s="389"/>
      <c r="K2036" s="53"/>
      <c r="L2036" s="51">
        <v>70060</v>
      </c>
      <c r="M2036" s="51">
        <v>70060</v>
      </c>
      <c r="N2036" s="51">
        <v>70060</v>
      </c>
      <c r="O2036" s="51">
        <v>70060</v>
      </c>
      <c r="P2036" s="51">
        <v>70060</v>
      </c>
      <c r="Q2036" s="51">
        <v>70060</v>
      </c>
      <c r="R2036" s="51">
        <v>70060</v>
      </c>
      <c r="S2036" s="51">
        <v>70060</v>
      </c>
      <c r="T2036" s="51">
        <v>70060</v>
      </c>
    </row>
    <row r="2037" spans="1:20" s="10" customFormat="1" ht="65.099999999999994" customHeight="1" x14ac:dyDescent="0.3">
      <c r="A2037" s="13">
        <v>1997</v>
      </c>
      <c r="B2037" s="376"/>
      <c r="C2037" s="55" t="s">
        <v>1076</v>
      </c>
      <c r="D2037" s="56" t="s">
        <v>570</v>
      </c>
      <c r="E2037" s="55" t="s">
        <v>1700</v>
      </c>
      <c r="F2037" s="53" t="s">
        <v>1724</v>
      </c>
      <c r="G2037" s="376"/>
      <c r="H2037" s="54" t="s">
        <v>44</v>
      </c>
      <c r="I2037" s="373"/>
      <c r="J2037" s="389"/>
      <c r="K2037" s="53"/>
      <c r="L2037" s="51">
        <v>84470</v>
      </c>
      <c r="M2037" s="51">
        <v>84470</v>
      </c>
      <c r="N2037" s="51">
        <v>84470</v>
      </c>
      <c r="O2037" s="51">
        <v>84470</v>
      </c>
      <c r="P2037" s="51">
        <v>84470</v>
      </c>
      <c r="Q2037" s="51">
        <v>84470</v>
      </c>
      <c r="R2037" s="51">
        <v>84470</v>
      </c>
      <c r="S2037" s="51">
        <v>84470</v>
      </c>
      <c r="T2037" s="51">
        <v>84470</v>
      </c>
    </row>
    <row r="2038" spans="1:20" s="10" customFormat="1" ht="65.099999999999994" customHeight="1" x14ac:dyDescent="0.3">
      <c r="A2038" s="13">
        <v>1998</v>
      </c>
      <c r="B2038" s="376"/>
      <c r="C2038" s="55" t="s">
        <v>1076</v>
      </c>
      <c r="D2038" s="56" t="s">
        <v>570</v>
      </c>
      <c r="E2038" s="55" t="s">
        <v>1700</v>
      </c>
      <c r="F2038" s="53" t="s">
        <v>1725</v>
      </c>
      <c r="G2038" s="376"/>
      <c r="H2038" s="54" t="s">
        <v>44</v>
      </c>
      <c r="I2038" s="373"/>
      <c r="J2038" s="389"/>
      <c r="K2038" s="53"/>
      <c r="L2038" s="51">
        <v>100790</v>
      </c>
      <c r="M2038" s="51">
        <v>100790</v>
      </c>
      <c r="N2038" s="51">
        <v>100790</v>
      </c>
      <c r="O2038" s="51">
        <v>100790</v>
      </c>
      <c r="P2038" s="51">
        <v>100790</v>
      </c>
      <c r="Q2038" s="51">
        <v>100790</v>
      </c>
      <c r="R2038" s="51">
        <v>100790</v>
      </c>
      <c r="S2038" s="51">
        <v>100790</v>
      </c>
      <c r="T2038" s="51">
        <v>100790</v>
      </c>
    </row>
    <row r="2039" spans="1:20" s="10" customFormat="1" ht="65.099999999999994" customHeight="1" x14ac:dyDescent="0.3">
      <c r="A2039" s="13">
        <v>1999</v>
      </c>
      <c r="B2039" s="376"/>
      <c r="C2039" s="55" t="s">
        <v>1076</v>
      </c>
      <c r="D2039" s="56" t="s">
        <v>570</v>
      </c>
      <c r="E2039" s="55" t="s">
        <v>1700</v>
      </c>
      <c r="F2039" s="53" t="s">
        <v>1726</v>
      </c>
      <c r="G2039" s="376"/>
      <c r="H2039" s="54" t="s">
        <v>44</v>
      </c>
      <c r="I2039" s="373"/>
      <c r="J2039" s="389"/>
      <c r="K2039" s="53"/>
      <c r="L2039" s="51">
        <v>120360</v>
      </c>
      <c r="M2039" s="51">
        <v>120360</v>
      </c>
      <c r="N2039" s="51">
        <v>120360</v>
      </c>
      <c r="O2039" s="51">
        <v>120360</v>
      </c>
      <c r="P2039" s="51">
        <v>120360</v>
      </c>
      <c r="Q2039" s="51">
        <v>120360</v>
      </c>
      <c r="R2039" s="51">
        <v>120360</v>
      </c>
      <c r="S2039" s="51">
        <v>120360</v>
      </c>
      <c r="T2039" s="51">
        <v>120360</v>
      </c>
    </row>
    <row r="2040" spans="1:20" s="10" customFormat="1" ht="65.099999999999994" customHeight="1" x14ac:dyDescent="0.3">
      <c r="A2040" s="13">
        <v>2000</v>
      </c>
      <c r="B2040" s="376"/>
      <c r="C2040" s="55" t="s">
        <v>1076</v>
      </c>
      <c r="D2040" s="56" t="s">
        <v>570</v>
      </c>
      <c r="E2040" s="55" t="s">
        <v>1700</v>
      </c>
      <c r="F2040" s="53" t="s">
        <v>1727</v>
      </c>
      <c r="G2040" s="376"/>
      <c r="H2040" s="54" t="s">
        <v>44</v>
      </c>
      <c r="I2040" s="373"/>
      <c r="J2040" s="389"/>
      <c r="K2040" s="53"/>
      <c r="L2040" s="51">
        <v>89730</v>
      </c>
      <c r="M2040" s="51">
        <v>89730</v>
      </c>
      <c r="N2040" s="51">
        <v>89730</v>
      </c>
      <c r="O2040" s="51">
        <v>89730</v>
      </c>
      <c r="P2040" s="51">
        <v>89730</v>
      </c>
      <c r="Q2040" s="51">
        <v>89730</v>
      </c>
      <c r="R2040" s="51">
        <v>89730</v>
      </c>
      <c r="S2040" s="51">
        <v>89730</v>
      </c>
      <c r="T2040" s="51">
        <v>89730</v>
      </c>
    </row>
    <row r="2041" spans="1:20" s="10" customFormat="1" ht="65.099999999999994" customHeight="1" x14ac:dyDescent="0.3">
      <c r="A2041" s="13">
        <v>2001</v>
      </c>
      <c r="B2041" s="376"/>
      <c r="C2041" s="55" t="s">
        <v>1076</v>
      </c>
      <c r="D2041" s="56" t="s">
        <v>570</v>
      </c>
      <c r="E2041" s="55" t="s">
        <v>1700</v>
      </c>
      <c r="F2041" s="53" t="s">
        <v>1728</v>
      </c>
      <c r="G2041" s="376"/>
      <c r="H2041" s="54" t="s">
        <v>44</v>
      </c>
      <c r="I2041" s="373"/>
      <c r="J2041" s="389"/>
      <c r="K2041" s="53"/>
      <c r="L2041" s="51">
        <v>99430</v>
      </c>
      <c r="M2041" s="51">
        <v>99430</v>
      </c>
      <c r="N2041" s="51">
        <v>99430</v>
      </c>
      <c r="O2041" s="51">
        <v>99430</v>
      </c>
      <c r="P2041" s="51">
        <v>99430</v>
      </c>
      <c r="Q2041" s="51">
        <v>99430</v>
      </c>
      <c r="R2041" s="51">
        <v>99430</v>
      </c>
      <c r="S2041" s="51">
        <v>99430</v>
      </c>
      <c r="T2041" s="51">
        <v>99430</v>
      </c>
    </row>
    <row r="2042" spans="1:20" s="10" customFormat="1" ht="65.099999999999994" customHeight="1" x14ac:dyDescent="0.3">
      <c r="A2042" s="13">
        <v>2002</v>
      </c>
      <c r="B2042" s="376"/>
      <c r="C2042" s="55" t="s">
        <v>1076</v>
      </c>
      <c r="D2042" s="56" t="s">
        <v>570</v>
      </c>
      <c r="E2042" s="55" t="s">
        <v>1700</v>
      </c>
      <c r="F2042" s="53" t="s">
        <v>1729</v>
      </c>
      <c r="G2042" s="376"/>
      <c r="H2042" s="54" t="s">
        <v>44</v>
      </c>
      <c r="I2042" s="373"/>
      <c r="J2042" s="389"/>
      <c r="K2042" s="53"/>
      <c r="L2042" s="51">
        <v>120180</v>
      </c>
      <c r="M2042" s="51">
        <v>120180</v>
      </c>
      <c r="N2042" s="51">
        <v>120180</v>
      </c>
      <c r="O2042" s="51">
        <v>120180</v>
      </c>
      <c r="P2042" s="51">
        <v>120180</v>
      </c>
      <c r="Q2042" s="51">
        <v>120180</v>
      </c>
      <c r="R2042" s="51">
        <v>120180</v>
      </c>
      <c r="S2042" s="51">
        <v>120180</v>
      </c>
      <c r="T2042" s="51">
        <v>120180</v>
      </c>
    </row>
    <row r="2043" spans="1:20" s="10" customFormat="1" ht="65.099999999999994" customHeight="1" x14ac:dyDescent="0.3">
      <c r="A2043" s="13">
        <v>2003</v>
      </c>
      <c r="B2043" s="376"/>
      <c r="C2043" s="55" t="s">
        <v>1076</v>
      </c>
      <c r="D2043" s="56" t="s">
        <v>570</v>
      </c>
      <c r="E2043" s="55" t="s">
        <v>1700</v>
      </c>
      <c r="F2043" s="53" t="s">
        <v>1730</v>
      </c>
      <c r="G2043" s="376"/>
      <c r="H2043" s="54" t="s">
        <v>44</v>
      </c>
      <c r="I2043" s="373"/>
      <c r="J2043" s="389"/>
      <c r="K2043" s="53"/>
      <c r="L2043" s="51">
        <v>144290</v>
      </c>
      <c r="M2043" s="51">
        <v>144290</v>
      </c>
      <c r="N2043" s="51">
        <v>144290</v>
      </c>
      <c r="O2043" s="51">
        <v>144290</v>
      </c>
      <c r="P2043" s="51">
        <v>144290</v>
      </c>
      <c r="Q2043" s="51">
        <v>144290</v>
      </c>
      <c r="R2043" s="51">
        <v>144290</v>
      </c>
      <c r="S2043" s="51">
        <v>144290</v>
      </c>
      <c r="T2043" s="51">
        <v>144290</v>
      </c>
    </row>
    <row r="2044" spans="1:20" s="10" customFormat="1" ht="65.099999999999994" customHeight="1" x14ac:dyDescent="0.3">
      <c r="A2044" s="13">
        <v>2004</v>
      </c>
      <c r="B2044" s="376"/>
      <c r="C2044" s="55" t="s">
        <v>1076</v>
      </c>
      <c r="D2044" s="56" t="s">
        <v>570</v>
      </c>
      <c r="E2044" s="55" t="s">
        <v>1700</v>
      </c>
      <c r="F2044" s="53" t="s">
        <v>1731</v>
      </c>
      <c r="G2044" s="376"/>
      <c r="H2044" s="54" t="s">
        <v>44</v>
      </c>
      <c r="I2044" s="373"/>
      <c r="J2044" s="389"/>
      <c r="K2044" s="53"/>
      <c r="L2044" s="51">
        <v>172750</v>
      </c>
      <c r="M2044" s="51">
        <v>172750</v>
      </c>
      <c r="N2044" s="51">
        <v>172750</v>
      </c>
      <c r="O2044" s="51">
        <v>172750</v>
      </c>
      <c r="P2044" s="51">
        <v>172750</v>
      </c>
      <c r="Q2044" s="51">
        <v>172750</v>
      </c>
      <c r="R2044" s="51">
        <v>172750</v>
      </c>
      <c r="S2044" s="51">
        <v>172750</v>
      </c>
      <c r="T2044" s="51">
        <v>172750</v>
      </c>
    </row>
    <row r="2045" spans="1:20" s="10" customFormat="1" ht="65.099999999999994" customHeight="1" x14ac:dyDescent="0.3">
      <c r="A2045" s="13">
        <v>2005</v>
      </c>
      <c r="B2045" s="376"/>
      <c r="C2045" s="55" t="s">
        <v>1076</v>
      </c>
      <c r="D2045" s="56" t="s">
        <v>570</v>
      </c>
      <c r="E2045" s="55" t="s">
        <v>1700</v>
      </c>
      <c r="F2045" s="53" t="s">
        <v>1732</v>
      </c>
      <c r="G2045" s="376"/>
      <c r="H2045" s="54" t="s">
        <v>44</v>
      </c>
      <c r="I2045" s="373"/>
      <c r="J2045" s="389"/>
      <c r="K2045" s="53"/>
      <c r="L2045" s="51">
        <v>96980</v>
      </c>
      <c r="M2045" s="51">
        <v>96980</v>
      </c>
      <c r="N2045" s="51">
        <v>96980</v>
      </c>
      <c r="O2045" s="51">
        <v>96980</v>
      </c>
      <c r="P2045" s="51">
        <v>96980</v>
      </c>
      <c r="Q2045" s="51">
        <v>96980</v>
      </c>
      <c r="R2045" s="51">
        <v>96980</v>
      </c>
      <c r="S2045" s="51">
        <v>96980</v>
      </c>
      <c r="T2045" s="51">
        <v>96980</v>
      </c>
    </row>
    <row r="2046" spans="1:20" s="10" customFormat="1" ht="65.099999999999994" customHeight="1" x14ac:dyDescent="0.3">
      <c r="A2046" s="13">
        <v>2006</v>
      </c>
      <c r="B2046" s="376"/>
      <c r="C2046" s="55" t="s">
        <v>1076</v>
      </c>
      <c r="D2046" s="56" t="s">
        <v>570</v>
      </c>
      <c r="E2046" s="55" t="s">
        <v>1700</v>
      </c>
      <c r="F2046" s="53" t="s">
        <v>1733</v>
      </c>
      <c r="G2046" s="376"/>
      <c r="H2046" s="54" t="s">
        <v>44</v>
      </c>
      <c r="I2046" s="373"/>
      <c r="J2046" s="389"/>
      <c r="K2046" s="53"/>
      <c r="L2046" s="51">
        <v>120460</v>
      </c>
      <c r="M2046" s="51">
        <v>120460</v>
      </c>
      <c r="N2046" s="51">
        <v>120460</v>
      </c>
      <c r="O2046" s="51">
        <v>120460</v>
      </c>
      <c r="P2046" s="51">
        <v>120460</v>
      </c>
      <c r="Q2046" s="51">
        <v>120460</v>
      </c>
      <c r="R2046" s="51">
        <v>120460</v>
      </c>
      <c r="S2046" s="51">
        <v>120460</v>
      </c>
      <c r="T2046" s="51">
        <v>120460</v>
      </c>
    </row>
    <row r="2047" spans="1:20" s="10" customFormat="1" ht="65.099999999999994" customHeight="1" x14ac:dyDescent="0.3">
      <c r="A2047" s="13">
        <v>2007</v>
      </c>
      <c r="B2047" s="376"/>
      <c r="C2047" s="55" t="s">
        <v>1076</v>
      </c>
      <c r="D2047" s="56" t="s">
        <v>570</v>
      </c>
      <c r="E2047" s="55" t="s">
        <v>1700</v>
      </c>
      <c r="F2047" s="53" t="s">
        <v>1734</v>
      </c>
      <c r="G2047" s="376"/>
      <c r="H2047" s="54" t="s">
        <v>44</v>
      </c>
      <c r="I2047" s="373"/>
      <c r="J2047" s="389"/>
      <c r="K2047" s="53"/>
      <c r="L2047" s="51">
        <v>150640</v>
      </c>
      <c r="M2047" s="51">
        <v>150640</v>
      </c>
      <c r="N2047" s="51">
        <v>150640</v>
      </c>
      <c r="O2047" s="51">
        <v>150640</v>
      </c>
      <c r="P2047" s="51">
        <v>150640</v>
      </c>
      <c r="Q2047" s="51">
        <v>150640</v>
      </c>
      <c r="R2047" s="51">
        <v>150640</v>
      </c>
      <c r="S2047" s="51">
        <v>150640</v>
      </c>
      <c r="T2047" s="51">
        <v>150640</v>
      </c>
    </row>
    <row r="2048" spans="1:20" s="10" customFormat="1" ht="65.099999999999994" customHeight="1" x14ac:dyDescent="0.3">
      <c r="A2048" s="13">
        <v>2008</v>
      </c>
      <c r="B2048" s="376"/>
      <c r="C2048" s="55" t="s">
        <v>1076</v>
      </c>
      <c r="D2048" s="56" t="s">
        <v>570</v>
      </c>
      <c r="E2048" s="55" t="s">
        <v>1700</v>
      </c>
      <c r="F2048" s="53" t="s">
        <v>1735</v>
      </c>
      <c r="G2048" s="376"/>
      <c r="H2048" s="54" t="s">
        <v>44</v>
      </c>
      <c r="I2048" s="373"/>
      <c r="J2048" s="389"/>
      <c r="K2048" s="53"/>
      <c r="L2048" s="51">
        <v>180000</v>
      </c>
      <c r="M2048" s="51">
        <v>180000</v>
      </c>
      <c r="N2048" s="51">
        <v>180000</v>
      </c>
      <c r="O2048" s="51">
        <v>180000</v>
      </c>
      <c r="P2048" s="51">
        <v>180000</v>
      </c>
      <c r="Q2048" s="51">
        <v>180000</v>
      </c>
      <c r="R2048" s="51">
        <v>180000</v>
      </c>
      <c r="S2048" s="51">
        <v>180000</v>
      </c>
      <c r="T2048" s="51">
        <v>180000</v>
      </c>
    </row>
    <row r="2049" spans="1:20" s="10" customFormat="1" ht="65.099999999999994" customHeight="1" x14ac:dyDescent="0.3">
      <c r="A2049" s="13">
        <v>2009</v>
      </c>
      <c r="B2049" s="376"/>
      <c r="C2049" s="55" t="s">
        <v>1076</v>
      </c>
      <c r="D2049" s="56" t="s">
        <v>570</v>
      </c>
      <c r="E2049" s="55" t="s">
        <v>1700</v>
      </c>
      <c r="F2049" s="53" t="s">
        <v>1736</v>
      </c>
      <c r="G2049" s="376"/>
      <c r="H2049" s="54" t="s">
        <v>44</v>
      </c>
      <c r="I2049" s="373"/>
      <c r="J2049" s="389"/>
      <c r="K2049" s="53"/>
      <c r="L2049" s="51">
        <v>217350</v>
      </c>
      <c r="M2049" s="51">
        <v>217350</v>
      </c>
      <c r="N2049" s="51">
        <v>217350</v>
      </c>
      <c r="O2049" s="51">
        <v>217350</v>
      </c>
      <c r="P2049" s="51">
        <v>217350</v>
      </c>
      <c r="Q2049" s="51">
        <v>217350</v>
      </c>
      <c r="R2049" s="51">
        <v>217350</v>
      </c>
      <c r="S2049" s="51">
        <v>217350</v>
      </c>
      <c r="T2049" s="51">
        <v>217350</v>
      </c>
    </row>
    <row r="2050" spans="1:20" s="10" customFormat="1" ht="65.099999999999994" customHeight="1" x14ac:dyDescent="0.3">
      <c r="A2050" s="13">
        <v>2010</v>
      </c>
      <c r="B2050" s="376"/>
      <c r="C2050" s="55" t="s">
        <v>1076</v>
      </c>
      <c r="D2050" s="56" t="s">
        <v>570</v>
      </c>
      <c r="E2050" s="55" t="s">
        <v>1700</v>
      </c>
      <c r="F2050" s="53" t="s">
        <v>1737</v>
      </c>
      <c r="G2050" s="376"/>
      <c r="H2050" s="54" t="s">
        <v>44</v>
      </c>
      <c r="I2050" s="373"/>
      <c r="J2050" s="389"/>
      <c r="K2050" s="53"/>
      <c r="L2050" s="51">
        <v>261580</v>
      </c>
      <c r="M2050" s="51">
        <v>261580</v>
      </c>
      <c r="N2050" s="51">
        <v>261580</v>
      </c>
      <c r="O2050" s="51">
        <v>261580</v>
      </c>
      <c r="P2050" s="51">
        <v>261580</v>
      </c>
      <c r="Q2050" s="51">
        <v>261580</v>
      </c>
      <c r="R2050" s="51">
        <v>261580</v>
      </c>
      <c r="S2050" s="51">
        <v>261580</v>
      </c>
      <c r="T2050" s="51">
        <v>261580</v>
      </c>
    </row>
    <row r="2051" spans="1:20" s="10" customFormat="1" ht="65.099999999999994" customHeight="1" x14ac:dyDescent="0.3">
      <c r="A2051" s="13">
        <v>2011</v>
      </c>
      <c r="B2051" s="376"/>
      <c r="C2051" s="55" t="s">
        <v>1076</v>
      </c>
      <c r="D2051" s="56" t="s">
        <v>570</v>
      </c>
      <c r="E2051" s="55" t="s">
        <v>1700</v>
      </c>
      <c r="F2051" s="53" t="s">
        <v>1738</v>
      </c>
      <c r="G2051" s="376"/>
      <c r="H2051" s="54" t="s">
        <v>44</v>
      </c>
      <c r="I2051" s="373"/>
      <c r="J2051" s="389"/>
      <c r="K2051" s="53"/>
      <c r="L2051" s="51">
        <v>125440</v>
      </c>
      <c r="M2051" s="51">
        <v>125440</v>
      </c>
      <c r="N2051" s="51">
        <v>125440</v>
      </c>
      <c r="O2051" s="51">
        <v>125440</v>
      </c>
      <c r="P2051" s="51">
        <v>125440</v>
      </c>
      <c r="Q2051" s="51">
        <v>125440</v>
      </c>
      <c r="R2051" s="51">
        <v>125440</v>
      </c>
      <c r="S2051" s="51">
        <v>125440</v>
      </c>
      <c r="T2051" s="51">
        <v>125440</v>
      </c>
    </row>
    <row r="2052" spans="1:20" s="10" customFormat="1" ht="65.099999999999994" customHeight="1" x14ac:dyDescent="0.3">
      <c r="A2052" s="13">
        <v>2012</v>
      </c>
      <c r="B2052" s="376"/>
      <c r="C2052" s="55" t="s">
        <v>1076</v>
      </c>
      <c r="D2052" s="56" t="s">
        <v>570</v>
      </c>
      <c r="E2052" s="55" t="s">
        <v>1700</v>
      </c>
      <c r="F2052" s="53" t="s">
        <v>1739</v>
      </c>
      <c r="G2052" s="376"/>
      <c r="H2052" s="54" t="s">
        <v>44</v>
      </c>
      <c r="I2052" s="373"/>
      <c r="J2052" s="389"/>
      <c r="K2052" s="53"/>
      <c r="L2052" s="51">
        <v>155530</v>
      </c>
      <c r="M2052" s="51">
        <v>155530</v>
      </c>
      <c r="N2052" s="51">
        <v>155530</v>
      </c>
      <c r="O2052" s="51">
        <v>155530</v>
      </c>
      <c r="P2052" s="51">
        <v>155530</v>
      </c>
      <c r="Q2052" s="51">
        <v>155530</v>
      </c>
      <c r="R2052" s="51">
        <v>155530</v>
      </c>
      <c r="S2052" s="51">
        <v>155530</v>
      </c>
      <c r="T2052" s="51">
        <v>155530</v>
      </c>
    </row>
    <row r="2053" spans="1:20" s="10" customFormat="1" ht="65.099999999999994" customHeight="1" x14ac:dyDescent="0.3">
      <c r="A2053" s="13">
        <v>2013</v>
      </c>
      <c r="B2053" s="376"/>
      <c r="C2053" s="55" t="s">
        <v>1076</v>
      </c>
      <c r="D2053" s="56" t="s">
        <v>570</v>
      </c>
      <c r="E2053" s="55" t="s">
        <v>1700</v>
      </c>
      <c r="F2053" s="53" t="s">
        <v>1740</v>
      </c>
      <c r="G2053" s="376"/>
      <c r="H2053" s="54" t="s">
        <v>44</v>
      </c>
      <c r="I2053" s="373"/>
      <c r="J2053" s="389"/>
      <c r="K2053" s="53"/>
      <c r="L2053" s="51">
        <v>190150</v>
      </c>
      <c r="M2053" s="51">
        <v>190150</v>
      </c>
      <c r="N2053" s="51">
        <v>190150</v>
      </c>
      <c r="O2053" s="51">
        <v>190150</v>
      </c>
      <c r="P2053" s="51">
        <v>190150</v>
      </c>
      <c r="Q2053" s="51">
        <v>190150</v>
      </c>
      <c r="R2053" s="51">
        <v>190150</v>
      </c>
      <c r="S2053" s="51">
        <v>190150</v>
      </c>
      <c r="T2053" s="51">
        <v>190150</v>
      </c>
    </row>
    <row r="2054" spans="1:20" s="10" customFormat="1" ht="65.099999999999994" customHeight="1" x14ac:dyDescent="0.3">
      <c r="A2054" s="13">
        <v>2014</v>
      </c>
      <c r="B2054" s="376"/>
      <c r="C2054" s="55" t="s">
        <v>1076</v>
      </c>
      <c r="D2054" s="56" t="s">
        <v>570</v>
      </c>
      <c r="E2054" s="55" t="s">
        <v>1700</v>
      </c>
      <c r="F2054" s="53" t="s">
        <v>1741</v>
      </c>
      <c r="G2054" s="376"/>
      <c r="H2054" s="54" t="s">
        <v>44</v>
      </c>
      <c r="I2054" s="373"/>
      <c r="J2054" s="389"/>
      <c r="K2054" s="53"/>
      <c r="L2054" s="51">
        <v>231760</v>
      </c>
      <c r="M2054" s="51">
        <v>231760</v>
      </c>
      <c r="N2054" s="51">
        <v>231760</v>
      </c>
      <c r="O2054" s="51">
        <v>231760</v>
      </c>
      <c r="P2054" s="51">
        <v>231760</v>
      </c>
      <c r="Q2054" s="51">
        <v>231760</v>
      </c>
      <c r="R2054" s="51">
        <v>231760</v>
      </c>
      <c r="S2054" s="51">
        <v>231760</v>
      </c>
      <c r="T2054" s="51">
        <v>231760</v>
      </c>
    </row>
    <row r="2055" spans="1:20" s="10" customFormat="1" ht="65.099999999999994" customHeight="1" x14ac:dyDescent="0.3">
      <c r="A2055" s="13">
        <v>2015</v>
      </c>
      <c r="B2055" s="376"/>
      <c r="C2055" s="55" t="s">
        <v>1076</v>
      </c>
      <c r="D2055" s="56" t="s">
        <v>570</v>
      </c>
      <c r="E2055" s="55" t="s">
        <v>1700</v>
      </c>
      <c r="F2055" s="53" t="s">
        <v>1742</v>
      </c>
      <c r="G2055" s="376"/>
      <c r="H2055" s="54" t="s">
        <v>44</v>
      </c>
      <c r="I2055" s="373"/>
      <c r="J2055" s="389"/>
      <c r="K2055" s="53"/>
      <c r="L2055" s="51">
        <v>281150</v>
      </c>
      <c r="M2055" s="51">
        <v>281150</v>
      </c>
      <c r="N2055" s="51">
        <v>281150</v>
      </c>
      <c r="O2055" s="51">
        <v>281150</v>
      </c>
      <c r="P2055" s="51">
        <v>281150</v>
      </c>
      <c r="Q2055" s="51">
        <v>281150</v>
      </c>
      <c r="R2055" s="51">
        <v>281150</v>
      </c>
      <c r="S2055" s="51">
        <v>281150</v>
      </c>
      <c r="T2055" s="51">
        <v>281150</v>
      </c>
    </row>
    <row r="2056" spans="1:20" s="10" customFormat="1" ht="65.099999999999994" customHeight="1" x14ac:dyDescent="0.3">
      <c r="A2056" s="13">
        <v>2016</v>
      </c>
      <c r="B2056" s="376"/>
      <c r="C2056" s="55" t="s">
        <v>1076</v>
      </c>
      <c r="D2056" s="56" t="s">
        <v>570</v>
      </c>
      <c r="E2056" s="55" t="s">
        <v>1700</v>
      </c>
      <c r="F2056" s="53" t="s">
        <v>1743</v>
      </c>
      <c r="G2056" s="376"/>
      <c r="H2056" s="54" t="s">
        <v>44</v>
      </c>
      <c r="I2056" s="373"/>
      <c r="J2056" s="389"/>
      <c r="K2056" s="53"/>
      <c r="L2056" s="51">
        <v>335260</v>
      </c>
      <c r="M2056" s="51">
        <v>335260</v>
      </c>
      <c r="N2056" s="51">
        <v>335260</v>
      </c>
      <c r="O2056" s="51">
        <v>335260</v>
      </c>
      <c r="P2056" s="51">
        <v>335260</v>
      </c>
      <c r="Q2056" s="51">
        <v>335260</v>
      </c>
      <c r="R2056" s="51">
        <v>335260</v>
      </c>
      <c r="S2056" s="51">
        <v>335260</v>
      </c>
      <c r="T2056" s="51">
        <v>335260</v>
      </c>
    </row>
    <row r="2057" spans="1:20" s="10" customFormat="1" ht="65.099999999999994" customHeight="1" x14ac:dyDescent="0.3">
      <c r="A2057" s="13">
        <v>2017</v>
      </c>
      <c r="B2057" s="376"/>
      <c r="C2057" s="55" t="s">
        <v>1076</v>
      </c>
      <c r="D2057" s="56" t="s">
        <v>570</v>
      </c>
      <c r="E2057" s="55" t="s">
        <v>1700</v>
      </c>
      <c r="F2057" s="53" t="s">
        <v>1744</v>
      </c>
      <c r="G2057" s="376"/>
      <c r="H2057" s="54" t="s">
        <v>44</v>
      </c>
      <c r="I2057" s="373"/>
      <c r="J2057" s="389"/>
      <c r="K2057" s="53"/>
      <c r="L2057" s="51">
        <v>157440</v>
      </c>
      <c r="M2057" s="51">
        <v>157440</v>
      </c>
      <c r="N2057" s="51">
        <v>157440</v>
      </c>
      <c r="O2057" s="51">
        <v>157440</v>
      </c>
      <c r="P2057" s="51">
        <v>157440</v>
      </c>
      <c r="Q2057" s="51">
        <v>157440</v>
      </c>
      <c r="R2057" s="51">
        <v>157440</v>
      </c>
      <c r="S2057" s="51">
        <v>157440</v>
      </c>
      <c r="T2057" s="51">
        <v>157440</v>
      </c>
    </row>
    <row r="2058" spans="1:20" s="10" customFormat="1" ht="65.099999999999994" customHeight="1" x14ac:dyDescent="0.3">
      <c r="A2058" s="13">
        <v>2018</v>
      </c>
      <c r="B2058" s="376"/>
      <c r="C2058" s="55" t="s">
        <v>1076</v>
      </c>
      <c r="D2058" s="56" t="s">
        <v>570</v>
      </c>
      <c r="E2058" s="55" t="s">
        <v>1700</v>
      </c>
      <c r="F2058" s="53" t="s">
        <v>1745</v>
      </c>
      <c r="G2058" s="376"/>
      <c r="H2058" s="54" t="s">
        <v>44</v>
      </c>
      <c r="I2058" s="373"/>
      <c r="J2058" s="389"/>
      <c r="K2058" s="53"/>
      <c r="L2058" s="51">
        <v>193690</v>
      </c>
      <c r="M2058" s="51">
        <v>193690</v>
      </c>
      <c r="N2058" s="51">
        <v>193690</v>
      </c>
      <c r="O2058" s="51">
        <v>193690</v>
      </c>
      <c r="P2058" s="51">
        <v>193690</v>
      </c>
      <c r="Q2058" s="51">
        <v>193690</v>
      </c>
      <c r="R2058" s="51">
        <v>193690</v>
      </c>
      <c r="S2058" s="51">
        <v>193690</v>
      </c>
      <c r="T2058" s="51">
        <v>193690</v>
      </c>
    </row>
    <row r="2059" spans="1:20" s="10" customFormat="1" ht="65.099999999999994" customHeight="1" x14ac:dyDescent="0.3">
      <c r="A2059" s="13">
        <v>2019</v>
      </c>
      <c r="B2059" s="376"/>
      <c r="C2059" s="55" t="s">
        <v>1076</v>
      </c>
      <c r="D2059" s="56" t="s">
        <v>570</v>
      </c>
      <c r="E2059" s="55" t="s">
        <v>1700</v>
      </c>
      <c r="F2059" s="53" t="s">
        <v>1746</v>
      </c>
      <c r="G2059" s="376"/>
      <c r="H2059" s="54" t="s">
        <v>44</v>
      </c>
      <c r="I2059" s="373"/>
      <c r="J2059" s="389"/>
      <c r="K2059" s="53"/>
      <c r="L2059" s="51">
        <v>237380</v>
      </c>
      <c r="M2059" s="51">
        <v>237380</v>
      </c>
      <c r="N2059" s="51">
        <v>237380</v>
      </c>
      <c r="O2059" s="51">
        <v>237380</v>
      </c>
      <c r="P2059" s="51">
        <v>237380</v>
      </c>
      <c r="Q2059" s="51">
        <v>237380</v>
      </c>
      <c r="R2059" s="51">
        <v>237380</v>
      </c>
      <c r="S2059" s="51">
        <v>237380</v>
      </c>
      <c r="T2059" s="51">
        <v>237380</v>
      </c>
    </row>
    <row r="2060" spans="1:20" s="10" customFormat="1" ht="65.099999999999994" customHeight="1" x14ac:dyDescent="0.3">
      <c r="A2060" s="13">
        <v>2020</v>
      </c>
      <c r="B2060" s="376"/>
      <c r="C2060" s="55" t="s">
        <v>1076</v>
      </c>
      <c r="D2060" s="56" t="s">
        <v>570</v>
      </c>
      <c r="E2060" s="55" t="s">
        <v>1700</v>
      </c>
      <c r="F2060" s="53" t="s">
        <v>1747</v>
      </c>
      <c r="G2060" s="376"/>
      <c r="H2060" s="54" t="s">
        <v>44</v>
      </c>
      <c r="I2060" s="373"/>
      <c r="J2060" s="389"/>
      <c r="K2060" s="53"/>
      <c r="L2060" s="51">
        <v>287500</v>
      </c>
      <c r="M2060" s="51">
        <v>287500</v>
      </c>
      <c r="N2060" s="51">
        <v>287500</v>
      </c>
      <c r="O2060" s="51">
        <v>287500</v>
      </c>
      <c r="P2060" s="51">
        <v>287500</v>
      </c>
      <c r="Q2060" s="51">
        <v>287500</v>
      </c>
      <c r="R2060" s="51">
        <v>287500</v>
      </c>
      <c r="S2060" s="51">
        <v>287500</v>
      </c>
      <c r="T2060" s="51">
        <v>287500</v>
      </c>
    </row>
    <row r="2061" spans="1:20" s="10" customFormat="1" ht="65.099999999999994" customHeight="1" x14ac:dyDescent="0.3">
      <c r="A2061" s="13">
        <v>2021</v>
      </c>
      <c r="B2061" s="376"/>
      <c r="C2061" s="55" t="s">
        <v>1076</v>
      </c>
      <c r="D2061" s="56" t="s">
        <v>570</v>
      </c>
      <c r="E2061" s="55" t="s">
        <v>1700</v>
      </c>
      <c r="F2061" s="53" t="s">
        <v>1748</v>
      </c>
      <c r="G2061" s="376"/>
      <c r="H2061" s="54" t="s">
        <v>44</v>
      </c>
      <c r="I2061" s="373"/>
      <c r="J2061" s="389"/>
      <c r="K2061" s="53"/>
      <c r="L2061" s="51">
        <v>348590</v>
      </c>
      <c r="M2061" s="51">
        <v>348590</v>
      </c>
      <c r="N2061" s="51">
        <v>348590</v>
      </c>
      <c r="O2061" s="51">
        <v>348590</v>
      </c>
      <c r="P2061" s="51">
        <v>348590</v>
      </c>
      <c r="Q2061" s="51">
        <v>348590</v>
      </c>
      <c r="R2061" s="51">
        <v>348590</v>
      </c>
      <c r="S2061" s="51">
        <v>348590</v>
      </c>
      <c r="T2061" s="51">
        <v>348590</v>
      </c>
    </row>
    <row r="2062" spans="1:20" s="10" customFormat="1" ht="65.099999999999994" customHeight="1" x14ac:dyDescent="0.3">
      <c r="A2062" s="13">
        <v>2022</v>
      </c>
      <c r="B2062" s="376"/>
      <c r="C2062" s="55" t="s">
        <v>1076</v>
      </c>
      <c r="D2062" s="56" t="s">
        <v>570</v>
      </c>
      <c r="E2062" s="55" t="s">
        <v>1700</v>
      </c>
      <c r="F2062" s="53" t="s">
        <v>1749</v>
      </c>
      <c r="G2062" s="376"/>
      <c r="H2062" s="54" t="s">
        <v>44</v>
      </c>
      <c r="I2062" s="373"/>
      <c r="J2062" s="389"/>
      <c r="K2062" s="53"/>
      <c r="L2062" s="51">
        <v>419280</v>
      </c>
      <c r="M2062" s="51">
        <v>419280</v>
      </c>
      <c r="N2062" s="51">
        <v>419280</v>
      </c>
      <c r="O2062" s="51">
        <v>419280</v>
      </c>
      <c r="P2062" s="51">
        <v>419280</v>
      </c>
      <c r="Q2062" s="51">
        <v>419280</v>
      </c>
      <c r="R2062" s="51">
        <v>419280</v>
      </c>
      <c r="S2062" s="51">
        <v>419280</v>
      </c>
      <c r="T2062" s="51">
        <v>419280</v>
      </c>
    </row>
    <row r="2063" spans="1:20" s="10" customFormat="1" ht="65.099999999999994" customHeight="1" x14ac:dyDescent="0.3">
      <c r="A2063" s="13">
        <v>2023</v>
      </c>
      <c r="B2063" s="376"/>
      <c r="C2063" s="55" t="s">
        <v>1076</v>
      </c>
      <c r="D2063" s="56" t="s">
        <v>570</v>
      </c>
      <c r="E2063" s="55" t="s">
        <v>1700</v>
      </c>
      <c r="F2063" s="53" t="s">
        <v>1750</v>
      </c>
      <c r="G2063" s="376"/>
      <c r="H2063" s="54" t="s">
        <v>44</v>
      </c>
      <c r="I2063" s="373"/>
      <c r="J2063" s="389"/>
      <c r="K2063" s="53"/>
      <c r="L2063" s="51">
        <v>206290</v>
      </c>
      <c r="M2063" s="51">
        <v>206290</v>
      </c>
      <c r="N2063" s="51">
        <v>206290</v>
      </c>
      <c r="O2063" s="51">
        <v>206290</v>
      </c>
      <c r="P2063" s="51">
        <v>206290</v>
      </c>
      <c r="Q2063" s="51">
        <v>206290</v>
      </c>
      <c r="R2063" s="51">
        <v>206290</v>
      </c>
      <c r="S2063" s="51">
        <v>206290</v>
      </c>
      <c r="T2063" s="51">
        <v>206290</v>
      </c>
    </row>
    <row r="2064" spans="1:20" s="10" customFormat="1" ht="65.099999999999994" customHeight="1" x14ac:dyDescent="0.3">
      <c r="A2064" s="13">
        <v>2024</v>
      </c>
      <c r="B2064" s="376"/>
      <c r="C2064" s="55" t="s">
        <v>1076</v>
      </c>
      <c r="D2064" s="56" t="s">
        <v>570</v>
      </c>
      <c r="E2064" s="55" t="s">
        <v>1700</v>
      </c>
      <c r="F2064" s="53" t="s">
        <v>1751</v>
      </c>
      <c r="G2064" s="376"/>
      <c r="H2064" s="54" t="s">
        <v>44</v>
      </c>
      <c r="I2064" s="373"/>
      <c r="J2064" s="389"/>
      <c r="K2064" s="53"/>
      <c r="L2064" s="51">
        <v>254330</v>
      </c>
      <c r="M2064" s="51">
        <v>254330</v>
      </c>
      <c r="N2064" s="51">
        <v>254330</v>
      </c>
      <c r="O2064" s="51">
        <v>254330</v>
      </c>
      <c r="P2064" s="51">
        <v>254330</v>
      </c>
      <c r="Q2064" s="51">
        <v>254330</v>
      </c>
      <c r="R2064" s="51">
        <v>254330</v>
      </c>
      <c r="S2064" s="51">
        <v>254330</v>
      </c>
      <c r="T2064" s="51">
        <v>254330</v>
      </c>
    </row>
    <row r="2065" spans="1:20" s="10" customFormat="1" ht="65.099999999999994" customHeight="1" x14ac:dyDescent="0.3">
      <c r="A2065" s="13">
        <v>2025</v>
      </c>
      <c r="B2065" s="376"/>
      <c r="C2065" s="55" t="s">
        <v>1076</v>
      </c>
      <c r="D2065" s="56" t="s">
        <v>570</v>
      </c>
      <c r="E2065" s="55" t="s">
        <v>1700</v>
      </c>
      <c r="F2065" s="53" t="s">
        <v>1752</v>
      </c>
      <c r="G2065" s="376"/>
      <c r="H2065" s="54" t="s">
        <v>44</v>
      </c>
      <c r="I2065" s="373"/>
      <c r="J2065" s="389"/>
      <c r="K2065" s="53"/>
      <c r="L2065" s="51">
        <v>311970</v>
      </c>
      <c r="M2065" s="51">
        <v>311970</v>
      </c>
      <c r="N2065" s="51">
        <v>311970</v>
      </c>
      <c r="O2065" s="51">
        <v>311970</v>
      </c>
      <c r="P2065" s="51">
        <v>311970</v>
      </c>
      <c r="Q2065" s="51">
        <v>311970</v>
      </c>
      <c r="R2065" s="51">
        <v>311970</v>
      </c>
      <c r="S2065" s="51">
        <v>311970</v>
      </c>
      <c r="T2065" s="51">
        <v>311970</v>
      </c>
    </row>
    <row r="2066" spans="1:20" s="10" customFormat="1" ht="65.099999999999994" customHeight="1" x14ac:dyDescent="0.3">
      <c r="A2066" s="13">
        <v>2026</v>
      </c>
      <c r="B2066" s="376"/>
      <c r="C2066" s="55" t="s">
        <v>1076</v>
      </c>
      <c r="D2066" s="56" t="s">
        <v>570</v>
      </c>
      <c r="E2066" s="55" t="s">
        <v>1700</v>
      </c>
      <c r="F2066" s="53" t="s">
        <v>1753</v>
      </c>
      <c r="G2066" s="376"/>
      <c r="H2066" s="54" t="s">
        <v>44</v>
      </c>
      <c r="I2066" s="373"/>
      <c r="J2066" s="389"/>
      <c r="K2066" s="53"/>
      <c r="L2066" s="51">
        <v>375140</v>
      </c>
      <c r="M2066" s="51">
        <v>375140</v>
      </c>
      <c r="N2066" s="51">
        <v>375140</v>
      </c>
      <c r="O2066" s="51">
        <v>375140</v>
      </c>
      <c r="P2066" s="51">
        <v>375140</v>
      </c>
      <c r="Q2066" s="51">
        <v>375140</v>
      </c>
      <c r="R2066" s="51">
        <v>375140</v>
      </c>
      <c r="S2066" s="51">
        <v>375140</v>
      </c>
      <c r="T2066" s="51">
        <v>375140</v>
      </c>
    </row>
    <row r="2067" spans="1:20" s="10" customFormat="1" ht="65.099999999999994" customHeight="1" x14ac:dyDescent="0.3">
      <c r="A2067" s="13">
        <v>2027</v>
      </c>
      <c r="B2067" s="376"/>
      <c r="C2067" s="55" t="s">
        <v>1076</v>
      </c>
      <c r="D2067" s="56" t="s">
        <v>570</v>
      </c>
      <c r="E2067" s="55" t="s">
        <v>1700</v>
      </c>
      <c r="F2067" s="53" t="s">
        <v>1754</v>
      </c>
      <c r="G2067" s="376"/>
      <c r="H2067" s="54" t="s">
        <v>44</v>
      </c>
      <c r="I2067" s="373"/>
      <c r="J2067" s="389"/>
      <c r="K2067" s="53"/>
      <c r="L2067" s="51">
        <v>460980</v>
      </c>
      <c r="M2067" s="51">
        <v>460980</v>
      </c>
      <c r="N2067" s="51">
        <v>460980</v>
      </c>
      <c r="O2067" s="51">
        <v>460980</v>
      </c>
      <c r="P2067" s="51">
        <v>460980</v>
      </c>
      <c r="Q2067" s="51">
        <v>460980</v>
      </c>
      <c r="R2067" s="51">
        <v>460980</v>
      </c>
      <c r="S2067" s="51">
        <v>460980</v>
      </c>
      <c r="T2067" s="51">
        <v>460980</v>
      </c>
    </row>
    <row r="2068" spans="1:20" s="10" customFormat="1" ht="65.099999999999994" customHeight="1" x14ac:dyDescent="0.3">
      <c r="A2068" s="13">
        <v>2028</v>
      </c>
      <c r="B2068" s="376"/>
      <c r="C2068" s="55" t="s">
        <v>1076</v>
      </c>
      <c r="D2068" s="56" t="s">
        <v>570</v>
      </c>
      <c r="E2068" s="55" t="s">
        <v>1700</v>
      </c>
      <c r="F2068" s="53" t="s">
        <v>1755</v>
      </c>
      <c r="G2068" s="376"/>
      <c r="H2068" s="54" t="s">
        <v>44</v>
      </c>
      <c r="I2068" s="373"/>
      <c r="J2068" s="389"/>
      <c r="K2068" s="53"/>
      <c r="L2068" s="51">
        <v>549980</v>
      </c>
      <c r="M2068" s="51">
        <v>549980</v>
      </c>
      <c r="N2068" s="51">
        <v>549980</v>
      </c>
      <c r="O2068" s="51">
        <v>549980</v>
      </c>
      <c r="P2068" s="51">
        <v>549980</v>
      </c>
      <c r="Q2068" s="51">
        <v>549980</v>
      </c>
      <c r="R2068" s="51">
        <v>549980</v>
      </c>
      <c r="S2068" s="51">
        <v>549980</v>
      </c>
      <c r="T2068" s="51">
        <v>549980</v>
      </c>
    </row>
    <row r="2069" spans="1:20" s="10" customFormat="1" ht="65.099999999999994" customHeight="1" x14ac:dyDescent="0.3">
      <c r="A2069" s="13">
        <v>2029</v>
      </c>
      <c r="B2069" s="376"/>
      <c r="C2069" s="55" t="s">
        <v>1076</v>
      </c>
      <c r="D2069" s="56" t="s">
        <v>570</v>
      </c>
      <c r="E2069" s="55" t="s">
        <v>1700</v>
      </c>
      <c r="F2069" s="53" t="s">
        <v>1756</v>
      </c>
      <c r="G2069" s="376"/>
      <c r="H2069" s="54" t="s">
        <v>44</v>
      </c>
      <c r="I2069" s="373"/>
      <c r="J2069" s="389"/>
      <c r="K2069" s="53"/>
      <c r="L2069" s="51">
        <v>257770</v>
      </c>
      <c r="M2069" s="51">
        <v>257770</v>
      </c>
      <c r="N2069" s="51">
        <v>257770</v>
      </c>
      <c r="O2069" s="51">
        <v>257770</v>
      </c>
      <c r="P2069" s="51">
        <v>257770</v>
      </c>
      <c r="Q2069" s="51">
        <v>257770</v>
      </c>
      <c r="R2069" s="51">
        <v>257770</v>
      </c>
      <c r="S2069" s="51">
        <v>257770</v>
      </c>
      <c r="T2069" s="51">
        <v>257770</v>
      </c>
    </row>
    <row r="2070" spans="1:20" s="10" customFormat="1" ht="65.099999999999994" customHeight="1" x14ac:dyDescent="0.3">
      <c r="A2070" s="13">
        <v>2030</v>
      </c>
      <c r="B2070" s="376"/>
      <c r="C2070" s="55" t="s">
        <v>1076</v>
      </c>
      <c r="D2070" s="56" t="s">
        <v>570</v>
      </c>
      <c r="E2070" s="55" t="s">
        <v>1700</v>
      </c>
      <c r="F2070" s="53" t="s">
        <v>1757</v>
      </c>
      <c r="G2070" s="376"/>
      <c r="H2070" s="54" t="s">
        <v>44</v>
      </c>
      <c r="I2070" s="373"/>
      <c r="J2070" s="389"/>
      <c r="K2070" s="53"/>
      <c r="L2070" s="51">
        <v>320220</v>
      </c>
      <c r="M2070" s="51">
        <v>320220</v>
      </c>
      <c r="N2070" s="51">
        <v>320220</v>
      </c>
      <c r="O2070" s="51">
        <v>320220</v>
      </c>
      <c r="P2070" s="51">
        <v>320220</v>
      </c>
      <c r="Q2070" s="51">
        <v>320220</v>
      </c>
      <c r="R2070" s="51">
        <v>320220</v>
      </c>
      <c r="S2070" s="51">
        <v>320220</v>
      </c>
      <c r="T2070" s="51">
        <v>320220</v>
      </c>
    </row>
    <row r="2071" spans="1:20" s="10" customFormat="1" ht="65.099999999999994" customHeight="1" x14ac:dyDescent="0.3">
      <c r="A2071" s="13">
        <v>2031</v>
      </c>
      <c r="B2071" s="376"/>
      <c r="C2071" s="55" t="s">
        <v>1076</v>
      </c>
      <c r="D2071" s="56" t="s">
        <v>570</v>
      </c>
      <c r="E2071" s="55" t="s">
        <v>1700</v>
      </c>
      <c r="F2071" s="53" t="s">
        <v>1758</v>
      </c>
      <c r="G2071" s="376"/>
      <c r="H2071" s="54" t="s">
        <v>44</v>
      </c>
      <c r="I2071" s="373"/>
      <c r="J2071" s="389"/>
      <c r="K2071" s="53"/>
      <c r="L2071" s="51">
        <v>392730</v>
      </c>
      <c r="M2071" s="51">
        <v>392730</v>
      </c>
      <c r="N2071" s="51">
        <v>392730</v>
      </c>
      <c r="O2071" s="51">
        <v>392730</v>
      </c>
      <c r="P2071" s="51">
        <v>392730</v>
      </c>
      <c r="Q2071" s="51">
        <v>392730</v>
      </c>
      <c r="R2071" s="51">
        <v>392730</v>
      </c>
      <c r="S2071" s="51">
        <v>392730</v>
      </c>
      <c r="T2071" s="51">
        <v>392730</v>
      </c>
    </row>
    <row r="2072" spans="1:20" s="10" customFormat="1" ht="65.099999999999994" customHeight="1" x14ac:dyDescent="0.3">
      <c r="A2072" s="13">
        <v>2032</v>
      </c>
      <c r="B2072" s="376"/>
      <c r="C2072" s="55" t="s">
        <v>1076</v>
      </c>
      <c r="D2072" s="56" t="s">
        <v>570</v>
      </c>
      <c r="E2072" s="55" t="s">
        <v>1700</v>
      </c>
      <c r="F2072" s="53" t="s">
        <v>1759</v>
      </c>
      <c r="G2072" s="376"/>
      <c r="H2072" s="54" t="s">
        <v>44</v>
      </c>
      <c r="I2072" s="373"/>
      <c r="J2072" s="389"/>
      <c r="K2072" s="53"/>
      <c r="L2072" s="51">
        <v>478290</v>
      </c>
      <c r="M2072" s="51">
        <v>478290</v>
      </c>
      <c r="N2072" s="51">
        <v>478290</v>
      </c>
      <c r="O2072" s="51">
        <v>478290</v>
      </c>
      <c r="P2072" s="51">
        <v>478290</v>
      </c>
      <c r="Q2072" s="51">
        <v>478290</v>
      </c>
      <c r="R2072" s="51">
        <v>478290</v>
      </c>
      <c r="S2072" s="51">
        <v>478290</v>
      </c>
      <c r="T2072" s="51">
        <v>478290</v>
      </c>
    </row>
    <row r="2073" spans="1:20" s="10" customFormat="1" ht="65.099999999999994" customHeight="1" x14ac:dyDescent="0.3">
      <c r="A2073" s="13">
        <v>2033</v>
      </c>
      <c r="B2073" s="376"/>
      <c r="C2073" s="55" t="s">
        <v>1076</v>
      </c>
      <c r="D2073" s="56" t="s">
        <v>570</v>
      </c>
      <c r="E2073" s="55" t="s">
        <v>1700</v>
      </c>
      <c r="F2073" s="53" t="s">
        <v>1760</v>
      </c>
      <c r="G2073" s="376"/>
      <c r="H2073" s="54" t="s">
        <v>44</v>
      </c>
      <c r="I2073" s="373"/>
      <c r="J2073" s="389"/>
      <c r="K2073" s="53"/>
      <c r="L2073" s="51">
        <v>579890</v>
      </c>
      <c r="M2073" s="51">
        <v>579890</v>
      </c>
      <c r="N2073" s="51">
        <v>579890</v>
      </c>
      <c r="O2073" s="51">
        <v>579890</v>
      </c>
      <c r="P2073" s="51">
        <v>579890</v>
      </c>
      <c r="Q2073" s="51">
        <v>579890</v>
      </c>
      <c r="R2073" s="51">
        <v>579890</v>
      </c>
      <c r="S2073" s="51">
        <v>579890</v>
      </c>
      <c r="T2073" s="51">
        <v>579890</v>
      </c>
    </row>
    <row r="2074" spans="1:20" s="10" customFormat="1" ht="65.099999999999994" customHeight="1" x14ac:dyDescent="0.3">
      <c r="A2074" s="13">
        <v>2034</v>
      </c>
      <c r="B2074" s="376"/>
      <c r="C2074" s="55" t="s">
        <v>1076</v>
      </c>
      <c r="D2074" s="56" t="s">
        <v>570</v>
      </c>
      <c r="E2074" s="55" t="s">
        <v>1700</v>
      </c>
      <c r="F2074" s="53" t="s">
        <v>1761</v>
      </c>
      <c r="G2074" s="376"/>
      <c r="H2074" s="54" t="s">
        <v>44</v>
      </c>
      <c r="I2074" s="373"/>
      <c r="J2074" s="389"/>
      <c r="K2074" s="53"/>
      <c r="L2074" s="51">
        <v>695360</v>
      </c>
      <c r="M2074" s="51">
        <v>695360</v>
      </c>
      <c r="N2074" s="51">
        <v>695360</v>
      </c>
      <c r="O2074" s="51">
        <v>695360</v>
      </c>
      <c r="P2074" s="51">
        <v>695360</v>
      </c>
      <c r="Q2074" s="51">
        <v>695360</v>
      </c>
      <c r="R2074" s="51">
        <v>695360</v>
      </c>
      <c r="S2074" s="51">
        <v>695360</v>
      </c>
      <c r="T2074" s="51">
        <v>695360</v>
      </c>
    </row>
    <row r="2075" spans="1:20" s="10" customFormat="1" ht="65.099999999999994" customHeight="1" x14ac:dyDescent="0.3">
      <c r="A2075" s="13">
        <v>2035</v>
      </c>
      <c r="B2075" s="376"/>
      <c r="C2075" s="55" t="s">
        <v>1076</v>
      </c>
      <c r="D2075" s="56" t="s">
        <v>570</v>
      </c>
      <c r="E2075" s="55" t="s">
        <v>1700</v>
      </c>
      <c r="F2075" s="53" t="s">
        <v>1762</v>
      </c>
      <c r="G2075" s="376"/>
      <c r="H2075" s="54" t="s">
        <v>44</v>
      </c>
      <c r="I2075" s="373"/>
      <c r="J2075" s="389"/>
      <c r="K2075" s="53"/>
      <c r="L2075" s="51">
        <v>320130</v>
      </c>
      <c r="M2075" s="51">
        <v>320130</v>
      </c>
      <c r="N2075" s="51">
        <v>320130</v>
      </c>
      <c r="O2075" s="51">
        <v>320130</v>
      </c>
      <c r="P2075" s="51">
        <v>320130</v>
      </c>
      <c r="Q2075" s="51">
        <v>320130</v>
      </c>
      <c r="R2075" s="51">
        <v>320130</v>
      </c>
      <c r="S2075" s="51">
        <v>320130</v>
      </c>
      <c r="T2075" s="51">
        <v>320130</v>
      </c>
    </row>
    <row r="2076" spans="1:20" s="10" customFormat="1" ht="65.099999999999994" customHeight="1" x14ac:dyDescent="0.3">
      <c r="A2076" s="13">
        <v>2036</v>
      </c>
      <c r="B2076" s="376"/>
      <c r="C2076" s="55" t="s">
        <v>1076</v>
      </c>
      <c r="D2076" s="56" t="s">
        <v>570</v>
      </c>
      <c r="E2076" s="55" t="s">
        <v>1700</v>
      </c>
      <c r="F2076" s="53" t="s">
        <v>1763</v>
      </c>
      <c r="G2076" s="376"/>
      <c r="H2076" s="54" t="s">
        <v>44</v>
      </c>
      <c r="I2076" s="373"/>
      <c r="J2076" s="389"/>
      <c r="K2076" s="53"/>
      <c r="L2076" s="51">
        <v>398890</v>
      </c>
      <c r="M2076" s="51">
        <v>398890</v>
      </c>
      <c r="N2076" s="51">
        <v>398890</v>
      </c>
      <c r="O2076" s="51">
        <v>398890</v>
      </c>
      <c r="P2076" s="51">
        <v>398890</v>
      </c>
      <c r="Q2076" s="51">
        <v>398890</v>
      </c>
      <c r="R2076" s="51">
        <v>398890</v>
      </c>
      <c r="S2076" s="51">
        <v>398890</v>
      </c>
      <c r="T2076" s="51">
        <v>398890</v>
      </c>
    </row>
    <row r="2077" spans="1:20" s="10" customFormat="1" ht="65.099999999999994" customHeight="1" x14ac:dyDescent="0.3">
      <c r="A2077" s="13">
        <v>2037</v>
      </c>
      <c r="B2077" s="376"/>
      <c r="C2077" s="55" t="s">
        <v>1076</v>
      </c>
      <c r="D2077" s="56" t="s">
        <v>570</v>
      </c>
      <c r="E2077" s="55" t="s">
        <v>1700</v>
      </c>
      <c r="F2077" s="53" t="s">
        <v>1764</v>
      </c>
      <c r="G2077" s="376"/>
      <c r="H2077" s="54" t="s">
        <v>44</v>
      </c>
      <c r="I2077" s="373"/>
      <c r="J2077" s="389"/>
      <c r="K2077" s="53"/>
      <c r="L2077" s="51">
        <v>492160</v>
      </c>
      <c r="M2077" s="51">
        <v>492160</v>
      </c>
      <c r="N2077" s="51">
        <v>492160</v>
      </c>
      <c r="O2077" s="51">
        <v>492160</v>
      </c>
      <c r="P2077" s="51">
        <v>492160</v>
      </c>
      <c r="Q2077" s="51">
        <v>492160</v>
      </c>
      <c r="R2077" s="51">
        <v>492160</v>
      </c>
      <c r="S2077" s="51">
        <v>492160</v>
      </c>
      <c r="T2077" s="51">
        <v>492160</v>
      </c>
    </row>
    <row r="2078" spans="1:20" s="10" customFormat="1" ht="65.099999999999994" customHeight="1" x14ac:dyDescent="0.3">
      <c r="A2078" s="13">
        <v>2038</v>
      </c>
      <c r="B2078" s="376"/>
      <c r="C2078" s="55" t="s">
        <v>1076</v>
      </c>
      <c r="D2078" s="56" t="s">
        <v>570</v>
      </c>
      <c r="E2078" s="55" t="s">
        <v>1700</v>
      </c>
      <c r="F2078" s="53" t="s">
        <v>1765</v>
      </c>
      <c r="G2078" s="376"/>
      <c r="H2078" s="54" t="s">
        <v>44</v>
      </c>
      <c r="I2078" s="373"/>
      <c r="J2078" s="389"/>
      <c r="K2078" s="53"/>
      <c r="L2078" s="51">
        <v>586050</v>
      </c>
      <c r="M2078" s="51">
        <v>586050</v>
      </c>
      <c r="N2078" s="51">
        <v>586050</v>
      </c>
      <c r="O2078" s="51">
        <v>586050</v>
      </c>
      <c r="P2078" s="51">
        <v>586050</v>
      </c>
      <c r="Q2078" s="51">
        <v>586050</v>
      </c>
      <c r="R2078" s="51">
        <v>586050</v>
      </c>
      <c r="S2078" s="51">
        <v>586050</v>
      </c>
      <c r="T2078" s="51">
        <v>586050</v>
      </c>
    </row>
    <row r="2079" spans="1:20" s="10" customFormat="1" ht="65.099999999999994" customHeight="1" x14ac:dyDescent="0.3">
      <c r="A2079" s="13">
        <v>2039</v>
      </c>
      <c r="B2079" s="376"/>
      <c r="C2079" s="55" t="s">
        <v>1076</v>
      </c>
      <c r="D2079" s="56" t="s">
        <v>570</v>
      </c>
      <c r="E2079" s="55" t="s">
        <v>1700</v>
      </c>
      <c r="F2079" s="53" t="s">
        <v>1766</v>
      </c>
      <c r="G2079" s="376"/>
      <c r="H2079" s="54" t="s">
        <v>44</v>
      </c>
      <c r="I2079" s="373"/>
      <c r="J2079" s="389"/>
      <c r="K2079" s="53"/>
      <c r="L2079" s="51">
        <v>725540</v>
      </c>
      <c r="M2079" s="51">
        <v>725540</v>
      </c>
      <c r="N2079" s="51">
        <v>725540</v>
      </c>
      <c r="O2079" s="51">
        <v>725540</v>
      </c>
      <c r="P2079" s="51">
        <v>725540</v>
      </c>
      <c r="Q2079" s="51">
        <v>725540</v>
      </c>
      <c r="R2079" s="51">
        <v>725540</v>
      </c>
      <c r="S2079" s="51">
        <v>725540</v>
      </c>
      <c r="T2079" s="51">
        <v>725540</v>
      </c>
    </row>
    <row r="2080" spans="1:20" s="10" customFormat="1" ht="65.099999999999994" customHeight="1" x14ac:dyDescent="0.3">
      <c r="A2080" s="13">
        <v>2040</v>
      </c>
      <c r="B2080" s="376"/>
      <c r="C2080" s="55" t="s">
        <v>1076</v>
      </c>
      <c r="D2080" s="56" t="s">
        <v>570</v>
      </c>
      <c r="E2080" s="55" t="s">
        <v>1700</v>
      </c>
      <c r="F2080" s="53" t="s">
        <v>1767</v>
      </c>
      <c r="G2080" s="376"/>
      <c r="H2080" s="54" t="s">
        <v>44</v>
      </c>
      <c r="I2080" s="373"/>
      <c r="J2080" s="389"/>
      <c r="K2080" s="53"/>
      <c r="L2080" s="51">
        <v>865120</v>
      </c>
      <c r="M2080" s="51">
        <v>865120</v>
      </c>
      <c r="N2080" s="51">
        <v>865120</v>
      </c>
      <c r="O2080" s="51">
        <v>865120</v>
      </c>
      <c r="P2080" s="51">
        <v>865120</v>
      </c>
      <c r="Q2080" s="51">
        <v>865120</v>
      </c>
      <c r="R2080" s="51">
        <v>865120</v>
      </c>
      <c r="S2080" s="51">
        <v>865120</v>
      </c>
      <c r="T2080" s="51">
        <v>865120</v>
      </c>
    </row>
    <row r="2081" spans="1:20" s="10" customFormat="1" ht="65.099999999999994" customHeight="1" x14ac:dyDescent="0.3">
      <c r="A2081" s="13">
        <v>2041</v>
      </c>
      <c r="B2081" s="376"/>
      <c r="C2081" s="55" t="s">
        <v>1076</v>
      </c>
      <c r="D2081" s="56" t="s">
        <v>570</v>
      </c>
      <c r="E2081" s="55" t="s">
        <v>1700</v>
      </c>
      <c r="F2081" s="53" t="s">
        <v>1768</v>
      </c>
      <c r="G2081" s="376"/>
      <c r="H2081" s="54" t="s">
        <v>44</v>
      </c>
      <c r="I2081" s="373"/>
      <c r="J2081" s="389"/>
      <c r="K2081" s="53"/>
      <c r="L2081" s="51">
        <v>401610</v>
      </c>
      <c r="M2081" s="51">
        <v>401610</v>
      </c>
      <c r="N2081" s="51">
        <v>401610</v>
      </c>
      <c r="O2081" s="51">
        <v>401610</v>
      </c>
      <c r="P2081" s="51">
        <v>401610</v>
      </c>
      <c r="Q2081" s="51">
        <v>401610</v>
      </c>
      <c r="R2081" s="51">
        <v>401610</v>
      </c>
      <c r="S2081" s="51">
        <v>401610</v>
      </c>
      <c r="T2081" s="51">
        <v>401610</v>
      </c>
    </row>
    <row r="2082" spans="1:20" s="10" customFormat="1" ht="65.099999999999994" customHeight="1" x14ac:dyDescent="0.3">
      <c r="A2082" s="13">
        <v>2042</v>
      </c>
      <c r="B2082" s="376"/>
      <c r="C2082" s="55" t="s">
        <v>1076</v>
      </c>
      <c r="D2082" s="56" t="s">
        <v>570</v>
      </c>
      <c r="E2082" s="55" t="s">
        <v>1700</v>
      </c>
      <c r="F2082" s="53" t="s">
        <v>1769</v>
      </c>
      <c r="G2082" s="376"/>
      <c r="H2082" s="54" t="s">
        <v>44</v>
      </c>
      <c r="I2082" s="373"/>
      <c r="J2082" s="389"/>
      <c r="K2082" s="53"/>
      <c r="L2082" s="51">
        <v>502310</v>
      </c>
      <c r="M2082" s="51">
        <v>502310</v>
      </c>
      <c r="N2082" s="51">
        <v>502310</v>
      </c>
      <c r="O2082" s="51">
        <v>502310</v>
      </c>
      <c r="P2082" s="51">
        <v>502310</v>
      </c>
      <c r="Q2082" s="51">
        <v>502310</v>
      </c>
      <c r="R2082" s="51">
        <v>502310</v>
      </c>
      <c r="S2082" s="51">
        <v>502310</v>
      </c>
      <c r="T2082" s="51">
        <v>502310</v>
      </c>
    </row>
    <row r="2083" spans="1:20" s="10" customFormat="1" ht="65.099999999999994" customHeight="1" x14ac:dyDescent="0.3">
      <c r="A2083" s="13">
        <v>2043</v>
      </c>
      <c r="B2083" s="376"/>
      <c r="C2083" s="55" t="s">
        <v>1076</v>
      </c>
      <c r="D2083" s="56" t="s">
        <v>570</v>
      </c>
      <c r="E2083" s="55" t="s">
        <v>1700</v>
      </c>
      <c r="F2083" s="53" t="s">
        <v>1770</v>
      </c>
      <c r="G2083" s="376"/>
      <c r="H2083" s="54" t="s">
        <v>44</v>
      </c>
      <c r="I2083" s="373"/>
      <c r="J2083" s="389"/>
      <c r="K2083" s="53"/>
      <c r="L2083" s="51">
        <v>604910</v>
      </c>
      <c r="M2083" s="51">
        <v>604910</v>
      </c>
      <c r="N2083" s="51">
        <v>604910</v>
      </c>
      <c r="O2083" s="51">
        <v>604910</v>
      </c>
      <c r="P2083" s="51">
        <v>604910</v>
      </c>
      <c r="Q2083" s="51">
        <v>604910</v>
      </c>
      <c r="R2083" s="51">
        <v>604910</v>
      </c>
      <c r="S2083" s="51">
        <v>604910</v>
      </c>
      <c r="T2083" s="51">
        <v>604910</v>
      </c>
    </row>
    <row r="2084" spans="1:20" s="10" customFormat="1" ht="65.099999999999994" customHeight="1" x14ac:dyDescent="0.3">
      <c r="A2084" s="13">
        <v>2044</v>
      </c>
      <c r="B2084" s="376"/>
      <c r="C2084" s="55" t="s">
        <v>1076</v>
      </c>
      <c r="D2084" s="56" t="s">
        <v>570</v>
      </c>
      <c r="E2084" s="55" t="s">
        <v>1700</v>
      </c>
      <c r="F2084" s="53" t="s">
        <v>1771</v>
      </c>
      <c r="G2084" s="376"/>
      <c r="H2084" s="54" t="s">
        <v>44</v>
      </c>
      <c r="I2084" s="373"/>
      <c r="J2084" s="389"/>
      <c r="K2084" s="53"/>
      <c r="L2084" s="51">
        <v>740860</v>
      </c>
      <c r="M2084" s="51">
        <v>740860</v>
      </c>
      <c r="N2084" s="51">
        <v>740860</v>
      </c>
      <c r="O2084" s="51">
        <v>740860</v>
      </c>
      <c r="P2084" s="51">
        <v>740860</v>
      </c>
      <c r="Q2084" s="51">
        <v>740860</v>
      </c>
      <c r="R2084" s="51">
        <v>740860</v>
      </c>
      <c r="S2084" s="51">
        <v>740860</v>
      </c>
      <c r="T2084" s="51">
        <v>740860</v>
      </c>
    </row>
    <row r="2085" spans="1:20" s="10" customFormat="1" ht="65.099999999999994" customHeight="1" x14ac:dyDescent="0.3">
      <c r="A2085" s="13">
        <v>2045</v>
      </c>
      <c r="B2085" s="376"/>
      <c r="C2085" s="55" t="s">
        <v>1076</v>
      </c>
      <c r="D2085" s="56" t="s">
        <v>570</v>
      </c>
      <c r="E2085" s="55" t="s">
        <v>1700</v>
      </c>
      <c r="F2085" s="53" t="s">
        <v>1772</v>
      </c>
      <c r="G2085" s="376"/>
      <c r="H2085" s="54" t="s">
        <v>44</v>
      </c>
      <c r="I2085" s="373"/>
      <c r="J2085" s="389"/>
      <c r="K2085" s="53"/>
      <c r="L2085" s="51">
        <v>887060</v>
      </c>
      <c r="M2085" s="51">
        <v>887060</v>
      </c>
      <c r="N2085" s="51">
        <v>887060</v>
      </c>
      <c r="O2085" s="51">
        <v>887060</v>
      </c>
      <c r="P2085" s="51">
        <v>887060</v>
      </c>
      <c r="Q2085" s="51">
        <v>887060</v>
      </c>
      <c r="R2085" s="51">
        <v>887060</v>
      </c>
      <c r="S2085" s="51">
        <v>887060</v>
      </c>
      <c r="T2085" s="51">
        <v>887060</v>
      </c>
    </row>
    <row r="2086" spans="1:20" s="10" customFormat="1" ht="65.099999999999994" customHeight="1" x14ac:dyDescent="0.3">
      <c r="A2086" s="13">
        <v>2046</v>
      </c>
      <c r="B2086" s="376"/>
      <c r="C2086" s="55" t="s">
        <v>1076</v>
      </c>
      <c r="D2086" s="56" t="s">
        <v>570</v>
      </c>
      <c r="E2086" s="55" t="s">
        <v>1700</v>
      </c>
      <c r="F2086" s="53" t="s">
        <v>1773</v>
      </c>
      <c r="G2086" s="376"/>
      <c r="H2086" s="54" t="s">
        <v>44</v>
      </c>
      <c r="I2086" s="373"/>
      <c r="J2086" s="389"/>
      <c r="K2086" s="53"/>
      <c r="L2086" s="51">
        <v>1069960</v>
      </c>
      <c r="M2086" s="51">
        <v>1069960</v>
      </c>
      <c r="N2086" s="51">
        <v>1069960</v>
      </c>
      <c r="O2086" s="51">
        <v>1069960</v>
      </c>
      <c r="P2086" s="51">
        <v>1069960</v>
      </c>
      <c r="Q2086" s="51">
        <v>1069960</v>
      </c>
      <c r="R2086" s="51">
        <v>1069960</v>
      </c>
      <c r="S2086" s="51">
        <v>1069960</v>
      </c>
      <c r="T2086" s="51">
        <v>1069960</v>
      </c>
    </row>
    <row r="2087" spans="1:20" s="10" customFormat="1" ht="65.099999999999994" customHeight="1" x14ac:dyDescent="0.3">
      <c r="A2087" s="13">
        <v>2047</v>
      </c>
      <c r="B2087" s="376"/>
      <c r="C2087" s="55" t="s">
        <v>1076</v>
      </c>
      <c r="D2087" s="56" t="s">
        <v>570</v>
      </c>
      <c r="E2087" s="55" t="s">
        <v>1700</v>
      </c>
      <c r="F2087" s="53" t="s">
        <v>1774</v>
      </c>
      <c r="G2087" s="376"/>
      <c r="H2087" s="54" t="s">
        <v>44</v>
      </c>
      <c r="I2087" s="373"/>
      <c r="J2087" s="389"/>
      <c r="K2087" s="53"/>
      <c r="L2087" s="51">
        <v>497500</v>
      </c>
      <c r="M2087" s="51">
        <v>497500</v>
      </c>
      <c r="N2087" s="51">
        <v>497500</v>
      </c>
      <c r="O2087" s="51">
        <v>497500</v>
      </c>
      <c r="P2087" s="51">
        <v>497500</v>
      </c>
      <c r="Q2087" s="51">
        <v>497500</v>
      </c>
      <c r="R2087" s="51">
        <v>497500</v>
      </c>
      <c r="S2087" s="51">
        <v>497500</v>
      </c>
      <c r="T2087" s="51">
        <v>497500</v>
      </c>
    </row>
    <row r="2088" spans="1:20" s="10" customFormat="1" ht="65.099999999999994" customHeight="1" x14ac:dyDescent="0.3">
      <c r="A2088" s="13">
        <v>2048</v>
      </c>
      <c r="B2088" s="376"/>
      <c r="C2088" s="55" t="s">
        <v>1076</v>
      </c>
      <c r="D2088" s="56" t="s">
        <v>570</v>
      </c>
      <c r="E2088" s="55" t="s">
        <v>1700</v>
      </c>
      <c r="F2088" s="53" t="s">
        <v>1775</v>
      </c>
      <c r="G2088" s="376"/>
      <c r="H2088" s="54" t="s">
        <v>44</v>
      </c>
      <c r="I2088" s="373"/>
      <c r="J2088" s="389"/>
      <c r="K2088" s="53"/>
      <c r="L2088" s="51">
        <v>612970</v>
      </c>
      <c r="M2088" s="51">
        <v>612970</v>
      </c>
      <c r="N2088" s="51">
        <v>612970</v>
      </c>
      <c r="O2088" s="51">
        <v>612970</v>
      </c>
      <c r="P2088" s="51">
        <v>612970</v>
      </c>
      <c r="Q2088" s="51">
        <v>612970</v>
      </c>
      <c r="R2088" s="51">
        <v>612970</v>
      </c>
      <c r="S2088" s="51">
        <v>612970</v>
      </c>
      <c r="T2088" s="51">
        <v>612970</v>
      </c>
    </row>
    <row r="2089" spans="1:20" s="10" customFormat="1" ht="65.099999999999994" customHeight="1" x14ac:dyDescent="0.3">
      <c r="A2089" s="13">
        <v>2049</v>
      </c>
      <c r="B2089" s="376"/>
      <c r="C2089" s="55" t="s">
        <v>1076</v>
      </c>
      <c r="D2089" s="56" t="s">
        <v>570</v>
      </c>
      <c r="E2089" s="55" t="s">
        <v>1700</v>
      </c>
      <c r="F2089" s="53" t="s">
        <v>1776</v>
      </c>
      <c r="G2089" s="376"/>
      <c r="H2089" s="54" t="s">
        <v>44</v>
      </c>
      <c r="I2089" s="373"/>
      <c r="J2089" s="389"/>
      <c r="K2089" s="53"/>
      <c r="L2089" s="51">
        <v>749470</v>
      </c>
      <c r="M2089" s="51">
        <v>749470</v>
      </c>
      <c r="N2089" s="51">
        <v>749470</v>
      </c>
      <c r="O2089" s="51">
        <v>749470</v>
      </c>
      <c r="P2089" s="51">
        <v>749470</v>
      </c>
      <c r="Q2089" s="51">
        <v>749470</v>
      </c>
      <c r="R2089" s="51">
        <v>749470</v>
      </c>
      <c r="S2089" s="51">
        <v>749470</v>
      </c>
      <c r="T2089" s="51">
        <v>749470</v>
      </c>
    </row>
    <row r="2090" spans="1:20" s="10" customFormat="1" ht="65.099999999999994" customHeight="1" x14ac:dyDescent="0.3">
      <c r="A2090" s="13">
        <v>2050</v>
      </c>
      <c r="B2090" s="376"/>
      <c r="C2090" s="55" t="s">
        <v>1076</v>
      </c>
      <c r="D2090" s="56" t="s">
        <v>570</v>
      </c>
      <c r="E2090" s="55" t="s">
        <v>1700</v>
      </c>
      <c r="F2090" s="53" t="s">
        <v>1777</v>
      </c>
      <c r="G2090" s="376"/>
      <c r="H2090" s="54" t="s">
        <v>44</v>
      </c>
      <c r="I2090" s="373"/>
      <c r="J2090" s="389"/>
      <c r="K2090" s="53"/>
      <c r="L2090" s="51">
        <v>921140</v>
      </c>
      <c r="M2090" s="51">
        <v>921140</v>
      </c>
      <c r="N2090" s="51">
        <v>921140</v>
      </c>
      <c r="O2090" s="51">
        <v>921140</v>
      </c>
      <c r="P2090" s="51">
        <v>921140</v>
      </c>
      <c r="Q2090" s="51">
        <v>921140</v>
      </c>
      <c r="R2090" s="51">
        <v>921140</v>
      </c>
      <c r="S2090" s="51">
        <v>921140</v>
      </c>
      <c r="T2090" s="51">
        <v>921140</v>
      </c>
    </row>
    <row r="2091" spans="1:20" s="10" customFormat="1" ht="65.099999999999994" customHeight="1" x14ac:dyDescent="0.3">
      <c r="A2091" s="13">
        <v>2051</v>
      </c>
      <c r="B2091" s="376"/>
      <c r="C2091" s="55" t="s">
        <v>1076</v>
      </c>
      <c r="D2091" s="56" t="s">
        <v>570</v>
      </c>
      <c r="E2091" s="55" t="s">
        <v>1700</v>
      </c>
      <c r="F2091" s="53" t="s">
        <v>1778</v>
      </c>
      <c r="G2091" s="376"/>
      <c r="H2091" s="54" t="s">
        <v>44</v>
      </c>
      <c r="I2091" s="373"/>
      <c r="J2091" s="389"/>
      <c r="K2091" s="53"/>
      <c r="L2091" s="51">
        <v>1103590</v>
      </c>
      <c r="M2091" s="51">
        <v>1103590</v>
      </c>
      <c r="N2091" s="51">
        <v>1103590</v>
      </c>
      <c r="O2091" s="51">
        <v>1103590</v>
      </c>
      <c r="P2091" s="51">
        <v>1103590</v>
      </c>
      <c r="Q2091" s="51">
        <v>1103590</v>
      </c>
      <c r="R2091" s="51">
        <v>1103590</v>
      </c>
      <c r="S2091" s="51">
        <v>1103590</v>
      </c>
      <c r="T2091" s="51">
        <v>1103590</v>
      </c>
    </row>
    <row r="2092" spans="1:20" s="10" customFormat="1" ht="65.099999999999994" customHeight="1" x14ac:dyDescent="0.3">
      <c r="A2092" s="13">
        <v>2052</v>
      </c>
      <c r="B2092" s="376"/>
      <c r="C2092" s="55" t="s">
        <v>1076</v>
      </c>
      <c r="D2092" s="56" t="s">
        <v>570</v>
      </c>
      <c r="E2092" s="55" t="s">
        <v>1700</v>
      </c>
      <c r="F2092" s="53" t="s">
        <v>1779</v>
      </c>
      <c r="G2092" s="376"/>
      <c r="H2092" s="54" t="s">
        <v>44</v>
      </c>
      <c r="I2092" s="373"/>
      <c r="J2092" s="389"/>
      <c r="K2092" s="53"/>
      <c r="L2092" s="51">
        <v>1320390</v>
      </c>
      <c r="M2092" s="51">
        <v>1320390</v>
      </c>
      <c r="N2092" s="51">
        <v>1320390</v>
      </c>
      <c r="O2092" s="51">
        <v>1320390</v>
      </c>
      <c r="P2092" s="51">
        <v>1320390</v>
      </c>
      <c r="Q2092" s="51">
        <v>1320390</v>
      </c>
      <c r="R2092" s="51">
        <v>1320390</v>
      </c>
      <c r="S2092" s="51">
        <v>1320390</v>
      </c>
      <c r="T2092" s="51">
        <v>1320390</v>
      </c>
    </row>
    <row r="2093" spans="1:20" s="10" customFormat="1" ht="65.099999999999994" customHeight="1" x14ac:dyDescent="0.3">
      <c r="A2093" s="13">
        <v>2053</v>
      </c>
      <c r="B2093" s="376"/>
      <c r="C2093" s="55" t="s">
        <v>1076</v>
      </c>
      <c r="D2093" s="56" t="s">
        <v>570</v>
      </c>
      <c r="E2093" s="55" t="s">
        <v>1700</v>
      </c>
      <c r="F2093" s="53" t="s">
        <v>1780</v>
      </c>
      <c r="G2093" s="376"/>
      <c r="H2093" s="54" t="s">
        <v>44</v>
      </c>
      <c r="I2093" s="373"/>
      <c r="J2093" s="389"/>
      <c r="K2093" s="53"/>
      <c r="L2093" s="51">
        <v>616960</v>
      </c>
      <c r="M2093" s="51">
        <v>616960</v>
      </c>
      <c r="N2093" s="51">
        <v>616960</v>
      </c>
      <c r="O2093" s="51">
        <v>616960</v>
      </c>
      <c r="P2093" s="51">
        <v>616960</v>
      </c>
      <c r="Q2093" s="51">
        <v>616960</v>
      </c>
      <c r="R2093" s="51">
        <v>616960</v>
      </c>
      <c r="S2093" s="51">
        <v>616960</v>
      </c>
      <c r="T2093" s="51">
        <v>616960</v>
      </c>
    </row>
    <row r="2094" spans="1:20" s="10" customFormat="1" ht="65.099999999999994" customHeight="1" x14ac:dyDescent="0.3">
      <c r="A2094" s="13">
        <v>2054</v>
      </c>
      <c r="B2094" s="376"/>
      <c r="C2094" s="55" t="s">
        <v>1076</v>
      </c>
      <c r="D2094" s="56" t="s">
        <v>570</v>
      </c>
      <c r="E2094" s="55" t="s">
        <v>1700</v>
      </c>
      <c r="F2094" s="53" t="s">
        <v>1781</v>
      </c>
      <c r="G2094" s="376"/>
      <c r="H2094" s="54" t="s">
        <v>44</v>
      </c>
      <c r="I2094" s="373"/>
      <c r="J2094" s="389"/>
      <c r="K2094" s="53"/>
      <c r="L2094" s="51">
        <v>781920</v>
      </c>
      <c r="M2094" s="51">
        <v>781920</v>
      </c>
      <c r="N2094" s="51">
        <v>781920</v>
      </c>
      <c r="O2094" s="51">
        <v>781920</v>
      </c>
      <c r="P2094" s="51">
        <v>781920</v>
      </c>
      <c r="Q2094" s="51">
        <v>781920</v>
      </c>
      <c r="R2094" s="51">
        <v>781920</v>
      </c>
      <c r="S2094" s="51">
        <v>781920</v>
      </c>
      <c r="T2094" s="51">
        <v>781920</v>
      </c>
    </row>
    <row r="2095" spans="1:20" s="10" customFormat="1" ht="65.099999999999994" customHeight="1" x14ac:dyDescent="0.3">
      <c r="A2095" s="13">
        <v>2055</v>
      </c>
      <c r="B2095" s="376"/>
      <c r="C2095" s="55" t="s">
        <v>1076</v>
      </c>
      <c r="D2095" s="56" t="s">
        <v>570</v>
      </c>
      <c r="E2095" s="55" t="s">
        <v>1700</v>
      </c>
      <c r="F2095" s="53" t="s">
        <v>1782</v>
      </c>
      <c r="G2095" s="376"/>
      <c r="H2095" s="54" t="s">
        <v>44</v>
      </c>
      <c r="I2095" s="373"/>
      <c r="J2095" s="389"/>
      <c r="K2095" s="53"/>
      <c r="L2095" s="51">
        <v>933830</v>
      </c>
      <c r="M2095" s="51">
        <v>933830</v>
      </c>
      <c r="N2095" s="51">
        <v>933830</v>
      </c>
      <c r="O2095" s="51">
        <v>933830</v>
      </c>
      <c r="P2095" s="51">
        <v>933830</v>
      </c>
      <c r="Q2095" s="51">
        <v>933830</v>
      </c>
      <c r="R2095" s="51">
        <v>933830</v>
      </c>
      <c r="S2095" s="51">
        <v>933830</v>
      </c>
      <c r="T2095" s="51">
        <v>933830</v>
      </c>
    </row>
    <row r="2096" spans="1:20" s="10" customFormat="1" ht="65.099999999999994" customHeight="1" x14ac:dyDescent="0.3">
      <c r="A2096" s="13">
        <v>2056</v>
      </c>
      <c r="B2096" s="376"/>
      <c r="C2096" s="55" t="s">
        <v>1076</v>
      </c>
      <c r="D2096" s="56" t="s">
        <v>570</v>
      </c>
      <c r="E2096" s="55" t="s">
        <v>1700</v>
      </c>
      <c r="F2096" s="53" t="s">
        <v>1783</v>
      </c>
      <c r="G2096" s="376"/>
      <c r="H2096" s="54" t="s">
        <v>44</v>
      </c>
      <c r="I2096" s="373"/>
      <c r="J2096" s="389"/>
      <c r="K2096" s="53"/>
      <c r="L2096" s="51">
        <v>1154890</v>
      </c>
      <c r="M2096" s="51">
        <v>1154890</v>
      </c>
      <c r="N2096" s="51">
        <v>1154890</v>
      </c>
      <c r="O2096" s="51">
        <v>1154890</v>
      </c>
      <c r="P2096" s="51">
        <v>1154890</v>
      </c>
      <c r="Q2096" s="51">
        <v>1154890</v>
      </c>
      <c r="R2096" s="51">
        <v>1154890</v>
      </c>
      <c r="S2096" s="51">
        <v>1154890</v>
      </c>
      <c r="T2096" s="51">
        <v>1154890</v>
      </c>
    </row>
    <row r="2097" spans="1:20" s="10" customFormat="1" ht="65.099999999999994" customHeight="1" x14ac:dyDescent="0.3">
      <c r="A2097" s="13">
        <v>2057</v>
      </c>
      <c r="B2097" s="376"/>
      <c r="C2097" s="55" t="s">
        <v>1076</v>
      </c>
      <c r="D2097" s="56" t="s">
        <v>570</v>
      </c>
      <c r="E2097" s="55" t="s">
        <v>1700</v>
      </c>
      <c r="F2097" s="53" t="s">
        <v>1784</v>
      </c>
      <c r="G2097" s="376"/>
      <c r="H2097" s="54" t="s">
        <v>44</v>
      </c>
      <c r="I2097" s="373"/>
      <c r="J2097" s="389"/>
      <c r="K2097" s="53"/>
      <c r="L2097" s="51">
        <v>1383110</v>
      </c>
      <c r="M2097" s="51">
        <v>1383110</v>
      </c>
      <c r="N2097" s="51">
        <v>1383110</v>
      </c>
      <c r="O2097" s="51">
        <v>1383110</v>
      </c>
      <c r="P2097" s="51">
        <v>1383110</v>
      </c>
      <c r="Q2097" s="51">
        <v>1383110</v>
      </c>
      <c r="R2097" s="51">
        <v>1383110</v>
      </c>
      <c r="S2097" s="51">
        <v>1383110</v>
      </c>
      <c r="T2097" s="51">
        <v>1383110</v>
      </c>
    </row>
    <row r="2098" spans="1:20" s="10" customFormat="1" ht="65.099999999999994" customHeight="1" x14ac:dyDescent="0.3">
      <c r="A2098" s="13">
        <v>2058</v>
      </c>
      <c r="B2098" s="376"/>
      <c r="C2098" s="55" t="s">
        <v>1076</v>
      </c>
      <c r="D2098" s="56" t="s">
        <v>570</v>
      </c>
      <c r="E2098" s="55" t="s">
        <v>1700</v>
      </c>
      <c r="F2098" s="53" t="s">
        <v>1785</v>
      </c>
      <c r="G2098" s="376"/>
      <c r="H2098" s="54" t="s">
        <v>44</v>
      </c>
      <c r="I2098" s="373"/>
      <c r="J2098" s="389"/>
      <c r="K2098" s="53"/>
      <c r="L2098" s="51">
        <v>1653840</v>
      </c>
      <c r="M2098" s="51">
        <v>1653840</v>
      </c>
      <c r="N2098" s="51">
        <v>1653840</v>
      </c>
      <c r="O2098" s="51">
        <v>1653840</v>
      </c>
      <c r="P2098" s="51">
        <v>1653840</v>
      </c>
      <c r="Q2098" s="51">
        <v>1653840</v>
      </c>
      <c r="R2098" s="51">
        <v>1653840</v>
      </c>
      <c r="S2098" s="51">
        <v>1653840</v>
      </c>
      <c r="T2098" s="51">
        <v>1653840</v>
      </c>
    </row>
    <row r="2099" spans="1:20" s="10" customFormat="1" ht="65.099999999999994" customHeight="1" x14ac:dyDescent="0.3">
      <c r="A2099" s="13">
        <v>2059</v>
      </c>
      <c r="B2099" s="376"/>
      <c r="C2099" s="55" t="s">
        <v>1076</v>
      </c>
      <c r="D2099" s="56" t="s">
        <v>570</v>
      </c>
      <c r="E2099" s="55" t="s">
        <v>1700</v>
      </c>
      <c r="F2099" s="53" t="s">
        <v>1786</v>
      </c>
      <c r="G2099" s="376"/>
      <c r="H2099" s="54" t="s">
        <v>44</v>
      </c>
      <c r="I2099" s="373"/>
      <c r="J2099" s="389"/>
      <c r="K2099" s="53"/>
      <c r="L2099" s="51">
        <v>786720</v>
      </c>
      <c r="M2099" s="51">
        <v>786720</v>
      </c>
      <c r="N2099" s="51">
        <v>786720</v>
      </c>
      <c r="O2099" s="51">
        <v>786720</v>
      </c>
      <c r="P2099" s="51">
        <v>786720</v>
      </c>
      <c r="Q2099" s="51">
        <v>786720</v>
      </c>
      <c r="R2099" s="51">
        <v>786720</v>
      </c>
      <c r="S2099" s="51">
        <v>786720</v>
      </c>
      <c r="T2099" s="51">
        <v>786720</v>
      </c>
    </row>
    <row r="2100" spans="1:20" s="10" customFormat="1" ht="65.099999999999994" customHeight="1" x14ac:dyDescent="0.3">
      <c r="A2100" s="13">
        <v>2060</v>
      </c>
      <c r="B2100" s="376"/>
      <c r="C2100" s="55" t="s">
        <v>1076</v>
      </c>
      <c r="D2100" s="56" t="s">
        <v>570</v>
      </c>
      <c r="E2100" s="55" t="s">
        <v>1700</v>
      </c>
      <c r="F2100" s="53" t="s">
        <v>1787</v>
      </c>
      <c r="G2100" s="376"/>
      <c r="H2100" s="54" t="s">
        <v>44</v>
      </c>
      <c r="I2100" s="373"/>
      <c r="J2100" s="389"/>
      <c r="K2100" s="53"/>
      <c r="L2100" s="51">
        <v>979510</v>
      </c>
      <c r="M2100" s="51">
        <v>979510</v>
      </c>
      <c r="N2100" s="51">
        <v>979510</v>
      </c>
      <c r="O2100" s="51">
        <v>979510</v>
      </c>
      <c r="P2100" s="51">
        <v>979510</v>
      </c>
      <c r="Q2100" s="51">
        <v>979510</v>
      </c>
      <c r="R2100" s="51">
        <v>979510</v>
      </c>
      <c r="S2100" s="51">
        <v>979510</v>
      </c>
      <c r="T2100" s="51">
        <v>979510</v>
      </c>
    </row>
    <row r="2101" spans="1:20" s="10" customFormat="1" ht="65.099999999999994" customHeight="1" x14ac:dyDescent="0.3">
      <c r="A2101" s="13">
        <v>2061</v>
      </c>
      <c r="B2101" s="376"/>
      <c r="C2101" s="55" t="s">
        <v>1076</v>
      </c>
      <c r="D2101" s="56" t="s">
        <v>570</v>
      </c>
      <c r="E2101" s="55" t="s">
        <v>1700</v>
      </c>
      <c r="F2101" s="53" t="s">
        <v>1788</v>
      </c>
      <c r="G2101" s="376"/>
      <c r="H2101" s="54" t="s">
        <v>44</v>
      </c>
      <c r="I2101" s="373"/>
      <c r="J2101" s="389"/>
      <c r="K2101" s="53"/>
      <c r="L2101" s="51">
        <v>1189150</v>
      </c>
      <c r="M2101" s="51">
        <v>1189150</v>
      </c>
      <c r="N2101" s="51">
        <v>1189150</v>
      </c>
      <c r="O2101" s="51">
        <v>1189150</v>
      </c>
      <c r="P2101" s="51">
        <v>1189150</v>
      </c>
      <c r="Q2101" s="51">
        <v>1189150</v>
      </c>
      <c r="R2101" s="51">
        <v>1189150</v>
      </c>
      <c r="S2101" s="51">
        <v>1189150</v>
      </c>
      <c r="T2101" s="51">
        <v>1189150</v>
      </c>
    </row>
    <row r="2102" spans="1:20" s="10" customFormat="1" ht="65.099999999999994" customHeight="1" x14ac:dyDescent="0.3">
      <c r="A2102" s="13">
        <v>2062</v>
      </c>
      <c r="B2102" s="376"/>
      <c r="C2102" s="55" t="s">
        <v>1076</v>
      </c>
      <c r="D2102" s="56" t="s">
        <v>570</v>
      </c>
      <c r="E2102" s="55" t="s">
        <v>1700</v>
      </c>
      <c r="F2102" s="53" t="s">
        <v>1789</v>
      </c>
      <c r="G2102" s="376"/>
      <c r="H2102" s="54" t="s">
        <v>44</v>
      </c>
      <c r="I2102" s="373"/>
      <c r="J2102" s="389"/>
      <c r="K2102" s="53"/>
      <c r="L2102" s="51">
        <v>1444470</v>
      </c>
      <c r="M2102" s="51">
        <v>1444470</v>
      </c>
      <c r="N2102" s="51">
        <v>1444470</v>
      </c>
      <c r="O2102" s="51">
        <v>1444470</v>
      </c>
      <c r="P2102" s="51">
        <v>1444470</v>
      </c>
      <c r="Q2102" s="51">
        <v>1444470</v>
      </c>
      <c r="R2102" s="51">
        <v>1444470</v>
      </c>
      <c r="S2102" s="51">
        <v>1444470</v>
      </c>
      <c r="T2102" s="51">
        <v>1444470</v>
      </c>
    </row>
    <row r="2103" spans="1:20" s="10" customFormat="1" ht="65.099999999999994" customHeight="1" x14ac:dyDescent="0.3">
      <c r="A2103" s="13">
        <v>2063</v>
      </c>
      <c r="B2103" s="376"/>
      <c r="C2103" s="55" t="s">
        <v>1076</v>
      </c>
      <c r="D2103" s="56" t="s">
        <v>570</v>
      </c>
      <c r="E2103" s="55" t="s">
        <v>1700</v>
      </c>
      <c r="F2103" s="53" t="s">
        <v>1790</v>
      </c>
      <c r="G2103" s="376"/>
      <c r="H2103" s="54" t="s">
        <v>44</v>
      </c>
      <c r="I2103" s="373"/>
      <c r="J2103" s="389"/>
      <c r="K2103" s="53"/>
      <c r="L2103" s="51">
        <v>1750730</v>
      </c>
      <c r="M2103" s="51">
        <v>1750730</v>
      </c>
      <c r="N2103" s="51">
        <v>1750730</v>
      </c>
      <c r="O2103" s="51">
        <v>1750730</v>
      </c>
      <c r="P2103" s="51">
        <v>1750730</v>
      </c>
      <c r="Q2103" s="51">
        <v>1750730</v>
      </c>
      <c r="R2103" s="51">
        <v>1750730</v>
      </c>
      <c r="S2103" s="51">
        <v>1750730</v>
      </c>
      <c r="T2103" s="51">
        <v>1750730</v>
      </c>
    </row>
    <row r="2104" spans="1:20" s="10" customFormat="1" ht="65.099999999999994" customHeight="1" x14ac:dyDescent="0.3">
      <c r="A2104" s="13">
        <v>2064</v>
      </c>
      <c r="B2104" s="376"/>
      <c r="C2104" s="55" t="s">
        <v>1076</v>
      </c>
      <c r="D2104" s="56" t="s">
        <v>570</v>
      </c>
      <c r="E2104" s="55" t="s">
        <v>1700</v>
      </c>
      <c r="F2104" s="53" t="s">
        <v>1791</v>
      </c>
      <c r="G2104" s="376"/>
      <c r="H2104" s="54" t="s">
        <v>44</v>
      </c>
      <c r="I2104" s="373"/>
      <c r="J2104" s="389"/>
      <c r="K2104" s="53"/>
      <c r="L2104" s="51">
        <v>2106840</v>
      </c>
      <c r="M2104" s="51">
        <v>2106840</v>
      </c>
      <c r="N2104" s="51">
        <v>2106840</v>
      </c>
      <c r="O2104" s="51">
        <v>2106840</v>
      </c>
      <c r="P2104" s="51">
        <v>2106840</v>
      </c>
      <c r="Q2104" s="51">
        <v>2106840</v>
      </c>
      <c r="R2104" s="51">
        <v>2106840</v>
      </c>
      <c r="S2104" s="51">
        <v>2106840</v>
      </c>
      <c r="T2104" s="51">
        <v>2106840</v>
      </c>
    </row>
    <row r="2105" spans="1:20" s="10" customFormat="1" ht="65.099999999999994" customHeight="1" x14ac:dyDescent="0.3">
      <c r="A2105" s="13">
        <v>2065</v>
      </c>
      <c r="B2105" s="376"/>
      <c r="C2105" s="55" t="s">
        <v>1076</v>
      </c>
      <c r="D2105" s="56" t="s">
        <v>570</v>
      </c>
      <c r="E2105" s="55" t="s">
        <v>1700</v>
      </c>
      <c r="F2105" s="53" t="s">
        <v>1792</v>
      </c>
      <c r="G2105" s="376"/>
      <c r="H2105" s="54" t="s">
        <v>44</v>
      </c>
      <c r="I2105" s="373"/>
      <c r="J2105" s="389"/>
      <c r="K2105" s="53"/>
      <c r="L2105" s="51">
        <v>999270</v>
      </c>
      <c r="M2105" s="51">
        <v>999270</v>
      </c>
      <c r="N2105" s="51">
        <v>999270</v>
      </c>
      <c r="O2105" s="51">
        <v>999270</v>
      </c>
      <c r="P2105" s="51">
        <v>999270</v>
      </c>
      <c r="Q2105" s="51">
        <v>999270</v>
      </c>
      <c r="R2105" s="51">
        <v>999270</v>
      </c>
      <c r="S2105" s="51">
        <v>999270</v>
      </c>
      <c r="T2105" s="51">
        <v>999270</v>
      </c>
    </row>
    <row r="2106" spans="1:20" s="10" customFormat="1" ht="65.099999999999994" customHeight="1" x14ac:dyDescent="0.3">
      <c r="A2106" s="13">
        <v>2066</v>
      </c>
      <c r="B2106" s="376"/>
      <c r="C2106" s="55" t="s">
        <v>1076</v>
      </c>
      <c r="D2106" s="56" t="s">
        <v>570</v>
      </c>
      <c r="E2106" s="55" t="s">
        <v>1700</v>
      </c>
      <c r="F2106" s="53" t="s">
        <v>1793</v>
      </c>
      <c r="G2106" s="376"/>
      <c r="H2106" s="54" t="s">
        <v>44</v>
      </c>
      <c r="I2106" s="373"/>
      <c r="J2106" s="389"/>
      <c r="K2106" s="53"/>
      <c r="L2106" s="51">
        <v>1231750</v>
      </c>
      <c r="M2106" s="51">
        <v>1231750</v>
      </c>
      <c r="N2106" s="51">
        <v>1231750</v>
      </c>
      <c r="O2106" s="51">
        <v>1231750</v>
      </c>
      <c r="P2106" s="51">
        <v>1231750</v>
      </c>
      <c r="Q2106" s="51">
        <v>1231750</v>
      </c>
      <c r="R2106" s="51">
        <v>1231750</v>
      </c>
      <c r="S2106" s="51">
        <v>1231750</v>
      </c>
      <c r="T2106" s="51">
        <v>1231750</v>
      </c>
    </row>
    <row r="2107" spans="1:20" s="10" customFormat="1" ht="65.099999999999994" customHeight="1" x14ac:dyDescent="0.3">
      <c r="A2107" s="13">
        <v>2067</v>
      </c>
      <c r="B2107" s="376"/>
      <c r="C2107" s="55" t="s">
        <v>1076</v>
      </c>
      <c r="D2107" s="56" t="s">
        <v>570</v>
      </c>
      <c r="E2107" s="55" t="s">
        <v>1700</v>
      </c>
      <c r="F2107" s="53" t="s">
        <v>1794</v>
      </c>
      <c r="G2107" s="376"/>
      <c r="H2107" s="54" t="s">
        <v>44</v>
      </c>
      <c r="I2107" s="373"/>
      <c r="J2107" s="389"/>
      <c r="K2107" s="53"/>
      <c r="L2107" s="51">
        <v>1511180</v>
      </c>
      <c r="M2107" s="51">
        <v>1511180</v>
      </c>
      <c r="N2107" s="51">
        <v>1511180</v>
      </c>
      <c r="O2107" s="51">
        <v>1511180</v>
      </c>
      <c r="P2107" s="51">
        <v>1511180</v>
      </c>
      <c r="Q2107" s="51">
        <v>1511180</v>
      </c>
      <c r="R2107" s="51">
        <v>1511180</v>
      </c>
      <c r="S2107" s="51">
        <v>1511180</v>
      </c>
      <c r="T2107" s="51">
        <v>1511180</v>
      </c>
    </row>
    <row r="2108" spans="1:20" s="10" customFormat="1" ht="65.099999999999994" customHeight="1" x14ac:dyDescent="0.3">
      <c r="A2108" s="13">
        <v>2068</v>
      </c>
      <c r="B2108" s="376"/>
      <c r="C2108" s="55" t="s">
        <v>1076</v>
      </c>
      <c r="D2108" s="56" t="s">
        <v>570</v>
      </c>
      <c r="E2108" s="55" t="s">
        <v>1700</v>
      </c>
      <c r="F2108" s="53" t="s">
        <v>1795</v>
      </c>
      <c r="G2108" s="376"/>
      <c r="H2108" s="54" t="s">
        <v>44</v>
      </c>
      <c r="I2108" s="373"/>
      <c r="J2108" s="389"/>
      <c r="K2108" s="53"/>
      <c r="L2108" s="51">
        <v>1832030</v>
      </c>
      <c r="M2108" s="51">
        <v>1832030</v>
      </c>
      <c r="N2108" s="51">
        <v>1832030</v>
      </c>
      <c r="O2108" s="51">
        <v>1832030</v>
      </c>
      <c r="P2108" s="51">
        <v>1832030</v>
      </c>
      <c r="Q2108" s="51">
        <v>1832030</v>
      </c>
      <c r="R2108" s="51">
        <v>1832030</v>
      </c>
      <c r="S2108" s="51">
        <v>1832030</v>
      </c>
      <c r="T2108" s="51">
        <v>1832030</v>
      </c>
    </row>
    <row r="2109" spans="1:20" s="10" customFormat="1" ht="65.099999999999994" customHeight="1" x14ac:dyDescent="0.3">
      <c r="A2109" s="13">
        <v>2069</v>
      </c>
      <c r="B2109" s="376"/>
      <c r="C2109" s="55" t="s">
        <v>1076</v>
      </c>
      <c r="D2109" s="56" t="s">
        <v>570</v>
      </c>
      <c r="E2109" s="55" t="s">
        <v>1700</v>
      </c>
      <c r="F2109" s="53" t="s">
        <v>1796</v>
      </c>
      <c r="G2109" s="376"/>
      <c r="H2109" s="54" t="s">
        <v>44</v>
      </c>
      <c r="I2109" s="373"/>
      <c r="J2109" s="389"/>
      <c r="K2109" s="53"/>
      <c r="L2109" s="51">
        <v>2222590</v>
      </c>
      <c r="M2109" s="51">
        <v>2222590</v>
      </c>
      <c r="N2109" s="51">
        <v>2222590</v>
      </c>
      <c r="O2109" s="51">
        <v>2222590</v>
      </c>
      <c r="P2109" s="51">
        <v>2222590</v>
      </c>
      <c r="Q2109" s="51">
        <v>2222590</v>
      </c>
      <c r="R2109" s="51">
        <v>2222590</v>
      </c>
      <c r="S2109" s="51">
        <v>2222590</v>
      </c>
      <c r="T2109" s="51">
        <v>2222590</v>
      </c>
    </row>
    <row r="2110" spans="1:20" s="10" customFormat="1" ht="65.099999999999994" customHeight="1" x14ac:dyDescent="0.3">
      <c r="A2110" s="13">
        <v>2070</v>
      </c>
      <c r="B2110" s="376"/>
      <c r="C2110" s="55" t="s">
        <v>1076</v>
      </c>
      <c r="D2110" s="56" t="s">
        <v>570</v>
      </c>
      <c r="E2110" s="55" t="s">
        <v>1700</v>
      </c>
      <c r="F2110" s="53" t="s">
        <v>1797</v>
      </c>
      <c r="G2110" s="376"/>
      <c r="H2110" s="54" t="s">
        <v>44</v>
      </c>
      <c r="I2110" s="373"/>
      <c r="J2110" s="389"/>
      <c r="K2110" s="53"/>
      <c r="L2110" s="51">
        <v>2672680</v>
      </c>
      <c r="M2110" s="51">
        <v>2672680</v>
      </c>
      <c r="N2110" s="51">
        <v>2672680</v>
      </c>
      <c r="O2110" s="51">
        <v>2672680</v>
      </c>
      <c r="P2110" s="51">
        <v>2672680</v>
      </c>
      <c r="Q2110" s="51">
        <v>2672680</v>
      </c>
      <c r="R2110" s="51">
        <v>2672680</v>
      </c>
      <c r="S2110" s="51">
        <v>2672680</v>
      </c>
      <c r="T2110" s="51">
        <v>2672680</v>
      </c>
    </row>
    <row r="2111" spans="1:20" s="10" customFormat="1" ht="65.099999999999994" customHeight="1" x14ac:dyDescent="0.3">
      <c r="A2111" s="13">
        <v>2071</v>
      </c>
      <c r="B2111" s="376"/>
      <c r="C2111" s="55" t="s">
        <v>1076</v>
      </c>
      <c r="D2111" s="56" t="s">
        <v>570</v>
      </c>
      <c r="E2111" s="55" t="s">
        <v>1700</v>
      </c>
      <c r="F2111" s="53" t="s">
        <v>1798</v>
      </c>
      <c r="G2111" s="376"/>
      <c r="H2111" s="54" t="s">
        <v>44</v>
      </c>
      <c r="I2111" s="373"/>
      <c r="J2111" s="389"/>
      <c r="K2111" s="53"/>
      <c r="L2111" s="51">
        <v>1260660</v>
      </c>
      <c r="M2111" s="51">
        <v>1260660</v>
      </c>
      <c r="N2111" s="51">
        <v>1260660</v>
      </c>
      <c r="O2111" s="51">
        <v>1260660</v>
      </c>
      <c r="P2111" s="51">
        <v>1260660</v>
      </c>
      <c r="Q2111" s="51">
        <v>1260660</v>
      </c>
      <c r="R2111" s="51">
        <v>1260660</v>
      </c>
      <c r="S2111" s="51">
        <v>1260660</v>
      </c>
      <c r="T2111" s="51">
        <v>1260660</v>
      </c>
    </row>
    <row r="2112" spans="1:20" s="10" customFormat="1" ht="65.099999999999994" customHeight="1" x14ac:dyDescent="0.3">
      <c r="A2112" s="13">
        <v>2072</v>
      </c>
      <c r="B2112" s="376"/>
      <c r="C2112" s="55" t="s">
        <v>1076</v>
      </c>
      <c r="D2112" s="56" t="s">
        <v>570</v>
      </c>
      <c r="E2112" s="55" t="s">
        <v>1700</v>
      </c>
      <c r="F2112" s="53" t="s">
        <v>1799</v>
      </c>
      <c r="G2112" s="376"/>
      <c r="H2112" s="54" t="s">
        <v>44</v>
      </c>
      <c r="I2112" s="373"/>
      <c r="J2112" s="389"/>
      <c r="K2112" s="53"/>
      <c r="L2112" s="51">
        <v>1579610</v>
      </c>
      <c r="M2112" s="51">
        <v>1579610</v>
      </c>
      <c r="N2112" s="51">
        <v>1579610</v>
      </c>
      <c r="O2112" s="51">
        <v>1579610</v>
      </c>
      <c r="P2112" s="51">
        <v>1579610</v>
      </c>
      <c r="Q2112" s="51">
        <v>1579610</v>
      </c>
      <c r="R2112" s="51">
        <v>1579610</v>
      </c>
      <c r="S2112" s="51">
        <v>1579610</v>
      </c>
      <c r="T2112" s="51">
        <v>1579610</v>
      </c>
    </row>
    <row r="2113" spans="1:20" s="10" customFormat="1" ht="65.099999999999994" customHeight="1" x14ac:dyDescent="0.3">
      <c r="A2113" s="13">
        <v>2073</v>
      </c>
      <c r="B2113" s="376"/>
      <c r="C2113" s="55" t="s">
        <v>1076</v>
      </c>
      <c r="D2113" s="56" t="s">
        <v>570</v>
      </c>
      <c r="E2113" s="55" t="s">
        <v>1700</v>
      </c>
      <c r="F2113" s="53" t="s">
        <v>1800</v>
      </c>
      <c r="G2113" s="376"/>
      <c r="H2113" s="54" t="s">
        <v>44</v>
      </c>
      <c r="I2113" s="373"/>
      <c r="J2113" s="389"/>
      <c r="K2113" s="53"/>
      <c r="L2113" s="51">
        <v>1920220</v>
      </c>
      <c r="M2113" s="51">
        <v>1920220</v>
      </c>
      <c r="N2113" s="51">
        <v>1920220</v>
      </c>
      <c r="O2113" s="51">
        <v>1920220</v>
      </c>
      <c r="P2113" s="51">
        <v>1920220</v>
      </c>
      <c r="Q2113" s="51">
        <v>1920220</v>
      </c>
      <c r="R2113" s="51">
        <v>1920220</v>
      </c>
      <c r="S2113" s="51">
        <v>1920220</v>
      </c>
      <c r="T2113" s="51">
        <v>1920220</v>
      </c>
    </row>
    <row r="2114" spans="1:20" s="10" customFormat="1" ht="65.099999999999994" customHeight="1" x14ac:dyDescent="0.3">
      <c r="A2114" s="13">
        <v>2074</v>
      </c>
      <c r="B2114" s="376"/>
      <c r="C2114" s="55" t="s">
        <v>1076</v>
      </c>
      <c r="D2114" s="56" t="s">
        <v>570</v>
      </c>
      <c r="E2114" s="55" t="s">
        <v>1700</v>
      </c>
      <c r="F2114" s="53" t="s">
        <v>1801</v>
      </c>
      <c r="G2114" s="376"/>
      <c r="H2114" s="54" t="s">
        <v>44</v>
      </c>
      <c r="I2114" s="373"/>
      <c r="J2114" s="389"/>
      <c r="K2114" s="53"/>
      <c r="L2114" s="51">
        <v>2319380</v>
      </c>
      <c r="M2114" s="51">
        <v>2319380</v>
      </c>
      <c r="N2114" s="51">
        <v>2319380</v>
      </c>
      <c r="O2114" s="51">
        <v>2319380</v>
      </c>
      <c r="P2114" s="51">
        <v>2319380</v>
      </c>
      <c r="Q2114" s="51">
        <v>2319380</v>
      </c>
      <c r="R2114" s="51">
        <v>2319380</v>
      </c>
      <c r="S2114" s="51">
        <v>2319380</v>
      </c>
      <c r="T2114" s="51">
        <v>2319380</v>
      </c>
    </row>
    <row r="2115" spans="1:20" s="10" customFormat="1" ht="65.099999999999994" customHeight="1" x14ac:dyDescent="0.3">
      <c r="A2115" s="13">
        <v>2075</v>
      </c>
      <c r="B2115" s="376"/>
      <c r="C2115" s="55" t="s">
        <v>1076</v>
      </c>
      <c r="D2115" s="56" t="s">
        <v>570</v>
      </c>
      <c r="E2115" s="55" t="s">
        <v>1700</v>
      </c>
      <c r="F2115" s="53" t="s">
        <v>1802</v>
      </c>
      <c r="G2115" s="376"/>
      <c r="H2115" s="54" t="s">
        <v>44</v>
      </c>
      <c r="I2115" s="373"/>
      <c r="J2115" s="389"/>
      <c r="K2115" s="53"/>
      <c r="L2115" s="51">
        <v>2832480</v>
      </c>
      <c r="M2115" s="51">
        <v>2832480</v>
      </c>
      <c r="N2115" s="51">
        <v>2832480</v>
      </c>
      <c r="O2115" s="51">
        <v>2832480</v>
      </c>
      <c r="P2115" s="51">
        <v>2832480</v>
      </c>
      <c r="Q2115" s="51">
        <v>2832480</v>
      </c>
      <c r="R2115" s="51">
        <v>2832480</v>
      </c>
      <c r="S2115" s="51">
        <v>2832480</v>
      </c>
      <c r="T2115" s="51">
        <v>2832480</v>
      </c>
    </row>
    <row r="2116" spans="1:20" s="10" customFormat="1" ht="65.099999999999994" customHeight="1" x14ac:dyDescent="0.3">
      <c r="A2116" s="13">
        <v>2076</v>
      </c>
      <c r="B2116" s="376"/>
      <c r="C2116" s="55" t="s">
        <v>1076</v>
      </c>
      <c r="D2116" s="56" t="s">
        <v>570</v>
      </c>
      <c r="E2116" s="55" t="s">
        <v>1700</v>
      </c>
      <c r="F2116" s="53" t="s">
        <v>1803</v>
      </c>
      <c r="G2116" s="376"/>
      <c r="H2116" s="54" t="s">
        <v>44</v>
      </c>
      <c r="I2116" s="373"/>
      <c r="J2116" s="389"/>
      <c r="K2116" s="53"/>
      <c r="L2116" s="51">
        <v>3403940</v>
      </c>
      <c r="M2116" s="51">
        <v>3403940</v>
      </c>
      <c r="N2116" s="51">
        <v>3403940</v>
      </c>
      <c r="O2116" s="51">
        <v>3403940</v>
      </c>
      <c r="P2116" s="51">
        <v>3403940</v>
      </c>
      <c r="Q2116" s="51">
        <v>3403940</v>
      </c>
      <c r="R2116" s="51">
        <v>3403940</v>
      </c>
      <c r="S2116" s="51">
        <v>3403940</v>
      </c>
      <c r="T2116" s="51">
        <v>3403940</v>
      </c>
    </row>
    <row r="2117" spans="1:20" s="10" customFormat="1" ht="65.099999999999994" customHeight="1" x14ac:dyDescent="0.3">
      <c r="A2117" s="13">
        <v>2077</v>
      </c>
      <c r="B2117" s="376"/>
      <c r="C2117" s="55" t="s">
        <v>1076</v>
      </c>
      <c r="D2117" s="56" t="s">
        <v>570</v>
      </c>
      <c r="E2117" s="55" t="s">
        <v>1700</v>
      </c>
      <c r="F2117" s="53" t="s">
        <v>1804</v>
      </c>
      <c r="G2117" s="376"/>
      <c r="H2117" s="54" t="s">
        <v>44</v>
      </c>
      <c r="I2117" s="373"/>
      <c r="J2117" s="389"/>
      <c r="K2117" s="53"/>
      <c r="L2117" s="51">
        <v>1611060</v>
      </c>
      <c r="M2117" s="51">
        <v>1611060</v>
      </c>
      <c r="N2117" s="51">
        <v>1611060</v>
      </c>
      <c r="O2117" s="51">
        <v>1611060</v>
      </c>
      <c r="P2117" s="51">
        <v>1611060</v>
      </c>
      <c r="Q2117" s="51">
        <v>1611060</v>
      </c>
      <c r="R2117" s="51">
        <v>1611060</v>
      </c>
      <c r="S2117" s="51">
        <v>1611060</v>
      </c>
      <c r="T2117" s="51">
        <v>1611060</v>
      </c>
    </row>
    <row r="2118" spans="1:20" s="10" customFormat="1" ht="65.099999999999994" customHeight="1" x14ac:dyDescent="0.3">
      <c r="A2118" s="13">
        <v>2078</v>
      </c>
      <c r="B2118" s="376"/>
      <c r="C2118" s="55" t="s">
        <v>1076</v>
      </c>
      <c r="D2118" s="56" t="s">
        <v>570</v>
      </c>
      <c r="E2118" s="55" t="s">
        <v>1700</v>
      </c>
      <c r="F2118" s="53" t="s">
        <v>1805</v>
      </c>
      <c r="G2118" s="376"/>
      <c r="H2118" s="54" t="s">
        <v>44</v>
      </c>
      <c r="I2118" s="373"/>
      <c r="J2118" s="389"/>
      <c r="K2118" s="53"/>
      <c r="L2118" s="51">
        <v>1982760</v>
      </c>
      <c r="M2118" s="51">
        <v>1982760</v>
      </c>
      <c r="N2118" s="51">
        <v>1982760</v>
      </c>
      <c r="O2118" s="51">
        <v>1982760</v>
      </c>
      <c r="P2118" s="51">
        <v>1982760</v>
      </c>
      <c r="Q2118" s="51">
        <v>1982760</v>
      </c>
      <c r="R2118" s="51">
        <v>1982760</v>
      </c>
      <c r="S2118" s="51">
        <v>1982760</v>
      </c>
      <c r="T2118" s="51">
        <v>1982760</v>
      </c>
    </row>
    <row r="2119" spans="1:20" s="10" customFormat="1" ht="65.099999999999994" customHeight="1" x14ac:dyDescent="0.3">
      <c r="A2119" s="13">
        <v>2079</v>
      </c>
      <c r="B2119" s="376"/>
      <c r="C2119" s="55" t="s">
        <v>1076</v>
      </c>
      <c r="D2119" s="56" t="s">
        <v>570</v>
      </c>
      <c r="E2119" s="55" t="s">
        <v>1700</v>
      </c>
      <c r="F2119" s="53" t="s">
        <v>1806</v>
      </c>
      <c r="G2119" s="376"/>
      <c r="H2119" s="54" t="s">
        <v>44</v>
      </c>
      <c r="I2119" s="373"/>
      <c r="J2119" s="389"/>
      <c r="K2119" s="53"/>
      <c r="L2119" s="51">
        <v>2426430</v>
      </c>
      <c r="M2119" s="51">
        <v>2426430</v>
      </c>
      <c r="N2119" s="51">
        <v>2426430</v>
      </c>
      <c r="O2119" s="51">
        <v>2426430</v>
      </c>
      <c r="P2119" s="51">
        <v>2426430</v>
      </c>
      <c r="Q2119" s="51">
        <v>2426430</v>
      </c>
      <c r="R2119" s="51">
        <v>2426430</v>
      </c>
      <c r="S2119" s="51">
        <v>2426430</v>
      </c>
      <c r="T2119" s="51">
        <v>2426430</v>
      </c>
    </row>
    <row r="2120" spans="1:20" s="10" customFormat="1" ht="65.099999999999994" customHeight="1" x14ac:dyDescent="0.3">
      <c r="A2120" s="13">
        <v>2080</v>
      </c>
      <c r="B2120" s="376"/>
      <c r="C2120" s="55" t="s">
        <v>1076</v>
      </c>
      <c r="D2120" s="56" t="s">
        <v>570</v>
      </c>
      <c r="E2120" s="55" t="s">
        <v>1700</v>
      </c>
      <c r="F2120" s="53" t="s">
        <v>1807</v>
      </c>
      <c r="G2120" s="376"/>
      <c r="H2120" s="54" t="s">
        <v>44</v>
      </c>
      <c r="I2120" s="373"/>
      <c r="J2120" s="389"/>
      <c r="K2120" s="53"/>
      <c r="L2120" s="51">
        <v>2932540</v>
      </c>
      <c r="M2120" s="51">
        <v>2932540</v>
      </c>
      <c r="N2120" s="51">
        <v>2932540</v>
      </c>
      <c r="O2120" s="51">
        <v>2932540</v>
      </c>
      <c r="P2120" s="51">
        <v>2932540</v>
      </c>
      <c r="Q2120" s="51">
        <v>2932540</v>
      </c>
      <c r="R2120" s="51">
        <v>2932540</v>
      </c>
      <c r="S2120" s="51">
        <v>2932540</v>
      </c>
      <c r="T2120" s="51">
        <v>2932540</v>
      </c>
    </row>
    <row r="2121" spans="1:20" s="10" customFormat="1" ht="65.099999999999994" customHeight="1" x14ac:dyDescent="0.3">
      <c r="A2121" s="13">
        <v>2081</v>
      </c>
      <c r="B2121" s="376"/>
      <c r="C2121" s="55" t="s">
        <v>1076</v>
      </c>
      <c r="D2121" s="56" t="s">
        <v>570</v>
      </c>
      <c r="E2121" s="55" t="s">
        <v>1700</v>
      </c>
      <c r="F2121" s="53" t="s">
        <v>1808</v>
      </c>
      <c r="G2121" s="376"/>
      <c r="H2121" s="54" t="s">
        <v>44</v>
      </c>
      <c r="I2121" s="373"/>
      <c r="J2121" s="389"/>
      <c r="K2121" s="53"/>
      <c r="L2121" s="51">
        <v>3585120</v>
      </c>
      <c r="M2121" s="51">
        <v>3585120</v>
      </c>
      <c r="N2121" s="51">
        <v>3585120</v>
      </c>
      <c r="O2121" s="51">
        <v>3585120</v>
      </c>
      <c r="P2121" s="51">
        <v>3585120</v>
      </c>
      <c r="Q2121" s="51">
        <v>3585120</v>
      </c>
      <c r="R2121" s="51">
        <v>3585120</v>
      </c>
      <c r="S2121" s="51">
        <v>3585120</v>
      </c>
      <c r="T2121" s="51">
        <v>3585120</v>
      </c>
    </row>
    <row r="2122" spans="1:20" s="10" customFormat="1" ht="65.099999999999994" customHeight="1" x14ac:dyDescent="0.3">
      <c r="A2122" s="13">
        <v>2082</v>
      </c>
      <c r="B2122" s="376"/>
      <c r="C2122" s="55" t="s">
        <v>1076</v>
      </c>
      <c r="D2122" s="56" t="s">
        <v>570</v>
      </c>
      <c r="E2122" s="55" t="s">
        <v>1700</v>
      </c>
      <c r="F2122" s="53" t="s">
        <v>1809</v>
      </c>
      <c r="G2122" s="376"/>
      <c r="H2122" s="54" t="s">
        <v>44</v>
      </c>
      <c r="I2122" s="373"/>
      <c r="J2122" s="389"/>
      <c r="K2122" s="53"/>
      <c r="L2122" s="51">
        <v>4303140</v>
      </c>
      <c r="M2122" s="51">
        <v>4303140</v>
      </c>
      <c r="N2122" s="51">
        <v>4303140</v>
      </c>
      <c r="O2122" s="51">
        <v>4303140</v>
      </c>
      <c r="P2122" s="51">
        <v>4303140</v>
      </c>
      <c r="Q2122" s="51">
        <v>4303140</v>
      </c>
      <c r="R2122" s="51">
        <v>4303140</v>
      </c>
      <c r="S2122" s="51">
        <v>4303140</v>
      </c>
      <c r="T2122" s="51">
        <v>4303140</v>
      </c>
    </row>
    <row r="2123" spans="1:20" s="10" customFormat="1" ht="65.099999999999994" customHeight="1" x14ac:dyDescent="0.3">
      <c r="A2123" s="13">
        <v>2083</v>
      </c>
      <c r="B2123" s="376"/>
      <c r="C2123" s="55" t="s">
        <v>1076</v>
      </c>
      <c r="D2123" s="56" t="s">
        <v>570</v>
      </c>
      <c r="E2123" s="55" t="s">
        <v>1700</v>
      </c>
      <c r="F2123" s="53" t="s">
        <v>1810</v>
      </c>
      <c r="G2123" s="376"/>
      <c r="H2123" s="54" t="s">
        <v>44</v>
      </c>
      <c r="I2123" s="373"/>
      <c r="J2123" s="389"/>
      <c r="K2123" s="53"/>
      <c r="L2123" s="51">
        <v>1962010</v>
      </c>
      <c r="M2123" s="51">
        <v>1962010</v>
      </c>
      <c r="N2123" s="51">
        <v>1962010</v>
      </c>
      <c r="O2123" s="51">
        <v>1962010</v>
      </c>
      <c r="P2123" s="51">
        <v>1962010</v>
      </c>
      <c r="Q2123" s="51">
        <v>1962010</v>
      </c>
      <c r="R2123" s="51">
        <v>1962010</v>
      </c>
      <c r="S2123" s="51">
        <v>1962010</v>
      </c>
      <c r="T2123" s="51">
        <v>1962010</v>
      </c>
    </row>
    <row r="2124" spans="1:20" s="10" customFormat="1" ht="65.099999999999994" customHeight="1" x14ac:dyDescent="0.3">
      <c r="A2124" s="13">
        <v>2084</v>
      </c>
      <c r="B2124" s="376"/>
      <c r="C2124" s="55" t="s">
        <v>1076</v>
      </c>
      <c r="D2124" s="56" t="s">
        <v>570</v>
      </c>
      <c r="E2124" s="55" t="s">
        <v>1700</v>
      </c>
      <c r="F2124" s="53" t="s">
        <v>1811</v>
      </c>
      <c r="G2124" s="376"/>
      <c r="H2124" s="54" t="s">
        <v>44</v>
      </c>
      <c r="I2124" s="373"/>
      <c r="J2124" s="389"/>
      <c r="K2124" s="53"/>
      <c r="L2124" s="51">
        <v>2459690</v>
      </c>
      <c r="M2124" s="51">
        <v>2459690</v>
      </c>
      <c r="N2124" s="51">
        <v>2459690</v>
      </c>
      <c r="O2124" s="51">
        <v>2459690</v>
      </c>
      <c r="P2124" s="51">
        <v>2459690</v>
      </c>
      <c r="Q2124" s="51">
        <v>2459690</v>
      </c>
      <c r="R2124" s="51">
        <v>2459690</v>
      </c>
      <c r="S2124" s="51">
        <v>2459690</v>
      </c>
      <c r="T2124" s="51">
        <v>2459690</v>
      </c>
    </row>
    <row r="2125" spans="1:20" s="10" customFormat="1" ht="65.099999999999994" customHeight="1" x14ac:dyDescent="0.3">
      <c r="A2125" s="13">
        <v>2085</v>
      </c>
      <c r="B2125" s="376"/>
      <c r="C2125" s="55" t="s">
        <v>1076</v>
      </c>
      <c r="D2125" s="56" t="s">
        <v>570</v>
      </c>
      <c r="E2125" s="55" t="s">
        <v>1700</v>
      </c>
      <c r="F2125" s="53" t="s">
        <v>1812</v>
      </c>
      <c r="G2125" s="376"/>
      <c r="H2125" s="54" t="s">
        <v>44</v>
      </c>
      <c r="I2125" s="373"/>
      <c r="J2125" s="389"/>
      <c r="K2125" s="53"/>
      <c r="L2125" s="51">
        <v>3017380</v>
      </c>
      <c r="M2125" s="51">
        <v>3017380</v>
      </c>
      <c r="N2125" s="51">
        <v>3017380</v>
      </c>
      <c r="O2125" s="51">
        <v>3017380</v>
      </c>
      <c r="P2125" s="51">
        <v>3017380</v>
      </c>
      <c r="Q2125" s="51">
        <v>3017380</v>
      </c>
      <c r="R2125" s="51">
        <v>3017380</v>
      </c>
      <c r="S2125" s="51">
        <v>3017380</v>
      </c>
      <c r="T2125" s="51">
        <v>3017380</v>
      </c>
    </row>
    <row r="2126" spans="1:20" s="10" customFormat="1" ht="65.099999999999994" customHeight="1" x14ac:dyDescent="0.3">
      <c r="A2126" s="13">
        <v>2086</v>
      </c>
      <c r="B2126" s="376"/>
      <c r="C2126" s="55" t="s">
        <v>1076</v>
      </c>
      <c r="D2126" s="56" t="s">
        <v>570</v>
      </c>
      <c r="E2126" s="55" t="s">
        <v>1700</v>
      </c>
      <c r="F2126" s="53" t="s">
        <v>1813</v>
      </c>
      <c r="G2126" s="376"/>
      <c r="H2126" s="54" t="s">
        <v>44</v>
      </c>
      <c r="I2126" s="373"/>
      <c r="J2126" s="389"/>
      <c r="K2126" s="53"/>
      <c r="L2126" s="51">
        <v>3649560</v>
      </c>
      <c r="M2126" s="51">
        <v>3649560</v>
      </c>
      <c r="N2126" s="51">
        <v>3649560</v>
      </c>
      <c r="O2126" s="51">
        <v>3649560</v>
      </c>
      <c r="P2126" s="51">
        <v>3649560</v>
      </c>
      <c r="Q2126" s="51">
        <v>3649560</v>
      </c>
      <c r="R2126" s="51">
        <v>3649560</v>
      </c>
      <c r="S2126" s="51">
        <v>3649560</v>
      </c>
      <c r="T2126" s="51">
        <v>3649560</v>
      </c>
    </row>
    <row r="2127" spans="1:20" s="10" customFormat="1" ht="65.099999999999994" customHeight="1" x14ac:dyDescent="0.3">
      <c r="A2127" s="13">
        <v>2087</v>
      </c>
      <c r="B2127" s="376"/>
      <c r="C2127" s="55" t="s">
        <v>1076</v>
      </c>
      <c r="D2127" s="56" t="s">
        <v>570</v>
      </c>
      <c r="E2127" s="55" t="s">
        <v>1700</v>
      </c>
      <c r="F2127" s="53" t="s">
        <v>1814</v>
      </c>
      <c r="G2127" s="376"/>
      <c r="H2127" s="54" t="s">
        <v>44</v>
      </c>
      <c r="I2127" s="373"/>
      <c r="J2127" s="389"/>
      <c r="K2127" s="53"/>
      <c r="L2127" s="51">
        <v>4444170</v>
      </c>
      <c r="M2127" s="51">
        <v>4444170</v>
      </c>
      <c r="N2127" s="51">
        <v>4444170</v>
      </c>
      <c r="O2127" s="51">
        <v>4444170</v>
      </c>
      <c r="P2127" s="51">
        <v>4444170</v>
      </c>
      <c r="Q2127" s="51">
        <v>4444170</v>
      </c>
      <c r="R2127" s="51">
        <v>4444170</v>
      </c>
      <c r="S2127" s="51">
        <v>4444170</v>
      </c>
      <c r="T2127" s="51">
        <v>4444170</v>
      </c>
    </row>
    <row r="2128" spans="1:20" s="10" customFormat="1" ht="65.099999999999994" customHeight="1" x14ac:dyDescent="0.3">
      <c r="A2128" s="13">
        <v>2088</v>
      </c>
      <c r="B2128" s="376"/>
      <c r="C2128" s="55" t="s">
        <v>1076</v>
      </c>
      <c r="D2128" s="56" t="s">
        <v>570</v>
      </c>
      <c r="E2128" s="55" t="s">
        <v>1700</v>
      </c>
      <c r="F2128" s="53" t="s">
        <v>1815</v>
      </c>
      <c r="G2128" s="376"/>
      <c r="H2128" s="54" t="s">
        <v>44</v>
      </c>
      <c r="I2128" s="373"/>
      <c r="J2128" s="389"/>
      <c r="K2128" s="53"/>
      <c r="L2128" s="51">
        <v>5322530</v>
      </c>
      <c r="M2128" s="51">
        <v>5322530</v>
      </c>
      <c r="N2128" s="51">
        <v>5322530</v>
      </c>
      <c r="O2128" s="51">
        <v>5322530</v>
      </c>
      <c r="P2128" s="51">
        <v>5322530</v>
      </c>
      <c r="Q2128" s="51">
        <v>5322530</v>
      </c>
      <c r="R2128" s="51">
        <v>5322530</v>
      </c>
      <c r="S2128" s="51">
        <v>5322530</v>
      </c>
      <c r="T2128" s="51">
        <v>5322530</v>
      </c>
    </row>
    <row r="2129" spans="1:20" s="10" customFormat="1" ht="65.099999999999994" customHeight="1" x14ac:dyDescent="0.3">
      <c r="A2129" s="13">
        <v>2089</v>
      </c>
      <c r="B2129" s="376"/>
      <c r="C2129" s="55" t="s">
        <v>1076</v>
      </c>
      <c r="D2129" s="56" t="s">
        <v>570</v>
      </c>
      <c r="E2129" s="55" t="s">
        <v>1700</v>
      </c>
      <c r="F2129" s="53" t="s">
        <v>1816</v>
      </c>
      <c r="G2129" s="376"/>
      <c r="H2129" s="54" t="s">
        <v>44</v>
      </c>
      <c r="I2129" s="373"/>
      <c r="J2129" s="389"/>
      <c r="K2129" s="53"/>
      <c r="L2129" s="51">
        <v>2694620</v>
      </c>
      <c r="M2129" s="51">
        <v>2694620</v>
      </c>
      <c r="N2129" s="51">
        <v>2694620</v>
      </c>
      <c r="O2129" s="51">
        <v>2694620</v>
      </c>
      <c r="P2129" s="51">
        <v>2694620</v>
      </c>
      <c r="Q2129" s="51">
        <v>2694620</v>
      </c>
      <c r="R2129" s="51">
        <v>2694620</v>
      </c>
      <c r="S2129" s="51">
        <v>2694620</v>
      </c>
      <c r="T2129" s="51">
        <v>2694620</v>
      </c>
    </row>
    <row r="2130" spans="1:20" s="10" customFormat="1" ht="65.099999999999994" customHeight="1" x14ac:dyDescent="0.3">
      <c r="A2130" s="13">
        <v>2090</v>
      </c>
      <c r="B2130" s="376"/>
      <c r="C2130" s="55" t="s">
        <v>1076</v>
      </c>
      <c r="D2130" s="56" t="s">
        <v>570</v>
      </c>
      <c r="E2130" s="55" t="s">
        <v>1700</v>
      </c>
      <c r="F2130" s="53" t="s">
        <v>1817</v>
      </c>
      <c r="G2130" s="376"/>
      <c r="H2130" s="54" t="s">
        <v>44</v>
      </c>
      <c r="I2130" s="373"/>
      <c r="J2130" s="389"/>
      <c r="K2130" s="53"/>
      <c r="L2130" s="51">
        <v>3322730</v>
      </c>
      <c r="M2130" s="51">
        <v>3322730</v>
      </c>
      <c r="N2130" s="51">
        <v>3322730</v>
      </c>
      <c r="O2130" s="51">
        <v>3322730</v>
      </c>
      <c r="P2130" s="51">
        <v>3322730</v>
      </c>
      <c r="Q2130" s="51">
        <v>3322730</v>
      </c>
      <c r="R2130" s="51">
        <v>3322730</v>
      </c>
      <c r="S2130" s="51">
        <v>3322730</v>
      </c>
      <c r="T2130" s="51">
        <v>3322730</v>
      </c>
    </row>
    <row r="2131" spans="1:20" s="10" customFormat="1" ht="65.099999999999994" customHeight="1" x14ac:dyDescent="0.3">
      <c r="A2131" s="13">
        <v>2091</v>
      </c>
      <c r="B2131" s="376"/>
      <c r="C2131" s="55" t="s">
        <v>1076</v>
      </c>
      <c r="D2131" s="56" t="s">
        <v>570</v>
      </c>
      <c r="E2131" s="55" t="s">
        <v>1700</v>
      </c>
      <c r="F2131" s="53" t="s">
        <v>1818</v>
      </c>
      <c r="G2131" s="376"/>
      <c r="H2131" s="54" t="s">
        <v>44</v>
      </c>
      <c r="I2131" s="373"/>
      <c r="J2131" s="389"/>
      <c r="K2131" s="53"/>
      <c r="L2131" s="51">
        <v>4079540</v>
      </c>
      <c r="M2131" s="51">
        <v>4079540</v>
      </c>
      <c r="N2131" s="51">
        <v>4079540</v>
      </c>
      <c r="O2131" s="51">
        <v>4079540</v>
      </c>
      <c r="P2131" s="51">
        <v>4079540</v>
      </c>
      <c r="Q2131" s="51">
        <v>4079540</v>
      </c>
      <c r="R2131" s="51">
        <v>4079540</v>
      </c>
      <c r="S2131" s="51">
        <v>4079540</v>
      </c>
      <c r="T2131" s="51">
        <v>4079540</v>
      </c>
    </row>
    <row r="2132" spans="1:20" s="10" customFormat="1" ht="65.099999999999994" customHeight="1" x14ac:dyDescent="0.3">
      <c r="A2132" s="13">
        <v>2092</v>
      </c>
      <c r="B2132" s="376"/>
      <c r="C2132" s="55" t="s">
        <v>1076</v>
      </c>
      <c r="D2132" s="56" t="s">
        <v>570</v>
      </c>
      <c r="E2132" s="55" t="s">
        <v>1700</v>
      </c>
      <c r="F2132" s="53" t="s">
        <v>1819</v>
      </c>
      <c r="G2132" s="376"/>
      <c r="H2132" s="54" t="s">
        <v>44</v>
      </c>
      <c r="I2132" s="373"/>
      <c r="J2132" s="389"/>
      <c r="K2132" s="53"/>
      <c r="L2132" s="51">
        <v>4979560</v>
      </c>
      <c r="M2132" s="51">
        <v>4979560</v>
      </c>
      <c r="N2132" s="51">
        <v>4979560</v>
      </c>
      <c r="O2132" s="51">
        <v>4979560</v>
      </c>
      <c r="P2132" s="51">
        <v>4979560</v>
      </c>
      <c r="Q2132" s="51">
        <v>4979560</v>
      </c>
      <c r="R2132" s="51">
        <v>4979560</v>
      </c>
      <c r="S2132" s="51">
        <v>4979560</v>
      </c>
      <c r="T2132" s="51">
        <v>4979560</v>
      </c>
    </row>
    <row r="2133" spans="1:20" s="10" customFormat="1" ht="65.099999999999994" customHeight="1" x14ac:dyDescent="0.3">
      <c r="A2133" s="13">
        <v>2093</v>
      </c>
      <c r="B2133" s="376"/>
      <c r="C2133" s="55" t="s">
        <v>1076</v>
      </c>
      <c r="D2133" s="56" t="s">
        <v>570</v>
      </c>
      <c r="E2133" s="55" t="s">
        <v>1700</v>
      </c>
      <c r="F2133" s="53" t="s">
        <v>1820</v>
      </c>
      <c r="G2133" s="376"/>
      <c r="H2133" s="54" t="s">
        <v>44</v>
      </c>
      <c r="I2133" s="373"/>
      <c r="J2133" s="389"/>
      <c r="K2133" s="53"/>
      <c r="L2133" s="51">
        <v>6014630</v>
      </c>
      <c r="M2133" s="51">
        <v>6014630</v>
      </c>
      <c r="N2133" s="51">
        <v>6014630</v>
      </c>
      <c r="O2133" s="51">
        <v>6014630</v>
      </c>
      <c r="P2133" s="51">
        <v>6014630</v>
      </c>
      <c r="Q2133" s="51">
        <v>6014630</v>
      </c>
      <c r="R2133" s="51">
        <v>6014630</v>
      </c>
      <c r="S2133" s="51">
        <v>6014630</v>
      </c>
      <c r="T2133" s="51">
        <v>6014630</v>
      </c>
    </row>
    <row r="2134" spans="1:20" s="10" customFormat="1" ht="65.099999999999994" customHeight="1" x14ac:dyDescent="0.3">
      <c r="A2134" s="13">
        <v>2094</v>
      </c>
      <c r="B2134" s="376"/>
      <c r="C2134" s="55" t="s">
        <v>1076</v>
      </c>
      <c r="D2134" s="56" t="s">
        <v>570</v>
      </c>
      <c r="E2134" s="55" t="s">
        <v>1700</v>
      </c>
      <c r="F2134" s="53" t="s">
        <v>1821</v>
      </c>
      <c r="G2134" s="376"/>
      <c r="H2134" s="54" t="s">
        <v>44</v>
      </c>
      <c r="I2134" s="373"/>
      <c r="J2134" s="389"/>
      <c r="K2134" s="53"/>
      <c r="L2134" s="51">
        <v>3414270</v>
      </c>
      <c r="M2134" s="51">
        <v>3414270</v>
      </c>
      <c r="N2134" s="51">
        <v>3414270</v>
      </c>
      <c r="O2134" s="51">
        <v>3414270</v>
      </c>
      <c r="P2134" s="51">
        <v>3414270</v>
      </c>
      <c r="Q2134" s="51">
        <v>3414270</v>
      </c>
      <c r="R2134" s="51">
        <v>3414270</v>
      </c>
      <c r="S2134" s="51">
        <v>3414270</v>
      </c>
      <c r="T2134" s="51">
        <v>3414270</v>
      </c>
    </row>
    <row r="2135" spans="1:20" s="10" customFormat="1" ht="65.099999999999994" customHeight="1" x14ac:dyDescent="0.3">
      <c r="A2135" s="13">
        <v>2095</v>
      </c>
      <c r="B2135" s="376"/>
      <c r="C2135" s="55" t="s">
        <v>1076</v>
      </c>
      <c r="D2135" s="56" t="s">
        <v>570</v>
      </c>
      <c r="E2135" s="55" t="s">
        <v>1700</v>
      </c>
      <c r="F2135" s="53" t="s">
        <v>1822</v>
      </c>
      <c r="G2135" s="376"/>
      <c r="H2135" s="54" t="s">
        <v>44</v>
      </c>
      <c r="I2135" s="373"/>
      <c r="J2135" s="389"/>
      <c r="K2135" s="53"/>
      <c r="L2135" s="51">
        <v>4198280</v>
      </c>
      <c r="M2135" s="51">
        <v>4198280</v>
      </c>
      <c r="N2135" s="51">
        <v>4198280</v>
      </c>
      <c r="O2135" s="51">
        <v>4198280</v>
      </c>
      <c r="P2135" s="51">
        <v>4198280</v>
      </c>
      <c r="Q2135" s="51">
        <v>4198280</v>
      </c>
      <c r="R2135" s="51">
        <v>4198280</v>
      </c>
      <c r="S2135" s="51">
        <v>4198280</v>
      </c>
      <c r="T2135" s="51">
        <v>4198280</v>
      </c>
    </row>
    <row r="2136" spans="1:20" s="10" customFormat="1" ht="65.099999999999994" customHeight="1" x14ac:dyDescent="0.3">
      <c r="A2136" s="13">
        <v>2096</v>
      </c>
      <c r="B2136" s="376"/>
      <c r="C2136" s="55" t="s">
        <v>1076</v>
      </c>
      <c r="D2136" s="56" t="s">
        <v>570</v>
      </c>
      <c r="E2136" s="55" t="s">
        <v>1700</v>
      </c>
      <c r="F2136" s="53" t="s">
        <v>1823</v>
      </c>
      <c r="G2136" s="376"/>
      <c r="H2136" s="54" t="s">
        <v>44</v>
      </c>
      <c r="I2136" s="373"/>
      <c r="J2136" s="389"/>
      <c r="K2136" s="53"/>
      <c r="L2136" s="51">
        <v>5167180</v>
      </c>
      <c r="M2136" s="51">
        <v>5167180</v>
      </c>
      <c r="N2136" s="51">
        <v>5167180</v>
      </c>
      <c r="O2136" s="51">
        <v>5167180</v>
      </c>
      <c r="P2136" s="51">
        <v>5167180</v>
      </c>
      <c r="Q2136" s="51">
        <v>5167180</v>
      </c>
      <c r="R2136" s="51">
        <v>5167180</v>
      </c>
      <c r="S2136" s="51">
        <v>5167180</v>
      </c>
      <c r="T2136" s="51">
        <v>5167180</v>
      </c>
    </row>
    <row r="2137" spans="1:20" s="10" customFormat="1" ht="65.099999999999994" customHeight="1" x14ac:dyDescent="0.3">
      <c r="A2137" s="13">
        <v>2097</v>
      </c>
      <c r="B2137" s="376"/>
      <c r="C2137" s="55" t="s">
        <v>1076</v>
      </c>
      <c r="D2137" s="56" t="s">
        <v>570</v>
      </c>
      <c r="E2137" s="55" t="s">
        <v>1700</v>
      </c>
      <c r="F2137" s="53" t="s">
        <v>1824</v>
      </c>
      <c r="G2137" s="376"/>
      <c r="H2137" s="54" t="s">
        <v>44</v>
      </c>
      <c r="I2137" s="373"/>
      <c r="J2137" s="389"/>
      <c r="K2137" s="53"/>
      <c r="L2137" s="51">
        <v>6293790</v>
      </c>
      <c r="M2137" s="51">
        <v>6293790</v>
      </c>
      <c r="N2137" s="51">
        <v>6293790</v>
      </c>
      <c r="O2137" s="51">
        <v>6293790</v>
      </c>
      <c r="P2137" s="51">
        <v>6293790</v>
      </c>
      <c r="Q2137" s="51">
        <v>6293790</v>
      </c>
      <c r="R2137" s="51">
        <v>6293790</v>
      </c>
      <c r="S2137" s="51">
        <v>6293790</v>
      </c>
      <c r="T2137" s="51">
        <v>6293790</v>
      </c>
    </row>
    <row r="2138" spans="1:20" s="10" customFormat="1" ht="65.099999999999994" customHeight="1" x14ac:dyDescent="0.3">
      <c r="A2138" s="13">
        <v>2098</v>
      </c>
      <c r="B2138" s="376"/>
      <c r="C2138" s="55" t="s">
        <v>1076</v>
      </c>
      <c r="D2138" s="56" t="s">
        <v>570</v>
      </c>
      <c r="E2138" s="55" t="s">
        <v>1700</v>
      </c>
      <c r="F2138" s="53" t="s">
        <v>1825</v>
      </c>
      <c r="G2138" s="376"/>
      <c r="H2138" s="54" t="s">
        <v>44</v>
      </c>
      <c r="I2138" s="373"/>
      <c r="J2138" s="389"/>
      <c r="K2138" s="53"/>
      <c r="L2138" s="51">
        <v>7145770</v>
      </c>
      <c r="M2138" s="51">
        <v>7145770</v>
      </c>
      <c r="N2138" s="51">
        <v>7145770</v>
      </c>
      <c r="O2138" s="51">
        <v>7145770</v>
      </c>
      <c r="P2138" s="51">
        <v>7145770</v>
      </c>
      <c r="Q2138" s="51">
        <v>7145770</v>
      </c>
      <c r="R2138" s="51">
        <v>7145770</v>
      </c>
      <c r="S2138" s="51">
        <v>7145770</v>
      </c>
      <c r="T2138" s="51">
        <v>7145770</v>
      </c>
    </row>
    <row r="2139" spans="1:20" s="10" customFormat="1" ht="65.099999999999994" customHeight="1" x14ac:dyDescent="0.3">
      <c r="A2139" s="13">
        <v>2099</v>
      </c>
      <c r="B2139" s="376"/>
      <c r="C2139" s="55" t="s">
        <v>1076</v>
      </c>
      <c r="D2139" s="56" t="s">
        <v>570</v>
      </c>
      <c r="E2139" s="55" t="s">
        <v>1700</v>
      </c>
      <c r="F2139" s="53" t="s">
        <v>1826</v>
      </c>
      <c r="G2139" s="376"/>
      <c r="H2139" s="54" t="s">
        <v>44</v>
      </c>
      <c r="I2139" s="373"/>
      <c r="J2139" s="389"/>
      <c r="K2139" s="53"/>
      <c r="L2139" s="51">
        <v>4346920</v>
      </c>
      <c r="M2139" s="51">
        <v>4346920</v>
      </c>
      <c r="N2139" s="51">
        <v>4346920</v>
      </c>
      <c r="O2139" s="51">
        <v>4346920</v>
      </c>
      <c r="P2139" s="51">
        <v>4346920</v>
      </c>
      <c r="Q2139" s="51">
        <v>4346920</v>
      </c>
      <c r="R2139" s="51">
        <v>4346920</v>
      </c>
      <c r="S2139" s="51">
        <v>4346920</v>
      </c>
      <c r="T2139" s="51">
        <v>4346920</v>
      </c>
    </row>
    <row r="2140" spans="1:20" s="10" customFormat="1" ht="65.099999999999994" customHeight="1" x14ac:dyDescent="0.3">
      <c r="A2140" s="13">
        <v>2100</v>
      </c>
      <c r="B2140" s="376"/>
      <c r="C2140" s="55" t="s">
        <v>1076</v>
      </c>
      <c r="D2140" s="56" t="s">
        <v>570</v>
      </c>
      <c r="E2140" s="55" t="s">
        <v>1700</v>
      </c>
      <c r="F2140" s="53" t="s">
        <v>1827</v>
      </c>
      <c r="G2140" s="376"/>
      <c r="H2140" s="54" t="s">
        <v>44</v>
      </c>
      <c r="I2140" s="373"/>
      <c r="J2140" s="389"/>
      <c r="K2140" s="53"/>
      <c r="L2140" s="51">
        <v>5352980</v>
      </c>
      <c r="M2140" s="51">
        <v>5352980</v>
      </c>
      <c r="N2140" s="51">
        <v>5352980</v>
      </c>
      <c r="O2140" s="51">
        <v>5352980</v>
      </c>
      <c r="P2140" s="51">
        <v>5352980</v>
      </c>
      <c r="Q2140" s="51">
        <v>5352980</v>
      </c>
      <c r="R2140" s="51">
        <v>5352980</v>
      </c>
      <c r="S2140" s="51">
        <v>5352980</v>
      </c>
      <c r="T2140" s="51">
        <v>5352980</v>
      </c>
    </row>
    <row r="2141" spans="1:20" s="10" customFormat="1" ht="65.099999999999994" customHeight="1" x14ac:dyDescent="0.3">
      <c r="A2141" s="13">
        <v>2101</v>
      </c>
      <c r="B2141" s="376"/>
      <c r="C2141" s="55" t="s">
        <v>1076</v>
      </c>
      <c r="D2141" s="56" t="s">
        <v>570</v>
      </c>
      <c r="E2141" s="55" t="s">
        <v>1700</v>
      </c>
      <c r="F2141" s="53" t="s">
        <v>1828</v>
      </c>
      <c r="G2141" s="376"/>
      <c r="H2141" s="54" t="s">
        <v>44</v>
      </c>
      <c r="I2141" s="373"/>
      <c r="J2141" s="389"/>
      <c r="K2141" s="53"/>
      <c r="L2141" s="51">
        <v>6566600</v>
      </c>
      <c r="M2141" s="51">
        <v>6566600</v>
      </c>
      <c r="N2141" s="51">
        <v>6566600</v>
      </c>
      <c r="O2141" s="51">
        <v>6566600</v>
      </c>
      <c r="P2141" s="51">
        <v>6566600</v>
      </c>
      <c r="Q2141" s="51">
        <v>6566600</v>
      </c>
      <c r="R2141" s="51">
        <v>6566600</v>
      </c>
      <c r="S2141" s="51">
        <v>6566600</v>
      </c>
      <c r="T2141" s="51">
        <v>6566600</v>
      </c>
    </row>
    <row r="2142" spans="1:20" s="10" customFormat="1" ht="65.099999999999994" customHeight="1" x14ac:dyDescent="0.3">
      <c r="A2142" s="13">
        <v>2102</v>
      </c>
      <c r="B2142" s="376"/>
      <c r="C2142" s="55" t="s">
        <v>1076</v>
      </c>
      <c r="D2142" s="56" t="s">
        <v>570</v>
      </c>
      <c r="E2142" s="55" t="s">
        <v>1700</v>
      </c>
      <c r="F2142" s="53" t="s">
        <v>1829</v>
      </c>
      <c r="G2142" s="376"/>
      <c r="H2142" s="54" t="s">
        <v>44</v>
      </c>
      <c r="I2142" s="373"/>
      <c r="J2142" s="389"/>
      <c r="K2142" s="53"/>
      <c r="L2142" s="51">
        <v>8007720</v>
      </c>
      <c r="M2142" s="51">
        <v>8007720</v>
      </c>
      <c r="N2142" s="51">
        <v>8007720</v>
      </c>
      <c r="O2142" s="51">
        <v>8007720</v>
      </c>
      <c r="P2142" s="51">
        <v>8007720</v>
      </c>
      <c r="Q2142" s="51">
        <v>8007720</v>
      </c>
      <c r="R2142" s="51">
        <v>8007720</v>
      </c>
      <c r="S2142" s="51">
        <v>8007720</v>
      </c>
      <c r="T2142" s="51">
        <v>8007720</v>
      </c>
    </row>
    <row r="2143" spans="1:20" s="10" customFormat="1" ht="65.099999999999994" customHeight="1" x14ac:dyDescent="0.3">
      <c r="A2143" s="13">
        <v>2103</v>
      </c>
      <c r="B2143" s="376"/>
      <c r="C2143" s="55" t="s">
        <v>1076</v>
      </c>
      <c r="D2143" s="56" t="s">
        <v>570</v>
      </c>
      <c r="E2143" s="55" t="s">
        <v>1700</v>
      </c>
      <c r="F2143" s="53" t="s">
        <v>1830</v>
      </c>
      <c r="G2143" s="376"/>
      <c r="H2143" s="54" t="s">
        <v>44</v>
      </c>
      <c r="I2143" s="373"/>
      <c r="J2143" s="389"/>
      <c r="K2143" s="53"/>
      <c r="L2143" s="51">
        <v>9694470</v>
      </c>
      <c r="M2143" s="51">
        <v>9694470</v>
      </c>
      <c r="N2143" s="51">
        <v>9694470</v>
      </c>
      <c r="O2143" s="51">
        <v>9694470</v>
      </c>
      <c r="P2143" s="51">
        <v>9694470</v>
      </c>
      <c r="Q2143" s="51">
        <v>9694470</v>
      </c>
      <c r="R2143" s="51">
        <v>9694470</v>
      </c>
      <c r="S2143" s="51">
        <v>9694470</v>
      </c>
      <c r="T2143" s="51">
        <v>9694470</v>
      </c>
    </row>
    <row r="2144" spans="1:20" s="10" customFormat="1" ht="65.099999999999994" customHeight="1" x14ac:dyDescent="0.3">
      <c r="A2144" s="13">
        <v>2104</v>
      </c>
      <c r="B2144" s="376"/>
      <c r="C2144" s="55" t="s">
        <v>1076</v>
      </c>
      <c r="D2144" s="56" t="s">
        <v>570</v>
      </c>
      <c r="E2144" s="55" t="s">
        <v>1700</v>
      </c>
      <c r="F2144" s="53" t="s">
        <v>1831</v>
      </c>
      <c r="G2144" s="376"/>
      <c r="H2144" s="54" t="s">
        <v>44</v>
      </c>
      <c r="I2144" s="373"/>
      <c r="J2144" s="389"/>
      <c r="K2144" s="53"/>
      <c r="L2144" s="51">
        <v>5505250</v>
      </c>
      <c r="M2144" s="51">
        <v>5505250</v>
      </c>
      <c r="N2144" s="51">
        <v>5505250</v>
      </c>
      <c r="O2144" s="51">
        <v>5505250</v>
      </c>
      <c r="P2144" s="51">
        <v>5505250</v>
      </c>
      <c r="Q2144" s="51">
        <v>5505250</v>
      </c>
      <c r="R2144" s="51">
        <v>5505250</v>
      </c>
      <c r="S2144" s="51">
        <v>5505250</v>
      </c>
      <c r="T2144" s="51">
        <v>5505250</v>
      </c>
    </row>
    <row r="2145" spans="1:20" s="10" customFormat="1" ht="65.099999999999994" customHeight="1" x14ac:dyDescent="0.3">
      <c r="A2145" s="13">
        <v>2105</v>
      </c>
      <c r="B2145" s="376"/>
      <c r="C2145" s="55" t="s">
        <v>1076</v>
      </c>
      <c r="D2145" s="56" t="s">
        <v>570</v>
      </c>
      <c r="E2145" s="55" t="s">
        <v>1700</v>
      </c>
      <c r="F2145" s="53" t="s">
        <v>1832</v>
      </c>
      <c r="G2145" s="376"/>
      <c r="H2145" s="54" t="s">
        <v>44</v>
      </c>
      <c r="I2145" s="373"/>
      <c r="J2145" s="389"/>
      <c r="K2145" s="53"/>
      <c r="L2145" s="51">
        <v>6785040</v>
      </c>
      <c r="M2145" s="51">
        <v>6785040</v>
      </c>
      <c r="N2145" s="51">
        <v>6785040</v>
      </c>
      <c r="O2145" s="51">
        <v>6785040</v>
      </c>
      <c r="P2145" s="51">
        <v>6785040</v>
      </c>
      <c r="Q2145" s="51">
        <v>6785040</v>
      </c>
      <c r="R2145" s="51">
        <v>6785040</v>
      </c>
      <c r="S2145" s="51">
        <v>6785040</v>
      </c>
      <c r="T2145" s="51">
        <v>6785040</v>
      </c>
    </row>
    <row r="2146" spans="1:20" s="10" customFormat="1" ht="65.099999999999994" customHeight="1" x14ac:dyDescent="0.3">
      <c r="A2146" s="13">
        <v>2106</v>
      </c>
      <c r="B2146" s="376"/>
      <c r="C2146" s="55" t="s">
        <v>1076</v>
      </c>
      <c r="D2146" s="56" t="s">
        <v>570</v>
      </c>
      <c r="E2146" s="55" t="s">
        <v>1700</v>
      </c>
      <c r="F2146" s="53" t="s">
        <v>1833</v>
      </c>
      <c r="G2146" s="376"/>
      <c r="H2146" s="54" t="s">
        <v>44</v>
      </c>
      <c r="I2146" s="373"/>
      <c r="J2146" s="389"/>
      <c r="K2146" s="53"/>
      <c r="L2146" s="51">
        <v>8326760</v>
      </c>
      <c r="M2146" s="51">
        <v>8326760</v>
      </c>
      <c r="N2146" s="51">
        <v>8326760</v>
      </c>
      <c r="O2146" s="51">
        <v>8326760</v>
      </c>
      <c r="P2146" s="51">
        <v>8326760</v>
      </c>
      <c r="Q2146" s="51">
        <v>8326760</v>
      </c>
      <c r="R2146" s="51">
        <v>8326760</v>
      </c>
      <c r="S2146" s="51">
        <v>8326760</v>
      </c>
      <c r="T2146" s="51">
        <v>8326760</v>
      </c>
    </row>
    <row r="2147" spans="1:20" s="10" customFormat="1" ht="65.099999999999994" customHeight="1" x14ac:dyDescent="0.3">
      <c r="A2147" s="13">
        <v>2107</v>
      </c>
      <c r="B2147" s="376"/>
      <c r="C2147" s="55" t="s">
        <v>1076</v>
      </c>
      <c r="D2147" s="56" t="s">
        <v>570</v>
      </c>
      <c r="E2147" s="55" t="s">
        <v>1700</v>
      </c>
      <c r="F2147" s="53" t="s">
        <v>1834</v>
      </c>
      <c r="G2147" s="376"/>
      <c r="H2147" s="54" t="s">
        <v>44</v>
      </c>
      <c r="I2147" s="373"/>
      <c r="J2147" s="389"/>
      <c r="K2147" s="53"/>
      <c r="L2147" s="51">
        <v>10165800</v>
      </c>
      <c r="M2147" s="51">
        <v>10165800</v>
      </c>
      <c r="N2147" s="51">
        <v>10165800</v>
      </c>
      <c r="O2147" s="51">
        <v>10165800</v>
      </c>
      <c r="P2147" s="51">
        <v>10165800</v>
      </c>
      <c r="Q2147" s="51">
        <v>10165800</v>
      </c>
      <c r="R2147" s="51">
        <v>10165800</v>
      </c>
      <c r="S2147" s="51">
        <v>10165800</v>
      </c>
      <c r="T2147" s="51">
        <v>10165800</v>
      </c>
    </row>
    <row r="2148" spans="1:20" s="10" customFormat="1" ht="65.099999999999994" customHeight="1" x14ac:dyDescent="0.3">
      <c r="A2148" s="13">
        <v>2108</v>
      </c>
      <c r="B2148" s="376"/>
      <c r="C2148" s="55" t="s">
        <v>1076</v>
      </c>
      <c r="D2148" s="56" t="s">
        <v>570</v>
      </c>
      <c r="E2148" s="55" t="s">
        <v>1700</v>
      </c>
      <c r="F2148" s="53" t="s">
        <v>1835</v>
      </c>
      <c r="G2148" s="376"/>
      <c r="H2148" s="54" t="s">
        <v>44</v>
      </c>
      <c r="I2148" s="373"/>
      <c r="J2148" s="389"/>
      <c r="K2148" s="53"/>
      <c r="L2148" s="51">
        <v>12307000</v>
      </c>
      <c r="M2148" s="51">
        <v>12307000</v>
      </c>
      <c r="N2148" s="51">
        <v>12307000</v>
      </c>
      <c r="O2148" s="51">
        <v>12307000</v>
      </c>
      <c r="P2148" s="51">
        <v>12307000</v>
      </c>
      <c r="Q2148" s="51">
        <v>12307000</v>
      </c>
      <c r="R2148" s="51">
        <v>12307000</v>
      </c>
      <c r="S2148" s="51">
        <v>12307000</v>
      </c>
      <c r="T2148" s="51">
        <v>12307000</v>
      </c>
    </row>
    <row r="2149" spans="1:20" s="10" customFormat="1" ht="65.099999999999994" customHeight="1" x14ac:dyDescent="0.3">
      <c r="A2149" s="13">
        <v>2109</v>
      </c>
      <c r="B2149" s="376"/>
      <c r="C2149" s="55" t="s">
        <v>1076</v>
      </c>
      <c r="D2149" s="56" t="s">
        <v>570</v>
      </c>
      <c r="E2149" s="55" t="s">
        <v>1700</v>
      </c>
      <c r="F2149" s="53" t="s">
        <v>1836</v>
      </c>
      <c r="G2149" s="376"/>
      <c r="H2149" s="54" t="s">
        <v>44</v>
      </c>
      <c r="I2149" s="373"/>
      <c r="J2149" s="389"/>
      <c r="K2149" s="53"/>
      <c r="L2149" s="51">
        <v>6962690</v>
      </c>
      <c r="M2149" s="51">
        <v>6962690</v>
      </c>
      <c r="N2149" s="51">
        <v>6962690</v>
      </c>
      <c r="O2149" s="51">
        <v>6962690</v>
      </c>
      <c r="P2149" s="51">
        <v>6962690</v>
      </c>
      <c r="Q2149" s="51">
        <v>6962690</v>
      </c>
      <c r="R2149" s="51">
        <v>6962690</v>
      </c>
      <c r="S2149" s="51">
        <v>6962690</v>
      </c>
      <c r="T2149" s="51">
        <v>6962690</v>
      </c>
    </row>
    <row r="2150" spans="1:20" s="10" customFormat="1" ht="65.099999999999994" customHeight="1" x14ac:dyDescent="0.3">
      <c r="A2150" s="13">
        <v>2110</v>
      </c>
      <c r="B2150" s="376"/>
      <c r="C2150" s="55" t="s">
        <v>1076</v>
      </c>
      <c r="D2150" s="56" t="s">
        <v>570</v>
      </c>
      <c r="E2150" s="55" t="s">
        <v>1700</v>
      </c>
      <c r="F2150" s="53" t="s">
        <v>1837</v>
      </c>
      <c r="G2150" s="376"/>
      <c r="H2150" s="54" t="s">
        <v>44</v>
      </c>
      <c r="I2150" s="373"/>
      <c r="J2150" s="389"/>
      <c r="K2150" s="53"/>
      <c r="L2150" s="51">
        <v>8585080</v>
      </c>
      <c r="M2150" s="51">
        <v>8585080</v>
      </c>
      <c r="N2150" s="51">
        <v>8585080</v>
      </c>
      <c r="O2150" s="51">
        <v>8585080</v>
      </c>
      <c r="P2150" s="51">
        <v>8585080</v>
      </c>
      <c r="Q2150" s="51">
        <v>8585080</v>
      </c>
      <c r="R2150" s="51">
        <v>8585080</v>
      </c>
      <c r="S2150" s="51">
        <v>8585080</v>
      </c>
      <c r="T2150" s="51">
        <v>8585080</v>
      </c>
    </row>
    <row r="2151" spans="1:20" s="10" customFormat="1" ht="65.099999999999994" customHeight="1" x14ac:dyDescent="0.3">
      <c r="A2151" s="13">
        <v>2111</v>
      </c>
      <c r="B2151" s="376"/>
      <c r="C2151" s="55" t="s">
        <v>1076</v>
      </c>
      <c r="D2151" s="56" t="s">
        <v>570</v>
      </c>
      <c r="E2151" s="55" t="s">
        <v>1700</v>
      </c>
      <c r="F2151" s="53" t="s">
        <v>1838</v>
      </c>
      <c r="G2151" s="376"/>
      <c r="H2151" s="54" t="s">
        <v>44</v>
      </c>
      <c r="I2151" s="373"/>
      <c r="J2151" s="389"/>
      <c r="K2151" s="53"/>
      <c r="L2151" s="51">
        <v>10532850</v>
      </c>
      <c r="M2151" s="51">
        <v>10532850</v>
      </c>
      <c r="N2151" s="51">
        <v>10532850</v>
      </c>
      <c r="O2151" s="51">
        <v>10532850</v>
      </c>
      <c r="P2151" s="51">
        <v>10532850</v>
      </c>
      <c r="Q2151" s="51">
        <v>10532850</v>
      </c>
      <c r="R2151" s="51">
        <v>10532850</v>
      </c>
      <c r="S2151" s="51">
        <v>10532850</v>
      </c>
      <c r="T2151" s="51">
        <v>10532850</v>
      </c>
    </row>
    <row r="2152" spans="1:20" s="10" customFormat="1" ht="65.099999999999994" customHeight="1" x14ac:dyDescent="0.3">
      <c r="A2152" s="13">
        <v>2112</v>
      </c>
      <c r="B2152" s="376"/>
      <c r="C2152" s="55" t="s">
        <v>1076</v>
      </c>
      <c r="D2152" s="56" t="s">
        <v>570</v>
      </c>
      <c r="E2152" s="55" t="s">
        <v>1700</v>
      </c>
      <c r="F2152" s="53" t="s">
        <v>1839</v>
      </c>
      <c r="G2152" s="376"/>
      <c r="H2152" s="54" t="s">
        <v>44</v>
      </c>
      <c r="I2152" s="373"/>
      <c r="J2152" s="389"/>
      <c r="K2152" s="53"/>
      <c r="L2152" s="51">
        <v>12868550</v>
      </c>
      <c r="M2152" s="51">
        <v>12868550</v>
      </c>
      <c r="N2152" s="51">
        <v>12868550</v>
      </c>
      <c r="O2152" s="51">
        <v>12868550</v>
      </c>
      <c r="P2152" s="51">
        <v>12868550</v>
      </c>
      <c r="Q2152" s="51">
        <v>12868550</v>
      </c>
      <c r="R2152" s="51">
        <v>12868550</v>
      </c>
      <c r="S2152" s="51">
        <v>12868550</v>
      </c>
      <c r="T2152" s="51">
        <v>12868550</v>
      </c>
    </row>
    <row r="2153" spans="1:20" s="10" customFormat="1" ht="65.099999999999994" customHeight="1" x14ac:dyDescent="0.3">
      <c r="A2153" s="13">
        <v>2113</v>
      </c>
      <c r="B2153" s="376"/>
      <c r="C2153" s="55" t="s">
        <v>1076</v>
      </c>
      <c r="D2153" s="56" t="s">
        <v>570</v>
      </c>
      <c r="E2153" s="55" t="s">
        <v>1700</v>
      </c>
      <c r="F2153" s="53" t="s">
        <v>1840</v>
      </c>
      <c r="G2153" s="376"/>
      <c r="H2153" s="54" t="s">
        <v>44</v>
      </c>
      <c r="I2153" s="373"/>
      <c r="J2153" s="389"/>
      <c r="K2153" s="53"/>
      <c r="L2153" s="51">
        <v>8591420</v>
      </c>
      <c r="M2153" s="51">
        <v>8591420</v>
      </c>
      <c r="N2153" s="51">
        <v>8591420</v>
      </c>
      <c r="O2153" s="51">
        <v>8591420</v>
      </c>
      <c r="P2153" s="51">
        <v>8591420</v>
      </c>
      <c r="Q2153" s="51">
        <v>8591420</v>
      </c>
      <c r="R2153" s="51">
        <v>8591420</v>
      </c>
      <c r="S2153" s="51">
        <v>8591420</v>
      </c>
      <c r="T2153" s="51">
        <v>8591420</v>
      </c>
    </row>
    <row r="2154" spans="1:20" s="10" customFormat="1" ht="65.099999999999994" customHeight="1" x14ac:dyDescent="0.3">
      <c r="A2154" s="13">
        <v>2114</v>
      </c>
      <c r="B2154" s="376"/>
      <c r="C2154" s="55" t="s">
        <v>1076</v>
      </c>
      <c r="D2154" s="56" t="s">
        <v>570</v>
      </c>
      <c r="E2154" s="55" t="s">
        <v>1700</v>
      </c>
      <c r="F2154" s="53" t="s">
        <v>1841</v>
      </c>
      <c r="G2154" s="376"/>
      <c r="H2154" s="54" t="s">
        <v>44</v>
      </c>
      <c r="I2154" s="373"/>
      <c r="J2154" s="389"/>
      <c r="K2154" s="53"/>
      <c r="L2154" s="51">
        <v>10607170</v>
      </c>
      <c r="M2154" s="51">
        <v>10607170</v>
      </c>
      <c r="N2154" s="51">
        <v>10607170</v>
      </c>
      <c r="O2154" s="51">
        <v>10607170</v>
      </c>
      <c r="P2154" s="51">
        <v>10607170</v>
      </c>
      <c r="Q2154" s="51">
        <v>10607170</v>
      </c>
      <c r="R2154" s="51">
        <v>10607170</v>
      </c>
      <c r="S2154" s="51">
        <v>10607170</v>
      </c>
      <c r="T2154" s="51">
        <v>10607170</v>
      </c>
    </row>
    <row r="2155" spans="1:20" s="10" customFormat="1" ht="65.099999999999994" customHeight="1" x14ac:dyDescent="0.3">
      <c r="A2155" s="13">
        <v>2115</v>
      </c>
      <c r="B2155" s="376"/>
      <c r="C2155" s="55" t="s">
        <v>2311</v>
      </c>
      <c r="D2155" s="56" t="s">
        <v>2312</v>
      </c>
      <c r="E2155" s="55" t="s">
        <v>2313</v>
      </c>
      <c r="F2155" s="53" t="s">
        <v>2314</v>
      </c>
      <c r="G2155" s="376" t="s">
        <v>2315</v>
      </c>
      <c r="H2155" s="55" t="s">
        <v>17</v>
      </c>
      <c r="I2155" s="55"/>
      <c r="J2155" s="389" t="s">
        <v>2526</v>
      </c>
      <c r="K2155" s="388"/>
      <c r="L2155" s="51">
        <v>8909.4117647058792</v>
      </c>
      <c r="M2155" s="51">
        <v>8909.4117647058792</v>
      </c>
      <c r="N2155" s="51">
        <v>8909.4117647058792</v>
      </c>
      <c r="O2155" s="51">
        <v>8909.4117647058792</v>
      </c>
      <c r="P2155" s="51">
        <v>8909.4117647058792</v>
      </c>
      <c r="Q2155" s="51">
        <v>8909.4117647058792</v>
      </c>
      <c r="R2155" s="51">
        <v>8909.4117647058792</v>
      </c>
      <c r="S2155" s="51">
        <v>8909.4117647058792</v>
      </c>
      <c r="T2155" s="51">
        <v>8909.4117647058792</v>
      </c>
    </row>
    <row r="2156" spans="1:20" s="10" customFormat="1" ht="65.099999999999994" customHeight="1" x14ac:dyDescent="0.3">
      <c r="A2156" s="13">
        <v>2116</v>
      </c>
      <c r="B2156" s="376"/>
      <c r="C2156" s="55" t="s">
        <v>2311</v>
      </c>
      <c r="D2156" s="56" t="s">
        <v>2312</v>
      </c>
      <c r="E2156" s="54" t="s">
        <v>44</v>
      </c>
      <c r="F2156" s="53" t="s">
        <v>2316</v>
      </c>
      <c r="G2156" s="376"/>
      <c r="H2156" s="54" t="s">
        <v>44</v>
      </c>
      <c r="I2156" s="55"/>
      <c r="J2156" s="389"/>
      <c r="K2156" s="388"/>
      <c r="L2156" s="51">
        <v>13090.588235294117</v>
      </c>
      <c r="M2156" s="51">
        <v>13090.588235294117</v>
      </c>
      <c r="N2156" s="51">
        <v>13090.588235294117</v>
      </c>
      <c r="O2156" s="51">
        <v>13090.588235294117</v>
      </c>
      <c r="P2156" s="51">
        <v>13090.588235294117</v>
      </c>
      <c r="Q2156" s="51">
        <v>13090.588235294117</v>
      </c>
      <c r="R2156" s="51">
        <v>13090.588235294117</v>
      </c>
      <c r="S2156" s="51">
        <v>13090.588235294117</v>
      </c>
      <c r="T2156" s="51">
        <v>13090.588235294117</v>
      </c>
    </row>
    <row r="2157" spans="1:20" s="10" customFormat="1" ht="65.099999999999994" customHeight="1" x14ac:dyDescent="0.3">
      <c r="A2157" s="13">
        <v>2117</v>
      </c>
      <c r="B2157" s="376"/>
      <c r="C2157" s="55" t="s">
        <v>2311</v>
      </c>
      <c r="D2157" s="56" t="s">
        <v>2312</v>
      </c>
      <c r="E2157" s="54" t="s">
        <v>44</v>
      </c>
      <c r="F2157" s="53" t="s">
        <v>2317</v>
      </c>
      <c r="G2157" s="376"/>
      <c r="H2157" s="54" t="s">
        <v>44</v>
      </c>
      <c r="I2157" s="55"/>
      <c r="J2157" s="389"/>
      <c r="K2157" s="388"/>
      <c r="L2157" s="51">
        <v>11636.470588235294</v>
      </c>
      <c r="M2157" s="51">
        <v>11636.470588235294</v>
      </c>
      <c r="N2157" s="51">
        <v>11636.470588235294</v>
      </c>
      <c r="O2157" s="51">
        <v>11636.470588235294</v>
      </c>
      <c r="P2157" s="51">
        <v>11636.470588235294</v>
      </c>
      <c r="Q2157" s="51">
        <v>11636.470588235294</v>
      </c>
      <c r="R2157" s="51">
        <v>11636.470588235294</v>
      </c>
      <c r="S2157" s="51">
        <v>11636.470588235294</v>
      </c>
      <c r="T2157" s="51">
        <v>11636.470588235294</v>
      </c>
    </row>
    <row r="2158" spans="1:20" s="10" customFormat="1" ht="65.099999999999994" customHeight="1" x14ac:dyDescent="0.3">
      <c r="A2158" s="13">
        <v>2118</v>
      </c>
      <c r="B2158" s="376"/>
      <c r="C2158" s="55" t="s">
        <v>2311</v>
      </c>
      <c r="D2158" s="56" t="s">
        <v>2312</v>
      </c>
      <c r="E2158" s="54" t="s">
        <v>44</v>
      </c>
      <c r="F2158" s="53" t="s">
        <v>2318</v>
      </c>
      <c r="G2158" s="376"/>
      <c r="H2158" s="54" t="s">
        <v>44</v>
      </c>
      <c r="I2158" s="55"/>
      <c r="J2158" s="389"/>
      <c r="K2158" s="388"/>
      <c r="L2158" s="51">
        <v>20090.588235294119</v>
      </c>
      <c r="M2158" s="51">
        <v>20090.588235294119</v>
      </c>
      <c r="N2158" s="51">
        <v>20090.588235294119</v>
      </c>
      <c r="O2158" s="51">
        <v>20090.588235294119</v>
      </c>
      <c r="P2158" s="51">
        <v>20090.588235294119</v>
      </c>
      <c r="Q2158" s="51">
        <v>20090.588235294119</v>
      </c>
      <c r="R2158" s="51">
        <v>20090.588235294119</v>
      </c>
      <c r="S2158" s="51">
        <v>20090.588235294119</v>
      </c>
      <c r="T2158" s="51">
        <v>20090.588235294119</v>
      </c>
    </row>
    <row r="2159" spans="1:20" s="10" customFormat="1" ht="65.099999999999994" customHeight="1" x14ac:dyDescent="0.3">
      <c r="A2159" s="13">
        <v>2119</v>
      </c>
      <c r="B2159" s="376"/>
      <c r="C2159" s="55" t="s">
        <v>2311</v>
      </c>
      <c r="D2159" s="56" t="s">
        <v>2312</v>
      </c>
      <c r="E2159" s="54" t="s">
        <v>44</v>
      </c>
      <c r="F2159" s="53" t="s">
        <v>2319</v>
      </c>
      <c r="G2159" s="376"/>
      <c r="H2159" s="54" t="s">
        <v>44</v>
      </c>
      <c r="I2159" s="55"/>
      <c r="J2159" s="389"/>
      <c r="K2159" s="388"/>
      <c r="L2159" s="51">
        <v>16272.941176470589</v>
      </c>
      <c r="M2159" s="51">
        <v>16272.941176470589</v>
      </c>
      <c r="N2159" s="51">
        <v>16272.941176470589</v>
      </c>
      <c r="O2159" s="51">
        <v>16272.941176470589</v>
      </c>
      <c r="P2159" s="51">
        <v>16272.941176470589</v>
      </c>
      <c r="Q2159" s="51">
        <v>16272.941176470589</v>
      </c>
      <c r="R2159" s="51">
        <v>16272.941176470589</v>
      </c>
      <c r="S2159" s="51">
        <v>16272.941176470589</v>
      </c>
      <c r="T2159" s="51">
        <v>16272.941176470589</v>
      </c>
    </row>
    <row r="2160" spans="1:20" s="10" customFormat="1" ht="65.099999999999994" customHeight="1" x14ac:dyDescent="0.3">
      <c r="A2160" s="13">
        <v>2120</v>
      </c>
      <c r="B2160" s="376"/>
      <c r="C2160" s="55" t="s">
        <v>2311</v>
      </c>
      <c r="D2160" s="56" t="s">
        <v>2312</v>
      </c>
      <c r="E2160" s="54" t="s">
        <v>44</v>
      </c>
      <c r="F2160" s="53" t="s">
        <v>2320</v>
      </c>
      <c r="G2160" s="376"/>
      <c r="H2160" s="54" t="s">
        <v>44</v>
      </c>
      <c r="I2160" s="55"/>
      <c r="J2160" s="389"/>
      <c r="K2160" s="388"/>
      <c r="L2160" s="51">
        <v>25636.470588235294</v>
      </c>
      <c r="M2160" s="51">
        <v>25636.470588235294</v>
      </c>
      <c r="N2160" s="51">
        <v>25636.470588235294</v>
      </c>
      <c r="O2160" s="51">
        <v>25636.470588235294</v>
      </c>
      <c r="P2160" s="51">
        <v>25636.470588235294</v>
      </c>
      <c r="Q2160" s="51">
        <v>25636.470588235294</v>
      </c>
      <c r="R2160" s="51">
        <v>25636.470588235294</v>
      </c>
      <c r="S2160" s="51">
        <v>25636.470588235294</v>
      </c>
      <c r="T2160" s="51">
        <v>25636.470588235294</v>
      </c>
    </row>
    <row r="2161" spans="1:20" s="10" customFormat="1" ht="65.099999999999994" customHeight="1" x14ac:dyDescent="0.3">
      <c r="A2161" s="13">
        <v>2121</v>
      </c>
      <c r="B2161" s="376"/>
      <c r="C2161" s="55" t="s">
        <v>2311</v>
      </c>
      <c r="D2161" s="56" t="s">
        <v>2312</v>
      </c>
      <c r="E2161" s="54" t="s">
        <v>44</v>
      </c>
      <c r="F2161" s="53" t="s">
        <v>2321</v>
      </c>
      <c r="G2161" s="376"/>
      <c r="H2161" s="54" t="s">
        <v>44</v>
      </c>
      <c r="I2161" s="55"/>
      <c r="J2161" s="389"/>
      <c r="K2161" s="388"/>
      <c r="L2161" s="51">
        <v>23727.058823529413</v>
      </c>
      <c r="M2161" s="51">
        <v>23727.058823529413</v>
      </c>
      <c r="N2161" s="51">
        <v>23727.058823529413</v>
      </c>
      <c r="O2161" s="51">
        <v>23727.058823529413</v>
      </c>
      <c r="P2161" s="51">
        <v>23727.058823529413</v>
      </c>
      <c r="Q2161" s="51">
        <v>23727.058823529413</v>
      </c>
      <c r="R2161" s="51">
        <v>23727.058823529413</v>
      </c>
      <c r="S2161" s="51">
        <v>23727.058823529413</v>
      </c>
      <c r="T2161" s="51">
        <v>23727.058823529413</v>
      </c>
    </row>
    <row r="2162" spans="1:20" s="10" customFormat="1" ht="65.099999999999994" customHeight="1" x14ac:dyDescent="0.3">
      <c r="A2162" s="13">
        <v>2122</v>
      </c>
      <c r="B2162" s="376"/>
      <c r="C2162" s="55" t="s">
        <v>2311</v>
      </c>
      <c r="D2162" s="56" t="s">
        <v>2312</v>
      </c>
      <c r="E2162" s="54" t="s">
        <v>44</v>
      </c>
      <c r="F2162" s="53" t="s">
        <v>2322</v>
      </c>
      <c r="G2162" s="376"/>
      <c r="H2162" s="54" t="s">
        <v>44</v>
      </c>
      <c r="I2162" s="55"/>
      <c r="J2162" s="389"/>
      <c r="K2162" s="388"/>
      <c r="L2162" s="51">
        <v>33363.529411764706</v>
      </c>
      <c r="M2162" s="51">
        <v>33363.529411764706</v>
      </c>
      <c r="N2162" s="51">
        <v>33363.529411764706</v>
      </c>
      <c r="O2162" s="51">
        <v>33363.529411764706</v>
      </c>
      <c r="P2162" s="51">
        <v>33363.529411764706</v>
      </c>
      <c r="Q2162" s="51">
        <v>33363.529411764706</v>
      </c>
      <c r="R2162" s="51">
        <v>33363.529411764706</v>
      </c>
      <c r="S2162" s="51">
        <v>33363.529411764706</v>
      </c>
      <c r="T2162" s="51">
        <v>33363.529411764706</v>
      </c>
    </row>
    <row r="2163" spans="1:20" s="10" customFormat="1" ht="65.099999999999994" customHeight="1" x14ac:dyDescent="0.3">
      <c r="A2163" s="13">
        <v>2123</v>
      </c>
      <c r="B2163" s="376"/>
      <c r="C2163" s="55" t="s">
        <v>2311</v>
      </c>
      <c r="D2163" s="56" t="s">
        <v>2312</v>
      </c>
      <c r="E2163" s="54" t="s">
        <v>44</v>
      </c>
      <c r="F2163" s="53" t="s">
        <v>2323</v>
      </c>
      <c r="G2163" s="376"/>
      <c r="H2163" s="54" t="s">
        <v>44</v>
      </c>
      <c r="I2163" s="55"/>
      <c r="J2163" s="389"/>
      <c r="K2163" s="388"/>
      <c r="L2163" s="51">
        <v>26272.941176470587</v>
      </c>
      <c r="M2163" s="51">
        <v>26272.941176470587</v>
      </c>
      <c r="N2163" s="51">
        <v>26272.941176470587</v>
      </c>
      <c r="O2163" s="51">
        <v>26272.941176470587</v>
      </c>
      <c r="P2163" s="51">
        <v>26272.941176470587</v>
      </c>
      <c r="Q2163" s="51">
        <v>26272.941176470587</v>
      </c>
      <c r="R2163" s="51">
        <v>26272.941176470587</v>
      </c>
      <c r="S2163" s="51">
        <v>26272.941176470587</v>
      </c>
      <c r="T2163" s="51">
        <v>26272.941176470587</v>
      </c>
    </row>
    <row r="2164" spans="1:20" s="10" customFormat="1" ht="65.099999999999994" customHeight="1" x14ac:dyDescent="0.3">
      <c r="A2164" s="13">
        <v>2124</v>
      </c>
      <c r="B2164" s="376"/>
      <c r="C2164" s="55" t="s">
        <v>2311</v>
      </c>
      <c r="D2164" s="56" t="s">
        <v>2312</v>
      </c>
      <c r="E2164" s="54" t="s">
        <v>44</v>
      </c>
      <c r="F2164" s="53" t="s">
        <v>2324</v>
      </c>
      <c r="G2164" s="376"/>
      <c r="H2164" s="54" t="s">
        <v>44</v>
      </c>
      <c r="I2164" s="55"/>
      <c r="J2164" s="389"/>
      <c r="K2164" s="388"/>
      <c r="L2164" s="51">
        <v>38636.470588235294</v>
      </c>
      <c r="M2164" s="51">
        <v>38636.470588235294</v>
      </c>
      <c r="N2164" s="51">
        <v>38636.470588235294</v>
      </c>
      <c r="O2164" s="51">
        <v>38636.470588235294</v>
      </c>
      <c r="P2164" s="51">
        <v>38636.470588235294</v>
      </c>
      <c r="Q2164" s="51">
        <v>38636.470588235294</v>
      </c>
      <c r="R2164" s="51">
        <v>38636.470588235294</v>
      </c>
      <c r="S2164" s="51">
        <v>38636.470588235294</v>
      </c>
      <c r="T2164" s="51">
        <v>38636.470588235294</v>
      </c>
    </row>
    <row r="2165" spans="1:20" s="10" customFormat="1" ht="65.099999999999994" customHeight="1" x14ac:dyDescent="0.3">
      <c r="A2165" s="13">
        <v>2125</v>
      </c>
      <c r="B2165" s="376"/>
      <c r="C2165" s="55" t="s">
        <v>2311</v>
      </c>
      <c r="D2165" s="56" t="s">
        <v>2312</v>
      </c>
      <c r="E2165" s="54" t="s">
        <v>44</v>
      </c>
      <c r="F2165" s="53" t="s">
        <v>2325</v>
      </c>
      <c r="G2165" s="376"/>
      <c r="H2165" s="54" t="s">
        <v>44</v>
      </c>
      <c r="I2165" s="55"/>
      <c r="J2165" s="389"/>
      <c r="K2165" s="388"/>
      <c r="L2165" s="51">
        <v>37636.470588235294</v>
      </c>
      <c r="M2165" s="51">
        <v>37636.470588235294</v>
      </c>
      <c r="N2165" s="51">
        <v>37636.470588235294</v>
      </c>
      <c r="O2165" s="51">
        <v>37636.470588235294</v>
      </c>
      <c r="P2165" s="51">
        <v>37636.470588235294</v>
      </c>
      <c r="Q2165" s="51">
        <v>37636.470588235294</v>
      </c>
      <c r="R2165" s="51">
        <v>37636.470588235294</v>
      </c>
      <c r="S2165" s="51">
        <v>37636.470588235294</v>
      </c>
      <c r="T2165" s="51">
        <v>37636.470588235294</v>
      </c>
    </row>
    <row r="2166" spans="1:20" s="10" customFormat="1" ht="65.099999999999994" customHeight="1" x14ac:dyDescent="0.3">
      <c r="A2166" s="13">
        <v>2126</v>
      </c>
      <c r="B2166" s="376"/>
      <c r="C2166" s="55" t="s">
        <v>2311</v>
      </c>
      <c r="D2166" s="56" t="s">
        <v>2312</v>
      </c>
      <c r="E2166" s="54" t="s">
        <v>44</v>
      </c>
      <c r="F2166" s="53" t="s">
        <v>2326</v>
      </c>
      <c r="G2166" s="376"/>
      <c r="H2166" s="54" t="s">
        <v>44</v>
      </c>
      <c r="I2166" s="55"/>
      <c r="J2166" s="389"/>
      <c r="K2166" s="388"/>
      <c r="L2166" s="51">
        <v>64636.470588235294</v>
      </c>
      <c r="M2166" s="51">
        <v>64636.470588235294</v>
      </c>
      <c r="N2166" s="51">
        <v>64636.470588235294</v>
      </c>
      <c r="O2166" s="51">
        <v>64636.470588235294</v>
      </c>
      <c r="P2166" s="51">
        <v>64636.470588235294</v>
      </c>
      <c r="Q2166" s="51">
        <v>64636.470588235294</v>
      </c>
      <c r="R2166" s="51">
        <v>64636.470588235294</v>
      </c>
      <c r="S2166" s="51">
        <v>64636.470588235294</v>
      </c>
      <c r="T2166" s="51">
        <v>64636.470588235294</v>
      </c>
    </row>
    <row r="2167" spans="1:20" s="10" customFormat="1" ht="65.099999999999994" customHeight="1" x14ac:dyDescent="0.3">
      <c r="A2167" s="13">
        <v>2127</v>
      </c>
      <c r="B2167" s="376"/>
      <c r="C2167" s="55" t="s">
        <v>2311</v>
      </c>
      <c r="D2167" s="56" t="s">
        <v>2312</v>
      </c>
      <c r="E2167" s="54" t="s">
        <v>44</v>
      </c>
      <c r="F2167" s="53" t="s">
        <v>2327</v>
      </c>
      <c r="G2167" s="376"/>
      <c r="H2167" s="54" t="s">
        <v>44</v>
      </c>
      <c r="I2167" s="55"/>
      <c r="J2167" s="389"/>
      <c r="K2167" s="388"/>
      <c r="L2167" s="51">
        <v>73000</v>
      </c>
      <c r="M2167" s="51">
        <v>73000</v>
      </c>
      <c r="N2167" s="51">
        <v>73000</v>
      </c>
      <c r="O2167" s="51">
        <v>73000</v>
      </c>
      <c r="P2167" s="51">
        <v>73000</v>
      </c>
      <c r="Q2167" s="51">
        <v>73000</v>
      </c>
      <c r="R2167" s="51">
        <v>73000</v>
      </c>
      <c r="S2167" s="51">
        <v>73000</v>
      </c>
      <c r="T2167" s="51">
        <v>73000</v>
      </c>
    </row>
    <row r="2168" spans="1:20" s="10" customFormat="1" ht="65.099999999999994" customHeight="1" x14ac:dyDescent="0.3">
      <c r="A2168" s="13">
        <v>2128</v>
      </c>
      <c r="B2168" s="376"/>
      <c r="C2168" s="55" t="s">
        <v>2311</v>
      </c>
      <c r="D2168" s="56" t="s">
        <v>2312</v>
      </c>
      <c r="E2168" s="54" t="s">
        <v>44</v>
      </c>
      <c r="F2168" s="53" t="s">
        <v>2328</v>
      </c>
      <c r="G2168" s="376"/>
      <c r="H2168" s="54" t="s">
        <v>44</v>
      </c>
      <c r="I2168" s="55"/>
      <c r="J2168" s="389"/>
      <c r="K2168" s="388"/>
      <c r="L2168" s="51">
        <v>91182.352941176476</v>
      </c>
      <c r="M2168" s="51">
        <v>91182.352941176476</v>
      </c>
      <c r="N2168" s="51">
        <v>91182.352941176476</v>
      </c>
      <c r="O2168" s="51">
        <v>91182.352941176476</v>
      </c>
      <c r="P2168" s="51">
        <v>91182.352941176476</v>
      </c>
      <c r="Q2168" s="51">
        <v>91182.352941176476</v>
      </c>
      <c r="R2168" s="51">
        <v>91182.352941176476</v>
      </c>
      <c r="S2168" s="51">
        <v>91182.352941176476</v>
      </c>
      <c r="T2168" s="51">
        <v>91182.352941176476</v>
      </c>
    </row>
    <row r="2169" spans="1:20" s="10" customFormat="1" ht="65.099999999999994" customHeight="1" x14ac:dyDescent="0.3">
      <c r="A2169" s="13">
        <v>2129</v>
      </c>
      <c r="B2169" s="376"/>
      <c r="C2169" s="55" t="s">
        <v>2311</v>
      </c>
      <c r="D2169" s="56" t="s">
        <v>2312</v>
      </c>
      <c r="E2169" s="54" t="s">
        <v>44</v>
      </c>
      <c r="F2169" s="53" t="s">
        <v>2329</v>
      </c>
      <c r="G2169" s="376"/>
      <c r="H2169" s="54" t="s">
        <v>44</v>
      </c>
      <c r="I2169" s="55"/>
      <c r="J2169" s="389"/>
      <c r="K2169" s="388"/>
      <c r="L2169" s="51">
        <v>99544.705882352937</v>
      </c>
      <c r="M2169" s="51">
        <v>99544.705882352937</v>
      </c>
      <c r="N2169" s="51">
        <v>99544.705882352937</v>
      </c>
      <c r="O2169" s="51">
        <v>99544.705882352937</v>
      </c>
      <c r="P2169" s="51">
        <v>99544.705882352937</v>
      </c>
      <c r="Q2169" s="51">
        <v>99544.705882352937</v>
      </c>
      <c r="R2169" s="51">
        <v>99544.705882352937</v>
      </c>
      <c r="S2169" s="51">
        <v>99544.705882352937</v>
      </c>
      <c r="T2169" s="51">
        <v>99544.705882352937</v>
      </c>
    </row>
    <row r="2170" spans="1:20" s="10" customFormat="1" ht="65.099999999999994" customHeight="1" x14ac:dyDescent="0.3">
      <c r="A2170" s="13">
        <v>2130</v>
      </c>
      <c r="B2170" s="376"/>
      <c r="C2170" s="55" t="s">
        <v>2311</v>
      </c>
      <c r="D2170" s="56" t="s">
        <v>2312</v>
      </c>
      <c r="E2170" s="54" t="s">
        <v>44</v>
      </c>
      <c r="F2170" s="53" t="s">
        <v>2330</v>
      </c>
      <c r="G2170" s="376"/>
      <c r="H2170" s="54" t="s">
        <v>44</v>
      </c>
      <c r="I2170" s="55"/>
      <c r="J2170" s="389"/>
      <c r="K2170" s="388"/>
      <c r="L2170" s="51">
        <v>117090.58823529413</v>
      </c>
      <c r="M2170" s="51">
        <v>117090.58823529413</v>
      </c>
      <c r="N2170" s="51">
        <v>117090.58823529413</v>
      </c>
      <c r="O2170" s="51">
        <v>117090.58823529413</v>
      </c>
      <c r="P2170" s="51">
        <v>117090.58823529413</v>
      </c>
      <c r="Q2170" s="51">
        <v>117090.58823529413</v>
      </c>
      <c r="R2170" s="51">
        <v>117090.58823529413</v>
      </c>
      <c r="S2170" s="51">
        <v>117090.58823529413</v>
      </c>
      <c r="T2170" s="51">
        <v>117090.58823529413</v>
      </c>
    </row>
    <row r="2171" spans="1:20" s="10" customFormat="1" ht="65.099999999999994" customHeight="1" x14ac:dyDescent="0.3">
      <c r="A2171" s="13">
        <v>2131</v>
      </c>
      <c r="B2171" s="376"/>
      <c r="C2171" s="55" t="s">
        <v>2311</v>
      </c>
      <c r="D2171" s="56" t="s">
        <v>2312</v>
      </c>
      <c r="E2171" s="54" t="s">
        <v>44</v>
      </c>
      <c r="F2171" s="53" t="s">
        <v>2331</v>
      </c>
      <c r="G2171" s="376"/>
      <c r="H2171" s="54" t="s">
        <v>44</v>
      </c>
      <c r="I2171" s="55"/>
      <c r="J2171" s="389"/>
      <c r="K2171" s="388"/>
      <c r="L2171" s="51">
        <v>154182.35294117648</v>
      </c>
      <c r="M2171" s="51">
        <v>154182.35294117648</v>
      </c>
      <c r="N2171" s="51">
        <v>154182.35294117648</v>
      </c>
      <c r="O2171" s="51">
        <v>154182.35294117648</v>
      </c>
      <c r="P2171" s="51">
        <v>154182.35294117648</v>
      </c>
      <c r="Q2171" s="51">
        <v>154182.35294117648</v>
      </c>
      <c r="R2171" s="51">
        <v>154182.35294117648</v>
      </c>
      <c r="S2171" s="51">
        <v>154182.35294117648</v>
      </c>
      <c r="T2171" s="51">
        <v>154182.35294117648</v>
      </c>
    </row>
    <row r="2172" spans="1:20" s="10" customFormat="1" ht="65.099999999999994" customHeight="1" x14ac:dyDescent="0.3">
      <c r="A2172" s="13">
        <v>2132</v>
      </c>
      <c r="B2172" s="376"/>
      <c r="C2172" s="55" t="s">
        <v>2311</v>
      </c>
      <c r="D2172" s="56" t="s">
        <v>2312</v>
      </c>
      <c r="E2172" s="54" t="s">
        <v>44</v>
      </c>
      <c r="F2172" s="53" t="s">
        <v>2332</v>
      </c>
      <c r="G2172" s="376"/>
      <c r="H2172" s="54" t="s">
        <v>44</v>
      </c>
      <c r="I2172" s="55"/>
      <c r="J2172" s="389"/>
      <c r="K2172" s="388"/>
      <c r="L2172" s="51">
        <v>229817.64705882352</v>
      </c>
      <c r="M2172" s="51">
        <v>229817.64705882352</v>
      </c>
      <c r="N2172" s="51">
        <v>229817.64705882352</v>
      </c>
      <c r="O2172" s="51">
        <v>229817.64705882352</v>
      </c>
      <c r="P2172" s="51">
        <v>229817.64705882352</v>
      </c>
      <c r="Q2172" s="51">
        <v>229817.64705882352</v>
      </c>
      <c r="R2172" s="51">
        <v>229817.64705882352</v>
      </c>
      <c r="S2172" s="51">
        <v>229817.64705882352</v>
      </c>
      <c r="T2172" s="51">
        <v>229817.64705882352</v>
      </c>
    </row>
    <row r="2173" spans="1:20" s="10" customFormat="1" ht="65.099999999999994" customHeight="1" x14ac:dyDescent="0.3">
      <c r="A2173" s="13">
        <v>2133</v>
      </c>
      <c r="B2173" s="376"/>
      <c r="C2173" s="55" t="s">
        <v>2311</v>
      </c>
      <c r="D2173" s="56" t="s">
        <v>2312</v>
      </c>
      <c r="E2173" s="54" t="s">
        <v>44</v>
      </c>
      <c r="F2173" s="53" t="s">
        <v>2333</v>
      </c>
      <c r="G2173" s="376"/>
      <c r="H2173" s="54" t="s">
        <v>44</v>
      </c>
      <c r="I2173" s="55"/>
      <c r="J2173" s="389"/>
      <c r="K2173" s="388"/>
      <c r="L2173" s="51">
        <v>328090.5882352941</v>
      </c>
      <c r="M2173" s="51">
        <v>328090.5882352941</v>
      </c>
      <c r="N2173" s="51">
        <v>328090.5882352941</v>
      </c>
      <c r="O2173" s="51">
        <v>328090.5882352941</v>
      </c>
      <c r="P2173" s="51">
        <v>328090.5882352941</v>
      </c>
      <c r="Q2173" s="51">
        <v>328090.5882352941</v>
      </c>
      <c r="R2173" s="51">
        <v>328090.5882352941</v>
      </c>
      <c r="S2173" s="51">
        <v>328090.5882352941</v>
      </c>
      <c r="T2173" s="51">
        <v>328090.5882352941</v>
      </c>
    </row>
    <row r="2174" spans="1:20" s="10" customFormat="1" ht="65.099999999999994" customHeight="1" x14ac:dyDescent="0.3">
      <c r="A2174" s="13">
        <v>2134</v>
      </c>
      <c r="B2174" s="376"/>
      <c r="C2174" s="55" t="s">
        <v>2311</v>
      </c>
      <c r="D2174" s="56" t="s">
        <v>2312</v>
      </c>
      <c r="E2174" s="54" t="s">
        <v>44</v>
      </c>
      <c r="F2174" s="53" t="s">
        <v>2334</v>
      </c>
      <c r="G2174" s="376"/>
      <c r="H2174" s="54" t="s">
        <v>44</v>
      </c>
      <c r="I2174" s="55"/>
      <c r="J2174" s="389"/>
      <c r="K2174" s="388"/>
      <c r="L2174" s="51">
        <v>411363.5294117647</v>
      </c>
      <c r="M2174" s="51">
        <v>411363.5294117647</v>
      </c>
      <c r="N2174" s="51">
        <v>411363.5294117647</v>
      </c>
      <c r="O2174" s="51">
        <v>411363.5294117647</v>
      </c>
      <c r="P2174" s="51">
        <v>411363.5294117647</v>
      </c>
      <c r="Q2174" s="51">
        <v>411363.5294117647</v>
      </c>
      <c r="R2174" s="51">
        <v>411363.5294117647</v>
      </c>
      <c r="S2174" s="51">
        <v>411363.5294117647</v>
      </c>
      <c r="T2174" s="51">
        <v>411363.5294117647</v>
      </c>
    </row>
    <row r="2175" spans="1:20" s="10" customFormat="1" ht="65.099999999999994" customHeight="1" x14ac:dyDescent="0.3">
      <c r="A2175" s="13">
        <v>2135</v>
      </c>
      <c r="B2175" s="376"/>
      <c r="C2175" s="55" t="s">
        <v>2311</v>
      </c>
      <c r="D2175" s="56" t="s">
        <v>2312</v>
      </c>
      <c r="E2175" s="54" t="s">
        <v>44</v>
      </c>
      <c r="F2175" s="53" t="s">
        <v>2335</v>
      </c>
      <c r="G2175" s="376"/>
      <c r="H2175" s="54" t="s">
        <v>44</v>
      </c>
      <c r="I2175" s="55"/>
      <c r="J2175" s="389"/>
      <c r="K2175" s="388"/>
      <c r="L2175" s="51">
        <v>390727.0588235294</v>
      </c>
      <c r="M2175" s="51">
        <v>390727.0588235294</v>
      </c>
      <c r="N2175" s="51">
        <v>390727.0588235294</v>
      </c>
      <c r="O2175" s="51">
        <v>390727.0588235294</v>
      </c>
      <c r="P2175" s="51">
        <v>390727.0588235294</v>
      </c>
      <c r="Q2175" s="51">
        <v>390727.0588235294</v>
      </c>
      <c r="R2175" s="51">
        <v>390727.0588235294</v>
      </c>
      <c r="S2175" s="51">
        <v>390727.0588235294</v>
      </c>
      <c r="T2175" s="51">
        <v>390727.0588235294</v>
      </c>
    </row>
    <row r="2176" spans="1:20" s="10" customFormat="1" ht="65.099999999999994" customHeight="1" x14ac:dyDescent="0.3">
      <c r="A2176" s="13">
        <v>2136</v>
      </c>
      <c r="B2176" s="376"/>
      <c r="C2176" s="55" t="s">
        <v>2311</v>
      </c>
      <c r="D2176" s="56" t="s">
        <v>2312</v>
      </c>
      <c r="E2176" s="54" t="s">
        <v>44</v>
      </c>
      <c r="F2176" s="53" t="s">
        <v>2336</v>
      </c>
      <c r="G2176" s="376"/>
      <c r="H2176" s="54" t="s">
        <v>44</v>
      </c>
      <c r="I2176" s="55"/>
      <c r="J2176" s="389"/>
      <c r="K2176" s="388"/>
      <c r="L2176" s="51">
        <v>509727.0588235294</v>
      </c>
      <c r="M2176" s="51">
        <v>509727.0588235294</v>
      </c>
      <c r="N2176" s="51">
        <v>509727.0588235294</v>
      </c>
      <c r="O2176" s="51">
        <v>509727.0588235294</v>
      </c>
      <c r="P2176" s="51">
        <v>509727.0588235294</v>
      </c>
      <c r="Q2176" s="51">
        <v>509727.0588235294</v>
      </c>
      <c r="R2176" s="51">
        <v>509727.0588235294</v>
      </c>
      <c r="S2176" s="51">
        <v>509727.0588235294</v>
      </c>
      <c r="T2176" s="51">
        <v>509727.0588235294</v>
      </c>
    </row>
    <row r="2177" spans="1:20" s="10" customFormat="1" ht="65.099999999999994" customHeight="1" x14ac:dyDescent="0.3">
      <c r="A2177" s="13">
        <v>2137</v>
      </c>
      <c r="B2177" s="376"/>
      <c r="C2177" s="55" t="s">
        <v>2311</v>
      </c>
      <c r="D2177" s="56" t="s">
        <v>2312</v>
      </c>
      <c r="E2177" s="54" t="s">
        <v>44</v>
      </c>
      <c r="F2177" s="53" t="s">
        <v>2337</v>
      </c>
      <c r="G2177" s="376"/>
      <c r="H2177" s="54" t="s">
        <v>44</v>
      </c>
      <c r="I2177" s="55"/>
      <c r="J2177" s="389"/>
      <c r="K2177" s="388"/>
      <c r="L2177" s="51">
        <v>55500</v>
      </c>
      <c r="M2177" s="51">
        <v>55500</v>
      </c>
      <c r="N2177" s="51">
        <v>55500</v>
      </c>
      <c r="O2177" s="51">
        <v>55500</v>
      </c>
      <c r="P2177" s="51">
        <v>55500</v>
      </c>
      <c r="Q2177" s="51">
        <v>55500</v>
      </c>
      <c r="R2177" s="51">
        <v>55500</v>
      </c>
      <c r="S2177" s="51">
        <v>55500</v>
      </c>
      <c r="T2177" s="51">
        <v>55500</v>
      </c>
    </row>
    <row r="2178" spans="1:20" s="10" customFormat="1" ht="65.099999999999994" customHeight="1" x14ac:dyDescent="0.3">
      <c r="A2178" s="13">
        <v>2138</v>
      </c>
      <c r="B2178" s="376"/>
      <c r="C2178" s="55" t="s">
        <v>2311</v>
      </c>
      <c r="D2178" s="56" t="s">
        <v>2312</v>
      </c>
      <c r="E2178" s="54" t="s">
        <v>44</v>
      </c>
      <c r="F2178" s="53" t="s">
        <v>2338</v>
      </c>
      <c r="G2178" s="376"/>
      <c r="H2178" s="54" t="s">
        <v>44</v>
      </c>
      <c r="I2178" s="55"/>
      <c r="J2178" s="389"/>
      <c r="K2178" s="388"/>
      <c r="L2178" s="51">
        <v>68800</v>
      </c>
      <c r="M2178" s="51">
        <v>68800</v>
      </c>
      <c r="N2178" s="51">
        <v>68800</v>
      </c>
      <c r="O2178" s="51">
        <v>68800</v>
      </c>
      <c r="P2178" s="51">
        <v>68800</v>
      </c>
      <c r="Q2178" s="51">
        <v>68800</v>
      </c>
      <c r="R2178" s="51">
        <v>68800</v>
      </c>
      <c r="S2178" s="51">
        <v>68800</v>
      </c>
      <c r="T2178" s="51">
        <v>68800</v>
      </c>
    </row>
    <row r="2179" spans="1:20" s="10" customFormat="1" ht="65.099999999999994" customHeight="1" x14ac:dyDescent="0.3">
      <c r="A2179" s="13">
        <v>2139</v>
      </c>
      <c r="B2179" s="376"/>
      <c r="C2179" s="55" t="s">
        <v>2311</v>
      </c>
      <c r="D2179" s="56" t="s">
        <v>2312</v>
      </c>
      <c r="E2179" s="54" t="s">
        <v>44</v>
      </c>
      <c r="F2179" s="53" t="s">
        <v>2339</v>
      </c>
      <c r="G2179" s="376"/>
      <c r="H2179" s="54" t="s">
        <v>44</v>
      </c>
      <c r="I2179" s="55"/>
      <c r="J2179" s="389"/>
      <c r="K2179" s="388"/>
      <c r="L2179" s="51">
        <v>89100</v>
      </c>
      <c r="M2179" s="51">
        <v>89100</v>
      </c>
      <c r="N2179" s="51">
        <v>89100</v>
      </c>
      <c r="O2179" s="51">
        <v>89100</v>
      </c>
      <c r="P2179" s="51">
        <v>89100</v>
      </c>
      <c r="Q2179" s="51">
        <v>89100</v>
      </c>
      <c r="R2179" s="51">
        <v>89100</v>
      </c>
      <c r="S2179" s="51">
        <v>89100</v>
      </c>
      <c r="T2179" s="51">
        <v>89100</v>
      </c>
    </row>
    <row r="2180" spans="1:20" s="10" customFormat="1" ht="65.099999999999994" customHeight="1" x14ac:dyDescent="0.3">
      <c r="A2180" s="13">
        <v>2140</v>
      </c>
      <c r="B2180" s="376"/>
      <c r="C2180" s="55" t="s">
        <v>2311</v>
      </c>
      <c r="D2180" s="56" t="s">
        <v>2312</v>
      </c>
      <c r="E2180" s="54" t="s">
        <v>44</v>
      </c>
      <c r="F2180" s="53" t="s">
        <v>2340</v>
      </c>
      <c r="G2180" s="376"/>
      <c r="H2180" s="54" t="s">
        <v>44</v>
      </c>
      <c r="I2180" s="55"/>
      <c r="J2180" s="389"/>
      <c r="K2180" s="388"/>
      <c r="L2180" s="51">
        <v>149400</v>
      </c>
      <c r="M2180" s="51">
        <v>149400</v>
      </c>
      <c r="N2180" s="51">
        <v>149400</v>
      </c>
      <c r="O2180" s="51">
        <v>149400</v>
      </c>
      <c r="P2180" s="51">
        <v>149400</v>
      </c>
      <c r="Q2180" s="51">
        <v>149400</v>
      </c>
      <c r="R2180" s="51">
        <v>149400</v>
      </c>
      <c r="S2180" s="51">
        <v>149400</v>
      </c>
      <c r="T2180" s="51">
        <v>149400</v>
      </c>
    </row>
    <row r="2181" spans="1:20" s="10" customFormat="1" ht="65.099999999999994" customHeight="1" x14ac:dyDescent="0.3">
      <c r="A2181" s="13">
        <v>2141</v>
      </c>
      <c r="B2181" s="376"/>
      <c r="C2181" s="55" t="s">
        <v>2311</v>
      </c>
      <c r="D2181" s="56" t="s">
        <v>2312</v>
      </c>
      <c r="E2181" s="54" t="s">
        <v>44</v>
      </c>
      <c r="F2181" s="53" t="s">
        <v>2341</v>
      </c>
      <c r="G2181" s="376"/>
      <c r="H2181" s="54" t="s">
        <v>44</v>
      </c>
      <c r="I2181" s="55"/>
      <c r="J2181" s="389"/>
      <c r="K2181" s="388"/>
      <c r="L2181" s="51">
        <v>114700</v>
      </c>
      <c r="M2181" s="51">
        <v>114700</v>
      </c>
      <c r="N2181" s="51">
        <v>114700</v>
      </c>
      <c r="O2181" s="51">
        <v>114700</v>
      </c>
      <c r="P2181" s="51">
        <v>114700</v>
      </c>
      <c r="Q2181" s="51">
        <v>114700</v>
      </c>
      <c r="R2181" s="51">
        <v>114700</v>
      </c>
      <c r="S2181" s="51">
        <v>114700</v>
      </c>
      <c r="T2181" s="51">
        <v>114700</v>
      </c>
    </row>
    <row r="2182" spans="1:20" s="10" customFormat="1" ht="65.099999999999994" customHeight="1" x14ac:dyDescent="0.3">
      <c r="A2182" s="13">
        <v>2142</v>
      </c>
      <c r="B2182" s="376"/>
      <c r="C2182" s="55" t="s">
        <v>2311</v>
      </c>
      <c r="D2182" s="56" t="s">
        <v>2312</v>
      </c>
      <c r="E2182" s="54" t="s">
        <v>44</v>
      </c>
      <c r="F2182" s="53" t="s">
        <v>2342</v>
      </c>
      <c r="G2182" s="376"/>
      <c r="H2182" s="54" t="s">
        <v>44</v>
      </c>
      <c r="I2182" s="55"/>
      <c r="J2182" s="389"/>
      <c r="K2182" s="388"/>
      <c r="L2182" s="51">
        <v>183300</v>
      </c>
      <c r="M2182" s="51">
        <v>183300</v>
      </c>
      <c r="N2182" s="51">
        <v>183300</v>
      </c>
      <c r="O2182" s="51">
        <v>183300</v>
      </c>
      <c r="P2182" s="51">
        <v>183300</v>
      </c>
      <c r="Q2182" s="51">
        <v>183300</v>
      </c>
      <c r="R2182" s="51">
        <v>183300</v>
      </c>
      <c r="S2182" s="51">
        <v>183300</v>
      </c>
      <c r="T2182" s="51">
        <v>183300</v>
      </c>
    </row>
    <row r="2183" spans="1:20" s="10" customFormat="1" ht="65.099999999999994" customHeight="1" x14ac:dyDescent="0.3">
      <c r="A2183" s="13">
        <v>2143</v>
      </c>
      <c r="B2183" s="376"/>
      <c r="C2183" s="55" t="s">
        <v>2311</v>
      </c>
      <c r="D2183" s="56" t="s">
        <v>2312</v>
      </c>
      <c r="E2183" s="54" t="s">
        <v>44</v>
      </c>
      <c r="F2183" s="53" t="s">
        <v>2343</v>
      </c>
      <c r="G2183" s="376"/>
      <c r="H2183" s="54" t="s">
        <v>44</v>
      </c>
      <c r="I2183" s="55"/>
      <c r="J2183" s="389"/>
      <c r="K2183" s="388"/>
      <c r="L2183" s="51">
        <v>142600</v>
      </c>
      <c r="M2183" s="51">
        <v>142600</v>
      </c>
      <c r="N2183" s="51">
        <v>142600</v>
      </c>
      <c r="O2183" s="51">
        <v>142600</v>
      </c>
      <c r="P2183" s="51">
        <v>142600</v>
      </c>
      <c r="Q2183" s="51">
        <v>142600</v>
      </c>
      <c r="R2183" s="51">
        <v>142600</v>
      </c>
      <c r="S2183" s="51">
        <v>142600</v>
      </c>
      <c r="T2183" s="51">
        <v>142600</v>
      </c>
    </row>
    <row r="2184" spans="1:20" s="10" customFormat="1" ht="65.099999999999994" customHeight="1" x14ac:dyDescent="0.3">
      <c r="A2184" s="13">
        <v>2144</v>
      </c>
      <c r="B2184" s="376"/>
      <c r="C2184" s="55" t="s">
        <v>2311</v>
      </c>
      <c r="D2184" s="56" t="s">
        <v>2312</v>
      </c>
      <c r="E2184" s="54" t="s">
        <v>44</v>
      </c>
      <c r="F2184" s="53" t="s">
        <v>2344</v>
      </c>
      <c r="G2184" s="376"/>
      <c r="H2184" s="54" t="s">
        <v>44</v>
      </c>
      <c r="I2184" s="55"/>
      <c r="J2184" s="389"/>
      <c r="K2184" s="388"/>
      <c r="L2184" s="51">
        <v>233500</v>
      </c>
      <c r="M2184" s="51">
        <v>233500</v>
      </c>
      <c r="N2184" s="51">
        <v>233500</v>
      </c>
      <c r="O2184" s="51">
        <v>233500</v>
      </c>
      <c r="P2184" s="51">
        <v>233500</v>
      </c>
      <c r="Q2184" s="51">
        <v>233500</v>
      </c>
      <c r="R2184" s="51">
        <v>233500</v>
      </c>
      <c r="S2184" s="51">
        <v>233500</v>
      </c>
      <c r="T2184" s="51">
        <v>233500</v>
      </c>
    </row>
    <row r="2185" spans="1:20" s="10" customFormat="1" ht="65.099999999999994" customHeight="1" x14ac:dyDescent="0.3">
      <c r="A2185" s="13">
        <v>2145</v>
      </c>
      <c r="B2185" s="376"/>
      <c r="C2185" s="55" t="s">
        <v>2311</v>
      </c>
      <c r="D2185" s="56" t="s">
        <v>2312</v>
      </c>
      <c r="E2185" s="54" t="s">
        <v>44</v>
      </c>
      <c r="F2185" s="53" t="s">
        <v>2345</v>
      </c>
      <c r="G2185" s="376"/>
      <c r="H2185" s="54" t="s">
        <v>44</v>
      </c>
      <c r="I2185" s="55"/>
      <c r="J2185" s="389"/>
      <c r="K2185" s="388"/>
      <c r="L2185" s="51">
        <v>184700</v>
      </c>
      <c r="M2185" s="51">
        <v>184700</v>
      </c>
      <c r="N2185" s="51">
        <v>184700</v>
      </c>
      <c r="O2185" s="51">
        <v>184700</v>
      </c>
      <c r="P2185" s="51">
        <v>184700</v>
      </c>
      <c r="Q2185" s="51">
        <v>184700</v>
      </c>
      <c r="R2185" s="51">
        <v>184700</v>
      </c>
      <c r="S2185" s="51">
        <v>184700</v>
      </c>
      <c r="T2185" s="51">
        <v>184700</v>
      </c>
    </row>
    <row r="2186" spans="1:20" s="10" customFormat="1" ht="65.099999999999994" customHeight="1" x14ac:dyDescent="0.3">
      <c r="A2186" s="13">
        <v>2146</v>
      </c>
      <c r="B2186" s="376"/>
      <c r="C2186" s="55" t="s">
        <v>2311</v>
      </c>
      <c r="D2186" s="56" t="s">
        <v>2312</v>
      </c>
      <c r="E2186" s="54" t="s">
        <v>44</v>
      </c>
      <c r="F2186" s="53" t="s">
        <v>2346</v>
      </c>
      <c r="G2186" s="376"/>
      <c r="H2186" s="54" t="s">
        <v>44</v>
      </c>
      <c r="I2186" s="55"/>
      <c r="J2186" s="389"/>
      <c r="K2186" s="388"/>
      <c r="L2186" s="51">
        <v>303100</v>
      </c>
      <c r="M2186" s="51">
        <v>303100</v>
      </c>
      <c r="N2186" s="51">
        <v>303100</v>
      </c>
      <c r="O2186" s="51">
        <v>303100</v>
      </c>
      <c r="P2186" s="51">
        <v>303100</v>
      </c>
      <c r="Q2186" s="51">
        <v>303100</v>
      </c>
      <c r="R2186" s="51">
        <v>303100</v>
      </c>
      <c r="S2186" s="51">
        <v>303100</v>
      </c>
      <c r="T2186" s="51">
        <v>303100</v>
      </c>
    </row>
    <row r="2187" spans="1:20" s="10" customFormat="1" ht="65.099999999999994" customHeight="1" x14ac:dyDescent="0.3">
      <c r="A2187" s="13">
        <v>2147</v>
      </c>
      <c r="B2187" s="376"/>
      <c r="C2187" s="55" t="s">
        <v>2311</v>
      </c>
      <c r="D2187" s="56" t="s">
        <v>2312</v>
      </c>
      <c r="E2187" s="54" t="s">
        <v>44</v>
      </c>
      <c r="F2187" s="53" t="s">
        <v>2347</v>
      </c>
      <c r="G2187" s="376"/>
      <c r="H2187" s="54" t="s">
        <v>44</v>
      </c>
      <c r="I2187" s="55"/>
      <c r="J2187" s="389"/>
      <c r="K2187" s="388"/>
      <c r="L2187" s="51">
        <v>233400</v>
      </c>
      <c r="M2187" s="51">
        <v>233400</v>
      </c>
      <c r="N2187" s="51">
        <v>233400</v>
      </c>
      <c r="O2187" s="51">
        <v>233400</v>
      </c>
      <c r="P2187" s="51">
        <v>233400</v>
      </c>
      <c r="Q2187" s="51">
        <v>233400</v>
      </c>
      <c r="R2187" s="51">
        <v>233400</v>
      </c>
      <c r="S2187" s="51">
        <v>233400</v>
      </c>
      <c r="T2187" s="51">
        <v>233400</v>
      </c>
    </row>
    <row r="2188" spans="1:20" s="10" customFormat="1" ht="65.099999999999994" customHeight="1" x14ac:dyDescent="0.3">
      <c r="A2188" s="13">
        <v>2148</v>
      </c>
      <c r="B2188" s="376"/>
      <c r="C2188" s="55" t="s">
        <v>2311</v>
      </c>
      <c r="D2188" s="56" t="s">
        <v>2312</v>
      </c>
      <c r="E2188" s="54" t="s">
        <v>44</v>
      </c>
      <c r="F2188" s="53" t="s">
        <v>2348</v>
      </c>
      <c r="G2188" s="376"/>
      <c r="H2188" s="54" t="s">
        <v>44</v>
      </c>
      <c r="I2188" s="55"/>
      <c r="J2188" s="389"/>
      <c r="K2188" s="388"/>
      <c r="L2188" s="51">
        <v>289800</v>
      </c>
      <c r="M2188" s="51">
        <v>289800</v>
      </c>
      <c r="N2188" s="51">
        <v>289800</v>
      </c>
      <c r="O2188" s="51">
        <v>289800</v>
      </c>
      <c r="P2188" s="51">
        <v>289800</v>
      </c>
      <c r="Q2188" s="51">
        <v>289800</v>
      </c>
      <c r="R2188" s="51">
        <v>289800</v>
      </c>
      <c r="S2188" s="51">
        <v>289800</v>
      </c>
      <c r="T2188" s="51">
        <v>289800</v>
      </c>
    </row>
    <row r="2189" spans="1:20" s="10" customFormat="1" ht="65.099999999999994" customHeight="1" x14ac:dyDescent="0.3">
      <c r="A2189" s="13">
        <v>2149</v>
      </c>
      <c r="B2189" s="376"/>
      <c r="C2189" s="55" t="s">
        <v>2311</v>
      </c>
      <c r="D2189" s="56" t="s">
        <v>2312</v>
      </c>
      <c r="E2189" s="54" t="s">
        <v>44</v>
      </c>
      <c r="F2189" s="53" t="s">
        <v>2349</v>
      </c>
      <c r="G2189" s="376"/>
      <c r="H2189" s="54" t="s">
        <v>44</v>
      </c>
      <c r="I2189" s="55"/>
      <c r="J2189" s="389"/>
      <c r="K2189" s="388"/>
      <c r="L2189" s="51">
        <v>473900</v>
      </c>
      <c r="M2189" s="51">
        <v>473900</v>
      </c>
      <c r="N2189" s="51">
        <v>473900</v>
      </c>
      <c r="O2189" s="51">
        <v>473900</v>
      </c>
      <c r="P2189" s="51">
        <v>473900</v>
      </c>
      <c r="Q2189" s="51">
        <v>473900</v>
      </c>
      <c r="R2189" s="51">
        <v>473900</v>
      </c>
      <c r="S2189" s="51">
        <v>473900</v>
      </c>
      <c r="T2189" s="51">
        <v>473900</v>
      </c>
    </row>
    <row r="2190" spans="1:20" s="10" customFormat="1" ht="65.099999999999994" customHeight="1" x14ac:dyDescent="0.3">
      <c r="A2190" s="13">
        <v>2150</v>
      </c>
      <c r="B2190" s="376"/>
      <c r="C2190" s="55" t="s">
        <v>2311</v>
      </c>
      <c r="D2190" s="56" t="s">
        <v>2312</v>
      </c>
      <c r="E2190" s="54" t="s">
        <v>44</v>
      </c>
      <c r="F2190" s="53" t="s">
        <v>2350</v>
      </c>
      <c r="G2190" s="376"/>
      <c r="H2190" s="54" t="s">
        <v>44</v>
      </c>
      <c r="I2190" s="55"/>
      <c r="J2190" s="389"/>
      <c r="K2190" s="388"/>
      <c r="L2190" s="51">
        <v>360100</v>
      </c>
      <c r="M2190" s="51">
        <v>360100</v>
      </c>
      <c r="N2190" s="51">
        <v>360100</v>
      </c>
      <c r="O2190" s="51">
        <v>360100</v>
      </c>
      <c r="P2190" s="51">
        <v>360100</v>
      </c>
      <c r="Q2190" s="51">
        <v>360100</v>
      </c>
      <c r="R2190" s="51">
        <v>360100</v>
      </c>
      <c r="S2190" s="51">
        <v>360100</v>
      </c>
      <c r="T2190" s="51">
        <v>360100</v>
      </c>
    </row>
    <row r="2191" spans="1:20" s="10" customFormat="1" ht="65.099999999999994" customHeight="1" x14ac:dyDescent="0.3">
      <c r="A2191" s="13">
        <v>2151</v>
      </c>
      <c r="B2191" s="376"/>
      <c r="C2191" s="55" t="s">
        <v>2311</v>
      </c>
      <c r="D2191" s="56" t="s">
        <v>2312</v>
      </c>
      <c r="E2191" s="54" t="s">
        <v>44</v>
      </c>
      <c r="F2191" s="53" t="s">
        <v>2351</v>
      </c>
      <c r="G2191" s="376"/>
      <c r="H2191" s="54" t="s">
        <v>44</v>
      </c>
      <c r="I2191" s="55"/>
      <c r="J2191" s="389"/>
      <c r="K2191" s="388"/>
      <c r="L2191" s="51">
        <v>599800</v>
      </c>
      <c r="M2191" s="51">
        <v>599800</v>
      </c>
      <c r="N2191" s="51">
        <v>599800</v>
      </c>
      <c r="O2191" s="51">
        <v>599800</v>
      </c>
      <c r="P2191" s="51">
        <v>599800</v>
      </c>
      <c r="Q2191" s="51">
        <v>599800</v>
      </c>
      <c r="R2191" s="51">
        <v>599800</v>
      </c>
      <c r="S2191" s="51">
        <v>599800</v>
      </c>
      <c r="T2191" s="51">
        <v>599800</v>
      </c>
    </row>
    <row r="2192" spans="1:20" s="10" customFormat="1" ht="65.099999999999994" customHeight="1" x14ac:dyDescent="0.3">
      <c r="A2192" s="13">
        <v>2152</v>
      </c>
      <c r="B2192" s="376"/>
      <c r="C2192" s="55" t="s">
        <v>2311</v>
      </c>
      <c r="D2192" s="56" t="s">
        <v>2312</v>
      </c>
      <c r="E2192" s="54" t="s">
        <v>44</v>
      </c>
      <c r="F2192" s="53" t="s">
        <v>2352</v>
      </c>
      <c r="G2192" s="376"/>
      <c r="H2192" s="54" t="s">
        <v>44</v>
      </c>
      <c r="I2192" s="55"/>
      <c r="J2192" s="389"/>
      <c r="K2192" s="388"/>
      <c r="L2192" s="51">
        <v>399600</v>
      </c>
      <c r="M2192" s="51">
        <v>399600</v>
      </c>
      <c r="N2192" s="51">
        <v>399600</v>
      </c>
      <c r="O2192" s="51">
        <v>399600</v>
      </c>
      <c r="P2192" s="51">
        <v>399600</v>
      </c>
      <c r="Q2192" s="51">
        <v>399600</v>
      </c>
      <c r="R2192" s="51">
        <v>399600</v>
      </c>
      <c r="S2192" s="51">
        <v>399600</v>
      </c>
      <c r="T2192" s="51">
        <v>399600</v>
      </c>
    </row>
    <row r="2193" spans="1:20" s="10" customFormat="1" ht="65.099999999999994" customHeight="1" x14ac:dyDescent="0.3">
      <c r="A2193" s="13">
        <v>2153</v>
      </c>
      <c r="B2193" s="376"/>
      <c r="C2193" s="55" t="s">
        <v>2311</v>
      </c>
      <c r="D2193" s="56" t="s">
        <v>2312</v>
      </c>
      <c r="E2193" s="54" t="s">
        <v>44</v>
      </c>
      <c r="F2193" s="53" t="s">
        <v>2353</v>
      </c>
      <c r="G2193" s="376"/>
      <c r="H2193" s="54" t="s">
        <v>44</v>
      </c>
      <c r="I2193" s="55"/>
      <c r="J2193" s="389"/>
      <c r="K2193" s="388"/>
      <c r="L2193" s="51">
        <v>761900</v>
      </c>
      <c r="M2193" s="51">
        <v>761900</v>
      </c>
      <c r="N2193" s="51">
        <v>761900</v>
      </c>
      <c r="O2193" s="51">
        <v>761900</v>
      </c>
      <c r="P2193" s="51">
        <v>761900</v>
      </c>
      <c r="Q2193" s="51">
        <v>761900</v>
      </c>
      <c r="R2193" s="51">
        <v>761900</v>
      </c>
      <c r="S2193" s="51">
        <v>761900</v>
      </c>
      <c r="T2193" s="51">
        <v>761900</v>
      </c>
    </row>
    <row r="2194" spans="1:20" s="10" customFormat="1" ht="65.099999999999994" customHeight="1" x14ac:dyDescent="0.3">
      <c r="A2194" s="13">
        <v>2154</v>
      </c>
      <c r="B2194" s="376"/>
      <c r="C2194" s="55" t="s">
        <v>2311</v>
      </c>
      <c r="D2194" s="56" t="s">
        <v>2312</v>
      </c>
      <c r="E2194" s="54" t="s">
        <v>44</v>
      </c>
      <c r="F2194" s="53" t="s">
        <v>2354</v>
      </c>
      <c r="G2194" s="376"/>
      <c r="H2194" s="54" t="s">
        <v>44</v>
      </c>
      <c r="I2194" s="55"/>
      <c r="J2194" s="389"/>
      <c r="K2194" s="388"/>
      <c r="L2194" s="51">
        <v>559800</v>
      </c>
      <c r="M2194" s="51">
        <v>559800</v>
      </c>
      <c r="N2194" s="51">
        <v>559800</v>
      </c>
      <c r="O2194" s="51">
        <v>559800</v>
      </c>
      <c r="P2194" s="51">
        <v>559800</v>
      </c>
      <c r="Q2194" s="51">
        <v>559800</v>
      </c>
      <c r="R2194" s="51">
        <v>559800</v>
      </c>
      <c r="S2194" s="51">
        <v>559800</v>
      </c>
      <c r="T2194" s="51">
        <v>559800</v>
      </c>
    </row>
    <row r="2195" spans="1:20" s="10" customFormat="1" ht="65.099999999999994" customHeight="1" x14ac:dyDescent="0.3">
      <c r="A2195" s="13">
        <v>2155</v>
      </c>
      <c r="B2195" s="376"/>
      <c r="C2195" s="55" t="s">
        <v>2311</v>
      </c>
      <c r="D2195" s="56" t="s">
        <v>2312</v>
      </c>
      <c r="E2195" s="54" t="s">
        <v>44</v>
      </c>
      <c r="F2195" s="53" t="s">
        <v>2355</v>
      </c>
      <c r="G2195" s="376"/>
      <c r="H2195" s="54" t="s">
        <v>44</v>
      </c>
      <c r="I2195" s="55"/>
      <c r="J2195" s="389"/>
      <c r="K2195" s="388"/>
      <c r="L2195" s="51">
        <v>715400</v>
      </c>
      <c r="M2195" s="51">
        <v>715400</v>
      </c>
      <c r="N2195" s="51">
        <v>715400</v>
      </c>
      <c r="O2195" s="51">
        <v>715400</v>
      </c>
      <c r="P2195" s="51">
        <v>715400</v>
      </c>
      <c r="Q2195" s="51">
        <v>715400</v>
      </c>
      <c r="R2195" s="51">
        <v>715400</v>
      </c>
      <c r="S2195" s="51">
        <v>715400</v>
      </c>
      <c r="T2195" s="51">
        <v>715400</v>
      </c>
    </row>
    <row r="2196" spans="1:20" s="10" customFormat="1" ht="65.099999999999994" customHeight="1" x14ac:dyDescent="0.3">
      <c r="A2196" s="13">
        <v>2156</v>
      </c>
      <c r="B2196" s="376"/>
      <c r="C2196" s="55" t="s">
        <v>2311</v>
      </c>
      <c r="D2196" s="56" t="s">
        <v>2312</v>
      </c>
      <c r="E2196" s="54" t="s">
        <v>44</v>
      </c>
      <c r="F2196" s="53" t="s">
        <v>2356</v>
      </c>
      <c r="G2196" s="376"/>
      <c r="H2196" s="54" t="s">
        <v>44</v>
      </c>
      <c r="I2196" s="55"/>
      <c r="J2196" s="389"/>
      <c r="K2196" s="388"/>
      <c r="L2196" s="51">
        <v>898900</v>
      </c>
      <c r="M2196" s="51">
        <v>898900</v>
      </c>
      <c r="N2196" s="51">
        <v>898900</v>
      </c>
      <c r="O2196" s="51">
        <v>898900</v>
      </c>
      <c r="P2196" s="51">
        <v>898900</v>
      </c>
      <c r="Q2196" s="51">
        <v>898900</v>
      </c>
      <c r="R2196" s="51">
        <v>898900</v>
      </c>
      <c r="S2196" s="51">
        <v>898900</v>
      </c>
      <c r="T2196" s="51">
        <v>898900</v>
      </c>
    </row>
    <row r="2197" spans="1:20" s="10" customFormat="1" ht="65.099999999999994" customHeight="1" x14ac:dyDescent="0.3">
      <c r="A2197" s="13">
        <v>2157</v>
      </c>
      <c r="B2197" s="376"/>
      <c r="C2197" s="55" t="s">
        <v>2311</v>
      </c>
      <c r="D2197" s="56" t="s">
        <v>2312</v>
      </c>
      <c r="E2197" s="54" t="s">
        <v>44</v>
      </c>
      <c r="F2197" s="53" t="s">
        <v>2357</v>
      </c>
      <c r="G2197" s="376"/>
      <c r="H2197" s="54" t="s">
        <v>44</v>
      </c>
      <c r="I2197" s="55"/>
      <c r="J2197" s="389"/>
      <c r="K2197" s="388"/>
      <c r="L2197" s="51">
        <v>926900</v>
      </c>
      <c r="M2197" s="51">
        <v>926900</v>
      </c>
      <c r="N2197" s="51">
        <v>926900</v>
      </c>
      <c r="O2197" s="51">
        <v>926900</v>
      </c>
      <c r="P2197" s="51">
        <v>926900</v>
      </c>
      <c r="Q2197" s="51">
        <v>926900</v>
      </c>
      <c r="R2197" s="51">
        <v>926900</v>
      </c>
      <c r="S2197" s="51">
        <v>926900</v>
      </c>
      <c r="T2197" s="51">
        <v>926900</v>
      </c>
    </row>
    <row r="2198" spans="1:20" s="10" customFormat="1" ht="65.099999999999994" customHeight="1" x14ac:dyDescent="0.3">
      <c r="A2198" s="13">
        <v>2158</v>
      </c>
      <c r="B2198" s="376"/>
      <c r="C2198" s="55" t="s">
        <v>2311</v>
      </c>
      <c r="D2198" s="56" t="s">
        <v>2312</v>
      </c>
      <c r="E2198" s="54" t="s">
        <v>44</v>
      </c>
      <c r="F2198" s="53" t="s">
        <v>2358</v>
      </c>
      <c r="G2198" s="376"/>
      <c r="H2198" s="54" t="s">
        <v>44</v>
      </c>
      <c r="I2198" s="55"/>
      <c r="J2198" s="389"/>
      <c r="K2198" s="388"/>
      <c r="L2198" s="51">
        <v>1202800</v>
      </c>
      <c r="M2198" s="51">
        <v>1202800</v>
      </c>
      <c r="N2198" s="51">
        <v>1202800</v>
      </c>
      <c r="O2198" s="51">
        <v>1202800</v>
      </c>
      <c r="P2198" s="51">
        <v>1202800</v>
      </c>
      <c r="Q2198" s="51">
        <v>1202800</v>
      </c>
      <c r="R2198" s="51">
        <v>1202800</v>
      </c>
      <c r="S2198" s="51">
        <v>1202800</v>
      </c>
      <c r="T2198" s="51">
        <v>1202800</v>
      </c>
    </row>
    <row r="2199" spans="1:20" s="10" customFormat="1" ht="65.099999999999994" customHeight="1" x14ac:dyDescent="0.3">
      <c r="A2199" s="13">
        <v>2159</v>
      </c>
      <c r="B2199" s="376"/>
      <c r="C2199" s="55" t="s">
        <v>2311</v>
      </c>
      <c r="D2199" s="56" t="s">
        <v>2312</v>
      </c>
      <c r="E2199" s="54" t="s">
        <v>44</v>
      </c>
      <c r="F2199" s="53" t="s">
        <v>2359</v>
      </c>
      <c r="G2199" s="376"/>
      <c r="H2199" s="54" t="s">
        <v>44</v>
      </c>
      <c r="I2199" s="55"/>
      <c r="J2199" s="389"/>
      <c r="K2199" s="388"/>
      <c r="L2199" s="51">
        <v>1177400</v>
      </c>
      <c r="M2199" s="51">
        <v>1177400</v>
      </c>
      <c r="N2199" s="51">
        <v>1177400</v>
      </c>
      <c r="O2199" s="51">
        <v>1177400</v>
      </c>
      <c r="P2199" s="51">
        <v>1177400</v>
      </c>
      <c r="Q2199" s="51">
        <v>1177400</v>
      </c>
      <c r="R2199" s="51">
        <v>1177400</v>
      </c>
      <c r="S2199" s="51">
        <v>1177400</v>
      </c>
      <c r="T2199" s="51">
        <v>1177400</v>
      </c>
    </row>
    <row r="2200" spans="1:20" s="10" customFormat="1" ht="65.099999999999994" customHeight="1" x14ac:dyDescent="0.3">
      <c r="A2200" s="13">
        <v>2160</v>
      </c>
      <c r="B2200" s="376"/>
      <c r="C2200" s="55" t="s">
        <v>2311</v>
      </c>
      <c r="D2200" s="56" t="s">
        <v>2312</v>
      </c>
      <c r="E2200" s="54" t="s">
        <v>44</v>
      </c>
      <c r="F2200" s="53" t="s">
        <v>2360</v>
      </c>
      <c r="G2200" s="376"/>
      <c r="H2200" s="54" t="s">
        <v>44</v>
      </c>
      <c r="I2200" s="55"/>
      <c r="J2200" s="389"/>
      <c r="K2200" s="388"/>
      <c r="L2200" s="51">
        <v>1524400</v>
      </c>
      <c r="M2200" s="51">
        <v>1524400</v>
      </c>
      <c r="N2200" s="51">
        <v>1524400</v>
      </c>
      <c r="O2200" s="51">
        <v>1524400</v>
      </c>
      <c r="P2200" s="51">
        <v>1524400</v>
      </c>
      <c r="Q2200" s="51">
        <v>1524400</v>
      </c>
      <c r="R2200" s="51">
        <v>1524400</v>
      </c>
      <c r="S2200" s="51">
        <v>1524400</v>
      </c>
      <c r="T2200" s="51">
        <v>1524400</v>
      </c>
    </row>
    <row r="2201" spans="1:20" s="10" customFormat="1" ht="65.099999999999994" customHeight="1" x14ac:dyDescent="0.3">
      <c r="A2201" s="13">
        <v>2161</v>
      </c>
      <c r="B2201" s="376"/>
      <c r="C2201" s="55" t="s">
        <v>2311</v>
      </c>
      <c r="D2201" s="56" t="s">
        <v>2312</v>
      </c>
      <c r="E2201" s="54" t="s">
        <v>44</v>
      </c>
      <c r="F2201" s="53" t="s">
        <v>2361</v>
      </c>
      <c r="G2201" s="376"/>
      <c r="H2201" s="54" t="s">
        <v>44</v>
      </c>
      <c r="I2201" s="55"/>
      <c r="J2201" s="389"/>
      <c r="K2201" s="388"/>
      <c r="L2201" s="51">
        <v>1493100</v>
      </c>
      <c r="M2201" s="51">
        <v>1493100</v>
      </c>
      <c r="N2201" s="51">
        <v>1493100</v>
      </c>
      <c r="O2201" s="51">
        <v>1493100</v>
      </c>
      <c r="P2201" s="51">
        <v>1493100</v>
      </c>
      <c r="Q2201" s="51">
        <v>1493100</v>
      </c>
      <c r="R2201" s="51">
        <v>1493100</v>
      </c>
      <c r="S2201" s="51">
        <v>1493100</v>
      </c>
      <c r="T2201" s="51">
        <v>1493100</v>
      </c>
    </row>
    <row r="2202" spans="1:20" s="10" customFormat="1" ht="65.099999999999994" customHeight="1" x14ac:dyDescent="0.3">
      <c r="A2202" s="13">
        <v>2162</v>
      </c>
      <c r="B2202" s="376"/>
      <c r="C2202" s="55" t="s">
        <v>2311</v>
      </c>
      <c r="D2202" s="56" t="s">
        <v>2312</v>
      </c>
      <c r="E2202" s="54" t="s">
        <v>44</v>
      </c>
      <c r="F2202" s="53" t="s">
        <v>2362</v>
      </c>
      <c r="G2202" s="376"/>
      <c r="H2202" s="54" t="s">
        <v>44</v>
      </c>
      <c r="I2202" s="55"/>
      <c r="J2202" s="389"/>
      <c r="K2202" s="388"/>
      <c r="L2202" s="51">
        <v>1928000</v>
      </c>
      <c r="M2202" s="51">
        <v>1928000</v>
      </c>
      <c r="N2202" s="51">
        <v>1928000</v>
      </c>
      <c r="O2202" s="51">
        <v>1928000</v>
      </c>
      <c r="P2202" s="51">
        <v>1928000</v>
      </c>
      <c r="Q2202" s="51">
        <v>1928000</v>
      </c>
      <c r="R2202" s="51">
        <v>1928000</v>
      </c>
      <c r="S2202" s="51">
        <v>1928000</v>
      </c>
      <c r="T2202" s="51">
        <v>1928000</v>
      </c>
    </row>
    <row r="2203" spans="1:20" s="10" customFormat="1" ht="65.099999999999994" customHeight="1" x14ac:dyDescent="0.3">
      <c r="A2203" s="13">
        <v>2163</v>
      </c>
      <c r="B2203" s="376"/>
      <c r="C2203" s="55" t="s">
        <v>2311</v>
      </c>
      <c r="D2203" s="56" t="s">
        <v>2312</v>
      </c>
      <c r="E2203" s="54" t="s">
        <v>44</v>
      </c>
      <c r="F2203" s="53" t="s">
        <v>2363</v>
      </c>
      <c r="G2203" s="376"/>
      <c r="H2203" s="54" t="s">
        <v>44</v>
      </c>
      <c r="I2203" s="55"/>
      <c r="J2203" s="389"/>
      <c r="K2203" s="388"/>
      <c r="L2203" s="51">
        <v>1583300</v>
      </c>
      <c r="M2203" s="51">
        <v>1583300</v>
      </c>
      <c r="N2203" s="51">
        <v>1583300</v>
      </c>
      <c r="O2203" s="51">
        <v>1583300</v>
      </c>
      <c r="P2203" s="51">
        <v>1583300</v>
      </c>
      <c r="Q2203" s="51">
        <v>1583300</v>
      </c>
      <c r="R2203" s="51">
        <v>1583300</v>
      </c>
      <c r="S2203" s="51">
        <v>1583300</v>
      </c>
      <c r="T2203" s="51">
        <v>1583300</v>
      </c>
    </row>
    <row r="2204" spans="1:20" s="10" customFormat="1" ht="65.099999999999994" customHeight="1" x14ac:dyDescent="0.3">
      <c r="A2204" s="13">
        <v>2164</v>
      </c>
      <c r="B2204" s="376"/>
      <c r="C2204" s="55" t="s">
        <v>2311</v>
      </c>
      <c r="D2204" s="56" t="s">
        <v>2312</v>
      </c>
      <c r="E2204" s="54" t="s">
        <v>44</v>
      </c>
      <c r="F2204" s="53" t="s">
        <v>2364</v>
      </c>
      <c r="G2204" s="376"/>
      <c r="H2204" s="54" t="s">
        <v>44</v>
      </c>
      <c r="I2204" s="55"/>
      <c r="J2204" s="389"/>
      <c r="K2204" s="388"/>
      <c r="L2204" s="51">
        <v>2427500</v>
      </c>
      <c r="M2204" s="51">
        <v>2427500</v>
      </c>
      <c r="N2204" s="51">
        <v>2427500</v>
      </c>
      <c r="O2204" s="51">
        <v>2427500</v>
      </c>
      <c r="P2204" s="51">
        <v>2427500</v>
      </c>
      <c r="Q2204" s="51">
        <v>2427500</v>
      </c>
      <c r="R2204" s="51">
        <v>2427500</v>
      </c>
      <c r="S2204" s="51">
        <v>2427500</v>
      </c>
      <c r="T2204" s="51">
        <v>2427500</v>
      </c>
    </row>
    <row r="2205" spans="1:20" s="10" customFormat="1" ht="65.099999999999994" customHeight="1" x14ac:dyDescent="0.3">
      <c r="A2205" s="13">
        <v>2165</v>
      </c>
      <c r="B2205" s="376"/>
      <c r="C2205" s="55" t="s">
        <v>2365</v>
      </c>
      <c r="D2205" s="56" t="s">
        <v>2312</v>
      </c>
      <c r="E2205" s="55" t="s">
        <v>2366</v>
      </c>
      <c r="F2205" s="53" t="s">
        <v>2367</v>
      </c>
      <c r="G2205" s="376"/>
      <c r="H2205" s="54" t="s">
        <v>44</v>
      </c>
      <c r="I2205" s="55"/>
      <c r="J2205" s="389"/>
      <c r="K2205" s="388"/>
      <c r="L2205" s="51">
        <v>22181.666666666668</v>
      </c>
      <c r="M2205" s="51">
        <v>22181.666666666668</v>
      </c>
      <c r="N2205" s="51">
        <v>22181.666666666668</v>
      </c>
      <c r="O2205" s="51">
        <v>22181.666666666668</v>
      </c>
      <c r="P2205" s="51">
        <v>22181.666666666668</v>
      </c>
      <c r="Q2205" s="51">
        <v>22181.666666666668</v>
      </c>
      <c r="R2205" s="51">
        <v>22181.666666666668</v>
      </c>
      <c r="S2205" s="51">
        <v>22181.666666666668</v>
      </c>
      <c r="T2205" s="51">
        <v>22181.666666666668</v>
      </c>
    </row>
    <row r="2206" spans="1:20" s="10" customFormat="1" ht="65.099999999999994" customHeight="1" x14ac:dyDescent="0.3">
      <c r="A2206" s="13">
        <v>2166</v>
      </c>
      <c r="B2206" s="376"/>
      <c r="C2206" s="55" t="s">
        <v>2365</v>
      </c>
      <c r="D2206" s="56" t="s">
        <v>2312</v>
      </c>
      <c r="E2206" s="54" t="s">
        <v>44</v>
      </c>
      <c r="F2206" s="53" t="s">
        <v>2368</v>
      </c>
      <c r="G2206" s="376"/>
      <c r="H2206" s="54" t="s">
        <v>44</v>
      </c>
      <c r="I2206" s="55"/>
      <c r="J2206" s="389"/>
      <c r="K2206" s="388"/>
      <c r="L2206" s="51">
        <v>27455</v>
      </c>
      <c r="M2206" s="51">
        <v>27455</v>
      </c>
      <c r="N2206" s="51">
        <v>27455</v>
      </c>
      <c r="O2206" s="51">
        <v>27455</v>
      </c>
      <c r="P2206" s="51">
        <v>27455</v>
      </c>
      <c r="Q2206" s="51">
        <v>27455</v>
      </c>
      <c r="R2206" s="51">
        <v>27455</v>
      </c>
      <c r="S2206" s="51">
        <v>27455</v>
      </c>
      <c r="T2206" s="51">
        <v>27455</v>
      </c>
    </row>
    <row r="2207" spans="1:20" s="10" customFormat="1" ht="65.099999999999994" customHeight="1" x14ac:dyDescent="0.3">
      <c r="A2207" s="13">
        <v>2167</v>
      </c>
      <c r="B2207" s="376"/>
      <c r="C2207" s="55" t="s">
        <v>2365</v>
      </c>
      <c r="D2207" s="56" t="s">
        <v>2312</v>
      </c>
      <c r="E2207" s="54" t="s">
        <v>44</v>
      </c>
      <c r="F2207" s="53" t="s">
        <v>2369</v>
      </c>
      <c r="G2207" s="376"/>
      <c r="H2207" s="54" t="s">
        <v>44</v>
      </c>
      <c r="I2207" s="55"/>
      <c r="J2207" s="389"/>
      <c r="K2207" s="388"/>
      <c r="L2207" s="51">
        <v>39636.666666666672</v>
      </c>
      <c r="M2207" s="51">
        <v>39636.666666666672</v>
      </c>
      <c r="N2207" s="51">
        <v>39636.666666666672</v>
      </c>
      <c r="O2207" s="51">
        <v>39636.666666666672</v>
      </c>
      <c r="P2207" s="51">
        <v>39636.666666666672</v>
      </c>
      <c r="Q2207" s="51">
        <v>39636.666666666672</v>
      </c>
      <c r="R2207" s="51">
        <v>39636.666666666672</v>
      </c>
      <c r="S2207" s="51">
        <v>39636.666666666672</v>
      </c>
      <c r="T2207" s="51">
        <v>39636.666666666672</v>
      </c>
    </row>
    <row r="2208" spans="1:20" s="10" customFormat="1" ht="65.099999999999994" customHeight="1" x14ac:dyDescent="0.3">
      <c r="A2208" s="13">
        <v>2168</v>
      </c>
      <c r="B2208" s="376"/>
      <c r="C2208" s="55" t="s">
        <v>2365</v>
      </c>
      <c r="D2208" s="56" t="s">
        <v>2312</v>
      </c>
      <c r="E2208" s="54" t="s">
        <v>44</v>
      </c>
      <c r="F2208" s="53" t="s">
        <v>2370</v>
      </c>
      <c r="G2208" s="376"/>
      <c r="H2208" s="54" t="s">
        <v>44</v>
      </c>
      <c r="I2208" s="55"/>
      <c r="J2208" s="389"/>
      <c r="K2208" s="388"/>
      <c r="L2208" s="51">
        <v>45636.666666666672</v>
      </c>
      <c r="M2208" s="51">
        <v>45636.666666666672</v>
      </c>
      <c r="N2208" s="51">
        <v>45636.666666666672</v>
      </c>
      <c r="O2208" s="51">
        <v>45636.666666666672</v>
      </c>
      <c r="P2208" s="51">
        <v>45636.666666666672</v>
      </c>
      <c r="Q2208" s="51">
        <v>45636.666666666672</v>
      </c>
      <c r="R2208" s="51">
        <v>45636.666666666672</v>
      </c>
      <c r="S2208" s="51">
        <v>45636.666666666672</v>
      </c>
      <c r="T2208" s="51">
        <v>45636.666666666672</v>
      </c>
    </row>
    <row r="2209" spans="1:20" s="10" customFormat="1" ht="65.099999999999994" customHeight="1" x14ac:dyDescent="0.3">
      <c r="A2209" s="13">
        <v>2169</v>
      </c>
      <c r="B2209" s="376"/>
      <c r="C2209" s="55" t="s">
        <v>2365</v>
      </c>
      <c r="D2209" s="56" t="s">
        <v>2312</v>
      </c>
      <c r="E2209" s="54" t="s">
        <v>44</v>
      </c>
      <c r="F2209" s="53" t="s">
        <v>2371</v>
      </c>
      <c r="G2209" s="376"/>
      <c r="H2209" s="54" t="s">
        <v>44</v>
      </c>
      <c r="I2209" s="55"/>
      <c r="J2209" s="389"/>
      <c r="K2209" s="388"/>
      <c r="L2209" s="51">
        <v>48181.666666666672</v>
      </c>
      <c r="M2209" s="51">
        <v>48181.666666666672</v>
      </c>
      <c r="N2209" s="51">
        <v>48181.666666666672</v>
      </c>
      <c r="O2209" s="51">
        <v>48181.666666666672</v>
      </c>
      <c r="P2209" s="51">
        <v>48181.666666666672</v>
      </c>
      <c r="Q2209" s="51">
        <v>48181.666666666672</v>
      </c>
      <c r="R2209" s="51">
        <v>48181.666666666672</v>
      </c>
      <c r="S2209" s="51">
        <v>48181.666666666672</v>
      </c>
      <c r="T2209" s="51">
        <v>48181.666666666672</v>
      </c>
    </row>
    <row r="2210" spans="1:20" s="10" customFormat="1" ht="65.099999999999994" customHeight="1" x14ac:dyDescent="0.3">
      <c r="A2210" s="13">
        <v>2170</v>
      </c>
      <c r="B2210" s="376"/>
      <c r="C2210" s="55" t="s">
        <v>2365</v>
      </c>
      <c r="D2210" s="56" t="s">
        <v>2312</v>
      </c>
      <c r="E2210" s="54" t="s">
        <v>44</v>
      </c>
      <c r="F2210" s="53" t="s">
        <v>2372</v>
      </c>
      <c r="G2210" s="376"/>
      <c r="H2210" s="54" t="s">
        <v>44</v>
      </c>
      <c r="I2210" s="55"/>
      <c r="J2210" s="389"/>
      <c r="K2210" s="388"/>
      <c r="L2210" s="51">
        <v>51363.333333333336</v>
      </c>
      <c r="M2210" s="51">
        <v>51363.333333333336</v>
      </c>
      <c r="N2210" s="51">
        <v>51363.333333333336</v>
      </c>
      <c r="O2210" s="51">
        <v>51363.333333333336</v>
      </c>
      <c r="P2210" s="51">
        <v>51363.333333333336</v>
      </c>
      <c r="Q2210" s="51">
        <v>51363.333333333336</v>
      </c>
      <c r="R2210" s="51">
        <v>51363.333333333336</v>
      </c>
      <c r="S2210" s="51">
        <v>51363.333333333336</v>
      </c>
      <c r="T2210" s="51">
        <v>51363.333333333336</v>
      </c>
    </row>
    <row r="2211" spans="1:20" s="10" customFormat="1" ht="65.099999999999994" customHeight="1" x14ac:dyDescent="0.3">
      <c r="A2211" s="13">
        <v>2171</v>
      </c>
      <c r="B2211" s="376"/>
      <c r="C2211" s="55" t="s">
        <v>2365</v>
      </c>
      <c r="D2211" s="56" t="s">
        <v>2312</v>
      </c>
      <c r="E2211" s="54" t="s">
        <v>44</v>
      </c>
      <c r="F2211" s="53" t="s">
        <v>2373</v>
      </c>
      <c r="G2211" s="376"/>
      <c r="H2211" s="54" t="s">
        <v>44</v>
      </c>
      <c r="I2211" s="55"/>
      <c r="J2211" s="389"/>
      <c r="K2211" s="388"/>
      <c r="L2211" s="51">
        <v>61726.666666666672</v>
      </c>
      <c r="M2211" s="51">
        <v>61726.666666666672</v>
      </c>
      <c r="N2211" s="51">
        <v>61726.666666666672</v>
      </c>
      <c r="O2211" s="51">
        <v>61726.666666666672</v>
      </c>
      <c r="P2211" s="51">
        <v>61726.666666666672</v>
      </c>
      <c r="Q2211" s="51">
        <v>61726.666666666672</v>
      </c>
      <c r="R2211" s="51">
        <v>61726.666666666672</v>
      </c>
      <c r="S2211" s="51">
        <v>61726.666666666672</v>
      </c>
      <c r="T2211" s="51">
        <v>61726.666666666672</v>
      </c>
    </row>
    <row r="2212" spans="1:20" s="10" customFormat="1" ht="65.099999999999994" customHeight="1" x14ac:dyDescent="0.3">
      <c r="A2212" s="13">
        <v>2172</v>
      </c>
      <c r="B2212" s="376"/>
      <c r="C2212" s="55" t="s">
        <v>2365</v>
      </c>
      <c r="D2212" s="56" t="s">
        <v>2312</v>
      </c>
      <c r="E2212" s="54" t="s">
        <v>44</v>
      </c>
      <c r="F2212" s="53" t="s">
        <v>2374</v>
      </c>
      <c r="G2212" s="376"/>
      <c r="H2212" s="54" t="s">
        <v>44</v>
      </c>
      <c r="I2212" s="55"/>
      <c r="J2212" s="389"/>
      <c r="K2212" s="388"/>
      <c r="L2212" s="51">
        <v>70908.333333333343</v>
      </c>
      <c r="M2212" s="51">
        <v>70908.333333333343</v>
      </c>
      <c r="N2212" s="51">
        <v>70908.333333333343</v>
      </c>
      <c r="O2212" s="51">
        <v>70908.333333333343</v>
      </c>
      <c r="P2212" s="51">
        <v>70908.333333333343</v>
      </c>
      <c r="Q2212" s="51">
        <v>70908.333333333343</v>
      </c>
      <c r="R2212" s="51">
        <v>70908.333333333343</v>
      </c>
      <c r="S2212" s="51">
        <v>70908.333333333343</v>
      </c>
      <c r="T2212" s="51">
        <v>70908.333333333343</v>
      </c>
    </row>
    <row r="2213" spans="1:20" s="10" customFormat="1" ht="65.099999999999994" customHeight="1" x14ac:dyDescent="0.3">
      <c r="A2213" s="13">
        <v>2173</v>
      </c>
      <c r="B2213" s="376"/>
      <c r="C2213" s="55" t="s">
        <v>2365</v>
      </c>
      <c r="D2213" s="56" t="s">
        <v>2312</v>
      </c>
      <c r="E2213" s="54" t="s">
        <v>44</v>
      </c>
      <c r="F2213" s="53" t="s">
        <v>2375</v>
      </c>
      <c r="G2213" s="376"/>
      <c r="H2213" s="54" t="s">
        <v>44</v>
      </c>
      <c r="I2213" s="55"/>
      <c r="J2213" s="389"/>
      <c r="K2213" s="388"/>
      <c r="L2213" s="51">
        <v>68908.333333333343</v>
      </c>
      <c r="M2213" s="51">
        <v>68908.333333333343</v>
      </c>
      <c r="N2213" s="51">
        <v>68908.333333333343</v>
      </c>
      <c r="O2213" s="51">
        <v>68908.333333333343</v>
      </c>
      <c r="P2213" s="51">
        <v>68908.333333333343</v>
      </c>
      <c r="Q2213" s="51">
        <v>68908.333333333343</v>
      </c>
      <c r="R2213" s="51">
        <v>68908.333333333343</v>
      </c>
      <c r="S2213" s="51">
        <v>68908.333333333343</v>
      </c>
      <c r="T2213" s="51">
        <v>68908.333333333343</v>
      </c>
    </row>
    <row r="2214" spans="1:20" s="10" customFormat="1" ht="65.099999999999994" customHeight="1" x14ac:dyDescent="0.3">
      <c r="A2214" s="13">
        <v>2174</v>
      </c>
      <c r="B2214" s="376"/>
      <c r="C2214" s="55" t="s">
        <v>2365</v>
      </c>
      <c r="D2214" s="56" t="s">
        <v>2312</v>
      </c>
      <c r="E2214" s="54" t="s">
        <v>44</v>
      </c>
      <c r="F2214" s="53" t="s">
        <v>2376</v>
      </c>
      <c r="G2214" s="376"/>
      <c r="H2214" s="54" t="s">
        <v>44</v>
      </c>
      <c r="I2214" s="55"/>
      <c r="J2214" s="389"/>
      <c r="K2214" s="388"/>
      <c r="L2214" s="51">
        <v>83636.666666666672</v>
      </c>
      <c r="M2214" s="51">
        <v>83636.666666666672</v>
      </c>
      <c r="N2214" s="51">
        <v>83636.666666666672</v>
      </c>
      <c r="O2214" s="51">
        <v>83636.666666666672</v>
      </c>
      <c r="P2214" s="51">
        <v>83636.666666666672</v>
      </c>
      <c r="Q2214" s="51">
        <v>83636.666666666672</v>
      </c>
      <c r="R2214" s="51">
        <v>83636.666666666672</v>
      </c>
      <c r="S2214" s="51">
        <v>83636.666666666672</v>
      </c>
      <c r="T2214" s="51">
        <v>83636.666666666672</v>
      </c>
    </row>
    <row r="2215" spans="1:20" s="10" customFormat="1" ht="65.099999999999994" customHeight="1" x14ac:dyDescent="0.3">
      <c r="A2215" s="13">
        <v>2175</v>
      </c>
      <c r="B2215" s="376"/>
      <c r="C2215" s="55" t="s">
        <v>2365</v>
      </c>
      <c r="D2215" s="56" t="s">
        <v>2312</v>
      </c>
      <c r="E2215" s="54" t="s">
        <v>44</v>
      </c>
      <c r="F2215" s="53" t="s">
        <v>2377</v>
      </c>
      <c r="G2215" s="376"/>
      <c r="H2215" s="54" t="s">
        <v>44</v>
      </c>
      <c r="I2215" s="55"/>
      <c r="J2215" s="389"/>
      <c r="K2215" s="388"/>
      <c r="L2215" s="51">
        <v>109726.66666666667</v>
      </c>
      <c r="M2215" s="51">
        <v>109726.66666666667</v>
      </c>
      <c r="N2215" s="51">
        <v>109726.66666666667</v>
      </c>
      <c r="O2215" s="51">
        <v>109726.66666666667</v>
      </c>
      <c r="P2215" s="51">
        <v>109726.66666666667</v>
      </c>
      <c r="Q2215" s="51">
        <v>109726.66666666667</v>
      </c>
      <c r="R2215" s="51">
        <v>109726.66666666667</v>
      </c>
      <c r="S2215" s="51">
        <v>109726.66666666667</v>
      </c>
      <c r="T2215" s="51">
        <v>109726.66666666667</v>
      </c>
    </row>
    <row r="2216" spans="1:20" s="10" customFormat="1" ht="65.099999999999994" customHeight="1" x14ac:dyDescent="0.3">
      <c r="A2216" s="13">
        <v>2176</v>
      </c>
      <c r="B2216" s="376"/>
      <c r="C2216" s="55" t="s">
        <v>2365</v>
      </c>
      <c r="D2216" s="56" t="s">
        <v>2312</v>
      </c>
      <c r="E2216" s="54" t="s">
        <v>44</v>
      </c>
      <c r="F2216" s="53" t="s">
        <v>2378</v>
      </c>
      <c r="G2216" s="376"/>
      <c r="H2216" s="54" t="s">
        <v>44</v>
      </c>
      <c r="I2216" s="55"/>
      <c r="J2216" s="389"/>
      <c r="K2216" s="388"/>
      <c r="L2216" s="51">
        <v>101000</v>
      </c>
      <c r="M2216" s="51">
        <v>101000</v>
      </c>
      <c r="N2216" s="51">
        <v>101000</v>
      </c>
      <c r="O2216" s="51">
        <v>101000</v>
      </c>
      <c r="P2216" s="51">
        <v>101000</v>
      </c>
      <c r="Q2216" s="51">
        <v>101000</v>
      </c>
      <c r="R2216" s="51">
        <v>101000</v>
      </c>
      <c r="S2216" s="51">
        <v>101000</v>
      </c>
      <c r="T2216" s="51">
        <v>101000</v>
      </c>
    </row>
    <row r="2217" spans="1:20" s="10" customFormat="1" ht="65.099999999999994" customHeight="1" x14ac:dyDescent="0.3">
      <c r="A2217" s="13">
        <v>2177</v>
      </c>
      <c r="B2217" s="376"/>
      <c r="C2217" s="55" t="s">
        <v>2365</v>
      </c>
      <c r="D2217" s="56" t="s">
        <v>2312</v>
      </c>
      <c r="E2217" s="54" t="s">
        <v>44</v>
      </c>
      <c r="F2217" s="53" t="s">
        <v>2379</v>
      </c>
      <c r="G2217" s="376"/>
      <c r="H2217" s="54" t="s">
        <v>44</v>
      </c>
      <c r="I2217" s="55"/>
      <c r="J2217" s="389"/>
      <c r="K2217" s="388"/>
      <c r="L2217" s="51">
        <v>133000</v>
      </c>
      <c r="M2217" s="51">
        <v>133000</v>
      </c>
      <c r="N2217" s="51">
        <v>133000</v>
      </c>
      <c r="O2217" s="51">
        <v>133000</v>
      </c>
      <c r="P2217" s="51">
        <v>133000</v>
      </c>
      <c r="Q2217" s="51">
        <v>133000</v>
      </c>
      <c r="R2217" s="51">
        <v>133000</v>
      </c>
      <c r="S2217" s="51">
        <v>133000</v>
      </c>
      <c r="T2217" s="51">
        <v>133000</v>
      </c>
    </row>
    <row r="2218" spans="1:20" s="10" customFormat="1" ht="65.099999999999994" customHeight="1" x14ac:dyDescent="0.3">
      <c r="A2218" s="13">
        <v>2178</v>
      </c>
      <c r="B2218" s="376"/>
      <c r="C2218" s="55" t="s">
        <v>2365</v>
      </c>
      <c r="D2218" s="56" t="s">
        <v>2312</v>
      </c>
      <c r="E2218" s="54" t="s">
        <v>44</v>
      </c>
      <c r="F2218" s="53" t="s">
        <v>2380</v>
      </c>
      <c r="G2218" s="376"/>
      <c r="H2218" s="54" t="s">
        <v>44</v>
      </c>
      <c r="I2218" s="55"/>
      <c r="J2218" s="389"/>
      <c r="K2218" s="388"/>
      <c r="L2218" s="51">
        <v>170545</v>
      </c>
      <c r="M2218" s="51">
        <v>170545</v>
      </c>
      <c r="N2218" s="51">
        <v>170545</v>
      </c>
      <c r="O2218" s="51">
        <v>170545</v>
      </c>
      <c r="P2218" s="51">
        <v>170545</v>
      </c>
      <c r="Q2218" s="51">
        <v>170545</v>
      </c>
      <c r="R2218" s="51">
        <v>170545</v>
      </c>
      <c r="S2218" s="51">
        <v>170545</v>
      </c>
      <c r="T2218" s="51">
        <v>170545</v>
      </c>
    </row>
    <row r="2219" spans="1:20" s="10" customFormat="1" ht="65.099999999999994" customHeight="1" x14ac:dyDescent="0.3">
      <c r="A2219" s="13">
        <v>2179</v>
      </c>
      <c r="B2219" s="376"/>
      <c r="C2219" s="55" t="s">
        <v>2365</v>
      </c>
      <c r="D2219" s="56" t="s">
        <v>2312</v>
      </c>
      <c r="E2219" s="54" t="s">
        <v>44</v>
      </c>
      <c r="F2219" s="53" t="s">
        <v>2381</v>
      </c>
      <c r="G2219" s="376"/>
      <c r="H2219" s="54" t="s">
        <v>44</v>
      </c>
      <c r="I2219" s="55"/>
      <c r="J2219" s="389"/>
      <c r="K2219" s="388"/>
      <c r="L2219" s="51">
        <v>160545</v>
      </c>
      <c r="M2219" s="51">
        <v>160545</v>
      </c>
      <c r="N2219" s="51">
        <v>160545</v>
      </c>
      <c r="O2219" s="51">
        <v>160545</v>
      </c>
      <c r="P2219" s="51">
        <v>160545</v>
      </c>
      <c r="Q2219" s="51">
        <v>160545</v>
      </c>
      <c r="R2219" s="51">
        <v>160545</v>
      </c>
      <c r="S2219" s="51">
        <v>160545</v>
      </c>
      <c r="T2219" s="51">
        <v>160545</v>
      </c>
    </row>
    <row r="2220" spans="1:20" s="10" customFormat="1" ht="65.099999999999994" customHeight="1" x14ac:dyDescent="0.3">
      <c r="A2220" s="13">
        <v>2180</v>
      </c>
      <c r="B2220" s="376"/>
      <c r="C2220" s="55" t="s">
        <v>2365</v>
      </c>
      <c r="D2220" s="56" t="s">
        <v>2312</v>
      </c>
      <c r="E2220" s="54" t="s">
        <v>44</v>
      </c>
      <c r="F2220" s="53" t="s">
        <v>2382</v>
      </c>
      <c r="G2220" s="376"/>
      <c r="H2220" s="54" t="s">
        <v>44</v>
      </c>
      <c r="I2220" s="55"/>
      <c r="J2220" s="389"/>
      <c r="K2220" s="388"/>
      <c r="L2220" s="51">
        <v>268818.33333333337</v>
      </c>
      <c r="M2220" s="51">
        <v>268818.33333333337</v>
      </c>
      <c r="N2220" s="51">
        <v>268818.33333333337</v>
      </c>
      <c r="O2220" s="51">
        <v>268818.33333333337</v>
      </c>
      <c r="P2220" s="51">
        <v>268818.33333333337</v>
      </c>
      <c r="Q2220" s="51">
        <v>268818.33333333337</v>
      </c>
      <c r="R2220" s="51">
        <v>268818.33333333337</v>
      </c>
      <c r="S2220" s="51">
        <v>268818.33333333337</v>
      </c>
      <c r="T2220" s="51">
        <v>268818.33333333337</v>
      </c>
    </row>
    <row r="2221" spans="1:20" s="10" customFormat="1" ht="65.099999999999994" customHeight="1" x14ac:dyDescent="0.3">
      <c r="A2221" s="13">
        <v>2181</v>
      </c>
      <c r="B2221" s="376"/>
      <c r="C2221" s="55" t="s">
        <v>2365</v>
      </c>
      <c r="D2221" s="56" t="s">
        <v>2312</v>
      </c>
      <c r="E2221" s="54" t="s">
        <v>44</v>
      </c>
      <c r="F2221" s="53" t="s">
        <v>2383</v>
      </c>
      <c r="G2221" s="376"/>
      <c r="H2221" s="54" t="s">
        <v>44</v>
      </c>
      <c r="I2221" s="55"/>
      <c r="J2221" s="389"/>
      <c r="K2221" s="388"/>
      <c r="L2221" s="51">
        <v>223273.33333333334</v>
      </c>
      <c r="M2221" s="51">
        <v>223273.33333333334</v>
      </c>
      <c r="N2221" s="51">
        <v>223273.33333333334</v>
      </c>
      <c r="O2221" s="51">
        <v>223273.33333333334</v>
      </c>
      <c r="P2221" s="51">
        <v>223273.33333333334</v>
      </c>
      <c r="Q2221" s="51">
        <v>223273.33333333334</v>
      </c>
      <c r="R2221" s="51">
        <v>223273.33333333334</v>
      </c>
      <c r="S2221" s="51">
        <v>223273.33333333334</v>
      </c>
      <c r="T2221" s="51">
        <v>223273.33333333334</v>
      </c>
    </row>
    <row r="2222" spans="1:20" s="10" customFormat="1" ht="65.099999999999994" customHeight="1" x14ac:dyDescent="0.3">
      <c r="A2222" s="13">
        <v>2182</v>
      </c>
      <c r="B2222" s="376"/>
      <c r="C2222" s="55" t="s">
        <v>2365</v>
      </c>
      <c r="D2222" s="56" t="s">
        <v>2312</v>
      </c>
      <c r="E2222" s="54" t="s">
        <v>44</v>
      </c>
      <c r="F2222" s="53" t="s">
        <v>2384</v>
      </c>
      <c r="G2222" s="376"/>
      <c r="H2222" s="54" t="s">
        <v>44</v>
      </c>
      <c r="I2222" s="55"/>
      <c r="J2222" s="389"/>
      <c r="K2222" s="388"/>
      <c r="L2222" s="51">
        <v>285000</v>
      </c>
      <c r="M2222" s="51">
        <v>285000</v>
      </c>
      <c r="N2222" s="51">
        <v>285000</v>
      </c>
      <c r="O2222" s="51">
        <v>285000</v>
      </c>
      <c r="P2222" s="51">
        <v>285000</v>
      </c>
      <c r="Q2222" s="51">
        <v>285000</v>
      </c>
      <c r="R2222" s="51">
        <v>285000</v>
      </c>
      <c r="S2222" s="51">
        <v>285000</v>
      </c>
      <c r="T2222" s="51">
        <v>285000</v>
      </c>
    </row>
    <row r="2223" spans="1:20" s="10" customFormat="1" ht="65.099999999999994" customHeight="1" x14ac:dyDescent="0.3">
      <c r="A2223" s="13">
        <v>2183</v>
      </c>
      <c r="B2223" s="376"/>
      <c r="C2223" s="55" t="s">
        <v>2365</v>
      </c>
      <c r="D2223" s="56" t="s">
        <v>2312</v>
      </c>
      <c r="E2223" s="54" t="s">
        <v>44</v>
      </c>
      <c r="F2223" s="53" t="s">
        <v>2385</v>
      </c>
      <c r="G2223" s="376"/>
      <c r="H2223" s="54" t="s">
        <v>44</v>
      </c>
      <c r="I2223" s="55"/>
      <c r="J2223" s="389"/>
      <c r="K2223" s="388"/>
      <c r="L2223" s="51">
        <v>325818.33333333337</v>
      </c>
      <c r="M2223" s="51">
        <v>325818.33333333337</v>
      </c>
      <c r="N2223" s="51">
        <v>325818.33333333337</v>
      </c>
      <c r="O2223" s="51">
        <v>325818.33333333337</v>
      </c>
      <c r="P2223" s="51">
        <v>325818.33333333337</v>
      </c>
      <c r="Q2223" s="51">
        <v>325818.33333333337</v>
      </c>
      <c r="R2223" s="51">
        <v>325818.33333333337</v>
      </c>
      <c r="S2223" s="51">
        <v>325818.33333333337</v>
      </c>
      <c r="T2223" s="51">
        <v>325818.33333333337</v>
      </c>
    </row>
    <row r="2224" spans="1:20" s="10" customFormat="1" ht="65.099999999999994" customHeight="1" x14ac:dyDescent="0.3">
      <c r="A2224" s="13">
        <v>2184</v>
      </c>
      <c r="B2224" s="376"/>
      <c r="C2224" s="55" t="s">
        <v>2365</v>
      </c>
      <c r="D2224" s="56" t="s">
        <v>2312</v>
      </c>
      <c r="E2224" s="54" t="s">
        <v>44</v>
      </c>
      <c r="F2224" s="53" t="s">
        <v>2386</v>
      </c>
      <c r="G2224" s="376"/>
      <c r="H2224" s="54" t="s">
        <v>44</v>
      </c>
      <c r="I2224" s="55"/>
      <c r="J2224" s="389"/>
      <c r="K2224" s="388"/>
      <c r="L2224" s="51">
        <v>521545</v>
      </c>
      <c r="M2224" s="51">
        <v>521545</v>
      </c>
      <c r="N2224" s="51">
        <v>521545</v>
      </c>
      <c r="O2224" s="51">
        <v>521545</v>
      </c>
      <c r="P2224" s="51">
        <v>521545</v>
      </c>
      <c r="Q2224" s="51">
        <v>521545</v>
      </c>
      <c r="R2224" s="51">
        <v>521545</v>
      </c>
      <c r="S2224" s="51">
        <v>521545</v>
      </c>
      <c r="T2224" s="51">
        <v>521545</v>
      </c>
    </row>
    <row r="2225" spans="1:20" s="10" customFormat="1" ht="65.099999999999994" customHeight="1" x14ac:dyDescent="0.3">
      <c r="A2225" s="13">
        <v>2185</v>
      </c>
      <c r="B2225" s="376"/>
      <c r="C2225" s="55" t="s">
        <v>2365</v>
      </c>
      <c r="D2225" s="56" t="s">
        <v>2312</v>
      </c>
      <c r="E2225" s="54" t="s">
        <v>44</v>
      </c>
      <c r="F2225" s="53" t="s">
        <v>2387</v>
      </c>
      <c r="G2225" s="376"/>
      <c r="H2225" s="54" t="s">
        <v>44</v>
      </c>
      <c r="I2225" s="55"/>
      <c r="J2225" s="389"/>
      <c r="K2225" s="388"/>
      <c r="L2225" s="51">
        <v>646000</v>
      </c>
      <c r="M2225" s="51">
        <v>646000</v>
      </c>
      <c r="N2225" s="51">
        <v>646000</v>
      </c>
      <c r="O2225" s="51">
        <v>646000</v>
      </c>
      <c r="P2225" s="51">
        <v>646000</v>
      </c>
      <c r="Q2225" s="51">
        <v>646000</v>
      </c>
      <c r="R2225" s="51">
        <v>646000</v>
      </c>
      <c r="S2225" s="51">
        <v>646000</v>
      </c>
      <c r="T2225" s="51">
        <v>646000</v>
      </c>
    </row>
    <row r="2226" spans="1:20" s="10" customFormat="1" ht="65.099999999999994" customHeight="1" x14ac:dyDescent="0.3">
      <c r="A2226" s="13">
        <v>2186</v>
      </c>
      <c r="B2226" s="376"/>
      <c r="C2226" s="55" t="s">
        <v>2365</v>
      </c>
      <c r="D2226" s="56" t="s">
        <v>2312</v>
      </c>
      <c r="E2226" s="54" t="s">
        <v>44</v>
      </c>
      <c r="F2226" s="53" t="s">
        <v>2388</v>
      </c>
      <c r="G2226" s="376"/>
      <c r="H2226" s="54" t="s">
        <v>44</v>
      </c>
      <c r="I2226" s="55"/>
      <c r="J2226" s="389"/>
      <c r="K2226" s="388"/>
      <c r="L2226" s="51">
        <v>797091.66666666674</v>
      </c>
      <c r="M2226" s="51">
        <v>797091.66666666674</v>
      </c>
      <c r="N2226" s="51">
        <v>797091.66666666674</v>
      </c>
      <c r="O2226" s="51">
        <v>797091.66666666674</v>
      </c>
      <c r="P2226" s="51">
        <v>797091.66666666674</v>
      </c>
      <c r="Q2226" s="51">
        <v>797091.66666666674</v>
      </c>
      <c r="R2226" s="51">
        <v>797091.66666666674</v>
      </c>
      <c r="S2226" s="51">
        <v>797091.66666666674</v>
      </c>
      <c r="T2226" s="51">
        <v>797091.66666666674</v>
      </c>
    </row>
    <row r="2227" spans="1:20" s="10" customFormat="1" ht="65.099999999999994" customHeight="1" x14ac:dyDescent="0.3">
      <c r="A2227" s="13">
        <v>2187</v>
      </c>
      <c r="B2227" s="376"/>
      <c r="C2227" s="55" t="s">
        <v>2365</v>
      </c>
      <c r="D2227" s="56" t="s">
        <v>2312</v>
      </c>
      <c r="E2227" s="54" t="s">
        <v>44</v>
      </c>
      <c r="F2227" s="53" t="s">
        <v>2389</v>
      </c>
      <c r="G2227" s="376"/>
      <c r="H2227" s="54" t="s">
        <v>44</v>
      </c>
      <c r="I2227" s="55"/>
      <c r="J2227" s="389"/>
      <c r="K2227" s="388"/>
      <c r="L2227" s="51">
        <v>1087726.6666666667</v>
      </c>
      <c r="M2227" s="51">
        <v>1087726.6666666667</v>
      </c>
      <c r="N2227" s="51">
        <v>1087726.6666666667</v>
      </c>
      <c r="O2227" s="51">
        <v>1087726.6666666667</v>
      </c>
      <c r="P2227" s="51">
        <v>1087726.6666666667</v>
      </c>
      <c r="Q2227" s="51">
        <v>1087726.6666666667</v>
      </c>
      <c r="R2227" s="51">
        <v>1087726.6666666667</v>
      </c>
      <c r="S2227" s="51">
        <v>1087726.6666666667</v>
      </c>
      <c r="T2227" s="51">
        <v>1087726.6666666667</v>
      </c>
    </row>
    <row r="2228" spans="1:20" s="10" customFormat="1" ht="65.099999999999994" customHeight="1" x14ac:dyDescent="0.3">
      <c r="A2228" s="13">
        <v>2188</v>
      </c>
      <c r="B2228" s="376"/>
      <c r="C2228" s="55" t="s">
        <v>2365</v>
      </c>
      <c r="D2228" s="56" t="s">
        <v>2312</v>
      </c>
      <c r="E2228" s="54" t="s">
        <v>44</v>
      </c>
      <c r="F2228" s="53" t="s">
        <v>2390</v>
      </c>
      <c r="G2228" s="376"/>
      <c r="H2228" s="54" t="s">
        <v>44</v>
      </c>
      <c r="I2228" s="55"/>
      <c r="J2228" s="389"/>
      <c r="K2228" s="388"/>
      <c r="L2228" s="51">
        <v>1713818.3333333335</v>
      </c>
      <c r="M2228" s="51">
        <v>1713818.3333333335</v>
      </c>
      <c r="N2228" s="51">
        <v>1713818.3333333335</v>
      </c>
      <c r="O2228" s="51">
        <v>1713818.3333333335</v>
      </c>
      <c r="P2228" s="51">
        <v>1713818.3333333335</v>
      </c>
      <c r="Q2228" s="51">
        <v>1713818.3333333335</v>
      </c>
      <c r="R2228" s="51">
        <v>1713818.3333333335</v>
      </c>
      <c r="S2228" s="51">
        <v>1713818.3333333335</v>
      </c>
      <c r="T2228" s="51">
        <v>1713818.3333333335</v>
      </c>
    </row>
    <row r="2229" spans="1:20" s="10" customFormat="1" ht="65.099999999999994" customHeight="1" x14ac:dyDescent="0.3">
      <c r="A2229" s="13">
        <v>2189</v>
      </c>
      <c r="B2229" s="376"/>
      <c r="C2229" s="55" t="s">
        <v>2365</v>
      </c>
      <c r="D2229" s="56" t="s">
        <v>2312</v>
      </c>
      <c r="E2229" s="54" t="s">
        <v>44</v>
      </c>
      <c r="F2229" s="53" t="s">
        <v>2391</v>
      </c>
      <c r="G2229" s="376"/>
      <c r="H2229" s="54" t="s">
        <v>44</v>
      </c>
      <c r="I2229" s="55"/>
      <c r="J2229" s="389"/>
      <c r="K2229" s="388"/>
      <c r="L2229" s="51">
        <v>2079545</v>
      </c>
      <c r="M2229" s="51">
        <v>2079545</v>
      </c>
      <c r="N2229" s="51">
        <v>2079545</v>
      </c>
      <c r="O2229" s="51">
        <v>2079545</v>
      </c>
      <c r="P2229" s="51">
        <v>2079545</v>
      </c>
      <c r="Q2229" s="51">
        <v>2079545</v>
      </c>
      <c r="R2229" s="51">
        <v>2079545</v>
      </c>
      <c r="S2229" s="51">
        <v>2079545</v>
      </c>
      <c r="T2229" s="51">
        <v>2079545</v>
      </c>
    </row>
    <row r="2230" spans="1:20" s="10" customFormat="1" ht="65.099999999999994" customHeight="1" x14ac:dyDescent="0.3">
      <c r="A2230" s="13">
        <v>2190</v>
      </c>
      <c r="B2230" s="376"/>
      <c r="C2230" s="55" t="s">
        <v>2392</v>
      </c>
      <c r="D2230" s="56" t="s">
        <v>2312</v>
      </c>
      <c r="E2230" s="55" t="s">
        <v>2393</v>
      </c>
      <c r="F2230" s="53" t="s">
        <v>2394</v>
      </c>
      <c r="G2230" s="376"/>
      <c r="H2230" s="54" t="s">
        <v>44</v>
      </c>
      <c r="I2230" s="55"/>
      <c r="J2230" s="389"/>
      <c r="K2230" s="388"/>
      <c r="L2230" s="51">
        <v>7726.9230769230762</v>
      </c>
      <c r="M2230" s="51">
        <v>7726.9230769230762</v>
      </c>
      <c r="N2230" s="51">
        <v>7726.9230769230762</v>
      </c>
      <c r="O2230" s="51">
        <v>7726.9230769230762</v>
      </c>
      <c r="P2230" s="51">
        <v>7726.9230769230762</v>
      </c>
      <c r="Q2230" s="51">
        <v>7726.9230769230762</v>
      </c>
      <c r="R2230" s="51">
        <v>7726.9230769230762</v>
      </c>
      <c r="S2230" s="51">
        <v>7726.9230769230762</v>
      </c>
      <c r="T2230" s="51">
        <v>7726.9230769230762</v>
      </c>
    </row>
    <row r="2231" spans="1:20" s="10" customFormat="1" ht="65.099999999999994" customHeight="1" x14ac:dyDescent="0.3">
      <c r="A2231" s="13">
        <v>2191</v>
      </c>
      <c r="B2231" s="376"/>
      <c r="C2231" s="55" t="s">
        <v>2392</v>
      </c>
      <c r="D2231" s="56" t="s">
        <v>2312</v>
      </c>
      <c r="E2231" s="54" t="s">
        <v>44</v>
      </c>
      <c r="F2231" s="53" t="s">
        <v>2395</v>
      </c>
      <c r="G2231" s="376"/>
      <c r="H2231" s="54" t="s">
        <v>44</v>
      </c>
      <c r="I2231" s="55"/>
      <c r="J2231" s="389"/>
      <c r="K2231" s="388"/>
      <c r="L2231" s="51">
        <v>9091.0256410256407</v>
      </c>
      <c r="M2231" s="51">
        <v>9091.0256410256407</v>
      </c>
      <c r="N2231" s="51">
        <v>9091.0256410256407</v>
      </c>
      <c r="O2231" s="51">
        <v>9091.0256410256407</v>
      </c>
      <c r="P2231" s="51">
        <v>9091.0256410256407</v>
      </c>
      <c r="Q2231" s="51">
        <v>9091.0256410256407</v>
      </c>
      <c r="R2231" s="51">
        <v>9091.0256410256407</v>
      </c>
      <c r="S2231" s="51">
        <v>9091.0256410256407</v>
      </c>
      <c r="T2231" s="51">
        <v>9091.0256410256407</v>
      </c>
    </row>
    <row r="2232" spans="1:20" s="10" customFormat="1" ht="65.099999999999994" customHeight="1" x14ac:dyDescent="0.3">
      <c r="A2232" s="13">
        <v>2192</v>
      </c>
      <c r="B2232" s="376"/>
      <c r="C2232" s="55" t="s">
        <v>2392</v>
      </c>
      <c r="D2232" s="56" t="s">
        <v>2312</v>
      </c>
      <c r="E2232" s="54" t="s">
        <v>44</v>
      </c>
      <c r="F2232" s="53" t="s">
        <v>2396</v>
      </c>
      <c r="G2232" s="376"/>
      <c r="H2232" s="54" t="s">
        <v>44</v>
      </c>
      <c r="I2232" s="55"/>
      <c r="J2232" s="389"/>
      <c r="K2232" s="388"/>
      <c r="L2232" s="51">
        <v>9817.9487179487169</v>
      </c>
      <c r="M2232" s="51">
        <v>9817.9487179487169</v>
      </c>
      <c r="N2232" s="51">
        <v>9817.9487179487169</v>
      </c>
      <c r="O2232" s="51">
        <v>9817.9487179487169</v>
      </c>
      <c r="P2232" s="51">
        <v>9817.9487179487169</v>
      </c>
      <c r="Q2232" s="51">
        <v>9817.9487179487169</v>
      </c>
      <c r="R2232" s="51">
        <v>9817.9487179487169</v>
      </c>
      <c r="S2232" s="51">
        <v>9817.9487179487169</v>
      </c>
      <c r="T2232" s="51">
        <v>9817.9487179487169</v>
      </c>
    </row>
    <row r="2233" spans="1:20" s="10" customFormat="1" ht="65.099999999999994" customHeight="1" x14ac:dyDescent="0.3">
      <c r="A2233" s="13">
        <v>2193</v>
      </c>
      <c r="B2233" s="376"/>
      <c r="C2233" s="55" t="s">
        <v>2392</v>
      </c>
      <c r="D2233" s="56" t="s">
        <v>2312</v>
      </c>
      <c r="E2233" s="54" t="s">
        <v>44</v>
      </c>
      <c r="F2233" s="53" t="s">
        <v>2397</v>
      </c>
      <c r="G2233" s="376"/>
      <c r="H2233" s="54" t="s">
        <v>44</v>
      </c>
      <c r="I2233" s="55"/>
      <c r="J2233" s="389"/>
      <c r="K2233" s="388"/>
      <c r="L2233" s="51">
        <v>11726.923076923076</v>
      </c>
      <c r="M2233" s="51">
        <v>11726.923076923076</v>
      </c>
      <c r="N2233" s="51">
        <v>11726.923076923076</v>
      </c>
      <c r="O2233" s="51">
        <v>11726.923076923076</v>
      </c>
      <c r="P2233" s="51">
        <v>11726.923076923076</v>
      </c>
      <c r="Q2233" s="51">
        <v>11726.923076923076</v>
      </c>
      <c r="R2233" s="51">
        <v>11726.923076923076</v>
      </c>
      <c r="S2233" s="51">
        <v>11726.923076923076</v>
      </c>
      <c r="T2233" s="51">
        <v>11726.923076923076</v>
      </c>
    </row>
    <row r="2234" spans="1:20" s="10" customFormat="1" ht="65.099999999999994" customHeight="1" x14ac:dyDescent="0.3">
      <c r="A2234" s="13">
        <v>2194</v>
      </c>
      <c r="B2234" s="376"/>
      <c r="C2234" s="55" t="s">
        <v>2392</v>
      </c>
      <c r="D2234" s="56" t="s">
        <v>2312</v>
      </c>
      <c r="E2234" s="54" t="s">
        <v>44</v>
      </c>
      <c r="F2234" s="53" t="s">
        <v>2398</v>
      </c>
      <c r="G2234" s="376"/>
      <c r="H2234" s="54" t="s">
        <v>44</v>
      </c>
      <c r="I2234" s="55"/>
      <c r="J2234" s="389"/>
      <c r="K2234" s="388"/>
      <c r="L2234" s="51">
        <v>13726.923076923076</v>
      </c>
      <c r="M2234" s="51">
        <v>13726.923076923076</v>
      </c>
      <c r="N2234" s="51">
        <v>13726.923076923076</v>
      </c>
      <c r="O2234" s="51">
        <v>13726.923076923076</v>
      </c>
      <c r="P2234" s="51">
        <v>13726.923076923076</v>
      </c>
      <c r="Q2234" s="51">
        <v>13726.923076923076</v>
      </c>
      <c r="R2234" s="51">
        <v>13726.923076923076</v>
      </c>
      <c r="S2234" s="51">
        <v>13726.923076923076</v>
      </c>
      <c r="T2234" s="51">
        <v>13726.923076923076</v>
      </c>
    </row>
    <row r="2235" spans="1:20" s="10" customFormat="1" ht="65.099999999999994" customHeight="1" x14ac:dyDescent="0.3">
      <c r="A2235" s="13">
        <v>2195</v>
      </c>
      <c r="B2235" s="376"/>
      <c r="C2235" s="55" t="s">
        <v>2392</v>
      </c>
      <c r="D2235" s="56" t="s">
        <v>2312</v>
      </c>
      <c r="E2235" s="54" t="s">
        <v>44</v>
      </c>
      <c r="F2235" s="53" t="s">
        <v>2399</v>
      </c>
      <c r="G2235" s="376"/>
      <c r="H2235" s="54" t="s">
        <v>44</v>
      </c>
      <c r="I2235" s="55"/>
      <c r="J2235" s="389"/>
      <c r="K2235" s="388"/>
      <c r="L2235" s="51">
        <v>13182.051282051281</v>
      </c>
      <c r="M2235" s="51">
        <v>13182.051282051281</v>
      </c>
      <c r="N2235" s="51">
        <v>13182.051282051281</v>
      </c>
      <c r="O2235" s="51">
        <v>13182.051282051281</v>
      </c>
      <c r="P2235" s="51">
        <v>13182.051282051281</v>
      </c>
      <c r="Q2235" s="51">
        <v>13182.051282051281</v>
      </c>
      <c r="R2235" s="51">
        <v>13182.051282051281</v>
      </c>
      <c r="S2235" s="51">
        <v>13182.051282051281</v>
      </c>
      <c r="T2235" s="51">
        <v>13182.051282051281</v>
      </c>
    </row>
    <row r="2236" spans="1:20" s="10" customFormat="1" ht="65.099999999999994" customHeight="1" x14ac:dyDescent="0.3">
      <c r="A2236" s="13">
        <v>2196</v>
      </c>
      <c r="B2236" s="376"/>
      <c r="C2236" s="55" t="s">
        <v>2392</v>
      </c>
      <c r="D2236" s="56" t="s">
        <v>2312</v>
      </c>
      <c r="E2236" s="54" t="s">
        <v>44</v>
      </c>
      <c r="F2236" s="53" t="s">
        <v>2400</v>
      </c>
      <c r="G2236" s="376"/>
      <c r="H2236" s="54" t="s">
        <v>44</v>
      </c>
      <c r="I2236" s="55"/>
      <c r="J2236" s="389"/>
      <c r="K2236" s="388"/>
      <c r="L2236" s="51">
        <v>16091.025641025641</v>
      </c>
      <c r="M2236" s="51">
        <v>16091.025641025641</v>
      </c>
      <c r="N2236" s="51">
        <v>16091.025641025641</v>
      </c>
      <c r="O2236" s="51">
        <v>16091.025641025641</v>
      </c>
      <c r="P2236" s="51">
        <v>16091.025641025641</v>
      </c>
      <c r="Q2236" s="51">
        <v>16091.025641025641</v>
      </c>
      <c r="R2236" s="51">
        <v>16091.025641025641</v>
      </c>
      <c r="S2236" s="51">
        <v>16091.025641025641</v>
      </c>
      <c r="T2236" s="51">
        <v>16091.025641025641</v>
      </c>
    </row>
    <row r="2237" spans="1:20" s="10" customFormat="1" ht="65.099999999999994" customHeight="1" x14ac:dyDescent="0.3">
      <c r="A2237" s="13">
        <v>2197</v>
      </c>
      <c r="B2237" s="376"/>
      <c r="C2237" s="55" t="s">
        <v>2392</v>
      </c>
      <c r="D2237" s="56" t="s">
        <v>2312</v>
      </c>
      <c r="E2237" s="54" t="s">
        <v>44</v>
      </c>
      <c r="F2237" s="53" t="s">
        <v>2401</v>
      </c>
      <c r="G2237" s="376"/>
      <c r="H2237" s="54" t="s">
        <v>44</v>
      </c>
      <c r="I2237" s="55"/>
      <c r="J2237" s="389"/>
      <c r="K2237" s="388"/>
      <c r="L2237" s="51">
        <v>18817.948717948719</v>
      </c>
      <c r="M2237" s="51">
        <v>18817.948717948719</v>
      </c>
      <c r="N2237" s="51">
        <v>18817.948717948719</v>
      </c>
      <c r="O2237" s="51">
        <v>18817.948717948719</v>
      </c>
      <c r="P2237" s="51">
        <v>18817.948717948719</v>
      </c>
      <c r="Q2237" s="51">
        <v>18817.948717948719</v>
      </c>
      <c r="R2237" s="51">
        <v>18817.948717948719</v>
      </c>
      <c r="S2237" s="51">
        <v>18817.948717948719</v>
      </c>
      <c r="T2237" s="51">
        <v>18817.948717948719</v>
      </c>
    </row>
    <row r="2238" spans="1:20" s="10" customFormat="1" ht="65.099999999999994" customHeight="1" x14ac:dyDescent="0.3">
      <c r="A2238" s="13">
        <v>2198</v>
      </c>
      <c r="B2238" s="376"/>
      <c r="C2238" s="55" t="s">
        <v>2392</v>
      </c>
      <c r="D2238" s="56" t="s">
        <v>2312</v>
      </c>
      <c r="E2238" s="54" t="s">
        <v>44</v>
      </c>
      <c r="F2238" s="53" t="s">
        <v>2402</v>
      </c>
      <c r="G2238" s="376"/>
      <c r="H2238" s="54" t="s">
        <v>44</v>
      </c>
      <c r="I2238" s="55"/>
      <c r="J2238" s="389"/>
      <c r="K2238" s="388"/>
      <c r="L2238" s="51">
        <v>20091.025641025641</v>
      </c>
      <c r="M2238" s="51">
        <v>20091.025641025641</v>
      </c>
      <c r="N2238" s="51">
        <v>20091.025641025641</v>
      </c>
      <c r="O2238" s="51">
        <v>20091.025641025641</v>
      </c>
      <c r="P2238" s="51">
        <v>20091.025641025641</v>
      </c>
      <c r="Q2238" s="51">
        <v>20091.025641025641</v>
      </c>
      <c r="R2238" s="51">
        <v>20091.025641025641</v>
      </c>
      <c r="S2238" s="51">
        <v>20091.025641025641</v>
      </c>
      <c r="T2238" s="51">
        <v>20091.025641025641</v>
      </c>
    </row>
    <row r="2239" spans="1:20" s="10" customFormat="1" ht="65.099999999999994" customHeight="1" x14ac:dyDescent="0.3">
      <c r="A2239" s="13">
        <v>2199</v>
      </c>
      <c r="B2239" s="376"/>
      <c r="C2239" s="55" t="s">
        <v>2392</v>
      </c>
      <c r="D2239" s="56" t="s">
        <v>2312</v>
      </c>
      <c r="E2239" s="54" t="s">
        <v>44</v>
      </c>
      <c r="F2239" s="53" t="s">
        <v>2403</v>
      </c>
      <c r="G2239" s="376"/>
      <c r="H2239" s="54" t="s">
        <v>44</v>
      </c>
      <c r="I2239" s="55"/>
      <c r="J2239" s="389"/>
      <c r="K2239" s="388"/>
      <c r="L2239" s="51">
        <v>24273.076923076922</v>
      </c>
      <c r="M2239" s="51">
        <v>24273.076923076922</v>
      </c>
      <c r="N2239" s="51">
        <v>24273.076923076922</v>
      </c>
      <c r="O2239" s="51">
        <v>24273.076923076922</v>
      </c>
      <c r="P2239" s="51">
        <v>24273.076923076922</v>
      </c>
      <c r="Q2239" s="51">
        <v>24273.076923076922</v>
      </c>
      <c r="R2239" s="51">
        <v>24273.076923076922</v>
      </c>
      <c r="S2239" s="51">
        <v>24273.076923076922</v>
      </c>
      <c r="T2239" s="51">
        <v>24273.076923076922</v>
      </c>
    </row>
    <row r="2240" spans="1:20" s="10" customFormat="1" ht="65.099999999999994" customHeight="1" x14ac:dyDescent="0.3">
      <c r="A2240" s="13">
        <v>2200</v>
      </c>
      <c r="B2240" s="376"/>
      <c r="C2240" s="55" t="s">
        <v>2392</v>
      </c>
      <c r="D2240" s="56" t="s">
        <v>2312</v>
      </c>
      <c r="E2240" s="54" t="s">
        <v>44</v>
      </c>
      <c r="F2240" s="53" t="s">
        <v>2404</v>
      </c>
      <c r="G2240" s="376"/>
      <c r="H2240" s="54" t="s">
        <v>44</v>
      </c>
      <c r="I2240" s="55"/>
      <c r="J2240" s="389"/>
      <c r="K2240" s="388"/>
      <c r="L2240" s="51">
        <v>25817.948717948719</v>
      </c>
      <c r="M2240" s="51">
        <v>25817.948717948719</v>
      </c>
      <c r="N2240" s="51">
        <v>25817.948717948719</v>
      </c>
      <c r="O2240" s="51">
        <v>25817.948717948719</v>
      </c>
      <c r="P2240" s="51">
        <v>25817.948717948719</v>
      </c>
      <c r="Q2240" s="51">
        <v>25817.948717948719</v>
      </c>
      <c r="R2240" s="51">
        <v>25817.948717948719</v>
      </c>
      <c r="S2240" s="51">
        <v>25817.948717948719</v>
      </c>
      <c r="T2240" s="51">
        <v>25817.948717948719</v>
      </c>
    </row>
    <row r="2241" spans="1:20" s="10" customFormat="1" ht="65.099999999999994" customHeight="1" x14ac:dyDescent="0.3">
      <c r="A2241" s="13">
        <v>2201</v>
      </c>
      <c r="B2241" s="376"/>
      <c r="C2241" s="55" t="s">
        <v>2392</v>
      </c>
      <c r="D2241" s="56" t="s">
        <v>2312</v>
      </c>
      <c r="E2241" s="54" t="s">
        <v>44</v>
      </c>
      <c r="F2241" s="53" t="s">
        <v>2405</v>
      </c>
      <c r="G2241" s="376"/>
      <c r="H2241" s="54" t="s">
        <v>44</v>
      </c>
      <c r="I2241" s="55"/>
      <c r="J2241" s="389"/>
      <c r="K2241" s="388"/>
      <c r="L2241" s="51">
        <v>30817.948717948719</v>
      </c>
      <c r="M2241" s="51">
        <v>30817.948717948719</v>
      </c>
      <c r="N2241" s="51">
        <v>30817.948717948719</v>
      </c>
      <c r="O2241" s="51">
        <v>30817.948717948719</v>
      </c>
      <c r="P2241" s="51">
        <v>30817.948717948719</v>
      </c>
      <c r="Q2241" s="51">
        <v>30817.948717948719</v>
      </c>
      <c r="R2241" s="51">
        <v>30817.948717948719</v>
      </c>
      <c r="S2241" s="51">
        <v>30817.948717948719</v>
      </c>
      <c r="T2241" s="51">
        <v>30817.948717948719</v>
      </c>
    </row>
    <row r="2242" spans="1:20" s="10" customFormat="1" ht="65.099999999999994" customHeight="1" x14ac:dyDescent="0.3">
      <c r="A2242" s="13">
        <v>2202</v>
      </c>
      <c r="B2242" s="376"/>
      <c r="C2242" s="55" t="s">
        <v>2392</v>
      </c>
      <c r="D2242" s="56" t="s">
        <v>2312</v>
      </c>
      <c r="E2242" s="54" t="s">
        <v>44</v>
      </c>
      <c r="F2242" s="53" t="s">
        <v>2406</v>
      </c>
      <c r="G2242" s="376"/>
      <c r="H2242" s="54" t="s">
        <v>44</v>
      </c>
      <c r="I2242" s="55"/>
      <c r="J2242" s="389"/>
      <c r="K2242" s="388"/>
      <c r="L2242" s="51">
        <v>37091.025641025641</v>
      </c>
      <c r="M2242" s="51">
        <v>37091.025641025641</v>
      </c>
      <c r="N2242" s="51">
        <v>37091.025641025641</v>
      </c>
      <c r="O2242" s="51">
        <v>37091.025641025641</v>
      </c>
      <c r="P2242" s="51">
        <v>37091.025641025641</v>
      </c>
      <c r="Q2242" s="51">
        <v>37091.025641025641</v>
      </c>
      <c r="R2242" s="51">
        <v>37091.025641025641</v>
      </c>
      <c r="S2242" s="51">
        <v>37091.025641025641</v>
      </c>
      <c r="T2242" s="51">
        <v>37091.025641025641</v>
      </c>
    </row>
    <row r="2243" spans="1:20" s="10" customFormat="1" ht="65.099999999999994" customHeight="1" x14ac:dyDescent="0.3">
      <c r="A2243" s="13">
        <v>2203</v>
      </c>
      <c r="B2243" s="376"/>
      <c r="C2243" s="55" t="s">
        <v>2392</v>
      </c>
      <c r="D2243" s="56" t="s">
        <v>2312</v>
      </c>
      <c r="E2243" s="54" t="s">
        <v>44</v>
      </c>
      <c r="F2243" s="53" t="s">
        <v>2407</v>
      </c>
      <c r="G2243" s="376"/>
      <c r="H2243" s="54" t="s">
        <v>44</v>
      </c>
      <c r="I2243" s="55"/>
      <c r="J2243" s="389"/>
      <c r="K2243" s="388"/>
      <c r="L2243" s="51">
        <v>40091.025641025641</v>
      </c>
      <c r="M2243" s="51">
        <v>40091.025641025641</v>
      </c>
      <c r="N2243" s="51">
        <v>40091.025641025641</v>
      </c>
      <c r="O2243" s="51">
        <v>40091.025641025641</v>
      </c>
      <c r="P2243" s="51">
        <v>40091.025641025641</v>
      </c>
      <c r="Q2243" s="51">
        <v>40091.025641025641</v>
      </c>
      <c r="R2243" s="51">
        <v>40091.025641025641</v>
      </c>
      <c r="S2243" s="51">
        <v>40091.025641025641</v>
      </c>
      <c r="T2243" s="51">
        <v>40091.025641025641</v>
      </c>
    </row>
    <row r="2244" spans="1:20" s="10" customFormat="1" ht="65.099999999999994" customHeight="1" x14ac:dyDescent="0.3">
      <c r="A2244" s="13">
        <v>2204</v>
      </c>
      <c r="B2244" s="376"/>
      <c r="C2244" s="55" t="s">
        <v>2392</v>
      </c>
      <c r="D2244" s="56" t="s">
        <v>2312</v>
      </c>
      <c r="E2244" s="54" t="s">
        <v>44</v>
      </c>
      <c r="F2244" s="53" t="s">
        <v>2408</v>
      </c>
      <c r="G2244" s="376"/>
      <c r="H2244" s="54" t="s">
        <v>44</v>
      </c>
      <c r="I2244" s="55"/>
      <c r="J2244" s="389"/>
      <c r="K2244" s="388"/>
      <c r="L2244" s="51">
        <v>49273.076923076922</v>
      </c>
      <c r="M2244" s="51">
        <v>49273.076923076922</v>
      </c>
      <c r="N2244" s="51">
        <v>49273.076923076922</v>
      </c>
      <c r="O2244" s="51">
        <v>49273.076923076922</v>
      </c>
      <c r="P2244" s="51">
        <v>49273.076923076922</v>
      </c>
      <c r="Q2244" s="51">
        <v>49273.076923076922</v>
      </c>
      <c r="R2244" s="51">
        <v>49273.076923076922</v>
      </c>
      <c r="S2244" s="51">
        <v>49273.076923076922</v>
      </c>
      <c r="T2244" s="51">
        <v>49273.076923076922</v>
      </c>
    </row>
    <row r="2245" spans="1:20" s="10" customFormat="1" ht="65.099999999999994" customHeight="1" x14ac:dyDescent="0.3">
      <c r="A2245" s="13">
        <v>2205</v>
      </c>
      <c r="B2245" s="376"/>
      <c r="C2245" s="55" t="s">
        <v>2392</v>
      </c>
      <c r="D2245" s="56" t="s">
        <v>2312</v>
      </c>
      <c r="E2245" s="54" t="s">
        <v>44</v>
      </c>
      <c r="F2245" s="53" t="s">
        <v>2409</v>
      </c>
      <c r="G2245" s="376"/>
      <c r="H2245" s="54" t="s">
        <v>44</v>
      </c>
      <c r="I2245" s="55"/>
      <c r="J2245" s="389"/>
      <c r="K2245" s="388"/>
      <c r="L2245" s="51">
        <v>59726.923076923078</v>
      </c>
      <c r="M2245" s="51">
        <v>59726.923076923078</v>
      </c>
      <c r="N2245" s="51">
        <v>59726.923076923078</v>
      </c>
      <c r="O2245" s="51">
        <v>59726.923076923078</v>
      </c>
      <c r="P2245" s="51">
        <v>59726.923076923078</v>
      </c>
      <c r="Q2245" s="51">
        <v>59726.923076923078</v>
      </c>
      <c r="R2245" s="51">
        <v>59726.923076923078</v>
      </c>
      <c r="S2245" s="51">
        <v>59726.923076923078</v>
      </c>
      <c r="T2245" s="51">
        <v>59726.923076923078</v>
      </c>
    </row>
    <row r="2246" spans="1:20" s="10" customFormat="1" ht="65.099999999999994" customHeight="1" x14ac:dyDescent="0.3">
      <c r="A2246" s="13">
        <v>2206</v>
      </c>
      <c r="B2246" s="376"/>
      <c r="C2246" s="55" t="s">
        <v>2392</v>
      </c>
      <c r="D2246" s="56" t="s">
        <v>2312</v>
      </c>
      <c r="E2246" s="54" t="s">
        <v>44</v>
      </c>
      <c r="F2246" s="53" t="s">
        <v>2410</v>
      </c>
      <c r="G2246" s="376"/>
      <c r="H2246" s="54" t="s">
        <v>44</v>
      </c>
      <c r="I2246" s="55"/>
      <c r="J2246" s="389"/>
      <c r="K2246" s="388"/>
      <c r="L2246" s="51">
        <v>71182.051282051281</v>
      </c>
      <c r="M2246" s="51">
        <v>71182.051282051281</v>
      </c>
      <c r="N2246" s="51">
        <v>71182.051282051281</v>
      </c>
      <c r="O2246" s="51">
        <v>71182.051282051281</v>
      </c>
      <c r="P2246" s="51">
        <v>71182.051282051281</v>
      </c>
      <c r="Q2246" s="51">
        <v>71182.051282051281</v>
      </c>
      <c r="R2246" s="51">
        <v>71182.051282051281</v>
      </c>
      <c r="S2246" s="51">
        <v>71182.051282051281</v>
      </c>
      <c r="T2246" s="51">
        <v>71182.051282051281</v>
      </c>
    </row>
    <row r="2247" spans="1:20" s="10" customFormat="1" ht="65.099999999999994" customHeight="1" x14ac:dyDescent="0.3">
      <c r="A2247" s="13">
        <v>2207</v>
      </c>
      <c r="B2247" s="376"/>
      <c r="C2247" s="55" t="s">
        <v>2392</v>
      </c>
      <c r="D2247" s="56" t="s">
        <v>2312</v>
      </c>
      <c r="E2247" s="54" t="s">
        <v>44</v>
      </c>
      <c r="F2247" s="53" t="s">
        <v>2411</v>
      </c>
      <c r="G2247" s="376"/>
      <c r="H2247" s="54" t="s">
        <v>44</v>
      </c>
      <c r="I2247" s="55"/>
      <c r="J2247" s="389"/>
      <c r="K2247" s="388"/>
      <c r="L2247" s="51">
        <v>57000</v>
      </c>
      <c r="M2247" s="51">
        <v>57000</v>
      </c>
      <c r="N2247" s="51">
        <v>57000</v>
      </c>
      <c r="O2247" s="51">
        <v>57000</v>
      </c>
      <c r="P2247" s="51">
        <v>57000</v>
      </c>
      <c r="Q2247" s="51">
        <v>57000</v>
      </c>
      <c r="R2247" s="51">
        <v>57000</v>
      </c>
      <c r="S2247" s="51">
        <v>57000</v>
      </c>
      <c r="T2247" s="51">
        <v>57000</v>
      </c>
    </row>
    <row r="2248" spans="1:20" s="10" customFormat="1" ht="65.099999999999994" customHeight="1" x14ac:dyDescent="0.3">
      <c r="A2248" s="13">
        <v>2208</v>
      </c>
      <c r="B2248" s="376"/>
      <c r="C2248" s="55" t="s">
        <v>2392</v>
      </c>
      <c r="D2248" s="56" t="s">
        <v>2312</v>
      </c>
      <c r="E2248" s="54" t="s">
        <v>44</v>
      </c>
      <c r="F2248" s="53" t="s">
        <v>2412</v>
      </c>
      <c r="G2248" s="376"/>
      <c r="H2248" s="54" t="s">
        <v>44</v>
      </c>
      <c r="I2248" s="55"/>
      <c r="J2248" s="389"/>
      <c r="K2248" s="388"/>
      <c r="L2248" s="51">
        <v>70273.076923076922</v>
      </c>
      <c r="M2248" s="51">
        <v>70273.076923076922</v>
      </c>
      <c r="N2248" s="51">
        <v>70273.076923076922</v>
      </c>
      <c r="O2248" s="51">
        <v>70273.076923076922</v>
      </c>
      <c r="P2248" s="51">
        <v>70273.076923076922</v>
      </c>
      <c r="Q2248" s="51">
        <v>70273.076923076922</v>
      </c>
      <c r="R2248" s="51">
        <v>70273.076923076922</v>
      </c>
      <c r="S2248" s="51">
        <v>70273.076923076922</v>
      </c>
      <c r="T2248" s="51">
        <v>70273.076923076922</v>
      </c>
    </row>
    <row r="2249" spans="1:20" s="10" customFormat="1" ht="65.099999999999994" customHeight="1" x14ac:dyDescent="0.3">
      <c r="A2249" s="13">
        <v>2209</v>
      </c>
      <c r="B2249" s="376"/>
      <c r="C2249" s="55" t="s">
        <v>2392</v>
      </c>
      <c r="D2249" s="56" t="s">
        <v>2312</v>
      </c>
      <c r="E2249" s="54" t="s">
        <v>44</v>
      </c>
      <c r="F2249" s="53" t="s">
        <v>2413</v>
      </c>
      <c r="G2249" s="376"/>
      <c r="H2249" s="54" t="s">
        <v>44</v>
      </c>
      <c r="I2249" s="55"/>
      <c r="J2249" s="389"/>
      <c r="K2249" s="388"/>
      <c r="L2249" s="51">
        <v>84726.923076923078</v>
      </c>
      <c r="M2249" s="51">
        <v>84726.923076923078</v>
      </c>
      <c r="N2249" s="51">
        <v>84726.923076923078</v>
      </c>
      <c r="O2249" s="51">
        <v>84726.923076923078</v>
      </c>
      <c r="P2249" s="51">
        <v>84726.923076923078</v>
      </c>
      <c r="Q2249" s="51">
        <v>84726.923076923078</v>
      </c>
      <c r="R2249" s="51">
        <v>84726.923076923078</v>
      </c>
      <c r="S2249" s="51">
        <v>84726.923076923078</v>
      </c>
      <c r="T2249" s="51">
        <v>84726.923076923078</v>
      </c>
    </row>
    <row r="2250" spans="1:20" s="10" customFormat="1" ht="65.099999999999994" customHeight="1" x14ac:dyDescent="0.3">
      <c r="A2250" s="13">
        <v>2210</v>
      </c>
      <c r="B2250" s="376"/>
      <c r="C2250" s="55" t="s">
        <v>2392</v>
      </c>
      <c r="D2250" s="56" t="s">
        <v>2312</v>
      </c>
      <c r="E2250" s="54" t="s">
        <v>44</v>
      </c>
      <c r="F2250" s="53" t="s">
        <v>2414</v>
      </c>
      <c r="G2250" s="376"/>
      <c r="H2250" s="54" t="s">
        <v>44</v>
      </c>
      <c r="I2250" s="55"/>
      <c r="J2250" s="389"/>
      <c r="K2250" s="388"/>
      <c r="L2250" s="51">
        <v>84726.923076923078</v>
      </c>
      <c r="M2250" s="51">
        <v>84726.923076923078</v>
      </c>
      <c r="N2250" s="51">
        <v>84726.923076923078</v>
      </c>
      <c r="O2250" s="51">
        <v>84726.923076923078</v>
      </c>
      <c r="P2250" s="51">
        <v>84726.923076923078</v>
      </c>
      <c r="Q2250" s="51">
        <v>84726.923076923078</v>
      </c>
      <c r="R2250" s="51">
        <v>84726.923076923078</v>
      </c>
      <c r="S2250" s="51">
        <v>84726.923076923078</v>
      </c>
      <c r="T2250" s="51">
        <v>84726.923076923078</v>
      </c>
    </row>
    <row r="2251" spans="1:20" s="10" customFormat="1" ht="65.099999999999994" customHeight="1" x14ac:dyDescent="0.3">
      <c r="A2251" s="13">
        <v>2211</v>
      </c>
      <c r="B2251" s="376"/>
      <c r="C2251" s="55" t="s">
        <v>2392</v>
      </c>
      <c r="D2251" s="56" t="s">
        <v>2312</v>
      </c>
      <c r="E2251" s="54" t="s">
        <v>44</v>
      </c>
      <c r="F2251" s="53" t="s">
        <v>2415</v>
      </c>
      <c r="G2251" s="376"/>
      <c r="H2251" s="54" t="s">
        <v>44</v>
      </c>
      <c r="I2251" s="55"/>
      <c r="J2251" s="389"/>
      <c r="K2251" s="388"/>
      <c r="L2251" s="51">
        <v>101091.02564102564</v>
      </c>
      <c r="M2251" s="51">
        <v>101091.02564102564</v>
      </c>
      <c r="N2251" s="51">
        <v>101091.02564102564</v>
      </c>
      <c r="O2251" s="51">
        <v>101091.02564102564</v>
      </c>
      <c r="P2251" s="51">
        <v>101091.02564102564</v>
      </c>
      <c r="Q2251" s="51">
        <v>101091.02564102564</v>
      </c>
      <c r="R2251" s="51">
        <v>101091.02564102564</v>
      </c>
      <c r="S2251" s="51">
        <v>101091.02564102564</v>
      </c>
      <c r="T2251" s="51">
        <v>101091.02564102564</v>
      </c>
    </row>
    <row r="2252" spans="1:20" s="10" customFormat="1" ht="65.099999999999994" customHeight="1" x14ac:dyDescent="0.3">
      <c r="A2252" s="13">
        <v>2212</v>
      </c>
      <c r="B2252" s="376"/>
      <c r="C2252" s="55" t="s">
        <v>2392</v>
      </c>
      <c r="D2252" s="56" t="s">
        <v>2312</v>
      </c>
      <c r="E2252" s="54" t="s">
        <v>44</v>
      </c>
      <c r="F2252" s="53" t="s">
        <v>2416</v>
      </c>
      <c r="G2252" s="376"/>
      <c r="H2252" s="54" t="s">
        <v>44</v>
      </c>
      <c r="I2252" s="55"/>
      <c r="J2252" s="389"/>
      <c r="K2252" s="388"/>
      <c r="L2252" s="51">
        <v>99726.923076923078</v>
      </c>
      <c r="M2252" s="51">
        <v>99726.923076923078</v>
      </c>
      <c r="N2252" s="51">
        <v>99726.923076923078</v>
      </c>
      <c r="O2252" s="51">
        <v>99726.923076923078</v>
      </c>
      <c r="P2252" s="51">
        <v>99726.923076923078</v>
      </c>
      <c r="Q2252" s="51">
        <v>99726.923076923078</v>
      </c>
      <c r="R2252" s="51">
        <v>99726.923076923078</v>
      </c>
      <c r="S2252" s="51">
        <v>99726.923076923078</v>
      </c>
      <c r="T2252" s="51">
        <v>99726.923076923078</v>
      </c>
    </row>
    <row r="2253" spans="1:20" s="10" customFormat="1" ht="65.099999999999994" customHeight="1" x14ac:dyDescent="0.3">
      <c r="A2253" s="13">
        <v>2213</v>
      </c>
      <c r="B2253" s="376"/>
      <c r="C2253" s="55" t="s">
        <v>2392</v>
      </c>
      <c r="D2253" s="56" t="s">
        <v>2312</v>
      </c>
      <c r="E2253" s="54" t="s">
        <v>44</v>
      </c>
      <c r="F2253" s="53" t="s">
        <v>2417</v>
      </c>
      <c r="G2253" s="376"/>
      <c r="H2253" s="54" t="s">
        <v>44</v>
      </c>
      <c r="I2253" s="55"/>
      <c r="J2253" s="389"/>
      <c r="K2253" s="388"/>
      <c r="L2253" s="51">
        <v>120544.8717948718</v>
      </c>
      <c r="M2253" s="51">
        <v>120544.8717948718</v>
      </c>
      <c r="N2253" s="51">
        <v>120544.8717948718</v>
      </c>
      <c r="O2253" s="51">
        <v>120544.8717948718</v>
      </c>
      <c r="P2253" s="51">
        <v>120544.8717948718</v>
      </c>
      <c r="Q2253" s="51">
        <v>120544.8717948718</v>
      </c>
      <c r="R2253" s="51">
        <v>120544.8717948718</v>
      </c>
      <c r="S2253" s="51">
        <v>120544.8717948718</v>
      </c>
      <c r="T2253" s="51">
        <v>120544.8717948718</v>
      </c>
    </row>
    <row r="2254" spans="1:20" s="10" customFormat="1" ht="65.099999999999994" customHeight="1" x14ac:dyDescent="0.3">
      <c r="A2254" s="13">
        <v>2214</v>
      </c>
      <c r="B2254" s="376"/>
      <c r="C2254" s="55" t="s">
        <v>2392</v>
      </c>
      <c r="D2254" s="56" t="s">
        <v>2312</v>
      </c>
      <c r="E2254" s="54" t="s">
        <v>44</v>
      </c>
      <c r="F2254" s="53" t="s">
        <v>2418</v>
      </c>
      <c r="G2254" s="376"/>
      <c r="H2254" s="54" t="s">
        <v>44</v>
      </c>
      <c r="I2254" s="55"/>
      <c r="J2254" s="389"/>
      <c r="K2254" s="388"/>
      <c r="L2254" s="51">
        <v>144726.92307692306</v>
      </c>
      <c r="M2254" s="51">
        <v>144726.92307692306</v>
      </c>
      <c r="N2254" s="51">
        <v>144726.92307692306</v>
      </c>
      <c r="O2254" s="51">
        <v>144726.92307692306</v>
      </c>
      <c r="P2254" s="51">
        <v>144726.92307692306</v>
      </c>
      <c r="Q2254" s="51">
        <v>144726.92307692306</v>
      </c>
      <c r="R2254" s="51">
        <v>144726.92307692306</v>
      </c>
      <c r="S2254" s="51">
        <v>144726.92307692306</v>
      </c>
      <c r="T2254" s="51">
        <v>144726.92307692306</v>
      </c>
    </row>
    <row r="2255" spans="1:20" s="10" customFormat="1" ht="65.099999999999994" customHeight="1" x14ac:dyDescent="0.3">
      <c r="A2255" s="13">
        <v>2215</v>
      </c>
      <c r="B2255" s="376"/>
      <c r="C2255" s="55" t="s">
        <v>2392</v>
      </c>
      <c r="D2255" s="56" t="s">
        <v>2312</v>
      </c>
      <c r="E2255" s="54" t="s">
        <v>44</v>
      </c>
      <c r="F2255" s="53" t="s">
        <v>2419</v>
      </c>
      <c r="G2255" s="376"/>
      <c r="H2255" s="54" t="s">
        <v>44</v>
      </c>
      <c r="I2255" s="55"/>
      <c r="J2255" s="389"/>
      <c r="K2255" s="388"/>
      <c r="L2255" s="51">
        <v>97273.076923076922</v>
      </c>
      <c r="M2255" s="51">
        <v>97273.076923076922</v>
      </c>
      <c r="N2255" s="51">
        <v>97273.076923076922</v>
      </c>
      <c r="O2255" s="51">
        <v>97273.076923076922</v>
      </c>
      <c r="P2255" s="51">
        <v>97273.076923076922</v>
      </c>
      <c r="Q2255" s="51">
        <v>97273.076923076922</v>
      </c>
      <c r="R2255" s="51">
        <v>97273.076923076922</v>
      </c>
      <c r="S2255" s="51">
        <v>97273.076923076922</v>
      </c>
      <c r="T2255" s="51">
        <v>97273.076923076922</v>
      </c>
    </row>
    <row r="2256" spans="1:20" s="10" customFormat="1" ht="65.099999999999994" customHeight="1" x14ac:dyDescent="0.3">
      <c r="A2256" s="13">
        <v>2216</v>
      </c>
      <c r="B2256" s="376"/>
      <c r="C2256" s="55" t="s">
        <v>2392</v>
      </c>
      <c r="D2256" s="56" t="s">
        <v>2312</v>
      </c>
      <c r="E2256" s="54" t="s">
        <v>44</v>
      </c>
      <c r="F2256" s="53" t="s">
        <v>2420</v>
      </c>
      <c r="G2256" s="376"/>
      <c r="H2256" s="54" t="s">
        <v>44</v>
      </c>
      <c r="I2256" s="55"/>
      <c r="J2256" s="389"/>
      <c r="K2256" s="388"/>
      <c r="L2256" s="51">
        <v>120817.94871794872</v>
      </c>
      <c r="M2256" s="51">
        <v>120817.94871794872</v>
      </c>
      <c r="N2256" s="51">
        <v>120817.94871794872</v>
      </c>
      <c r="O2256" s="51">
        <v>120817.94871794872</v>
      </c>
      <c r="P2256" s="51">
        <v>120817.94871794872</v>
      </c>
      <c r="Q2256" s="51">
        <v>120817.94871794872</v>
      </c>
      <c r="R2256" s="51">
        <v>120817.94871794872</v>
      </c>
      <c r="S2256" s="51">
        <v>120817.94871794872</v>
      </c>
      <c r="T2256" s="51">
        <v>120817.94871794872</v>
      </c>
    </row>
    <row r="2257" spans="1:20" s="10" customFormat="1" ht="65.099999999999994" customHeight="1" x14ac:dyDescent="0.3">
      <c r="A2257" s="13">
        <v>2217</v>
      </c>
      <c r="B2257" s="376"/>
      <c r="C2257" s="55" t="s">
        <v>2392</v>
      </c>
      <c r="D2257" s="56" t="s">
        <v>2312</v>
      </c>
      <c r="E2257" s="54" t="s">
        <v>44</v>
      </c>
      <c r="F2257" s="53" t="s">
        <v>2421</v>
      </c>
      <c r="G2257" s="376"/>
      <c r="H2257" s="54" t="s">
        <v>44</v>
      </c>
      <c r="I2257" s="55"/>
      <c r="J2257" s="389"/>
      <c r="K2257" s="388"/>
      <c r="L2257" s="51">
        <v>151091.02564102563</v>
      </c>
      <c r="M2257" s="51">
        <v>151091.02564102563</v>
      </c>
      <c r="N2257" s="51">
        <v>151091.02564102563</v>
      </c>
      <c r="O2257" s="51">
        <v>151091.02564102563</v>
      </c>
      <c r="P2257" s="51">
        <v>151091.02564102563</v>
      </c>
      <c r="Q2257" s="51">
        <v>151091.02564102563</v>
      </c>
      <c r="R2257" s="51">
        <v>151091.02564102563</v>
      </c>
      <c r="S2257" s="51">
        <v>151091.02564102563</v>
      </c>
      <c r="T2257" s="51">
        <v>151091.02564102563</v>
      </c>
    </row>
    <row r="2258" spans="1:20" s="10" customFormat="1" ht="65.099999999999994" customHeight="1" x14ac:dyDescent="0.3">
      <c r="A2258" s="13">
        <v>2218</v>
      </c>
      <c r="B2258" s="376"/>
      <c r="C2258" s="55" t="s">
        <v>2392</v>
      </c>
      <c r="D2258" s="56" t="s">
        <v>2312</v>
      </c>
      <c r="E2258" s="54" t="s">
        <v>44</v>
      </c>
      <c r="F2258" s="53" t="s">
        <v>2422</v>
      </c>
      <c r="G2258" s="376"/>
      <c r="H2258" s="54" t="s">
        <v>44</v>
      </c>
      <c r="I2258" s="55"/>
      <c r="J2258" s="389"/>
      <c r="K2258" s="388"/>
      <c r="L2258" s="51">
        <v>125817.94871794872</v>
      </c>
      <c r="M2258" s="51">
        <v>125817.94871794872</v>
      </c>
      <c r="N2258" s="51">
        <v>125817.94871794872</v>
      </c>
      <c r="O2258" s="51">
        <v>125817.94871794872</v>
      </c>
      <c r="P2258" s="51">
        <v>125817.94871794872</v>
      </c>
      <c r="Q2258" s="51">
        <v>125817.94871794872</v>
      </c>
      <c r="R2258" s="51">
        <v>125817.94871794872</v>
      </c>
      <c r="S2258" s="51">
        <v>125817.94871794872</v>
      </c>
      <c r="T2258" s="51">
        <v>125817.94871794872</v>
      </c>
    </row>
    <row r="2259" spans="1:20" s="10" customFormat="1" ht="65.099999999999994" customHeight="1" x14ac:dyDescent="0.3">
      <c r="A2259" s="13">
        <v>2219</v>
      </c>
      <c r="B2259" s="376"/>
      <c r="C2259" s="55" t="s">
        <v>2392</v>
      </c>
      <c r="D2259" s="56" t="s">
        <v>2312</v>
      </c>
      <c r="E2259" s="54" t="s">
        <v>44</v>
      </c>
      <c r="F2259" s="53" t="s">
        <v>2423</v>
      </c>
      <c r="G2259" s="376"/>
      <c r="H2259" s="54" t="s">
        <v>44</v>
      </c>
      <c r="I2259" s="55"/>
      <c r="J2259" s="389"/>
      <c r="K2259" s="388"/>
      <c r="L2259" s="51">
        <v>156000</v>
      </c>
      <c r="M2259" s="51">
        <v>156000</v>
      </c>
      <c r="N2259" s="51">
        <v>156000</v>
      </c>
      <c r="O2259" s="51">
        <v>156000</v>
      </c>
      <c r="P2259" s="51">
        <v>156000</v>
      </c>
      <c r="Q2259" s="51">
        <v>156000</v>
      </c>
      <c r="R2259" s="51">
        <v>156000</v>
      </c>
      <c r="S2259" s="51">
        <v>156000</v>
      </c>
      <c r="T2259" s="51">
        <v>156000</v>
      </c>
    </row>
    <row r="2260" spans="1:20" s="10" customFormat="1" ht="65.099999999999994" customHeight="1" x14ac:dyDescent="0.3">
      <c r="A2260" s="13">
        <v>2220</v>
      </c>
      <c r="B2260" s="376"/>
      <c r="C2260" s="55" t="s">
        <v>2392</v>
      </c>
      <c r="D2260" s="56" t="s">
        <v>2312</v>
      </c>
      <c r="E2260" s="54" t="s">
        <v>44</v>
      </c>
      <c r="F2260" s="53" t="s">
        <v>2424</v>
      </c>
      <c r="G2260" s="376"/>
      <c r="H2260" s="54" t="s">
        <v>44</v>
      </c>
      <c r="I2260" s="55"/>
      <c r="J2260" s="389"/>
      <c r="K2260" s="388"/>
      <c r="L2260" s="51">
        <v>190726.92307692306</v>
      </c>
      <c r="M2260" s="51">
        <v>190726.92307692306</v>
      </c>
      <c r="N2260" s="51">
        <v>190726.92307692306</v>
      </c>
      <c r="O2260" s="51">
        <v>190726.92307692306</v>
      </c>
      <c r="P2260" s="51">
        <v>190726.92307692306</v>
      </c>
      <c r="Q2260" s="51">
        <v>190726.92307692306</v>
      </c>
      <c r="R2260" s="51">
        <v>190726.92307692306</v>
      </c>
      <c r="S2260" s="51">
        <v>190726.92307692306</v>
      </c>
      <c r="T2260" s="51">
        <v>190726.92307692306</v>
      </c>
    </row>
    <row r="2261" spans="1:20" s="10" customFormat="1" ht="65.099999999999994" customHeight="1" x14ac:dyDescent="0.3">
      <c r="A2261" s="13">
        <v>2221</v>
      </c>
      <c r="B2261" s="376"/>
      <c r="C2261" s="55" t="s">
        <v>2392</v>
      </c>
      <c r="D2261" s="56" t="s">
        <v>2312</v>
      </c>
      <c r="E2261" s="54" t="s">
        <v>44</v>
      </c>
      <c r="F2261" s="53" t="s">
        <v>2425</v>
      </c>
      <c r="G2261" s="376"/>
      <c r="H2261" s="54" t="s">
        <v>44</v>
      </c>
      <c r="I2261" s="55"/>
      <c r="J2261" s="389"/>
      <c r="K2261" s="388"/>
      <c r="L2261" s="51">
        <v>194273.07692307691</v>
      </c>
      <c r="M2261" s="51">
        <v>194273.07692307691</v>
      </c>
      <c r="N2261" s="51">
        <v>194273.07692307691</v>
      </c>
      <c r="O2261" s="51">
        <v>194273.07692307691</v>
      </c>
      <c r="P2261" s="51">
        <v>194273.07692307691</v>
      </c>
      <c r="Q2261" s="51">
        <v>194273.07692307691</v>
      </c>
      <c r="R2261" s="51">
        <v>194273.07692307691</v>
      </c>
      <c r="S2261" s="51">
        <v>194273.07692307691</v>
      </c>
      <c r="T2261" s="51">
        <v>194273.07692307691</v>
      </c>
    </row>
    <row r="2262" spans="1:20" s="10" customFormat="1" ht="65.099999999999994" customHeight="1" x14ac:dyDescent="0.3">
      <c r="A2262" s="13">
        <v>2222</v>
      </c>
      <c r="B2262" s="376"/>
      <c r="C2262" s="55" t="s">
        <v>2392</v>
      </c>
      <c r="D2262" s="56" t="s">
        <v>2312</v>
      </c>
      <c r="E2262" s="54" t="s">
        <v>44</v>
      </c>
      <c r="F2262" s="53" t="s">
        <v>2426</v>
      </c>
      <c r="G2262" s="376"/>
      <c r="H2262" s="54" t="s">
        <v>44</v>
      </c>
      <c r="I2262" s="55"/>
      <c r="J2262" s="389"/>
      <c r="K2262" s="388"/>
      <c r="L2262" s="51">
        <v>238091.02564102563</v>
      </c>
      <c r="M2262" s="51">
        <v>238091.02564102563</v>
      </c>
      <c r="N2262" s="51">
        <v>238091.02564102563</v>
      </c>
      <c r="O2262" s="51">
        <v>238091.02564102563</v>
      </c>
      <c r="P2262" s="51">
        <v>238091.02564102563</v>
      </c>
      <c r="Q2262" s="51">
        <v>238091.02564102563</v>
      </c>
      <c r="R2262" s="51">
        <v>238091.02564102563</v>
      </c>
      <c r="S2262" s="51">
        <v>238091.02564102563</v>
      </c>
      <c r="T2262" s="51">
        <v>238091.02564102563</v>
      </c>
    </row>
    <row r="2263" spans="1:20" s="10" customFormat="1" ht="65.099999999999994" customHeight="1" x14ac:dyDescent="0.3">
      <c r="A2263" s="13">
        <v>2223</v>
      </c>
      <c r="B2263" s="376"/>
      <c r="C2263" s="55" t="s">
        <v>2392</v>
      </c>
      <c r="D2263" s="56" t="s">
        <v>2312</v>
      </c>
      <c r="E2263" s="54" t="s">
        <v>44</v>
      </c>
      <c r="F2263" s="53" t="s">
        <v>2427</v>
      </c>
      <c r="G2263" s="376"/>
      <c r="H2263" s="54" t="s">
        <v>44</v>
      </c>
      <c r="I2263" s="55"/>
      <c r="J2263" s="389"/>
      <c r="K2263" s="388"/>
      <c r="L2263" s="51">
        <v>288364.10256410256</v>
      </c>
      <c r="M2263" s="51">
        <v>288364.10256410256</v>
      </c>
      <c r="N2263" s="51">
        <v>288364.10256410256</v>
      </c>
      <c r="O2263" s="51">
        <v>288364.10256410256</v>
      </c>
      <c r="P2263" s="51">
        <v>288364.10256410256</v>
      </c>
      <c r="Q2263" s="51">
        <v>288364.10256410256</v>
      </c>
      <c r="R2263" s="51">
        <v>288364.10256410256</v>
      </c>
      <c r="S2263" s="51">
        <v>288364.10256410256</v>
      </c>
      <c r="T2263" s="51">
        <v>288364.10256410256</v>
      </c>
    </row>
    <row r="2264" spans="1:20" s="10" customFormat="1" ht="65.099999999999994" customHeight="1" x14ac:dyDescent="0.3">
      <c r="A2264" s="13">
        <v>2224</v>
      </c>
      <c r="B2264" s="376"/>
      <c r="C2264" s="55" t="s">
        <v>2392</v>
      </c>
      <c r="D2264" s="56" t="s">
        <v>2312</v>
      </c>
      <c r="E2264" s="54" t="s">
        <v>44</v>
      </c>
      <c r="F2264" s="53" t="s">
        <v>2428</v>
      </c>
      <c r="G2264" s="376"/>
      <c r="H2264" s="54" t="s">
        <v>44</v>
      </c>
      <c r="I2264" s="55"/>
      <c r="J2264" s="389"/>
      <c r="K2264" s="388"/>
      <c r="L2264" s="51">
        <v>255091.02564102563</v>
      </c>
      <c r="M2264" s="51">
        <v>255091.02564102563</v>
      </c>
      <c r="N2264" s="51">
        <v>255091.02564102563</v>
      </c>
      <c r="O2264" s="51">
        <v>255091.02564102563</v>
      </c>
      <c r="P2264" s="51">
        <v>255091.02564102563</v>
      </c>
      <c r="Q2264" s="51">
        <v>255091.02564102563</v>
      </c>
      <c r="R2264" s="51">
        <v>255091.02564102563</v>
      </c>
      <c r="S2264" s="51">
        <v>255091.02564102563</v>
      </c>
      <c r="T2264" s="51">
        <v>255091.02564102563</v>
      </c>
    </row>
    <row r="2265" spans="1:20" s="10" customFormat="1" ht="65.099999999999994" customHeight="1" x14ac:dyDescent="0.3">
      <c r="A2265" s="13">
        <v>2225</v>
      </c>
      <c r="B2265" s="376"/>
      <c r="C2265" s="55" t="s">
        <v>2392</v>
      </c>
      <c r="D2265" s="56" t="s">
        <v>2312</v>
      </c>
      <c r="E2265" s="54" t="s">
        <v>44</v>
      </c>
      <c r="F2265" s="53" t="s">
        <v>2429</v>
      </c>
      <c r="G2265" s="376"/>
      <c r="H2265" s="54" t="s">
        <v>44</v>
      </c>
      <c r="I2265" s="55"/>
      <c r="J2265" s="389"/>
      <c r="K2265" s="388"/>
      <c r="L2265" s="51">
        <v>312908.97435897437</v>
      </c>
      <c r="M2265" s="51">
        <v>312908.97435897437</v>
      </c>
      <c r="N2265" s="51">
        <v>312908.97435897437</v>
      </c>
      <c r="O2265" s="51">
        <v>312908.97435897437</v>
      </c>
      <c r="P2265" s="51">
        <v>312908.97435897437</v>
      </c>
      <c r="Q2265" s="51">
        <v>312908.97435897437</v>
      </c>
      <c r="R2265" s="51">
        <v>312908.97435897437</v>
      </c>
      <c r="S2265" s="51">
        <v>312908.97435897437</v>
      </c>
      <c r="T2265" s="51">
        <v>312908.97435897437</v>
      </c>
    </row>
    <row r="2266" spans="1:20" s="10" customFormat="1" ht="65.099999999999994" customHeight="1" x14ac:dyDescent="0.3">
      <c r="A2266" s="13">
        <v>2226</v>
      </c>
      <c r="B2266" s="376"/>
      <c r="C2266" s="55" t="s">
        <v>2392</v>
      </c>
      <c r="D2266" s="56" t="s">
        <v>2312</v>
      </c>
      <c r="E2266" s="54" t="s">
        <v>44</v>
      </c>
      <c r="F2266" s="53" t="s">
        <v>2430</v>
      </c>
      <c r="G2266" s="376"/>
      <c r="H2266" s="54" t="s">
        <v>44</v>
      </c>
      <c r="I2266" s="55"/>
      <c r="J2266" s="389"/>
      <c r="K2266" s="388"/>
      <c r="L2266" s="51">
        <v>376273.07692307694</v>
      </c>
      <c r="M2266" s="51">
        <v>376273.07692307694</v>
      </c>
      <c r="N2266" s="51">
        <v>376273.07692307694</v>
      </c>
      <c r="O2266" s="51">
        <v>376273.07692307694</v>
      </c>
      <c r="P2266" s="51">
        <v>376273.07692307694</v>
      </c>
      <c r="Q2266" s="51">
        <v>376273.07692307694</v>
      </c>
      <c r="R2266" s="51">
        <v>376273.07692307694</v>
      </c>
      <c r="S2266" s="51">
        <v>376273.07692307694</v>
      </c>
      <c r="T2266" s="51">
        <v>376273.07692307694</v>
      </c>
    </row>
    <row r="2267" spans="1:20" s="10" customFormat="1" ht="65.099999999999994" customHeight="1" x14ac:dyDescent="0.3">
      <c r="A2267" s="13">
        <v>2227</v>
      </c>
      <c r="B2267" s="376"/>
      <c r="C2267" s="55" t="s">
        <v>2392</v>
      </c>
      <c r="D2267" s="56" t="s">
        <v>2312</v>
      </c>
      <c r="E2267" s="54" t="s">
        <v>44</v>
      </c>
      <c r="F2267" s="53" t="s">
        <v>2431</v>
      </c>
      <c r="G2267" s="376"/>
      <c r="H2267" s="54" t="s">
        <v>44</v>
      </c>
      <c r="I2267" s="55"/>
      <c r="J2267" s="389"/>
      <c r="K2267" s="388"/>
      <c r="L2267" s="51">
        <v>393908.97435897437</v>
      </c>
      <c r="M2267" s="51">
        <v>393908.97435897437</v>
      </c>
      <c r="N2267" s="51">
        <v>393908.97435897437</v>
      </c>
      <c r="O2267" s="51">
        <v>393908.97435897437</v>
      </c>
      <c r="P2267" s="51">
        <v>393908.97435897437</v>
      </c>
      <c r="Q2267" s="51">
        <v>393908.97435897437</v>
      </c>
      <c r="R2267" s="51">
        <v>393908.97435897437</v>
      </c>
      <c r="S2267" s="51">
        <v>393908.97435897437</v>
      </c>
      <c r="T2267" s="51">
        <v>393908.97435897437</v>
      </c>
    </row>
    <row r="2268" spans="1:20" s="10" customFormat="1" ht="65.099999999999994" customHeight="1" x14ac:dyDescent="0.3">
      <c r="A2268" s="13">
        <v>2228</v>
      </c>
      <c r="B2268" s="376"/>
      <c r="C2268" s="55" t="s">
        <v>2392</v>
      </c>
      <c r="D2268" s="56" t="s">
        <v>2312</v>
      </c>
      <c r="E2268" s="54" t="s">
        <v>44</v>
      </c>
      <c r="F2268" s="53" t="s">
        <v>2432</v>
      </c>
      <c r="G2268" s="376"/>
      <c r="H2268" s="54" t="s">
        <v>44</v>
      </c>
      <c r="I2268" s="55"/>
      <c r="J2268" s="389"/>
      <c r="K2268" s="388"/>
      <c r="L2268" s="51">
        <v>479726.92307692306</v>
      </c>
      <c r="M2268" s="51">
        <v>479726.92307692306</v>
      </c>
      <c r="N2268" s="51">
        <v>479726.92307692306</v>
      </c>
      <c r="O2268" s="51">
        <v>479726.92307692306</v>
      </c>
      <c r="P2268" s="51">
        <v>479726.92307692306</v>
      </c>
      <c r="Q2268" s="51">
        <v>479726.92307692306</v>
      </c>
      <c r="R2268" s="51">
        <v>479726.92307692306</v>
      </c>
      <c r="S2268" s="51">
        <v>479726.92307692306</v>
      </c>
      <c r="T2268" s="51">
        <v>479726.92307692306</v>
      </c>
    </row>
    <row r="2269" spans="1:20" s="10" customFormat="1" ht="65.099999999999994" customHeight="1" x14ac:dyDescent="0.3">
      <c r="A2269" s="13">
        <v>2229</v>
      </c>
      <c r="B2269" s="376"/>
      <c r="C2269" s="55" t="s">
        <v>2392</v>
      </c>
      <c r="D2269" s="56" t="s">
        <v>2312</v>
      </c>
      <c r="E2269" s="54" t="s">
        <v>44</v>
      </c>
      <c r="F2269" s="53" t="s">
        <v>2433</v>
      </c>
      <c r="G2269" s="376"/>
      <c r="H2269" s="54" t="s">
        <v>44</v>
      </c>
      <c r="I2269" s="55"/>
      <c r="J2269" s="389"/>
      <c r="K2269" s="388"/>
      <c r="L2269" s="51">
        <v>321091.02564102563</v>
      </c>
      <c r="M2269" s="51">
        <v>321091.02564102563</v>
      </c>
      <c r="N2269" s="51">
        <v>321091.02564102563</v>
      </c>
      <c r="O2269" s="51">
        <v>321091.02564102563</v>
      </c>
      <c r="P2269" s="51">
        <v>321091.02564102563</v>
      </c>
      <c r="Q2269" s="51">
        <v>321091.02564102563</v>
      </c>
      <c r="R2269" s="51">
        <v>321091.02564102563</v>
      </c>
      <c r="S2269" s="51">
        <v>321091.02564102563</v>
      </c>
      <c r="T2269" s="51">
        <v>321091.02564102563</v>
      </c>
    </row>
    <row r="2270" spans="1:20" s="10" customFormat="1" ht="65.099999999999994" customHeight="1" x14ac:dyDescent="0.3">
      <c r="A2270" s="13">
        <v>2230</v>
      </c>
      <c r="B2270" s="376"/>
      <c r="C2270" s="55" t="s">
        <v>2392</v>
      </c>
      <c r="D2270" s="56" t="s">
        <v>2312</v>
      </c>
      <c r="E2270" s="54" t="s">
        <v>44</v>
      </c>
      <c r="F2270" s="53" t="s">
        <v>2434</v>
      </c>
      <c r="G2270" s="376"/>
      <c r="H2270" s="54" t="s">
        <v>44</v>
      </c>
      <c r="I2270" s="55"/>
      <c r="J2270" s="389"/>
      <c r="K2270" s="388"/>
      <c r="L2270" s="51">
        <v>493635.89743589744</v>
      </c>
      <c r="M2270" s="51">
        <v>493635.89743589744</v>
      </c>
      <c r="N2270" s="51">
        <v>493635.89743589744</v>
      </c>
      <c r="O2270" s="51">
        <v>493635.89743589744</v>
      </c>
      <c r="P2270" s="51">
        <v>493635.89743589744</v>
      </c>
      <c r="Q2270" s="51">
        <v>493635.89743589744</v>
      </c>
      <c r="R2270" s="51">
        <v>493635.89743589744</v>
      </c>
      <c r="S2270" s="51">
        <v>493635.89743589744</v>
      </c>
      <c r="T2270" s="51">
        <v>493635.89743589744</v>
      </c>
    </row>
    <row r="2271" spans="1:20" s="10" customFormat="1" ht="65.099999999999994" customHeight="1" x14ac:dyDescent="0.3">
      <c r="A2271" s="13">
        <v>2231</v>
      </c>
      <c r="B2271" s="376"/>
      <c r="C2271" s="55" t="s">
        <v>2392</v>
      </c>
      <c r="D2271" s="56" t="s">
        <v>2312</v>
      </c>
      <c r="E2271" s="54" t="s">
        <v>44</v>
      </c>
      <c r="F2271" s="53" t="s">
        <v>2435</v>
      </c>
      <c r="G2271" s="376"/>
      <c r="H2271" s="54" t="s">
        <v>44</v>
      </c>
      <c r="I2271" s="55"/>
      <c r="J2271" s="389"/>
      <c r="K2271" s="388"/>
      <c r="L2271" s="51">
        <v>587817.94871794875</v>
      </c>
      <c r="M2271" s="51">
        <v>587817.94871794875</v>
      </c>
      <c r="N2271" s="51">
        <v>587817.94871794875</v>
      </c>
      <c r="O2271" s="51">
        <v>587817.94871794875</v>
      </c>
      <c r="P2271" s="51">
        <v>587817.94871794875</v>
      </c>
      <c r="Q2271" s="51">
        <v>587817.94871794875</v>
      </c>
      <c r="R2271" s="51">
        <v>587817.94871794875</v>
      </c>
      <c r="S2271" s="51">
        <v>587817.94871794875</v>
      </c>
      <c r="T2271" s="51">
        <v>587817.94871794875</v>
      </c>
    </row>
    <row r="2272" spans="1:20" s="10" customFormat="1" ht="65.099999999999994" customHeight="1" x14ac:dyDescent="0.3">
      <c r="A2272" s="13">
        <v>2232</v>
      </c>
      <c r="B2272" s="376"/>
      <c r="C2272" s="55" t="s">
        <v>2392</v>
      </c>
      <c r="D2272" s="56" t="s">
        <v>2312</v>
      </c>
      <c r="E2272" s="54" t="s">
        <v>44</v>
      </c>
      <c r="F2272" s="53" t="s">
        <v>2436</v>
      </c>
      <c r="G2272" s="376"/>
      <c r="H2272" s="54" t="s">
        <v>44</v>
      </c>
      <c r="I2272" s="55"/>
      <c r="J2272" s="389"/>
      <c r="K2272" s="388"/>
      <c r="L2272" s="51">
        <v>402817.94871794869</v>
      </c>
      <c r="M2272" s="51">
        <v>402817.94871794869</v>
      </c>
      <c r="N2272" s="51">
        <v>402817.94871794869</v>
      </c>
      <c r="O2272" s="51">
        <v>402817.94871794869</v>
      </c>
      <c r="P2272" s="51">
        <v>402817.94871794869</v>
      </c>
      <c r="Q2272" s="51">
        <v>402817.94871794869</v>
      </c>
      <c r="R2272" s="51">
        <v>402817.94871794869</v>
      </c>
      <c r="S2272" s="51">
        <v>402817.94871794869</v>
      </c>
      <c r="T2272" s="51">
        <v>402817.94871794869</v>
      </c>
    </row>
    <row r="2273" spans="1:20" s="10" customFormat="1" ht="65.099999999999994" customHeight="1" x14ac:dyDescent="0.3">
      <c r="A2273" s="13">
        <v>2233</v>
      </c>
      <c r="B2273" s="376"/>
      <c r="C2273" s="55" t="s">
        <v>2392</v>
      </c>
      <c r="D2273" s="56" t="s">
        <v>2312</v>
      </c>
      <c r="E2273" s="54" t="s">
        <v>44</v>
      </c>
      <c r="F2273" s="53" t="s">
        <v>2437</v>
      </c>
      <c r="G2273" s="376"/>
      <c r="H2273" s="54" t="s">
        <v>44</v>
      </c>
      <c r="I2273" s="55"/>
      <c r="J2273" s="389"/>
      <c r="K2273" s="388"/>
      <c r="L2273" s="51">
        <v>606726.92307692301</v>
      </c>
      <c r="M2273" s="51">
        <v>606726.92307692301</v>
      </c>
      <c r="N2273" s="51">
        <v>606726.92307692301</v>
      </c>
      <c r="O2273" s="51">
        <v>606726.92307692301</v>
      </c>
      <c r="P2273" s="51">
        <v>606726.92307692301</v>
      </c>
      <c r="Q2273" s="51">
        <v>606726.92307692301</v>
      </c>
      <c r="R2273" s="51">
        <v>606726.92307692301</v>
      </c>
      <c r="S2273" s="51">
        <v>606726.92307692301</v>
      </c>
      <c r="T2273" s="51">
        <v>606726.92307692301</v>
      </c>
    </row>
    <row r="2274" spans="1:20" s="10" customFormat="1" ht="65.099999999999994" customHeight="1" x14ac:dyDescent="0.3">
      <c r="A2274" s="13">
        <v>2234</v>
      </c>
      <c r="B2274" s="376"/>
      <c r="C2274" s="55" t="s">
        <v>2392</v>
      </c>
      <c r="D2274" s="56" t="s">
        <v>2312</v>
      </c>
      <c r="E2274" s="54" t="s">
        <v>44</v>
      </c>
      <c r="F2274" s="53" t="s">
        <v>2438</v>
      </c>
      <c r="G2274" s="376"/>
      <c r="H2274" s="54" t="s">
        <v>44</v>
      </c>
      <c r="I2274" s="55"/>
      <c r="J2274" s="389"/>
      <c r="K2274" s="388"/>
      <c r="L2274" s="51">
        <v>743091.02564102563</v>
      </c>
      <c r="M2274" s="51">
        <v>743091.02564102563</v>
      </c>
      <c r="N2274" s="51">
        <v>743091.02564102563</v>
      </c>
      <c r="O2274" s="51">
        <v>743091.02564102563</v>
      </c>
      <c r="P2274" s="51">
        <v>743091.02564102563</v>
      </c>
      <c r="Q2274" s="51">
        <v>743091.02564102563</v>
      </c>
      <c r="R2274" s="51">
        <v>743091.02564102563</v>
      </c>
      <c r="S2274" s="51">
        <v>743091.02564102563</v>
      </c>
      <c r="T2274" s="51">
        <v>743091.02564102563</v>
      </c>
    </row>
    <row r="2275" spans="1:20" s="10" customFormat="1" ht="65.099999999999994" customHeight="1" x14ac:dyDescent="0.3">
      <c r="A2275" s="13">
        <v>2235</v>
      </c>
      <c r="B2275" s="376"/>
      <c r="C2275" s="55" t="s">
        <v>2392</v>
      </c>
      <c r="D2275" s="56" t="s">
        <v>2312</v>
      </c>
      <c r="E2275" s="54" t="s">
        <v>44</v>
      </c>
      <c r="F2275" s="53" t="s">
        <v>2439</v>
      </c>
      <c r="G2275" s="376"/>
      <c r="H2275" s="54" t="s">
        <v>44</v>
      </c>
      <c r="I2275" s="55"/>
      <c r="J2275" s="389"/>
      <c r="K2275" s="388"/>
      <c r="L2275" s="51">
        <v>499000</v>
      </c>
      <c r="M2275" s="51">
        <v>499000</v>
      </c>
      <c r="N2275" s="51">
        <v>499000</v>
      </c>
      <c r="O2275" s="51">
        <v>499000</v>
      </c>
      <c r="P2275" s="51">
        <v>499000</v>
      </c>
      <c r="Q2275" s="51">
        <v>499000</v>
      </c>
      <c r="R2275" s="51">
        <v>499000</v>
      </c>
      <c r="S2275" s="51">
        <v>499000</v>
      </c>
      <c r="T2275" s="51">
        <v>499000</v>
      </c>
    </row>
    <row r="2276" spans="1:20" s="10" customFormat="1" ht="65.099999999999994" customHeight="1" x14ac:dyDescent="0.3">
      <c r="A2276" s="13">
        <v>2236</v>
      </c>
      <c r="B2276" s="376"/>
      <c r="C2276" s="55" t="s">
        <v>2392</v>
      </c>
      <c r="D2276" s="56" t="s">
        <v>2312</v>
      </c>
      <c r="E2276" s="54" t="s">
        <v>44</v>
      </c>
      <c r="F2276" s="53" t="s">
        <v>2440</v>
      </c>
      <c r="G2276" s="376"/>
      <c r="H2276" s="54" t="s">
        <v>44</v>
      </c>
      <c r="I2276" s="55"/>
      <c r="J2276" s="389"/>
      <c r="K2276" s="388"/>
      <c r="L2276" s="51">
        <v>751726.92307692301</v>
      </c>
      <c r="M2276" s="51">
        <v>751726.92307692301</v>
      </c>
      <c r="N2276" s="51">
        <v>751726.92307692301</v>
      </c>
      <c r="O2276" s="51">
        <v>751726.92307692301</v>
      </c>
      <c r="P2276" s="51">
        <v>751726.92307692301</v>
      </c>
      <c r="Q2276" s="51">
        <v>751726.92307692301</v>
      </c>
      <c r="R2276" s="51">
        <v>751726.92307692301</v>
      </c>
      <c r="S2276" s="51">
        <v>751726.92307692301</v>
      </c>
      <c r="T2276" s="51">
        <v>751726.92307692301</v>
      </c>
    </row>
    <row r="2277" spans="1:20" s="10" customFormat="1" ht="65.099999999999994" customHeight="1" x14ac:dyDescent="0.3">
      <c r="A2277" s="13">
        <v>2237</v>
      </c>
      <c r="B2277" s="376"/>
      <c r="C2277" s="55" t="s">
        <v>2392</v>
      </c>
      <c r="D2277" s="56" t="s">
        <v>2312</v>
      </c>
      <c r="E2277" s="54" t="s">
        <v>44</v>
      </c>
      <c r="F2277" s="53" t="s">
        <v>2441</v>
      </c>
      <c r="G2277" s="376"/>
      <c r="H2277" s="54" t="s">
        <v>44</v>
      </c>
      <c r="I2277" s="55"/>
      <c r="J2277" s="389"/>
      <c r="K2277" s="388"/>
      <c r="L2277" s="51">
        <v>923908.97435897437</v>
      </c>
      <c r="M2277" s="51">
        <v>923908.97435897437</v>
      </c>
      <c r="N2277" s="51">
        <v>923908.97435897437</v>
      </c>
      <c r="O2277" s="51">
        <v>923908.97435897437</v>
      </c>
      <c r="P2277" s="51">
        <v>923908.97435897437</v>
      </c>
      <c r="Q2277" s="51">
        <v>923908.97435897437</v>
      </c>
      <c r="R2277" s="51">
        <v>923908.97435897437</v>
      </c>
      <c r="S2277" s="51">
        <v>923908.97435897437</v>
      </c>
      <c r="T2277" s="51">
        <v>923908.97435897437</v>
      </c>
    </row>
    <row r="2278" spans="1:20" s="10" customFormat="1" ht="65.099999999999994" customHeight="1" x14ac:dyDescent="0.3">
      <c r="A2278" s="13">
        <v>2238</v>
      </c>
      <c r="B2278" s="376"/>
      <c r="C2278" s="55" t="s">
        <v>2392</v>
      </c>
      <c r="D2278" s="56" t="s">
        <v>2312</v>
      </c>
      <c r="E2278" s="54" t="s">
        <v>44</v>
      </c>
      <c r="F2278" s="53" t="s">
        <v>2442</v>
      </c>
      <c r="G2278" s="376"/>
      <c r="H2278" s="54" t="s">
        <v>44</v>
      </c>
      <c r="I2278" s="55"/>
      <c r="J2278" s="389"/>
      <c r="K2278" s="388"/>
      <c r="L2278" s="51">
        <v>618817.94871794875</v>
      </c>
      <c r="M2278" s="51">
        <v>618817.94871794875</v>
      </c>
      <c r="N2278" s="51">
        <v>618817.94871794875</v>
      </c>
      <c r="O2278" s="51">
        <v>618817.94871794875</v>
      </c>
      <c r="P2278" s="51">
        <v>618817.94871794875</v>
      </c>
      <c r="Q2278" s="51">
        <v>618817.94871794875</v>
      </c>
      <c r="R2278" s="51">
        <v>618817.94871794875</v>
      </c>
      <c r="S2278" s="51">
        <v>618817.94871794875</v>
      </c>
      <c r="T2278" s="51">
        <v>618817.94871794875</v>
      </c>
    </row>
    <row r="2279" spans="1:20" s="10" customFormat="1" ht="65.099999999999994" customHeight="1" x14ac:dyDescent="0.3">
      <c r="A2279" s="13">
        <v>2239</v>
      </c>
      <c r="B2279" s="376"/>
      <c r="C2279" s="55" t="s">
        <v>2392</v>
      </c>
      <c r="D2279" s="56" t="s">
        <v>2312</v>
      </c>
      <c r="E2279" s="54" t="s">
        <v>44</v>
      </c>
      <c r="F2279" s="53" t="s">
        <v>2443</v>
      </c>
      <c r="G2279" s="376"/>
      <c r="H2279" s="54" t="s">
        <v>44</v>
      </c>
      <c r="I2279" s="55"/>
      <c r="J2279" s="389"/>
      <c r="K2279" s="388"/>
      <c r="L2279" s="51">
        <v>936635.89743589738</v>
      </c>
      <c r="M2279" s="51">
        <v>936635.89743589738</v>
      </c>
      <c r="N2279" s="51">
        <v>936635.89743589738</v>
      </c>
      <c r="O2279" s="51">
        <v>936635.89743589738</v>
      </c>
      <c r="P2279" s="51">
        <v>936635.89743589738</v>
      </c>
      <c r="Q2279" s="51">
        <v>936635.89743589738</v>
      </c>
      <c r="R2279" s="51">
        <v>936635.89743589738</v>
      </c>
      <c r="S2279" s="51">
        <v>936635.89743589738</v>
      </c>
      <c r="T2279" s="51">
        <v>936635.89743589738</v>
      </c>
    </row>
    <row r="2280" spans="1:20" s="10" customFormat="1" ht="65.099999999999994" customHeight="1" x14ac:dyDescent="0.3">
      <c r="A2280" s="13">
        <v>2240</v>
      </c>
      <c r="B2280" s="376"/>
      <c r="C2280" s="55" t="s">
        <v>2392</v>
      </c>
      <c r="D2280" s="56" t="s">
        <v>2312</v>
      </c>
      <c r="E2280" s="54" t="s">
        <v>44</v>
      </c>
      <c r="F2280" s="53" t="s">
        <v>2444</v>
      </c>
      <c r="G2280" s="376"/>
      <c r="H2280" s="54" t="s">
        <v>44</v>
      </c>
      <c r="I2280" s="55"/>
      <c r="J2280" s="389"/>
      <c r="K2280" s="388"/>
      <c r="L2280" s="51">
        <v>1158364.1025641025</v>
      </c>
      <c r="M2280" s="51">
        <v>1158364.1025641025</v>
      </c>
      <c r="N2280" s="51">
        <v>1158364.1025641025</v>
      </c>
      <c r="O2280" s="51">
        <v>1158364.1025641025</v>
      </c>
      <c r="P2280" s="51">
        <v>1158364.1025641025</v>
      </c>
      <c r="Q2280" s="51">
        <v>1158364.1025641025</v>
      </c>
      <c r="R2280" s="51">
        <v>1158364.1025641025</v>
      </c>
      <c r="S2280" s="51">
        <v>1158364.1025641025</v>
      </c>
      <c r="T2280" s="51">
        <v>1158364.1025641025</v>
      </c>
    </row>
    <row r="2281" spans="1:20" s="10" customFormat="1" ht="65.099999999999994" customHeight="1" x14ac:dyDescent="0.3">
      <c r="A2281" s="13">
        <v>2241</v>
      </c>
      <c r="B2281" s="376"/>
      <c r="C2281" s="55" t="s">
        <v>2392</v>
      </c>
      <c r="D2281" s="56" t="s">
        <v>2312</v>
      </c>
      <c r="E2281" s="54" t="s">
        <v>44</v>
      </c>
      <c r="F2281" s="53" t="s">
        <v>2445</v>
      </c>
      <c r="G2281" s="376"/>
      <c r="H2281" s="54" t="s">
        <v>44</v>
      </c>
      <c r="I2281" s="55"/>
      <c r="J2281" s="389"/>
      <c r="K2281" s="388"/>
      <c r="L2281" s="51">
        <v>1387273.0769230768</v>
      </c>
      <c r="M2281" s="51">
        <v>1387273.0769230768</v>
      </c>
      <c r="N2281" s="51">
        <v>1387273.0769230768</v>
      </c>
      <c r="O2281" s="51">
        <v>1387273.0769230768</v>
      </c>
      <c r="P2281" s="51">
        <v>1387273.0769230768</v>
      </c>
      <c r="Q2281" s="51">
        <v>1387273.0769230768</v>
      </c>
      <c r="R2281" s="51">
        <v>1387273.0769230768</v>
      </c>
      <c r="S2281" s="51">
        <v>1387273.0769230768</v>
      </c>
      <c r="T2281" s="51">
        <v>1387273.0769230768</v>
      </c>
    </row>
    <row r="2282" spans="1:20" s="10" customFormat="1" ht="65.099999999999994" customHeight="1" x14ac:dyDescent="0.3">
      <c r="A2282" s="13">
        <v>2242</v>
      </c>
      <c r="B2282" s="376"/>
      <c r="C2282" s="55" t="s">
        <v>2392</v>
      </c>
      <c r="D2282" s="56" t="s">
        <v>2312</v>
      </c>
      <c r="E2282" s="54" t="s">
        <v>44</v>
      </c>
      <c r="F2282" s="53" t="s">
        <v>2446</v>
      </c>
      <c r="G2282" s="376"/>
      <c r="H2282" s="54" t="s">
        <v>44</v>
      </c>
      <c r="I2282" s="55"/>
      <c r="J2282" s="389"/>
      <c r="K2282" s="388"/>
      <c r="L2282" s="51">
        <v>789091.02564102563</v>
      </c>
      <c r="M2282" s="51">
        <v>789091.02564102563</v>
      </c>
      <c r="N2282" s="51">
        <v>789091.02564102563</v>
      </c>
      <c r="O2282" s="51">
        <v>789091.02564102563</v>
      </c>
      <c r="P2282" s="51">
        <v>789091.02564102563</v>
      </c>
      <c r="Q2282" s="51">
        <v>789091.02564102563</v>
      </c>
      <c r="R2282" s="51">
        <v>789091.02564102563</v>
      </c>
      <c r="S2282" s="51">
        <v>789091.02564102563</v>
      </c>
      <c r="T2282" s="51">
        <v>789091.02564102563</v>
      </c>
    </row>
    <row r="2283" spans="1:20" s="10" customFormat="1" ht="65.099999999999994" customHeight="1" x14ac:dyDescent="0.3">
      <c r="A2283" s="13">
        <v>2243</v>
      </c>
      <c r="B2283" s="376"/>
      <c r="C2283" s="55" t="s">
        <v>2392</v>
      </c>
      <c r="D2283" s="56" t="s">
        <v>2312</v>
      </c>
      <c r="E2283" s="54" t="s">
        <v>44</v>
      </c>
      <c r="F2283" s="53" t="s">
        <v>2447</v>
      </c>
      <c r="G2283" s="376"/>
      <c r="H2283" s="54" t="s">
        <v>44</v>
      </c>
      <c r="I2283" s="55"/>
      <c r="J2283" s="389"/>
      <c r="K2283" s="388"/>
      <c r="L2283" s="51">
        <v>1192726.923076923</v>
      </c>
      <c r="M2283" s="51">
        <v>1192726.923076923</v>
      </c>
      <c r="N2283" s="51">
        <v>1192726.923076923</v>
      </c>
      <c r="O2283" s="51">
        <v>1192726.923076923</v>
      </c>
      <c r="P2283" s="51">
        <v>1192726.923076923</v>
      </c>
      <c r="Q2283" s="51">
        <v>1192726.923076923</v>
      </c>
      <c r="R2283" s="51">
        <v>1192726.923076923</v>
      </c>
      <c r="S2283" s="51">
        <v>1192726.923076923</v>
      </c>
      <c r="T2283" s="51">
        <v>1192726.923076923</v>
      </c>
    </row>
    <row r="2284" spans="1:20" s="10" customFormat="1" ht="65.099999999999994" customHeight="1" x14ac:dyDescent="0.3">
      <c r="A2284" s="13">
        <v>2244</v>
      </c>
      <c r="B2284" s="376"/>
      <c r="C2284" s="55" t="s">
        <v>2392</v>
      </c>
      <c r="D2284" s="56" t="s">
        <v>2312</v>
      </c>
      <c r="E2284" s="54" t="s">
        <v>44</v>
      </c>
      <c r="F2284" s="53" t="s">
        <v>2448</v>
      </c>
      <c r="G2284" s="376"/>
      <c r="H2284" s="54" t="s">
        <v>44</v>
      </c>
      <c r="I2284" s="55"/>
      <c r="J2284" s="389"/>
      <c r="K2284" s="388"/>
      <c r="L2284" s="51">
        <v>1448817.9487179487</v>
      </c>
      <c r="M2284" s="51">
        <v>1448817.9487179487</v>
      </c>
      <c r="N2284" s="51">
        <v>1448817.9487179487</v>
      </c>
      <c r="O2284" s="51">
        <v>1448817.9487179487</v>
      </c>
      <c r="P2284" s="51">
        <v>1448817.9487179487</v>
      </c>
      <c r="Q2284" s="51">
        <v>1448817.9487179487</v>
      </c>
      <c r="R2284" s="51">
        <v>1448817.9487179487</v>
      </c>
      <c r="S2284" s="51">
        <v>1448817.9487179487</v>
      </c>
      <c r="T2284" s="51">
        <v>1448817.9487179487</v>
      </c>
    </row>
    <row r="2285" spans="1:20" s="10" customFormat="1" ht="65.099999999999994" customHeight="1" x14ac:dyDescent="0.3">
      <c r="A2285" s="13">
        <v>2245</v>
      </c>
      <c r="B2285" s="376"/>
      <c r="C2285" s="55" t="s">
        <v>2392</v>
      </c>
      <c r="D2285" s="56" t="s">
        <v>2312</v>
      </c>
      <c r="E2285" s="54" t="s">
        <v>44</v>
      </c>
      <c r="F2285" s="53" t="s">
        <v>2449</v>
      </c>
      <c r="G2285" s="376"/>
      <c r="H2285" s="54" t="s">
        <v>44</v>
      </c>
      <c r="I2285" s="55"/>
      <c r="J2285" s="389"/>
      <c r="K2285" s="388"/>
      <c r="L2285" s="51">
        <v>1002273.0769230769</v>
      </c>
      <c r="M2285" s="51">
        <v>1002273.0769230769</v>
      </c>
      <c r="N2285" s="51">
        <v>1002273.0769230769</v>
      </c>
      <c r="O2285" s="51">
        <v>1002273.0769230769</v>
      </c>
      <c r="P2285" s="51">
        <v>1002273.0769230769</v>
      </c>
      <c r="Q2285" s="51">
        <v>1002273.0769230769</v>
      </c>
      <c r="R2285" s="51">
        <v>1002273.0769230769</v>
      </c>
      <c r="S2285" s="51">
        <v>1002273.0769230769</v>
      </c>
      <c r="T2285" s="51">
        <v>1002273.0769230769</v>
      </c>
    </row>
    <row r="2286" spans="1:20" s="10" customFormat="1" ht="65.099999999999994" customHeight="1" x14ac:dyDescent="0.3">
      <c r="A2286" s="13">
        <v>2246</v>
      </c>
      <c r="B2286" s="376"/>
      <c r="C2286" s="55" t="s">
        <v>2392</v>
      </c>
      <c r="D2286" s="56" t="s">
        <v>2312</v>
      </c>
      <c r="E2286" s="54" t="s">
        <v>44</v>
      </c>
      <c r="F2286" s="53" t="s">
        <v>2450</v>
      </c>
      <c r="G2286" s="376"/>
      <c r="H2286" s="54" t="s">
        <v>44</v>
      </c>
      <c r="I2286" s="55"/>
      <c r="J2286" s="389"/>
      <c r="K2286" s="388"/>
      <c r="L2286" s="51">
        <v>1515726.923076923</v>
      </c>
      <c r="M2286" s="51">
        <v>1515726.923076923</v>
      </c>
      <c r="N2286" s="51">
        <v>1515726.923076923</v>
      </c>
      <c r="O2286" s="51">
        <v>1515726.923076923</v>
      </c>
      <c r="P2286" s="51">
        <v>1515726.923076923</v>
      </c>
      <c r="Q2286" s="51">
        <v>1515726.923076923</v>
      </c>
      <c r="R2286" s="51">
        <v>1515726.923076923</v>
      </c>
      <c r="S2286" s="51">
        <v>1515726.923076923</v>
      </c>
      <c r="T2286" s="51">
        <v>1515726.923076923</v>
      </c>
    </row>
    <row r="2287" spans="1:20" s="10" customFormat="1" ht="65.099999999999994" customHeight="1" x14ac:dyDescent="0.3">
      <c r="A2287" s="13">
        <v>2247</v>
      </c>
      <c r="B2287" s="376"/>
      <c r="C2287" s="55" t="s">
        <v>2392</v>
      </c>
      <c r="D2287" s="56" t="s">
        <v>2312</v>
      </c>
      <c r="E2287" s="54" t="s">
        <v>44</v>
      </c>
      <c r="F2287" s="53" t="s">
        <v>2451</v>
      </c>
      <c r="G2287" s="376"/>
      <c r="H2287" s="54" t="s">
        <v>44</v>
      </c>
      <c r="I2287" s="55"/>
      <c r="J2287" s="389"/>
      <c r="K2287" s="388"/>
      <c r="L2287" s="51">
        <v>1837544.8717948718</v>
      </c>
      <c r="M2287" s="51">
        <v>1837544.8717948718</v>
      </c>
      <c r="N2287" s="51">
        <v>1837544.8717948718</v>
      </c>
      <c r="O2287" s="51">
        <v>1837544.8717948718</v>
      </c>
      <c r="P2287" s="51">
        <v>1837544.8717948718</v>
      </c>
      <c r="Q2287" s="51">
        <v>1837544.8717948718</v>
      </c>
      <c r="R2287" s="51">
        <v>1837544.8717948718</v>
      </c>
      <c r="S2287" s="51">
        <v>1837544.8717948718</v>
      </c>
      <c r="T2287" s="51">
        <v>1837544.8717948718</v>
      </c>
    </row>
    <row r="2288" spans="1:20" s="10" customFormat="1" ht="65.099999999999994" customHeight="1" x14ac:dyDescent="0.3">
      <c r="A2288" s="13">
        <v>2248</v>
      </c>
      <c r="B2288" s="376"/>
      <c r="C2288" s="55" t="s">
        <v>2392</v>
      </c>
      <c r="D2288" s="56" t="s">
        <v>2312</v>
      </c>
      <c r="E2288" s="54" t="s">
        <v>44</v>
      </c>
      <c r="F2288" s="53" t="s">
        <v>2452</v>
      </c>
      <c r="G2288" s="376"/>
      <c r="H2288" s="54" t="s">
        <v>44</v>
      </c>
      <c r="I2288" s="55"/>
      <c r="J2288" s="389"/>
      <c r="K2288" s="388"/>
      <c r="L2288" s="51">
        <v>1264455.1282051282</v>
      </c>
      <c r="M2288" s="51">
        <v>1264455.1282051282</v>
      </c>
      <c r="N2288" s="51">
        <v>1264455.1282051282</v>
      </c>
      <c r="O2288" s="51">
        <v>1264455.1282051282</v>
      </c>
      <c r="P2288" s="51">
        <v>1264455.1282051282</v>
      </c>
      <c r="Q2288" s="51">
        <v>1264455.1282051282</v>
      </c>
      <c r="R2288" s="51">
        <v>1264455.1282051282</v>
      </c>
      <c r="S2288" s="51">
        <v>1264455.1282051282</v>
      </c>
      <c r="T2288" s="51">
        <v>1264455.1282051282</v>
      </c>
    </row>
    <row r="2289" spans="1:20" s="10" customFormat="1" ht="65.099999999999994" customHeight="1" x14ac:dyDescent="0.3">
      <c r="A2289" s="13">
        <v>2249</v>
      </c>
      <c r="B2289" s="376"/>
      <c r="C2289" s="55" t="s">
        <v>2392</v>
      </c>
      <c r="D2289" s="56" t="s">
        <v>2312</v>
      </c>
      <c r="E2289" s="54" t="s">
        <v>44</v>
      </c>
      <c r="F2289" s="53" t="s">
        <v>2453</v>
      </c>
      <c r="G2289" s="376"/>
      <c r="H2289" s="54" t="s">
        <v>44</v>
      </c>
      <c r="I2289" s="55"/>
      <c r="J2289" s="389"/>
      <c r="K2289" s="388"/>
      <c r="L2289" s="51">
        <v>1926000</v>
      </c>
      <c r="M2289" s="51">
        <v>1926000</v>
      </c>
      <c r="N2289" s="51">
        <v>1926000</v>
      </c>
      <c r="O2289" s="51">
        <v>1926000</v>
      </c>
      <c r="P2289" s="51">
        <v>1926000</v>
      </c>
      <c r="Q2289" s="51">
        <v>1926000</v>
      </c>
      <c r="R2289" s="51">
        <v>1926000</v>
      </c>
      <c r="S2289" s="51">
        <v>1926000</v>
      </c>
      <c r="T2289" s="51">
        <v>1926000</v>
      </c>
    </row>
    <row r="2290" spans="1:20" s="10" customFormat="1" ht="65.099999999999994" customHeight="1" x14ac:dyDescent="0.3">
      <c r="A2290" s="13">
        <v>2250</v>
      </c>
      <c r="B2290" s="376"/>
      <c r="C2290" s="55" t="s">
        <v>2392</v>
      </c>
      <c r="D2290" s="56" t="s">
        <v>2312</v>
      </c>
      <c r="E2290" s="54" t="s">
        <v>44</v>
      </c>
      <c r="F2290" s="53" t="s">
        <v>2454</v>
      </c>
      <c r="G2290" s="376"/>
      <c r="H2290" s="54" t="s">
        <v>44</v>
      </c>
      <c r="I2290" s="55"/>
      <c r="J2290" s="389"/>
      <c r="K2290" s="388"/>
      <c r="L2290" s="51">
        <v>2326364.1025641025</v>
      </c>
      <c r="M2290" s="51">
        <v>2326364.1025641025</v>
      </c>
      <c r="N2290" s="51">
        <v>2326364.1025641025</v>
      </c>
      <c r="O2290" s="51">
        <v>2326364.1025641025</v>
      </c>
      <c r="P2290" s="51">
        <v>2326364.1025641025</v>
      </c>
      <c r="Q2290" s="51">
        <v>2326364.1025641025</v>
      </c>
      <c r="R2290" s="51">
        <v>2326364.1025641025</v>
      </c>
      <c r="S2290" s="51">
        <v>2326364.1025641025</v>
      </c>
      <c r="T2290" s="51">
        <v>2326364.1025641025</v>
      </c>
    </row>
    <row r="2291" spans="1:20" s="10" customFormat="1" ht="65.099999999999994" customHeight="1" x14ac:dyDescent="0.3">
      <c r="A2291" s="13">
        <v>2251</v>
      </c>
      <c r="B2291" s="376"/>
      <c r="C2291" s="55" t="s">
        <v>2392</v>
      </c>
      <c r="D2291" s="56" t="s">
        <v>2312</v>
      </c>
      <c r="E2291" s="54" t="s">
        <v>44</v>
      </c>
      <c r="F2291" s="53" t="s">
        <v>2455</v>
      </c>
      <c r="G2291" s="376"/>
      <c r="H2291" s="54" t="s">
        <v>44</v>
      </c>
      <c r="I2291" s="55"/>
      <c r="J2291" s="389"/>
      <c r="K2291" s="388"/>
      <c r="L2291" s="51">
        <v>1615908.9743589743</v>
      </c>
      <c r="M2291" s="51">
        <v>1615908.9743589743</v>
      </c>
      <c r="N2291" s="51">
        <v>1615908.9743589743</v>
      </c>
      <c r="O2291" s="51">
        <v>1615908.9743589743</v>
      </c>
      <c r="P2291" s="51">
        <v>1615908.9743589743</v>
      </c>
      <c r="Q2291" s="51">
        <v>1615908.9743589743</v>
      </c>
      <c r="R2291" s="51">
        <v>1615908.9743589743</v>
      </c>
      <c r="S2291" s="51">
        <v>1615908.9743589743</v>
      </c>
      <c r="T2291" s="51">
        <v>1615908.9743589743</v>
      </c>
    </row>
    <row r="2292" spans="1:20" s="10" customFormat="1" ht="65.099999999999994" customHeight="1" x14ac:dyDescent="0.3">
      <c r="A2292" s="13">
        <v>2252</v>
      </c>
      <c r="B2292" s="376"/>
      <c r="C2292" s="55" t="s">
        <v>2392</v>
      </c>
      <c r="D2292" s="56" t="s">
        <v>2312</v>
      </c>
      <c r="E2292" s="54" t="s">
        <v>44</v>
      </c>
      <c r="F2292" s="53" t="s">
        <v>2456</v>
      </c>
      <c r="G2292" s="376"/>
      <c r="H2292" s="54" t="s">
        <v>44</v>
      </c>
      <c r="I2292" s="55"/>
      <c r="J2292" s="389"/>
      <c r="K2292" s="388"/>
      <c r="L2292" s="51">
        <v>2433726.923076923</v>
      </c>
      <c r="M2292" s="51">
        <v>2433726.923076923</v>
      </c>
      <c r="N2292" s="51">
        <v>2433726.923076923</v>
      </c>
      <c r="O2292" s="51">
        <v>2433726.923076923</v>
      </c>
      <c r="P2292" s="51">
        <v>2433726.923076923</v>
      </c>
      <c r="Q2292" s="51">
        <v>2433726.923076923</v>
      </c>
      <c r="R2292" s="51">
        <v>2433726.923076923</v>
      </c>
      <c r="S2292" s="51">
        <v>2433726.923076923</v>
      </c>
      <c r="T2292" s="51">
        <v>2433726.923076923</v>
      </c>
    </row>
    <row r="2293" spans="1:20" s="10" customFormat="1" ht="65.099999999999994" customHeight="1" x14ac:dyDescent="0.3">
      <c r="A2293" s="13">
        <v>2253</v>
      </c>
      <c r="B2293" s="376"/>
      <c r="C2293" s="55" t="s">
        <v>2392</v>
      </c>
      <c r="D2293" s="56" t="s">
        <v>2312</v>
      </c>
      <c r="E2293" s="54" t="s">
        <v>44</v>
      </c>
      <c r="F2293" s="53" t="s">
        <v>2457</v>
      </c>
      <c r="G2293" s="376"/>
      <c r="H2293" s="54" t="s">
        <v>44</v>
      </c>
      <c r="I2293" s="55"/>
      <c r="J2293" s="389"/>
      <c r="K2293" s="388"/>
      <c r="L2293" s="51">
        <v>2941364.1025641025</v>
      </c>
      <c r="M2293" s="51">
        <v>2941364.1025641025</v>
      </c>
      <c r="N2293" s="51">
        <v>2941364.1025641025</v>
      </c>
      <c r="O2293" s="51">
        <v>2941364.1025641025</v>
      </c>
      <c r="P2293" s="51">
        <v>2941364.1025641025</v>
      </c>
      <c r="Q2293" s="51">
        <v>2941364.1025641025</v>
      </c>
      <c r="R2293" s="51">
        <v>2941364.1025641025</v>
      </c>
      <c r="S2293" s="51">
        <v>2941364.1025641025</v>
      </c>
      <c r="T2293" s="51">
        <v>2941364.1025641025</v>
      </c>
    </row>
    <row r="2294" spans="1:20" s="10" customFormat="1" ht="65.099999999999994" customHeight="1" x14ac:dyDescent="0.3">
      <c r="A2294" s="13">
        <v>2254</v>
      </c>
      <c r="B2294" s="376"/>
      <c r="C2294" s="55" t="s">
        <v>2392</v>
      </c>
      <c r="D2294" s="56" t="s">
        <v>2312</v>
      </c>
      <c r="E2294" s="54" t="s">
        <v>44</v>
      </c>
      <c r="F2294" s="53" t="s">
        <v>2458</v>
      </c>
      <c r="G2294" s="376"/>
      <c r="H2294" s="54" t="s">
        <v>44</v>
      </c>
      <c r="I2294" s="55"/>
      <c r="J2294" s="389"/>
      <c r="K2294" s="388"/>
      <c r="L2294" s="51">
        <v>1967908.9743589743</v>
      </c>
      <c r="M2294" s="51">
        <v>1967908.9743589743</v>
      </c>
      <c r="N2294" s="51">
        <v>1967908.9743589743</v>
      </c>
      <c r="O2294" s="51">
        <v>1967908.9743589743</v>
      </c>
      <c r="P2294" s="51">
        <v>1967908.9743589743</v>
      </c>
      <c r="Q2294" s="51">
        <v>1967908.9743589743</v>
      </c>
      <c r="R2294" s="51">
        <v>1967908.9743589743</v>
      </c>
      <c r="S2294" s="51">
        <v>1967908.9743589743</v>
      </c>
      <c r="T2294" s="51">
        <v>1967908.9743589743</v>
      </c>
    </row>
    <row r="2295" spans="1:20" s="10" customFormat="1" ht="65.099999999999994" customHeight="1" x14ac:dyDescent="0.3">
      <c r="A2295" s="13">
        <v>2255</v>
      </c>
      <c r="B2295" s="376"/>
      <c r="C2295" s="55" t="s">
        <v>2392</v>
      </c>
      <c r="D2295" s="56" t="s">
        <v>2312</v>
      </c>
      <c r="E2295" s="54" t="s">
        <v>44</v>
      </c>
      <c r="F2295" s="53" t="s">
        <v>2459</v>
      </c>
      <c r="G2295" s="376"/>
      <c r="H2295" s="54" t="s">
        <v>44</v>
      </c>
      <c r="I2295" s="55"/>
      <c r="J2295" s="389"/>
      <c r="K2295" s="388"/>
      <c r="L2295" s="51">
        <v>3026455.128205128</v>
      </c>
      <c r="M2295" s="51">
        <v>3026455.128205128</v>
      </c>
      <c r="N2295" s="51">
        <v>3026455.128205128</v>
      </c>
      <c r="O2295" s="51">
        <v>3026455.128205128</v>
      </c>
      <c r="P2295" s="51">
        <v>3026455.128205128</v>
      </c>
      <c r="Q2295" s="51">
        <v>3026455.128205128</v>
      </c>
      <c r="R2295" s="51">
        <v>3026455.128205128</v>
      </c>
      <c r="S2295" s="51">
        <v>3026455.128205128</v>
      </c>
      <c r="T2295" s="51">
        <v>3026455.128205128</v>
      </c>
    </row>
    <row r="2296" spans="1:20" s="10" customFormat="1" ht="65.099999999999994" customHeight="1" x14ac:dyDescent="0.3">
      <c r="A2296" s="13">
        <v>2256</v>
      </c>
      <c r="B2296" s="376"/>
      <c r="C2296" s="55" t="s">
        <v>2392</v>
      </c>
      <c r="D2296" s="56" t="s">
        <v>2312</v>
      </c>
      <c r="E2296" s="54" t="s">
        <v>44</v>
      </c>
      <c r="F2296" s="53" t="s">
        <v>2460</v>
      </c>
      <c r="G2296" s="376"/>
      <c r="H2296" s="54" t="s">
        <v>44</v>
      </c>
      <c r="I2296" s="55"/>
      <c r="J2296" s="389"/>
      <c r="K2296" s="388"/>
      <c r="L2296" s="51">
        <v>3660544.8717948715</v>
      </c>
      <c r="M2296" s="51">
        <v>3660544.8717948715</v>
      </c>
      <c r="N2296" s="51">
        <v>3660544.8717948715</v>
      </c>
      <c r="O2296" s="51">
        <v>3660544.8717948715</v>
      </c>
      <c r="P2296" s="51">
        <v>3660544.8717948715</v>
      </c>
      <c r="Q2296" s="51">
        <v>3660544.8717948715</v>
      </c>
      <c r="R2296" s="51">
        <v>3660544.8717948715</v>
      </c>
      <c r="S2296" s="51">
        <v>3660544.8717948715</v>
      </c>
      <c r="T2296" s="51">
        <v>3660544.8717948715</v>
      </c>
    </row>
    <row r="2297" spans="1:20" s="10" customFormat="1" ht="65.099999999999994" customHeight="1" x14ac:dyDescent="0.3">
      <c r="A2297" s="13">
        <v>2257</v>
      </c>
      <c r="B2297" s="376"/>
      <c r="C2297" s="55" t="s">
        <v>2461</v>
      </c>
      <c r="D2297" s="56" t="s">
        <v>2312</v>
      </c>
      <c r="E2297" s="55"/>
      <c r="F2297" s="53" t="s">
        <v>2462</v>
      </c>
      <c r="G2297" s="376"/>
      <c r="H2297" s="54" t="s">
        <v>44</v>
      </c>
      <c r="I2297" s="55"/>
      <c r="J2297" s="389"/>
      <c r="K2297" s="388"/>
      <c r="L2297" s="51">
        <v>21400</v>
      </c>
      <c r="M2297" s="51">
        <v>21400</v>
      </c>
      <c r="N2297" s="51">
        <v>21400</v>
      </c>
      <c r="O2297" s="51">
        <v>21400</v>
      </c>
      <c r="P2297" s="51">
        <v>21400</v>
      </c>
      <c r="Q2297" s="51">
        <v>21400</v>
      </c>
      <c r="R2297" s="51">
        <v>21400</v>
      </c>
      <c r="S2297" s="51">
        <v>21400</v>
      </c>
      <c r="T2297" s="51">
        <v>21400</v>
      </c>
    </row>
    <row r="2298" spans="1:20" s="10" customFormat="1" ht="65.099999999999994" customHeight="1" x14ac:dyDescent="0.3">
      <c r="A2298" s="13">
        <v>2258</v>
      </c>
      <c r="B2298" s="376"/>
      <c r="C2298" s="55" t="s">
        <v>2461</v>
      </c>
      <c r="D2298" s="56" t="s">
        <v>2312</v>
      </c>
      <c r="E2298" s="55"/>
      <c r="F2298" s="53" t="s">
        <v>2463</v>
      </c>
      <c r="G2298" s="376"/>
      <c r="H2298" s="54" t="s">
        <v>44</v>
      </c>
      <c r="I2298" s="55"/>
      <c r="J2298" s="389"/>
      <c r="K2298" s="388"/>
      <c r="L2298" s="51">
        <v>42500</v>
      </c>
      <c r="M2298" s="51">
        <v>42500</v>
      </c>
      <c r="N2298" s="51">
        <v>42500</v>
      </c>
      <c r="O2298" s="51">
        <v>42500</v>
      </c>
      <c r="P2298" s="51">
        <v>42500</v>
      </c>
      <c r="Q2298" s="51">
        <v>42500</v>
      </c>
      <c r="R2298" s="51">
        <v>42500</v>
      </c>
      <c r="S2298" s="51">
        <v>42500</v>
      </c>
      <c r="T2298" s="51">
        <v>42500</v>
      </c>
    </row>
    <row r="2299" spans="1:20" s="10" customFormat="1" ht="65.099999999999994" customHeight="1" x14ac:dyDescent="0.3">
      <c r="A2299" s="13">
        <v>2259</v>
      </c>
      <c r="B2299" s="376"/>
      <c r="C2299" s="55" t="s">
        <v>2461</v>
      </c>
      <c r="D2299" s="56" t="s">
        <v>2312</v>
      </c>
      <c r="E2299" s="55"/>
      <c r="F2299" s="53" t="s">
        <v>2464</v>
      </c>
      <c r="G2299" s="376"/>
      <c r="H2299" s="54" t="s">
        <v>44</v>
      </c>
      <c r="I2299" s="55"/>
      <c r="J2299" s="389"/>
      <c r="K2299" s="388"/>
      <c r="L2299" s="51">
        <v>55300</v>
      </c>
      <c r="M2299" s="51">
        <v>55300</v>
      </c>
      <c r="N2299" s="51">
        <v>55300</v>
      </c>
      <c r="O2299" s="51">
        <v>55300</v>
      </c>
      <c r="P2299" s="51">
        <v>55300</v>
      </c>
      <c r="Q2299" s="51">
        <v>55300</v>
      </c>
      <c r="R2299" s="51">
        <v>55300</v>
      </c>
      <c r="S2299" s="51">
        <v>55300</v>
      </c>
      <c r="T2299" s="51">
        <v>55300</v>
      </c>
    </row>
    <row r="2300" spans="1:20" s="10" customFormat="1" ht="65.099999999999994" customHeight="1" x14ac:dyDescent="0.3">
      <c r="A2300" s="13">
        <v>2260</v>
      </c>
      <c r="B2300" s="376"/>
      <c r="C2300" s="55" t="s">
        <v>2461</v>
      </c>
      <c r="D2300" s="56" t="s">
        <v>2312</v>
      </c>
      <c r="E2300" s="55"/>
      <c r="F2300" s="53" t="s">
        <v>2465</v>
      </c>
      <c r="G2300" s="376"/>
      <c r="H2300" s="54" t="s">
        <v>44</v>
      </c>
      <c r="I2300" s="55"/>
      <c r="J2300" s="389"/>
      <c r="K2300" s="388"/>
      <c r="L2300" s="51">
        <v>78100</v>
      </c>
      <c r="M2300" s="51">
        <v>78100</v>
      </c>
      <c r="N2300" s="51">
        <v>78100</v>
      </c>
      <c r="O2300" s="51">
        <v>78100</v>
      </c>
      <c r="P2300" s="51">
        <v>78100</v>
      </c>
      <c r="Q2300" s="51">
        <v>78100</v>
      </c>
      <c r="R2300" s="51">
        <v>78100</v>
      </c>
      <c r="S2300" s="51">
        <v>78100</v>
      </c>
      <c r="T2300" s="51">
        <v>78100</v>
      </c>
    </row>
    <row r="2301" spans="1:20" s="10" customFormat="1" ht="65.099999999999994" customHeight="1" x14ac:dyDescent="0.3">
      <c r="A2301" s="13">
        <v>2261</v>
      </c>
      <c r="B2301" s="376"/>
      <c r="C2301" s="55" t="s">
        <v>2461</v>
      </c>
      <c r="D2301" s="56" t="s">
        <v>2312</v>
      </c>
      <c r="E2301" s="55"/>
      <c r="F2301" s="53" t="s">
        <v>2466</v>
      </c>
      <c r="G2301" s="376"/>
      <c r="H2301" s="54" t="s">
        <v>44</v>
      </c>
      <c r="I2301" s="55"/>
      <c r="J2301" s="389"/>
      <c r="K2301" s="388"/>
      <c r="L2301" s="51">
        <v>165800</v>
      </c>
      <c r="M2301" s="51">
        <v>165800</v>
      </c>
      <c r="N2301" s="51">
        <v>165800</v>
      </c>
      <c r="O2301" s="51">
        <v>165800</v>
      </c>
      <c r="P2301" s="51">
        <v>165800</v>
      </c>
      <c r="Q2301" s="51">
        <v>165800</v>
      </c>
      <c r="R2301" s="51">
        <v>165800</v>
      </c>
      <c r="S2301" s="51">
        <v>165800</v>
      </c>
      <c r="T2301" s="51">
        <v>165800</v>
      </c>
    </row>
    <row r="2302" spans="1:20" s="10" customFormat="1" ht="65.099999999999994" customHeight="1" x14ac:dyDescent="0.3">
      <c r="A2302" s="13">
        <v>2262</v>
      </c>
      <c r="B2302" s="376"/>
      <c r="C2302" s="55" t="s">
        <v>2461</v>
      </c>
      <c r="D2302" s="56" t="s">
        <v>2312</v>
      </c>
      <c r="E2302" s="55"/>
      <c r="F2302" s="53" t="s">
        <v>2467</v>
      </c>
      <c r="G2302" s="376"/>
      <c r="H2302" s="54" t="s">
        <v>44</v>
      </c>
      <c r="I2302" s="55"/>
      <c r="J2302" s="389"/>
      <c r="K2302" s="388"/>
      <c r="L2302" s="51">
        <v>295500</v>
      </c>
      <c r="M2302" s="51">
        <v>295500</v>
      </c>
      <c r="N2302" s="51">
        <v>295500</v>
      </c>
      <c r="O2302" s="51">
        <v>295500</v>
      </c>
      <c r="P2302" s="51">
        <v>295500</v>
      </c>
      <c r="Q2302" s="51">
        <v>295500</v>
      </c>
      <c r="R2302" s="51">
        <v>295500</v>
      </c>
      <c r="S2302" s="51">
        <v>295500</v>
      </c>
      <c r="T2302" s="51">
        <v>295500</v>
      </c>
    </row>
    <row r="2303" spans="1:20" s="10" customFormat="1" ht="65.099999999999994" customHeight="1" x14ac:dyDescent="0.3">
      <c r="A2303" s="13">
        <v>2263</v>
      </c>
      <c r="B2303" s="376"/>
      <c r="C2303" s="55" t="s">
        <v>2468</v>
      </c>
      <c r="D2303" s="56" t="s">
        <v>2312</v>
      </c>
      <c r="E2303" s="55"/>
      <c r="F2303" s="53" t="s">
        <v>2469</v>
      </c>
      <c r="G2303" s="376"/>
      <c r="H2303" s="54" t="s">
        <v>44</v>
      </c>
      <c r="I2303" s="55"/>
      <c r="J2303" s="389"/>
      <c r="K2303" s="388"/>
      <c r="L2303" s="51">
        <v>316000</v>
      </c>
      <c r="M2303" s="51">
        <v>316000</v>
      </c>
      <c r="N2303" s="51">
        <v>316000</v>
      </c>
      <c r="O2303" s="51">
        <v>316000</v>
      </c>
      <c r="P2303" s="51">
        <v>316000</v>
      </c>
      <c r="Q2303" s="51">
        <v>316000</v>
      </c>
      <c r="R2303" s="51">
        <v>316000</v>
      </c>
      <c r="S2303" s="51">
        <v>316000</v>
      </c>
      <c r="T2303" s="51">
        <v>316000</v>
      </c>
    </row>
    <row r="2304" spans="1:20" s="10" customFormat="1" ht="65.099999999999994" customHeight="1" x14ac:dyDescent="0.3">
      <c r="A2304" s="13">
        <v>2264</v>
      </c>
      <c r="B2304" s="376"/>
      <c r="C2304" s="55" t="s">
        <v>2468</v>
      </c>
      <c r="D2304" s="56" t="s">
        <v>2312</v>
      </c>
      <c r="E2304" s="55"/>
      <c r="F2304" s="53" t="s">
        <v>2470</v>
      </c>
      <c r="G2304" s="376"/>
      <c r="H2304" s="54" t="s">
        <v>44</v>
      </c>
      <c r="I2304" s="55"/>
      <c r="J2304" s="389"/>
      <c r="K2304" s="388"/>
      <c r="L2304" s="51">
        <v>354000</v>
      </c>
      <c r="M2304" s="51">
        <v>354000</v>
      </c>
      <c r="N2304" s="51">
        <v>354000</v>
      </c>
      <c r="O2304" s="51">
        <v>354000</v>
      </c>
      <c r="P2304" s="51">
        <v>354000</v>
      </c>
      <c r="Q2304" s="51">
        <v>354000</v>
      </c>
      <c r="R2304" s="51">
        <v>354000</v>
      </c>
      <c r="S2304" s="51">
        <v>354000</v>
      </c>
      <c r="T2304" s="51">
        <v>354000</v>
      </c>
    </row>
    <row r="2305" spans="1:20" s="10" customFormat="1" ht="65.099999999999994" customHeight="1" x14ac:dyDescent="0.3">
      <c r="A2305" s="13">
        <v>2265</v>
      </c>
      <c r="B2305" s="376"/>
      <c r="C2305" s="55" t="s">
        <v>2468</v>
      </c>
      <c r="D2305" s="56" t="s">
        <v>2312</v>
      </c>
      <c r="E2305" s="55"/>
      <c r="F2305" s="53" t="s">
        <v>2471</v>
      </c>
      <c r="G2305" s="376"/>
      <c r="H2305" s="54" t="s">
        <v>44</v>
      </c>
      <c r="I2305" s="55"/>
      <c r="J2305" s="389"/>
      <c r="K2305" s="388"/>
      <c r="L2305" s="51">
        <v>455000</v>
      </c>
      <c r="M2305" s="51">
        <v>455000</v>
      </c>
      <c r="N2305" s="51">
        <v>455000</v>
      </c>
      <c r="O2305" s="51">
        <v>455000</v>
      </c>
      <c r="P2305" s="51">
        <v>455000</v>
      </c>
      <c r="Q2305" s="51">
        <v>455000</v>
      </c>
      <c r="R2305" s="51">
        <v>455000</v>
      </c>
      <c r="S2305" s="51">
        <v>455000</v>
      </c>
      <c r="T2305" s="51">
        <v>455000</v>
      </c>
    </row>
    <row r="2306" spans="1:20" s="10" customFormat="1" ht="65.099999999999994" customHeight="1" x14ac:dyDescent="0.3">
      <c r="A2306" s="13">
        <v>2266</v>
      </c>
      <c r="B2306" s="376"/>
      <c r="C2306" s="55" t="s">
        <v>2468</v>
      </c>
      <c r="D2306" s="56" t="s">
        <v>2312</v>
      </c>
      <c r="E2306" s="55"/>
      <c r="F2306" s="53" t="s">
        <v>2472</v>
      </c>
      <c r="G2306" s="376"/>
      <c r="H2306" s="54" t="s">
        <v>44</v>
      </c>
      <c r="I2306" s="55"/>
      <c r="J2306" s="389"/>
      <c r="K2306" s="388"/>
      <c r="L2306" s="51">
        <v>510000</v>
      </c>
      <c r="M2306" s="51">
        <v>510000</v>
      </c>
      <c r="N2306" s="51">
        <v>510000</v>
      </c>
      <c r="O2306" s="51">
        <v>510000</v>
      </c>
      <c r="P2306" s="51">
        <v>510000</v>
      </c>
      <c r="Q2306" s="51">
        <v>510000</v>
      </c>
      <c r="R2306" s="51">
        <v>510000</v>
      </c>
      <c r="S2306" s="51">
        <v>510000</v>
      </c>
      <c r="T2306" s="51">
        <v>510000</v>
      </c>
    </row>
    <row r="2307" spans="1:20" s="10" customFormat="1" ht="65.099999999999994" customHeight="1" x14ac:dyDescent="0.3">
      <c r="A2307" s="13">
        <v>2267</v>
      </c>
      <c r="B2307" s="376"/>
      <c r="C2307" s="55" t="s">
        <v>2468</v>
      </c>
      <c r="D2307" s="56" t="s">
        <v>2312</v>
      </c>
      <c r="E2307" s="55"/>
      <c r="F2307" s="53" t="s">
        <v>2473</v>
      </c>
      <c r="G2307" s="376"/>
      <c r="H2307" s="54" t="s">
        <v>44</v>
      </c>
      <c r="I2307" s="55"/>
      <c r="J2307" s="389"/>
      <c r="K2307" s="388"/>
      <c r="L2307" s="51">
        <v>600000</v>
      </c>
      <c r="M2307" s="51">
        <v>600000</v>
      </c>
      <c r="N2307" s="51">
        <v>600000</v>
      </c>
      <c r="O2307" s="51">
        <v>600000</v>
      </c>
      <c r="P2307" s="51">
        <v>600000</v>
      </c>
      <c r="Q2307" s="51">
        <v>600000</v>
      </c>
      <c r="R2307" s="51">
        <v>600000</v>
      </c>
      <c r="S2307" s="51">
        <v>600000</v>
      </c>
      <c r="T2307" s="51">
        <v>600000</v>
      </c>
    </row>
    <row r="2308" spans="1:20" s="10" customFormat="1" ht="65.099999999999994" customHeight="1" x14ac:dyDescent="0.3">
      <c r="A2308" s="13">
        <v>2268</v>
      </c>
      <c r="B2308" s="376"/>
      <c r="C2308" s="55" t="s">
        <v>2468</v>
      </c>
      <c r="D2308" s="56" t="s">
        <v>2312</v>
      </c>
      <c r="E2308" s="55"/>
      <c r="F2308" s="53" t="s">
        <v>2474</v>
      </c>
      <c r="G2308" s="376"/>
      <c r="H2308" s="54" t="s">
        <v>44</v>
      </c>
      <c r="I2308" s="55"/>
      <c r="J2308" s="389"/>
      <c r="K2308" s="388"/>
      <c r="L2308" s="51">
        <v>672000</v>
      </c>
      <c r="M2308" s="51">
        <v>672000</v>
      </c>
      <c r="N2308" s="51">
        <v>672000</v>
      </c>
      <c r="O2308" s="51">
        <v>672000</v>
      </c>
      <c r="P2308" s="51">
        <v>672000</v>
      </c>
      <c r="Q2308" s="51">
        <v>672000</v>
      </c>
      <c r="R2308" s="51">
        <v>672000</v>
      </c>
      <c r="S2308" s="51">
        <v>672000</v>
      </c>
      <c r="T2308" s="51">
        <v>672000</v>
      </c>
    </row>
    <row r="2309" spans="1:20" s="10" customFormat="1" ht="65.099999999999994" customHeight="1" x14ac:dyDescent="0.3">
      <c r="A2309" s="13">
        <v>2269</v>
      </c>
      <c r="B2309" s="376"/>
      <c r="C2309" s="55" t="s">
        <v>2468</v>
      </c>
      <c r="D2309" s="56" t="s">
        <v>2312</v>
      </c>
      <c r="E2309" s="55"/>
      <c r="F2309" s="53" t="s">
        <v>2475</v>
      </c>
      <c r="G2309" s="376"/>
      <c r="H2309" s="54" t="s">
        <v>44</v>
      </c>
      <c r="I2309" s="55"/>
      <c r="J2309" s="389"/>
      <c r="K2309" s="388"/>
      <c r="L2309" s="51">
        <v>645000</v>
      </c>
      <c r="M2309" s="51">
        <v>645000</v>
      </c>
      <c r="N2309" s="51">
        <v>645000</v>
      </c>
      <c r="O2309" s="51">
        <v>645000</v>
      </c>
      <c r="P2309" s="51">
        <v>645000</v>
      </c>
      <c r="Q2309" s="51">
        <v>645000</v>
      </c>
      <c r="R2309" s="51">
        <v>645000</v>
      </c>
      <c r="S2309" s="51">
        <v>645000</v>
      </c>
      <c r="T2309" s="51">
        <v>645000</v>
      </c>
    </row>
    <row r="2310" spans="1:20" s="10" customFormat="1" ht="65.099999999999994" customHeight="1" x14ac:dyDescent="0.3">
      <c r="A2310" s="13">
        <v>2270</v>
      </c>
      <c r="B2310" s="376"/>
      <c r="C2310" s="55" t="s">
        <v>2468</v>
      </c>
      <c r="D2310" s="56" t="s">
        <v>2312</v>
      </c>
      <c r="E2310" s="55"/>
      <c r="F2310" s="53" t="s">
        <v>2476</v>
      </c>
      <c r="G2310" s="376"/>
      <c r="H2310" s="54" t="s">
        <v>44</v>
      </c>
      <c r="I2310" s="55"/>
      <c r="J2310" s="389"/>
      <c r="K2310" s="388"/>
      <c r="L2310" s="51">
        <v>800000</v>
      </c>
      <c r="M2310" s="51">
        <v>800000</v>
      </c>
      <c r="N2310" s="51">
        <v>800000</v>
      </c>
      <c r="O2310" s="51">
        <v>800000</v>
      </c>
      <c r="P2310" s="51">
        <v>800000</v>
      </c>
      <c r="Q2310" s="51">
        <v>800000</v>
      </c>
      <c r="R2310" s="51">
        <v>800000</v>
      </c>
      <c r="S2310" s="51">
        <v>800000</v>
      </c>
      <c r="T2310" s="51">
        <v>800000</v>
      </c>
    </row>
    <row r="2311" spans="1:20" s="10" customFormat="1" ht="65.099999999999994" customHeight="1" x14ac:dyDescent="0.3">
      <c r="A2311" s="13">
        <v>2271</v>
      </c>
      <c r="B2311" s="376"/>
      <c r="C2311" s="55" t="s">
        <v>2468</v>
      </c>
      <c r="D2311" s="56" t="s">
        <v>2312</v>
      </c>
      <c r="E2311" s="55"/>
      <c r="F2311" s="53" t="s">
        <v>2477</v>
      </c>
      <c r="G2311" s="376"/>
      <c r="H2311" s="54" t="s">
        <v>44</v>
      </c>
      <c r="I2311" s="55"/>
      <c r="J2311" s="389"/>
      <c r="K2311" s="388"/>
      <c r="L2311" s="51">
        <v>1110000</v>
      </c>
      <c r="M2311" s="51">
        <v>1110000</v>
      </c>
      <c r="N2311" s="51">
        <v>1110000</v>
      </c>
      <c r="O2311" s="51">
        <v>1110000</v>
      </c>
      <c r="P2311" s="51">
        <v>1110000</v>
      </c>
      <c r="Q2311" s="51">
        <v>1110000</v>
      </c>
      <c r="R2311" s="51">
        <v>1110000</v>
      </c>
      <c r="S2311" s="51">
        <v>1110000</v>
      </c>
      <c r="T2311" s="51">
        <v>1110000</v>
      </c>
    </row>
    <row r="2312" spans="1:20" s="10" customFormat="1" ht="65.099999999999994" customHeight="1" x14ac:dyDescent="0.3">
      <c r="A2312" s="13">
        <v>2272</v>
      </c>
      <c r="B2312" s="376"/>
      <c r="C2312" s="55" t="s">
        <v>2468</v>
      </c>
      <c r="D2312" s="56" t="s">
        <v>2312</v>
      </c>
      <c r="E2312" s="55"/>
      <c r="F2312" s="53" t="s">
        <v>2478</v>
      </c>
      <c r="G2312" s="376"/>
      <c r="H2312" s="54" t="s">
        <v>44</v>
      </c>
      <c r="I2312" s="55"/>
      <c r="J2312" s="389"/>
      <c r="K2312" s="388"/>
      <c r="L2312" s="51">
        <v>1463000</v>
      </c>
      <c r="M2312" s="51">
        <v>1463000</v>
      </c>
      <c r="N2312" s="51">
        <v>1463000</v>
      </c>
      <c r="O2312" s="51">
        <v>1463000</v>
      </c>
      <c r="P2312" s="51">
        <v>1463000</v>
      </c>
      <c r="Q2312" s="51">
        <v>1463000</v>
      </c>
      <c r="R2312" s="51">
        <v>1463000</v>
      </c>
      <c r="S2312" s="51">
        <v>1463000</v>
      </c>
      <c r="T2312" s="51">
        <v>1463000</v>
      </c>
    </row>
    <row r="2313" spans="1:20" s="10" customFormat="1" ht="65.099999999999994" customHeight="1" x14ac:dyDescent="0.3">
      <c r="A2313" s="13">
        <v>2273</v>
      </c>
      <c r="B2313" s="376"/>
      <c r="C2313" s="55" t="s">
        <v>2468</v>
      </c>
      <c r="D2313" s="56" t="s">
        <v>2312</v>
      </c>
      <c r="E2313" s="55"/>
      <c r="F2313" s="53" t="s">
        <v>2479</v>
      </c>
      <c r="G2313" s="376"/>
      <c r="H2313" s="54" t="s">
        <v>44</v>
      </c>
      <c r="I2313" s="55"/>
      <c r="J2313" s="389"/>
      <c r="K2313" s="388"/>
      <c r="L2313" s="51">
        <v>1660000</v>
      </c>
      <c r="M2313" s="51">
        <v>1660000</v>
      </c>
      <c r="N2313" s="51">
        <v>1660000</v>
      </c>
      <c r="O2313" s="51">
        <v>1660000</v>
      </c>
      <c r="P2313" s="51">
        <v>1660000</v>
      </c>
      <c r="Q2313" s="51">
        <v>1660000</v>
      </c>
      <c r="R2313" s="51">
        <v>1660000</v>
      </c>
      <c r="S2313" s="51">
        <v>1660000</v>
      </c>
      <c r="T2313" s="51">
        <v>1660000</v>
      </c>
    </row>
    <row r="2314" spans="1:20" s="10" customFormat="1" ht="65.099999999999994" customHeight="1" x14ac:dyDescent="0.3">
      <c r="A2314" s="13">
        <v>2274</v>
      </c>
      <c r="B2314" s="376"/>
      <c r="C2314" s="55" t="s">
        <v>2468</v>
      </c>
      <c r="D2314" s="56" t="s">
        <v>2312</v>
      </c>
      <c r="E2314" s="55"/>
      <c r="F2314" s="53" t="s">
        <v>2480</v>
      </c>
      <c r="G2314" s="376"/>
      <c r="H2314" s="54" t="s">
        <v>44</v>
      </c>
      <c r="I2314" s="55"/>
      <c r="J2314" s="389"/>
      <c r="K2314" s="388"/>
      <c r="L2314" s="51">
        <v>2400000</v>
      </c>
      <c r="M2314" s="51">
        <v>2400000</v>
      </c>
      <c r="N2314" s="51">
        <v>2400000</v>
      </c>
      <c r="O2314" s="51">
        <v>2400000</v>
      </c>
      <c r="P2314" s="51">
        <v>2400000</v>
      </c>
      <c r="Q2314" s="51">
        <v>2400000</v>
      </c>
      <c r="R2314" s="51">
        <v>2400000</v>
      </c>
      <c r="S2314" s="51">
        <v>2400000</v>
      </c>
      <c r="T2314" s="51">
        <v>2400000</v>
      </c>
    </row>
    <row r="2315" spans="1:20" s="10" customFormat="1" ht="65.099999999999994" customHeight="1" x14ac:dyDescent="0.3">
      <c r="A2315" s="13">
        <v>2275</v>
      </c>
      <c r="B2315" s="376"/>
      <c r="C2315" s="55" t="s">
        <v>2468</v>
      </c>
      <c r="D2315" s="56" t="s">
        <v>2312</v>
      </c>
      <c r="E2315" s="55"/>
      <c r="F2315" s="53" t="s">
        <v>2481</v>
      </c>
      <c r="G2315" s="376"/>
      <c r="H2315" s="54" t="s">
        <v>44</v>
      </c>
      <c r="I2315" s="55"/>
      <c r="J2315" s="389"/>
      <c r="K2315" s="388"/>
      <c r="L2315" s="51">
        <v>2488000</v>
      </c>
      <c r="M2315" s="51">
        <v>2488000</v>
      </c>
      <c r="N2315" s="51">
        <v>2488000</v>
      </c>
      <c r="O2315" s="51">
        <v>2488000</v>
      </c>
      <c r="P2315" s="51">
        <v>2488000</v>
      </c>
      <c r="Q2315" s="51">
        <v>2488000</v>
      </c>
      <c r="R2315" s="51">
        <v>2488000</v>
      </c>
      <c r="S2315" s="51">
        <v>2488000</v>
      </c>
      <c r="T2315" s="51">
        <v>2488000</v>
      </c>
    </row>
    <row r="2316" spans="1:20" s="10" customFormat="1" ht="65.099999999999994" customHeight="1" x14ac:dyDescent="0.3">
      <c r="A2316" s="13">
        <v>2276</v>
      </c>
      <c r="B2316" s="376"/>
      <c r="C2316" s="55" t="s">
        <v>2468</v>
      </c>
      <c r="D2316" s="56" t="s">
        <v>2312</v>
      </c>
      <c r="E2316" s="55"/>
      <c r="F2316" s="53" t="s">
        <v>2482</v>
      </c>
      <c r="G2316" s="376"/>
      <c r="H2316" s="54" t="s">
        <v>44</v>
      </c>
      <c r="I2316" s="55"/>
      <c r="J2316" s="389"/>
      <c r="K2316" s="388"/>
      <c r="L2316" s="51">
        <v>3012000</v>
      </c>
      <c r="M2316" s="51">
        <v>3012000</v>
      </c>
      <c r="N2316" s="51">
        <v>3012000</v>
      </c>
      <c r="O2316" s="51">
        <v>3012000</v>
      </c>
      <c r="P2316" s="51">
        <v>3012000</v>
      </c>
      <c r="Q2316" s="51">
        <v>3012000</v>
      </c>
      <c r="R2316" s="51">
        <v>3012000</v>
      </c>
      <c r="S2316" s="51">
        <v>3012000</v>
      </c>
      <c r="T2316" s="51">
        <v>3012000</v>
      </c>
    </row>
    <row r="2317" spans="1:20" s="10" customFormat="1" ht="65.099999999999994" customHeight="1" x14ac:dyDescent="0.3">
      <c r="A2317" s="13">
        <v>2277</v>
      </c>
      <c r="B2317" s="376"/>
      <c r="C2317" s="55" t="s">
        <v>2468</v>
      </c>
      <c r="D2317" s="56" t="s">
        <v>2312</v>
      </c>
      <c r="E2317" s="55"/>
      <c r="F2317" s="53" t="s">
        <v>2483</v>
      </c>
      <c r="G2317" s="376"/>
      <c r="H2317" s="54" t="s">
        <v>44</v>
      </c>
      <c r="I2317" s="55"/>
      <c r="J2317" s="389"/>
      <c r="K2317" s="388"/>
      <c r="L2317" s="51">
        <v>4232000</v>
      </c>
      <c r="M2317" s="51">
        <v>4232000</v>
      </c>
      <c r="N2317" s="51">
        <v>4232000</v>
      </c>
      <c r="O2317" s="51">
        <v>4232000</v>
      </c>
      <c r="P2317" s="51">
        <v>4232000</v>
      </c>
      <c r="Q2317" s="51">
        <v>4232000</v>
      </c>
      <c r="R2317" s="51">
        <v>4232000</v>
      </c>
      <c r="S2317" s="51">
        <v>4232000</v>
      </c>
      <c r="T2317" s="51">
        <v>4232000</v>
      </c>
    </row>
    <row r="2318" spans="1:20" s="10" customFormat="1" ht="65.099999999999994" customHeight="1" x14ac:dyDescent="0.3">
      <c r="A2318" s="13">
        <v>2278</v>
      </c>
      <c r="B2318" s="376"/>
      <c r="C2318" s="55" t="s">
        <v>2468</v>
      </c>
      <c r="D2318" s="56" t="s">
        <v>2312</v>
      </c>
      <c r="E2318" s="55"/>
      <c r="F2318" s="53" t="s">
        <v>2484</v>
      </c>
      <c r="G2318" s="376"/>
      <c r="H2318" s="54" t="s">
        <v>44</v>
      </c>
      <c r="I2318" s="55"/>
      <c r="J2318" s="389"/>
      <c r="K2318" s="388"/>
      <c r="L2318" s="51">
        <v>5594000</v>
      </c>
      <c r="M2318" s="51">
        <v>5594000</v>
      </c>
      <c r="N2318" s="51">
        <v>5594000</v>
      </c>
      <c r="O2318" s="51">
        <v>5594000</v>
      </c>
      <c r="P2318" s="51">
        <v>5594000</v>
      </c>
      <c r="Q2318" s="51">
        <v>5594000</v>
      </c>
      <c r="R2318" s="51">
        <v>5594000</v>
      </c>
      <c r="S2318" s="51">
        <v>5594000</v>
      </c>
      <c r="T2318" s="51">
        <v>5594000</v>
      </c>
    </row>
    <row r="2319" spans="1:20" s="10" customFormat="1" ht="82.5" customHeight="1" x14ac:dyDescent="0.3">
      <c r="A2319" s="13">
        <v>2279</v>
      </c>
      <c r="B2319" s="376" t="s">
        <v>34</v>
      </c>
      <c r="C2319" s="55" t="s">
        <v>1127</v>
      </c>
      <c r="D2319" s="56" t="s">
        <v>1128</v>
      </c>
      <c r="E2319" s="373" t="s">
        <v>1129</v>
      </c>
      <c r="F2319" s="53" t="s">
        <v>1130</v>
      </c>
      <c r="G2319" s="376" t="s">
        <v>2534</v>
      </c>
      <c r="H2319" s="55" t="s">
        <v>1131</v>
      </c>
      <c r="I2319" s="373" t="s">
        <v>1132</v>
      </c>
      <c r="J2319" s="389" t="s">
        <v>1133</v>
      </c>
      <c r="K2319" s="53"/>
      <c r="L2319" s="51">
        <v>804355.09090909106</v>
      </c>
      <c r="M2319" s="51">
        <v>804355.09090909106</v>
      </c>
      <c r="N2319" s="51">
        <v>965226.10909090925</v>
      </c>
      <c r="O2319" s="51">
        <v>965226.10909090925</v>
      </c>
      <c r="P2319" s="51">
        <v>965226.10909090925</v>
      </c>
      <c r="Q2319" s="51">
        <v>965226.10909090925</v>
      </c>
      <c r="R2319" s="51">
        <v>965226.10909090925</v>
      </c>
      <c r="S2319" s="51">
        <v>965226.10909090925</v>
      </c>
      <c r="T2319" s="51">
        <v>965226.10909090925</v>
      </c>
    </row>
    <row r="2320" spans="1:20" s="10" customFormat="1" ht="102.75" customHeight="1" x14ac:dyDescent="0.3">
      <c r="A2320" s="13">
        <v>2280</v>
      </c>
      <c r="B2320" s="376"/>
      <c r="C2320" s="55" t="s">
        <v>1127</v>
      </c>
      <c r="D2320" s="56" t="s">
        <v>1128</v>
      </c>
      <c r="E2320" s="373"/>
      <c r="F2320" s="53" t="s">
        <v>2559</v>
      </c>
      <c r="G2320" s="376"/>
      <c r="H2320" s="55" t="s">
        <v>1131</v>
      </c>
      <c r="I2320" s="373"/>
      <c r="J2320" s="389"/>
      <c r="K2320" s="53"/>
      <c r="L2320" s="51">
        <v>1157793.925909091</v>
      </c>
      <c r="M2320" s="51">
        <v>1157793.925909091</v>
      </c>
      <c r="N2320" s="51">
        <v>1389352.7110909091</v>
      </c>
      <c r="O2320" s="51">
        <v>1389352.7110909091</v>
      </c>
      <c r="P2320" s="51">
        <v>1389352.7110909091</v>
      </c>
      <c r="Q2320" s="51">
        <v>1389352.7110909091</v>
      </c>
      <c r="R2320" s="51">
        <v>1389352.7110909091</v>
      </c>
      <c r="S2320" s="51">
        <v>1389352.7110909091</v>
      </c>
      <c r="T2320" s="51">
        <v>1389352.7110909091</v>
      </c>
    </row>
    <row r="2321" spans="1:20" s="10" customFormat="1" ht="65.099999999999994" customHeight="1" x14ac:dyDescent="0.3">
      <c r="A2321" s="13">
        <v>2281</v>
      </c>
      <c r="B2321" s="376"/>
      <c r="C2321" s="55" t="s">
        <v>1127</v>
      </c>
      <c r="D2321" s="56" t="s">
        <v>1128</v>
      </c>
      <c r="E2321" s="54" t="s">
        <v>44</v>
      </c>
      <c r="F2321" s="53" t="s">
        <v>1134</v>
      </c>
      <c r="G2321" s="376"/>
      <c r="H2321" s="55" t="s">
        <v>1131</v>
      </c>
      <c r="I2321" s="373"/>
      <c r="J2321" s="389"/>
      <c r="K2321" s="53"/>
      <c r="L2321" s="51">
        <v>1443591.7058181819</v>
      </c>
      <c r="M2321" s="51">
        <v>1443591.7058181819</v>
      </c>
      <c r="N2321" s="51">
        <v>1732310.0469818183</v>
      </c>
      <c r="O2321" s="51">
        <v>1732310.0469818183</v>
      </c>
      <c r="P2321" s="51">
        <v>1732310.0469818183</v>
      </c>
      <c r="Q2321" s="51">
        <v>1732310.0469818183</v>
      </c>
      <c r="R2321" s="51">
        <v>1732310.0469818183</v>
      </c>
      <c r="S2321" s="51">
        <v>1732310.0469818183</v>
      </c>
      <c r="T2321" s="51">
        <v>1732310.0469818183</v>
      </c>
    </row>
    <row r="2322" spans="1:20" s="10" customFormat="1" ht="65.099999999999994" customHeight="1" x14ac:dyDescent="0.3">
      <c r="A2322" s="13">
        <v>2282</v>
      </c>
      <c r="B2322" s="376"/>
      <c r="C2322" s="55" t="s">
        <v>1127</v>
      </c>
      <c r="D2322" s="56" t="s">
        <v>1128</v>
      </c>
      <c r="E2322" s="54" t="s">
        <v>44</v>
      </c>
      <c r="F2322" s="53" t="s">
        <v>2558</v>
      </c>
      <c r="G2322" s="376"/>
      <c r="H2322" s="55" t="s">
        <v>1131</v>
      </c>
      <c r="I2322" s="373"/>
      <c r="J2322" s="389"/>
      <c r="K2322" s="53"/>
      <c r="L2322" s="51">
        <v>1506175.1612727274</v>
      </c>
      <c r="M2322" s="51">
        <v>1506175.1612727274</v>
      </c>
      <c r="N2322" s="51">
        <v>1807410.1935272729</v>
      </c>
      <c r="O2322" s="51">
        <v>1807410.1935272729</v>
      </c>
      <c r="P2322" s="51">
        <v>1807410.1935272729</v>
      </c>
      <c r="Q2322" s="51">
        <v>1807410.1935272729</v>
      </c>
      <c r="R2322" s="51">
        <v>1807410.1935272729</v>
      </c>
      <c r="S2322" s="51">
        <v>1807410.1935272729</v>
      </c>
      <c r="T2322" s="51">
        <v>1807410.1935272729</v>
      </c>
    </row>
    <row r="2323" spans="1:20" s="10" customFormat="1" ht="65.099999999999994" customHeight="1" x14ac:dyDescent="0.3">
      <c r="A2323" s="13">
        <v>2283</v>
      </c>
      <c r="B2323" s="376"/>
      <c r="C2323" s="55" t="s">
        <v>1127</v>
      </c>
      <c r="D2323" s="56" t="s">
        <v>1128</v>
      </c>
      <c r="E2323" s="54" t="s">
        <v>44</v>
      </c>
      <c r="F2323" s="53" t="s">
        <v>1135</v>
      </c>
      <c r="G2323" s="376"/>
      <c r="H2323" s="55" t="s">
        <v>1131</v>
      </c>
      <c r="I2323" s="54" t="s">
        <v>44</v>
      </c>
      <c r="J2323" s="389"/>
      <c r="K2323" s="53"/>
      <c r="L2323" s="51">
        <v>272238.03122727276</v>
      </c>
      <c r="M2323" s="51">
        <v>272238.03122727276</v>
      </c>
      <c r="N2323" s="51">
        <v>326685.63747272728</v>
      </c>
      <c r="O2323" s="51">
        <v>326685.63747272728</v>
      </c>
      <c r="P2323" s="51">
        <v>326685.63747272728</v>
      </c>
      <c r="Q2323" s="51">
        <v>326685.63747272728</v>
      </c>
      <c r="R2323" s="51">
        <v>326685.63747272728</v>
      </c>
      <c r="S2323" s="51">
        <v>326685.63747272728</v>
      </c>
      <c r="T2323" s="51">
        <v>326685.63747272728</v>
      </c>
    </row>
    <row r="2324" spans="1:20" s="10" customFormat="1" ht="65.099999999999994" customHeight="1" x14ac:dyDescent="0.3">
      <c r="A2324" s="13">
        <v>2284</v>
      </c>
      <c r="B2324" s="376"/>
      <c r="C2324" s="55" t="s">
        <v>1127</v>
      </c>
      <c r="D2324" s="56" t="s">
        <v>1128</v>
      </c>
      <c r="E2324" s="54" t="s">
        <v>44</v>
      </c>
      <c r="F2324" s="53" t="s">
        <v>1136</v>
      </c>
      <c r="G2324" s="376"/>
      <c r="H2324" s="55" t="s">
        <v>1131</v>
      </c>
      <c r="I2324" s="54" t="s">
        <v>44</v>
      </c>
      <c r="J2324" s="389"/>
      <c r="K2324" s="53"/>
      <c r="L2324" s="51">
        <v>837575.24549999984</v>
      </c>
      <c r="M2324" s="51">
        <v>837575.24549999984</v>
      </c>
      <c r="N2324" s="51">
        <v>1005090.2945999998</v>
      </c>
      <c r="O2324" s="51">
        <v>1005090.2945999998</v>
      </c>
      <c r="P2324" s="51">
        <v>1005090.2945999998</v>
      </c>
      <c r="Q2324" s="51">
        <v>1005090.2945999998</v>
      </c>
      <c r="R2324" s="51">
        <v>1005090.2945999998</v>
      </c>
      <c r="S2324" s="51">
        <v>1005090.2945999998</v>
      </c>
      <c r="T2324" s="51">
        <v>1005090.2945999998</v>
      </c>
    </row>
    <row r="2325" spans="1:20" s="10" customFormat="1" ht="65.099999999999994" customHeight="1" x14ac:dyDescent="0.3">
      <c r="A2325" s="13">
        <v>2285</v>
      </c>
      <c r="B2325" s="376"/>
      <c r="C2325" s="55" t="s">
        <v>1127</v>
      </c>
      <c r="D2325" s="56" t="s">
        <v>1128</v>
      </c>
      <c r="E2325" s="54" t="s">
        <v>44</v>
      </c>
      <c r="F2325" s="53" t="s">
        <v>2557</v>
      </c>
      <c r="G2325" s="376"/>
      <c r="H2325" s="55" t="s">
        <v>1131</v>
      </c>
      <c r="I2325" s="54" t="s">
        <v>44</v>
      </c>
      <c r="J2325" s="389"/>
      <c r="K2325" s="53"/>
      <c r="L2325" s="51">
        <v>1198473.1719545454</v>
      </c>
      <c r="M2325" s="51">
        <v>1198473.1719545454</v>
      </c>
      <c r="N2325" s="51">
        <v>1438167.8063454544</v>
      </c>
      <c r="O2325" s="51">
        <v>1438167.8063454544</v>
      </c>
      <c r="P2325" s="51">
        <v>1438167.8063454544</v>
      </c>
      <c r="Q2325" s="51">
        <v>1438167.8063454544</v>
      </c>
      <c r="R2325" s="51">
        <v>1438167.8063454544</v>
      </c>
      <c r="S2325" s="51">
        <v>1438167.8063454544</v>
      </c>
      <c r="T2325" s="51">
        <v>1438167.8063454544</v>
      </c>
    </row>
    <row r="2326" spans="1:20" s="10" customFormat="1" ht="65.099999999999994" customHeight="1" x14ac:dyDescent="0.3">
      <c r="A2326" s="13">
        <v>2286</v>
      </c>
      <c r="B2326" s="376"/>
      <c r="C2326" s="55" t="s">
        <v>1127</v>
      </c>
      <c r="D2326" s="56" t="s">
        <v>1128</v>
      </c>
      <c r="E2326" s="54" t="s">
        <v>44</v>
      </c>
      <c r="F2326" s="53" t="s">
        <v>2556</v>
      </c>
      <c r="G2326" s="376"/>
      <c r="H2326" s="55" t="s">
        <v>1131</v>
      </c>
      <c r="I2326" s="54" t="s">
        <v>44</v>
      </c>
      <c r="J2326" s="389"/>
      <c r="K2326" s="53"/>
      <c r="L2326" s="51">
        <v>1494701.5277727272</v>
      </c>
      <c r="M2326" s="51">
        <v>1494701.5277727272</v>
      </c>
      <c r="N2326" s="51">
        <v>1793641.8333272727</v>
      </c>
      <c r="O2326" s="51">
        <v>1793641.8333272727</v>
      </c>
      <c r="P2326" s="51">
        <v>1793641.8333272727</v>
      </c>
      <c r="Q2326" s="51">
        <v>1793641.8333272727</v>
      </c>
      <c r="R2326" s="51">
        <v>1793641.8333272727</v>
      </c>
      <c r="S2326" s="51">
        <v>1793641.8333272727</v>
      </c>
      <c r="T2326" s="51">
        <v>1793641.8333272727</v>
      </c>
    </row>
    <row r="2327" spans="1:20" s="10" customFormat="1" ht="65.099999999999994" customHeight="1" x14ac:dyDescent="0.3">
      <c r="A2327" s="13">
        <v>2287</v>
      </c>
      <c r="B2327" s="376"/>
      <c r="C2327" s="55" t="s">
        <v>1127</v>
      </c>
      <c r="D2327" s="56" t="s">
        <v>1128</v>
      </c>
      <c r="E2327" s="54" t="s">
        <v>44</v>
      </c>
      <c r="F2327" s="53" t="s">
        <v>1137</v>
      </c>
      <c r="G2327" s="376"/>
      <c r="H2327" s="55" t="s">
        <v>1131</v>
      </c>
      <c r="I2327" s="54" t="s">
        <v>44</v>
      </c>
      <c r="J2327" s="389"/>
      <c r="K2327" s="53"/>
      <c r="L2327" s="51">
        <v>283711.66472727276</v>
      </c>
      <c r="M2327" s="51">
        <v>283711.66472727276</v>
      </c>
      <c r="N2327" s="51">
        <v>340453.99767272727</v>
      </c>
      <c r="O2327" s="51">
        <v>340453.99767272727</v>
      </c>
      <c r="P2327" s="51">
        <v>340453.99767272727</v>
      </c>
      <c r="Q2327" s="51">
        <v>340453.99767272727</v>
      </c>
      <c r="R2327" s="51">
        <v>340453.99767272727</v>
      </c>
      <c r="S2327" s="51">
        <v>340453.99767272727</v>
      </c>
      <c r="T2327" s="51">
        <v>340453.99767272727</v>
      </c>
    </row>
    <row r="2328" spans="1:20" s="10" customFormat="1" ht="65.099999999999994" customHeight="1" x14ac:dyDescent="0.3">
      <c r="A2328" s="13">
        <v>2288</v>
      </c>
      <c r="B2328" s="376"/>
      <c r="C2328" s="55" t="s">
        <v>1138</v>
      </c>
      <c r="D2328" s="56" t="s">
        <v>1128</v>
      </c>
      <c r="E2328" s="54" t="s">
        <v>44</v>
      </c>
      <c r="F2328" s="53" t="s">
        <v>2561</v>
      </c>
      <c r="G2328" s="376"/>
      <c r="H2328" s="55" t="s">
        <v>1131</v>
      </c>
      <c r="I2328" s="54" t="s">
        <v>44</v>
      </c>
      <c r="J2328" s="389"/>
      <c r="K2328" s="53"/>
      <c r="L2328" s="51">
        <v>1352165.2727272699</v>
      </c>
      <c r="M2328" s="51">
        <v>1352165.2727272699</v>
      </c>
      <c r="N2328" s="51">
        <v>1622598.3272727272</v>
      </c>
      <c r="O2328" s="51">
        <v>1622598.3272727272</v>
      </c>
      <c r="P2328" s="51">
        <v>1622598.3272727272</v>
      </c>
      <c r="Q2328" s="51">
        <v>1622598.3272727272</v>
      </c>
      <c r="R2328" s="51">
        <v>1622598.3272727272</v>
      </c>
      <c r="S2328" s="51">
        <v>1622598.3272727272</v>
      </c>
      <c r="T2328" s="51">
        <v>1622598.3272727272</v>
      </c>
    </row>
    <row r="2329" spans="1:20" s="10" customFormat="1" ht="65.099999999999994" customHeight="1" x14ac:dyDescent="0.3">
      <c r="A2329" s="13">
        <v>2289</v>
      </c>
      <c r="B2329" s="376"/>
      <c r="C2329" s="55" t="s">
        <v>1138</v>
      </c>
      <c r="D2329" s="56" t="s">
        <v>1128</v>
      </c>
      <c r="E2329" s="54" t="s">
        <v>44</v>
      </c>
      <c r="F2329" s="53" t="s">
        <v>2555</v>
      </c>
      <c r="G2329" s="376"/>
      <c r="H2329" s="55" t="s">
        <v>1131</v>
      </c>
      <c r="I2329" s="54" t="s">
        <v>44</v>
      </c>
      <c r="J2329" s="389"/>
      <c r="K2329" s="53"/>
      <c r="L2329" s="51">
        <v>1933731.3636363633</v>
      </c>
      <c r="M2329" s="51">
        <v>1933731.3636363633</v>
      </c>
      <c r="N2329" s="51">
        <v>2320477.6363636358</v>
      </c>
      <c r="O2329" s="51">
        <v>2320477.6363636358</v>
      </c>
      <c r="P2329" s="51">
        <v>2320477.6363636358</v>
      </c>
      <c r="Q2329" s="51">
        <v>2320477.6363636358</v>
      </c>
      <c r="R2329" s="51">
        <v>2320477.6363636358</v>
      </c>
      <c r="S2329" s="51">
        <v>2320477.6363636358</v>
      </c>
      <c r="T2329" s="51">
        <v>2320477.6363636358</v>
      </c>
    </row>
    <row r="2330" spans="1:20" s="10" customFormat="1" ht="65.099999999999994" customHeight="1" x14ac:dyDescent="0.3">
      <c r="A2330" s="13">
        <v>2290</v>
      </c>
      <c r="B2330" s="376"/>
      <c r="C2330" s="55" t="s">
        <v>1138</v>
      </c>
      <c r="D2330" s="56" t="s">
        <v>1128</v>
      </c>
      <c r="E2330" s="54" t="s">
        <v>44</v>
      </c>
      <c r="F2330" s="53" t="s">
        <v>2554</v>
      </c>
      <c r="G2330" s="376"/>
      <c r="H2330" s="55" t="s">
        <v>1131</v>
      </c>
      <c r="I2330" s="54" t="s">
        <v>44</v>
      </c>
      <c r="J2330" s="389"/>
      <c r="K2330" s="53"/>
      <c r="L2330" s="51">
        <v>2411136.3636363638</v>
      </c>
      <c r="M2330" s="51">
        <v>2411136.3636363638</v>
      </c>
      <c r="N2330" s="51">
        <v>2893363.6363636362</v>
      </c>
      <c r="O2330" s="51">
        <v>2893363.6363636362</v>
      </c>
      <c r="P2330" s="51">
        <v>2893363.6363636362</v>
      </c>
      <c r="Q2330" s="51">
        <v>2893363.6363636362</v>
      </c>
      <c r="R2330" s="51">
        <v>2893363.6363636362</v>
      </c>
      <c r="S2330" s="51">
        <v>2893363.6363636362</v>
      </c>
      <c r="T2330" s="51">
        <v>2893363.6363636362</v>
      </c>
    </row>
    <row r="2331" spans="1:20" s="10" customFormat="1" ht="65.099999999999994" customHeight="1" x14ac:dyDescent="0.3">
      <c r="A2331" s="13">
        <v>2291</v>
      </c>
      <c r="B2331" s="376"/>
      <c r="C2331" s="55" t="s">
        <v>1138</v>
      </c>
      <c r="D2331" s="56" t="s">
        <v>1128</v>
      </c>
      <c r="E2331" s="54" t="s">
        <v>44</v>
      </c>
      <c r="F2331" s="53" t="s">
        <v>1139</v>
      </c>
      <c r="G2331" s="376"/>
      <c r="H2331" s="55" t="s">
        <v>1131</v>
      </c>
      <c r="I2331" s="54" t="s">
        <v>44</v>
      </c>
      <c r="J2331" s="389"/>
      <c r="K2331" s="53"/>
      <c r="L2331" s="51">
        <v>2517226.3636363638</v>
      </c>
      <c r="M2331" s="51">
        <v>2517226.3636363638</v>
      </c>
      <c r="N2331" s="51">
        <v>3020671.6363636362</v>
      </c>
      <c r="O2331" s="51">
        <v>3020671.6363636362</v>
      </c>
      <c r="P2331" s="51">
        <v>3020671.6363636362</v>
      </c>
      <c r="Q2331" s="51">
        <v>3020671.6363636362</v>
      </c>
      <c r="R2331" s="51">
        <v>3020671.6363636362</v>
      </c>
      <c r="S2331" s="51">
        <v>3020671.6363636362</v>
      </c>
      <c r="T2331" s="51">
        <v>3020671.6363636362</v>
      </c>
    </row>
    <row r="2332" spans="1:20" s="10" customFormat="1" ht="84.75" customHeight="1" x14ac:dyDescent="0.3">
      <c r="A2332" s="13">
        <v>2292</v>
      </c>
      <c r="B2332" s="376"/>
      <c r="C2332" s="55" t="s">
        <v>1138</v>
      </c>
      <c r="D2332" s="56" t="s">
        <v>1128</v>
      </c>
      <c r="E2332" s="54" t="s">
        <v>44</v>
      </c>
      <c r="F2332" s="53" t="s">
        <v>1140</v>
      </c>
      <c r="G2332" s="376"/>
      <c r="H2332" s="55" t="s">
        <v>1131</v>
      </c>
      <c r="I2332" s="54" t="s">
        <v>44</v>
      </c>
      <c r="J2332" s="389"/>
      <c r="K2332" s="53"/>
      <c r="L2332" s="51">
        <v>455222.54545454547</v>
      </c>
      <c r="M2332" s="51">
        <v>455222.54545454547</v>
      </c>
      <c r="N2332" s="51">
        <v>546267.05454545456</v>
      </c>
      <c r="O2332" s="51">
        <v>546267.05454545456</v>
      </c>
      <c r="P2332" s="51">
        <v>546267.05454545456</v>
      </c>
      <c r="Q2332" s="51">
        <v>546267.05454545456</v>
      </c>
      <c r="R2332" s="51">
        <v>546267.05454545456</v>
      </c>
      <c r="S2332" s="51">
        <v>546267.05454545456</v>
      </c>
      <c r="T2332" s="51">
        <v>546267.05454545456</v>
      </c>
    </row>
    <row r="2333" spans="1:20" s="10" customFormat="1" ht="65.099999999999994" customHeight="1" x14ac:dyDescent="0.3">
      <c r="A2333" s="13">
        <v>2293</v>
      </c>
      <c r="B2333" s="376"/>
      <c r="C2333" s="55" t="s">
        <v>1141</v>
      </c>
      <c r="D2333" s="56" t="s">
        <v>1142</v>
      </c>
      <c r="E2333" s="54" t="s">
        <v>44</v>
      </c>
      <c r="F2333" s="53" t="s">
        <v>1143</v>
      </c>
      <c r="G2333" s="376"/>
      <c r="H2333" s="55" t="s">
        <v>1131</v>
      </c>
      <c r="I2333" s="54" t="s">
        <v>44</v>
      </c>
      <c r="J2333" s="389"/>
      <c r="K2333" s="53"/>
      <c r="L2333" s="51">
        <v>971205.72727272729</v>
      </c>
      <c r="M2333" s="51">
        <v>971205.72727272729</v>
      </c>
      <c r="N2333" s="51">
        <v>1165446.8727272728</v>
      </c>
      <c r="O2333" s="51">
        <v>1165446.8727272728</v>
      </c>
      <c r="P2333" s="51">
        <v>1165446.8727272728</v>
      </c>
      <c r="Q2333" s="51">
        <v>1165446.8727272728</v>
      </c>
      <c r="R2333" s="51">
        <v>1165446.8727272728</v>
      </c>
      <c r="S2333" s="51">
        <v>1165446.8727272728</v>
      </c>
      <c r="T2333" s="51">
        <v>1165446.8727272728</v>
      </c>
    </row>
    <row r="2334" spans="1:20" s="10" customFormat="1" ht="65.099999999999994" customHeight="1" x14ac:dyDescent="0.3">
      <c r="A2334" s="13">
        <v>2294</v>
      </c>
      <c r="B2334" s="376"/>
      <c r="C2334" s="55" t="s">
        <v>1141</v>
      </c>
      <c r="D2334" s="56" t="s">
        <v>1142</v>
      </c>
      <c r="E2334" s="54" t="s">
        <v>44</v>
      </c>
      <c r="F2334" s="53" t="s">
        <v>1144</v>
      </c>
      <c r="G2334" s="376"/>
      <c r="H2334" s="55" t="s">
        <v>1131</v>
      </c>
      <c r="I2334" s="54" t="s">
        <v>44</v>
      </c>
      <c r="J2334" s="389"/>
      <c r="K2334" s="53"/>
      <c r="L2334" s="51">
        <v>1035824.1818181816</v>
      </c>
      <c r="M2334" s="51">
        <v>1035824.1818181816</v>
      </c>
      <c r="N2334" s="51">
        <v>1242989.0181818178</v>
      </c>
      <c r="O2334" s="51">
        <v>1242989.0181818178</v>
      </c>
      <c r="P2334" s="51">
        <v>1242989.0181818178</v>
      </c>
      <c r="Q2334" s="51">
        <v>1242989.0181818178</v>
      </c>
      <c r="R2334" s="51">
        <v>1242989.0181818178</v>
      </c>
      <c r="S2334" s="51">
        <v>1242989.0181818178</v>
      </c>
      <c r="T2334" s="51">
        <v>1242989.0181818178</v>
      </c>
    </row>
    <row r="2335" spans="1:20" s="10" customFormat="1" ht="65.099999999999994" customHeight="1" x14ac:dyDescent="0.3">
      <c r="A2335" s="13">
        <v>2295</v>
      </c>
      <c r="B2335" s="376"/>
      <c r="C2335" s="55" t="s">
        <v>1141</v>
      </c>
      <c r="D2335" s="56" t="s">
        <v>1142</v>
      </c>
      <c r="E2335" s="54" t="s">
        <v>44</v>
      </c>
      <c r="F2335" s="53" t="s">
        <v>1145</v>
      </c>
      <c r="G2335" s="376"/>
      <c r="H2335" s="55" t="s">
        <v>1131</v>
      </c>
      <c r="I2335" s="54" t="s">
        <v>44</v>
      </c>
      <c r="J2335" s="389"/>
      <c r="K2335" s="53"/>
      <c r="L2335" s="51">
        <v>1351200.8181818181</v>
      </c>
      <c r="M2335" s="51">
        <v>1351200.8181818181</v>
      </c>
      <c r="N2335" s="51">
        <v>1621440.9818181817</v>
      </c>
      <c r="O2335" s="51">
        <v>1621440.9818181817</v>
      </c>
      <c r="P2335" s="51">
        <v>1621440.9818181817</v>
      </c>
      <c r="Q2335" s="51">
        <v>1621440.9818181817</v>
      </c>
      <c r="R2335" s="51">
        <v>1621440.9818181817</v>
      </c>
      <c r="S2335" s="51">
        <v>1621440.9818181817</v>
      </c>
      <c r="T2335" s="51">
        <v>1621440.9818181817</v>
      </c>
    </row>
    <row r="2336" spans="1:20" s="10" customFormat="1" ht="65.099999999999994" customHeight="1" x14ac:dyDescent="0.3">
      <c r="A2336" s="13">
        <v>2296</v>
      </c>
      <c r="B2336" s="376"/>
      <c r="C2336" s="55" t="s">
        <v>1141</v>
      </c>
      <c r="D2336" s="56" t="s">
        <v>1142</v>
      </c>
      <c r="E2336" s="54" t="s">
        <v>44</v>
      </c>
      <c r="F2336" s="53" t="s">
        <v>1146</v>
      </c>
      <c r="G2336" s="376"/>
      <c r="H2336" s="55" t="s">
        <v>1131</v>
      </c>
      <c r="I2336" s="54" t="s">
        <v>44</v>
      </c>
      <c r="J2336" s="389"/>
      <c r="K2336" s="53"/>
      <c r="L2336" s="51">
        <v>1446681.8181818184</v>
      </c>
      <c r="M2336" s="51">
        <v>1446681.8181818184</v>
      </c>
      <c r="N2336" s="51">
        <v>1736018.1818181819</v>
      </c>
      <c r="O2336" s="51">
        <v>1736018.1818181819</v>
      </c>
      <c r="P2336" s="51">
        <v>1736018.1818181819</v>
      </c>
      <c r="Q2336" s="51">
        <v>1736018.1818181819</v>
      </c>
      <c r="R2336" s="51">
        <v>1736018.1818181819</v>
      </c>
      <c r="S2336" s="51">
        <v>1736018.1818181819</v>
      </c>
      <c r="T2336" s="51">
        <v>1736018.1818181819</v>
      </c>
    </row>
    <row r="2337" spans="1:20" s="10" customFormat="1" ht="65.099999999999994" customHeight="1" x14ac:dyDescent="0.3">
      <c r="A2337" s="13">
        <v>2297</v>
      </c>
      <c r="B2337" s="376"/>
      <c r="C2337" s="55" t="s">
        <v>1141</v>
      </c>
      <c r="D2337" s="56" t="s">
        <v>1142</v>
      </c>
      <c r="E2337" s="54" t="s">
        <v>44</v>
      </c>
      <c r="F2337" s="53" t="s">
        <v>2553</v>
      </c>
      <c r="G2337" s="376"/>
      <c r="H2337" s="55" t="s">
        <v>1131</v>
      </c>
      <c r="I2337" s="54" t="s">
        <v>44</v>
      </c>
      <c r="J2337" s="389"/>
      <c r="K2337" s="53"/>
      <c r="L2337" s="51">
        <v>1184350.1818181819</v>
      </c>
      <c r="M2337" s="51">
        <v>1184350.1818181819</v>
      </c>
      <c r="N2337" s="51">
        <v>1421220.2181818183</v>
      </c>
      <c r="O2337" s="51">
        <v>1421220.2181818183</v>
      </c>
      <c r="P2337" s="51">
        <v>1421220.2181818183</v>
      </c>
      <c r="Q2337" s="51">
        <v>1421220.2181818183</v>
      </c>
      <c r="R2337" s="51">
        <v>1421220.2181818183</v>
      </c>
      <c r="S2337" s="51">
        <v>1421220.2181818183</v>
      </c>
      <c r="T2337" s="51">
        <v>1421220.2181818183</v>
      </c>
    </row>
    <row r="2338" spans="1:20" s="10" customFormat="1" ht="98.25" customHeight="1" x14ac:dyDescent="0.3">
      <c r="A2338" s="13">
        <v>2298</v>
      </c>
      <c r="B2338" s="376"/>
      <c r="C2338" s="55" t="s">
        <v>1141</v>
      </c>
      <c r="D2338" s="56" t="s">
        <v>1142</v>
      </c>
      <c r="E2338" s="54" t="s">
        <v>44</v>
      </c>
      <c r="F2338" s="53" t="s">
        <v>1147</v>
      </c>
      <c r="G2338" s="376"/>
      <c r="H2338" s="55" t="s">
        <v>1131</v>
      </c>
      <c r="I2338" s="54" t="s">
        <v>44</v>
      </c>
      <c r="J2338" s="389"/>
      <c r="K2338" s="53"/>
      <c r="L2338" s="51">
        <v>1344449.6363636362</v>
      </c>
      <c r="M2338" s="51">
        <v>1344449.6363636362</v>
      </c>
      <c r="N2338" s="51">
        <v>1613339.5636363635</v>
      </c>
      <c r="O2338" s="51">
        <v>1613339.5636363635</v>
      </c>
      <c r="P2338" s="51">
        <v>1613339.5636363635</v>
      </c>
      <c r="Q2338" s="51">
        <v>1613339.5636363635</v>
      </c>
      <c r="R2338" s="51">
        <v>1613339.5636363635</v>
      </c>
      <c r="S2338" s="51">
        <v>1613339.5636363635</v>
      </c>
      <c r="T2338" s="51">
        <v>1613339.5636363635</v>
      </c>
    </row>
    <row r="2339" spans="1:20" s="10" customFormat="1" ht="105.75" customHeight="1" x14ac:dyDescent="0.3">
      <c r="A2339" s="13">
        <v>2299</v>
      </c>
      <c r="B2339" s="376"/>
      <c r="C2339" s="55" t="s">
        <v>1141</v>
      </c>
      <c r="D2339" s="56" t="s">
        <v>1142</v>
      </c>
      <c r="E2339" s="54" t="s">
        <v>44</v>
      </c>
      <c r="F2339" s="53" t="s">
        <v>1148</v>
      </c>
      <c r="G2339" s="376"/>
      <c r="H2339" s="55" t="s">
        <v>1131</v>
      </c>
      <c r="I2339" s="54" t="s">
        <v>44</v>
      </c>
      <c r="J2339" s="389"/>
      <c r="K2339" s="53"/>
      <c r="L2339" s="51">
        <v>1121660.6363636365</v>
      </c>
      <c r="M2339" s="51">
        <v>1121660.6363636365</v>
      </c>
      <c r="N2339" s="51">
        <v>1345992.7636363637</v>
      </c>
      <c r="O2339" s="51">
        <v>1345992.7636363637</v>
      </c>
      <c r="P2339" s="51">
        <v>1345992.7636363637</v>
      </c>
      <c r="Q2339" s="51">
        <v>1345992.7636363637</v>
      </c>
      <c r="R2339" s="51">
        <v>1345992.7636363637</v>
      </c>
      <c r="S2339" s="51">
        <v>1345992.7636363637</v>
      </c>
      <c r="T2339" s="51">
        <v>1345992.7636363637</v>
      </c>
    </row>
    <row r="2340" spans="1:20" s="10" customFormat="1" ht="83.25" customHeight="1" x14ac:dyDescent="0.3">
      <c r="A2340" s="13">
        <v>2300</v>
      </c>
      <c r="B2340" s="376"/>
      <c r="C2340" s="55" t="s">
        <v>1149</v>
      </c>
      <c r="D2340" s="56" t="s">
        <v>1142</v>
      </c>
      <c r="E2340" s="54" t="s">
        <v>44</v>
      </c>
      <c r="F2340" s="53" t="s">
        <v>2549</v>
      </c>
      <c r="G2340" s="376"/>
      <c r="H2340" s="55" t="s">
        <v>1131</v>
      </c>
      <c r="I2340" s="54" t="s">
        <v>44</v>
      </c>
      <c r="J2340" s="389"/>
      <c r="K2340" s="53"/>
      <c r="L2340" s="51">
        <v>199642.09090909091</v>
      </c>
      <c r="M2340" s="51">
        <v>199642.09090909091</v>
      </c>
      <c r="N2340" s="51">
        <v>239570.50909090909</v>
      </c>
      <c r="O2340" s="51">
        <v>239570.50909090909</v>
      </c>
      <c r="P2340" s="51">
        <v>239570.50909090909</v>
      </c>
      <c r="Q2340" s="51">
        <v>239570.50909090909</v>
      </c>
      <c r="R2340" s="51">
        <v>239570.50909090909</v>
      </c>
      <c r="S2340" s="51">
        <v>239570.50909090909</v>
      </c>
      <c r="T2340" s="51">
        <v>239570.50909090909</v>
      </c>
    </row>
    <row r="2341" spans="1:20" s="10" customFormat="1" ht="65.099999999999994" customHeight="1" x14ac:dyDescent="0.3">
      <c r="A2341" s="13">
        <v>2301</v>
      </c>
      <c r="B2341" s="376"/>
      <c r="C2341" s="55" t="s">
        <v>1149</v>
      </c>
      <c r="D2341" s="56" t="s">
        <v>1150</v>
      </c>
      <c r="E2341" s="54" t="s">
        <v>44</v>
      </c>
      <c r="F2341" s="53" t="s">
        <v>2552</v>
      </c>
      <c r="G2341" s="376"/>
      <c r="H2341" s="55" t="s">
        <v>1131</v>
      </c>
      <c r="I2341" s="54" t="s">
        <v>44</v>
      </c>
      <c r="J2341" s="389"/>
      <c r="K2341" s="53"/>
      <c r="L2341" s="51">
        <v>213144.45454545453</v>
      </c>
      <c r="M2341" s="51">
        <v>213144.45454545453</v>
      </c>
      <c r="N2341" s="51">
        <v>255773.34545454543</v>
      </c>
      <c r="O2341" s="51">
        <v>255773.34545454543</v>
      </c>
      <c r="P2341" s="51">
        <v>255773.34545454543</v>
      </c>
      <c r="Q2341" s="51">
        <v>255773.34545454543</v>
      </c>
      <c r="R2341" s="51">
        <v>255773.34545454543</v>
      </c>
      <c r="S2341" s="51">
        <v>255773.34545454543</v>
      </c>
      <c r="T2341" s="51">
        <v>255773.34545454543</v>
      </c>
    </row>
    <row r="2342" spans="1:20" s="10" customFormat="1" ht="65.099999999999994" customHeight="1" x14ac:dyDescent="0.3">
      <c r="A2342" s="13">
        <v>2302</v>
      </c>
      <c r="B2342" s="376"/>
      <c r="C2342" s="55" t="s">
        <v>1149</v>
      </c>
      <c r="D2342" s="56" t="s">
        <v>1150</v>
      </c>
      <c r="E2342" s="54" t="s">
        <v>44</v>
      </c>
      <c r="F2342" s="53" t="s">
        <v>2560</v>
      </c>
      <c r="G2342" s="376"/>
      <c r="H2342" s="55" t="s">
        <v>1131</v>
      </c>
      <c r="I2342" s="54" t="s">
        <v>44</v>
      </c>
      <c r="J2342" s="389"/>
      <c r="K2342" s="53"/>
      <c r="L2342" s="51">
        <v>272940.63636363641</v>
      </c>
      <c r="M2342" s="51">
        <v>272940.63636363641</v>
      </c>
      <c r="N2342" s="51">
        <v>327528.76363636367</v>
      </c>
      <c r="O2342" s="51">
        <v>327528.76363636367</v>
      </c>
      <c r="P2342" s="51">
        <v>327528.76363636367</v>
      </c>
      <c r="Q2342" s="51">
        <v>327528.76363636367</v>
      </c>
      <c r="R2342" s="51">
        <v>327528.76363636367</v>
      </c>
      <c r="S2342" s="51">
        <v>327528.76363636367</v>
      </c>
      <c r="T2342" s="51">
        <v>327528.76363636367</v>
      </c>
    </row>
    <row r="2343" spans="1:20" s="10" customFormat="1" ht="65.099999999999994" customHeight="1" x14ac:dyDescent="0.3">
      <c r="A2343" s="13">
        <v>2303</v>
      </c>
      <c r="B2343" s="376"/>
      <c r="C2343" s="55" t="s">
        <v>1149</v>
      </c>
      <c r="D2343" s="56" t="s">
        <v>1150</v>
      </c>
      <c r="E2343" s="54" t="s">
        <v>44</v>
      </c>
      <c r="F2343" s="53" t="s">
        <v>2551</v>
      </c>
      <c r="G2343" s="376"/>
      <c r="H2343" s="55" t="s">
        <v>1131</v>
      </c>
      <c r="I2343" s="54" t="s">
        <v>44</v>
      </c>
      <c r="J2343" s="389"/>
      <c r="K2343" s="53"/>
      <c r="L2343" s="51">
        <v>290300.81818181818</v>
      </c>
      <c r="M2343" s="51">
        <v>290300.81818181818</v>
      </c>
      <c r="N2343" s="51">
        <v>348360.98181818181</v>
      </c>
      <c r="O2343" s="51">
        <v>348360.98181818181</v>
      </c>
      <c r="P2343" s="51">
        <v>348360.98181818181</v>
      </c>
      <c r="Q2343" s="51">
        <v>348360.98181818181</v>
      </c>
      <c r="R2343" s="51">
        <v>348360.98181818181</v>
      </c>
      <c r="S2343" s="51">
        <v>348360.98181818181</v>
      </c>
      <c r="T2343" s="51">
        <v>348360.98181818181</v>
      </c>
    </row>
    <row r="2344" spans="1:20" s="10" customFormat="1" ht="65.099999999999994" customHeight="1" x14ac:dyDescent="0.3">
      <c r="A2344" s="13">
        <v>2304</v>
      </c>
      <c r="B2344" s="376"/>
      <c r="C2344" s="55" t="s">
        <v>1149</v>
      </c>
      <c r="D2344" s="56" t="s">
        <v>1150</v>
      </c>
      <c r="E2344" s="54" t="s">
        <v>44</v>
      </c>
      <c r="F2344" s="53" t="s">
        <v>2550</v>
      </c>
      <c r="G2344" s="376"/>
      <c r="H2344" s="55" t="s">
        <v>1131</v>
      </c>
      <c r="I2344" s="54" t="s">
        <v>44</v>
      </c>
      <c r="J2344" s="389"/>
      <c r="K2344" s="53"/>
      <c r="L2344" s="51">
        <v>354919.27272727271</v>
      </c>
      <c r="M2344" s="51">
        <v>354919.27272727271</v>
      </c>
      <c r="N2344" s="51">
        <v>425903.12727272726</v>
      </c>
      <c r="O2344" s="51">
        <v>425903.12727272726</v>
      </c>
      <c r="P2344" s="51">
        <v>425903.12727272726</v>
      </c>
      <c r="Q2344" s="51">
        <v>425903.12727272726</v>
      </c>
      <c r="R2344" s="51">
        <v>425903.12727272726</v>
      </c>
      <c r="S2344" s="51">
        <v>425903.12727272726</v>
      </c>
      <c r="T2344" s="51">
        <v>425903.12727272726</v>
      </c>
    </row>
    <row r="2345" spans="1:20" s="10" customFormat="1" ht="65.099999999999994" customHeight="1" x14ac:dyDescent="0.3">
      <c r="A2345" s="13">
        <v>2305</v>
      </c>
      <c r="B2345" s="376"/>
      <c r="C2345" s="55" t="s">
        <v>1151</v>
      </c>
      <c r="D2345" s="56" t="s">
        <v>1152</v>
      </c>
      <c r="E2345" s="54" t="s">
        <v>44</v>
      </c>
      <c r="F2345" s="53" t="s">
        <v>1153</v>
      </c>
      <c r="G2345" s="376"/>
      <c r="H2345" s="55" t="s">
        <v>1131</v>
      </c>
      <c r="I2345" s="54" t="s">
        <v>44</v>
      </c>
      <c r="J2345" s="389"/>
      <c r="K2345" s="53"/>
      <c r="L2345" s="51">
        <v>67511.818181818177</v>
      </c>
      <c r="M2345" s="51">
        <v>67511.818181818177</v>
      </c>
      <c r="N2345" s="51">
        <v>81014.181818181809</v>
      </c>
      <c r="O2345" s="51">
        <v>81014.181818181809</v>
      </c>
      <c r="P2345" s="51">
        <v>81014.181818181809</v>
      </c>
      <c r="Q2345" s="51">
        <v>81014.181818181809</v>
      </c>
      <c r="R2345" s="51">
        <v>81014.181818181809</v>
      </c>
      <c r="S2345" s="51">
        <v>81014.181818181809</v>
      </c>
      <c r="T2345" s="51">
        <v>81014.181818181809</v>
      </c>
    </row>
    <row r="2346" spans="1:20" s="10" customFormat="1" ht="65.099999999999994" customHeight="1" x14ac:dyDescent="0.3">
      <c r="A2346" s="13">
        <v>2306</v>
      </c>
      <c r="B2346" s="376"/>
      <c r="C2346" s="55" t="s">
        <v>1154</v>
      </c>
      <c r="D2346" s="56" t="s">
        <v>1152</v>
      </c>
      <c r="E2346" s="54" t="s">
        <v>44</v>
      </c>
      <c r="F2346" s="53" t="s">
        <v>1155</v>
      </c>
      <c r="G2346" s="376"/>
      <c r="H2346" s="55" t="s">
        <v>1131</v>
      </c>
      <c r="I2346" s="54" t="s">
        <v>44</v>
      </c>
      <c r="J2346" s="389"/>
      <c r="K2346" s="53"/>
      <c r="L2346" s="51">
        <v>12537.90909090909</v>
      </c>
      <c r="M2346" s="51">
        <v>12537.90909090909</v>
      </c>
      <c r="N2346" s="51">
        <v>15045.490909090908</v>
      </c>
      <c r="O2346" s="51">
        <v>15045.490909090908</v>
      </c>
      <c r="P2346" s="51">
        <v>15045.490909090908</v>
      </c>
      <c r="Q2346" s="51">
        <v>15045.490909090908</v>
      </c>
      <c r="R2346" s="51">
        <v>15045.490909090908</v>
      </c>
      <c r="S2346" s="51">
        <v>15045.490909090908</v>
      </c>
      <c r="T2346" s="51">
        <v>15045.490909090908</v>
      </c>
    </row>
    <row r="2347" spans="1:20" s="10" customFormat="1" ht="65.099999999999994" customHeight="1" x14ac:dyDescent="0.3">
      <c r="A2347" s="13">
        <v>2307</v>
      </c>
      <c r="B2347" s="376"/>
      <c r="C2347" s="55" t="s">
        <v>1154</v>
      </c>
      <c r="D2347" s="56" t="s">
        <v>1152</v>
      </c>
      <c r="E2347" s="54" t="s">
        <v>44</v>
      </c>
      <c r="F2347" s="53" t="s">
        <v>1156</v>
      </c>
      <c r="G2347" s="376"/>
      <c r="H2347" s="55" t="s">
        <v>1131</v>
      </c>
      <c r="I2347" s="54" t="s">
        <v>44</v>
      </c>
      <c r="J2347" s="389"/>
      <c r="K2347" s="53"/>
      <c r="L2347" s="51">
        <v>37613.727272727301</v>
      </c>
      <c r="M2347" s="51">
        <v>37613.727272727301</v>
      </c>
      <c r="N2347" s="51">
        <v>45136.472727272761</v>
      </c>
      <c r="O2347" s="51">
        <v>45136.472727272761</v>
      </c>
      <c r="P2347" s="51">
        <v>45136.472727272761</v>
      </c>
      <c r="Q2347" s="51">
        <v>45136.472727272761</v>
      </c>
      <c r="R2347" s="51">
        <v>45136.472727272761</v>
      </c>
      <c r="S2347" s="51">
        <v>45136.472727272761</v>
      </c>
      <c r="T2347" s="51">
        <v>45136.472727272761</v>
      </c>
    </row>
    <row r="2348" spans="1:20" s="10" customFormat="1" ht="65.099999999999994" customHeight="1" x14ac:dyDescent="0.3">
      <c r="A2348" s="13">
        <v>2308</v>
      </c>
      <c r="B2348" s="376"/>
      <c r="C2348" s="55" t="s">
        <v>1154</v>
      </c>
      <c r="D2348" s="56" t="s">
        <v>1152</v>
      </c>
      <c r="E2348" s="54" t="s">
        <v>44</v>
      </c>
      <c r="F2348" s="53" t="s">
        <v>1157</v>
      </c>
      <c r="G2348" s="376"/>
      <c r="H2348" s="55" t="s">
        <v>1131</v>
      </c>
      <c r="I2348" s="54" t="s">
        <v>44</v>
      </c>
      <c r="J2348" s="389"/>
      <c r="K2348" s="53"/>
      <c r="L2348" s="51">
        <v>39542.63636363636</v>
      </c>
      <c r="M2348" s="51">
        <v>39542.63636363636</v>
      </c>
      <c r="N2348" s="51">
        <v>47451.163636363628</v>
      </c>
      <c r="O2348" s="51">
        <v>47451.163636363628</v>
      </c>
      <c r="P2348" s="51">
        <v>47451.163636363628</v>
      </c>
      <c r="Q2348" s="51">
        <v>47451.163636363628</v>
      </c>
      <c r="R2348" s="51">
        <v>47451.163636363628</v>
      </c>
      <c r="S2348" s="51">
        <v>47451.163636363628</v>
      </c>
      <c r="T2348" s="51">
        <v>47451.163636363628</v>
      </c>
    </row>
    <row r="2349" spans="1:20" s="10" customFormat="1" ht="65.099999999999994" customHeight="1" x14ac:dyDescent="0.3">
      <c r="A2349" s="13">
        <v>2309</v>
      </c>
      <c r="B2349" s="376"/>
      <c r="C2349" s="55" t="s">
        <v>1154</v>
      </c>
      <c r="D2349" s="56" t="s">
        <v>1152</v>
      </c>
      <c r="E2349" s="54" t="s">
        <v>44</v>
      </c>
      <c r="F2349" s="53" t="s">
        <v>1158</v>
      </c>
      <c r="G2349" s="376"/>
      <c r="H2349" s="55" t="s">
        <v>1131</v>
      </c>
      <c r="I2349" s="54" t="s">
        <v>44</v>
      </c>
      <c r="J2349" s="389"/>
      <c r="K2349" s="53"/>
      <c r="L2349" s="51">
        <v>44364.909090909088</v>
      </c>
      <c r="M2349" s="51">
        <v>44364.909090909088</v>
      </c>
      <c r="N2349" s="51">
        <v>53237.890909090907</v>
      </c>
      <c r="O2349" s="51">
        <v>53237.890909090907</v>
      </c>
      <c r="P2349" s="51">
        <v>53237.890909090907</v>
      </c>
      <c r="Q2349" s="51">
        <v>53237.890909090907</v>
      </c>
      <c r="R2349" s="51">
        <v>53237.890909090907</v>
      </c>
      <c r="S2349" s="51">
        <v>53237.890909090907</v>
      </c>
      <c r="T2349" s="51">
        <v>53237.890909090907</v>
      </c>
    </row>
    <row r="2350" spans="1:20" s="10" customFormat="1" ht="65.099999999999994" customHeight="1" x14ac:dyDescent="0.3">
      <c r="A2350" s="13">
        <v>2310</v>
      </c>
      <c r="B2350" s="376"/>
      <c r="C2350" s="55" t="s">
        <v>1159</v>
      </c>
      <c r="D2350" s="56" t="s">
        <v>1152</v>
      </c>
      <c r="E2350" s="54" t="s">
        <v>44</v>
      </c>
      <c r="F2350" s="53" t="s">
        <v>1160</v>
      </c>
      <c r="G2350" s="376"/>
      <c r="H2350" s="55" t="s">
        <v>1131</v>
      </c>
      <c r="I2350" s="54" t="s">
        <v>44</v>
      </c>
      <c r="J2350" s="389"/>
      <c r="K2350" s="53"/>
      <c r="L2350" s="51">
        <v>6741.818181818182</v>
      </c>
      <c r="M2350" s="51">
        <v>6741.818181818182</v>
      </c>
      <c r="N2350" s="51">
        <v>8090.181818181818</v>
      </c>
      <c r="O2350" s="51">
        <v>8090.181818181818</v>
      </c>
      <c r="P2350" s="51">
        <v>8090.181818181818</v>
      </c>
      <c r="Q2350" s="51">
        <v>8090.181818181818</v>
      </c>
      <c r="R2350" s="51">
        <v>8090.181818181818</v>
      </c>
      <c r="S2350" s="51">
        <v>8090.181818181818</v>
      </c>
      <c r="T2350" s="51">
        <v>8090.181818181818</v>
      </c>
    </row>
    <row r="2351" spans="1:20" s="10" customFormat="1" ht="65.099999999999994" customHeight="1" x14ac:dyDescent="0.3">
      <c r="A2351" s="13">
        <v>2311</v>
      </c>
      <c r="B2351" s="376"/>
      <c r="C2351" s="55" t="s">
        <v>1159</v>
      </c>
      <c r="D2351" s="56" t="s">
        <v>1161</v>
      </c>
      <c r="E2351" s="54" t="s">
        <v>44</v>
      </c>
      <c r="F2351" s="53" t="s">
        <v>1162</v>
      </c>
      <c r="G2351" s="376"/>
      <c r="H2351" s="55" t="s">
        <v>1131</v>
      </c>
      <c r="I2351" s="54" t="s">
        <v>44</v>
      </c>
      <c r="J2351" s="389"/>
      <c r="K2351" s="53"/>
      <c r="L2351" s="51">
        <v>15449.999999999998</v>
      </c>
      <c r="M2351" s="51">
        <v>15449.999999999998</v>
      </c>
      <c r="N2351" s="51">
        <v>18539.999999999996</v>
      </c>
      <c r="O2351" s="51">
        <v>18539.999999999996</v>
      </c>
      <c r="P2351" s="51">
        <v>18539.999999999996</v>
      </c>
      <c r="Q2351" s="51">
        <v>18539.999999999996</v>
      </c>
      <c r="R2351" s="51">
        <v>18539.999999999996</v>
      </c>
      <c r="S2351" s="51">
        <v>18539.999999999996</v>
      </c>
      <c r="T2351" s="51">
        <v>18539.999999999996</v>
      </c>
    </row>
    <row r="2352" spans="1:20" s="10" customFormat="1" ht="65.099999999999994" customHeight="1" x14ac:dyDescent="0.3">
      <c r="A2352" s="13">
        <v>2312</v>
      </c>
      <c r="B2352" s="376"/>
      <c r="C2352" s="55" t="s">
        <v>1159</v>
      </c>
      <c r="D2352" s="56" t="s">
        <v>1161</v>
      </c>
      <c r="E2352" s="54" t="s">
        <v>44</v>
      </c>
      <c r="F2352" s="53" t="s">
        <v>1163</v>
      </c>
      <c r="G2352" s="376"/>
      <c r="H2352" s="55" t="s">
        <v>1131</v>
      </c>
      <c r="I2352" s="54" t="s">
        <v>44</v>
      </c>
      <c r="J2352" s="389"/>
      <c r="K2352" s="53"/>
      <c r="L2352" s="51">
        <v>26967.272727272728</v>
      </c>
      <c r="M2352" s="51">
        <v>26967.272727272728</v>
      </c>
      <c r="N2352" s="51">
        <v>32360.727272727272</v>
      </c>
      <c r="O2352" s="51">
        <v>32360.727272727272</v>
      </c>
      <c r="P2352" s="51">
        <v>32360.727272727272</v>
      </c>
      <c r="Q2352" s="51">
        <v>32360.727272727272</v>
      </c>
      <c r="R2352" s="51">
        <v>32360.727272727272</v>
      </c>
      <c r="S2352" s="51">
        <v>32360.727272727272</v>
      </c>
      <c r="T2352" s="51">
        <v>32360.727272727272</v>
      </c>
    </row>
    <row r="2353" spans="1:20" s="10" customFormat="1" ht="65.099999999999994" customHeight="1" x14ac:dyDescent="0.3">
      <c r="A2353" s="13">
        <v>2313</v>
      </c>
      <c r="B2353" s="376"/>
      <c r="C2353" s="55" t="s">
        <v>1159</v>
      </c>
      <c r="D2353" s="56" t="s">
        <v>1161</v>
      </c>
      <c r="E2353" s="54" t="s">
        <v>44</v>
      </c>
      <c r="F2353" s="53" t="s">
        <v>1164</v>
      </c>
      <c r="G2353" s="376"/>
      <c r="H2353" s="55" t="s">
        <v>1131</v>
      </c>
      <c r="I2353" s="54" t="s">
        <v>44</v>
      </c>
      <c r="J2353" s="389"/>
      <c r="K2353" s="53"/>
      <c r="L2353" s="51">
        <v>31461.81818181818</v>
      </c>
      <c r="M2353" s="51">
        <v>31461.81818181818</v>
      </c>
      <c r="N2353" s="51">
        <v>37754.181818181816</v>
      </c>
      <c r="O2353" s="51">
        <v>37754.181818181816</v>
      </c>
      <c r="P2353" s="51">
        <v>37754.181818181816</v>
      </c>
      <c r="Q2353" s="51">
        <v>37754.181818181816</v>
      </c>
      <c r="R2353" s="51">
        <v>37754.181818181816</v>
      </c>
      <c r="S2353" s="51">
        <v>37754.181818181816</v>
      </c>
      <c r="T2353" s="51">
        <v>37754.181818181816</v>
      </c>
    </row>
    <row r="2354" spans="1:20" s="10" customFormat="1" ht="65.099999999999994" customHeight="1" x14ac:dyDescent="0.3">
      <c r="A2354" s="13">
        <v>2314</v>
      </c>
      <c r="B2354" s="376"/>
      <c r="C2354" s="55" t="s">
        <v>1159</v>
      </c>
      <c r="D2354" s="56" t="s">
        <v>1161</v>
      </c>
      <c r="E2354" s="54" t="s">
        <v>44</v>
      </c>
      <c r="F2354" s="53" t="s">
        <v>1165</v>
      </c>
      <c r="G2354" s="376"/>
      <c r="H2354" s="55" t="s">
        <v>1131</v>
      </c>
      <c r="I2354" s="54" t="s">
        <v>44</v>
      </c>
      <c r="J2354" s="389"/>
      <c r="K2354" s="53"/>
      <c r="L2354" s="51">
        <v>33709.090909090904</v>
      </c>
      <c r="M2354" s="51">
        <v>33709.090909090904</v>
      </c>
      <c r="N2354" s="51">
        <v>40450.909090909081</v>
      </c>
      <c r="O2354" s="51">
        <v>40450.909090909081</v>
      </c>
      <c r="P2354" s="51">
        <v>40450.909090909081</v>
      </c>
      <c r="Q2354" s="51">
        <v>40450.909090909081</v>
      </c>
      <c r="R2354" s="51">
        <v>40450.909090909081</v>
      </c>
      <c r="S2354" s="51">
        <v>40450.909090909081</v>
      </c>
      <c r="T2354" s="51">
        <v>40450.909090909081</v>
      </c>
    </row>
    <row r="2355" spans="1:20" s="10" customFormat="1" ht="65.099999999999994" customHeight="1" x14ac:dyDescent="0.3">
      <c r="A2355" s="13">
        <v>2315</v>
      </c>
      <c r="B2355" s="376"/>
      <c r="C2355" s="55" t="s">
        <v>1166</v>
      </c>
      <c r="D2355" s="56" t="s">
        <v>37</v>
      </c>
      <c r="E2355" s="373" t="s">
        <v>1167</v>
      </c>
      <c r="F2355" s="53" t="s">
        <v>1351</v>
      </c>
      <c r="G2355" s="376"/>
      <c r="H2355" s="55" t="s">
        <v>1131</v>
      </c>
      <c r="I2355" s="54" t="s">
        <v>44</v>
      </c>
      <c r="J2355" s="389"/>
      <c r="K2355" s="53" t="s">
        <v>1168</v>
      </c>
      <c r="L2355" s="51">
        <v>41664.436363636363</v>
      </c>
      <c r="M2355" s="51">
        <v>41664.436363636363</v>
      </c>
      <c r="N2355" s="51">
        <v>49997</v>
      </c>
      <c r="O2355" s="51">
        <v>49997</v>
      </c>
      <c r="P2355" s="51">
        <v>49997</v>
      </c>
      <c r="Q2355" s="51">
        <v>49997</v>
      </c>
      <c r="R2355" s="51">
        <v>49997</v>
      </c>
      <c r="S2355" s="51">
        <v>49997</v>
      </c>
      <c r="T2355" s="51">
        <v>49997</v>
      </c>
    </row>
    <row r="2356" spans="1:20" s="10" customFormat="1" ht="65.099999999999994" customHeight="1" x14ac:dyDescent="0.3">
      <c r="A2356" s="13">
        <v>2316</v>
      </c>
      <c r="B2356" s="376"/>
      <c r="C2356" s="55" t="s">
        <v>1169</v>
      </c>
      <c r="D2356" s="56" t="s">
        <v>37</v>
      </c>
      <c r="E2356" s="373"/>
      <c r="F2356" s="53" t="s">
        <v>1351</v>
      </c>
      <c r="G2356" s="376"/>
      <c r="H2356" s="55" t="s">
        <v>1131</v>
      </c>
      <c r="I2356" s="54" t="s">
        <v>44</v>
      </c>
      <c r="J2356" s="389"/>
      <c r="K2356" s="53"/>
      <c r="L2356" s="51">
        <v>11139.45</v>
      </c>
      <c r="M2356" s="51">
        <v>11139.45</v>
      </c>
      <c r="N2356" s="51">
        <v>13367</v>
      </c>
      <c r="O2356" s="51">
        <v>13367</v>
      </c>
      <c r="P2356" s="51">
        <v>13367</v>
      </c>
      <c r="Q2356" s="51">
        <v>13367</v>
      </c>
      <c r="R2356" s="51">
        <v>13367</v>
      </c>
      <c r="S2356" s="51">
        <v>13367</v>
      </c>
      <c r="T2356" s="51">
        <v>13367</v>
      </c>
    </row>
    <row r="2357" spans="1:20" s="10" customFormat="1" ht="96.75" customHeight="1" x14ac:dyDescent="0.3">
      <c r="A2357" s="13">
        <v>2317</v>
      </c>
      <c r="B2357" s="376"/>
      <c r="C2357" s="55" t="s">
        <v>1170</v>
      </c>
      <c r="D2357" s="56" t="s">
        <v>1171</v>
      </c>
      <c r="E2357" s="373" t="s">
        <v>1172</v>
      </c>
      <c r="F2357" s="53" t="s">
        <v>1173</v>
      </c>
      <c r="G2357" s="376"/>
      <c r="H2357" s="55" t="s">
        <v>1131</v>
      </c>
      <c r="I2357" s="54" t="s">
        <v>44</v>
      </c>
      <c r="J2357" s="389"/>
      <c r="K2357" s="53"/>
      <c r="L2357" s="51">
        <v>516639.01090909087</v>
      </c>
      <c r="M2357" s="51">
        <v>516639.01090909087</v>
      </c>
      <c r="N2357" s="51">
        <v>619966.81309090904</v>
      </c>
      <c r="O2357" s="51">
        <v>619966.81309090904</v>
      </c>
      <c r="P2357" s="51">
        <v>619966.81309090904</v>
      </c>
      <c r="Q2357" s="51">
        <v>619966.81309090904</v>
      </c>
      <c r="R2357" s="51">
        <v>619966.81309090904</v>
      </c>
      <c r="S2357" s="51">
        <v>619966.81309090904</v>
      </c>
      <c r="T2357" s="51">
        <v>619966.81309090904</v>
      </c>
    </row>
    <row r="2358" spans="1:20" s="10" customFormat="1" ht="96.75" customHeight="1" x14ac:dyDescent="0.3">
      <c r="A2358" s="13">
        <v>2318</v>
      </c>
      <c r="B2358" s="376"/>
      <c r="C2358" s="55" t="s">
        <v>1170</v>
      </c>
      <c r="D2358" s="56" t="s">
        <v>1171</v>
      </c>
      <c r="E2358" s="373"/>
      <c r="F2358" s="53" t="s">
        <v>1174</v>
      </c>
      <c r="G2358" s="376"/>
      <c r="H2358" s="55" t="s">
        <v>1131</v>
      </c>
      <c r="I2358" s="54" t="s">
        <v>44</v>
      </c>
      <c r="J2358" s="389"/>
      <c r="K2358" s="53"/>
      <c r="L2358" s="51">
        <v>799957.1781818181</v>
      </c>
      <c r="M2358" s="51">
        <v>799957.1781818181</v>
      </c>
      <c r="N2358" s="51">
        <v>959948.61381818168</v>
      </c>
      <c r="O2358" s="51">
        <v>959948.61381818168</v>
      </c>
      <c r="P2358" s="51">
        <v>959948.61381818168</v>
      </c>
      <c r="Q2358" s="51">
        <v>959948.61381818168</v>
      </c>
      <c r="R2358" s="51">
        <v>959948.61381818168</v>
      </c>
      <c r="S2358" s="51">
        <v>959948.61381818168</v>
      </c>
      <c r="T2358" s="51">
        <v>959948.61381818168</v>
      </c>
    </row>
    <row r="2359" spans="1:20" s="10" customFormat="1" ht="96.75" customHeight="1" x14ac:dyDescent="0.3">
      <c r="A2359" s="13">
        <v>2319</v>
      </c>
      <c r="B2359" s="376"/>
      <c r="C2359" s="55" t="s">
        <v>1170</v>
      </c>
      <c r="D2359" s="56" t="s">
        <v>1171</v>
      </c>
      <c r="E2359" s="373"/>
      <c r="F2359" s="53" t="s">
        <v>1175</v>
      </c>
      <c r="G2359" s="376"/>
      <c r="H2359" s="55" t="s">
        <v>1131</v>
      </c>
      <c r="I2359" s="54" t="s">
        <v>44</v>
      </c>
      <c r="J2359" s="389"/>
      <c r="K2359" s="53"/>
      <c r="L2359" s="51">
        <v>776000.1272727272</v>
      </c>
      <c r="M2359" s="51">
        <v>776000.1272727272</v>
      </c>
      <c r="N2359" s="51">
        <v>931200.15272727259</v>
      </c>
      <c r="O2359" s="51">
        <v>931200.15272727259</v>
      </c>
      <c r="P2359" s="51">
        <v>931200.15272727259</v>
      </c>
      <c r="Q2359" s="51">
        <v>931200.15272727259</v>
      </c>
      <c r="R2359" s="51">
        <v>931200.15272727259</v>
      </c>
      <c r="S2359" s="51">
        <v>931200.15272727259</v>
      </c>
      <c r="T2359" s="51">
        <v>931200.15272727259</v>
      </c>
    </row>
    <row r="2360" spans="1:20" s="10" customFormat="1" ht="96.75" customHeight="1" x14ac:dyDescent="0.3">
      <c r="A2360" s="13">
        <v>2320</v>
      </c>
      <c r="B2360" s="376"/>
      <c r="C2360" s="55" t="s">
        <v>1170</v>
      </c>
      <c r="D2360" s="56" t="s">
        <v>1171</v>
      </c>
      <c r="E2360" s="54" t="s">
        <v>44</v>
      </c>
      <c r="F2360" s="53" t="s">
        <v>1176</v>
      </c>
      <c r="G2360" s="376"/>
      <c r="H2360" s="55" t="s">
        <v>1131</v>
      </c>
      <c r="I2360" s="54" t="s">
        <v>44</v>
      </c>
      <c r="J2360" s="389"/>
      <c r="K2360" s="53"/>
      <c r="L2360" s="51">
        <v>1254099.5345454544</v>
      </c>
      <c r="M2360" s="51">
        <v>1254099.5345454544</v>
      </c>
      <c r="N2360" s="51">
        <v>1504919.4414545454</v>
      </c>
      <c r="O2360" s="51">
        <v>1504919.4414545454</v>
      </c>
      <c r="P2360" s="51">
        <v>1504919.4414545454</v>
      </c>
      <c r="Q2360" s="51">
        <v>1504919.4414545454</v>
      </c>
      <c r="R2360" s="51">
        <v>1504919.4414545454</v>
      </c>
      <c r="S2360" s="51">
        <v>1504919.4414545454</v>
      </c>
      <c r="T2360" s="51">
        <v>1504919.4414545454</v>
      </c>
    </row>
    <row r="2361" spans="1:20" s="10" customFormat="1" ht="96.75" customHeight="1" x14ac:dyDescent="0.3">
      <c r="A2361" s="13">
        <v>2321</v>
      </c>
      <c r="B2361" s="376"/>
      <c r="C2361" s="55" t="s">
        <v>1170</v>
      </c>
      <c r="D2361" s="56" t="s">
        <v>14</v>
      </c>
      <c r="E2361" s="54" t="s">
        <v>44</v>
      </c>
      <c r="F2361" s="53" t="s">
        <v>1177</v>
      </c>
      <c r="G2361" s="376"/>
      <c r="H2361" s="55" t="s">
        <v>1131</v>
      </c>
      <c r="I2361" s="54" t="s">
        <v>44</v>
      </c>
      <c r="J2361" s="389"/>
      <c r="K2361" s="53"/>
      <c r="L2361" s="51">
        <v>1719699.6109090908</v>
      </c>
      <c r="M2361" s="51">
        <v>1719699.6109090908</v>
      </c>
      <c r="N2361" s="51">
        <v>2063639.533090909</v>
      </c>
      <c r="O2361" s="51">
        <v>2063639.533090909</v>
      </c>
      <c r="P2361" s="51">
        <v>2063639.533090909</v>
      </c>
      <c r="Q2361" s="51">
        <v>2063639.533090909</v>
      </c>
      <c r="R2361" s="51">
        <v>2063639.533090909</v>
      </c>
      <c r="S2361" s="51">
        <v>2063639.533090909</v>
      </c>
      <c r="T2361" s="51">
        <v>2063639.533090909</v>
      </c>
    </row>
    <row r="2362" spans="1:20" s="10" customFormat="1" ht="118.5" customHeight="1" x14ac:dyDescent="0.3">
      <c r="A2362" s="13">
        <v>2322</v>
      </c>
      <c r="B2362" s="376"/>
      <c r="C2362" s="55" t="s">
        <v>1170</v>
      </c>
      <c r="D2362" s="56" t="s">
        <v>14</v>
      </c>
      <c r="E2362" s="54" t="s">
        <v>44</v>
      </c>
      <c r="F2362" s="53" t="s">
        <v>1178</v>
      </c>
      <c r="G2362" s="376"/>
      <c r="H2362" s="55" t="s">
        <v>1131</v>
      </c>
      <c r="I2362" s="54" t="s">
        <v>44</v>
      </c>
      <c r="J2362" s="389"/>
      <c r="K2362" s="53"/>
      <c r="L2362" s="51">
        <v>2151968.1381818182</v>
      </c>
      <c r="M2362" s="51">
        <v>2151968.1381818182</v>
      </c>
      <c r="N2362" s="51">
        <v>2582361.7658181819</v>
      </c>
      <c r="O2362" s="51">
        <v>2582361.7658181819</v>
      </c>
      <c r="P2362" s="51">
        <v>2582361.7658181819</v>
      </c>
      <c r="Q2362" s="51">
        <v>2582361.7658181819</v>
      </c>
      <c r="R2362" s="51">
        <v>2582361.7658181819</v>
      </c>
      <c r="S2362" s="51">
        <v>2582361.7658181819</v>
      </c>
      <c r="T2362" s="51">
        <v>2582361.7658181819</v>
      </c>
    </row>
    <row r="2363" spans="1:20" s="10" customFormat="1" ht="65.099999999999994" customHeight="1" x14ac:dyDescent="0.3">
      <c r="A2363" s="13">
        <v>2323</v>
      </c>
      <c r="B2363" s="376"/>
      <c r="C2363" s="55" t="s">
        <v>1179</v>
      </c>
      <c r="D2363" s="56" t="s">
        <v>1180</v>
      </c>
      <c r="E2363" s="55" t="s">
        <v>1181</v>
      </c>
      <c r="F2363" s="53" t="s">
        <v>1182</v>
      </c>
      <c r="G2363" s="376"/>
      <c r="H2363" s="55" t="s">
        <v>1131</v>
      </c>
      <c r="I2363" s="54" t="s">
        <v>44</v>
      </c>
      <c r="J2363" s="389"/>
      <c r="K2363" s="53"/>
      <c r="L2363" s="51">
        <v>122910.08727272727</v>
      </c>
      <c r="M2363" s="51">
        <v>122910.08727272727</v>
      </c>
      <c r="N2363" s="51">
        <v>147492.1047272727</v>
      </c>
      <c r="O2363" s="51">
        <v>147492.1047272727</v>
      </c>
      <c r="P2363" s="51">
        <v>147492.1047272727</v>
      </c>
      <c r="Q2363" s="51">
        <v>147492.1047272727</v>
      </c>
      <c r="R2363" s="51">
        <v>147492.1047272727</v>
      </c>
      <c r="S2363" s="51">
        <v>147492.1047272727</v>
      </c>
      <c r="T2363" s="51">
        <v>147492.1047272727</v>
      </c>
    </row>
    <row r="2364" spans="1:20" s="10" customFormat="1" ht="65.099999999999994" customHeight="1" x14ac:dyDescent="0.3">
      <c r="A2364" s="13">
        <v>2324</v>
      </c>
      <c r="B2364" s="376"/>
      <c r="C2364" s="55" t="s">
        <v>1179</v>
      </c>
      <c r="D2364" s="56" t="s">
        <v>1180</v>
      </c>
      <c r="E2364" s="54" t="s">
        <v>44</v>
      </c>
      <c r="F2364" s="53" t="s">
        <v>1183</v>
      </c>
      <c r="G2364" s="376"/>
      <c r="H2364" s="55" t="s">
        <v>1131</v>
      </c>
      <c r="I2364" s="54" t="s">
        <v>44</v>
      </c>
      <c r="J2364" s="389"/>
      <c r="K2364" s="53"/>
      <c r="L2364" s="51">
        <v>147908.74909090908</v>
      </c>
      <c r="M2364" s="51">
        <v>147908.74909090908</v>
      </c>
      <c r="N2364" s="51">
        <v>177490.49890909091</v>
      </c>
      <c r="O2364" s="51">
        <v>177490.49890909091</v>
      </c>
      <c r="P2364" s="51">
        <v>177490.49890909091</v>
      </c>
      <c r="Q2364" s="51">
        <v>177490.49890909091</v>
      </c>
      <c r="R2364" s="51">
        <v>177490.49890909091</v>
      </c>
      <c r="S2364" s="51">
        <v>177490.49890909091</v>
      </c>
      <c r="T2364" s="51">
        <v>177490.49890909091</v>
      </c>
    </row>
    <row r="2365" spans="1:20" s="10" customFormat="1" ht="65.099999999999994" customHeight="1" x14ac:dyDescent="0.3">
      <c r="A2365" s="13">
        <v>2325</v>
      </c>
      <c r="B2365" s="376"/>
      <c r="C2365" s="55" t="s">
        <v>1179</v>
      </c>
      <c r="D2365" s="56" t="s">
        <v>1180</v>
      </c>
      <c r="E2365" s="54" t="s">
        <v>44</v>
      </c>
      <c r="F2365" s="53" t="s">
        <v>1184</v>
      </c>
      <c r="G2365" s="376"/>
      <c r="H2365" s="55" t="s">
        <v>1131</v>
      </c>
      <c r="I2365" s="54" t="s">
        <v>44</v>
      </c>
      <c r="J2365" s="389"/>
      <c r="K2365" s="53"/>
      <c r="L2365" s="51">
        <v>189573.18545454546</v>
      </c>
      <c r="M2365" s="51">
        <v>189573.18545454546</v>
      </c>
      <c r="N2365" s="51">
        <v>227487.82254545455</v>
      </c>
      <c r="O2365" s="51">
        <v>227487.82254545455</v>
      </c>
      <c r="P2365" s="51">
        <v>227487.82254545455</v>
      </c>
      <c r="Q2365" s="51">
        <v>227487.82254545455</v>
      </c>
      <c r="R2365" s="51">
        <v>227487.82254545455</v>
      </c>
      <c r="S2365" s="51">
        <v>227487.82254545455</v>
      </c>
      <c r="T2365" s="51">
        <v>227487.82254545455</v>
      </c>
    </row>
    <row r="2366" spans="1:20" s="10" customFormat="1" ht="65.099999999999994" customHeight="1" x14ac:dyDescent="0.3">
      <c r="A2366" s="13">
        <v>2326</v>
      </c>
      <c r="B2366" s="376"/>
      <c r="C2366" s="55" t="s">
        <v>1185</v>
      </c>
      <c r="D2366" s="56" t="s">
        <v>1152</v>
      </c>
      <c r="E2366" s="55"/>
      <c r="F2366" s="53" t="s">
        <v>1186</v>
      </c>
      <c r="G2366" s="52" t="s">
        <v>1187</v>
      </c>
      <c r="H2366" s="55" t="s">
        <v>1188</v>
      </c>
      <c r="I2366" s="54" t="s">
        <v>44</v>
      </c>
      <c r="J2366" s="389"/>
      <c r="K2366" s="53"/>
      <c r="L2366" s="51">
        <v>5330718.1818181816</v>
      </c>
      <c r="M2366" s="51">
        <v>5330718.1818181816</v>
      </c>
      <c r="N2366" s="51">
        <v>6396861.8181818174</v>
      </c>
      <c r="O2366" s="51">
        <v>6396861.8181818174</v>
      </c>
      <c r="P2366" s="51">
        <v>6396861.8181818174</v>
      </c>
      <c r="Q2366" s="51">
        <v>6396861.8181818174</v>
      </c>
      <c r="R2366" s="51">
        <v>6396861.8181818174</v>
      </c>
      <c r="S2366" s="51">
        <v>6396861.8181818174</v>
      </c>
      <c r="T2366" s="51">
        <v>6396861.8181818174</v>
      </c>
    </row>
    <row r="2367" spans="1:20" s="10" customFormat="1" ht="65.099999999999994" customHeight="1" x14ac:dyDescent="0.3">
      <c r="A2367" s="13">
        <v>2327</v>
      </c>
      <c r="B2367" s="376"/>
      <c r="C2367" s="55" t="s">
        <v>1185</v>
      </c>
      <c r="D2367" s="56" t="s">
        <v>1152</v>
      </c>
      <c r="E2367" s="55"/>
      <c r="F2367" s="65" t="s">
        <v>44</v>
      </c>
      <c r="G2367" s="57" t="s">
        <v>44</v>
      </c>
      <c r="H2367" s="55" t="s">
        <v>1188</v>
      </c>
      <c r="I2367" s="54" t="s">
        <v>44</v>
      </c>
      <c r="J2367" s="389"/>
      <c r="K2367" s="53"/>
      <c r="L2367" s="51">
        <v>6618218.1818181816</v>
      </c>
      <c r="M2367" s="51">
        <v>6618218.1818181816</v>
      </c>
      <c r="N2367" s="51">
        <v>7941861.8181818174</v>
      </c>
      <c r="O2367" s="51">
        <v>7941861.8181818174</v>
      </c>
      <c r="P2367" s="51">
        <v>7941861.8181818174</v>
      </c>
      <c r="Q2367" s="51">
        <v>7941861.8181818174</v>
      </c>
      <c r="R2367" s="51">
        <v>7941861.8181818174</v>
      </c>
      <c r="S2367" s="51">
        <v>7941861.8181818174</v>
      </c>
      <c r="T2367" s="51">
        <v>7941861.8181818174</v>
      </c>
    </row>
    <row r="2368" spans="1:20" s="10" customFormat="1" ht="65.099999999999994" customHeight="1" x14ac:dyDescent="0.3">
      <c r="A2368" s="13">
        <v>2328</v>
      </c>
      <c r="B2368" s="376"/>
      <c r="C2368" s="55" t="s">
        <v>1189</v>
      </c>
      <c r="D2368" s="56" t="s">
        <v>1180</v>
      </c>
      <c r="E2368" s="55" t="s">
        <v>1190</v>
      </c>
      <c r="F2368" s="53" t="s">
        <v>1191</v>
      </c>
      <c r="G2368" s="376" t="s">
        <v>2534</v>
      </c>
      <c r="H2368" s="55" t="s">
        <v>1131</v>
      </c>
      <c r="I2368" s="54" t="s">
        <v>44</v>
      </c>
      <c r="J2368" s="389"/>
      <c r="K2368" s="53"/>
      <c r="L2368" s="51">
        <v>5312215.6363636358</v>
      </c>
      <c r="M2368" s="51">
        <v>5312215.6363636358</v>
      </c>
      <c r="N2368" s="51">
        <v>6374658.7636363627</v>
      </c>
      <c r="O2368" s="51">
        <v>6374658.7636363627</v>
      </c>
      <c r="P2368" s="51">
        <v>6374658.7636363627</v>
      </c>
      <c r="Q2368" s="51">
        <v>6374658.7636363627</v>
      </c>
      <c r="R2368" s="51">
        <v>6374658.7636363627</v>
      </c>
      <c r="S2368" s="51">
        <v>6374658.7636363627</v>
      </c>
      <c r="T2368" s="51">
        <v>6374658.7636363627</v>
      </c>
    </row>
    <row r="2369" spans="1:20" s="10" customFormat="1" ht="65.099999999999994" customHeight="1" x14ac:dyDescent="0.3">
      <c r="A2369" s="13">
        <v>2329</v>
      </c>
      <c r="B2369" s="376"/>
      <c r="C2369" s="55" t="s">
        <v>1189</v>
      </c>
      <c r="D2369" s="56" t="s">
        <v>1180</v>
      </c>
      <c r="E2369" s="55" t="s">
        <v>1190</v>
      </c>
      <c r="F2369" s="53" t="s">
        <v>1192</v>
      </c>
      <c r="G2369" s="376"/>
      <c r="H2369" s="55" t="s">
        <v>1131</v>
      </c>
      <c r="I2369" s="54" t="s">
        <v>44</v>
      </c>
      <c r="J2369" s="389"/>
      <c r="K2369" s="53"/>
      <c r="L2369" s="51">
        <v>4270604.7272727266</v>
      </c>
      <c r="M2369" s="51">
        <v>4270604.7272727266</v>
      </c>
      <c r="N2369" s="51">
        <v>5124725.6727272719</v>
      </c>
      <c r="O2369" s="51">
        <v>5124725.6727272719</v>
      </c>
      <c r="P2369" s="51">
        <v>5124725.6727272719</v>
      </c>
      <c r="Q2369" s="51">
        <v>5124725.6727272719</v>
      </c>
      <c r="R2369" s="51">
        <v>5124725.6727272719</v>
      </c>
      <c r="S2369" s="51">
        <v>5124725.6727272719</v>
      </c>
      <c r="T2369" s="51">
        <v>5124725.6727272719</v>
      </c>
    </row>
    <row r="2370" spans="1:20" s="10" customFormat="1" ht="106.5" customHeight="1" x14ac:dyDescent="0.3">
      <c r="A2370" s="13">
        <v>2330</v>
      </c>
      <c r="B2370" s="376"/>
      <c r="C2370" s="55" t="s">
        <v>1193</v>
      </c>
      <c r="D2370" s="56" t="s">
        <v>1194</v>
      </c>
      <c r="E2370" s="55" t="s">
        <v>1195</v>
      </c>
      <c r="F2370" s="53" t="s">
        <v>1196</v>
      </c>
      <c r="G2370" s="376"/>
      <c r="H2370" s="55" t="s">
        <v>1131</v>
      </c>
      <c r="I2370" s="54" t="s">
        <v>44</v>
      </c>
      <c r="J2370" s="389"/>
      <c r="K2370" s="53" t="s">
        <v>1197</v>
      </c>
      <c r="L2370" s="51">
        <v>39000</v>
      </c>
      <c r="M2370" s="51">
        <v>39000</v>
      </c>
      <c r="N2370" s="51">
        <v>41000</v>
      </c>
      <c r="O2370" s="51">
        <v>41000</v>
      </c>
      <c r="P2370" s="51">
        <v>41000</v>
      </c>
      <c r="Q2370" s="51">
        <v>41000</v>
      </c>
      <c r="R2370" s="51">
        <v>41000</v>
      </c>
      <c r="S2370" s="51">
        <v>41000</v>
      </c>
      <c r="T2370" s="51">
        <v>41000</v>
      </c>
    </row>
    <row r="2371" spans="1:20" s="10" customFormat="1" ht="162.75" customHeight="1" x14ac:dyDescent="0.3">
      <c r="A2371" s="13">
        <v>2331</v>
      </c>
      <c r="B2371" s="376"/>
      <c r="C2371" s="55" t="s">
        <v>1859</v>
      </c>
      <c r="D2371" s="56" t="s">
        <v>1161</v>
      </c>
      <c r="E2371" s="55"/>
      <c r="F2371" s="53" t="s">
        <v>1860</v>
      </c>
      <c r="G2371" s="52" t="s">
        <v>1993</v>
      </c>
      <c r="H2371" s="55" t="s">
        <v>1131</v>
      </c>
      <c r="I2371" s="54"/>
      <c r="J2371" s="56" t="s">
        <v>1861</v>
      </c>
      <c r="K2371" s="388" t="s">
        <v>2228</v>
      </c>
      <c r="L2371" s="51">
        <v>2545455</v>
      </c>
      <c r="M2371" s="51">
        <v>2545455</v>
      </c>
      <c r="N2371" s="51"/>
      <c r="O2371" s="51"/>
      <c r="P2371" s="51"/>
      <c r="Q2371" s="51"/>
      <c r="R2371" s="51"/>
      <c r="S2371" s="51"/>
      <c r="T2371" s="51"/>
    </row>
    <row r="2372" spans="1:20" s="10" customFormat="1" ht="162.75" customHeight="1" x14ac:dyDescent="0.3">
      <c r="A2372" s="13">
        <v>2332</v>
      </c>
      <c r="B2372" s="376"/>
      <c r="C2372" s="55" t="s">
        <v>2224</v>
      </c>
      <c r="D2372" s="56" t="s">
        <v>1161</v>
      </c>
      <c r="E2372" s="55" t="s">
        <v>2226</v>
      </c>
      <c r="F2372" s="53" t="s">
        <v>2225</v>
      </c>
      <c r="G2372" s="52" t="s">
        <v>2227</v>
      </c>
      <c r="H2372" s="55" t="s">
        <v>1131</v>
      </c>
      <c r="I2372" s="54"/>
      <c r="J2372" s="56" t="s">
        <v>1861</v>
      </c>
      <c r="K2372" s="388"/>
      <c r="L2372" s="51">
        <v>3863640</v>
      </c>
      <c r="M2372" s="51">
        <v>3863640</v>
      </c>
      <c r="N2372" s="51"/>
      <c r="O2372" s="51"/>
      <c r="P2372" s="51"/>
      <c r="Q2372" s="51"/>
      <c r="R2372" s="51"/>
      <c r="S2372" s="51"/>
      <c r="T2372" s="51"/>
    </row>
    <row r="2373" spans="1:20" s="10" customFormat="1" ht="162.75" customHeight="1" x14ac:dyDescent="0.3">
      <c r="A2373" s="13">
        <v>2333</v>
      </c>
      <c r="B2373" s="376"/>
      <c r="C2373" s="55" t="s">
        <v>1991</v>
      </c>
      <c r="D2373" s="56" t="s">
        <v>1161</v>
      </c>
      <c r="E2373" s="55"/>
      <c r="F2373" s="53" t="s">
        <v>1992</v>
      </c>
      <c r="G2373" s="52" t="s">
        <v>1993</v>
      </c>
      <c r="H2373" s="55" t="s">
        <v>1131</v>
      </c>
      <c r="I2373" s="54"/>
      <c r="J2373" s="56" t="s">
        <v>1861</v>
      </c>
      <c r="K2373" s="388"/>
      <c r="L2373" s="51">
        <v>6245455</v>
      </c>
      <c r="M2373" s="51">
        <v>6245455</v>
      </c>
      <c r="N2373" s="51"/>
      <c r="O2373" s="51"/>
      <c r="P2373" s="51"/>
      <c r="Q2373" s="51"/>
      <c r="R2373" s="51"/>
      <c r="S2373" s="51"/>
      <c r="T2373" s="51"/>
    </row>
    <row r="2374" spans="1:20" s="10" customFormat="1" ht="162.75" customHeight="1" x14ac:dyDescent="0.3">
      <c r="A2374" s="13">
        <v>2334</v>
      </c>
      <c r="B2374" s="376"/>
      <c r="C2374" s="55" t="s">
        <v>2003</v>
      </c>
      <c r="D2374" s="56" t="s">
        <v>37</v>
      </c>
      <c r="E2374" s="55" t="s">
        <v>2004</v>
      </c>
      <c r="F2374" s="53" t="s">
        <v>1453</v>
      </c>
      <c r="G2374" s="52" t="s">
        <v>2005</v>
      </c>
      <c r="H2374" s="55" t="s">
        <v>2006</v>
      </c>
      <c r="I2374" s="54"/>
      <c r="J2374" s="56" t="s">
        <v>2528</v>
      </c>
      <c r="K2374" s="53"/>
      <c r="L2374" s="51">
        <v>1650000</v>
      </c>
      <c r="M2374" s="51">
        <v>1650000</v>
      </c>
      <c r="N2374" s="51"/>
      <c r="O2374" s="51"/>
      <c r="P2374" s="51"/>
      <c r="Q2374" s="51"/>
      <c r="R2374" s="51"/>
      <c r="S2374" s="51"/>
      <c r="T2374" s="51"/>
    </row>
    <row r="2375" spans="1:20" s="41" customFormat="1" ht="104.25" customHeight="1" x14ac:dyDescent="0.3">
      <c r="A2375" s="13">
        <v>2335</v>
      </c>
      <c r="B2375" s="376"/>
      <c r="C2375" s="66" t="s">
        <v>110</v>
      </c>
      <c r="D2375" s="58" t="s">
        <v>51</v>
      </c>
      <c r="E2375" s="66"/>
      <c r="F2375" s="68"/>
      <c r="G2375" s="431" t="s">
        <v>114</v>
      </c>
      <c r="H2375" s="432" t="s">
        <v>115</v>
      </c>
      <c r="I2375" s="432"/>
      <c r="J2375" s="433" t="s">
        <v>1269</v>
      </c>
      <c r="K2375" s="434"/>
      <c r="L2375" s="5"/>
      <c r="M2375" s="5"/>
      <c r="N2375" s="51">
        <v>54545.454545454544</v>
      </c>
      <c r="O2375" s="5"/>
      <c r="P2375" s="5"/>
      <c r="Q2375" s="5"/>
      <c r="R2375" s="5"/>
      <c r="S2375" s="5"/>
      <c r="T2375" s="5"/>
    </row>
    <row r="2376" spans="1:20" s="41" customFormat="1" ht="104.25" customHeight="1" x14ac:dyDescent="0.3">
      <c r="A2376" s="13">
        <v>2336</v>
      </c>
      <c r="B2376" s="376"/>
      <c r="C2376" s="66" t="s">
        <v>111</v>
      </c>
      <c r="D2376" s="58" t="s">
        <v>51</v>
      </c>
      <c r="E2376" s="66"/>
      <c r="F2376" s="68"/>
      <c r="G2376" s="431"/>
      <c r="H2376" s="432"/>
      <c r="I2376" s="432"/>
      <c r="J2376" s="433"/>
      <c r="K2376" s="434"/>
      <c r="L2376" s="5"/>
      <c r="M2376" s="5"/>
      <c r="N2376" s="51">
        <v>68181.818181818177</v>
      </c>
      <c r="O2376" s="5"/>
      <c r="P2376" s="5"/>
      <c r="Q2376" s="5"/>
      <c r="R2376" s="5"/>
      <c r="S2376" s="5"/>
      <c r="T2376" s="5"/>
    </row>
    <row r="2377" spans="1:20" s="41" customFormat="1" ht="65.099999999999994" customHeight="1" x14ac:dyDescent="0.3">
      <c r="A2377" s="13">
        <v>2337</v>
      </c>
      <c r="B2377" s="376"/>
      <c r="C2377" s="66" t="s">
        <v>110</v>
      </c>
      <c r="D2377" s="58" t="s">
        <v>51</v>
      </c>
      <c r="E2377" s="66"/>
      <c r="F2377" s="68"/>
      <c r="G2377" s="431" t="s">
        <v>1354</v>
      </c>
      <c r="H2377" s="432" t="s">
        <v>2548</v>
      </c>
      <c r="I2377" s="66"/>
      <c r="J2377" s="433" t="s">
        <v>1269</v>
      </c>
      <c r="K2377" s="68"/>
      <c r="L2377" s="5"/>
      <c r="M2377" s="5"/>
      <c r="N2377" s="5"/>
      <c r="O2377" s="51">
        <v>49999.999999999993</v>
      </c>
      <c r="P2377" s="5"/>
      <c r="Q2377" s="5"/>
      <c r="R2377" s="5"/>
      <c r="S2377" s="5"/>
      <c r="T2377" s="5"/>
    </row>
    <row r="2378" spans="1:20" s="41" customFormat="1" ht="65.099999999999994" customHeight="1" x14ac:dyDescent="0.3">
      <c r="A2378" s="13">
        <v>2338</v>
      </c>
      <c r="B2378" s="376"/>
      <c r="C2378" s="66" t="s">
        <v>111</v>
      </c>
      <c r="D2378" s="58" t="s">
        <v>51</v>
      </c>
      <c r="E2378" s="66"/>
      <c r="F2378" s="68"/>
      <c r="G2378" s="431"/>
      <c r="H2378" s="432"/>
      <c r="I2378" s="66"/>
      <c r="J2378" s="433"/>
      <c r="K2378" s="68"/>
      <c r="L2378" s="5"/>
      <c r="M2378" s="5"/>
      <c r="N2378" s="5"/>
      <c r="O2378" s="51">
        <v>68181.818181818177</v>
      </c>
      <c r="P2378" s="5"/>
      <c r="Q2378" s="5"/>
      <c r="R2378" s="5"/>
      <c r="S2378" s="5"/>
      <c r="T2378" s="5"/>
    </row>
    <row r="2379" spans="1:20" s="41" customFormat="1" ht="65.099999999999994" customHeight="1" x14ac:dyDescent="0.3">
      <c r="A2379" s="13">
        <v>2339</v>
      </c>
      <c r="B2379" s="376"/>
      <c r="C2379" s="66" t="s">
        <v>112</v>
      </c>
      <c r="D2379" s="58" t="s">
        <v>51</v>
      </c>
      <c r="E2379" s="66"/>
      <c r="F2379" s="68"/>
      <c r="G2379" s="431"/>
      <c r="H2379" s="432"/>
      <c r="I2379" s="66"/>
      <c r="J2379" s="433"/>
      <c r="K2379" s="68"/>
      <c r="L2379" s="5"/>
      <c r="M2379" s="5"/>
      <c r="N2379" s="5"/>
      <c r="O2379" s="51">
        <v>77272.727272727265</v>
      </c>
      <c r="P2379" s="5"/>
      <c r="Q2379" s="5"/>
      <c r="R2379" s="5"/>
      <c r="S2379" s="5"/>
      <c r="T2379" s="5"/>
    </row>
    <row r="2380" spans="1:20" s="41" customFormat="1" ht="65.099999999999994" customHeight="1" x14ac:dyDescent="0.3">
      <c r="A2380" s="13">
        <v>2340</v>
      </c>
      <c r="B2380" s="376"/>
      <c r="C2380" s="66" t="s">
        <v>110</v>
      </c>
      <c r="D2380" s="58" t="s">
        <v>51</v>
      </c>
      <c r="E2380" s="66"/>
      <c r="F2380" s="68"/>
      <c r="G2380" s="431" t="s">
        <v>113</v>
      </c>
      <c r="H2380" s="439" t="s">
        <v>1394</v>
      </c>
      <c r="I2380" s="66"/>
      <c r="J2380" s="433" t="s">
        <v>1269</v>
      </c>
      <c r="K2380" s="68"/>
      <c r="L2380" s="5"/>
      <c r="M2380" s="5"/>
      <c r="N2380" s="5"/>
      <c r="O2380" s="5"/>
      <c r="P2380" s="5"/>
      <c r="Q2380" s="51">
        <v>45454.545454545449</v>
      </c>
      <c r="R2380" s="5"/>
      <c r="S2380" s="5"/>
      <c r="T2380" s="5"/>
    </row>
    <row r="2381" spans="1:20" s="41" customFormat="1" ht="65.099999999999994" customHeight="1" x14ac:dyDescent="0.3">
      <c r="A2381" s="13">
        <v>2341</v>
      </c>
      <c r="B2381" s="376"/>
      <c r="C2381" s="66" t="s">
        <v>111</v>
      </c>
      <c r="D2381" s="58" t="s">
        <v>51</v>
      </c>
      <c r="E2381" s="66"/>
      <c r="F2381" s="68"/>
      <c r="G2381" s="431"/>
      <c r="H2381" s="432"/>
      <c r="I2381" s="66"/>
      <c r="J2381" s="433"/>
      <c r="K2381" s="68"/>
      <c r="L2381" s="5"/>
      <c r="M2381" s="5"/>
      <c r="N2381" s="5"/>
      <c r="O2381" s="5"/>
      <c r="P2381" s="5"/>
      <c r="Q2381" s="51">
        <v>49999.999999999993</v>
      </c>
      <c r="R2381" s="5"/>
      <c r="S2381" s="5"/>
      <c r="T2381" s="5"/>
    </row>
    <row r="2382" spans="1:20" s="41" customFormat="1" ht="65.099999999999994" customHeight="1" x14ac:dyDescent="0.3">
      <c r="A2382" s="13">
        <v>2342</v>
      </c>
      <c r="B2382" s="376"/>
      <c r="C2382" s="66" t="s">
        <v>112</v>
      </c>
      <c r="D2382" s="58" t="s">
        <v>51</v>
      </c>
      <c r="E2382" s="66"/>
      <c r="F2382" s="68"/>
      <c r="G2382" s="431"/>
      <c r="H2382" s="432"/>
      <c r="I2382" s="66"/>
      <c r="J2382" s="433"/>
      <c r="K2382" s="68"/>
      <c r="L2382" s="5"/>
      <c r="M2382" s="5"/>
      <c r="N2382" s="5"/>
      <c r="O2382" s="5"/>
      <c r="P2382" s="5"/>
      <c r="Q2382" s="51">
        <v>54545.454545454544</v>
      </c>
      <c r="R2382" s="5"/>
      <c r="S2382" s="5"/>
      <c r="T2382" s="5"/>
    </row>
    <row r="2383" spans="1:20" s="32" customFormat="1" ht="157.5" customHeight="1" x14ac:dyDescent="0.3">
      <c r="A2383" s="13">
        <v>2343</v>
      </c>
      <c r="B2383" s="376"/>
      <c r="C2383" s="55" t="s">
        <v>53</v>
      </c>
      <c r="D2383" s="56" t="s">
        <v>51</v>
      </c>
      <c r="E2383" s="66"/>
      <c r="F2383" s="53"/>
      <c r="G2383" s="23" t="s">
        <v>54</v>
      </c>
      <c r="H2383" s="67" t="s">
        <v>55</v>
      </c>
      <c r="I2383" s="55"/>
      <c r="J2383" s="24" t="s">
        <v>2543</v>
      </c>
      <c r="K2383" s="68"/>
      <c r="L2383" s="51">
        <v>27272.727272727272</v>
      </c>
      <c r="M2383" s="51">
        <v>27272.727272727272</v>
      </c>
      <c r="N2383" s="51"/>
      <c r="O2383" s="51"/>
      <c r="P2383" s="51"/>
      <c r="Q2383" s="51"/>
      <c r="R2383" s="51"/>
      <c r="S2383" s="51"/>
      <c r="T2383" s="51"/>
    </row>
    <row r="2384" spans="1:20" s="32" customFormat="1" ht="124.5" customHeight="1" x14ac:dyDescent="0.3">
      <c r="A2384" s="13">
        <v>2344</v>
      </c>
      <c r="B2384" s="376"/>
      <c r="C2384" s="55" t="s">
        <v>53</v>
      </c>
      <c r="D2384" s="56" t="s">
        <v>51</v>
      </c>
      <c r="E2384" s="66"/>
      <c r="F2384" s="53"/>
      <c r="G2384" s="23" t="s">
        <v>2132</v>
      </c>
      <c r="H2384" s="67" t="s">
        <v>55</v>
      </c>
      <c r="I2384" s="55"/>
      <c r="J2384" s="24" t="s">
        <v>2539</v>
      </c>
      <c r="K2384" s="68"/>
      <c r="L2384" s="51"/>
      <c r="M2384" s="51"/>
      <c r="N2384" s="51"/>
      <c r="O2384" s="51"/>
      <c r="P2384" s="51"/>
      <c r="Q2384" s="51">
        <v>54545.454545454544</v>
      </c>
      <c r="R2384" s="51"/>
      <c r="S2384" s="51"/>
      <c r="T2384" s="51"/>
    </row>
    <row r="2385" spans="1:21" s="32" customFormat="1" ht="166.5" customHeight="1" x14ac:dyDescent="0.3">
      <c r="A2385" s="13">
        <v>2345</v>
      </c>
      <c r="B2385" s="376"/>
      <c r="C2385" s="55" t="s">
        <v>53</v>
      </c>
      <c r="D2385" s="56" t="s">
        <v>51</v>
      </c>
      <c r="E2385" s="66"/>
      <c r="F2385" s="53"/>
      <c r="G2385" s="23" t="s">
        <v>2538</v>
      </c>
      <c r="H2385" s="67"/>
      <c r="I2385" s="55"/>
      <c r="J2385" s="24" t="s">
        <v>2540</v>
      </c>
      <c r="K2385" s="68"/>
      <c r="L2385" s="51"/>
      <c r="M2385" s="51"/>
      <c r="N2385" s="51"/>
      <c r="O2385" s="51">
        <v>45454.545454545449</v>
      </c>
      <c r="P2385" s="51"/>
      <c r="Q2385" s="51"/>
      <c r="R2385" s="51"/>
      <c r="S2385" s="51"/>
      <c r="T2385" s="51"/>
    </row>
    <row r="2386" spans="1:21" s="32" customFormat="1" ht="146.25" customHeight="1" x14ac:dyDescent="0.3">
      <c r="A2386" s="13">
        <v>2346</v>
      </c>
      <c r="B2386" s="376"/>
      <c r="C2386" s="55" t="s">
        <v>53</v>
      </c>
      <c r="D2386" s="56" t="s">
        <v>51</v>
      </c>
      <c r="E2386" s="66"/>
      <c r="F2386" s="53"/>
      <c r="G2386" s="23" t="s">
        <v>2541</v>
      </c>
      <c r="H2386" s="67"/>
      <c r="I2386" s="55"/>
      <c r="J2386" s="24" t="s">
        <v>2542</v>
      </c>
      <c r="K2386" s="68"/>
      <c r="L2386" s="51">
        <v>32000</v>
      </c>
      <c r="M2386" s="51">
        <v>32000</v>
      </c>
      <c r="N2386" s="51"/>
      <c r="O2386" s="51"/>
      <c r="P2386" s="51"/>
      <c r="Q2386" s="51"/>
      <c r="R2386" s="51"/>
      <c r="S2386" s="51"/>
      <c r="T2386" s="51"/>
    </row>
    <row r="2387" spans="1:21" s="32" customFormat="1" ht="146.25" customHeight="1" x14ac:dyDescent="0.3">
      <c r="A2387" s="13">
        <v>2347</v>
      </c>
      <c r="B2387" s="376"/>
      <c r="C2387" s="55" t="s">
        <v>2666</v>
      </c>
      <c r="D2387" s="56" t="s">
        <v>51</v>
      </c>
      <c r="E2387" s="66"/>
      <c r="F2387" s="53"/>
      <c r="G2387" s="23" t="s">
        <v>2667</v>
      </c>
      <c r="H2387" s="67"/>
      <c r="I2387" s="55"/>
      <c r="J2387" s="24" t="s">
        <v>2669</v>
      </c>
      <c r="K2387" s="68"/>
      <c r="L2387" s="51"/>
      <c r="M2387" s="51"/>
      <c r="N2387" s="51"/>
      <c r="O2387" s="51"/>
      <c r="P2387" s="51">
        <v>63636.363636363632</v>
      </c>
      <c r="Q2387" s="51"/>
      <c r="R2387" s="51"/>
      <c r="S2387" s="51"/>
      <c r="T2387" s="51"/>
    </row>
    <row r="2388" spans="1:21" s="25" customFormat="1" ht="146.25" customHeight="1" x14ac:dyDescent="0.3">
      <c r="A2388" s="13">
        <v>2348</v>
      </c>
      <c r="B2388" s="376"/>
      <c r="C2388" s="55" t="s">
        <v>2665</v>
      </c>
      <c r="D2388" s="56" t="s">
        <v>51</v>
      </c>
      <c r="E2388" s="66"/>
      <c r="F2388" s="53"/>
      <c r="G2388" s="23" t="s">
        <v>1884</v>
      </c>
      <c r="H2388" s="67"/>
      <c r="I2388" s="55"/>
      <c r="J2388" s="24" t="s">
        <v>2668</v>
      </c>
      <c r="K2388" s="68"/>
      <c r="L2388" s="51"/>
      <c r="M2388" s="51"/>
      <c r="N2388" s="51"/>
      <c r="O2388" s="51"/>
      <c r="P2388" s="51">
        <v>49999.999999999993</v>
      </c>
      <c r="Q2388" s="51"/>
      <c r="R2388" s="51"/>
      <c r="S2388" s="51"/>
      <c r="T2388" s="51"/>
    </row>
    <row r="2389" spans="1:21" s="32" customFormat="1" ht="146.25" customHeight="1" x14ac:dyDescent="0.3">
      <c r="A2389" s="13">
        <v>2349</v>
      </c>
      <c r="B2389" s="376"/>
      <c r="C2389" s="55" t="s">
        <v>2665</v>
      </c>
      <c r="D2389" s="56" t="s">
        <v>51</v>
      </c>
      <c r="E2389" s="66"/>
      <c r="F2389" s="53"/>
      <c r="G2389" s="23" t="s">
        <v>2828</v>
      </c>
      <c r="H2389" s="67"/>
      <c r="I2389" s="55"/>
      <c r="J2389" s="24" t="s">
        <v>2829</v>
      </c>
      <c r="K2389" s="68"/>
      <c r="L2389" s="51"/>
      <c r="M2389" s="51"/>
      <c r="N2389" s="51"/>
      <c r="O2389" s="51"/>
      <c r="P2389" s="51">
        <v>63636.363636363632</v>
      </c>
      <c r="Q2389" s="51"/>
      <c r="R2389" s="51"/>
      <c r="S2389" s="51"/>
      <c r="T2389" s="51"/>
    </row>
    <row r="2390" spans="1:21" s="32" customFormat="1" ht="146.25" customHeight="1" x14ac:dyDescent="0.3">
      <c r="A2390" s="13">
        <v>2350</v>
      </c>
      <c r="B2390" s="376"/>
      <c r="C2390" s="55" t="s">
        <v>2665</v>
      </c>
      <c r="D2390" s="56" t="s">
        <v>51</v>
      </c>
      <c r="E2390" s="66"/>
      <c r="F2390" s="53"/>
      <c r="G2390" s="23" t="s">
        <v>2830</v>
      </c>
      <c r="H2390" s="67"/>
      <c r="I2390" s="55"/>
      <c r="J2390" s="24" t="s">
        <v>2829</v>
      </c>
      <c r="K2390" s="68"/>
      <c r="L2390" s="51"/>
      <c r="M2390" s="51"/>
      <c r="N2390" s="51"/>
      <c r="O2390" s="51"/>
      <c r="P2390" s="51"/>
      <c r="Q2390" s="51"/>
      <c r="R2390" s="51"/>
      <c r="S2390" s="51"/>
      <c r="T2390" s="51">
        <v>45454.545454545449</v>
      </c>
    </row>
    <row r="2391" spans="1:21" s="41" customFormat="1" ht="104.25" customHeight="1" x14ac:dyDescent="0.3">
      <c r="A2391" s="13">
        <v>2351</v>
      </c>
      <c r="B2391" s="376"/>
      <c r="C2391" s="66" t="s">
        <v>110</v>
      </c>
      <c r="D2391" s="58" t="s">
        <v>51</v>
      </c>
      <c r="E2391" s="66"/>
      <c r="F2391" s="68"/>
      <c r="G2391" s="431" t="s">
        <v>2856</v>
      </c>
      <c r="H2391" s="24" t="s">
        <v>2859</v>
      </c>
      <c r="I2391" s="66"/>
      <c r="J2391" s="24" t="s">
        <v>1269</v>
      </c>
      <c r="K2391" s="68"/>
      <c r="L2391" s="5"/>
      <c r="M2391" s="5"/>
      <c r="N2391" s="5"/>
      <c r="O2391" s="51"/>
      <c r="P2391" s="5">
        <v>70000</v>
      </c>
      <c r="Q2391" s="5"/>
      <c r="R2391" s="5"/>
      <c r="S2391" s="5"/>
      <c r="T2391" s="5"/>
    </row>
    <row r="2392" spans="1:21" s="41" customFormat="1" ht="79.5" customHeight="1" x14ac:dyDescent="0.3">
      <c r="A2392" s="13">
        <v>2352</v>
      </c>
      <c r="B2392" s="376"/>
      <c r="C2392" s="66" t="s">
        <v>110</v>
      </c>
      <c r="D2392" s="58" t="s">
        <v>51</v>
      </c>
      <c r="E2392" s="66"/>
      <c r="F2392" s="68"/>
      <c r="G2392" s="431"/>
      <c r="H2392" s="438" t="s">
        <v>2860</v>
      </c>
      <c r="I2392" s="66"/>
      <c r="J2392" s="433" t="s">
        <v>1269</v>
      </c>
      <c r="K2392" s="68"/>
      <c r="L2392" s="5"/>
      <c r="M2392" s="5"/>
      <c r="N2392" s="5"/>
      <c r="O2392" s="51"/>
      <c r="P2392" s="5">
        <v>70000</v>
      </c>
      <c r="Q2392" s="5"/>
      <c r="R2392" s="5"/>
      <c r="S2392" s="5"/>
      <c r="T2392" s="5"/>
    </row>
    <row r="2393" spans="1:21" s="41" customFormat="1" ht="79.5" customHeight="1" x14ac:dyDescent="0.3">
      <c r="A2393" s="13">
        <v>2353</v>
      </c>
      <c r="B2393" s="376"/>
      <c r="C2393" s="66" t="s">
        <v>111</v>
      </c>
      <c r="D2393" s="58" t="s">
        <v>51</v>
      </c>
      <c r="E2393" s="66"/>
      <c r="F2393" s="68"/>
      <c r="G2393" s="431"/>
      <c r="H2393" s="438"/>
      <c r="I2393" s="66"/>
      <c r="J2393" s="433"/>
      <c r="K2393" s="68"/>
      <c r="L2393" s="5"/>
      <c r="M2393" s="5"/>
      <c r="N2393" s="5"/>
      <c r="O2393" s="51"/>
      <c r="P2393" s="5">
        <v>78181.818181818177</v>
      </c>
      <c r="Q2393" s="5"/>
      <c r="R2393" s="5"/>
      <c r="S2393" s="5"/>
      <c r="T2393" s="5"/>
    </row>
    <row r="2394" spans="1:21" s="41" customFormat="1" ht="79.5" customHeight="1" x14ac:dyDescent="0.3">
      <c r="A2394" s="13">
        <v>2354</v>
      </c>
      <c r="B2394" s="376"/>
      <c r="C2394" s="66" t="s">
        <v>112</v>
      </c>
      <c r="D2394" s="58" t="s">
        <v>51</v>
      </c>
      <c r="E2394" s="66"/>
      <c r="F2394" s="68"/>
      <c r="G2394" s="431"/>
      <c r="H2394" s="438"/>
      <c r="I2394" s="66"/>
      <c r="J2394" s="433"/>
      <c r="K2394" s="68"/>
      <c r="L2394" s="5"/>
      <c r="M2394" s="5"/>
      <c r="N2394" s="5"/>
      <c r="O2394" s="51"/>
      <c r="P2394" s="5">
        <v>80909.090909090897</v>
      </c>
      <c r="Q2394" s="5"/>
      <c r="R2394" s="5"/>
      <c r="S2394" s="5"/>
      <c r="T2394" s="5"/>
    </row>
    <row r="2395" spans="1:21" s="41" customFormat="1" ht="79.5" customHeight="1" x14ac:dyDescent="0.3">
      <c r="A2395" s="13">
        <v>2355</v>
      </c>
      <c r="B2395" s="376"/>
      <c r="C2395" s="66" t="s">
        <v>110</v>
      </c>
      <c r="D2395" s="58" t="s">
        <v>51</v>
      </c>
      <c r="E2395" s="66"/>
      <c r="F2395" s="68"/>
      <c r="G2395" s="431" t="s">
        <v>2857</v>
      </c>
      <c r="H2395" s="438" t="s">
        <v>2858</v>
      </c>
      <c r="I2395" s="66"/>
      <c r="J2395" s="433" t="s">
        <v>1269</v>
      </c>
      <c r="K2395" s="68"/>
      <c r="L2395" s="5"/>
      <c r="M2395" s="5"/>
      <c r="N2395" s="5"/>
      <c r="O2395" s="51"/>
      <c r="P2395" s="5">
        <v>63636.363636363632</v>
      </c>
      <c r="Q2395" s="5"/>
      <c r="R2395" s="5"/>
      <c r="S2395" s="5"/>
      <c r="T2395" s="5"/>
    </row>
    <row r="2396" spans="1:21" s="41" customFormat="1" ht="79.5" customHeight="1" x14ac:dyDescent="0.3">
      <c r="A2396" s="13">
        <v>2356</v>
      </c>
      <c r="B2396" s="376"/>
      <c r="C2396" s="66" t="s">
        <v>111</v>
      </c>
      <c r="D2396" s="58" t="s">
        <v>51</v>
      </c>
      <c r="E2396" s="66"/>
      <c r="F2396" s="68"/>
      <c r="G2396" s="431"/>
      <c r="H2396" s="438"/>
      <c r="I2396" s="66"/>
      <c r="J2396" s="433"/>
      <c r="K2396" s="68"/>
      <c r="L2396" s="5"/>
      <c r="M2396" s="5"/>
      <c r="N2396" s="5"/>
      <c r="O2396" s="51"/>
      <c r="P2396" s="5">
        <v>81818.181818181809</v>
      </c>
      <c r="Q2396" s="5"/>
      <c r="R2396" s="5"/>
      <c r="S2396" s="5"/>
      <c r="T2396" s="5"/>
    </row>
    <row r="2397" spans="1:21" s="41" customFormat="1" ht="79.5" customHeight="1" x14ac:dyDescent="0.3">
      <c r="A2397" s="13">
        <v>2357</v>
      </c>
      <c r="B2397" s="376"/>
      <c r="C2397" s="66" t="s">
        <v>112</v>
      </c>
      <c r="D2397" s="58" t="s">
        <v>51</v>
      </c>
      <c r="E2397" s="66"/>
      <c r="F2397" s="68"/>
      <c r="G2397" s="431"/>
      <c r="H2397" s="438"/>
      <c r="I2397" s="66"/>
      <c r="J2397" s="433"/>
      <c r="K2397" s="68"/>
      <c r="L2397" s="5"/>
      <c r="M2397" s="5"/>
      <c r="N2397" s="5"/>
      <c r="O2397" s="51"/>
      <c r="P2397" s="5">
        <v>95454.545454545441</v>
      </c>
      <c r="Q2397" s="5"/>
      <c r="R2397" s="5"/>
      <c r="S2397" s="5"/>
      <c r="T2397" s="5"/>
    </row>
    <row r="2398" spans="1:21" s="79" customFormat="1" ht="65.099999999999994" customHeight="1" x14ac:dyDescent="0.3">
      <c r="A2398" s="70">
        <v>2358</v>
      </c>
      <c r="B2398" s="376"/>
      <c r="C2398" s="71" t="s">
        <v>1226</v>
      </c>
      <c r="D2398" s="72" t="s">
        <v>352</v>
      </c>
      <c r="E2398" s="73"/>
      <c r="F2398" s="74" t="s">
        <v>1232</v>
      </c>
      <c r="G2398" s="75"/>
      <c r="H2398" s="76" t="s">
        <v>17</v>
      </c>
      <c r="I2398" s="73"/>
      <c r="J2398" s="77"/>
      <c r="K2398" s="412" t="s">
        <v>2519</v>
      </c>
      <c r="L2398" s="78">
        <f>(18040*8+17900*7+18040*7+18300*7+18530*2)/31</f>
        <v>18098.709677419356</v>
      </c>
      <c r="M2398" s="78">
        <f t="shared" ref="M2398:T2398" si="0">(18040*8+17900*7+18040*7+18300*7+18530*2)/31</f>
        <v>18098.709677419356</v>
      </c>
      <c r="N2398" s="78">
        <f t="shared" si="0"/>
        <v>18098.709677419356</v>
      </c>
      <c r="O2398" s="78">
        <f t="shared" si="0"/>
        <v>18098.709677419356</v>
      </c>
      <c r="P2398" s="78">
        <f t="shared" si="0"/>
        <v>18098.709677419356</v>
      </c>
      <c r="Q2398" s="78">
        <f t="shared" si="0"/>
        <v>18098.709677419356</v>
      </c>
      <c r="R2398" s="78">
        <f t="shared" si="0"/>
        <v>18098.709677419356</v>
      </c>
      <c r="S2398" s="78">
        <f t="shared" si="0"/>
        <v>18098.709677419356</v>
      </c>
      <c r="T2398" s="78">
        <f t="shared" si="0"/>
        <v>18098.709677419356</v>
      </c>
      <c r="U2398" s="79">
        <v>18267.878787878788</v>
      </c>
    </row>
    <row r="2399" spans="1:21" s="79" customFormat="1" ht="65.099999999999994" customHeight="1" x14ac:dyDescent="0.3">
      <c r="A2399" s="70">
        <v>2359</v>
      </c>
      <c r="B2399" s="376"/>
      <c r="C2399" s="71" t="s">
        <v>1227</v>
      </c>
      <c r="D2399" s="72" t="s">
        <v>352</v>
      </c>
      <c r="E2399" s="73"/>
      <c r="F2399" s="74" t="s">
        <v>1233</v>
      </c>
      <c r="G2399" s="75"/>
      <c r="H2399" s="80" t="s">
        <v>44</v>
      </c>
      <c r="I2399" s="73"/>
      <c r="J2399" s="77"/>
      <c r="K2399" s="412"/>
      <c r="L2399" s="78">
        <f>(18790*8+18590*7+18730*7+18640*7+18690*2)/31</f>
        <v>18690.967741935485</v>
      </c>
      <c r="M2399" s="78">
        <f t="shared" ref="M2399:T2399" si="1">(18790*8+18590*7+18730*7+18640*7+18690*2)/31</f>
        <v>18690.967741935485</v>
      </c>
      <c r="N2399" s="78">
        <f t="shared" si="1"/>
        <v>18690.967741935485</v>
      </c>
      <c r="O2399" s="78">
        <f t="shared" si="1"/>
        <v>18690.967741935485</v>
      </c>
      <c r="P2399" s="78">
        <f t="shared" si="1"/>
        <v>18690.967741935485</v>
      </c>
      <c r="Q2399" s="78">
        <f t="shared" si="1"/>
        <v>18690.967741935485</v>
      </c>
      <c r="R2399" s="78">
        <f t="shared" si="1"/>
        <v>18690.967741935485</v>
      </c>
      <c r="S2399" s="78">
        <f t="shared" si="1"/>
        <v>18690.967741935485</v>
      </c>
      <c r="T2399" s="78">
        <f t="shared" si="1"/>
        <v>18690.967741935485</v>
      </c>
      <c r="U2399" s="79">
        <v>18282.121212121208</v>
      </c>
    </row>
    <row r="2400" spans="1:21" s="79" customFormat="1" ht="65.099999999999994" customHeight="1" x14ac:dyDescent="0.3">
      <c r="A2400" s="70">
        <v>2360</v>
      </c>
      <c r="B2400" s="376"/>
      <c r="C2400" s="71" t="s">
        <v>1227</v>
      </c>
      <c r="D2400" s="72" t="s">
        <v>352</v>
      </c>
      <c r="E2400" s="73"/>
      <c r="F2400" s="74" t="s">
        <v>1234</v>
      </c>
      <c r="G2400" s="75"/>
      <c r="H2400" s="80" t="s">
        <v>44</v>
      </c>
      <c r="I2400" s="73"/>
      <c r="J2400" s="77"/>
      <c r="K2400" s="412"/>
      <c r="L2400" s="78">
        <f>(19280*8+18930*7+19080*7+19000*7+19210*2)/31</f>
        <v>19088.064516129034</v>
      </c>
      <c r="M2400" s="78">
        <f t="shared" ref="M2400:T2400" si="2">(19280*8+18930*7+19080*7+19000*7+19210*2)/31</f>
        <v>19088.064516129034</v>
      </c>
      <c r="N2400" s="78">
        <f t="shared" si="2"/>
        <v>19088.064516129034</v>
      </c>
      <c r="O2400" s="78">
        <f t="shared" si="2"/>
        <v>19088.064516129034</v>
      </c>
      <c r="P2400" s="78">
        <f t="shared" si="2"/>
        <v>19088.064516129034</v>
      </c>
      <c r="Q2400" s="78">
        <f t="shared" si="2"/>
        <v>19088.064516129034</v>
      </c>
      <c r="R2400" s="78">
        <f t="shared" si="2"/>
        <v>19088.064516129034</v>
      </c>
      <c r="S2400" s="78">
        <f t="shared" si="2"/>
        <v>19088.064516129034</v>
      </c>
      <c r="T2400" s="78">
        <f t="shared" si="2"/>
        <v>19088.064516129034</v>
      </c>
      <c r="U2400" s="79">
        <v>18959.393939393936</v>
      </c>
    </row>
    <row r="2401" spans="1:21" s="79" customFormat="1" ht="65.099999999999994" customHeight="1" x14ac:dyDescent="0.3">
      <c r="A2401" s="70">
        <v>2361</v>
      </c>
      <c r="B2401" s="376"/>
      <c r="C2401" s="71" t="s">
        <v>1228</v>
      </c>
      <c r="D2401" s="72" t="s">
        <v>352</v>
      </c>
      <c r="E2401" s="73"/>
      <c r="F2401" s="74" t="s">
        <v>1235</v>
      </c>
      <c r="G2401" s="75"/>
      <c r="H2401" s="80" t="s">
        <v>44</v>
      </c>
      <c r="I2401" s="73"/>
      <c r="J2401" s="77"/>
      <c r="K2401" s="412"/>
      <c r="L2401" s="78">
        <f>(17590*8+17400*7+17620*7+18050*7+18530*2)/31</f>
        <v>17718.387096774193</v>
      </c>
      <c r="M2401" s="78">
        <f t="shared" ref="M2401:T2401" si="3">(17590*8+17400*7+17620*7+18050*7+18530*2)/31</f>
        <v>17718.387096774193</v>
      </c>
      <c r="N2401" s="78">
        <f t="shared" si="3"/>
        <v>17718.387096774193</v>
      </c>
      <c r="O2401" s="78">
        <f t="shared" si="3"/>
        <v>17718.387096774193</v>
      </c>
      <c r="P2401" s="78">
        <f t="shared" si="3"/>
        <v>17718.387096774193</v>
      </c>
      <c r="Q2401" s="78">
        <f t="shared" si="3"/>
        <v>17718.387096774193</v>
      </c>
      <c r="R2401" s="78">
        <f t="shared" si="3"/>
        <v>17718.387096774193</v>
      </c>
      <c r="S2401" s="78">
        <f t="shared" si="3"/>
        <v>17718.387096774193</v>
      </c>
      <c r="T2401" s="78">
        <f t="shared" si="3"/>
        <v>17718.387096774193</v>
      </c>
      <c r="U2401" s="79">
        <v>18063.939393939392</v>
      </c>
    </row>
    <row r="2402" spans="1:21" s="79" customFormat="1" ht="65.099999999999994" customHeight="1" x14ac:dyDescent="0.3">
      <c r="A2402" s="70">
        <v>2362</v>
      </c>
      <c r="B2402" s="376"/>
      <c r="C2402" s="71" t="s">
        <v>1229</v>
      </c>
      <c r="D2402" s="72" t="s">
        <v>37</v>
      </c>
      <c r="E2402" s="73"/>
      <c r="F2402" s="74" t="s">
        <v>1236</v>
      </c>
      <c r="G2402" s="75"/>
      <c r="H2402" s="80" t="s">
        <v>44</v>
      </c>
      <c r="I2402" s="73"/>
      <c r="J2402" s="77"/>
      <c r="K2402" s="412"/>
      <c r="L2402" s="78">
        <f>(13600*8+13660*7+13660*7+14140*7+14920*2)/31</f>
        <v>13834.193548387097</v>
      </c>
      <c r="M2402" s="78">
        <f t="shared" ref="M2402:T2402" si="4">(13600*8+13660*7+13660*7+14140*7+14920*2)/31</f>
        <v>13834.193548387097</v>
      </c>
      <c r="N2402" s="78">
        <f t="shared" si="4"/>
        <v>13834.193548387097</v>
      </c>
      <c r="O2402" s="78">
        <f t="shared" si="4"/>
        <v>13834.193548387097</v>
      </c>
      <c r="P2402" s="78">
        <f t="shared" si="4"/>
        <v>13834.193548387097</v>
      </c>
      <c r="Q2402" s="78">
        <f t="shared" si="4"/>
        <v>13834.193548387097</v>
      </c>
      <c r="R2402" s="78">
        <f t="shared" si="4"/>
        <v>13834.193548387097</v>
      </c>
      <c r="S2402" s="78">
        <f t="shared" si="4"/>
        <v>13834.193548387097</v>
      </c>
      <c r="T2402" s="78">
        <f t="shared" si="4"/>
        <v>13834.193548387097</v>
      </c>
      <c r="U2402" s="79">
        <v>13072.42424242424</v>
      </c>
    </row>
    <row r="2403" spans="1:21" s="10" customFormat="1" ht="75.75" customHeight="1" x14ac:dyDescent="0.3">
      <c r="A2403" s="13">
        <v>2363</v>
      </c>
      <c r="B2403" s="376"/>
      <c r="C2403" s="55" t="s">
        <v>1443</v>
      </c>
      <c r="D2403" s="40" t="s">
        <v>14</v>
      </c>
      <c r="E2403" s="64"/>
      <c r="F2403" s="59" t="s">
        <v>1444</v>
      </c>
      <c r="G2403" s="376" t="s">
        <v>1446</v>
      </c>
      <c r="H2403" s="64"/>
      <c r="I2403" s="64"/>
      <c r="J2403" s="40"/>
      <c r="K2403" s="59"/>
      <c r="L2403" s="5">
        <v>400000</v>
      </c>
      <c r="M2403" s="5">
        <v>400000</v>
      </c>
      <c r="N2403" s="5">
        <v>400000</v>
      </c>
      <c r="O2403" s="5">
        <v>400000</v>
      </c>
      <c r="P2403" s="5">
        <v>400000</v>
      </c>
      <c r="Q2403" s="5">
        <v>400000</v>
      </c>
      <c r="R2403" s="5">
        <v>400000</v>
      </c>
      <c r="S2403" s="5">
        <v>400000</v>
      </c>
      <c r="T2403" s="5">
        <v>400000</v>
      </c>
    </row>
    <row r="2404" spans="1:21" s="10" customFormat="1" ht="75.75" customHeight="1" x14ac:dyDescent="0.3">
      <c r="A2404" s="13">
        <v>2364</v>
      </c>
      <c r="B2404" s="376"/>
      <c r="C2404" s="55" t="s">
        <v>1443</v>
      </c>
      <c r="D2404" s="40" t="s">
        <v>14</v>
      </c>
      <c r="E2404" s="64"/>
      <c r="F2404" s="59" t="s">
        <v>1445</v>
      </c>
      <c r="G2404" s="376"/>
      <c r="H2404" s="64"/>
      <c r="I2404" s="64"/>
      <c r="J2404" s="40"/>
      <c r="K2404" s="59"/>
      <c r="L2404" s="5">
        <v>450000</v>
      </c>
      <c r="M2404" s="5">
        <v>450000</v>
      </c>
      <c r="N2404" s="5">
        <v>450000</v>
      </c>
      <c r="O2404" s="5">
        <v>450000</v>
      </c>
      <c r="P2404" s="5">
        <v>450000</v>
      </c>
      <c r="Q2404" s="5">
        <v>450000</v>
      </c>
      <c r="R2404" s="5">
        <v>450000</v>
      </c>
      <c r="S2404" s="5">
        <v>450000</v>
      </c>
      <c r="T2404" s="5">
        <v>450000</v>
      </c>
    </row>
    <row r="2405" spans="1:21" ht="96" customHeight="1" x14ac:dyDescent="0.3">
      <c r="A2405" s="13">
        <v>2365</v>
      </c>
      <c r="B2405" s="376"/>
      <c r="C2405" s="55" t="s">
        <v>2136</v>
      </c>
      <c r="D2405" s="56" t="s">
        <v>2137</v>
      </c>
      <c r="E2405" s="55" t="s">
        <v>1452</v>
      </c>
      <c r="F2405" s="55" t="s">
        <v>2138</v>
      </c>
      <c r="G2405" s="469" t="s">
        <v>2139</v>
      </c>
      <c r="H2405" s="373" t="s">
        <v>17</v>
      </c>
      <c r="I2405" s="373" t="s">
        <v>2172</v>
      </c>
      <c r="J2405" s="373" t="s">
        <v>2173</v>
      </c>
      <c r="K2405" s="55"/>
      <c r="L2405" s="51">
        <v>7778</v>
      </c>
      <c r="M2405" s="51">
        <v>7778</v>
      </c>
      <c r="N2405" s="51">
        <v>7778</v>
      </c>
      <c r="O2405" s="51">
        <v>7778</v>
      </c>
      <c r="P2405" s="51">
        <v>7778</v>
      </c>
      <c r="Q2405" s="51">
        <v>7778</v>
      </c>
      <c r="R2405" s="51">
        <v>7778</v>
      </c>
      <c r="S2405" s="51">
        <v>7778</v>
      </c>
      <c r="T2405" s="51">
        <v>7778</v>
      </c>
    </row>
    <row r="2406" spans="1:21" ht="96" customHeight="1" x14ac:dyDescent="0.3">
      <c r="A2406" s="13">
        <v>2366</v>
      </c>
      <c r="B2406" s="376"/>
      <c r="C2406" s="55" t="s">
        <v>2136</v>
      </c>
      <c r="D2406" s="56" t="s">
        <v>2137</v>
      </c>
      <c r="E2406" s="55" t="s">
        <v>1452</v>
      </c>
      <c r="F2406" s="55" t="s">
        <v>2140</v>
      </c>
      <c r="G2406" s="469"/>
      <c r="H2406" s="373"/>
      <c r="I2406" s="373"/>
      <c r="J2406" s="373"/>
      <c r="K2406" s="55"/>
      <c r="L2406" s="51">
        <v>10463</v>
      </c>
      <c r="M2406" s="51">
        <v>10463</v>
      </c>
      <c r="N2406" s="51">
        <v>10463</v>
      </c>
      <c r="O2406" s="51">
        <v>10463</v>
      </c>
      <c r="P2406" s="51">
        <v>10463</v>
      </c>
      <c r="Q2406" s="51">
        <v>10463</v>
      </c>
      <c r="R2406" s="51">
        <v>10463</v>
      </c>
      <c r="S2406" s="51">
        <v>10463</v>
      </c>
      <c r="T2406" s="51">
        <v>10463</v>
      </c>
    </row>
    <row r="2407" spans="1:21" ht="96" customHeight="1" x14ac:dyDescent="0.3">
      <c r="A2407" s="13">
        <v>2367</v>
      </c>
      <c r="B2407" s="376"/>
      <c r="C2407" s="55" t="s">
        <v>2141</v>
      </c>
      <c r="D2407" s="56" t="s">
        <v>2137</v>
      </c>
      <c r="E2407" s="55" t="s">
        <v>1452</v>
      </c>
      <c r="F2407" s="55" t="s">
        <v>2138</v>
      </c>
      <c r="G2407" s="469"/>
      <c r="H2407" s="373"/>
      <c r="I2407" s="373"/>
      <c r="J2407" s="373"/>
      <c r="K2407" s="55"/>
      <c r="L2407" s="51">
        <v>11481</v>
      </c>
      <c r="M2407" s="51">
        <v>11481</v>
      </c>
      <c r="N2407" s="51">
        <v>11481</v>
      </c>
      <c r="O2407" s="51">
        <v>11481</v>
      </c>
      <c r="P2407" s="51">
        <v>11481</v>
      </c>
      <c r="Q2407" s="51">
        <v>11481</v>
      </c>
      <c r="R2407" s="51">
        <v>11481</v>
      </c>
      <c r="S2407" s="51">
        <v>11481</v>
      </c>
      <c r="T2407" s="51">
        <v>11481</v>
      </c>
    </row>
    <row r="2408" spans="1:21" ht="96" customHeight="1" x14ac:dyDescent="0.3">
      <c r="A2408" s="13">
        <v>2368</v>
      </c>
      <c r="B2408" s="376"/>
      <c r="C2408" s="55" t="s">
        <v>2141</v>
      </c>
      <c r="D2408" s="56" t="s">
        <v>2137</v>
      </c>
      <c r="E2408" s="55" t="s">
        <v>1452</v>
      </c>
      <c r="F2408" s="55" t="s">
        <v>2140</v>
      </c>
      <c r="G2408" s="469"/>
      <c r="H2408" s="373"/>
      <c r="I2408" s="373"/>
      <c r="J2408" s="373"/>
      <c r="K2408" s="55"/>
      <c r="L2408" s="51">
        <v>15556</v>
      </c>
      <c r="M2408" s="51">
        <v>15556</v>
      </c>
      <c r="N2408" s="51">
        <v>15556</v>
      </c>
      <c r="O2408" s="51">
        <v>15556</v>
      </c>
      <c r="P2408" s="51">
        <v>15556</v>
      </c>
      <c r="Q2408" s="51">
        <v>15556</v>
      </c>
      <c r="R2408" s="51">
        <v>15556</v>
      </c>
      <c r="S2408" s="51">
        <v>15556</v>
      </c>
      <c r="T2408" s="51">
        <v>15556</v>
      </c>
    </row>
    <row r="2409" spans="1:21" ht="96" customHeight="1" x14ac:dyDescent="0.3">
      <c r="A2409" s="13">
        <v>2369</v>
      </c>
      <c r="B2409" s="376"/>
      <c r="C2409" s="55" t="s">
        <v>2142</v>
      </c>
      <c r="D2409" s="56" t="s">
        <v>2137</v>
      </c>
      <c r="E2409" s="55" t="s">
        <v>1451</v>
      </c>
      <c r="F2409" s="55" t="s">
        <v>2143</v>
      </c>
      <c r="G2409" s="469"/>
      <c r="H2409" s="373"/>
      <c r="I2409" s="373"/>
      <c r="J2409" s="373"/>
      <c r="K2409" s="55"/>
      <c r="L2409" s="51">
        <v>25093</v>
      </c>
      <c r="M2409" s="51">
        <v>25093</v>
      </c>
      <c r="N2409" s="51">
        <v>25093</v>
      </c>
      <c r="O2409" s="51">
        <v>25093</v>
      </c>
      <c r="P2409" s="51">
        <v>25093</v>
      </c>
      <c r="Q2409" s="51">
        <v>25093</v>
      </c>
      <c r="R2409" s="51">
        <v>25093</v>
      </c>
      <c r="S2409" s="51">
        <v>25093</v>
      </c>
      <c r="T2409" s="51">
        <v>25093</v>
      </c>
    </row>
    <row r="2410" spans="1:21" ht="96" customHeight="1" x14ac:dyDescent="0.3">
      <c r="A2410" s="13">
        <v>2370</v>
      </c>
      <c r="B2410" s="376"/>
      <c r="C2410" s="55" t="s">
        <v>2142</v>
      </c>
      <c r="D2410" s="56" t="s">
        <v>2137</v>
      </c>
      <c r="E2410" s="55" t="s">
        <v>1451</v>
      </c>
      <c r="F2410" s="55" t="s">
        <v>2144</v>
      </c>
      <c r="G2410" s="469"/>
      <c r="H2410" s="373"/>
      <c r="I2410" s="373"/>
      <c r="J2410" s="373"/>
      <c r="K2410" s="55"/>
      <c r="L2410" s="51">
        <v>27593</v>
      </c>
      <c r="M2410" s="51">
        <v>27593</v>
      </c>
      <c r="N2410" s="51">
        <v>27593</v>
      </c>
      <c r="O2410" s="51">
        <v>27593</v>
      </c>
      <c r="P2410" s="51">
        <v>27593</v>
      </c>
      <c r="Q2410" s="51">
        <v>27593</v>
      </c>
      <c r="R2410" s="51">
        <v>27593</v>
      </c>
      <c r="S2410" s="51">
        <v>27593</v>
      </c>
      <c r="T2410" s="51">
        <v>27593</v>
      </c>
    </row>
    <row r="2411" spans="1:21" ht="96" customHeight="1" x14ac:dyDescent="0.3">
      <c r="A2411" s="13">
        <v>2371</v>
      </c>
      <c r="B2411" s="376"/>
      <c r="C2411" s="55" t="s">
        <v>2142</v>
      </c>
      <c r="D2411" s="56" t="s">
        <v>2137</v>
      </c>
      <c r="E2411" s="55" t="s">
        <v>1451</v>
      </c>
      <c r="F2411" s="55" t="s">
        <v>2145</v>
      </c>
      <c r="G2411" s="469"/>
      <c r="H2411" s="373"/>
      <c r="I2411" s="373"/>
      <c r="J2411" s="373"/>
      <c r="K2411" s="55"/>
      <c r="L2411" s="51">
        <v>36019</v>
      </c>
      <c r="M2411" s="51">
        <v>36019</v>
      </c>
      <c r="N2411" s="51">
        <v>36019</v>
      </c>
      <c r="O2411" s="51">
        <v>36019</v>
      </c>
      <c r="P2411" s="51">
        <v>36019</v>
      </c>
      <c r="Q2411" s="51">
        <v>36019</v>
      </c>
      <c r="R2411" s="51">
        <v>36019</v>
      </c>
      <c r="S2411" s="51">
        <v>36019</v>
      </c>
      <c r="T2411" s="51">
        <v>36019</v>
      </c>
    </row>
    <row r="2412" spans="1:21" ht="96" customHeight="1" x14ac:dyDescent="0.3">
      <c r="A2412" s="13">
        <v>2372</v>
      </c>
      <c r="B2412" s="376"/>
      <c r="C2412" s="55" t="s">
        <v>2146</v>
      </c>
      <c r="D2412" s="56" t="s">
        <v>2137</v>
      </c>
      <c r="E2412" s="55" t="s">
        <v>2147</v>
      </c>
      <c r="F2412" s="55" t="s">
        <v>2148</v>
      </c>
      <c r="G2412" s="469"/>
      <c r="H2412" s="373"/>
      <c r="I2412" s="373"/>
      <c r="J2412" s="373"/>
      <c r="K2412" s="55"/>
      <c r="L2412" s="51">
        <v>34722</v>
      </c>
      <c r="M2412" s="51">
        <v>34722</v>
      </c>
      <c r="N2412" s="51">
        <v>34722</v>
      </c>
      <c r="O2412" s="51">
        <v>34722</v>
      </c>
      <c r="P2412" s="51">
        <v>34722</v>
      </c>
      <c r="Q2412" s="51">
        <v>34722</v>
      </c>
      <c r="R2412" s="51">
        <v>34722</v>
      </c>
      <c r="S2412" s="51">
        <v>34722</v>
      </c>
      <c r="T2412" s="51">
        <v>34722</v>
      </c>
    </row>
    <row r="2413" spans="1:21" ht="96" customHeight="1" x14ac:dyDescent="0.3">
      <c r="A2413" s="13">
        <v>2373</v>
      </c>
      <c r="B2413" s="376"/>
      <c r="C2413" s="55" t="s">
        <v>2149</v>
      </c>
      <c r="D2413" s="56" t="s">
        <v>2137</v>
      </c>
      <c r="E2413" s="55" t="s">
        <v>2150</v>
      </c>
      <c r="F2413" s="55" t="s">
        <v>2151</v>
      </c>
      <c r="G2413" s="469"/>
      <c r="H2413" s="373"/>
      <c r="I2413" s="373"/>
      <c r="J2413" s="373"/>
      <c r="K2413" s="55"/>
      <c r="L2413" s="51">
        <v>40463</v>
      </c>
      <c r="M2413" s="51">
        <v>40463</v>
      </c>
      <c r="N2413" s="51">
        <v>40463</v>
      </c>
      <c r="O2413" s="51">
        <v>40463</v>
      </c>
      <c r="P2413" s="51">
        <v>40463</v>
      </c>
      <c r="Q2413" s="51">
        <v>40463</v>
      </c>
      <c r="R2413" s="51">
        <v>40463</v>
      </c>
      <c r="S2413" s="51">
        <v>40463</v>
      </c>
      <c r="T2413" s="51">
        <v>40463</v>
      </c>
    </row>
    <row r="2414" spans="1:21" ht="96" customHeight="1" x14ac:dyDescent="0.3">
      <c r="A2414" s="13">
        <v>2374</v>
      </c>
      <c r="B2414" s="376"/>
      <c r="C2414" s="55" t="s">
        <v>2152</v>
      </c>
      <c r="D2414" s="56" t="s">
        <v>2137</v>
      </c>
      <c r="E2414" s="55" t="s">
        <v>2150</v>
      </c>
      <c r="F2414" s="55" t="s">
        <v>2153</v>
      </c>
      <c r="G2414" s="469"/>
      <c r="H2414" s="373"/>
      <c r="I2414" s="373"/>
      <c r="J2414" s="373"/>
      <c r="K2414" s="55"/>
      <c r="L2414" s="51">
        <v>51852</v>
      </c>
      <c r="M2414" s="51">
        <v>51852</v>
      </c>
      <c r="N2414" s="51">
        <v>51852</v>
      </c>
      <c r="O2414" s="51">
        <v>51852</v>
      </c>
      <c r="P2414" s="51">
        <v>51852</v>
      </c>
      <c r="Q2414" s="51">
        <v>51852</v>
      </c>
      <c r="R2414" s="51">
        <v>51852</v>
      </c>
      <c r="S2414" s="51">
        <v>51852</v>
      </c>
      <c r="T2414" s="51">
        <v>51852</v>
      </c>
    </row>
    <row r="2415" spans="1:21" ht="96" customHeight="1" x14ac:dyDescent="0.3">
      <c r="A2415" s="13">
        <v>2375</v>
      </c>
      <c r="B2415" s="376"/>
      <c r="C2415" s="55" t="s">
        <v>2154</v>
      </c>
      <c r="D2415" s="56" t="s">
        <v>2155</v>
      </c>
      <c r="E2415" s="55" t="s">
        <v>1455</v>
      </c>
      <c r="F2415" s="55" t="s">
        <v>2156</v>
      </c>
      <c r="G2415" s="469"/>
      <c r="H2415" s="373"/>
      <c r="I2415" s="373"/>
      <c r="J2415" s="373"/>
      <c r="K2415" s="55"/>
      <c r="L2415" s="51">
        <v>76818</v>
      </c>
      <c r="M2415" s="51">
        <v>76818</v>
      </c>
      <c r="N2415" s="51">
        <v>76818</v>
      </c>
      <c r="O2415" s="51">
        <v>76818</v>
      </c>
      <c r="P2415" s="51">
        <v>76818</v>
      </c>
      <c r="Q2415" s="51">
        <v>76818</v>
      </c>
      <c r="R2415" s="51">
        <v>76818</v>
      </c>
      <c r="S2415" s="51">
        <v>76818</v>
      </c>
      <c r="T2415" s="51">
        <v>76818</v>
      </c>
    </row>
    <row r="2416" spans="1:21" ht="96" customHeight="1" x14ac:dyDescent="0.3">
      <c r="A2416" s="13">
        <v>2376</v>
      </c>
      <c r="B2416" s="376"/>
      <c r="C2416" s="55" t="s">
        <v>2154</v>
      </c>
      <c r="D2416" s="56" t="s">
        <v>2155</v>
      </c>
      <c r="E2416" s="55" t="s">
        <v>1455</v>
      </c>
      <c r="F2416" s="55" t="s">
        <v>2157</v>
      </c>
      <c r="G2416" s="469"/>
      <c r="H2416" s="373"/>
      <c r="I2416" s="373"/>
      <c r="J2416" s="373"/>
      <c r="K2416" s="55"/>
      <c r="L2416" s="51">
        <v>90000</v>
      </c>
      <c r="M2416" s="51">
        <v>90000</v>
      </c>
      <c r="N2416" s="51">
        <v>90000</v>
      </c>
      <c r="O2416" s="51">
        <v>90000</v>
      </c>
      <c r="P2416" s="51">
        <v>90000</v>
      </c>
      <c r="Q2416" s="51">
        <v>90000</v>
      </c>
      <c r="R2416" s="51">
        <v>90000</v>
      </c>
      <c r="S2416" s="51">
        <v>90000</v>
      </c>
      <c r="T2416" s="51">
        <v>90000</v>
      </c>
    </row>
    <row r="2417" spans="1:20" ht="96" customHeight="1" x14ac:dyDescent="0.3">
      <c r="A2417" s="13">
        <v>2377</v>
      </c>
      <c r="B2417" s="376"/>
      <c r="C2417" s="55" t="s">
        <v>2158</v>
      </c>
      <c r="D2417" s="56" t="s">
        <v>2159</v>
      </c>
      <c r="E2417" s="55" t="s">
        <v>1455</v>
      </c>
      <c r="F2417" s="55" t="s">
        <v>2160</v>
      </c>
      <c r="G2417" s="469"/>
      <c r="H2417" s="373"/>
      <c r="I2417" s="373"/>
      <c r="J2417" s="373"/>
      <c r="K2417" s="55"/>
      <c r="L2417" s="51">
        <v>716364</v>
      </c>
      <c r="M2417" s="51">
        <v>716364</v>
      </c>
      <c r="N2417" s="51">
        <v>716364</v>
      </c>
      <c r="O2417" s="51">
        <v>716364</v>
      </c>
      <c r="P2417" s="51">
        <v>716364</v>
      </c>
      <c r="Q2417" s="51">
        <v>716364</v>
      </c>
      <c r="R2417" s="51">
        <v>716364</v>
      </c>
      <c r="S2417" s="51">
        <v>716364</v>
      </c>
      <c r="T2417" s="51">
        <v>716364</v>
      </c>
    </row>
    <row r="2418" spans="1:20" ht="96" customHeight="1" x14ac:dyDescent="0.3">
      <c r="A2418" s="13">
        <v>2378</v>
      </c>
      <c r="B2418" s="376"/>
      <c r="C2418" s="55" t="s">
        <v>2158</v>
      </c>
      <c r="D2418" s="56" t="s">
        <v>2159</v>
      </c>
      <c r="E2418" s="55" t="s">
        <v>1455</v>
      </c>
      <c r="F2418" s="55" t="s">
        <v>2161</v>
      </c>
      <c r="G2418" s="469"/>
      <c r="H2418" s="373"/>
      <c r="I2418" s="373"/>
      <c r="J2418" s="373"/>
      <c r="K2418" s="55"/>
      <c r="L2418" s="51">
        <v>2720909</v>
      </c>
      <c r="M2418" s="51">
        <v>2720909</v>
      </c>
      <c r="N2418" s="51">
        <v>2720909</v>
      </c>
      <c r="O2418" s="51">
        <v>2720909</v>
      </c>
      <c r="P2418" s="51">
        <v>2720909</v>
      </c>
      <c r="Q2418" s="51">
        <v>2720909</v>
      </c>
      <c r="R2418" s="51">
        <v>2720909</v>
      </c>
      <c r="S2418" s="51">
        <v>2720909</v>
      </c>
      <c r="T2418" s="51">
        <v>2720909</v>
      </c>
    </row>
    <row r="2419" spans="1:20" ht="96" customHeight="1" x14ac:dyDescent="0.3">
      <c r="A2419" s="13">
        <v>2379</v>
      </c>
      <c r="B2419" s="376"/>
      <c r="C2419" s="55" t="s">
        <v>2162</v>
      </c>
      <c r="D2419" s="56" t="s">
        <v>2159</v>
      </c>
      <c r="E2419" s="55" t="s">
        <v>1455</v>
      </c>
      <c r="F2419" s="55" t="s">
        <v>2160</v>
      </c>
      <c r="G2419" s="469"/>
      <c r="H2419" s="373"/>
      <c r="I2419" s="373"/>
      <c r="J2419" s="373"/>
      <c r="K2419" s="55"/>
      <c r="L2419" s="51">
        <v>653636</v>
      </c>
      <c r="M2419" s="51">
        <v>653636</v>
      </c>
      <c r="N2419" s="51">
        <v>653636</v>
      </c>
      <c r="O2419" s="51">
        <v>653636</v>
      </c>
      <c r="P2419" s="51">
        <v>653636</v>
      </c>
      <c r="Q2419" s="51">
        <v>653636</v>
      </c>
      <c r="R2419" s="51">
        <v>653636</v>
      </c>
      <c r="S2419" s="51">
        <v>653636</v>
      </c>
      <c r="T2419" s="51">
        <v>653636</v>
      </c>
    </row>
    <row r="2420" spans="1:20" ht="96" customHeight="1" x14ac:dyDescent="0.3">
      <c r="A2420" s="13">
        <v>2380</v>
      </c>
      <c r="B2420" s="376"/>
      <c r="C2420" s="55" t="s">
        <v>2162</v>
      </c>
      <c r="D2420" s="56" t="s">
        <v>2159</v>
      </c>
      <c r="E2420" s="55" t="s">
        <v>1455</v>
      </c>
      <c r="F2420" s="55" t="s">
        <v>2161</v>
      </c>
      <c r="G2420" s="469"/>
      <c r="H2420" s="373"/>
      <c r="I2420" s="373"/>
      <c r="J2420" s="373"/>
      <c r="K2420" s="55"/>
      <c r="L2420" s="51">
        <v>2462727</v>
      </c>
      <c r="M2420" s="51">
        <v>2462727</v>
      </c>
      <c r="N2420" s="51">
        <v>2462727</v>
      </c>
      <c r="O2420" s="51">
        <v>2462727</v>
      </c>
      <c r="P2420" s="51">
        <v>2462727</v>
      </c>
      <c r="Q2420" s="51">
        <v>2462727</v>
      </c>
      <c r="R2420" s="51">
        <v>2462727</v>
      </c>
      <c r="S2420" s="51">
        <v>2462727</v>
      </c>
      <c r="T2420" s="51">
        <v>2462727</v>
      </c>
    </row>
    <row r="2421" spans="1:20" ht="96" customHeight="1" x14ac:dyDescent="0.3">
      <c r="A2421" s="13">
        <v>2381</v>
      </c>
      <c r="B2421" s="376"/>
      <c r="C2421" s="55" t="s">
        <v>2163</v>
      </c>
      <c r="D2421" s="56" t="s">
        <v>2137</v>
      </c>
      <c r="E2421" s="55" t="s">
        <v>313</v>
      </c>
      <c r="F2421" s="55" t="s">
        <v>2164</v>
      </c>
      <c r="G2421" s="469"/>
      <c r="H2421" s="373"/>
      <c r="I2421" s="373"/>
      <c r="J2421" s="373"/>
      <c r="K2421" s="55"/>
      <c r="L2421" s="51">
        <v>8241</v>
      </c>
      <c r="M2421" s="51">
        <v>8241</v>
      </c>
      <c r="N2421" s="51">
        <v>8241</v>
      </c>
      <c r="O2421" s="51">
        <v>8241</v>
      </c>
      <c r="P2421" s="51">
        <v>8241</v>
      </c>
      <c r="Q2421" s="51">
        <v>8241</v>
      </c>
      <c r="R2421" s="51">
        <v>8241</v>
      </c>
      <c r="S2421" s="51">
        <v>8241</v>
      </c>
      <c r="T2421" s="51">
        <v>8241</v>
      </c>
    </row>
    <row r="2422" spans="1:20" ht="96" customHeight="1" x14ac:dyDescent="0.3">
      <c r="A2422" s="13">
        <v>2382</v>
      </c>
      <c r="B2422" s="376"/>
      <c r="C2422" s="55" t="s">
        <v>2165</v>
      </c>
      <c r="D2422" s="56" t="s">
        <v>2137</v>
      </c>
      <c r="E2422" s="55" t="s">
        <v>2166</v>
      </c>
      <c r="F2422" s="55" t="s">
        <v>2167</v>
      </c>
      <c r="G2422" s="469"/>
      <c r="H2422" s="373"/>
      <c r="I2422" s="373"/>
      <c r="J2422" s="373"/>
      <c r="K2422" s="55"/>
      <c r="L2422" s="51">
        <v>2778</v>
      </c>
      <c r="M2422" s="51">
        <v>2778</v>
      </c>
      <c r="N2422" s="51">
        <v>2778</v>
      </c>
      <c r="O2422" s="51">
        <v>2778</v>
      </c>
      <c r="P2422" s="51">
        <v>2778</v>
      </c>
      <c r="Q2422" s="51">
        <v>2778</v>
      </c>
      <c r="R2422" s="51">
        <v>2778</v>
      </c>
      <c r="S2422" s="51">
        <v>2778</v>
      </c>
      <c r="T2422" s="51">
        <v>2778</v>
      </c>
    </row>
    <row r="2423" spans="1:20" ht="96" customHeight="1" x14ac:dyDescent="0.3">
      <c r="A2423" s="13">
        <v>2383</v>
      </c>
      <c r="B2423" s="376"/>
      <c r="C2423" s="55" t="s">
        <v>2168</v>
      </c>
      <c r="D2423" s="56" t="s">
        <v>2137</v>
      </c>
      <c r="E2423" s="55" t="s">
        <v>2166</v>
      </c>
      <c r="F2423" s="55" t="s">
        <v>2167</v>
      </c>
      <c r="G2423" s="469"/>
      <c r="H2423" s="373"/>
      <c r="I2423" s="373"/>
      <c r="J2423" s="373"/>
      <c r="K2423" s="55"/>
      <c r="L2423" s="51">
        <v>2870</v>
      </c>
      <c r="M2423" s="51">
        <v>2870</v>
      </c>
      <c r="N2423" s="51">
        <v>2870</v>
      </c>
      <c r="O2423" s="51">
        <v>2870</v>
      </c>
      <c r="P2423" s="51">
        <v>2870</v>
      </c>
      <c r="Q2423" s="51">
        <v>2870</v>
      </c>
      <c r="R2423" s="51">
        <v>2870</v>
      </c>
      <c r="S2423" s="51">
        <v>2870</v>
      </c>
      <c r="T2423" s="51">
        <v>2870</v>
      </c>
    </row>
    <row r="2424" spans="1:20" ht="96" customHeight="1" x14ac:dyDescent="0.3">
      <c r="A2424" s="13">
        <v>2384</v>
      </c>
      <c r="B2424" s="376"/>
      <c r="C2424" s="55" t="s">
        <v>2169</v>
      </c>
      <c r="D2424" s="56" t="s">
        <v>2137</v>
      </c>
      <c r="E2424" s="55" t="s">
        <v>1521</v>
      </c>
      <c r="F2424" s="55" t="s">
        <v>2170</v>
      </c>
      <c r="G2424" s="469"/>
      <c r="H2424" s="373"/>
      <c r="I2424" s="373"/>
      <c r="J2424" s="373"/>
      <c r="K2424" s="373"/>
      <c r="L2424" s="51">
        <v>7963</v>
      </c>
      <c r="M2424" s="51">
        <v>7963</v>
      </c>
      <c r="N2424" s="51">
        <v>7963</v>
      </c>
      <c r="O2424" s="51">
        <v>7963</v>
      </c>
      <c r="P2424" s="51">
        <v>7963</v>
      </c>
      <c r="Q2424" s="51">
        <v>7963</v>
      </c>
      <c r="R2424" s="51">
        <v>7963</v>
      </c>
      <c r="S2424" s="51">
        <v>7963</v>
      </c>
      <c r="T2424" s="51">
        <v>7963</v>
      </c>
    </row>
    <row r="2425" spans="1:20" ht="96" customHeight="1" x14ac:dyDescent="0.3">
      <c r="A2425" s="13">
        <v>2385</v>
      </c>
      <c r="B2425" s="376"/>
      <c r="C2425" s="55" t="s">
        <v>2171</v>
      </c>
      <c r="D2425" s="56" t="s">
        <v>2137</v>
      </c>
      <c r="E2425" s="55" t="s">
        <v>1521</v>
      </c>
      <c r="F2425" s="55" t="s">
        <v>2170</v>
      </c>
      <c r="G2425" s="469"/>
      <c r="H2425" s="373"/>
      <c r="I2425" s="373"/>
      <c r="J2425" s="373"/>
      <c r="K2425" s="373"/>
      <c r="L2425" s="51">
        <v>9815</v>
      </c>
      <c r="M2425" s="51">
        <v>9815</v>
      </c>
      <c r="N2425" s="51">
        <v>9815</v>
      </c>
      <c r="O2425" s="51">
        <v>9815</v>
      </c>
      <c r="P2425" s="51">
        <v>9815</v>
      </c>
      <c r="Q2425" s="51">
        <v>9815</v>
      </c>
      <c r="R2425" s="51">
        <v>9815</v>
      </c>
      <c r="S2425" s="51">
        <v>9815</v>
      </c>
      <c r="T2425" s="51">
        <v>9815</v>
      </c>
    </row>
    <row r="2426" spans="1:20" ht="96" customHeight="1" x14ac:dyDescent="0.3">
      <c r="A2426" s="13">
        <v>2386</v>
      </c>
      <c r="B2426" s="376"/>
      <c r="C2426" s="55" t="s">
        <v>2763</v>
      </c>
      <c r="D2426" s="56" t="s">
        <v>14</v>
      </c>
      <c r="E2426" s="55"/>
      <c r="F2426" s="55" t="s">
        <v>2765</v>
      </c>
      <c r="G2426" s="42"/>
      <c r="H2426" s="27"/>
      <c r="I2426" s="27"/>
      <c r="J2426" s="373" t="s">
        <v>1264</v>
      </c>
      <c r="K2426" s="373" t="s">
        <v>2759</v>
      </c>
      <c r="L2426" s="51"/>
      <c r="M2426" s="51"/>
      <c r="N2426" s="51"/>
      <c r="O2426" s="51"/>
      <c r="P2426" s="51"/>
      <c r="Q2426" s="51"/>
      <c r="R2426" s="51">
        <v>11481</v>
      </c>
      <c r="S2426" s="51"/>
      <c r="T2426" s="51"/>
    </row>
    <row r="2427" spans="1:20" ht="96" customHeight="1" x14ac:dyDescent="0.3">
      <c r="A2427" s="13">
        <v>2387</v>
      </c>
      <c r="B2427" s="376"/>
      <c r="C2427" s="55" t="s">
        <v>2764</v>
      </c>
      <c r="D2427" s="56" t="s">
        <v>14</v>
      </c>
      <c r="E2427" s="55"/>
      <c r="F2427" s="55" t="s">
        <v>2765</v>
      </c>
      <c r="G2427" s="42"/>
      <c r="H2427" s="27"/>
      <c r="I2427" s="27"/>
      <c r="J2427" s="373"/>
      <c r="K2427" s="373"/>
      <c r="L2427" s="51"/>
      <c r="M2427" s="51"/>
      <c r="N2427" s="51"/>
      <c r="O2427" s="51"/>
      <c r="P2427" s="51"/>
      <c r="Q2427" s="51"/>
      <c r="R2427" s="51">
        <v>19444</v>
      </c>
      <c r="S2427" s="51"/>
      <c r="T2427" s="51"/>
    </row>
    <row r="2428" spans="1:20" ht="96" customHeight="1" x14ac:dyDescent="0.3">
      <c r="A2428" s="13">
        <v>2388</v>
      </c>
      <c r="B2428" s="376"/>
      <c r="C2428" s="55" t="s">
        <v>2762</v>
      </c>
      <c r="D2428" s="56" t="s">
        <v>700</v>
      </c>
      <c r="E2428" s="55"/>
      <c r="F2428" s="55" t="s">
        <v>2819</v>
      </c>
      <c r="G2428" s="42"/>
      <c r="H2428" s="27"/>
      <c r="I2428" s="27"/>
      <c r="J2428" s="373"/>
      <c r="K2428" s="373"/>
      <c r="L2428" s="51"/>
      <c r="M2428" s="51"/>
      <c r="N2428" s="51"/>
      <c r="O2428" s="51">
        <v>9000</v>
      </c>
      <c r="P2428" s="51"/>
      <c r="Q2428" s="51"/>
      <c r="R2428" s="51"/>
      <c r="S2428" s="51"/>
      <c r="T2428" s="51"/>
    </row>
    <row r="2429" spans="1:20" ht="96" customHeight="1" x14ac:dyDescent="0.3">
      <c r="A2429" s="13">
        <v>2389</v>
      </c>
      <c r="B2429" s="52" t="s">
        <v>2760</v>
      </c>
      <c r="C2429" s="55" t="s">
        <v>2761</v>
      </c>
      <c r="D2429" s="56" t="s">
        <v>51</v>
      </c>
      <c r="E2429" s="55"/>
      <c r="F2429" s="55"/>
      <c r="G2429" s="42"/>
      <c r="H2429" s="27"/>
      <c r="I2429" s="27"/>
      <c r="J2429" s="56" t="s">
        <v>1264</v>
      </c>
      <c r="K2429" s="373"/>
      <c r="L2429" s="51"/>
      <c r="M2429" s="51"/>
      <c r="N2429" s="51"/>
      <c r="O2429" s="51">
        <v>3981481</v>
      </c>
      <c r="P2429" s="51"/>
      <c r="Q2429" s="51"/>
      <c r="R2429" s="51"/>
      <c r="S2429" s="51"/>
      <c r="T2429" s="51"/>
    </row>
    <row r="2440" spans="5:5" x14ac:dyDescent="0.3">
      <c r="E2440" s="3">
        <v>58</v>
      </c>
    </row>
  </sheetData>
  <autoFilter ref="A4:T2429" xr:uid="{00000000-0009-0000-0000-000006000000}"/>
  <mergeCells count="663">
    <mergeCell ref="K2426:K2429"/>
    <mergeCell ref="K2398:K2402"/>
    <mergeCell ref="G2403:G2404"/>
    <mergeCell ref="G2405:G2425"/>
    <mergeCell ref="H2405:H2425"/>
    <mergeCell ref="I2405:I2425"/>
    <mergeCell ref="J2405:J2425"/>
    <mergeCell ref="K2424:K2425"/>
    <mergeCell ref="K2371:K2373"/>
    <mergeCell ref="G2375:G2376"/>
    <mergeCell ref="H2375:H2376"/>
    <mergeCell ref="I2375:I2376"/>
    <mergeCell ref="J2375:J2376"/>
    <mergeCell ref="K2375:K2376"/>
    <mergeCell ref="J2380:J2382"/>
    <mergeCell ref="J2426:J2428"/>
    <mergeCell ref="G2155:G2318"/>
    <mergeCell ref="J2155:J2318"/>
    <mergeCell ref="K2155:K2318"/>
    <mergeCell ref="B2319:B2428"/>
    <mergeCell ref="E2319:E2320"/>
    <mergeCell ref="G2319:G2365"/>
    <mergeCell ref="I2319:I2322"/>
    <mergeCell ref="J2319:J2370"/>
    <mergeCell ref="E2355:E2356"/>
    <mergeCell ref="E2357:E2359"/>
    <mergeCell ref="B1826:B2318"/>
    <mergeCell ref="J1826:J1839"/>
    <mergeCell ref="G2368:G2370"/>
    <mergeCell ref="G2391:G2394"/>
    <mergeCell ref="H2392:H2394"/>
    <mergeCell ref="J2392:J2394"/>
    <mergeCell ref="G2395:G2397"/>
    <mergeCell ref="H2395:H2397"/>
    <mergeCell ref="J2395:J2397"/>
    <mergeCell ref="G2377:G2379"/>
    <mergeCell ref="H2377:H2379"/>
    <mergeCell ref="J2377:J2379"/>
    <mergeCell ref="G2380:G2382"/>
    <mergeCell ref="H2380:H2382"/>
    <mergeCell ref="K1826:K1839"/>
    <mergeCell ref="G1828:G1839"/>
    <mergeCell ref="G1840:G2014"/>
    <mergeCell ref="J1840:J2014"/>
    <mergeCell ref="K1840:K2014"/>
    <mergeCell ref="G2015:G2154"/>
    <mergeCell ref="I2015:I2154"/>
    <mergeCell ref="J2015:J2154"/>
    <mergeCell ref="E1789:E1799"/>
    <mergeCell ref="G1789:G1825"/>
    <mergeCell ref="E1800:E1809"/>
    <mergeCell ref="E1810:E1816"/>
    <mergeCell ref="E1817:E1820"/>
    <mergeCell ref="E1822:E1823"/>
    <mergeCell ref="E1824:E1825"/>
    <mergeCell ref="G1766:G1782"/>
    <mergeCell ref="H1766:H1782"/>
    <mergeCell ref="I1766:I1782"/>
    <mergeCell ref="J1766:J1782"/>
    <mergeCell ref="K1766:K1782"/>
    <mergeCell ref="G1783:G1788"/>
    <mergeCell ref="H1783:H1788"/>
    <mergeCell ref="E1753:E1754"/>
    <mergeCell ref="E1755:E1756"/>
    <mergeCell ref="E1757:E1758"/>
    <mergeCell ref="E1759:E1765"/>
    <mergeCell ref="F1759:F1765"/>
    <mergeCell ref="E1766:E1782"/>
    <mergeCell ref="H1665:H1684"/>
    <mergeCell ref="J1665:J1684"/>
    <mergeCell ref="G1685:G1765"/>
    <mergeCell ref="H1685:H1765"/>
    <mergeCell ref="I1685:I1765"/>
    <mergeCell ref="J1685:J1765"/>
    <mergeCell ref="E1687:E1688"/>
    <mergeCell ref="E1689:E1693"/>
    <mergeCell ref="K1577:K1664"/>
    <mergeCell ref="F1693:F1752"/>
    <mergeCell ref="E1694:E1699"/>
    <mergeCell ref="E1700:E1706"/>
    <mergeCell ref="E1707:E1731"/>
    <mergeCell ref="E1732:E1735"/>
    <mergeCell ref="E1736:E1746"/>
    <mergeCell ref="E1747:E1752"/>
    <mergeCell ref="E1665:E1673"/>
    <mergeCell ref="G1665:G1684"/>
    <mergeCell ref="C1630:C1633"/>
    <mergeCell ref="C1634:C1637"/>
    <mergeCell ref="C1638:C1641"/>
    <mergeCell ref="C1644:C1646"/>
    <mergeCell ref="C1647:C1650"/>
    <mergeCell ref="C1651:C1653"/>
    <mergeCell ref="C1654:C1655"/>
    <mergeCell ref="C1657:C1660"/>
    <mergeCell ref="G1465:G1576"/>
    <mergeCell ref="H1465:H1576"/>
    <mergeCell ref="I1465:I1576"/>
    <mergeCell ref="J1465:J1576"/>
    <mergeCell ref="G1577:G1664"/>
    <mergeCell ref="J1577:J1664"/>
    <mergeCell ref="K1410:K1415"/>
    <mergeCell ref="E1416:E1443"/>
    <mergeCell ref="G1416:G1464"/>
    <mergeCell ref="H1416:H1464"/>
    <mergeCell ref="I1416:I1464"/>
    <mergeCell ref="J1416:J1464"/>
    <mergeCell ref="K1416:K1464"/>
    <mergeCell ref="E1444:E1464"/>
    <mergeCell ref="E1410:E1415"/>
    <mergeCell ref="F1410:F1415"/>
    <mergeCell ref="G1410:G1415"/>
    <mergeCell ref="H1410:H1415"/>
    <mergeCell ref="I1410:I1415"/>
    <mergeCell ref="J1410:J1415"/>
    <mergeCell ref="J1386:J1409"/>
    <mergeCell ref="K1386:K1395"/>
    <mergeCell ref="E1396:E1401"/>
    <mergeCell ref="F1396:F1401"/>
    <mergeCell ref="E1402:E1409"/>
    <mergeCell ref="F1402:F1409"/>
    <mergeCell ref="E1370:E1373"/>
    <mergeCell ref="I1370:I1385"/>
    <mergeCell ref="E1380:E1383"/>
    <mergeCell ref="F1384:F1385"/>
    <mergeCell ref="E1386:E1395"/>
    <mergeCell ref="F1386:F1395"/>
    <mergeCell ref="G1386:G1409"/>
    <mergeCell ref="H1386:H1409"/>
    <mergeCell ref="I1386:I1409"/>
    <mergeCell ref="E1366:E1369"/>
    <mergeCell ref="F1366:F1369"/>
    <mergeCell ref="I1366:I1369"/>
    <mergeCell ref="E1318:E1324"/>
    <mergeCell ref="E1327:E1328"/>
    <mergeCell ref="E1329:E1344"/>
    <mergeCell ref="F1329:F1344"/>
    <mergeCell ref="E1345:E1355"/>
    <mergeCell ref="F1345:F1355"/>
    <mergeCell ref="F1291:F1303"/>
    <mergeCell ref="E1304:E1313"/>
    <mergeCell ref="F1304:F1312"/>
    <mergeCell ref="I1304:I1344"/>
    <mergeCell ref="E1314:E1317"/>
    <mergeCell ref="F1314:F1317"/>
    <mergeCell ref="I1349:I1355"/>
    <mergeCell ref="E1356:E1365"/>
    <mergeCell ref="F1356:F1365"/>
    <mergeCell ref="I1356:I1365"/>
    <mergeCell ref="J1245:J1265"/>
    <mergeCell ref="K1245:K1251"/>
    <mergeCell ref="K1252:K1258"/>
    <mergeCell ref="G1266:G1276"/>
    <mergeCell ref="J1266:J1276"/>
    <mergeCell ref="B1277:B1788"/>
    <mergeCell ref="E1277:E1290"/>
    <mergeCell ref="F1277:F1288"/>
    <mergeCell ref="G1277:G1385"/>
    <mergeCell ref="H1277:H1385"/>
    <mergeCell ref="B1203:B1276"/>
    <mergeCell ref="G1203:G1229"/>
    <mergeCell ref="J1203:J1229"/>
    <mergeCell ref="K1203:K1211"/>
    <mergeCell ref="K1212:K1220"/>
    <mergeCell ref="K1221:K1229"/>
    <mergeCell ref="G1230:G1244"/>
    <mergeCell ref="J1230:J1244"/>
    <mergeCell ref="K1230:K1244"/>
    <mergeCell ref="G1245:G1265"/>
    <mergeCell ref="I1277:I1303"/>
    <mergeCell ref="J1277:J1385"/>
    <mergeCell ref="K1277:K1385"/>
    <mergeCell ref="E1291:E1303"/>
    <mergeCell ref="G1180:G1188"/>
    <mergeCell ref="H1180:H1188"/>
    <mergeCell ref="I1180:I1188"/>
    <mergeCell ref="J1180:J1188"/>
    <mergeCell ref="K1180:K1188"/>
    <mergeCell ref="G1189:G1202"/>
    <mergeCell ref="G1164:G1171"/>
    <mergeCell ref="H1164:H1171"/>
    <mergeCell ref="I1164:I1171"/>
    <mergeCell ref="J1164:J1171"/>
    <mergeCell ref="K1164:K1171"/>
    <mergeCell ref="G1172:G1179"/>
    <mergeCell ref="H1172:H1179"/>
    <mergeCell ref="I1172:I1179"/>
    <mergeCell ref="J1172:J1179"/>
    <mergeCell ref="G1136:G1147"/>
    <mergeCell ref="H1136:H1147"/>
    <mergeCell ref="I1136:I1147"/>
    <mergeCell ref="J1136:J1147"/>
    <mergeCell ref="E1148:E1158"/>
    <mergeCell ref="G1148:G1163"/>
    <mergeCell ref="H1148:H1163"/>
    <mergeCell ref="I1148:I1163"/>
    <mergeCell ref="J1148:J1163"/>
    <mergeCell ref="E1159:E1163"/>
    <mergeCell ref="G1110:G1124"/>
    <mergeCell ref="H1110:H1124"/>
    <mergeCell ref="I1110:I1124"/>
    <mergeCell ref="J1110:J1124"/>
    <mergeCell ref="E1125:E1133"/>
    <mergeCell ref="G1125:G1135"/>
    <mergeCell ref="H1125:H1135"/>
    <mergeCell ref="I1125:I1135"/>
    <mergeCell ref="J1125:J1135"/>
    <mergeCell ref="G1103:G1109"/>
    <mergeCell ref="H1103:H1109"/>
    <mergeCell ref="I1103:I1109"/>
    <mergeCell ref="J1103:J1109"/>
    <mergeCell ref="K1103:K1109"/>
    <mergeCell ref="E1105:E1108"/>
    <mergeCell ref="G1082:G1086"/>
    <mergeCell ref="J1082:J1086"/>
    <mergeCell ref="K1082:K1086"/>
    <mergeCell ref="G1087:G1090"/>
    <mergeCell ref="J1087:J1090"/>
    <mergeCell ref="G1091:G1102"/>
    <mergeCell ref="H1091:H1102"/>
    <mergeCell ref="I1091:I1102"/>
    <mergeCell ref="J1091:J1102"/>
    <mergeCell ref="G1048:G1059"/>
    <mergeCell ref="H1048:H1059"/>
    <mergeCell ref="I1048:I1059"/>
    <mergeCell ref="J1048:J1059"/>
    <mergeCell ref="K1048:K1059"/>
    <mergeCell ref="G1060:G1081"/>
    <mergeCell ref="H1060:H1081"/>
    <mergeCell ref="I1060:I1081"/>
    <mergeCell ref="J1060:J1081"/>
    <mergeCell ref="K1060:K1081"/>
    <mergeCell ref="E1029:E1032"/>
    <mergeCell ref="E1033:E1047"/>
    <mergeCell ref="H1003:H1014"/>
    <mergeCell ref="I1003:I1014"/>
    <mergeCell ref="J1003:J1014"/>
    <mergeCell ref="K1003:K1014"/>
    <mergeCell ref="G1015:G1024"/>
    <mergeCell ref="H1015:H1024"/>
    <mergeCell ref="I1015:I1024"/>
    <mergeCell ref="J1015:J1024"/>
    <mergeCell ref="K1015:K1024"/>
    <mergeCell ref="K935:K957"/>
    <mergeCell ref="G896:G910"/>
    <mergeCell ref="K896:K910"/>
    <mergeCell ref="F911:F922"/>
    <mergeCell ref="G911:G934"/>
    <mergeCell ref="J911:J934"/>
    <mergeCell ref="K911:K934"/>
    <mergeCell ref="F923:F934"/>
    <mergeCell ref="B958:B1202"/>
    <mergeCell ref="G958:G990"/>
    <mergeCell ref="J958:J990"/>
    <mergeCell ref="K958:K990"/>
    <mergeCell ref="G991:G1002"/>
    <mergeCell ref="H991:H1002"/>
    <mergeCell ref="I991:I1002"/>
    <mergeCell ref="J991:J1002"/>
    <mergeCell ref="K991:K1002"/>
    <mergeCell ref="G1003:G1014"/>
    <mergeCell ref="G1025:G1047"/>
    <mergeCell ref="H1025:H1032"/>
    <mergeCell ref="I1025:I1032"/>
    <mergeCell ref="J1025:J1032"/>
    <mergeCell ref="K1025:K1032"/>
    <mergeCell ref="E1027:E1028"/>
    <mergeCell ref="C828:C831"/>
    <mergeCell ref="C832:C839"/>
    <mergeCell ref="C840:C847"/>
    <mergeCell ref="C848:C855"/>
    <mergeCell ref="F935:F957"/>
    <mergeCell ref="G935:G957"/>
    <mergeCell ref="H935:H957"/>
    <mergeCell ref="I935:I957"/>
    <mergeCell ref="J935:J957"/>
    <mergeCell ref="C796:C799"/>
    <mergeCell ref="C800:C803"/>
    <mergeCell ref="C804:C807"/>
    <mergeCell ref="C808:C811"/>
    <mergeCell ref="C812:C815"/>
    <mergeCell ref="C816:C819"/>
    <mergeCell ref="K762:K771"/>
    <mergeCell ref="C767:C771"/>
    <mergeCell ref="C772:C775"/>
    <mergeCell ref="G772:G895"/>
    <mergeCell ref="K772:K895"/>
    <mergeCell ref="C776:C779"/>
    <mergeCell ref="C780:C783"/>
    <mergeCell ref="C784:C787"/>
    <mergeCell ref="C788:C791"/>
    <mergeCell ref="C792:C795"/>
    <mergeCell ref="C856:C863"/>
    <mergeCell ref="C864:C871"/>
    <mergeCell ref="C872:C879"/>
    <mergeCell ref="C880:C887"/>
    <mergeCell ref="C888:C891"/>
    <mergeCell ref="C892:C895"/>
    <mergeCell ref="C820:C823"/>
    <mergeCell ref="C824:C827"/>
    <mergeCell ref="C746:C753"/>
    <mergeCell ref="C754:C757"/>
    <mergeCell ref="C758:C761"/>
    <mergeCell ref="C762:C766"/>
    <mergeCell ref="C701:C706"/>
    <mergeCell ref="C707:C710"/>
    <mergeCell ref="C711:C716"/>
    <mergeCell ref="C717:C722"/>
    <mergeCell ref="C723:C727"/>
    <mergeCell ref="C728:C732"/>
    <mergeCell ref="C673:C676"/>
    <mergeCell ref="C677:C680"/>
    <mergeCell ref="C681:C686"/>
    <mergeCell ref="C687:C690"/>
    <mergeCell ref="C691:C695"/>
    <mergeCell ref="C696:C700"/>
    <mergeCell ref="K634:K644"/>
    <mergeCell ref="C645:C649"/>
    <mergeCell ref="G645:G771"/>
    <mergeCell ref="K645:K761"/>
    <mergeCell ref="C650:C652"/>
    <mergeCell ref="C653:C656"/>
    <mergeCell ref="C657:C660"/>
    <mergeCell ref="C661:C664"/>
    <mergeCell ref="C665:C668"/>
    <mergeCell ref="C669:C672"/>
    <mergeCell ref="E634:E644"/>
    <mergeCell ref="F634:F644"/>
    <mergeCell ref="G634:G644"/>
    <mergeCell ref="H634:H644"/>
    <mergeCell ref="I634:I644"/>
    <mergeCell ref="J634:J644"/>
    <mergeCell ref="C733:C737"/>
    <mergeCell ref="C738:C745"/>
    <mergeCell ref="F582:F593"/>
    <mergeCell ref="G582:G593"/>
    <mergeCell ref="I582:I583"/>
    <mergeCell ref="J582:J593"/>
    <mergeCell ref="K582:K593"/>
    <mergeCell ref="G594:G609"/>
    <mergeCell ref="H594:H609"/>
    <mergeCell ref="I594:I609"/>
    <mergeCell ref="J594:J609"/>
    <mergeCell ref="K594:K599"/>
    <mergeCell ref="F542:F553"/>
    <mergeCell ref="G542:G581"/>
    <mergeCell ref="J542:J581"/>
    <mergeCell ref="K542:K581"/>
    <mergeCell ref="F554:F567"/>
    <mergeCell ref="F568:F581"/>
    <mergeCell ref="B495:B957"/>
    <mergeCell ref="F495:F506"/>
    <mergeCell ref="G495:G506"/>
    <mergeCell ref="J495:J506"/>
    <mergeCell ref="K495:K506"/>
    <mergeCell ref="F507:F523"/>
    <mergeCell ref="G507:G541"/>
    <mergeCell ref="J507:J541"/>
    <mergeCell ref="K507:K541"/>
    <mergeCell ref="F524:F541"/>
    <mergeCell ref="K600:K605"/>
    <mergeCell ref="K606:K609"/>
    <mergeCell ref="F610:F619"/>
    <mergeCell ref="G610:G633"/>
    <mergeCell ref="I610:I611"/>
    <mergeCell ref="J610:J633"/>
    <mergeCell ref="K610:K633"/>
    <mergeCell ref="F620:F633"/>
    <mergeCell ref="G482:G491"/>
    <mergeCell ref="J482:J491"/>
    <mergeCell ref="K482:K491"/>
    <mergeCell ref="G492:G494"/>
    <mergeCell ref="H492:H494"/>
    <mergeCell ref="J492:J494"/>
    <mergeCell ref="B464:B472"/>
    <mergeCell ref="G464:G472"/>
    <mergeCell ref="H464:H472"/>
    <mergeCell ref="J464:J472"/>
    <mergeCell ref="K464:K472"/>
    <mergeCell ref="B473:B481"/>
    <mergeCell ref="G473:G481"/>
    <mergeCell ref="H473:H481"/>
    <mergeCell ref="J473:J481"/>
    <mergeCell ref="K403:K417"/>
    <mergeCell ref="B418:B463"/>
    <mergeCell ref="G418:G424"/>
    <mergeCell ref="J418:J424"/>
    <mergeCell ref="K418:K422"/>
    <mergeCell ref="E419:E424"/>
    <mergeCell ref="G435:G437"/>
    <mergeCell ref="J435:J437"/>
    <mergeCell ref="K435:K437"/>
    <mergeCell ref="G438:G463"/>
    <mergeCell ref="H438:H463"/>
    <mergeCell ref="I438:I463"/>
    <mergeCell ref="J438:J463"/>
    <mergeCell ref="K438:K463"/>
    <mergeCell ref="G425:G432"/>
    <mergeCell ref="H425:H432"/>
    <mergeCell ref="I425:I432"/>
    <mergeCell ref="J425:J432"/>
    <mergeCell ref="K425:K432"/>
    <mergeCell ref="G433:G434"/>
    <mergeCell ref="K433:K434"/>
    <mergeCell ref="E380:E382"/>
    <mergeCell ref="G380:G382"/>
    <mergeCell ref="H380:H382"/>
    <mergeCell ref="J380:J382"/>
    <mergeCell ref="B383:B417"/>
    <mergeCell ref="G383:G395"/>
    <mergeCell ref="H383:H395"/>
    <mergeCell ref="I383:I395"/>
    <mergeCell ref="J383:J395"/>
    <mergeCell ref="G396:G402"/>
    <mergeCell ref="J396:J402"/>
    <mergeCell ref="G403:G417"/>
    <mergeCell ref="J403:J417"/>
    <mergeCell ref="G363:G370"/>
    <mergeCell ref="H363:H370"/>
    <mergeCell ref="I363:I370"/>
    <mergeCell ref="J363:J370"/>
    <mergeCell ref="G371:G379"/>
    <mergeCell ref="H371:H379"/>
    <mergeCell ref="I371:I379"/>
    <mergeCell ref="J371:J379"/>
    <mergeCell ref="K371:K379"/>
    <mergeCell ref="K289:K290"/>
    <mergeCell ref="K291:K294"/>
    <mergeCell ref="K295:K297"/>
    <mergeCell ref="K298:K302"/>
    <mergeCell ref="K303:K305"/>
    <mergeCell ref="K306:K309"/>
    <mergeCell ref="K310:K312"/>
    <mergeCell ref="G329:G333"/>
    <mergeCell ref="I329:I337"/>
    <mergeCell ref="K313:K314"/>
    <mergeCell ref="K315:K319"/>
    <mergeCell ref="G320:G327"/>
    <mergeCell ref="H320:H327"/>
    <mergeCell ref="I320:I327"/>
    <mergeCell ref="J320:J327"/>
    <mergeCell ref="K320:K327"/>
    <mergeCell ref="J262:J264"/>
    <mergeCell ref="G265:G268"/>
    <mergeCell ref="J265:J268"/>
    <mergeCell ref="G269:G270"/>
    <mergeCell ref="H269:H270"/>
    <mergeCell ref="J269:J270"/>
    <mergeCell ref="B249:B382"/>
    <mergeCell ref="E249:E254"/>
    <mergeCell ref="G249:G254"/>
    <mergeCell ref="J249:J254"/>
    <mergeCell ref="E255:E261"/>
    <mergeCell ref="G255:G261"/>
    <mergeCell ref="J255:J261"/>
    <mergeCell ref="G262:G264"/>
    <mergeCell ref="H262:H264"/>
    <mergeCell ref="I262:I264"/>
    <mergeCell ref="G271:G288"/>
    <mergeCell ref="J271:J288"/>
    <mergeCell ref="G289:G319"/>
    <mergeCell ref="G341:G345"/>
    <mergeCell ref="I341:I345"/>
    <mergeCell ref="G347:G362"/>
    <mergeCell ref="I347:I362"/>
    <mergeCell ref="E363:E370"/>
    <mergeCell ref="B215:B248"/>
    <mergeCell ref="G215:G242"/>
    <mergeCell ref="I215:I242"/>
    <mergeCell ref="J215:J242"/>
    <mergeCell ref="G243:G248"/>
    <mergeCell ref="H243:H248"/>
    <mergeCell ref="I243:I248"/>
    <mergeCell ref="J243:J248"/>
    <mergeCell ref="K207:K209"/>
    <mergeCell ref="E210:E214"/>
    <mergeCell ref="G210:G214"/>
    <mergeCell ref="H210:H214"/>
    <mergeCell ref="I210:I214"/>
    <mergeCell ref="J210:J214"/>
    <mergeCell ref="B166:B214"/>
    <mergeCell ref="E170:E172"/>
    <mergeCell ref="E203:E206"/>
    <mergeCell ref="G203:G206"/>
    <mergeCell ref="H203:H206"/>
    <mergeCell ref="I203:I206"/>
    <mergeCell ref="J203:J206"/>
    <mergeCell ref="E207:E209"/>
    <mergeCell ref="G207:G209"/>
    <mergeCell ref="H207:H209"/>
    <mergeCell ref="I207:I209"/>
    <mergeCell ref="J207:J209"/>
    <mergeCell ref="K195:K199"/>
    <mergeCell ref="E200:E202"/>
    <mergeCell ref="G200:G202"/>
    <mergeCell ref="H200:H202"/>
    <mergeCell ref="I200:I202"/>
    <mergeCell ref="J200:J202"/>
    <mergeCell ref="G191:G194"/>
    <mergeCell ref="H191:H194"/>
    <mergeCell ref="J191:J194"/>
    <mergeCell ref="G195:G199"/>
    <mergeCell ref="H195:H199"/>
    <mergeCell ref="I195:I199"/>
    <mergeCell ref="J195:J199"/>
    <mergeCell ref="E184:E190"/>
    <mergeCell ref="G184:G190"/>
    <mergeCell ref="H184:H190"/>
    <mergeCell ref="I184:I190"/>
    <mergeCell ref="J184:J190"/>
    <mergeCell ref="K184:K190"/>
    <mergeCell ref="E179:E181"/>
    <mergeCell ref="G179:G181"/>
    <mergeCell ref="I179:I181"/>
    <mergeCell ref="J179:J181"/>
    <mergeCell ref="E182:E183"/>
    <mergeCell ref="G182:G183"/>
    <mergeCell ref="G170:G172"/>
    <mergeCell ref="H170:H172"/>
    <mergeCell ref="K170:K172"/>
    <mergeCell ref="G173:G178"/>
    <mergeCell ref="I173:I178"/>
    <mergeCell ref="J173:J178"/>
    <mergeCell ref="G157:G165"/>
    <mergeCell ref="H157:H165"/>
    <mergeCell ref="I157:I165"/>
    <mergeCell ref="J157:J165"/>
    <mergeCell ref="K157:K165"/>
    <mergeCell ref="G166:G169"/>
    <mergeCell ref="H166:H169"/>
    <mergeCell ref="K166:K169"/>
    <mergeCell ref="J136:J156"/>
    <mergeCell ref="K136:K156"/>
    <mergeCell ref="E146:E148"/>
    <mergeCell ref="I154:I156"/>
    <mergeCell ref="G100:G118"/>
    <mergeCell ref="H100:H118"/>
    <mergeCell ref="I100:I118"/>
    <mergeCell ref="J100:J118"/>
    <mergeCell ref="K100:K118"/>
    <mergeCell ref="G119:G135"/>
    <mergeCell ref="H119:H135"/>
    <mergeCell ref="I119:I135"/>
    <mergeCell ref="J119:J135"/>
    <mergeCell ref="K119:K135"/>
    <mergeCell ref="J88:J89"/>
    <mergeCell ref="K88:K89"/>
    <mergeCell ref="B90:B165"/>
    <mergeCell ref="E90:E94"/>
    <mergeCell ref="F90:F99"/>
    <mergeCell ref="G90:G99"/>
    <mergeCell ref="H90:H99"/>
    <mergeCell ref="I90:I99"/>
    <mergeCell ref="J90:J99"/>
    <mergeCell ref="K90:K94"/>
    <mergeCell ref="B42:B89"/>
    <mergeCell ref="G43:G45"/>
    <mergeCell ref="H43:H45"/>
    <mergeCell ref="K43:K45"/>
    <mergeCell ref="G46:G48"/>
    <mergeCell ref="H46:H48"/>
    <mergeCell ref="K46:K48"/>
    <mergeCell ref="G49:G51"/>
    <mergeCell ref="H49:H51"/>
    <mergeCell ref="K49:K51"/>
    <mergeCell ref="E136:E145"/>
    <mergeCell ref="F136:F150"/>
    <mergeCell ref="G136:G156"/>
    <mergeCell ref="H136:H156"/>
    <mergeCell ref="G82:G84"/>
    <mergeCell ref="H82:H84"/>
    <mergeCell ref="K82:K84"/>
    <mergeCell ref="G85:G87"/>
    <mergeCell ref="H85:H87"/>
    <mergeCell ref="K85:K87"/>
    <mergeCell ref="G76:G78"/>
    <mergeCell ref="H76:H78"/>
    <mergeCell ref="K76:K78"/>
    <mergeCell ref="G79:G81"/>
    <mergeCell ref="H79:H81"/>
    <mergeCell ref="K79:K81"/>
    <mergeCell ref="G70:G72"/>
    <mergeCell ref="H70:H72"/>
    <mergeCell ref="K70:K72"/>
    <mergeCell ref="G73:G75"/>
    <mergeCell ref="H73:H75"/>
    <mergeCell ref="K73:K75"/>
    <mergeCell ref="G64:G66"/>
    <mergeCell ref="H64:H66"/>
    <mergeCell ref="K64:K66"/>
    <mergeCell ref="G67:G69"/>
    <mergeCell ref="H67:H69"/>
    <mergeCell ref="K67:K69"/>
    <mergeCell ref="B7:B17"/>
    <mergeCell ref="G58:G60"/>
    <mergeCell ref="H58:H60"/>
    <mergeCell ref="K58:K60"/>
    <mergeCell ref="G61:G63"/>
    <mergeCell ref="H61:H63"/>
    <mergeCell ref="K61:K63"/>
    <mergeCell ref="G52:G54"/>
    <mergeCell ref="H52:H54"/>
    <mergeCell ref="K52:K54"/>
    <mergeCell ref="G55:G57"/>
    <mergeCell ref="H55:H57"/>
    <mergeCell ref="K55:K57"/>
    <mergeCell ref="K37:K38"/>
    <mergeCell ref="E39:E41"/>
    <mergeCell ref="G39:G41"/>
    <mergeCell ref="H39:H41"/>
    <mergeCell ref="J39:J41"/>
    <mergeCell ref="K39:K41"/>
    <mergeCell ref="J33:J36"/>
    <mergeCell ref="B37:B41"/>
    <mergeCell ref="E37:E38"/>
    <mergeCell ref="G37:G38"/>
    <mergeCell ref="H37:H38"/>
    <mergeCell ref="J37:J38"/>
    <mergeCell ref="B18:B36"/>
    <mergeCell ref="G18:G19"/>
    <mergeCell ref="H18:H19"/>
    <mergeCell ref="I18:I19"/>
    <mergeCell ref="J18:J19"/>
    <mergeCell ref="K18:K19"/>
    <mergeCell ref="J20:J25"/>
    <mergeCell ref="K20:K32"/>
    <mergeCell ref="J26:J32"/>
    <mergeCell ref="G33:G36"/>
    <mergeCell ref="E7:E9"/>
    <mergeCell ref="G7:G9"/>
    <mergeCell ref="H7:H9"/>
    <mergeCell ref="I7:I9"/>
    <mergeCell ref="J7:J9"/>
    <mergeCell ref="K7:K9"/>
    <mergeCell ref="E10:E13"/>
    <mergeCell ref="K14:K15"/>
    <mergeCell ref="E16:E17"/>
    <mergeCell ref="G16:G17"/>
    <mergeCell ref="H16:H17"/>
    <mergeCell ref="I16:I17"/>
    <mergeCell ref="J16:J17"/>
    <mergeCell ref="K16:K17"/>
    <mergeCell ref="G10:G13"/>
    <mergeCell ref="H10:H13"/>
    <mergeCell ref="I10:I13"/>
    <mergeCell ref="J10:J13"/>
    <mergeCell ref="K10:K13"/>
    <mergeCell ref="E14:E15"/>
    <mergeCell ref="G14:G15"/>
    <mergeCell ref="H14:H15"/>
    <mergeCell ref="I14:I15"/>
    <mergeCell ref="J14:J15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2455"/>
  <sheetViews>
    <sheetView view="pageBreakPreview" topLeftCell="A1376" zoomScale="55" zoomScaleNormal="40" zoomScaleSheetLayoutView="55" workbookViewId="0">
      <selection activeCell="A1305" sqref="A1305:XFD1437"/>
    </sheetView>
  </sheetViews>
  <sheetFormatPr defaultColWidth="9" defaultRowHeight="20.399999999999999" x14ac:dyDescent="0.3"/>
  <cols>
    <col min="1" max="1" width="8.19921875" style="1" customWidth="1"/>
    <col min="2" max="2" width="10.59765625" style="4" customWidth="1"/>
    <col min="3" max="3" width="25.69921875" style="1" customWidth="1"/>
    <col min="4" max="4" width="9.5" style="6" customWidth="1"/>
    <col min="5" max="5" width="26.59765625" style="3" customWidth="1"/>
    <col min="6" max="6" width="15.19921875" style="3" customWidth="1"/>
    <col min="7" max="7" width="15.59765625" style="50" customWidth="1"/>
    <col min="8" max="8" width="10.19921875" style="3" customWidth="1"/>
    <col min="9" max="9" width="10.3984375" style="3" customWidth="1"/>
    <col min="10" max="10" width="13.69921875" style="6" customWidth="1"/>
    <col min="11" max="11" width="11.09765625" style="3" customWidth="1"/>
    <col min="12" max="13" width="17.19921875" style="3" customWidth="1"/>
    <col min="14" max="16" width="15.59765625" style="2" customWidth="1"/>
    <col min="17" max="17" width="21" style="2" customWidth="1"/>
    <col min="18" max="20" width="15.59765625" style="2" customWidth="1"/>
    <col min="21" max="21" width="14.5" style="3" customWidth="1"/>
    <col min="22" max="16384" width="9" style="3"/>
  </cols>
  <sheetData>
    <row r="1" spans="1:20" s="1" customFormat="1" ht="31.8" x14ac:dyDescent="0.3">
      <c r="A1" s="384" t="s">
        <v>2972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</row>
    <row r="2" spans="1:20" s="1" customFormat="1" ht="38.25" customHeight="1" x14ac:dyDescent="0.3">
      <c r="A2" s="385" t="s">
        <v>2973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  <c r="Q2" s="385"/>
      <c r="R2" s="385"/>
      <c r="S2" s="385"/>
      <c r="T2" s="385"/>
    </row>
    <row r="3" spans="1:20" s="1" customFormat="1" ht="21" x14ac:dyDescent="0.3">
      <c r="B3" s="4"/>
      <c r="D3" s="6"/>
      <c r="F3" s="3"/>
      <c r="G3" s="49"/>
      <c r="J3" s="6"/>
      <c r="K3" s="3"/>
      <c r="L3" s="3"/>
      <c r="M3" s="3"/>
      <c r="N3" s="2"/>
      <c r="O3" s="2"/>
      <c r="P3" s="2"/>
      <c r="Q3" s="2"/>
      <c r="R3" s="2"/>
      <c r="S3" s="29" t="s">
        <v>0</v>
      </c>
    </row>
    <row r="4" spans="1:20" s="1" customFormat="1" ht="21" x14ac:dyDescent="0.3">
      <c r="B4" s="4"/>
      <c r="D4" s="6"/>
      <c r="F4" s="3"/>
      <c r="G4" s="49"/>
      <c r="J4" s="7"/>
      <c r="K4" s="9"/>
      <c r="L4" s="9"/>
      <c r="M4" s="9"/>
      <c r="N4" s="8"/>
      <c r="O4" s="8"/>
      <c r="P4" s="8"/>
      <c r="Q4" s="8"/>
      <c r="R4" s="8"/>
      <c r="S4" s="8"/>
      <c r="T4" s="8"/>
    </row>
    <row r="5" spans="1:20" s="46" customFormat="1" ht="34.5" customHeight="1" x14ac:dyDescent="0.3">
      <c r="A5" s="386" t="s">
        <v>1</v>
      </c>
      <c r="B5" s="386" t="s">
        <v>2</v>
      </c>
      <c r="C5" s="386" t="s">
        <v>3</v>
      </c>
      <c r="D5" s="386" t="s">
        <v>4</v>
      </c>
      <c r="E5" s="386" t="s">
        <v>5</v>
      </c>
      <c r="F5" s="468" t="s">
        <v>6</v>
      </c>
      <c r="G5" s="386" t="s">
        <v>7</v>
      </c>
      <c r="H5" s="386" t="s">
        <v>8</v>
      </c>
      <c r="I5" s="386" t="s">
        <v>9</v>
      </c>
      <c r="J5" s="387" t="s">
        <v>2532</v>
      </c>
      <c r="K5" s="387"/>
      <c r="L5" s="387"/>
      <c r="M5" s="387"/>
      <c r="N5" s="387"/>
      <c r="O5" s="387"/>
      <c r="P5" s="387"/>
      <c r="Q5" s="387"/>
      <c r="R5" s="387"/>
      <c r="S5" s="387"/>
      <c r="T5" s="387"/>
    </row>
    <row r="6" spans="1:20" s="46" customFormat="1" ht="128.25" customHeight="1" x14ac:dyDescent="0.3">
      <c r="A6" s="386"/>
      <c r="B6" s="386"/>
      <c r="C6" s="386"/>
      <c r="D6" s="386"/>
      <c r="E6" s="386"/>
      <c r="F6" s="468"/>
      <c r="G6" s="386"/>
      <c r="H6" s="386"/>
      <c r="I6" s="386"/>
      <c r="J6" s="62" t="s">
        <v>10</v>
      </c>
      <c r="K6" s="63" t="s">
        <v>11</v>
      </c>
      <c r="L6" s="30" t="s">
        <v>2726</v>
      </c>
      <c r="M6" s="30" t="s">
        <v>2727</v>
      </c>
      <c r="N6" s="31" t="s">
        <v>2728</v>
      </c>
      <c r="O6" s="31" t="s">
        <v>2729</v>
      </c>
      <c r="P6" s="31" t="s">
        <v>2730</v>
      </c>
      <c r="Q6" s="31" t="s">
        <v>2731</v>
      </c>
      <c r="R6" s="31" t="s">
        <v>2732</v>
      </c>
      <c r="S6" s="31" t="s">
        <v>2733</v>
      </c>
      <c r="T6" s="31" t="s">
        <v>2734</v>
      </c>
    </row>
    <row r="7" spans="1:20" s="32" customFormat="1" ht="65.099999999999994" customHeight="1" x14ac:dyDescent="0.3">
      <c r="A7" s="13">
        <v>1</v>
      </c>
      <c r="B7" s="376" t="s">
        <v>36</v>
      </c>
      <c r="C7" s="55" t="s">
        <v>38</v>
      </c>
      <c r="D7" s="56" t="s">
        <v>39</v>
      </c>
      <c r="E7" s="373" t="s">
        <v>2293</v>
      </c>
      <c r="F7" s="53" t="s">
        <v>40</v>
      </c>
      <c r="G7" s="376" t="s">
        <v>41</v>
      </c>
      <c r="H7" s="373" t="s">
        <v>17</v>
      </c>
      <c r="I7" s="373"/>
      <c r="J7" s="389" t="s">
        <v>1264</v>
      </c>
      <c r="K7" s="388" t="s">
        <v>1357</v>
      </c>
      <c r="L7" s="51">
        <v>1442592.5925925926</v>
      </c>
      <c r="M7" s="51">
        <v>1442592.5925925926</v>
      </c>
      <c r="N7" s="51">
        <v>1471444.4444444445</v>
      </c>
      <c r="O7" s="51">
        <v>1500296.2962962964</v>
      </c>
      <c r="P7" s="51">
        <v>1543574.0740740742</v>
      </c>
      <c r="Q7" s="51">
        <v>1543574.0740740742</v>
      </c>
      <c r="R7" s="51">
        <v>1514722.2222222222</v>
      </c>
      <c r="S7" s="51">
        <v>1529148.1481481483</v>
      </c>
      <c r="T7" s="51">
        <v>1615703.7037037038</v>
      </c>
    </row>
    <row r="8" spans="1:20" s="32" customFormat="1" ht="65.099999999999994" customHeight="1" x14ac:dyDescent="0.3">
      <c r="A8" s="13">
        <v>2</v>
      </c>
      <c r="B8" s="376"/>
      <c r="C8" s="55" t="s">
        <v>42</v>
      </c>
      <c r="D8" s="56" t="s">
        <v>39</v>
      </c>
      <c r="E8" s="373"/>
      <c r="F8" s="53" t="s">
        <v>40</v>
      </c>
      <c r="G8" s="376"/>
      <c r="H8" s="373"/>
      <c r="I8" s="373"/>
      <c r="J8" s="389"/>
      <c r="K8" s="388"/>
      <c r="L8" s="51">
        <v>1470370.3703703703</v>
      </c>
      <c r="M8" s="51">
        <v>1470370.3703703703</v>
      </c>
      <c r="N8" s="51">
        <v>1499777.7777777778</v>
      </c>
      <c r="O8" s="51">
        <v>1529185.1851851852</v>
      </c>
      <c r="P8" s="51">
        <v>1573296.2962962964</v>
      </c>
      <c r="Q8" s="51">
        <v>1573296.2962962964</v>
      </c>
      <c r="R8" s="51">
        <v>1543888.888888889</v>
      </c>
      <c r="S8" s="51">
        <v>1558592.5925925926</v>
      </c>
      <c r="T8" s="51">
        <v>1646814.8148148148</v>
      </c>
    </row>
    <row r="9" spans="1:20" s="32" customFormat="1" ht="65.099999999999994" customHeight="1" x14ac:dyDescent="0.3">
      <c r="A9" s="13">
        <v>3</v>
      </c>
      <c r="B9" s="376"/>
      <c r="C9" s="55" t="s">
        <v>43</v>
      </c>
      <c r="D9" s="56" t="s">
        <v>39</v>
      </c>
      <c r="E9" s="373"/>
      <c r="F9" s="55"/>
      <c r="G9" s="376"/>
      <c r="H9" s="373"/>
      <c r="I9" s="373"/>
      <c r="J9" s="389"/>
      <c r="K9" s="388"/>
      <c r="L9" s="51">
        <v>1393518.5185185184</v>
      </c>
      <c r="M9" s="51">
        <v>1393518.5185185184</v>
      </c>
      <c r="N9" s="51">
        <v>1421388.8888888888</v>
      </c>
      <c r="O9" s="51">
        <v>1449259.2592592591</v>
      </c>
      <c r="P9" s="51">
        <v>1491064.8148148148</v>
      </c>
      <c r="Q9" s="51">
        <v>1491064.8148148148</v>
      </c>
      <c r="R9" s="51">
        <v>1463194.4444444445</v>
      </c>
      <c r="S9" s="51">
        <v>1477129.6296296297</v>
      </c>
      <c r="T9" s="51">
        <v>1560740.7407407407</v>
      </c>
    </row>
    <row r="10" spans="1:20" s="32" customFormat="1" ht="65.099999999999994" customHeight="1" x14ac:dyDescent="0.3">
      <c r="A10" s="13">
        <v>4</v>
      </c>
      <c r="B10" s="376"/>
      <c r="C10" s="55" t="s">
        <v>1355</v>
      </c>
      <c r="D10" s="56" t="s">
        <v>39</v>
      </c>
      <c r="E10" s="373" t="s">
        <v>2293</v>
      </c>
      <c r="F10" s="53" t="s">
        <v>40</v>
      </c>
      <c r="G10" s="376" t="s">
        <v>1356</v>
      </c>
      <c r="H10" s="373" t="s">
        <v>17</v>
      </c>
      <c r="I10" s="373"/>
      <c r="J10" s="389" t="s">
        <v>1264</v>
      </c>
      <c r="K10" s="388" t="s">
        <v>1357</v>
      </c>
      <c r="L10" s="51">
        <v>1613636</v>
      </c>
      <c r="M10" s="51">
        <v>1613636</v>
      </c>
      <c r="N10" s="51">
        <v>1613636</v>
      </c>
      <c r="O10" s="51">
        <v>1613636</v>
      </c>
      <c r="P10" s="51">
        <v>1613636</v>
      </c>
      <c r="Q10" s="51">
        <v>1613636</v>
      </c>
      <c r="R10" s="51">
        <v>1613636</v>
      </c>
      <c r="S10" s="51">
        <v>1613636</v>
      </c>
      <c r="T10" s="51">
        <v>1613636</v>
      </c>
    </row>
    <row r="11" spans="1:20" s="32" customFormat="1" ht="65.099999999999994" customHeight="1" x14ac:dyDescent="0.3">
      <c r="A11" s="13">
        <v>5</v>
      </c>
      <c r="B11" s="376"/>
      <c r="C11" s="55" t="s">
        <v>1359</v>
      </c>
      <c r="D11" s="56" t="s">
        <v>39</v>
      </c>
      <c r="E11" s="373"/>
      <c r="F11" s="53" t="s">
        <v>40</v>
      </c>
      <c r="G11" s="376"/>
      <c r="H11" s="373"/>
      <c r="I11" s="373"/>
      <c r="J11" s="389"/>
      <c r="K11" s="388"/>
      <c r="L11" s="51">
        <v>1677273</v>
      </c>
      <c r="M11" s="51">
        <v>1677273</v>
      </c>
      <c r="N11" s="51">
        <v>1677273</v>
      </c>
      <c r="O11" s="51">
        <v>1677273</v>
      </c>
      <c r="P11" s="51">
        <v>1677273</v>
      </c>
      <c r="Q11" s="51">
        <v>1677273</v>
      </c>
      <c r="R11" s="51">
        <v>1677273</v>
      </c>
      <c r="S11" s="51">
        <v>1677273</v>
      </c>
      <c r="T11" s="51">
        <v>1677273</v>
      </c>
    </row>
    <row r="12" spans="1:20" s="32" customFormat="1" ht="65.099999999999994" customHeight="1" x14ac:dyDescent="0.3">
      <c r="A12" s="13">
        <v>6</v>
      </c>
      <c r="B12" s="376"/>
      <c r="C12" s="55" t="s">
        <v>1358</v>
      </c>
      <c r="D12" s="56" t="s">
        <v>39</v>
      </c>
      <c r="E12" s="373"/>
      <c r="F12" s="53"/>
      <c r="G12" s="376"/>
      <c r="H12" s="373"/>
      <c r="I12" s="373"/>
      <c r="J12" s="389"/>
      <c r="K12" s="388"/>
      <c r="L12" s="51">
        <v>1586364</v>
      </c>
      <c r="M12" s="51">
        <v>1586364</v>
      </c>
      <c r="N12" s="51">
        <v>1586364</v>
      </c>
      <c r="O12" s="51">
        <v>1586364</v>
      </c>
      <c r="P12" s="51">
        <v>1586364</v>
      </c>
      <c r="Q12" s="51">
        <v>1586364</v>
      </c>
      <c r="R12" s="51">
        <v>1586364</v>
      </c>
      <c r="S12" s="51">
        <v>1586364</v>
      </c>
      <c r="T12" s="51">
        <v>1586364</v>
      </c>
    </row>
    <row r="13" spans="1:20" s="32" customFormat="1" ht="65.099999999999994" customHeight="1" x14ac:dyDescent="0.3">
      <c r="A13" s="13">
        <v>7</v>
      </c>
      <c r="B13" s="376"/>
      <c r="C13" s="55" t="s">
        <v>1360</v>
      </c>
      <c r="D13" s="56" t="s">
        <v>39</v>
      </c>
      <c r="E13" s="373"/>
      <c r="F13" s="53"/>
      <c r="G13" s="376"/>
      <c r="H13" s="373"/>
      <c r="I13" s="373"/>
      <c r="J13" s="389"/>
      <c r="K13" s="388"/>
      <c r="L13" s="51">
        <v>1650000</v>
      </c>
      <c r="M13" s="51">
        <v>1650000</v>
      </c>
      <c r="N13" s="51">
        <v>1650000</v>
      </c>
      <c r="O13" s="51">
        <v>1650000</v>
      </c>
      <c r="P13" s="51">
        <v>1650000</v>
      </c>
      <c r="Q13" s="51">
        <v>1650000</v>
      </c>
      <c r="R13" s="51">
        <v>1650000</v>
      </c>
      <c r="S13" s="51">
        <v>1650000</v>
      </c>
      <c r="T13" s="51">
        <v>1650000</v>
      </c>
    </row>
    <row r="14" spans="1:20" s="32" customFormat="1" ht="65.099999999999994" customHeight="1" x14ac:dyDescent="0.3">
      <c r="A14" s="13">
        <v>8</v>
      </c>
      <c r="B14" s="376"/>
      <c r="C14" s="55" t="s">
        <v>1361</v>
      </c>
      <c r="D14" s="56" t="s">
        <v>39</v>
      </c>
      <c r="E14" s="373" t="s">
        <v>2293</v>
      </c>
      <c r="F14" s="53" t="s">
        <v>40</v>
      </c>
      <c r="G14" s="376" t="s">
        <v>1362</v>
      </c>
      <c r="H14" s="373" t="s">
        <v>17</v>
      </c>
      <c r="I14" s="373"/>
      <c r="J14" s="389" t="s">
        <v>1264</v>
      </c>
      <c r="K14" s="388" t="s">
        <v>2267</v>
      </c>
      <c r="L14" s="51">
        <v>1559091</v>
      </c>
      <c r="M14" s="51">
        <v>1559091</v>
      </c>
      <c r="N14" s="51">
        <v>1559091</v>
      </c>
      <c r="O14" s="51">
        <v>1559091</v>
      </c>
      <c r="P14" s="51">
        <v>1559091</v>
      </c>
      <c r="Q14" s="51">
        <v>1581818</v>
      </c>
      <c r="R14" s="51">
        <v>1581818</v>
      </c>
      <c r="S14" s="51">
        <v>1559091</v>
      </c>
      <c r="T14" s="51">
        <v>1613636</v>
      </c>
    </row>
    <row r="15" spans="1:20" s="32" customFormat="1" ht="65.099999999999994" customHeight="1" x14ac:dyDescent="0.3">
      <c r="A15" s="13">
        <v>9</v>
      </c>
      <c r="B15" s="376"/>
      <c r="C15" s="55" t="s">
        <v>1363</v>
      </c>
      <c r="D15" s="56" t="s">
        <v>39</v>
      </c>
      <c r="E15" s="373"/>
      <c r="F15" s="53" t="s">
        <v>40</v>
      </c>
      <c r="G15" s="376"/>
      <c r="H15" s="373"/>
      <c r="I15" s="373"/>
      <c r="J15" s="389"/>
      <c r="K15" s="388"/>
      <c r="L15" s="51">
        <v>1604545</v>
      </c>
      <c r="M15" s="51">
        <v>1604545</v>
      </c>
      <c r="N15" s="51">
        <v>1604545</v>
      </c>
      <c r="O15" s="51">
        <v>1604545</v>
      </c>
      <c r="P15" s="51">
        <v>1604545</v>
      </c>
      <c r="Q15" s="51">
        <v>1627273</v>
      </c>
      <c r="R15" s="51">
        <v>1659091</v>
      </c>
      <c r="S15" s="51">
        <v>1604545</v>
      </c>
      <c r="T15" s="51">
        <v>1659091</v>
      </c>
    </row>
    <row r="16" spans="1:20" s="32" customFormat="1" ht="65.099999999999994" customHeight="1" x14ac:dyDescent="0.3">
      <c r="A16" s="13">
        <v>10</v>
      </c>
      <c r="B16" s="376"/>
      <c r="C16" s="55" t="s">
        <v>2291</v>
      </c>
      <c r="D16" s="56" t="s">
        <v>39</v>
      </c>
      <c r="E16" s="373" t="s">
        <v>2293</v>
      </c>
      <c r="F16" s="53" t="s">
        <v>40</v>
      </c>
      <c r="G16" s="376" t="s">
        <v>2294</v>
      </c>
      <c r="H16" s="373" t="s">
        <v>17</v>
      </c>
      <c r="I16" s="373"/>
      <c r="J16" s="389" t="s">
        <v>1264</v>
      </c>
      <c r="K16" s="388" t="s">
        <v>2267</v>
      </c>
      <c r="L16" s="51">
        <v>1527000</v>
      </c>
      <c r="M16" s="51">
        <v>1527000</v>
      </c>
      <c r="N16" s="51">
        <v>1527000</v>
      </c>
      <c r="O16" s="51">
        <v>1527000</v>
      </c>
      <c r="P16" s="51">
        <v>1527000</v>
      </c>
      <c r="Q16" s="51">
        <v>1577000</v>
      </c>
      <c r="R16" s="51">
        <v>1527000</v>
      </c>
      <c r="S16" s="51">
        <v>1527000</v>
      </c>
      <c r="T16" s="51">
        <v>1597000</v>
      </c>
    </row>
    <row r="17" spans="1:20" s="32" customFormat="1" ht="65.099999999999994" customHeight="1" x14ac:dyDescent="0.3">
      <c r="A17" s="13">
        <v>11</v>
      </c>
      <c r="B17" s="376"/>
      <c r="C17" s="55" t="s">
        <v>2292</v>
      </c>
      <c r="D17" s="56" t="s">
        <v>39</v>
      </c>
      <c r="E17" s="373"/>
      <c r="F17" s="53" t="s">
        <v>40</v>
      </c>
      <c r="G17" s="376"/>
      <c r="H17" s="373"/>
      <c r="I17" s="373"/>
      <c r="J17" s="389"/>
      <c r="K17" s="388"/>
      <c r="L17" s="51">
        <v>1587000</v>
      </c>
      <c r="M17" s="51">
        <v>1587000</v>
      </c>
      <c r="N17" s="51">
        <v>1587000</v>
      </c>
      <c r="O17" s="51">
        <v>1587000</v>
      </c>
      <c r="P17" s="51">
        <v>1587000</v>
      </c>
      <c r="Q17" s="51">
        <v>1637000</v>
      </c>
      <c r="R17" s="51">
        <v>1587000</v>
      </c>
      <c r="S17" s="51">
        <v>1587000</v>
      </c>
      <c r="T17" s="51">
        <v>1657000</v>
      </c>
    </row>
    <row r="18" spans="1:20" s="32" customFormat="1" ht="75.75" customHeight="1" x14ac:dyDescent="0.3">
      <c r="A18" s="13">
        <v>12</v>
      </c>
      <c r="B18" s="390" t="s">
        <v>47</v>
      </c>
      <c r="C18" s="55" t="s">
        <v>45</v>
      </c>
      <c r="D18" s="56" t="s">
        <v>37</v>
      </c>
      <c r="E18" s="55" t="s">
        <v>48</v>
      </c>
      <c r="F18" s="53" t="s">
        <v>49</v>
      </c>
      <c r="G18" s="390" t="s">
        <v>50</v>
      </c>
      <c r="H18" s="391" t="s">
        <v>17</v>
      </c>
      <c r="I18" s="373"/>
      <c r="J18" s="392" t="s">
        <v>1264</v>
      </c>
      <c r="K18" s="388"/>
      <c r="L18" s="51">
        <v>3780</v>
      </c>
      <c r="M18" s="51">
        <v>3780</v>
      </c>
      <c r="N18" s="51">
        <v>3804</v>
      </c>
      <c r="O18" s="51">
        <v>3811</v>
      </c>
      <c r="P18" s="51">
        <v>3848</v>
      </c>
      <c r="Q18" s="51">
        <v>3860</v>
      </c>
      <c r="R18" s="51">
        <v>3830</v>
      </c>
      <c r="S18" s="51">
        <v>3820</v>
      </c>
      <c r="T18" s="51">
        <v>3899</v>
      </c>
    </row>
    <row r="19" spans="1:20" s="32" customFormat="1" ht="75.75" customHeight="1" x14ac:dyDescent="0.3">
      <c r="A19" s="13">
        <v>13</v>
      </c>
      <c r="B19" s="390"/>
      <c r="C19" s="55" t="s">
        <v>46</v>
      </c>
      <c r="D19" s="56" t="s">
        <v>37</v>
      </c>
      <c r="E19" s="54" t="s">
        <v>44</v>
      </c>
      <c r="F19" s="53" t="s">
        <v>49</v>
      </c>
      <c r="G19" s="390"/>
      <c r="H19" s="391"/>
      <c r="I19" s="373"/>
      <c r="J19" s="392"/>
      <c r="K19" s="388"/>
      <c r="L19" s="51">
        <v>2960</v>
      </c>
      <c r="M19" s="51">
        <v>2960</v>
      </c>
      <c r="N19" s="51">
        <v>2984</v>
      </c>
      <c r="O19" s="51">
        <v>2991</v>
      </c>
      <c r="P19" s="51">
        <v>3028</v>
      </c>
      <c r="Q19" s="51">
        <v>3040</v>
      </c>
      <c r="R19" s="51">
        <v>3010</v>
      </c>
      <c r="S19" s="51">
        <v>3000</v>
      </c>
      <c r="T19" s="51">
        <v>3079</v>
      </c>
    </row>
    <row r="20" spans="1:20" s="32" customFormat="1" ht="65.099999999999994" customHeight="1" x14ac:dyDescent="0.3">
      <c r="A20" s="13">
        <v>14</v>
      </c>
      <c r="B20" s="390"/>
      <c r="C20" s="55" t="s">
        <v>2487</v>
      </c>
      <c r="D20" s="56" t="s">
        <v>37</v>
      </c>
      <c r="E20" s="54" t="s">
        <v>1623</v>
      </c>
      <c r="F20" s="53" t="s">
        <v>1624</v>
      </c>
      <c r="G20" s="57" t="s">
        <v>1625</v>
      </c>
      <c r="H20" s="54" t="s">
        <v>17</v>
      </c>
      <c r="I20" s="55"/>
      <c r="J20" s="373" t="s">
        <v>2485</v>
      </c>
      <c r="K20" s="388" t="s">
        <v>2520</v>
      </c>
      <c r="L20" s="51"/>
      <c r="M20" s="51"/>
      <c r="N20" s="51"/>
      <c r="O20" s="51"/>
      <c r="P20" s="51"/>
      <c r="Q20" s="51">
        <v>14400</v>
      </c>
      <c r="R20" s="51"/>
      <c r="S20" s="51"/>
      <c r="T20" s="51"/>
    </row>
    <row r="21" spans="1:20" s="32" customFormat="1" ht="65.099999999999994" customHeight="1" x14ac:dyDescent="0.3">
      <c r="A21" s="13">
        <v>15</v>
      </c>
      <c r="B21" s="390"/>
      <c r="C21" s="55" t="s">
        <v>2488</v>
      </c>
      <c r="D21" s="56" t="s">
        <v>37</v>
      </c>
      <c r="E21" s="54" t="s">
        <v>1623</v>
      </c>
      <c r="F21" s="53" t="s">
        <v>44</v>
      </c>
      <c r="G21" s="57" t="s">
        <v>44</v>
      </c>
      <c r="H21" s="54" t="s">
        <v>44</v>
      </c>
      <c r="I21" s="55"/>
      <c r="J21" s="373"/>
      <c r="K21" s="388"/>
      <c r="L21" s="51"/>
      <c r="M21" s="51"/>
      <c r="N21" s="51"/>
      <c r="O21" s="51"/>
      <c r="P21" s="51"/>
      <c r="Q21" s="51">
        <v>16200</v>
      </c>
      <c r="R21" s="51"/>
      <c r="S21" s="51"/>
      <c r="T21" s="51"/>
    </row>
    <row r="22" spans="1:20" s="32" customFormat="1" ht="65.099999999999994" customHeight="1" x14ac:dyDescent="0.3">
      <c r="A22" s="13">
        <v>16</v>
      </c>
      <c r="B22" s="390"/>
      <c r="C22" s="55" t="s">
        <v>1626</v>
      </c>
      <c r="D22" s="56" t="s">
        <v>37</v>
      </c>
      <c r="E22" s="54" t="s">
        <v>1627</v>
      </c>
      <c r="F22" s="53" t="s">
        <v>44</v>
      </c>
      <c r="G22" s="57" t="s">
        <v>44</v>
      </c>
      <c r="H22" s="54" t="s">
        <v>44</v>
      </c>
      <c r="I22" s="55"/>
      <c r="J22" s="373"/>
      <c r="K22" s="388"/>
      <c r="L22" s="51"/>
      <c r="M22" s="51"/>
      <c r="N22" s="51"/>
      <c r="O22" s="51"/>
      <c r="P22" s="51"/>
      <c r="Q22" s="51">
        <v>18600</v>
      </c>
      <c r="R22" s="51"/>
      <c r="S22" s="51"/>
      <c r="T22" s="51"/>
    </row>
    <row r="23" spans="1:20" s="32" customFormat="1" ht="65.099999999999994" customHeight="1" x14ac:dyDescent="0.3">
      <c r="A23" s="13">
        <v>17</v>
      </c>
      <c r="B23" s="390"/>
      <c r="C23" s="55" t="s">
        <v>1628</v>
      </c>
      <c r="D23" s="56" t="s">
        <v>37</v>
      </c>
      <c r="E23" s="54" t="s">
        <v>1629</v>
      </c>
      <c r="F23" s="53" t="s">
        <v>44</v>
      </c>
      <c r="G23" s="57" t="s">
        <v>44</v>
      </c>
      <c r="H23" s="54" t="s">
        <v>44</v>
      </c>
      <c r="I23" s="55"/>
      <c r="J23" s="373"/>
      <c r="K23" s="388"/>
      <c r="L23" s="51"/>
      <c r="M23" s="51"/>
      <c r="N23" s="51"/>
      <c r="O23" s="51"/>
      <c r="P23" s="51"/>
      <c r="Q23" s="51">
        <v>18200</v>
      </c>
      <c r="R23" s="51"/>
      <c r="S23" s="51"/>
      <c r="T23" s="51"/>
    </row>
    <row r="24" spans="1:20" s="32" customFormat="1" ht="65.099999999999994" customHeight="1" x14ac:dyDescent="0.3">
      <c r="A24" s="13">
        <v>18</v>
      </c>
      <c r="B24" s="390"/>
      <c r="C24" s="55" t="s">
        <v>1630</v>
      </c>
      <c r="D24" s="56" t="s">
        <v>37</v>
      </c>
      <c r="E24" s="54" t="s">
        <v>1631</v>
      </c>
      <c r="F24" s="53" t="s">
        <v>44</v>
      </c>
      <c r="G24" s="57" t="s">
        <v>44</v>
      </c>
      <c r="H24" s="54" t="s">
        <v>44</v>
      </c>
      <c r="I24" s="55"/>
      <c r="J24" s="373"/>
      <c r="K24" s="388"/>
      <c r="L24" s="51"/>
      <c r="M24" s="51"/>
      <c r="N24" s="51"/>
      <c r="O24" s="51"/>
      <c r="P24" s="51"/>
      <c r="Q24" s="51">
        <v>19100</v>
      </c>
      <c r="R24" s="51"/>
      <c r="S24" s="51"/>
      <c r="T24" s="51"/>
    </row>
    <row r="25" spans="1:20" s="32" customFormat="1" ht="74.25" customHeight="1" x14ac:dyDescent="0.3">
      <c r="A25" s="13">
        <v>19</v>
      </c>
      <c r="B25" s="390"/>
      <c r="C25" s="55" t="s">
        <v>1632</v>
      </c>
      <c r="D25" s="56" t="s">
        <v>37</v>
      </c>
      <c r="E25" s="54" t="s">
        <v>1631</v>
      </c>
      <c r="F25" s="53" t="s">
        <v>44</v>
      </c>
      <c r="G25" s="57" t="s">
        <v>44</v>
      </c>
      <c r="H25" s="54" t="s">
        <v>44</v>
      </c>
      <c r="I25" s="55"/>
      <c r="J25" s="373"/>
      <c r="K25" s="388"/>
      <c r="L25" s="51"/>
      <c r="M25" s="51"/>
      <c r="N25" s="51"/>
      <c r="O25" s="51"/>
      <c r="P25" s="51"/>
      <c r="Q25" s="51">
        <v>19300</v>
      </c>
      <c r="R25" s="51"/>
      <c r="S25" s="51"/>
      <c r="T25" s="51"/>
    </row>
    <row r="26" spans="1:20" s="32" customFormat="1" ht="65.099999999999994" customHeight="1" x14ac:dyDescent="0.3">
      <c r="A26" s="13">
        <v>20</v>
      </c>
      <c r="B26" s="390"/>
      <c r="C26" s="55" t="s">
        <v>2489</v>
      </c>
      <c r="D26" s="56" t="s">
        <v>37</v>
      </c>
      <c r="E26" s="54" t="s">
        <v>1633</v>
      </c>
      <c r="F26" s="53" t="s">
        <v>44</v>
      </c>
      <c r="G26" s="57" t="s">
        <v>44</v>
      </c>
      <c r="H26" s="54" t="s">
        <v>44</v>
      </c>
      <c r="I26" s="55"/>
      <c r="J26" s="373" t="s">
        <v>2486</v>
      </c>
      <c r="K26" s="388"/>
      <c r="L26" s="51"/>
      <c r="M26" s="51"/>
      <c r="N26" s="51"/>
      <c r="O26" s="51"/>
      <c r="P26" s="51"/>
      <c r="Q26" s="51">
        <v>11800</v>
      </c>
      <c r="R26" s="51"/>
      <c r="S26" s="51"/>
      <c r="T26" s="51"/>
    </row>
    <row r="27" spans="1:20" s="32" customFormat="1" ht="65.099999999999994" customHeight="1" x14ac:dyDescent="0.3">
      <c r="A27" s="13">
        <v>21</v>
      </c>
      <c r="B27" s="390"/>
      <c r="C27" s="55" t="s">
        <v>2286</v>
      </c>
      <c r="D27" s="56" t="s">
        <v>37</v>
      </c>
      <c r="E27" s="54" t="s">
        <v>1634</v>
      </c>
      <c r="F27" s="53" t="s">
        <v>44</v>
      </c>
      <c r="G27" s="57" t="s">
        <v>44</v>
      </c>
      <c r="H27" s="54" t="s">
        <v>44</v>
      </c>
      <c r="I27" s="55"/>
      <c r="J27" s="373"/>
      <c r="K27" s="388"/>
      <c r="L27" s="51"/>
      <c r="M27" s="51"/>
      <c r="N27" s="51"/>
      <c r="O27" s="51"/>
      <c r="P27" s="51"/>
      <c r="Q27" s="51">
        <v>12600</v>
      </c>
      <c r="R27" s="51"/>
      <c r="S27" s="51"/>
      <c r="T27" s="51"/>
    </row>
    <row r="28" spans="1:20" s="32" customFormat="1" ht="65.099999999999994" customHeight="1" x14ac:dyDescent="0.3">
      <c r="A28" s="13">
        <v>22</v>
      </c>
      <c r="B28" s="390"/>
      <c r="C28" s="55" t="s">
        <v>2287</v>
      </c>
      <c r="D28" s="56" t="s">
        <v>37</v>
      </c>
      <c r="E28" s="54" t="s">
        <v>1635</v>
      </c>
      <c r="F28" s="53" t="s">
        <v>44</v>
      </c>
      <c r="G28" s="57" t="s">
        <v>44</v>
      </c>
      <c r="H28" s="54" t="s">
        <v>44</v>
      </c>
      <c r="I28" s="55"/>
      <c r="J28" s="373"/>
      <c r="K28" s="388"/>
      <c r="L28" s="51"/>
      <c r="M28" s="51"/>
      <c r="N28" s="51"/>
      <c r="O28" s="51"/>
      <c r="P28" s="51"/>
      <c r="Q28" s="51">
        <v>13200</v>
      </c>
      <c r="R28" s="51"/>
      <c r="S28" s="51"/>
      <c r="T28" s="51"/>
    </row>
    <row r="29" spans="1:20" s="32" customFormat="1" ht="65.099999999999994" customHeight="1" x14ac:dyDescent="0.3">
      <c r="A29" s="13">
        <v>23</v>
      </c>
      <c r="B29" s="390"/>
      <c r="C29" s="55" t="s">
        <v>2288</v>
      </c>
      <c r="D29" s="56" t="s">
        <v>37</v>
      </c>
      <c r="E29" s="54" t="s">
        <v>1636</v>
      </c>
      <c r="F29" s="53" t="s">
        <v>44</v>
      </c>
      <c r="G29" s="57" t="s">
        <v>44</v>
      </c>
      <c r="H29" s="54" t="s">
        <v>44</v>
      </c>
      <c r="I29" s="55"/>
      <c r="J29" s="373"/>
      <c r="K29" s="388"/>
      <c r="L29" s="51"/>
      <c r="M29" s="51"/>
      <c r="N29" s="51"/>
      <c r="O29" s="51"/>
      <c r="P29" s="51"/>
      <c r="Q29" s="51">
        <v>13100</v>
      </c>
      <c r="R29" s="51"/>
      <c r="S29" s="51"/>
      <c r="T29" s="51"/>
    </row>
    <row r="30" spans="1:20" s="32" customFormat="1" ht="65.099999999999994" customHeight="1" x14ac:dyDescent="0.3">
      <c r="A30" s="13">
        <v>24</v>
      </c>
      <c r="B30" s="390"/>
      <c r="C30" s="55" t="s">
        <v>2289</v>
      </c>
      <c r="D30" s="56" t="s">
        <v>37</v>
      </c>
      <c r="E30" s="54" t="s">
        <v>1637</v>
      </c>
      <c r="F30" s="53" t="s">
        <v>44</v>
      </c>
      <c r="G30" s="57" t="s">
        <v>44</v>
      </c>
      <c r="H30" s="54" t="s">
        <v>44</v>
      </c>
      <c r="I30" s="55"/>
      <c r="J30" s="373"/>
      <c r="K30" s="388"/>
      <c r="L30" s="51"/>
      <c r="M30" s="51"/>
      <c r="N30" s="51"/>
      <c r="O30" s="51"/>
      <c r="P30" s="51"/>
      <c r="Q30" s="51">
        <v>17200</v>
      </c>
      <c r="R30" s="51"/>
      <c r="S30" s="51"/>
      <c r="T30" s="51"/>
    </row>
    <row r="31" spans="1:20" s="32" customFormat="1" ht="65.099999999999994" customHeight="1" x14ac:dyDescent="0.3">
      <c r="A31" s="13">
        <v>25</v>
      </c>
      <c r="B31" s="390"/>
      <c r="C31" s="55" t="s">
        <v>1638</v>
      </c>
      <c r="D31" s="56" t="s">
        <v>37</v>
      </c>
      <c r="E31" s="54" t="s">
        <v>1639</v>
      </c>
      <c r="F31" s="53" t="s">
        <v>44</v>
      </c>
      <c r="G31" s="57" t="s">
        <v>44</v>
      </c>
      <c r="H31" s="54" t="s">
        <v>44</v>
      </c>
      <c r="I31" s="55"/>
      <c r="J31" s="373"/>
      <c r="K31" s="388"/>
      <c r="L31" s="51"/>
      <c r="M31" s="51"/>
      <c r="N31" s="51"/>
      <c r="O31" s="51"/>
      <c r="P31" s="51"/>
      <c r="Q31" s="51">
        <v>19300</v>
      </c>
      <c r="R31" s="51"/>
      <c r="S31" s="51"/>
      <c r="T31" s="51"/>
    </row>
    <row r="32" spans="1:20" s="32" customFormat="1" ht="65.099999999999994" customHeight="1" x14ac:dyDescent="0.3">
      <c r="A32" s="13">
        <v>26</v>
      </c>
      <c r="B32" s="390"/>
      <c r="C32" s="55" t="s">
        <v>2290</v>
      </c>
      <c r="D32" s="56" t="s">
        <v>37</v>
      </c>
      <c r="E32" s="54" t="s">
        <v>1640</v>
      </c>
      <c r="F32" s="53" t="s">
        <v>44</v>
      </c>
      <c r="G32" s="57" t="s">
        <v>44</v>
      </c>
      <c r="H32" s="54" t="s">
        <v>44</v>
      </c>
      <c r="I32" s="55"/>
      <c r="J32" s="373"/>
      <c r="K32" s="388"/>
      <c r="L32" s="51"/>
      <c r="M32" s="51"/>
      <c r="N32" s="51"/>
      <c r="O32" s="51"/>
      <c r="P32" s="51"/>
      <c r="Q32" s="51">
        <v>16700</v>
      </c>
      <c r="R32" s="51"/>
      <c r="S32" s="51"/>
      <c r="T32" s="51"/>
    </row>
    <row r="33" spans="1:21" s="32" customFormat="1" ht="65.099999999999994" customHeight="1" x14ac:dyDescent="0.3">
      <c r="A33" s="13">
        <v>27</v>
      </c>
      <c r="B33" s="390"/>
      <c r="C33" s="55" t="s">
        <v>2584</v>
      </c>
      <c r="D33" s="56" t="s">
        <v>37</v>
      </c>
      <c r="E33" s="54"/>
      <c r="F33" s="53"/>
      <c r="G33" s="390" t="s">
        <v>2588</v>
      </c>
      <c r="H33" s="54"/>
      <c r="I33" s="55"/>
      <c r="J33" s="393" t="s">
        <v>2589</v>
      </c>
      <c r="K33" s="53"/>
      <c r="L33" s="51">
        <v>16700</v>
      </c>
      <c r="M33" s="51">
        <v>16700</v>
      </c>
      <c r="N33" s="51">
        <v>16700</v>
      </c>
      <c r="O33" s="51">
        <v>16700</v>
      </c>
      <c r="P33" s="51">
        <v>16700</v>
      </c>
      <c r="Q33" s="51">
        <v>16700</v>
      </c>
      <c r="R33" s="51">
        <v>16700</v>
      </c>
      <c r="S33" s="51">
        <v>16700</v>
      </c>
      <c r="T33" s="51">
        <v>16700</v>
      </c>
    </row>
    <row r="34" spans="1:21" s="32" customFormat="1" ht="65.099999999999994" customHeight="1" x14ac:dyDescent="0.3">
      <c r="A34" s="13">
        <v>28</v>
      </c>
      <c r="B34" s="390"/>
      <c r="C34" s="55" t="s">
        <v>2586</v>
      </c>
      <c r="D34" s="56" t="s">
        <v>37</v>
      </c>
      <c r="E34" s="54"/>
      <c r="F34" s="53"/>
      <c r="G34" s="390"/>
      <c r="H34" s="54"/>
      <c r="I34" s="55"/>
      <c r="J34" s="393"/>
      <c r="K34" s="53"/>
      <c r="L34" s="51">
        <v>13800</v>
      </c>
      <c r="M34" s="51">
        <v>13800</v>
      </c>
      <c r="N34" s="51">
        <v>13800</v>
      </c>
      <c r="O34" s="51">
        <v>13800</v>
      </c>
      <c r="P34" s="51">
        <v>13800</v>
      </c>
      <c r="Q34" s="51">
        <v>13800</v>
      </c>
      <c r="R34" s="51">
        <v>13800</v>
      </c>
      <c r="S34" s="51">
        <v>13800</v>
      </c>
      <c r="T34" s="51">
        <v>13800</v>
      </c>
    </row>
    <row r="35" spans="1:21" s="32" customFormat="1" ht="65.099999999999994" customHeight="1" x14ac:dyDescent="0.3">
      <c r="A35" s="13">
        <v>29</v>
      </c>
      <c r="B35" s="390"/>
      <c r="C35" s="55" t="s">
        <v>2587</v>
      </c>
      <c r="D35" s="56" t="s">
        <v>37</v>
      </c>
      <c r="E35" s="54"/>
      <c r="F35" s="53"/>
      <c r="G35" s="390"/>
      <c r="H35" s="54"/>
      <c r="I35" s="55"/>
      <c r="J35" s="393"/>
      <c r="K35" s="53"/>
      <c r="L35" s="51">
        <v>15300</v>
      </c>
      <c r="M35" s="51">
        <v>15300</v>
      </c>
      <c r="N35" s="51">
        <v>15300</v>
      </c>
      <c r="O35" s="51">
        <v>15300</v>
      </c>
      <c r="P35" s="51">
        <v>15300</v>
      </c>
      <c r="Q35" s="51">
        <v>15300</v>
      </c>
      <c r="R35" s="51">
        <v>15300</v>
      </c>
      <c r="S35" s="51">
        <v>15300</v>
      </c>
      <c r="T35" s="51">
        <v>15300</v>
      </c>
    </row>
    <row r="36" spans="1:21" s="32" customFormat="1" ht="65.099999999999994" customHeight="1" x14ac:dyDescent="0.3">
      <c r="A36" s="13">
        <v>30</v>
      </c>
      <c r="B36" s="390"/>
      <c r="C36" s="55" t="s">
        <v>2585</v>
      </c>
      <c r="D36" s="56" t="s">
        <v>37</v>
      </c>
      <c r="E36" s="54"/>
      <c r="F36" s="53"/>
      <c r="G36" s="390"/>
      <c r="H36" s="54"/>
      <c r="I36" s="55"/>
      <c r="J36" s="393"/>
      <c r="K36" s="53"/>
      <c r="L36" s="51">
        <v>22200</v>
      </c>
      <c r="M36" s="51">
        <v>22200</v>
      </c>
      <c r="N36" s="51">
        <v>22200</v>
      </c>
      <c r="O36" s="51">
        <v>22200</v>
      </c>
      <c r="P36" s="51">
        <v>22200</v>
      </c>
      <c r="Q36" s="51">
        <v>22200</v>
      </c>
      <c r="R36" s="51">
        <v>22200</v>
      </c>
      <c r="S36" s="51">
        <v>22200</v>
      </c>
      <c r="T36" s="51">
        <v>22200</v>
      </c>
    </row>
    <row r="37" spans="1:21" s="32" customFormat="1" ht="94.5" customHeight="1" x14ac:dyDescent="0.3">
      <c r="A37" s="13">
        <v>31</v>
      </c>
      <c r="B37" s="390" t="s">
        <v>56</v>
      </c>
      <c r="C37" s="55" t="s">
        <v>2246</v>
      </c>
      <c r="D37" s="56" t="s">
        <v>51</v>
      </c>
      <c r="E37" s="373" t="s">
        <v>52</v>
      </c>
      <c r="F37" s="53"/>
      <c r="G37" s="390" t="s">
        <v>54</v>
      </c>
      <c r="H37" s="391" t="s">
        <v>55</v>
      </c>
      <c r="I37" s="55"/>
      <c r="J37" s="392" t="s">
        <v>2544</v>
      </c>
      <c r="K37" s="388"/>
      <c r="L37" s="51">
        <v>285454.54545454541</v>
      </c>
      <c r="M37" s="51">
        <v>285454.54545454541</v>
      </c>
      <c r="N37" s="51"/>
      <c r="O37" s="51"/>
      <c r="P37" s="51"/>
      <c r="Q37" s="51"/>
      <c r="R37" s="51"/>
      <c r="S37" s="51"/>
      <c r="T37" s="51"/>
    </row>
    <row r="38" spans="1:21" s="32" customFormat="1" ht="65.099999999999994" customHeight="1" x14ac:dyDescent="0.3">
      <c r="A38" s="13">
        <v>32</v>
      </c>
      <c r="B38" s="390"/>
      <c r="C38" s="55" t="s">
        <v>2243</v>
      </c>
      <c r="D38" s="56" t="s">
        <v>51</v>
      </c>
      <c r="E38" s="373"/>
      <c r="F38" s="53"/>
      <c r="G38" s="390"/>
      <c r="H38" s="391"/>
      <c r="I38" s="55"/>
      <c r="J38" s="392"/>
      <c r="K38" s="388"/>
      <c r="L38" s="51">
        <v>181820</v>
      </c>
      <c r="M38" s="51">
        <v>181820</v>
      </c>
      <c r="N38" s="51"/>
      <c r="O38" s="51"/>
      <c r="P38" s="51"/>
      <c r="Q38" s="51"/>
      <c r="R38" s="51"/>
      <c r="S38" s="51"/>
      <c r="T38" s="51"/>
    </row>
    <row r="39" spans="1:21" s="32" customFormat="1" ht="72.75" customHeight="1" x14ac:dyDescent="0.3">
      <c r="A39" s="13">
        <v>33</v>
      </c>
      <c r="B39" s="390"/>
      <c r="C39" s="55" t="s">
        <v>2244</v>
      </c>
      <c r="D39" s="56" t="s">
        <v>51</v>
      </c>
      <c r="E39" s="373" t="s">
        <v>57</v>
      </c>
      <c r="F39" s="53" t="s">
        <v>58</v>
      </c>
      <c r="G39" s="390" t="s">
        <v>59</v>
      </c>
      <c r="H39" s="391" t="s">
        <v>17</v>
      </c>
      <c r="I39" s="55"/>
      <c r="J39" s="392" t="s">
        <v>1265</v>
      </c>
      <c r="K39" s="388"/>
      <c r="L39" s="51"/>
      <c r="M39" s="51"/>
      <c r="N39" s="51"/>
      <c r="O39" s="51">
        <v>280909</v>
      </c>
      <c r="P39" s="47"/>
      <c r="Q39" s="51"/>
      <c r="R39" s="51"/>
      <c r="S39" s="51"/>
      <c r="T39" s="51"/>
      <c r="U39" s="69"/>
    </row>
    <row r="40" spans="1:21" s="32" customFormat="1" ht="75.75" customHeight="1" x14ac:dyDescent="0.3">
      <c r="A40" s="13">
        <v>34</v>
      </c>
      <c r="B40" s="390"/>
      <c r="C40" s="55" t="s">
        <v>2245</v>
      </c>
      <c r="D40" s="56" t="s">
        <v>51</v>
      </c>
      <c r="E40" s="373"/>
      <c r="F40" s="53" t="s">
        <v>60</v>
      </c>
      <c r="G40" s="390"/>
      <c r="H40" s="391"/>
      <c r="I40" s="55"/>
      <c r="J40" s="392"/>
      <c r="K40" s="388"/>
      <c r="L40" s="51"/>
      <c r="M40" s="51"/>
      <c r="N40" s="51"/>
      <c r="O40" s="51">
        <v>280909</v>
      </c>
      <c r="P40" s="51"/>
      <c r="Q40" s="51"/>
      <c r="R40" s="51"/>
      <c r="S40" s="51"/>
      <c r="T40" s="51"/>
    </row>
    <row r="41" spans="1:21" s="32" customFormat="1" ht="65.099999999999994" customHeight="1" x14ac:dyDescent="0.3">
      <c r="A41" s="13">
        <v>35</v>
      </c>
      <c r="B41" s="390"/>
      <c r="C41" s="55" t="s">
        <v>2242</v>
      </c>
      <c r="D41" s="56" t="s">
        <v>51</v>
      </c>
      <c r="E41" s="373"/>
      <c r="F41" s="53" t="s">
        <v>61</v>
      </c>
      <c r="G41" s="390"/>
      <c r="H41" s="391"/>
      <c r="I41" s="55"/>
      <c r="J41" s="392"/>
      <c r="K41" s="388"/>
      <c r="L41" s="51"/>
      <c r="M41" s="51"/>
      <c r="N41" s="51"/>
      <c r="O41" s="51">
        <v>181820</v>
      </c>
      <c r="P41" s="51"/>
      <c r="Q41" s="51"/>
      <c r="R41" s="51"/>
      <c r="S41" s="51"/>
      <c r="T41" s="51"/>
    </row>
    <row r="42" spans="1:21" s="32" customFormat="1" ht="172.5" customHeight="1" x14ac:dyDescent="0.3">
      <c r="A42" s="13">
        <v>36</v>
      </c>
      <c r="B42" s="390" t="s">
        <v>1395</v>
      </c>
      <c r="C42" s="55" t="s">
        <v>2247</v>
      </c>
      <c r="D42" s="56" t="s">
        <v>51</v>
      </c>
      <c r="E42" s="55"/>
      <c r="F42" s="53"/>
      <c r="G42" s="57" t="s">
        <v>54</v>
      </c>
      <c r="H42" s="54" t="s">
        <v>55</v>
      </c>
      <c r="I42" s="55"/>
      <c r="J42" s="61" t="s">
        <v>2545</v>
      </c>
      <c r="K42" s="53"/>
      <c r="L42" s="51">
        <v>318181.81818181818</v>
      </c>
      <c r="M42" s="51">
        <v>318181.81818181818</v>
      </c>
      <c r="N42" s="51"/>
      <c r="O42" s="51"/>
      <c r="P42" s="51"/>
      <c r="Q42" s="51"/>
      <c r="R42" s="51"/>
      <c r="S42" s="51"/>
      <c r="T42" s="51"/>
    </row>
    <row r="43" spans="1:21" s="32" customFormat="1" ht="65.099999999999994" customHeight="1" x14ac:dyDescent="0.3">
      <c r="A43" s="13">
        <v>37</v>
      </c>
      <c r="B43" s="390"/>
      <c r="C43" s="55" t="s">
        <v>2248</v>
      </c>
      <c r="D43" s="56" t="s">
        <v>51</v>
      </c>
      <c r="E43" s="55"/>
      <c r="F43" s="53"/>
      <c r="G43" s="390"/>
      <c r="H43" s="391" t="s">
        <v>1457</v>
      </c>
      <c r="I43" s="55"/>
      <c r="J43" s="61"/>
      <c r="K43" s="388" t="s">
        <v>2735</v>
      </c>
      <c r="L43" s="51"/>
      <c r="M43" s="51"/>
      <c r="N43" s="51"/>
      <c r="O43" s="51"/>
      <c r="P43" s="51"/>
      <c r="Q43" s="51">
        <v>600000</v>
      </c>
      <c r="R43" s="51"/>
      <c r="S43" s="51"/>
      <c r="T43" s="51"/>
    </row>
    <row r="44" spans="1:21" s="32" customFormat="1" ht="65.099999999999994" customHeight="1" x14ac:dyDescent="0.3">
      <c r="A44" s="13">
        <v>38</v>
      </c>
      <c r="B44" s="390"/>
      <c r="C44" s="55" t="s">
        <v>2249</v>
      </c>
      <c r="D44" s="56" t="s">
        <v>51</v>
      </c>
      <c r="E44" s="55"/>
      <c r="F44" s="53"/>
      <c r="G44" s="390"/>
      <c r="H44" s="391"/>
      <c r="I44" s="55"/>
      <c r="J44" s="61"/>
      <c r="K44" s="388"/>
      <c r="L44" s="51"/>
      <c r="M44" s="51"/>
      <c r="N44" s="51"/>
      <c r="O44" s="51"/>
      <c r="P44" s="51"/>
      <c r="Q44" s="51">
        <v>600000</v>
      </c>
      <c r="R44" s="51"/>
      <c r="S44" s="51"/>
      <c r="T44" s="51"/>
    </row>
    <row r="45" spans="1:21" s="32" customFormat="1" ht="65.099999999999994" customHeight="1" x14ac:dyDescent="0.3">
      <c r="A45" s="13">
        <v>39</v>
      </c>
      <c r="B45" s="390"/>
      <c r="C45" s="55" t="s">
        <v>2250</v>
      </c>
      <c r="D45" s="56" t="s">
        <v>51</v>
      </c>
      <c r="E45" s="55"/>
      <c r="F45" s="53"/>
      <c r="G45" s="390"/>
      <c r="H45" s="391"/>
      <c r="I45" s="55"/>
      <c r="J45" s="61"/>
      <c r="K45" s="388"/>
      <c r="L45" s="51"/>
      <c r="M45" s="51"/>
      <c r="N45" s="51"/>
      <c r="O45" s="51"/>
      <c r="P45" s="51"/>
      <c r="Q45" s="51">
        <v>600000</v>
      </c>
      <c r="R45" s="51"/>
      <c r="S45" s="51"/>
      <c r="T45" s="51"/>
    </row>
    <row r="46" spans="1:21" s="32" customFormat="1" ht="65.099999999999994" customHeight="1" x14ac:dyDescent="0.3">
      <c r="A46" s="13">
        <v>40</v>
      </c>
      <c r="B46" s="390"/>
      <c r="C46" s="55" t="s">
        <v>2248</v>
      </c>
      <c r="D46" s="56" t="s">
        <v>51</v>
      </c>
      <c r="E46" s="55"/>
      <c r="F46" s="53"/>
      <c r="G46" s="390"/>
      <c r="H46" s="391" t="s">
        <v>1457</v>
      </c>
      <c r="I46" s="55"/>
      <c r="J46" s="61"/>
      <c r="K46" s="388" t="s">
        <v>2736</v>
      </c>
      <c r="L46" s="51"/>
      <c r="M46" s="51"/>
      <c r="N46" s="51"/>
      <c r="O46" s="51"/>
      <c r="P46" s="51"/>
      <c r="Q46" s="51"/>
      <c r="R46" s="51"/>
      <c r="S46" s="51">
        <v>390000</v>
      </c>
      <c r="T46" s="51"/>
    </row>
    <row r="47" spans="1:21" s="32" customFormat="1" ht="65.099999999999994" customHeight="1" x14ac:dyDescent="0.3">
      <c r="A47" s="13">
        <v>41</v>
      </c>
      <c r="B47" s="390"/>
      <c r="C47" s="55" t="s">
        <v>2249</v>
      </c>
      <c r="D47" s="56" t="s">
        <v>51</v>
      </c>
      <c r="E47" s="55"/>
      <c r="F47" s="53"/>
      <c r="G47" s="390"/>
      <c r="H47" s="391"/>
      <c r="I47" s="55"/>
      <c r="J47" s="61"/>
      <c r="K47" s="388"/>
      <c r="L47" s="51"/>
      <c r="M47" s="51"/>
      <c r="N47" s="51"/>
      <c r="O47" s="51"/>
      <c r="P47" s="51"/>
      <c r="Q47" s="51"/>
      <c r="R47" s="51"/>
      <c r="S47" s="51">
        <v>390000</v>
      </c>
      <c r="T47" s="51"/>
    </row>
    <row r="48" spans="1:21" s="32" customFormat="1" ht="65.099999999999994" customHeight="1" x14ac:dyDescent="0.3">
      <c r="A48" s="13">
        <v>42</v>
      </c>
      <c r="B48" s="390"/>
      <c r="C48" s="55" t="s">
        <v>2250</v>
      </c>
      <c r="D48" s="56" t="s">
        <v>51</v>
      </c>
      <c r="E48" s="55"/>
      <c r="F48" s="53"/>
      <c r="G48" s="390"/>
      <c r="H48" s="391"/>
      <c r="I48" s="55"/>
      <c r="J48" s="61"/>
      <c r="K48" s="388"/>
      <c r="L48" s="51"/>
      <c r="M48" s="51"/>
      <c r="N48" s="51"/>
      <c r="O48" s="51"/>
      <c r="P48" s="51"/>
      <c r="Q48" s="51"/>
      <c r="R48" s="51"/>
      <c r="S48" s="51">
        <v>420000</v>
      </c>
      <c r="T48" s="51"/>
    </row>
    <row r="49" spans="1:20" s="32" customFormat="1" ht="65.099999999999994" customHeight="1" x14ac:dyDescent="0.3">
      <c r="A49" s="13">
        <v>43</v>
      </c>
      <c r="B49" s="390"/>
      <c r="C49" s="55" t="s">
        <v>2248</v>
      </c>
      <c r="D49" s="56" t="s">
        <v>51</v>
      </c>
      <c r="E49" s="55"/>
      <c r="F49" s="53"/>
      <c r="G49" s="390"/>
      <c r="H49" s="391" t="s">
        <v>1457</v>
      </c>
      <c r="I49" s="55"/>
      <c r="J49" s="61"/>
      <c r="K49" s="388" t="s">
        <v>2737</v>
      </c>
      <c r="L49" s="51"/>
      <c r="M49" s="51"/>
      <c r="N49" s="51"/>
      <c r="O49" s="51"/>
      <c r="P49" s="51"/>
      <c r="Q49" s="51"/>
      <c r="R49" s="51"/>
      <c r="S49" s="51"/>
      <c r="T49" s="51">
        <v>350000</v>
      </c>
    </row>
    <row r="50" spans="1:20" s="32" customFormat="1" ht="65.099999999999994" customHeight="1" x14ac:dyDescent="0.3">
      <c r="A50" s="13">
        <v>44</v>
      </c>
      <c r="B50" s="390"/>
      <c r="C50" s="55" t="s">
        <v>2249</v>
      </c>
      <c r="D50" s="56" t="s">
        <v>51</v>
      </c>
      <c r="E50" s="55"/>
      <c r="F50" s="53"/>
      <c r="G50" s="390"/>
      <c r="H50" s="391"/>
      <c r="I50" s="55"/>
      <c r="J50" s="61"/>
      <c r="K50" s="388"/>
      <c r="L50" s="51"/>
      <c r="M50" s="51"/>
      <c r="N50" s="51"/>
      <c r="O50" s="51"/>
      <c r="P50" s="51"/>
      <c r="Q50" s="51"/>
      <c r="R50" s="51"/>
      <c r="S50" s="51"/>
      <c r="T50" s="51">
        <v>450000</v>
      </c>
    </row>
    <row r="51" spans="1:20" s="32" customFormat="1" ht="65.099999999999994" customHeight="1" x14ac:dyDescent="0.3">
      <c r="A51" s="13">
        <v>45</v>
      </c>
      <c r="B51" s="390"/>
      <c r="C51" s="55" t="s">
        <v>2250</v>
      </c>
      <c r="D51" s="56" t="s">
        <v>51</v>
      </c>
      <c r="E51" s="55"/>
      <c r="F51" s="53"/>
      <c r="G51" s="390"/>
      <c r="H51" s="391"/>
      <c r="I51" s="55"/>
      <c r="J51" s="61"/>
      <c r="K51" s="388"/>
      <c r="L51" s="51"/>
      <c r="M51" s="51"/>
      <c r="N51" s="51"/>
      <c r="O51" s="51"/>
      <c r="P51" s="51"/>
      <c r="Q51" s="51"/>
      <c r="R51" s="51"/>
      <c r="S51" s="51"/>
      <c r="T51" s="51">
        <v>250000</v>
      </c>
    </row>
    <row r="52" spans="1:20" s="32" customFormat="1" ht="65.099999999999994" customHeight="1" x14ac:dyDescent="0.3">
      <c r="A52" s="13">
        <v>46</v>
      </c>
      <c r="B52" s="390"/>
      <c r="C52" s="55" t="s">
        <v>2248</v>
      </c>
      <c r="D52" s="56" t="s">
        <v>51</v>
      </c>
      <c r="E52" s="55"/>
      <c r="F52" s="53"/>
      <c r="G52" s="390"/>
      <c r="H52" s="391" t="s">
        <v>1457</v>
      </c>
      <c r="I52" s="55"/>
      <c r="J52" s="61"/>
      <c r="K52" s="388" t="s">
        <v>2820</v>
      </c>
      <c r="L52" s="51"/>
      <c r="M52" s="51"/>
      <c r="N52" s="51"/>
      <c r="O52" s="51"/>
      <c r="P52" s="51"/>
      <c r="Q52" s="51"/>
      <c r="R52" s="51"/>
      <c r="S52" s="51"/>
      <c r="T52" s="51">
        <v>360000</v>
      </c>
    </row>
    <row r="53" spans="1:20" s="32" customFormat="1" ht="65.099999999999994" customHeight="1" x14ac:dyDescent="0.3">
      <c r="A53" s="13">
        <v>47</v>
      </c>
      <c r="B53" s="390"/>
      <c r="C53" s="55" t="s">
        <v>2249</v>
      </c>
      <c r="D53" s="56" t="s">
        <v>51</v>
      </c>
      <c r="E53" s="55"/>
      <c r="F53" s="53"/>
      <c r="G53" s="390"/>
      <c r="H53" s="391"/>
      <c r="I53" s="55"/>
      <c r="J53" s="61"/>
      <c r="K53" s="388"/>
      <c r="L53" s="51"/>
      <c r="M53" s="51"/>
      <c r="N53" s="51"/>
      <c r="O53" s="51"/>
      <c r="P53" s="51"/>
      <c r="Q53" s="51"/>
      <c r="R53" s="51"/>
      <c r="S53" s="51"/>
      <c r="T53" s="51">
        <v>360000</v>
      </c>
    </row>
    <row r="54" spans="1:20" s="32" customFormat="1" ht="65.099999999999994" customHeight="1" x14ac:dyDescent="0.3">
      <c r="A54" s="13">
        <v>48</v>
      </c>
      <c r="B54" s="390"/>
      <c r="C54" s="55" t="s">
        <v>2250</v>
      </c>
      <c r="D54" s="56" t="s">
        <v>51</v>
      </c>
      <c r="E54" s="55"/>
      <c r="F54" s="53"/>
      <c r="G54" s="390"/>
      <c r="H54" s="391"/>
      <c r="I54" s="55"/>
      <c r="J54" s="61"/>
      <c r="K54" s="388"/>
      <c r="L54" s="51"/>
      <c r="M54" s="51"/>
      <c r="N54" s="51"/>
      <c r="O54" s="51"/>
      <c r="P54" s="51"/>
      <c r="Q54" s="51"/>
      <c r="R54" s="51"/>
      <c r="S54" s="51"/>
      <c r="T54" s="51">
        <v>360000</v>
      </c>
    </row>
    <row r="55" spans="1:20" s="32" customFormat="1" ht="65.099999999999994" customHeight="1" x14ac:dyDescent="0.3">
      <c r="A55" s="13">
        <v>49</v>
      </c>
      <c r="B55" s="390"/>
      <c r="C55" s="55" t="s">
        <v>2248</v>
      </c>
      <c r="D55" s="56" t="s">
        <v>51</v>
      </c>
      <c r="E55" s="55"/>
      <c r="F55" s="53"/>
      <c r="G55" s="390"/>
      <c r="H55" s="391" t="s">
        <v>1457</v>
      </c>
      <c r="I55" s="55"/>
      <c r="J55" s="61"/>
      <c r="K55" s="388" t="s">
        <v>2738</v>
      </c>
      <c r="L55" s="51">
        <v>450000</v>
      </c>
      <c r="M55" s="51"/>
      <c r="N55" s="51"/>
      <c r="O55" s="51"/>
      <c r="P55" s="51"/>
      <c r="Q55" s="51"/>
      <c r="R55" s="51"/>
      <c r="S55" s="51"/>
      <c r="T55" s="51"/>
    </row>
    <row r="56" spans="1:20" s="32" customFormat="1" ht="65.099999999999994" customHeight="1" x14ac:dyDescent="0.3">
      <c r="A56" s="13">
        <v>50</v>
      </c>
      <c r="B56" s="390"/>
      <c r="C56" s="55" t="s">
        <v>2249</v>
      </c>
      <c r="D56" s="56" t="s">
        <v>51</v>
      </c>
      <c r="E56" s="55"/>
      <c r="F56" s="53"/>
      <c r="G56" s="390"/>
      <c r="H56" s="391"/>
      <c r="I56" s="55"/>
      <c r="J56" s="61"/>
      <c r="K56" s="388"/>
      <c r="L56" s="51">
        <v>430000</v>
      </c>
      <c r="M56" s="51"/>
      <c r="N56" s="51"/>
      <c r="O56" s="51"/>
      <c r="P56" s="51"/>
      <c r="Q56" s="51"/>
      <c r="R56" s="51"/>
      <c r="S56" s="51"/>
      <c r="T56" s="51"/>
    </row>
    <row r="57" spans="1:20" s="32" customFormat="1" ht="65.099999999999994" customHeight="1" x14ac:dyDescent="0.3">
      <c r="A57" s="13">
        <v>51</v>
      </c>
      <c r="B57" s="390"/>
      <c r="C57" s="55" t="s">
        <v>2250</v>
      </c>
      <c r="D57" s="56" t="s">
        <v>51</v>
      </c>
      <c r="E57" s="55"/>
      <c r="F57" s="53"/>
      <c r="G57" s="390"/>
      <c r="H57" s="391"/>
      <c r="I57" s="55"/>
      <c r="J57" s="61"/>
      <c r="K57" s="388"/>
      <c r="L57" s="51">
        <v>410000</v>
      </c>
      <c r="M57" s="51"/>
      <c r="N57" s="51"/>
      <c r="O57" s="51"/>
      <c r="P57" s="51"/>
      <c r="Q57" s="51"/>
      <c r="R57" s="51"/>
      <c r="S57" s="51"/>
      <c r="T57" s="51"/>
    </row>
    <row r="58" spans="1:20" s="32" customFormat="1" ht="65.099999999999994" customHeight="1" x14ac:dyDescent="0.3">
      <c r="A58" s="13">
        <v>52</v>
      </c>
      <c r="B58" s="390"/>
      <c r="C58" s="55" t="s">
        <v>2248</v>
      </c>
      <c r="D58" s="56" t="s">
        <v>51</v>
      </c>
      <c r="E58" s="55"/>
      <c r="F58" s="53"/>
      <c r="G58" s="390"/>
      <c r="H58" s="391" t="s">
        <v>1457</v>
      </c>
      <c r="I58" s="55"/>
      <c r="J58" s="61"/>
      <c r="K58" s="388" t="s">
        <v>2739</v>
      </c>
      <c r="L58" s="51"/>
      <c r="M58" s="51"/>
      <c r="N58" s="51"/>
      <c r="O58" s="51"/>
      <c r="P58" s="51">
        <v>350000</v>
      </c>
      <c r="Q58" s="51"/>
      <c r="R58" s="51"/>
      <c r="S58" s="51"/>
      <c r="T58" s="51"/>
    </row>
    <row r="59" spans="1:20" s="32" customFormat="1" ht="65.099999999999994" customHeight="1" x14ac:dyDescent="0.3">
      <c r="A59" s="13">
        <v>53</v>
      </c>
      <c r="B59" s="390"/>
      <c r="C59" s="55" t="s">
        <v>2249</v>
      </c>
      <c r="D59" s="56" t="s">
        <v>51</v>
      </c>
      <c r="E59" s="55"/>
      <c r="F59" s="53"/>
      <c r="G59" s="390"/>
      <c r="H59" s="391"/>
      <c r="I59" s="55"/>
      <c r="J59" s="61"/>
      <c r="K59" s="388"/>
      <c r="L59" s="51"/>
      <c r="M59" s="51"/>
      <c r="N59" s="51"/>
      <c r="O59" s="51"/>
      <c r="P59" s="51">
        <v>350000</v>
      </c>
      <c r="Q59" s="51"/>
      <c r="R59" s="51"/>
      <c r="S59" s="51"/>
      <c r="T59" s="51"/>
    </row>
    <row r="60" spans="1:20" s="32" customFormat="1" ht="65.099999999999994" customHeight="1" x14ac:dyDescent="0.3">
      <c r="A60" s="13">
        <v>54</v>
      </c>
      <c r="B60" s="390"/>
      <c r="C60" s="55" t="s">
        <v>2250</v>
      </c>
      <c r="D60" s="56" t="s">
        <v>51</v>
      </c>
      <c r="E60" s="55"/>
      <c r="F60" s="53"/>
      <c r="G60" s="390"/>
      <c r="H60" s="391"/>
      <c r="I60" s="55"/>
      <c r="J60" s="61"/>
      <c r="K60" s="388"/>
      <c r="L60" s="51"/>
      <c r="M60" s="51"/>
      <c r="N60" s="51"/>
      <c r="O60" s="51"/>
      <c r="P60" s="51">
        <v>370000</v>
      </c>
      <c r="Q60" s="51"/>
      <c r="R60" s="51"/>
      <c r="S60" s="51"/>
      <c r="T60" s="51"/>
    </row>
    <row r="61" spans="1:20" s="32" customFormat="1" ht="65.099999999999994" customHeight="1" x14ac:dyDescent="0.3">
      <c r="A61" s="13">
        <v>55</v>
      </c>
      <c r="B61" s="390"/>
      <c r="C61" s="55" t="s">
        <v>2248</v>
      </c>
      <c r="D61" s="56" t="s">
        <v>51</v>
      </c>
      <c r="E61" s="55"/>
      <c r="F61" s="53"/>
      <c r="G61" s="390"/>
      <c r="H61" s="391" t="s">
        <v>1457</v>
      </c>
      <c r="I61" s="55"/>
      <c r="J61" s="61"/>
      <c r="K61" s="388" t="s">
        <v>2740</v>
      </c>
      <c r="L61" s="51"/>
      <c r="M61" s="51"/>
      <c r="N61" s="51"/>
      <c r="O61" s="51"/>
      <c r="P61" s="51"/>
      <c r="Q61" s="51">
        <v>550000</v>
      </c>
      <c r="R61" s="51"/>
      <c r="S61" s="51"/>
      <c r="T61" s="51"/>
    </row>
    <row r="62" spans="1:20" s="32" customFormat="1" ht="65.099999999999994" customHeight="1" x14ac:dyDescent="0.3">
      <c r="A62" s="13">
        <v>56</v>
      </c>
      <c r="B62" s="390"/>
      <c r="C62" s="55" t="s">
        <v>2249</v>
      </c>
      <c r="D62" s="56" t="s">
        <v>51</v>
      </c>
      <c r="E62" s="55"/>
      <c r="F62" s="53"/>
      <c r="G62" s="390"/>
      <c r="H62" s="391"/>
      <c r="I62" s="55"/>
      <c r="J62" s="61"/>
      <c r="K62" s="388"/>
      <c r="L62" s="51"/>
      <c r="M62" s="51"/>
      <c r="N62" s="51"/>
      <c r="O62" s="51"/>
      <c r="P62" s="51"/>
      <c r="Q62" s="51">
        <v>550000</v>
      </c>
      <c r="R62" s="51"/>
      <c r="S62" s="51"/>
      <c r="T62" s="51"/>
    </row>
    <row r="63" spans="1:20" s="32" customFormat="1" ht="65.099999999999994" customHeight="1" x14ac:dyDescent="0.3">
      <c r="A63" s="13">
        <v>57</v>
      </c>
      <c r="B63" s="390"/>
      <c r="C63" s="55" t="s">
        <v>2250</v>
      </c>
      <c r="D63" s="56" t="s">
        <v>51</v>
      </c>
      <c r="E63" s="55"/>
      <c r="F63" s="53"/>
      <c r="G63" s="390"/>
      <c r="H63" s="391"/>
      <c r="I63" s="55"/>
      <c r="J63" s="61"/>
      <c r="K63" s="388"/>
      <c r="L63" s="51"/>
      <c r="M63" s="51"/>
      <c r="N63" s="51"/>
      <c r="O63" s="51"/>
      <c r="P63" s="51"/>
      <c r="Q63" s="51">
        <v>550000</v>
      </c>
      <c r="R63" s="51"/>
      <c r="S63" s="51"/>
      <c r="T63" s="51"/>
    </row>
    <row r="64" spans="1:20" s="32" customFormat="1" ht="65.099999999999994" customHeight="1" x14ac:dyDescent="0.3">
      <c r="A64" s="13">
        <v>58</v>
      </c>
      <c r="B64" s="390"/>
      <c r="C64" s="55" t="s">
        <v>2248</v>
      </c>
      <c r="D64" s="56" t="s">
        <v>51</v>
      </c>
      <c r="E64" s="55"/>
      <c r="F64" s="53"/>
      <c r="G64" s="390"/>
      <c r="H64" s="391" t="s">
        <v>1457</v>
      </c>
      <c r="I64" s="55"/>
      <c r="J64" s="61"/>
      <c r="K64" s="388" t="s">
        <v>2741</v>
      </c>
      <c r="L64" s="51"/>
      <c r="M64" s="51"/>
      <c r="N64" s="51"/>
      <c r="O64" s="51"/>
      <c r="P64" s="51"/>
      <c r="Q64" s="51"/>
      <c r="R64" s="51"/>
      <c r="S64" s="51">
        <v>450000</v>
      </c>
      <c r="T64" s="51"/>
    </row>
    <row r="65" spans="1:20" s="32" customFormat="1" ht="65.099999999999994" customHeight="1" x14ac:dyDescent="0.3">
      <c r="A65" s="13">
        <v>59</v>
      </c>
      <c r="B65" s="390"/>
      <c r="C65" s="55" t="s">
        <v>2249</v>
      </c>
      <c r="D65" s="56" t="s">
        <v>51</v>
      </c>
      <c r="E65" s="55"/>
      <c r="F65" s="53"/>
      <c r="G65" s="390"/>
      <c r="H65" s="391"/>
      <c r="I65" s="55"/>
      <c r="J65" s="61"/>
      <c r="K65" s="388"/>
      <c r="L65" s="51"/>
      <c r="M65" s="51"/>
      <c r="N65" s="51"/>
      <c r="O65" s="51"/>
      <c r="P65" s="51"/>
      <c r="Q65" s="51"/>
      <c r="R65" s="51"/>
      <c r="S65" s="51">
        <v>450000</v>
      </c>
      <c r="T65" s="51"/>
    </row>
    <row r="66" spans="1:20" s="32" customFormat="1" ht="65.099999999999994" customHeight="1" x14ac:dyDescent="0.3">
      <c r="A66" s="13">
        <v>60</v>
      </c>
      <c r="B66" s="390"/>
      <c r="C66" s="55" t="s">
        <v>2250</v>
      </c>
      <c r="D66" s="56" t="s">
        <v>51</v>
      </c>
      <c r="E66" s="55"/>
      <c r="F66" s="53"/>
      <c r="G66" s="390"/>
      <c r="H66" s="391"/>
      <c r="I66" s="55"/>
      <c r="J66" s="61"/>
      <c r="K66" s="388"/>
      <c r="L66" s="51"/>
      <c r="M66" s="51"/>
      <c r="N66" s="51"/>
      <c r="O66" s="51"/>
      <c r="P66" s="51"/>
      <c r="Q66" s="51"/>
      <c r="R66" s="51"/>
      <c r="S66" s="51">
        <v>450000</v>
      </c>
      <c r="T66" s="51"/>
    </row>
    <row r="67" spans="1:20" s="32" customFormat="1" ht="65.099999999999994" customHeight="1" x14ac:dyDescent="0.3">
      <c r="A67" s="13">
        <v>61</v>
      </c>
      <c r="B67" s="390"/>
      <c r="C67" s="55" t="s">
        <v>2248</v>
      </c>
      <c r="D67" s="56" t="s">
        <v>51</v>
      </c>
      <c r="E67" s="55"/>
      <c r="F67" s="53"/>
      <c r="G67" s="390"/>
      <c r="H67" s="391" t="s">
        <v>1457</v>
      </c>
      <c r="I67" s="55"/>
      <c r="J67" s="61"/>
      <c r="K67" s="388" t="s">
        <v>2742</v>
      </c>
      <c r="L67" s="51"/>
      <c r="M67" s="51"/>
      <c r="N67" s="51"/>
      <c r="O67" s="51"/>
      <c r="P67" s="51">
        <v>420000</v>
      </c>
      <c r="Q67" s="51"/>
      <c r="R67" s="51"/>
      <c r="S67" s="55"/>
      <c r="T67" s="51"/>
    </row>
    <row r="68" spans="1:20" s="32" customFormat="1" ht="65.099999999999994" customHeight="1" x14ac:dyDescent="0.3">
      <c r="A68" s="13">
        <v>62</v>
      </c>
      <c r="B68" s="390"/>
      <c r="C68" s="55" t="s">
        <v>2249</v>
      </c>
      <c r="D68" s="56" t="s">
        <v>51</v>
      </c>
      <c r="E68" s="55"/>
      <c r="F68" s="53"/>
      <c r="G68" s="390"/>
      <c r="H68" s="391"/>
      <c r="I68" s="55"/>
      <c r="J68" s="61"/>
      <c r="K68" s="388"/>
      <c r="L68" s="51"/>
      <c r="M68" s="51"/>
      <c r="N68" s="51"/>
      <c r="O68" s="51"/>
      <c r="P68" s="51">
        <v>420000</v>
      </c>
      <c r="Q68" s="51"/>
      <c r="R68" s="51"/>
      <c r="S68" s="55"/>
      <c r="T68" s="51"/>
    </row>
    <row r="69" spans="1:20" s="32" customFormat="1" ht="65.099999999999994" customHeight="1" x14ac:dyDescent="0.3">
      <c r="A69" s="13">
        <v>63</v>
      </c>
      <c r="B69" s="390"/>
      <c r="C69" s="55" t="s">
        <v>2250</v>
      </c>
      <c r="D69" s="56" t="s">
        <v>51</v>
      </c>
      <c r="E69" s="55"/>
      <c r="F69" s="53"/>
      <c r="G69" s="390"/>
      <c r="H69" s="391"/>
      <c r="I69" s="55"/>
      <c r="J69" s="61"/>
      <c r="K69" s="388"/>
      <c r="L69" s="51"/>
      <c r="M69" s="51"/>
      <c r="N69" s="51"/>
      <c r="O69" s="51"/>
      <c r="P69" s="51">
        <v>440000</v>
      </c>
      <c r="Q69" s="51"/>
      <c r="R69" s="51"/>
      <c r="S69" s="55"/>
      <c r="T69" s="51"/>
    </row>
    <row r="70" spans="1:20" s="32" customFormat="1" ht="65.099999999999994" customHeight="1" x14ac:dyDescent="0.3">
      <c r="A70" s="13">
        <v>64</v>
      </c>
      <c r="B70" s="390"/>
      <c r="C70" s="55" t="s">
        <v>2248</v>
      </c>
      <c r="D70" s="56" t="s">
        <v>51</v>
      </c>
      <c r="E70" s="55"/>
      <c r="F70" s="53"/>
      <c r="G70" s="390"/>
      <c r="H70" s="391" t="s">
        <v>1457</v>
      </c>
      <c r="I70" s="55"/>
      <c r="J70" s="61"/>
      <c r="K70" s="388" t="s">
        <v>2743</v>
      </c>
      <c r="L70" s="51">
        <v>480000</v>
      </c>
      <c r="M70" s="51"/>
      <c r="N70" s="51"/>
      <c r="O70" s="51"/>
      <c r="P70" s="51"/>
      <c r="Q70" s="51"/>
      <c r="R70" s="51"/>
      <c r="S70" s="55"/>
      <c r="T70" s="51"/>
    </row>
    <row r="71" spans="1:20" s="32" customFormat="1" ht="65.099999999999994" customHeight="1" x14ac:dyDescent="0.3">
      <c r="A71" s="13">
        <v>65</v>
      </c>
      <c r="B71" s="390"/>
      <c r="C71" s="55" t="s">
        <v>2249</v>
      </c>
      <c r="D71" s="56" t="s">
        <v>51</v>
      </c>
      <c r="E71" s="55"/>
      <c r="F71" s="53"/>
      <c r="G71" s="390"/>
      <c r="H71" s="391"/>
      <c r="I71" s="55"/>
      <c r="J71" s="61"/>
      <c r="K71" s="388"/>
      <c r="L71" s="51">
        <v>480000</v>
      </c>
      <c r="M71" s="51"/>
      <c r="N71" s="51"/>
      <c r="O71" s="51"/>
      <c r="P71" s="51"/>
      <c r="Q71" s="51"/>
      <c r="R71" s="51"/>
      <c r="S71" s="55"/>
      <c r="T71" s="51"/>
    </row>
    <row r="72" spans="1:20" s="32" customFormat="1" ht="65.099999999999994" customHeight="1" x14ac:dyDescent="0.3">
      <c r="A72" s="13">
        <v>66</v>
      </c>
      <c r="B72" s="390"/>
      <c r="C72" s="55" t="s">
        <v>2250</v>
      </c>
      <c r="D72" s="56" t="s">
        <v>51</v>
      </c>
      <c r="E72" s="55"/>
      <c r="F72" s="53"/>
      <c r="G72" s="390"/>
      <c r="H72" s="391"/>
      <c r="I72" s="55"/>
      <c r="J72" s="61"/>
      <c r="K72" s="388"/>
      <c r="L72" s="51">
        <v>490000</v>
      </c>
      <c r="M72" s="51"/>
      <c r="N72" s="51"/>
      <c r="O72" s="51"/>
      <c r="P72" s="51"/>
      <c r="Q72" s="51"/>
      <c r="R72" s="51"/>
      <c r="S72" s="55"/>
      <c r="T72" s="51"/>
    </row>
    <row r="73" spans="1:20" s="32" customFormat="1" ht="65.099999999999994" customHeight="1" x14ac:dyDescent="0.3">
      <c r="A73" s="13">
        <v>67</v>
      </c>
      <c r="B73" s="390"/>
      <c r="C73" s="55" t="s">
        <v>2248</v>
      </c>
      <c r="D73" s="56" t="s">
        <v>51</v>
      </c>
      <c r="E73" s="55"/>
      <c r="F73" s="53"/>
      <c r="G73" s="390"/>
      <c r="H73" s="391" t="s">
        <v>1457</v>
      </c>
      <c r="I73" s="55"/>
      <c r="J73" s="61"/>
      <c r="K73" s="388" t="s">
        <v>2744</v>
      </c>
      <c r="L73" s="51"/>
      <c r="M73" s="51"/>
      <c r="N73" s="51"/>
      <c r="O73" s="51"/>
      <c r="P73" s="51">
        <v>250000</v>
      </c>
      <c r="Q73" s="51"/>
      <c r="R73" s="51"/>
      <c r="S73" s="55"/>
      <c r="T73" s="51"/>
    </row>
    <row r="74" spans="1:20" s="32" customFormat="1" ht="65.099999999999994" customHeight="1" x14ac:dyDescent="0.3">
      <c r="A74" s="13">
        <v>68</v>
      </c>
      <c r="B74" s="390"/>
      <c r="C74" s="55" t="s">
        <v>2249</v>
      </c>
      <c r="D74" s="56" t="s">
        <v>51</v>
      </c>
      <c r="E74" s="55"/>
      <c r="F74" s="53"/>
      <c r="G74" s="390"/>
      <c r="H74" s="391"/>
      <c r="I74" s="55"/>
      <c r="J74" s="61"/>
      <c r="K74" s="388"/>
      <c r="L74" s="51"/>
      <c r="M74" s="51"/>
      <c r="N74" s="51"/>
      <c r="O74" s="51"/>
      <c r="P74" s="51">
        <v>250000</v>
      </c>
      <c r="Q74" s="51"/>
      <c r="R74" s="51"/>
      <c r="S74" s="55"/>
      <c r="T74" s="51"/>
    </row>
    <row r="75" spans="1:20" s="32" customFormat="1" ht="65.099999999999994" customHeight="1" x14ac:dyDescent="0.3">
      <c r="A75" s="13">
        <v>69</v>
      </c>
      <c r="B75" s="390"/>
      <c r="C75" s="55" t="s">
        <v>2250</v>
      </c>
      <c r="D75" s="56" t="s">
        <v>51</v>
      </c>
      <c r="E75" s="55"/>
      <c r="F75" s="53"/>
      <c r="G75" s="390"/>
      <c r="H75" s="391"/>
      <c r="I75" s="55"/>
      <c r="J75" s="61"/>
      <c r="K75" s="388"/>
      <c r="L75" s="51"/>
      <c r="M75" s="51"/>
      <c r="N75" s="51"/>
      <c r="O75" s="51"/>
      <c r="P75" s="51">
        <v>250000</v>
      </c>
      <c r="Q75" s="51"/>
      <c r="R75" s="51"/>
      <c r="S75" s="55"/>
      <c r="T75" s="51"/>
    </row>
    <row r="76" spans="1:20" s="32" customFormat="1" ht="65.099999999999994" customHeight="1" x14ac:dyDescent="0.3">
      <c r="A76" s="13">
        <v>70</v>
      </c>
      <c r="B76" s="390"/>
      <c r="C76" s="55" t="s">
        <v>2248</v>
      </c>
      <c r="D76" s="56" t="s">
        <v>51</v>
      </c>
      <c r="E76" s="55"/>
      <c r="F76" s="53"/>
      <c r="G76" s="390"/>
      <c r="H76" s="391" t="s">
        <v>1457</v>
      </c>
      <c r="I76" s="55"/>
      <c r="J76" s="61"/>
      <c r="K76" s="388" t="s">
        <v>2745</v>
      </c>
      <c r="L76" s="51"/>
      <c r="M76" s="51" t="s">
        <v>2746</v>
      </c>
      <c r="N76" s="51"/>
      <c r="O76" s="51"/>
      <c r="P76" s="51"/>
      <c r="Q76" s="51"/>
      <c r="R76" s="51"/>
      <c r="S76" s="55"/>
      <c r="T76" s="51"/>
    </row>
    <row r="77" spans="1:20" s="32" customFormat="1" ht="65.099999999999994" customHeight="1" x14ac:dyDescent="0.3">
      <c r="A77" s="13">
        <v>71</v>
      </c>
      <c r="B77" s="390"/>
      <c r="C77" s="55" t="s">
        <v>2249</v>
      </c>
      <c r="D77" s="56" t="s">
        <v>51</v>
      </c>
      <c r="E77" s="55"/>
      <c r="F77" s="53"/>
      <c r="G77" s="390"/>
      <c r="H77" s="391"/>
      <c r="I77" s="55"/>
      <c r="J77" s="61"/>
      <c r="K77" s="388"/>
      <c r="L77" s="51"/>
      <c r="M77" s="51" t="s">
        <v>2746</v>
      </c>
      <c r="N77" s="51"/>
      <c r="O77" s="51"/>
      <c r="P77" s="51"/>
      <c r="Q77" s="51"/>
      <c r="R77" s="51"/>
      <c r="S77" s="55"/>
      <c r="T77" s="51"/>
    </row>
    <row r="78" spans="1:20" s="32" customFormat="1" ht="65.099999999999994" customHeight="1" x14ac:dyDescent="0.3">
      <c r="A78" s="13">
        <v>72</v>
      </c>
      <c r="B78" s="390"/>
      <c r="C78" s="55" t="s">
        <v>2250</v>
      </c>
      <c r="D78" s="56" t="s">
        <v>51</v>
      </c>
      <c r="E78" s="55"/>
      <c r="F78" s="53"/>
      <c r="G78" s="390"/>
      <c r="H78" s="391"/>
      <c r="I78" s="55"/>
      <c r="J78" s="61"/>
      <c r="K78" s="388"/>
      <c r="L78" s="51"/>
      <c r="M78" s="51" t="s">
        <v>2747</v>
      </c>
      <c r="N78" s="51"/>
      <c r="O78" s="51"/>
      <c r="P78" s="51"/>
      <c r="Q78" s="51"/>
      <c r="R78" s="51"/>
      <c r="S78" s="55"/>
      <c r="T78" s="51"/>
    </row>
    <row r="79" spans="1:20" s="32" customFormat="1" ht="65.099999999999994" customHeight="1" x14ac:dyDescent="0.3">
      <c r="A79" s="13">
        <v>73</v>
      </c>
      <c r="B79" s="390"/>
      <c r="C79" s="55" t="s">
        <v>2248</v>
      </c>
      <c r="D79" s="56" t="s">
        <v>51</v>
      </c>
      <c r="E79" s="55"/>
      <c r="F79" s="53"/>
      <c r="G79" s="390"/>
      <c r="H79" s="391" t="s">
        <v>1457</v>
      </c>
      <c r="I79" s="55"/>
      <c r="J79" s="61"/>
      <c r="K79" s="388" t="s">
        <v>2748</v>
      </c>
      <c r="L79" s="51"/>
      <c r="M79" s="51"/>
      <c r="N79" s="51"/>
      <c r="O79" s="51"/>
      <c r="P79" s="51">
        <v>460000</v>
      </c>
      <c r="Q79" s="51"/>
      <c r="R79" s="51"/>
      <c r="S79" s="55"/>
      <c r="T79" s="51"/>
    </row>
    <row r="80" spans="1:20" s="32" customFormat="1" ht="65.099999999999994" customHeight="1" x14ac:dyDescent="0.3">
      <c r="A80" s="13">
        <v>74</v>
      </c>
      <c r="B80" s="390"/>
      <c r="C80" s="55" t="s">
        <v>2249</v>
      </c>
      <c r="D80" s="56" t="s">
        <v>51</v>
      </c>
      <c r="E80" s="55"/>
      <c r="F80" s="53"/>
      <c r="G80" s="390"/>
      <c r="H80" s="391"/>
      <c r="I80" s="55"/>
      <c r="J80" s="61"/>
      <c r="K80" s="388"/>
      <c r="L80" s="51"/>
      <c r="M80" s="51"/>
      <c r="N80" s="51"/>
      <c r="O80" s="51"/>
      <c r="P80" s="51">
        <v>485000</v>
      </c>
      <c r="Q80" s="51"/>
      <c r="R80" s="51"/>
      <c r="S80" s="55"/>
      <c r="T80" s="51"/>
    </row>
    <row r="81" spans="1:20" s="32" customFormat="1" ht="65.099999999999994" customHeight="1" x14ac:dyDescent="0.3">
      <c r="A81" s="13">
        <v>75</v>
      </c>
      <c r="B81" s="390"/>
      <c r="C81" s="55" t="s">
        <v>2250</v>
      </c>
      <c r="D81" s="56" t="s">
        <v>51</v>
      </c>
      <c r="E81" s="55"/>
      <c r="F81" s="53"/>
      <c r="G81" s="390"/>
      <c r="H81" s="391"/>
      <c r="I81" s="55"/>
      <c r="J81" s="61"/>
      <c r="K81" s="388"/>
      <c r="L81" s="51"/>
      <c r="M81" s="51"/>
      <c r="N81" s="51"/>
      <c r="O81" s="51"/>
      <c r="P81" s="51">
        <v>485000</v>
      </c>
      <c r="Q81" s="51"/>
      <c r="R81" s="51"/>
      <c r="S81" s="55"/>
      <c r="T81" s="51"/>
    </row>
    <row r="82" spans="1:20" s="32" customFormat="1" ht="65.099999999999994" customHeight="1" x14ac:dyDescent="0.3">
      <c r="A82" s="13">
        <v>76</v>
      </c>
      <c r="B82" s="390"/>
      <c r="C82" s="55" t="s">
        <v>2248</v>
      </c>
      <c r="D82" s="56" t="s">
        <v>51</v>
      </c>
      <c r="E82" s="55"/>
      <c r="F82" s="53"/>
      <c r="G82" s="390"/>
      <c r="H82" s="391" t="s">
        <v>1457</v>
      </c>
      <c r="I82" s="55"/>
      <c r="J82" s="61"/>
      <c r="K82" s="388" t="s">
        <v>2749</v>
      </c>
      <c r="L82" s="51"/>
      <c r="M82" s="51"/>
      <c r="N82" s="51"/>
      <c r="O82" s="51"/>
      <c r="P82" s="51"/>
      <c r="Q82" s="51"/>
      <c r="R82" s="51">
        <v>490000</v>
      </c>
      <c r="S82" s="55"/>
      <c r="T82" s="51"/>
    </row>
    <row r="83" spans="1:20" s="32" customFormat="1" ht="65.099999999999994" customHeight="1" x14ac:dyDescent="0.3">
      <c r="A83" s="13">
        <v>77</v>
      </c>
      <c r="B83" s="390"/>
      <c r="C83" s="55" t="s">
        <v>2249</v>
      </c>
      <c r="D83" s="56" t="s">
        <v>51</v>
      </c>
      <c r="E83" s="55"/>
      <c r="F83" s="53"/>
      <c r="G83" s="390"/>
      <c r="H83" s="391"/>
      <c r="I83" s="55"/>
      <c r="J83" s="61"/>
      <c r="K83" s="388"/>
      <c r="L83" s="51"/>
      <c r="M83" s="51"/>
      <c r="N83" s="51"/>
      <c r="O83" s="51"/>
      <c r="P83" s="51"/>
      <c r="Q83" s="51"/>
      <c r="R83" s="51">
        <v>490000</v>
      </c>
      <c r="S83" s="55"/>
      <c r="T83" s="51"/>
    </row>
    <row r="84" spans="1:20" s="32" customFormat="1" ht="65.099999999999994" customHeight="1" x14ac:dyDescent="0.3">
      <c r="A84" s="13">
        <v>78</v>
      </c>
      <c r="B84" s="390"/>
      <c r="C84" s="55" t="s">
        <v>2250</v>
      </c>
      <c r="D84" s="56" t="s">
        <v>51</v>
      </c>
      <c r="E84" s="55"/>
      <c r="F84" s="53"/>
      <c r="G84" s="390"/>
      <c r="H84" s="391"/>
      <c r="I84" s="55"/>
      <c r="J84" s="61"/>
      <c r="K84" s="388"/>
      <c r="L84" s="51"/>
      <c r="M84" s="51"/>
      <c r="N84" s="51"/>
      <c r="O84" s="51"/>
      <c r="P84" s="51"/>
      <c r="Q84" s="51"/>
      <c r="R84" s="51">
        <v>500000</v>
      </c>
      <c r="S84" s="55"/>
      <c r="T84" s="51"/>
    </row>
    <row r="85" spans="1:20" s="32" customFormat="1" ht="65.099999999999994" customHeight="1" x14ac:dyDescent="0.3">
      <c r="A85" s="13">
        <v>79</v>
      </c>
      <c r="B85" s="390"/>
      <c r="C85" s="55" t="s">
        <v>2248</v>
      </c>
      <c r="D85" s="56" t="s">
        <v>51</v>
      </c>
      <c r="E85" s="55"/>
      <c r="F85" s="53"/>
      <c r="G85" s="390"/>
      <c r="H85" s="391" t="s">
        <v>1457</v>
      </c>
      <c r="I85" s="55"/>
      <c r="J85" s="61"/>
      <c r="K85" s="388" t="s">
        <v>2821</v>
      </c>
      <c r="L85" s="51"/>
      <c r="M85" s="51"/>
      <c r="N85" s="51">
        <v>470000</v>
      </c>
      <c r="O85" s="51"/>
      <c r="P85" s="51"/>
      <c r="Q85" s="51"/>
      <c r="R85" s="51"/>
      <c r="S85" s="55"/>
      <c r="T85" s="51"/>
    </row>
    <row r="86" spans="1:20" s="32" customFormat="1" ht="65.099999999999994" customHeight="1" x14ac:dyDescent="0.3">
      <c r="A86" s="13">
        <v>80</v>
      </c>
      <c r="B86" s="390"/>
      <c r="C86" s="55" t="s">
        <v>2249</v>
      </c>
      <c r="D86" s="56" t="s">
        <v>51</v>
      </c>
      <c r="E86" s="55"/>
      <c r="F86" s="53"/>
      <c r="G86" s="390"/>
      <c r="H86" s="391"/>
      <c r="I86" s="55"/>
      <c r="J86" s="61"/>
      <c r="K86" s="388"/>
      <c r="L86" s="51"/>
      <c r="M86" s="51"/>
      <c r="N86" s="51">
        <v>450000</v>
      </c>
      <c r="O86" s="51"/>
      <c r="P86" s="51"/>
      <c r="Q86" s="51"/>
      <c r="R86" s="51"/>
      <c r="S86" s="55"/>
      <c r="T86" s="51"/>
    </row>
    <row r="87" spans="1:20" s="32" customFormat="1" ht="65.099999999999994" customHeight="1" x14ac:dyDescent="0.3">
      <c r="A87" s="13">
        <v>81</v>
      </c>
      <c r="B87" s="390"/>
      <c r="C87" s="55" t="s">
        <v>2250</v>
      </c>
      <c r="D87" s="56" t="s">
        <v>51</v>
      </c>
      <c r="E87" s="55"/>
      <c r="F87" s="53"/>
      <c r="G87" s="390"/>
      <c r="H87" s="391"/>
      <c r="I87" s="55"/>
      <c r="J87" s="61"/>
      <c r="K87" s="388"/>
      <c r="L87" s="51"/>
      <c r="M87" s="51"/>
      <c r="N87" s="51">
        <v>460000</v>
      </c>
      <c r="O87" s="51"/>
      <c r="P87" s="51"/>
      <c r="Q87" s="51"/>
      <c r="R87" s="51"/>
      <c r="S87" s="55"/>
      <c r="T87" s="51"/>
    </row>
    <row r="88" spans="1:20" s="32" customFormat="1" ht="97.5" customHeight="1" x14ac:dyDescent="0.3">
      <c r="A88" s="13">
        <v>82</v>
      </c>
      <c r="B88" s="390"/>
      <c r="C88" s="55" t="s">
        <v>2250</v>
      </c>
      <c r="D88" s="56" t="s">
        <v>2781</v>
      </c>
      <c r="E88" s="55"/>
      <c r="F88" s="53"/>
      <c r="G88" s="57"/>
      <c r="H88" s="61" t="s">
        <v>2751</v>
      </c>
      <c r="I88" s="55"/>
      <c r="J88" s="392" t="s">
        <v>2753</v>
      </c>
      <c r="K88" s="388" t="s">
        <v>2754</v>
      </c>
      <c r="L88" s="51"/>
      <c r="M88" s="51"/>
      <c r="N88" s="51">
        <v>505930</v>
      </c>
      <c r="O88" s="51"/>
      <c r="P88" s="51"/>
      <c r="Q88" s="51"/>
      <c r="R88" s="51"/>
      <c r="S88" s="55"/>
      <c r="T88" s="51"/>
    </row>
    <row r="89" spans="1:20" s="32" customFormat="1" ht="89.25" customHeight="1" x14ac:dyDescent="0.3">
      <c r="A89" s="13">
        <v>83</v>
      </c>
      <c r="B89" s="390"/>
      <c r="C89" s="55" t="s">
        <v>2750</v>
      </c>
      <c r="D89" s="56" t="s">
        <v>2781</v>
      </c>
      <c r="E89" s="55"/>
      <c r="F89" s="53"/>
      <c r="G89" s="57"/>
      <c r="H89" s="61" t="s">
        <v>2752</v>
      </c>
      <c r="I89" s="55"/>
      <c r="J89" s="392"/>
      <c r="K89" s="388"/>
      <c r="L89" s="51"/>
      <c r="M89" s="51"/>
      <c r="N89" s="51">
        <v>459582</v>
      </c>
      <c r="O89" s="51"/>
      <c r="P89" s="51"/>
      <c r="Q89" s="51"/>
      <c r="R89" s="51"/>
      <c r="S89" s="55"/>
      <c r="T89" s="51"/>
    </row>
    <row r="90" spans="1:20" s="32" customFormat="1" ht="65.099999999999994" customHeight="1" x14ac:dyDescent="0.3">
      <c r="A90" s="13">
        <v>84</v>
      </c>
      <c r="B90" s="376" t="s">
        <v>68</v>
      </c>
      <c r="C90" s="55" t="s">
        <v>63</v>
      </c>
      <c r="D90" s="56" t="s">
        <v>2781</v>
      </c>
      <c r="E90" s="373" t="s">
        <v>52</v>
      </c>
      <c r="F90" s="388"/>
      <c r="G90" s="390" t="s">
        <v>54</v>
      </c>
      <c r="H90" s="391" t="s">
        <v>17</v>
      </c>
      <c r="I90" s="373"/>
      <c r="J90" s="392" t="s">
        <v>2545</v>
      </c>
      <c r="K90" s="388"/>
      <c r="L90" s="51">
        <v>290909</v>
      </c>
      <c r="M90" s="51">
        <v>290909</v>
      </c>
      <c r="N90" s="51"/>
      <c r="O90" s="51"/>
      <c r="P90" s="51"/>
      <c r="Q90" s="51"/>
      <c r="R90" s="51"/>
      <c r="S90" s="51"/>
      <c r="T90" s="51"/>
    </row>
    <row r="91" spans="1:20" s="10" customFormat="1" ht="65.099999999999994" customHeight="1" x14ac:dyDescent="0.3">
      <c r="A91" s="13">
        <v>85</v>
      </c>
      <c r="B91" s="376"/>
      <c r="C91" s="55" t="s">
        <v>64</v>
      </c>
      <c r="D91" s="56" t="s">
        <v>2781</v>
      </c>
      <c r="E91" s="373"/>
      <c r="F91" s="388"/>
      <c r="G91" s="390"/>
      <c r="H91" s="391"/>
      <c r="I91" s="373"/>
      <c r="J91" s="392"/>
      <c r="K91" s="388"/>
      <c r="L91" s="51">
        <v>281818</v>
      </c>
      <c r="M91" s="51">
        <v>281818</v>
      </c>
      <c r="N91" s="5"/>
      <c r="O91" s="5"/>
      <c r="P91" s="5"/>
      <c r="Q91" s="5"/>
      <c r="R91" s="5"/>
      <c r="S91" s="5"/>
      <c r="T91" s="5"/>
    </row>
    <row r="92" spans="1:20" s="10" customFormat="1" ht="65.099999999999994" customHeight="1" x14ac:dyDescent="0.3">
      <c r="A92" s="13">
        <v>86</v>
      </c>
      <c r="B92" s="376"/>
      <c r="C92" s="55" t="s">
        <v>65</v>
      </c>
      <c r="D92" s="56" t="s">
        <v>2781</v>
      </c>
      <c r="E92" s="373"/>
      <c r="F92" s="388"/>
      <c r="G92" s="390"/>
      <c r="H92" s="391"/>
      <c r="I92" s="373"/>
      <c r="J92" s="392"/>
      <c r="K92" s="388"/>
      <c r="L92" s="51">
        <v>318182</v>
      </c>
      <c r="M92" s="51">
        <v>318182</v>
      </c>
      <c r="N92" s="5"/>
      <c r="O92" s="5"/>
      <c r="P92" s="5"/>
      <c r="Q92" s="5"/>
      <c r="R92" s="5"/>
      <c r="S92" s="5"/>
      <c r="T92" s="5"/>
    </row>
    <row r="93" spans="1:20" s="10" customFormat="1" ht="65.099999999999994" customHeight="1" x14ac:dyDescent="0.3">
      <c r="A93" s="13">
        <v>87</v>
      </c>
      <c r="B93" s="376"/>
      <c r="C93" s="55" t="s">
        <v>66</v>
      </c>
      <c r="D93" s="56" t="s">
        <v>2781</v>
      </c>
      <c r="E93" s="373"/>
      <c r="F93" s="388"/>
      <c r="G93" s="390"/>
      <c r="H93" s="391"/>
      <c r="I93" s="373"/>
      <c r="J93" s="392"/>
      <c r="K93" s="388"/>
      <c r="L93" s="51">
        <v>227273</v>
      </c>
      <c r="M93" s="51">
        <v>227273</v>
      </c>
      <c r="N93" s="5"/>
      <c r="O93" s="5"/>
      <c r="P93" s="5"/>
      <c r="Q93" s="5"/>
      <c r="R93" s="5"/>
      <c r="S93" s="5"/>
      <c r="T93" s="5"/>
    </row>
    <row r="94" spans="1:20" s="10" customFormat="1" ht="65.099999999999994" customHeight="1" x14ac:dyDescent="0.3">
      <c r="A94" s="13">
        <v>88</v>
      </c>
      <c r="B94" s="376"/>
      <c r="C94" s="55" t="s">
        <v>67</v>
      </c>
      <c r="D94" s="56" t="s">
        <v>2781</v>
      </c>
      <c r="E94" s="373"/>
      <c r="F94" s="388"/>
      <c r="G94" s="390"/>
      <c r="H94" s="391"/>
      <c r="I94" s="373"/>
      <c r="J94" s="392"/>
      <c r="K94" s="388"/>
      <c r="L94" s="51">
        <v>227273</v>
      </c>
      <c r="M94" s="51">
        <v>227273</v>
      </c>
      <c r="N94" s="5"/>
      <c r="O94" s="5"/>
      <c r="P94" s="5"/>
      <c r="Q94" s="5"/>
      <c r="R94" s="5"/>
      <c r="S94" s="5"/>
      <c r="T94" s="5"/>
    </row>
    <row r="95" spans="1:20" s="10" customFormat="1" ht="65.099999999999994" customHeight="1" x14ac:dyDescent="0.3">
      <c r="A95" s="13">
        <v>89</v>
      </c>
      <c r="B95" s="376"/>
      <c r="C95" s="55" t="s">
        <v>1485</v>
      </c>
      <c r="D95" s="56" t="s">
        <v>2781</v>
      </c>
      <c r="E95" s="55"/>
      <c r="F95" s="388"/>
      <c r="G95" s="390"/>
      <c r="H95" s="391"/>
      <c r="I95" s="373"/>
      <c r="J95" s="392"/>
      <c r="K95" s="53"/>
      <c r="L95" s="51">
        <v>181818</v>
      </c>
      <c r="M95" s="51">
        <v>181818</v>
      </c>
      <c r="N95" s="5"/>
      <c r="O95" s="5"/>
      <c r="P95" s="5"/>
      <c r="Q95" s="5"/>
      <c r="R95" s="5"/>
      <c r="S95" s="5"/>
      <c r="T95" s="5"/>
    </row>
    <row r="96" spans="1:20" s="10" customFormat="1" ht="65.099999999999994" customHeight="1" x14ac:dyDescent="0.3">
      <c r="A96" s="13">
        <v>90</v>
      </c>
      <c r="B96" s="376"/>
      <c r="C96" s="55" t="s">
        <v>1486</v>
      </c>
      <c r="D96" s="56" t="s">
        <v>2781</v>
      </c>
      <c r="E96" s="55"/>
      <c r="F96" s="388"/>
      <c r="G96" s="390"/>
      <c r="H96" s="391"/>
      <c r="I96" s="373"/>
      <c r="J96" s="392"/>
      <c r="K96" s="53"/>
      <c r="L96" s="51">
        <v>200000</v>
      </c>
      <c r="M96" s="51">
        <v>200000</v>
      </c>
      <c r="N96" s="5"/>
      <c r="O96" s="5"/>
      <c r="P96" s="5"/>
      <c r="Q96" s="5"/>
      <c r="R96" s="5"/>
      <c r="S96" s="5"/>
      <c r="T96" s="5"/>
    </row>
    <row r="97" spans="1:20" s="10" customFormat="1" ht="65.099999999999994" customHeight="1" x14ac:dyDescent="0.3">
      <c r="A97" s="13">
        <v>91</v>
      </c>
      <c r="B97" s="376"/>
      <c r="C97" s="55" t="s">
        <v>86</v>
      </c>
      <c r="D97" s="56" t="s">
        <v>2781</v>
      </c>
      <c r="E97" s="55"/>
      <c r="F97" s="388"/>
      <c r="G97" s="390"/>
      <c r="H97" s="391"/>
      <c r="I97" s="373"/>
      <c r="J97" s="392"/>
      <c r="K97" s="53"/>
      <c r="L97" s="51">
        <v>200000</v>
      </c>
      <c r="M97" s="51">
        <v>200000</v>
      </c>
      <c r="N97" s="5"/>
      <c r="O97" s="5"/>
      <c r="P97" s="5"/>
      <c r="Q97" s="5"/>
      <c r="R97" s="5"/>
      <c r="S97" s="5"/>
      <c r="T97" s="5"/>
    </row>
    <row r="98" spans="1:20" s="10" customFormat="1" ht="65.099999999999994" customHeight="1" x14ac:dyDescent="0.3">
      <c r="A98" s="13">
        <v>92</v>
      </c>
      <c r="B98" s="376"/>
      <c r="C98" s="55" t="s">
        <v>1487</v>
      </c>
      <c r="D98" s="56" t="s">
        <v>2781</v>
      </c>
      <c r="E98" s="55"/>
      <c r="F98" s="388"/>
      <c r="G98" s="390"/>
      <c r="H98" s="391"/>
      <c r="I98" s="373"/>
      <c r="J98" s="392"/>
      <c r="K98" s="53"/>
      <c r="L98" s="51">
        <v>145455</v>
      </c>
      <c r="M98" s="51">
        <v>145455</v>
      </c>
      <c r="N98" s="5"/>
      <c r="O98" s="5"/>
      <c r="P98" s="5"/>
      <c r="Q98" s="5"/>
      <c r="R98" s="5"/>
      <c r="S98" s="5"/>
      <c r="T98" s="5"/>
    </row>
    <row r="99" spans="1:20" s="10" customFormat="1" ht="65.099999999999994" customHeight="1" x14ac:dyDescent="0.3">
      <c r="A99" s="13">
        <v>93</v>
      </c>
      <c r="B99" s="376"/>
      <c r="C99" s="55" t="s">
        <v>1488</v>
      </c>
      <c r="D99" s="56" t="s">
        <v>2781</v>
      </c>
      <c r="E99" s="55"/>
      <c r="F99" s="388"/>
      <c r="G99" s="390"/>
      <c r="H99" s="391"/>
      <c r="I99" s="373"/>
      <c r="J99" s="392"/>
      <c r="K99" s="53"/>
      <c r="L99" s="51">
        <v>115454</v>
      </c>
      <c r="M99" s="51">
        <v>115454</v>
      </c>
      <c r="N99" s="5"/>
      <c r="O99" s="5"/>
      <c r="P99" s="5"/>
      <c r="Q99" s="5"/>
      <c r="R99" s="5"/>
      <c r="S99" s="5"/>
      <c r="T99" s="5"/>
    </row>
    <row r="100" spans="1:20" s="10" customFormat="1" ht="65.099999999999994" customHeight="1" x14ac:dyDescent="0.3">
      <c r="A100" s="13">
        <v>94</v>
      </c>
      <c r="B100" s="376"/>
      <c r="C100" s="55" t="s">
        <v>69</v>
      </c>
      <c r="D100" s="56" t="s">
        <v>51</v>
      </c>
      <c r="E100" s="55" t="s">
        <v>463</v>
      </c>
      <c r="F100" s="53" t="s">
        <v>464</v>
      </c>
      <c r="G100" s="376" t="s">
        <v>70</v>
      </c>
      <c r="H100" s="373" t="s">
        <v>71</v>
      </c>
      <c r="I100" s="373"/>
      <c r="J100" s="389" t="s">
        <v>2546</v>
      </c>
      <c r="K100" s="388"/>
      <c r="L100" s="51">
        <v>290909.09090909088</v>
      </c>
      <c r="M100" s="51">
        <v>290909.09090909088</v>
      </c>
      <c r="N100" s="5"/>
      <c r="O100" s="5"/>
      <c r="P100" s="5"/>
      <c r="Q100" s="5"/>
      <c r="R100" s="5"/>
      <c r="S100" s="5"/>
      <c r="T100" s="5"/>
    </row>
    <row r="101" spans="1:20" s="10" customFormat="1" ht="65.099999999999994" customHeight="1" x14ac:dyDescent="0.3">
      <c r="A101" s="13">
        <v>95</v>
      </c>
      <c r="B101" s="376"/>
      <c r="C101" s="55" t="s">
        <v>72</v>
      </c>
      <c r="D101" s="56" t="s">
        <v>51</v>
      </c>
      <c r="E101" s="55" t="s">
        <v>463</v>
      </c>
      <c r="F101" s="53" t="s">
        <v>465</v>
      </c>
      <c r="G101" s="376"/>
      <c r="H101" s="373"/>
      <c r="I101" s="373"/>
      <c r="J101" s="389"/>
      <c r="K101" s="388"/>
      <c r="L101" s="51">
        <v>318181.81818181818</v>
      </c>
      <c r="M101" s="51">
        <v>318181.81818181818</v>
      </c>
      <c r="N101" s="5"/>
      <c r="O101" s="5"/>
      <c r="P101" s="5"/>
      <c r="Q101" s="5"/>
      <c r="R101" s="5"/>
      <c r="S101" s="5"/>
      <c r="T101" s="5"/>
    </row>
    <row r="102" spans="1:20" s="10" customFormat="1" ht="65.099999999999994" customHeight="1" x14ac:dyDescent="0.3">
      <c r="A102" s="13">
        <v>96</v>
      </c>
      <c r="B102" s="376"/>
      <c r="C102" s="55" t="s">
        <v>73</v>
      </c>
      <c r="D102" s="56" t="s">
        <v>51</v>
      </c>
      <c r="E102" s="55" t="s">
        <v>463</v>
      </c>
      <c r="F102" s="53" t="s">
        <v>465</v>
      </c>
      <c r="G102" s="376"/>
      <c r="H102" s="373"/>
      <c r="I102" s="373"/>
      <c r="J102" s="389"/>
      <c r="K102" s="388"/>
      <c r="L102" s="51">
        <v>381818.18181818177</v>
      </c>
      <c r="M102" s="51">
        <v>381818.18181818177</v>
      </c>
      <c r="N102" s="5"/>
      <c r="O102" s="5"/>
      <c r="P102" s="5"/>
      <c r="Q102" s="5"/>
      <c r="R102" s="5"/>
      <c r="S102" s="5"/>
      <c r="T102" s="5"/>
    </row>
    <row r="103" spans="1:20" s="10" customFormat="1" ht="65.099999999999994" customHeight="1" x14ac:dyDescent="0.3">
      <c r="A103" s="13">
        <v>97</v>
      </c>
      <c r="B103" s="376"/>
      <c r="C103" s="55" t="s">
        <v>74</v>
      </c>
      <c r="D103" s="56" t="s">
        <v>51</v>
      </c>
      <c r="E103" s="55" t="s">
        <v>463</v>
      </c>
      <c r="F103" s="53" t="s">
        <v>465</v>
      </c>
      <c r="G103" s="376"/>
      <c r="H103" s="373"/>
      <c r="I103" s="373"/>
      <c r="J103" s="389"/>
      <c r="K103" s="388"/>
      <c r="L103" s="51">
        <v>318181.81818181818</v>
      </c>
      <c r="M103" s="51">
        <v>318181.81818181818</v>
      </c>
      <c r="N103" s="5"/>
      <c r="O103" s="5"/>
      <c r="P103" s="5"/>
      <c r="Q103" s="5"/>
      <c r="R103" s="5"/>
      <c r="S103" s="5"/>
      <c r="T103" s="5"/>
    </row>
    <row r="104" spans="1:20" s="10" customFormat="1" ht="65.099999999999994" customHeight="1" x14ac:dyDescent="0.3">
      <c r="A104" s="13">
        <v>98</v>
      </c>
      <c r="B104" s="376"/>
      <c r="C104" s="55" t="s">
        <v>75</v>
      </c>
      <c r="D104" s="56" t="s">
        <v>51</v>
      </c>
      <c r="E104" s="55" t="s">
        <v>463</v>
      </c>
      <c r="F104" s="53" t="s">
        <v>466</v>
      </c>
      <c r="G104" s="376"/>
      <c r="H104" s="373"/>
      <c r="I104" s="373"/>
      <c r="J104" s="389"/>
      <c r="K104" s="388"/>
      <c r="L104" s="51">
        <v>281818.18181818182</v>
      </c>
      <c r="M104" s="51">
        <v>281818.18181818182</v>
      </c>
      <c r="N104" s="5"/>
      <c r="O104" s="5"/>
      <c r="P104" s="5"/>
      <c r="Q104" s="5"/>
      <c r="R104" s="5"/>
      <c r="S104" s="5"/>
      <c r="T104" s="5"/>
    </row>
    <row r="105" spans="1:20" s="10" customFormat="1" ht="65.099999999999994" customHeight="1" x14ac:dyDescent="0.3">
      <c r="A105" s="13">
        <v>99</v>
      </c>
      <c r="B105" s="376"/>
      <c r="C105" s="55" t="s">
        <v>76</v>
      </c>
      <c r="D105" s="56" t="s">
        <v>51</v>
      </c>
      <c r="E105" s="55" t="s">
        <v>463</v>
      </c>
      <c r="F105" s="53" t="s">
        <v>467</v>
      </c>
      <c r="G105" s="376"/>
      <c r="H105" s="373"/>
      <c r="I105" s="373"/>
      <c r="J105" s="389"/>
      <c r="K105" s="388"/>
      <c r="L105" s="51">
        <v>227272.72727272726</v>
      </c>
      <c r="M105" s="51">
        <v>227272.72727272726</v>
      </c>
      <c r="N105" s="5"/>
      <c r="O105" s="5"/>
      <c r="P105" s="5"/>
      <c r="Q105" s="5"/>
      <c r="R105" s="5"/>
      <c r="S105" s="5"/>
      <c r="T105" s="5"/>
    </row>
    <row r="106" spans="1:20" s="10" customFormat="1" ht="65.099999999999994" customHeight="1" x14ac:dyDescent="0.3">
      <c r="A106" s="13">
        <v>100</v>
      </c>
      <c r="B106" s="376"/>
      <c r="C106" s="55" t="s">
        <v>77</v>
      </c>
      <c r="D106" s="56" t="s">
        <v>51</v>
      </c>
      <c r="E106" s="55" t="s">
        <v>468</v>
      </c>
      <c r="F106" s="53" t="s">
        <v>469</v>
      </c>
      <c r="G106" s="376"/>
      <c r="H106" s="373"/>
      <c r="I106" s="373"/>
      <c r="J106" s="389"/>
      <c r="K106" s="388"/>
      <c r="L106" s="51">
        <v>199999.99999999997</v>
      </c>
      <c r="M106" s="51">
        <v>199999.99999999997</v>
      </c>
      <c r="N106" s="5"/>
      <c r="O106" s="5"/>
      <c r="P106" s="5"/>
      <c r="Q106" s="5"/>
      <c r="R106" s="5"/>
      <c r="S106" s="5"/>
      <c r="T106" s="5"/>
    </row>
    <row r="107" spans="1:20" s="10" customFormat="1" ht="65.099999999999994" customHeight="1" x14ac:dyDescent="0.3">
      <c r="A107" s="13">
        <v>101</v>
      </c>
      <c r="B107" s="376"/>
      <c r="C107" s="55" t="s">
        <v>78</v>
      </c>
      <c r="D107" s="56" t="s">
        <v>51</v>
      </c>
      <c r="E107" s="55" t="s">
        <v>468</v>
      </c>
      <c r="F107" s="53" t="s">
        <v>470</v>
      </c>
      <c r="G107" s="376"/>
      <c r="H107" s="373"/>
      <c r="I107" s="373"/>
      <c r="J107" s="389"/>
      <c r="K107" s="388"/>
      <c r="L107" s="51">
        <v>181818.18181818179</v>
      </c>
      <c r="M107" s="51">
        <v>181818.18181818179</v>
      </c>
      <c r="N107" s="5"/>
      <c r="O107" s="5"/>
      <c r="P107" s="5"/>
      <c r="Q107" s="5"/>
      <c r="R107" s="5"/>
      <c r="S107" s="5"/>
      <c r="T107" s="5"/>
    </row>
    <row r="108" spans="1:20" s="10" customFormat="1" ht="78" customHeight="1" x14ac:dyDescent="0.3">
      <c r="A108" s="13">
        <v>102</v>
      </c>
      <c r="B108" s="376"/>
      <c r="C108" s="55" t="s">
        <v>2592</v>
      </c>
      <c r="D108" s="56" t="s">
        <v>51</v>
      </c>
      <c r="E108" s="55" t="s">
        <v>2594</v>
      </c>
      <c r="F108" s="53" t="s">
        <v>2233</v>
      </c>
      <c r="G108" s="376"/>
      <c r="H108" s="373"/>
      <c r="I108" s="373"/>
      <c r="J108" s="389"/>
      <c r="K108" s="388"/>
      <c r="L108" s="51">
        <v>227273</v>
      </c>
      <c r="M108" s="51">
        <v>227273</v>
      </c>
      <c r="N108" s="5"/>
      <c r="O108" s="5"/>
      <c r="P108" s="5"/>
      <c r="Q108" s="5"/>
      <c r="R108" s="5"/>
      <c r="S108" s="5"/>
      <c r="T108" s="5"/>
    </row>
    <row r="109" spans="1:20" s="10" customFormat="1" ht="78" customHeight="1" x14ac:dyDescent="0.3">
      <c r="A109" s="13">
        <v>103</v>
      </c>
      <c r="B109" s="376"/>
      <c r="C109" s="55" t="s">
        <v>2593</v>
      </c>
      <c r="D109" s="56" t="s">
        <v>51</v>
      </c>
      <c r="E109" s="55" t="s">
        <v>2594</v>
      </c>
      <c r="F109" s="53" t="s">
        <v>2234</v>
      </c>
      <c r="G109" s="376"/>
      <c r="H109" s="373"/>
      <c r="I109" s="373"/>
      <c r="J109" s="389"/>
      <c r="K109" s="388"/>
      <c r="L109" s="51">
        <v>209091</v>
      </c>
      <c r="M109" s="51">
        <v>209091</v>
      </c>
      <c r="N109" s="5"/>
      <c r="O109" s="5"/>
      <c r="P109" s="5"/>
      <c r="Q109" s="5"/>
      <c r="R109" s="5"/>
      <c r="S109" s="5"/>
      <c r="T109" s="5"/>
    </row>
    <row r="110" spans="1:20" s="10" customFormat="1" ht="65.099999999999994" customHeight="1" x14ac:dyDescent="0.3">
      <c r="A110" s="13">
        <v>104</v>
      </c>
      <c r="B110" s="376"/>
      <c r="C110" s="55" t="s">
        <v>79</v>
      </c>
      <c r="D110" s="56" t="s">
        <v>51</v>
      </c>
      <c r="E110" s="55" t="s">
        <v>463</v>
      </c>
      <c r="F110" s="53" t="s">
        <v>471</v>
      </c>
      <c r="G110" s="376"/>
      <c r="H110" s="373"/>
      <c r="I110" s="373"/>
      <c r="J110" s="389"/>
      <c r="K110" s="388"/>
      <c r="L110" s="51">
        <v>227272.72727272726</v>
      </c>
      <c r="M110" s="51">
        <v>227272.72727272726</v>
      </c>
      <c r="N110" s="5"/>
      <c r="O110" s="5"/>
      <c r="P110" s="5"/>
      <c r="Q110" s="5"/>
      <c r="R110" s="5"/>
      <c r="S110" s="5"/>
      <c r="T110" s="5"/>
    </row>
    <row r="111" spans="1:20" s="10" customFormat="1" ht="65.099999999999994" customHeight="1" x14ac:dyDescent="0.3">
      <c r="A111" s="13">
        <v>105</v>
      </c>
      <c r="B111" s="376"/>
      <c r="C111" s="55" t="s">
        <v>80</v>
      </c>
      <c r="D111" s="56" t="s">
        <v>51</v>
      </c>
      <c r="E111" s="55" t="s">
        <v>463</v>
      </c>
      <c r="F111" s="53" t="s">
        <v>471</v>
      </c>
      <c r="G111" s="376"/>
      <c r="H111" s="373"/>
      <c r="I111" s="373"/>
      <c r="J111" s="389"/>
      <c r="K111" s="388"/>
      <c r="L111" s="51">
        <v>263636.36363636359</v>
      </c>
      <c r="M111" s="51">
        <v>263636.36363636359</v>
      </c>
      <c r="N111" s="5"/>
      <c r="O111" s="5"/>
      <c r="P111" s="5"/>
      <c r="Q111" s="5"/>
      <c r="R111" s="5"/>
      <c r="S111" s="5"/>
      <c r="T111" s="5"/>
    </row>
    <row r="112" spans="1:20" s="10" customFormat="1" ht="65.099999999999994" customHeight="1" x14ac:dyDescent="0.3">
      <c r="A112" s="13">
        <v>106</v>
      </c>
      <c r="B112" s="376"/>
      <c r="C112" s="55" t="s">
        <v>81</v>
      </c>
      <c r="D112" s="56" t="s">
        <v>51</v>
      </c>
      <c r="E112" s="55" t="s">
        <v>463</v>
      </c>
      <c r="F112" s="53" t="s">
        <v>472</v>
      </c>
      <c r="G112" s="376"/>
      <c r="H112" s="373"/>
      <c r="I112" s="373"/>
      <c r="J112" s="389"/>
      <c r="K112" s="388"/>
      <c r="L112" s="51">
        <v>227272.72727272726</v>
      </c>
      <c r="M112" s="51">
        <v>227272.72727272726</v>
      </c>
      <c r="N112" s="5"/>
      <c r="O112" s="5"/>
      <c r="P112" s="5"/>
      <c r="Q112" s="5"/>
      <c r="R112" s="5"/>
      <c r="S112" s="5"/>
      <c r="T112" s="5"/>
    </row>
    <row r="113" spans="1:20" s="10" customFormat="1" ht="65.099999999999994" customHeight="1" x14ac:dyDescent="0.3">
      <c r="A113" s="13">
        <v>107</v>
      </c>
      <c r="B113" s="376"/>
      <c r="C113" s="55" t="s">
        <v>82</v>
      </c>
      <c r="D113" s="56" t="s">
        <v>51</v>
      </c>
      <c r="E113" s="55"/>
      <c r="F113" s="53" t="s">
        <v>473</v>
      </c>
      <c r="G113" s="376"/>
      <c r="H113" s="373"/>
      <c r="I113" s="373"/>
      <c r="J113" s="389"/>
      <c r="K113" s="388"/>
      <c r="L113" s="51">
        <v>109090</v>
      </c>
      <c r="M113" s="51">
        <v>109090</v>
      </c>
      <c r="N113" s="5"/>
      <c r="O113" s="5"/>
      <c r="P113" s="5"/>
      <c r="Q113" s="5"/>
      <c r="R113" s="5"/>
      <c r="S113" s="5"/>
      <c r="T113" s="5"/>
    </row>
    <row r="114" spans="1:20" s="10" customFormat="1" ht="65.099999999999994" customHeight="1" x14ac:dyDescent="0.3">
      <c r="A114" s="13">
        <v>108</v>
      </c>
      <c r="B114" s="376"/>
      <c r="C114" s="55" t="s">
        <v>83</v>
      </c>
      <c r="D114" s="56" t="s">
        <v>51</v>
      </c>
      <c r="E114" s="55"/>
      <c r="F114" s="53" t="s">
        <v>473</v>
      </c>
      <c r="G114" s="376"/>
      <c r="H114" s="373"/>
      <c r="I114" s="373"/>
      <c r="J114" s="389"/>
      <c r="K114" s="388"/>
      <c r="L114" s="51">
        <v>181818</v>
      </c>
      <c r="M114" s="51">
        <v>181818</v>
      </c>
      <c r="N114" s="5"/>
      <c r="O114" s="5"/>
      <c r="P114" s="5"/>
      <c r="Q114" s="5"/>
      <c r="R114" s="5"/>
      <c r="S114" s="5"/>
      <c r="T114" s="5"/>
    </row>
    <row r="115" spans="1:20" s="10" customFormat="1" ht="65.099999999999994" customHeight="1" x14ac:dyDescent="0.3">
      <c r="A115" s="13">
        <v>109</v>
      </c>
      <c r="B115" s="376"/>
      <c r="C115" s="55" t="s">
        <v>84</v>
      </c>
      <c r="D115" s="56" t="s">
        <v>51</v>
      </c>
      <c r="E115" s="55"/>
      <c r="F115" s="53" t="s">
        <v>473</v>
      </c>
      <c r="G115" s="376"/>
      <c r="H115" s="373"/>
      <c r="I115" s="373"/>
      <c r="J115" s="389"/>
      <c r="K115" s="388"/>
      <c r="L115" s="51">
        <v>145454.54545454544</v>
      </c>
      <c r="M115" s="51">
        <v>145454.54545454544</v>
      </c>
      <c r="N115" s="5"/>
      <c r="O115" s="5"/>
      <c r="P115" s="5"/>
      <c r="Q115" s="5"/>
      <c r="R115" s="5"/>
      <c r="S115" s="5"/>
      <c r="T115" s="5"/>
    </row>
    <row r="116" spans="1:20" s="10" customFormat="1" ht="65.099999999999994" customHeight="1" x14ac:dyDescent="0.3">
      <c r="A116" s="13">
        <v>110</v>
      </c>
      <c r="B116" s="376"/>
      <c r="C116" s="55" t="s">
        <v>85</v>
      </c>
      <c r="D116" s="56" t="s">
        <v>51</v>
      </c>
      <c r="E116" s="55"/>
      <c r="F116" s="53" t="s">
        <v>474</v>
      </c>
      <c r="G116" s="376"/>
      <c r="H116" s="373"/>
      <c r="I116" s="373"/>
      <c r="J116" s="389"/>
      <c r="K116" s="388"/>
      <c r="L116" s="51">
        <v>145454</v>
      </c>
      <c r="M116" s="51">
        <v>145454</v>
      </c>
      <c r="N116" s="5"/>
      <c r="O116" s="5"/>
      <c r="P116" s="5"/>
      <c r="Q116" s="5"/>
      <c r="R116" s="5"/>
      <c r="S116" s="5"/>
      <c r="T116" s="5"/>
    </row>
    <row r="117" spans="1:20" s="10" customFormat="1" ht="65.099999999999994" customHeight="1" x14ac:dyDescent="0.3">
      <c r="A117" s="13">
        <v>111</v>
      </c>
      <c r="B117" s="376"/>
      <c r="C117" s="55" t="s">
        <v>86</v>
      </c>
      <c r="D117" s="56" t="s">
        <v>51</v>
      </c>
      <c r="E117" s="55"/>
      <c r="F117" s="53" t="s">
        <v>475</v>
      </c>
      <c r="G117" s="376"/>
      <c r="H117" s="373"/>
      <c r="I117" s="373"/>
      <c r="J117" s="389"/>
      <c r="K117" s="388"/>
      <c r="L117" s="51">
        <v>200000</v>
      </c>
      <c r="M117" s="51">
        <v>200000</v>
      </c>
      <c r="N117" s="5"/>
      <c r="O117" s="5"/>
      <c r="P117" s="5"/>
      <c r="Q117" s="5"/>
      <c r="R117" s="5"/>
      <c r="S117" s="5"/>
      <c r="T117" s="5"/>
    </row>
    <row r="118" spans="1:20" s="10" customFormat="1" ht="65.099999999999994" customHeight="1" x14ac:dyDescent="0.3">
      <c r="A118" s="13">
        <v>112</v>
      </c>
      <c r="B118" s="376"/>
      <c r="C118" s="55" t="s">
        <v>87</v>
      </c>
      <c r="D118" s="56" t="s">
        <v>51</v>
      </c>
      <c r="E118" s="55"/>
      <c r="F118" s="53"/>
      <c r="G118" s="376"/>
      <c r="H118" s="373"/>
      <c r="I118" s="373"/>
      <c r="J118" s="389"/>
      <c r="K118" s="388"/>
      <c r="L118" s="51">
        <v>181818</v>
      </c>
      <c r="M118" s="51">
        <v>181818</v>
      </c>
      <c r="N118" s="5"/>
      <c r="O118" s="5"/>
      <c r="P118" s="5"/>
      <c r="Q118" s="5"/>
      <c r="R118" s="5"/>
      <c r="S118" s="5"/>
      <c r="T118" s="5"/>
    </row>
    <row r="119" spans="1:20" s="10" customFormat="1" ht="65.099999999999994" customHeight="1" x14ac:dyDescent="0.3">
      <c r="A119" s="13">
        <v>113</v>
      </c>
      <c r="B119" s="376"/>
      <c r="C119" s="55" t="s">
        <v>88</v>
      </c>
      <c r="D119" s="56" t="s">
        <v>51</v>
      </c>
      <c r="E119" s="55" t="s">
        <v>89</v>
      </c>
      <c r="F119" s="53" t="s">
        <v>90</v>
      </c>
      <c r="G119" s="376" t="s">
        <v>59</v>
      </c>
      <c r="H119" s="373" t="s">
        <v>17</v>
      </c>
      <c r="I119" s="373"/>
      <c r="J119" s="392" t="s">
        <v>62</v>
      </c>
      <c r="K119" s="388"/>
      <c r="L119" s="51"/>
      <c r="M119" s="51"/>
      <c r="N119" s="5"/>
      <c r="O119" s="5">
        <v>290910</v>
      </c>
      <c r="P119" s="5"/>
      <c r="Q119" s="5"/>
      <c r="R119" s="5"/>
      <c r="S119" s="5"/>
      <c r="T119" s="5"/>
    </row>
    <row r="120" spans="1:20" s="10" customFormat="1" ht="65.099999999999994" customHeight="1" x14ac:dyDescent="0.3">
      <c r="A120" s="13">
        <v>114</v>
      </c>
      <c r="B120" s="376"/>
      <c r="C120" s="55" t="s">
        <v>91</v>
      </c>
      <c r="D120" s="56" t="s">
        <v>51</v>
      </c>
      <c r="E120" s="55" t="s">
        <v>89</v>
      </c>
      <c r="F120" s="53" t="s">
        <v>92</v>
      </c>
      <c r="G120" s="376"/>
      <c r="H120" s="373"/>
      <c r="I120" s="373"/>
      <c r="J120" s="392"/>
      <c r="K120" s="388"/>
      <c r="L120" s="51"/>
      <c r="M120" s="51"/>
      <c r="N120" s="5"/>
      <c r="O120" s="5">
        <v>300000</v>
      </c>
      <c r="P120" s="5"/>
      <c r="Q120" s="5"/>
      <c r="R120" s="5"/>
      <c r="S120" s="5"/>
      <c r="T120" s="5"/>
    </row>
    <row r="121" spans="1:20" s="10" customFormat="1" ht="65.099999999999994" customHeight="1" x14ac:dyDescent="0.3">
      <c r="A121" s="13">
        <v>115</v>
      </c>
      <c r="B121" s="376"/>
      <c r="C121" s="55" t="s">
        <v>93</v>
      </c>
      <c r="D121" s="56" t="s">
        <v>51</v>
      </c>
      <c r="E121" s="55" t="s">
        <v>89</v>
      </c>
      <c r="F121" s="53" t="s">
        <v>94</v>
      </c>
      <c r="G121" s="376"/>
      <c r="H121" s="373"/>
      <c r="I121" s="373"/>
      <c r="J121" s="392"/>
      <c r="K121" s="388"/>
      <c r="L121" s="51"/>
      <c r="M121" s="51"/>
      <c r="N121" s="5"/>
      <c r="O121" s="5">
        <v>245456</v>
      </c>
      <c r="P121" s="5"/>
      <c r="Q121" s="5"/>
      <c r="R121" s="5"/>
      <c r="S121" s="5"/>
      <c r="T121" s="5"/>
    </row>
    <row r="122" spans="1:20" s="10" customFormat="1" ht="65.099999999999994" customHeight="1" x14ac:dyDescent="0.3">
      <c r="A122" s="13">
        <v>116</v>
      </c>
      <c r="B122" s="376"/>
      <c r="C122" s="55" t="s">
        <v>95</v>
      </c>
      <c r="D122" s="56" t="s">
        <v>51</v>
      </c>
      <c r="E122" s="55" t="s">
        <v>89</v>
      </c>
      <c r="F122" s="53" t="s">
        <v>96</v>
      </c>
      <c r="G122" s="376"/>
      <c r="H122" s="373"/>
      <c r="I122" s="373"/>
      <c r="J122" s="392"/>
      <c r="K122" s="388"/>
      <c r="L122" s="51"/>
      <c r="M122" s="51"/>
      <c r="N122" s="5"/>
      <c r="O122" s="5">
        <v>281819</v>
      </c>
      <c r="P122" s="5"/>
      <c r="Q122" s="5"/>
      <c r="R122" s="5"/>
      <c r="S122" s="5"/>
      <c r="T122" s="5"/>
    </row>
    <row r="123" spans="1:20" s="10" customFormat="1" ht="65.099999999999994" customHeight="1" x14ac:dyDescent="0.3">
      <c r="A123" s="13">
        <v>117</v>
      </c>
      <c r="B123" s="376"/>
      <c r="C123" s="55" t="s">
        <v>97</v>
      </c>
      <c r="D123" s="56" t="s">
        <v>51</v>
      </c>
      <c r="E123" s="55" t="s">
        <v>89</v>
      </c>
      <c r="F123" s="53" t="s">
        <v>98</v>
      </c>
      <c r="G123" s="376"/>
      <c r="H123" s="373"/>
      <c r="I123" s="373"/>
      <c r="J123" s="392"/>
      <c r="K123" s="388"/>
      <c r="L123" s="51"/>
      <c r="M123" s="51"/>
      <c r="N123" s="5"/>
      <c r="O123" s="5">
        <v>227273</v>
      </c>
      <c r="P123" s="5"/>
      <c r="Q123" s="5"/>
      <c r="R123" s="5"/>
      <c r="S123" s="5"/>
      <c r="T123" s="5"/>
    </row>
    <row r="124" spans="1:20" s="10" customFormat="1" ht="65.099999999999994" customHeight="1" x14ac:dyDescent="0.3">
      <c r="A124" s="13">
        <v>118</v>
      </c>
      <c r="B124" s="376"/>
      <c r="C124" s="55" t="s">
        <v>99</v>
      </c>
      <c r="D124" s="56" t="s">
        <v>51</v>
      </c>
      <c r="E124" s="55" t="s">
        <v>89</v>
      </c>
      <c r="F124" s="53" t="s">
        <v>100</v>
      </c>
      <c r="G124" s="376"/>
      <c r="H124" s="373"/>
      <c r="I124" s="373"/>
      <c r="J124" s="392"/>
      <c r="K124" s="388"/>
      <c r="L124" s="51"/>
      <c r="M124" s="51"/>
      <c r="N124" s="5"/>
      <c r="O124" s="5">
        <v>234273</v>
      </c>
      <c r="P124" s="5"/>
      <c r="Q124" s="5"/>
      <c r="R124" s="5"/>
      <c r="S124" s="5"/>
      <c r="T124" s="5"/>
    </row>
    <row r="125" spans="1:20" s="10" customFormat="1" ht="65.099999999999994" customHeight="1" x14ac:dyDescent="0.3">
      <c r="A125" s="13">
        <v>119</v>
      </c>
      <c r="B125" s="376"/>
      <c r="C125" s="55" t="s">
        <v>101</v>
      </c>
      <c r="D125" s="56" t="s">
        <v>51</v>
      </c>
      <c r="E125" s="55" t="s">
        <v>89</v>
      </c>
      <c r="F125" s="53" t="s">
        <v>102</v>
      </c>
      <c r="G125" s="376"/>
      <c r="H125" s="373"/>
      <c r="I125" s="373"/>
      <c r="J125" s="392"/>
      <c r="K125" s="388"/>
      <c r="L125" s="51"/>
      <c r="M125" s="51"/>
      <c r="N125" s="5"/>
      <c r="O125" s="5">
        <v>381821</v>
      </c>
      <c r="P125" s="5"/>
      <c r="Q125" s="5"/>
      <c r="R125" s="5"/>
      <c r="S125" s="5"/>
      <c r="T125" s="5"/>
    </row>
    <row r="126" spans="1:20" s="10" customFormat="1" ht="65.099999999999994" customHeight="1" x14ac:dyDescent="0.3">
      <c r="A126" s="13">
        <v>120</v>
      </c>
      <c r="B126" s="376"/>
      <c r="C126" s="55" t="s">
        <v>103</v>
      </c>
      <c r="D126" s="56" t="s">
        <v>51</v>
      </c>
      <c r="E126" s="55" t="s">
        <v>89</v>
      </c>
      <c r="F126" s="53" t="s">
        <v>102</v>
      </c>
      <c r="G126" s="376"/>
      <c r="H126" s="373"/>
      <c r="I126" s="373"/>
      <c r="J126" s="392"/>
      <c r="K126" s="388"/>
      <c r="L126" s="51"/>
      <c r="M126" s="51"/>
      <c r="N126" s="5"/>
      <c r="O126" s="5">
        <v>318183</v>
      </c>
      <c r="P126" s="5"/>
      <c r="Q126" s="5"/>
      <c r="R126" s="5"/>
      <c r="S126" s="5"/>
      <c r="T126" s="5"/>
    </row>
    <row r="127" spans="1:20" s="10" customFormat="1" ht="69.75" customHeight="1" x14ac:dyDescent="0.3">
      <c r="A127" s="13">
        <v>121</v>
      </c>
      <c r="B127" s="376"/>
      <c r="C127" s="55" t="s">
        <v>1665</v>
      </c>
      <c r="D127" s="56" t="s">
        <v>51</v>
      </c>
      <c r="E127" s="55" t="s">
        <v>89</v>
      </c>
      <c r="F127" s="53" t="s">
        <v>104</v>
      </c>
      <c r="G127" s="376"/>
      <c r="H127" s="373"/>
      <c r="I127" s="373"/>
      <c r="J127" s="392"/>
      <c r="K127" s="388"/>
      <c r="L127" s="51"/>
      <c r="M127" s="51"/>
      <c r="N127" s="5"/>
      <c r="O127" s="5">
        <v>318183</v>
      </c>
      <c r="P127" s="5"/>
      <c r="Q127" s="5"/>
      <c r="R127" s="5"/>
      <c r="S127" s="5"/>
      <c r="T127" s="5"/>
    </row>
    <row r="128" spans="1:20" s="10" customFormat="1" ht="69.75" customHeight="1" x14ac:dyDescent="0.3">
      <c r="A128" s="13">
        <v>122</v>
      </c>
      <c r="B128" s="376"/>
      <c r="C128" s="55" t="s">
        <v>1666</v>
      </c>
      <c r="D128" s="56" t="s">
        <v>51</v>
      </c>
      <c r="E128" s="55" t="s">
        <v>89</v>
      </c>
      <c r="F128" s="53" t="s">
        <v>104</v>
      </c>
      <c r="G128" s="376"/>
      <c r="H128" s="373"/>
      <c r="I128" s="373"/>
      <c r="J128" s="392"/>
      <c r="K128" s="388"/>
      <c r="L128" s="51"/>
      <c r="M128" s="51"/>
      <c r="N128" s="5"/>
      <c r="O128" s="5">
        <v>381819</v>
      </c>
      <c r="P128" s="5"/>
      <c r="Q128" s="5"/>
      <c r="R128" s="5"/>
      <c r="S128" s="5"/>
      <c r="T128" s="5"/>
    </row>
    <row r="129" spans="1:20" s="10" customFormat="1" ht="65.099999999999994" customHeight="1" x14ac:dyDescent="0.3">
      <c r="A129" s="13">
        <v>123</v>
      </c>
      <c r="B129" s="376"/>
      <c r="C129" s="55" t="s">
        <v>1667</v>
      </c>
      <c r="D129" s="56" t="s">
        <v>51</v>
      </c>
      <c r="E129" s="55" t="s">
        <v>89</v>
      </c>
      <c r="F129" s="53" t="s">
        <v>105</v>
      </c>
      <c r="G129" s="376"/>
      <c r="H129" s="373"/>
      <c r="I129" s="373"/>
      <c r="J129" s="392"/>
      <c r="K129" s="388"/>
      <c r="L129" s="51"/>
      <c r="M129" s="51"/>
      <c r="N129" s="5"/>
      <c r="O129" s="5">
        <v>372729</v>
      </c>
      <c r="P129" s="5"/>
      <c r="Q129" s="5"/>
      <c r="R129" s="5"/>
      <c r="S129" s="5"/>
      <c r="T129" s="5"/>
    </row>
    <row r="130" spans="1:20" s="10" customFormat="1" ht="65.099999999999994" customHeight="1" x14ac:dyDescent="0.3">
      <c r="A130" s="13">
        <v>124</v>
      </c>
      <c r="B130" s="376"/>
      <c r="C130" s="55" t="s">
        <v>106</v>
      </c>
      <c r="D130" s="56" t="s">
        <v>51</v>
      </c>
      <c r="E130" s="55"/>
      <c r="F130" s="53"/>
      <c r="G130" s="376"/>
      <c r="H130" s="373"/>
      <c r="I130" s="373"/>
      <c r="J130" s="392"/>
      <c r="K130" s="388"/>
      <c r="L130" s="51"/>
      <c r="M130" s="51"/>
      <c r="N130" s="5"/>
      <c r="O130" s="5">
        <v>109092</v>
      </c>
      <c r="P130" s="5"/>
      <c r="Q130" s="5"/>
      <c r="R130" s="5"/>
      <c r="S130" s="5"/>
      <c r="T130" s="5"/>
    </row>
    <row r="131" spans="1:20" s="10" customFormat="1" ht="65.099999999999994" customHeight="1" x14ac:dyDescent="0.3">
      <c r="A131" s="13">
        <v>125</v>
      </c>
      <c r="B131" s="376"/>
      <c r="C131" s="55" t="s">
        <v>1502</v>
      </c>
      <c r="D131" s="56" t="s">
        <v>51</v>
      </c>
      <c r="E131" s="55"/>
      <c r="F131" s="53"/>
      <c r="G131" s="376"/>
      <c r="H131" s="373"/>
      <c r="I131" s="373"/>
      <c r="J131" s="392"/>
      <c r="K131" s="388"/>
      <c r="L131" s="51"/>
      <c r="M131" s="51"/>
      <c r="N131" s="5"/>
      <c r="O131" s="5">
        <v>206001</v>
      </c>
      <c r="P131" s="5"/>
      <c r="Q131" s="5"/>
      <c r="R131" s="5"/>
      <c r="S131" s="5"/>
      <c r="T131" s="5"/>
    </row>
    <row r="132" spans="1:20" s="10" customFormat="1" ht="65.099999999999994" customHeight="1" x14ac:dyDescent="0.3">
      <c r="A132" s="13">
        <v>126</v>
      </c>
      <c r="B132" s="376"/>
      <c r="C132" s="55" t="s">
        <v>2229</v>
      </c>
      <c r="D132" s="56" t="s">
        <v>51</v>
      </c>
      <c r="E132" s="55" t="s">
        <v>2231</v>
      </c>
      <c r="F132" s="53" t="s">
        <v>2233</v>
      </c>
      <c r="G132" s="376"/>
      <c r="H132" s="373"/>
      <c r="I132" s="373"/>
      <c r="J132" s="392"/>
      <c r="K132" s="388"/>
      <c r="L132" s="51"/>
      <c r="M132" s="51"/>
      <c r="N132" s="5"/>
      <c r="O132" s="5">
        <v>209091</v>
      </c>
      <c r="P132" s="5"/>
      <c r="Q132" s="5"/>
      <c r="R132" s="5"/>
      <c r="S132" s="5"/>
      <c r="T132" s="5"/>
    </row>
    <row r="133" spans="1:20" s="10" customFormat="1" ht="65.099999999999994" customHeight="1" x14ac:dyDescent="0.3">
      <c r="A133" s="13">
        <v>127</v>
      </c>
      <c r="B133" s="376"/>
      <c r="C133" s="55" t="s">
        <v>2230</v>
      </c>
      <c r="D133" s="56" t="s">
        <v>51</v>
      </c>
      <c r="E133" s="55" t="s">
        <v>2231</v>
      </c>
      <c r="F133" s="53" t="s">
        <v>2234</v>
      </c>
      <c r="G133" s="376"/>
      <c r="H133" s="373"/>
      <c r="I133" s="373"/>
      <c r="J133" s="392"/>
      <c r="K133" s="388"/>
      <c r="L133" s="51"/>
      <c r="M133" s="51"/>
      <c r="N133" s="5"/>
      <c r="O133" s="5">
        <v>190909</v>
      </c>
      <c r="P133" s="5"/>
      <c r="Q133" s="5"/>
      <c r="R133" s="5"/>
      <c r="S133" s="5"/>
      <c r="T133" s="5"/>
    </row>
    <row r="134" spans="1:20" s="10" customFormat="1" ht="78" customHeight="1" x14ac:dyDescent="0.3">
      <c r="A134" s="13">
        <v>128</v>
      </c>
      <c r="B134" s="376"/>
      <c r="C134" s="55" t="s">
        <v>2285</v>
      </c>
      <c r="D134" s="56" t="s">
        <v>51</v>
      </c>
      <c r="E134" s="55" t="s">
        <v>2232</v>
      </c>
      <c r="F134" s="53" t="s">
        <v>2233</v>
      </c>
      <c r="G134" s="376"/>
      <c r="H134" s="373"/>
      <c r="I134" s="373"/>
      <c r="J134" s="392"/>
      <c r="K134" s="388"/>
      <c r="L134" s="51"/>
      <c r="M134" s="51"/>
      <c r="N134" s="5"/>
      <c r="O134" s="5">
        <v>234091.19</v>
      </c>
      <c r="P134" s="5"/>
      <c r="Q134" s="5"/>
      <c r="R134" s="5"/>
      <c r="S134" s="5"/>
      <c r="T134" s="5"/>
    </row>
    <row r="135" spans="1:20" s="10" customFormat="1" ht="78" customHeight="1" x14ac:dyDescent="0.3">
      <c r="A135" s="13">
        <v>129</v>
      </c>
      <c r="B135" s="376"/>
      <c r="C135" s="55" t="s">
        <v>2284</v>
      </c>
      <c r="D135" s="56" t="s">
        <v>51</v>
      </c>
      <c r="E135" s="55" t="s">
        <v>2232</v>
      </c>
      <c r="F135" s="53" t="s">
        <v>2234</v>
      </c>
      <c r="G135" s="376"/>
      <c r="H135" s="373"/>
      <c r="I135" s="373"/>
      <c r="J135" s="392"/>
      <c r="K135" s="388"/>
      <c r="L135" s="51"/>
      <c r="M135" s="51"/>
      <c r="N135" s="5"/>
      <c r="O135" s="5">
        <v>215363.73</v>
      </c>
      <c r="P135" s="5"/>
      <c r="Q135" s="5"/>
      <c r="R135" s="5"/>
      <c r="S135" s="5"/>
      <c r="T135" s="5"/>
    </row>
    <row r="136" spans="1:20" s="10" customFormat="1" ht="65.099999999999994" customHeight="1" x14ac:dyDescent="0.3">
      <c r="A136" s="13">
        <v>130</v>
      </c>
      <c r="B136" s="376"/>
      <c r="C136" s="55" t="s">
        <v>69</v>
      </c>
      <c r="D136" s="56" t="s">
        <v>51</v>
      </c>
      <c r="E136" s="373" t="s">
        <v>89</v>
      </c>
      <c r="F136" s="388"/>
      <c r="G136" s="376" t="s">
        <v>107</v>
      </c>
      <c r="H136" s="373" t="s">
        <v>71</v>
      </c>
      <c r="I136" s="27"/>
      <c r="J136" s="389" t="s">
        <v>2547</v>
      </c>
      <c r="K136" s="388"/>
      <c r="L136" s="51"/>
      <c r="M136" s="51">
        <v>290909.09090909088</v>
      </c>
      <c r="N136" s="5"/>
      <c r="O136" s="5"/>
      <c r="P136" s="5"/>
      <c r="Q136" s="5"/>
      <c r="R136" s="5"/>
      <c r="S136" s="5"/>
      <c r="T136" s="5"/>
    </row>
    <row r="137" spans="1:20" s="10" customFormat="1" ht="65.099999999999994" customHeight="1" x14ac:dyDescent="0.3">
      <c r="A137" s="13">
        <v>131</v>
      </c>
      <c r="B137" s="376"/>
      <c r="C137" s="55" t="s">
        <v>75</v>
      </c>
      <c r="D137" s="56" t="s">
        <v>51</v>
      </c>
      <c r="E137" s="373"/>
      <c r="F137" s="388"/>
      <c r="G137" s="376"/>
      <c r="H137" s="373"/>
      <c r="I137" s="27"/>
      <c r="J137" s="389"/>
      <c r="K137" s="388"/>
      <c r="L137" s="51"/>
      <c r="M137" s="51">
        <v>281818.18181818182</v>
      </c>
      <c r="N137" s="5"/>
      <c r="O137" s="5"/>
      <c r="P137" s="5"/>
      <c r="Q137" s="5"/>
      <c r="R137" s="5"/>
      <c r="S137" s="5"/>
      <c r="T137" s="5"/>
    </row>
    <row r="138" spans="1:20" s="10" customFormat="1" ht="65.099999999999994" customHeight="1" x14ac:dyDescent="0.3">
      <c r="A138" s="13">
        <v>132</v>
      </c>
      <c r="B138" s="376"/>
      <c r="C138" s="55" t="s">
        <v>72</v>
      </c>
      <c r="D138" s="56" t="s">
        <v>51</v>
      </c>
      <c r="E138" s="373"/>
      <c r="F138" s="388"/>
      <c r="G138" s="376"/>
      <c r="H138" s="373"/>
      <c r="I138" s="27"/>
      <c r="J138" s="389"/>
      <c r="K138" s="388"/>
      <c r="L138" s="51"/>
      <c r="M138" s="51">
        <v>318181.81818181818</v>
      </c>
      <c r="N138" s="5"/>
      <c r="O138" s="5"/>
      <c r="P138" s="5"/>
      <c r="Q138" s="5"/>
      <c r="R138" s="5"/>
      <c r="S138" s="5"/>
      <c r="T138" s="5"/>
    </row>
    <row r="139" spans="1:20" s="10" customFormat="1" ht="65.099999999999994" customHeight="1" x14ac:dyDescent="0.3">
      <c r="A139" s="13">
        <v>133</v>
      </c>
      <c r="B139" s="376"/>
      <c r="C139" s="55" t="s">
        <v>73</v>
      </c>
      <c r="D139" s="56" t="s">
        <v>51</v>
      </c>
      <c r="E139" s="373"/>
      <c r="F139" s="388"/>
      <c r="G139" s="376"/>
      <c r="H139" s="373"/>
      <c r="I139" s="27"/>
      <c r="J139" s="389"/>
      <c r="K139" s="388"/>
      <c r="L139" s="51"/>
      <c r="M139" s="51">
        <v>381818.18181818177</v>
      </c>
      <c r="N139" s="5"/>
      <c r="O139" s="5"/>
      <c r="P139" s="5"/>
      <c r="Q139" s="5"/>
      <c r="R139" s="5"/>
      <c r="S139" s="5"/>
      <c r="T139" s="5"/>
    </row>
    <row r="140" spans="1:20" s="10" customFormat="1" ht="65.099999999999994" customHeight="1" x14ac:dyDescent="0.3">
      <c r="A140" s="13">
        <v>134</v>
      </c>
      <c r="B140" s="376"/>
      <c r="C140" s="55" t="s">
        <v>74</v>
      </c>
      <c r="D140" s="56" t="s">
        <v>51</v>
      </c>
      <c r="E140" s="373"/>
      <c r="F140" s="388"/>
      <c r="G140" s="376"/>
      <c r="H140" s="373"/>
      <c r="I140" s="27"/>
      <c r="J140" s="389"/>
      <c r="K140" s="388"/>
      <c r="L140" s="51"/>
      <c r="M140" s="51">
        <v>318181.81818181818</v>
      </c>
      <c r="N140" s="5"/>
      <c r="O140" s="5"/>
      <c r="P140" s="5"/>
      <c r="Q140" s="5"/>
      <c r="R140" s="5"/>
      <c r="S140" s="5"/>
      <c r="T140" s="5"/>
    </row>
    <row r="141" spans="1:20" s="10" customFormat="1" ht="65.099999999999994" customHeight="1" x14ac:dyDescent="0.3">
      <c r="A141" s="13">
        <v>135</v>
      </c>
      <c r="B141" s="376"/>
      <c r="C141" s="55" t="s">
        <v>76</v>
      </c>
      <c r="D141" s="56" t="s">
        <v>51</v>
      </c>
      <c r="E141" s="373"/>
      <c r="F141" s="388"/>
      <c r="G141" s="376"/>
      <c r="H141" s="373"/>
      <c r="I141" s="27"/>
      <c r="J141" s="389"/>
      <c r="K141" s="388"/>
      <c r="L141" s="51"/>
      <c r="M141" s="51">
        <v>227272.72727272726</v>
      </c>
      <c r="N141" s="5"/>
      <c r="O141" s="5"/>
      <c r="P141" s="5"/>
      <c r="Q141" s="5"/>
      <c r="R141" s="5"/>
      <c r="S141" s="5"/>
      <c r="T141" s="5"/>
    </row>
    <row r="142" spans="1:20" s="10" customFormat="1" ht="65.099999999999994" customHeight="1" x14ac:dyDescent="0.3">
      <c r="A142" s="13">
        <v>136</v>
      </c>
      <c r="B142" s="376"/>
      <c r="C142" s="55" t="s">
        <v>79</v>
      </c>
      <c r="D142" s="56" t="s">
        <v>51</v>
      </c>
      <c r="E142" s="373"/>
      <c r="F142" s="388"/>
      <c r="G142" s="376"/>
      <c r="H142" s="373"/>
      <c r="I142" s="27"/>
      <c r="J142" s="389"/>
      <c r="K142" s="388"/>
      <c r="L142" s="51"/>
      <c r="M142" s="51">
        <v>227272.72727272726</v>
      </c>
      <c r="N142" s="5"/>
      <c r="O142" s="5"/>
      <c r="P142" s="5"/>
      <c r="Q142" s="5"/>
      <c r="R142" s="5"/>
      <c r="S142" s="5"/>
      <c r="T142" s="5"/>
    </row>
    <row r="143" spans="1:20" s="10" customFormat="1" ht="65.099999999999994" customHeight="1" x14ac:dyDescent="0.3">
      <c r="A143" s="13">
        <v>137</v>
      </c>
      <c r="B143" s="376"/>
      <c r="C143" s="55" t="s">
        <v>80</v>
      </c>
      <c r="D143" s="56" t="s">
        <v>51</v>
      </c>
      <c r="E143" s="373"/>
      <c r="F143" s="388"/>
      <c r="G143" s="376"/>
      <c r="H143" s="373"/>
      <c r="I143" s="27"/>
      <c r="J143" s="389"/>
      <c r="K143" s="388"/>
      <c r="L143" s="51"/>
      <c r="M143" s="51">
        <v>263636.36363636359</v>
      </c>
      <c r="N143" s="5"/>
      <c r="O143" s="5"/>
      <c r="P143" s="5"/>
      <c r="Q143" s="5"/>
      <c r="R143" s="5"/>
      <c r="S143" s="5"/>
      <c r="T143" s="5"/>
    </row>
    <row r="144" spans="1:20" s="10" customFormat="1" ht="65.099999999999994" customHeight="1" x14ac:dyDescent="0.3">
      <c r="A144" s="13">
        <v>138</v>
      </c>
      <c r="B144" s="376"/>
      <c r="C144" s="55" t="s">
        <v>79</v>
      </c>
      <c r="D144" s="56" t="s">
        <v>51</v>
      </c>
      <c r="E144" s="373"/>
      <c r="F144" s="388"/>
      <c r="G144" s="376"/>
      <c r="H144" s="373"/>
      <c r="I144" s="27"/>
      <c r="J144" s="389"/>
      <c r="K144" s="388"/>
      <c r="L144" s="51"/>
      <c r="M144" s="51">
        <v>227272.72727272726</v>
      </c>
      <c r="N144" s="5"/>
      <c r="O144" s="5"/>
      <c r="P144" s="5"/>
      <c r="Q144" s="5"/>
      <c r="R144" s="5"/>
      <c r="S144" s="5"/>
      <c r="T144" s="5"/>
    </row>
    <row r="145" spans="1:20" s="10" customFormat="1" ht="65.099999999999994" customHeight="1" x14ac:dyDescent="0.3">
      <c r="A145" s="13">
        <v>139</v>
      </c>
      <c r="B145" s="376"/>
      <c r="C145" s="55" t="s">
        <v>81</v>
      </c>
      <c r="D145" s="56" t="s">
        <v>51</v>
      </c>
      <c r="E145" s="373"/>
      <c r="F145" s="388"/>
      <c r="G145" s="376"/>
      <c r="H145" s="373"/>
      <c r="I145" s="27"/>
      <c r="J145" s="389"/>
      <c r="K145" s="388"/>
      <c r="L145" s="51"/>
      <c r="M145" s="51">
        <v>227272.72727272726</v>
      </c>
      <c r="N145" s="5"/>
      <c r="O145" s="5"/>
      <c r="P145" s="5"/>
      <c r="Q145" s="5"/>
      <c r="R145" s="5"/>
      <c r="S145" s="5"/>
      <c r="T145" s="5"/>
    </row>
    <row r="146" spans="1:20" s="10" customFormat="1" ht="65.099999999999994" customHeight="1" x14ac:dyDescent="0.3">
      <c r="A146" s="13">
        <v>140</v>
      </c>
      <c r="B146" s="376"/>
      <c r="C146" s="55" t="s">
        <v>2928</v>
      </c>
      <c r="D146" s="56" t="s">
        <v>51</v>
      </c>
      <c r="E146" s="373" t="s">
        <v>463</v>
      </c>
      <c r="F146" s="388"/>
      <c r="G146" s="376"/>
      <c r="H146" s="373"/>
      <c r="I146" s="27"/>
      <c r="J146" s="389"/>
      <c r="K146" s="388"/>
      <c r="L146" s="51"/>
      <c r="M146" s="51">
        <v>300000</v>
      </c>
      <c r="N146" s="5"/>
      <c r="O146" s="5"/>
      <c r="P146" s="5"/>
      <c r="Q146" s="5"/>
      <c r="R146" s="5"/>
      <c r="S146" s="5"/>
      <c r="T146" s="5"/>
    </row>
    <row r="147" spans="1:20" s="10" customFormat="1" ht="65.099999999999994" customHeight="1" x14ac:dyDescent="0.3">
      <c r="A147" s="13">
        <v>141</v>
      </c>
      <c r="B147" s="376"/>
      <c r="C147" s="55" t="s">
        <v>2929</v>
      </c>
      <c r="D147" s="56" t="s">
        <v>51</v>
      </c>
      <c r="E147" s="373"/>
      <c r="F147" s="388"/>
      <c r="G147" s="376"/>
      <c r="H147" s="373"/>
      <c r="I147" s="27"/>
      <c r="J147" s="389"/>
      <c r="K147" s="388"/>
      <c r="L147" s="51"/>
      <c r="M147" s="51">
        <v>381818.18181818177</v>
      </c>
      <c r="N147" s="5"/>
      <c r="O147" s="5"/>
      <c r="P147" s="5"/>
      <c r="Q147" s="5"/>
      <c r="R147" s="5"/>
      <c r="S147" s="5"/>
      <c r="T147" s="5"/>
    </row>
    <row r="148" spans="1:20" s="10" customFormat="1" ht="65.099999999999994" customHeight="1" x14ac:dyDescent="0.3">
      <c r="A148" s="13">
        <v>142</v>
      </c>
      <c r="B148" s="376"/>
      <c r="C148" s="55" t="s">
        <v>2930</v>
      </c>
      <c r="D148" s="56" t="s">
        <v>51</v>
      </c>
      <c r="E148" s="373"/>
      <c r="F148" s="388"/>
      <c r="G148" s="376"/>
      <c r="H148" s="373"/>
      <c r="I148" s="27"/>
      <c r="J148" s="389"/>
      <c r="K148" s="388"/>
      <c r="L148" s="51"/>
      <c r="M148" s="51">
        <v>318181.81818181818</v>
      </c>
      <c r="N148" s="5"/>
      <c r="O148" s="5"/>
      <c r="P148" s="5"/>
      <c r="Q148" s="5"/>
      <c r="R148" s="5"/>
      <c r="S148" s="5"/>
      <c r="T148" s="5"/>
    </row>
    <row r="149" spans="1:20" s="10" customFormat="1" ht="65.099999999999994" customHeight="1" x14ac:dyDescent="0.3">
      <c r="A149" s="13">
        <v>143</v>
      </c>
      <c r="B149" s="376"/>
      <c r="C149" s="55" t="s">
        <v>108</v>
      </c>
      <c r="D149" s="56" t="s">
        <v>51</v>
      </c>
      <c r="E149" s="55"/>
      <c r="F149" s="388"/>
      <c r="G149" s="376"/>
      <c r="H149" s="373"/>
      <c r="I149" s="27"/>
      <c r="J149" s="389"/>
      <c r="K149" s="388"/>
      <c r="L149" s="51"/>
      <c r="M149" s="51">
        <v>127272.72727272726</v>
      </c>
      <c r="N149" s="5"/>
      <c r="O149" s="5"/>
      <c r="P149" s="5"/>
      <c r="Q149" s="5"/>
      <c r="R149" s="5"/>
      <c r="S149" s="5"/>
      <c r="T149" s="5"/>
    </row>
    <row r="150" spans="1:20" s="10" customFormat="1" ht="65.099999999999994" customHeight="1" x14ac:dyDescent="0.3">
      <c r="A150" s="13">
        <v>144</v>
      </c>
      <c r="B150" s="376"/>
      <c r="C150" s="55" t="s">
        <v>109</v>
      </c>
      <c r="D150" s="56" t="s">
        <v>51</v>
      </c>
      <c r="E150" s="55"/>
      <c r="F150" s="388"/>
      <c r="G150" s="376"/>
      <c r="H150" s="373"/>
      <c r="I150" s="27"/>
      <c r="J150" s="389"/>
      <c r="K150" s="388"/>
      <c r="L150" s="51"/>
      <c r="M150" s="51">
        <v>199999.99999999997</v>
      </c>
      <c r="N150" s="5"/>
      <c r="O150" s="5"/>
      <c r="P150" s="5"/>
      <c r="Q150" s="5"/>
      <c r="R150" s="5"/>
      <c r="S150" s="5"/>
      <c r="T150" s="5"/>
    </row>
    <row r="151" spans="1:20" s="10" customFormat="1" ht="65.099999999999994" customHeight="1" x14ac:dyDescent="0.3">
      <c r="A151" s="13">
        <v>145</v>
      </c>
      <c r="B151" s="376"/>
      <c r="C151" s="55" t="s">
        <v>77</v>
      </c>
      <c r="D151" s="56" t="s">
        <v>51</v>
      </c>
      <c r="E151" s="55" t="s">
        <v>468</v>
      </c>
      <c r="F151" s="53" t="s">
        <v>2671</v>
      </c>
      <c r="G151" s="376"/>
      <c r="H151" s="373"/>
      <c r="I151" s="27"/>
      <c r="J151" s="389"/>
      <c r="K151" s="388"/>
      <c r="L151" s="51"/>
      <c r="M151" s="51">
        <v>199999.99999999997</v>
      </c>
      <c r="N151" s="5"/>
      <c r="O151" s="5"/>
      <c r="P151" s="5"/>
      <c r="Q151" s="5"/>
      <c r="R151" s="5"/>
      <c r="S151" s="5"/>
      <c r="T151" s="5"/>
    </row>
    <row r="152" spans="1:20" s="10" customFormat="1" ht="65.099999999999994" customHeight="1" x14ac:dyDescent="0.3">
      <c r="A152" s="13">
        <v>146</v>
      </c>
      <c r="B152" s="376"/>
      <c r="C152" s="55" t="s">
        <v>78</v>
      </c>
      <c r="D152" s="56" t="s">
        <v>51</v>
      </c>
      <c r="E152" s="55" t="s">
        <v>468</v>
      </c>
      <c r="F152" s="53" t="s">
        <v>2670</v>
      </c>
      <c r="G152" s="376"/>
      <c r="H152" s="373"/>
      <c r="I152" s="27"/>
      <c r="J152" s="389"/>
      <c r="K152" s="388"/>
      <c r="L152" s="51"/>
      <c r="M152" s="51">
        <v>181818.18181818179</v>
      </c>
      <c r="N152" s="5"/>
      <c r="O152" s="5"/>
      <c r="P152" s="5"/>
      <c r="Q152" s="5"/>
      <c r="R152" s="5"/>
      <c r="S152" s="5"/>
      <c r="T152" s="5"/>
    </row>
    <row r="153" spans="1:20" s="10" customFormat="1" ht="78" customHeight="1" x14ac:dyDescent="0.3">
      <c r="A153" s="13">
        <v>147</v>
      </c>
      <c r="B153" s="376"/>
      <c r="C153" s="55" t="s">
        <v>2592</v>
      </c>
      <c r="D153" s="56" t="s">
        <v>51</v>
      </c>
      <c r="E153" s="55" t="s">
        <v>2594</v>
      </c>
      <c r="F153" s="53" t="s">
        <v>2671</v>
      </c>
      <c r="G153" s="376"/>
      <c r="H153" s="373"/>
      <c r="I153" s="27"/>
      <c r="J153" s="389"/>
      <c r="K153" s="388"/>
      <c r="L153" s="51"/>
      <c r="M153" s="51">
        <v>227272.72727272726</v>
      </c>
      <c r="N153" s="5"/>
      <c r="O153" s="5"/>
      <c r="P153" s="5"/>
      <c r="Q153" s="5"/>
      <c r="R153" s="5"/>
      <c r="S153" s="5"/>
      <c r="T153" s="5"/>
    </row>
    <row r="154" spans="1:20" s="10" customFormat="1" ht="78" customHeight="1" x14ac:dyDescent="0.3">
      <c r="A154" s="13">
        <v>148</v>
      </c>
      <c r="B154" s="376"/>
      <c r="C154" s="55" t="s">
        <v>2593</v>
      </c>
      <c r="D154" s="56" t="s">
        <v>51</v>
      </c>
      <c r="E154" s="55" t="s">
        <v>2594</v>
      </c>
      <c r="F154" s="53" t="s">
        <v>2670</v>
      </c>
      <c r="G154" s="376"/>
      <c r="H154" s="373"/>
      <c r="I154" s="373"/>
      <c r="J154" s="389"/>
      <c r="K154" s="388"/>
      <c r="L154" s="51"/>
      <c r="M154" s="51">
        <v>209090.90909090909</v>
      </c>
      <c r="N154" s="5"/>
      <c r="O154" s="5"/>
      <c r="P154" s="5"/>
      <c r="Q154" s="5"/>
      <c r="R154" s="5"/>
      <c r="S154" s="5"/>
      <c r="T154" s="5"/>
    </row>
    <row r="155" spans="1:20" s="10" customFormat="1" ht="65.099999999999994" customHeight="1" x14ac:dyDescent="0.3">
      <c r="A155" s="13">
        <v>149</v>
      </c>
      <c r="B155" s="376"/>
      <c r="C155" s="55" t="s">
        <v>82</v>
      </c>
      <c r="D155" s="56" t="s">
        <v>51</v>
      </c>
      <c r="E155" s="55"/>
      <c r="F155" s="53"/>
      <c r="G155" s="376"/>
      <c r="H155" s="373"/>
      <c r="I155" s="373"/>
      <c r="J155" s="389"/>
      <c r="K155" s="388"/>
      <c r="L155" s="64"/>
      <c r="M155" s="51">
        <v>136363.63636363635</v>
      </c>
      <c r="N155" s="5"/>
      <c r="O155" s="5"/>
      <c r="P155" s="5"/>
      <c r="Q155" s="51"/>
      <c r="R155" s="5"/>
      <c r="S155" s="5"/>
      <c r="T155" s="5"/>
    </row>
    <row r="156" spans="1:20" s="10" customFormat="1" ht="65.099999999999994" customHeight="1" x14ac:dyDescent="0.3">
      <c r="A156" s="13">
        <v>150</v>
      </c>
      <c r="B156" s="376"/>
      <c r="C156" s="55" t="s">
        <v>2693</v>
      </c>
      <c r="D156" s="56" t="s">
        <v>51</v>
      </c>
      <c r="E156" s="55"/>
      <c r="F156" s="53" t="s">
        <v>473</v>
      </c>
      <c r="G156" s="376"/>
      <c r="H156" s="373"/>
      <c r="I156" s="373"/>
      <c r="J156" s="389"/>
      <c r="K156" s="388"/>
      <c r="L156" s="51"/>
      <c r="M156" s="51">
        <v>145454.54545454544</v>
      </c>
      <c r="N156" s="5"/>
      <c r="O156" s="5"/>
      <c r="P156" s="5"/>
      <c r="Q156" s="5"/>
      <c r="R156" s="5"/>
      <c r="S156" s="5"/>
      <c r="T156" s="5"/>
    </row>
    <row r="157" spans="1:20" s="10" customFormat="1" ht="65.099999999999994" customHeight="1" x14ac:dyDescent="0.3">
      <c r="A157" s="13">
        <v>151</v>
      </c>
      <c r="B157" s="376"/>
      <c r="C157" s="55" t="s">
        <v>69</v>
      </c>
      <c r="D157" s="56" t="s">
        <v>51</v>
      </c>
      <c r="E157" s="55" t="s">
        <v>463</v>
      </c>
      <c r="F157" s="53" t="s">
        <v>464</v>
      </c>
      <c r="G157" s="376" t="s">
        <v>2132</v>
      </c>
      <c r="H157" s="373" t="s">
        <v>71</v>
      </c>
      <c r="I157" s="373"/>
      <c r="J157" s="393" t="s">
        <v>2133</v>
      </c>
      <c r="K157" s="388"/>
      <c r="L157" s="64"/>
      <c r="M157" s="64"/>
      <c r="N157" s="5"/>
      <c r="O157" s="5"/>
      <c r="P157" s="5"/>
      <c r="Q157" s="51">
        <v>275909</v>
      </c>
      <c r="R157" s="5"/>
      <c r="S157" s="5"/>
      <c r="T157" s="5"/>
    </row>
    <row r="158" spans="1:20" s="10" customFormat="1" ht="65.099999999999994" customHeight="1" x14ac:dyDescent="0.3">
      <c r="A158" s="13">
        <v>152</v>
      </c>
      <c r="B158" s="376"/>
      <c r="C158" s="55" t="s">
        <v>72</v>
      </c>
      <c r="D158" s="56" t="s">
        <v>51</v>
      </c>
      <c r="E158" s="55" t="s">
        <v>463</v>
      </c>
      <c r="F158" s="53" t="s">
        <v>465</v>
      </c>
      <c r="G158" s="376"/>
      <c r="H158" s="373"/>
      <c r="I158" s="373"/>
      <c r="J158" s="393"/>
      <c r="K158" s="388"/>
      <c r="L158" s="64"/>
      <c r="M158" s="64"/>
      <c r="N158" s="5"/>
      <c r="O158" s="5"/>
      <c r="P158" s="5"/>
      <c r="Q158" s="51">
        <v>318181.81818181818</v>
      </c>
      <c r="R158" s="5"/>
      <c r="S158" s="5"/>
      <c r="T158" s="5"/>
    </row>
    <row r="159" spans="1:20" s="10" customFormat="1" ht="65.099999999999994" customHeight="1" x14ac:dyDescent="0.3">
      <c r="A159" s="13">
        <v>153</v>
      </c>
      <c r="B159" s="376"/>
      <c r="C159" s="55" t="s">
        <v>75</v>
      </c>
      <c r="D159" s="56" t="s">
        <v>51</v>
      </c>
      <c r="E159" s="55" t="s">
        <v>463</v>
      </c>
      <c r="F159" s="53" t="s">
        <v>466</v>
      </c>
      <c r="G159" s="376"/>
      <c r="H159" s="373"/>
      <c r="I159" s="373"/>
      <c r="J159" s="393"/>
      <c r="K159" s="388"/>
      <c r="L159" s="64"/>
      <c r="M159" s="64"/>
      <c r="N159" s="5"/>
      <c r="O159" s="5"/>
      <c r="P159" s="5"/>
      <c r="Q159" s="51">
        <v>268818</v>
      </c>
      <c r="R159" s="5"/>
      <c r="S159" s="5"/>
      <c r="T159" s="5"/>
    </row>
    <row r="160" spans="1:20" s="10" customFormat="1" ht="65.099999999999994" customHeight="1" x14ac:dyDescent="0.3">
      <c r="A160" s="13">
        <v>154</v>
      </c>
      <c r="B160" s="376"/>
      <c r="C160" s="55" t="s">
        <v>2129</v>
      </c>
      <c r="D160" s="56" t="s">
        <v>51</v>
      </c>
      <c r="E160" s="55" t="s">
        <v>2134</v>
      </c>
      <c r="F160" s="53" t="s">
        <v>469</v>
      </c>
      <c r="G160" s="376"/>
      <c r="H160" s="373"/>
      <c r="I160" s="373"/>
      <c r="J160" s="393"/>
      <c r="K160" s="388"/>
      <c r="L160" s="64"/>
      <c r="M160" s="64"/>
      <c r="N160" s="5"/>
      <c r="O160" s="5"/>
      <c r="P160" s="5"/>
      <c r="Q160" s="51">
        <v>245455</v>
      </c>
      <c r="R160" s="5"/>
      <c r="S160" s="5"/>
      <c r="T160" s="5"/>
    </row>
    <row r="161" spans="1:20" s="10" customFormat="1" ht="65.099999999999994" customHeight="1" x14ac:dyDescent="0.3">
      <c r="A161" s="13">
        <v>155</v>
      </c>
      <c r="B161" s="376"/>
      <c r="C161" s="55" t="s">
        <v>78</v>
      </c>
      <c r="D161" s="56" t="s">
        <v>51</v>
      </c>
      <c r="E161" s="55" t="s">
        <v>2134</v>
      </c>
      <c r="F161" s="53" t="s">
        <v>470</v>
      </c>
      <c r="G161" s="376"/>
      <c r="H161" s="373"/>
      <c r="I161" s="373"/>
      <c r="J161" s="393"/>
      <c r="K161" s="388"/>
      <c r="L161" s="64"/>
      <c r="M161" s="64"/>
      <c r="N161" s="5"/>
      <c r="O161" s="5"/>
      <c r="P161" s="5"/>
      <c r="Q161" s="51">
        <v>200000</v>
      </c>
      <c r="R161" s="5"/>
      <c r="S161" s="5"/>
      <c r="T161" s="5"/>
    </row>
    <row r="162" spans="1:20" s="10" customFormat="1" ht="65.099999999999994" customHeight="1" x14ac:dyDescent="0.3">
      <c r="A162" s="13">
        <v>156</v>
      </c>
      <c r="B162" s="376"/>
      <c r="C162" s="55" t="s">
        <v>79</v>
      </c>
      <c r="D162" s="56" t="s">
        <v>51</v>
      </c>
      <c r="E162" s="55" t="s">
        <v>463</v>
      </c>
      <c r="F162" s="53" t="s">
        <v>471</v>
      </c>
      <c r="G162" s="376"/>
      <c r="H162" s="373"/>
      <c r="I162" s="373"/>
      <c r="J162" s="393"/>
      <c r="K162" s="388"/>
      <c r="L162" s="64"/>
      <c r="M162" s="64"/>
      <c r="N162" s="5"/>
      <c r="O162" s="5"/>
      <c r="P162" s="5"/>
      <c r="Q162" s="51">
        <v>204546</v>
      </c>
      <c r="R162" s="5"/>
      <c r="S162" s="5"/>
      <c r="T162" s="5"/>
    </row>
    <row r="163" spans="1:20" s="10" customFormat="1" ht="65.099999999999994" customHeight="1" x14ac:dyDescent="0.3">
      <c r="A163" s="13">
        <v>157</v>
      </c>
      <c r="B163" s="376"/>
      <c r="C163" s="55" t="s">
        <v>82</v>
      </c>
      <c r="D163" s="56" t="s">
        <v>51</v>
      </c>
      <c r="E163" s="55"/>
      <c r="F163" s="53"/>
      <c r="G163" s="376"/>
      <c r="H163" s="373"/>
      <c r="I163" s="373"/>
      <c r="J163" s="393"/>
      <c r="K163" s="388"/>
      <c r="L163" s="64"/>
      <c r="M163" s="64"/>
      <c r="N163" s="5"/>
      <c r="O163" s="5"/>
      <c r="P163" s="5"/>
      <c r="Q163" s="51">
        <v>147272</v>
      </c>
      <c r="R163" s="5"/>
      <c r="S163" s="5"/>
      <c r="T163" s="5"/>
    </row>
    <row r="164" spans="1:20" s="10" customFormat="1" ht="65.099999999999994" customHeight="1" x14ac:dyDescent="0.3">
      <c r="A164" s="13">
        <v>158</v>
      </c>
      <c r="B164" s="376"/>
      <c r="C164" s="55" t="s">
        <v>2131</v>
      </c>
      <c r="D164" s="56" t="s">
        <v>51</v>
      </c>
      <c r="E164" s="55"/>
      <c r="F164" s="53"/>
      <c r="G164" s="376"/>
      <c r="H164" s="373"/>
      <c r="I164" s="373"/>
      <c r="J164" s="393"/>
      <c r="K164" s="388"/>
      <c r="L164" s="64"/>
      <c r="M164" s="64"/>
      <c r="N164" s="5"/>
      <c r="O164" s="5"/>
      <c r="P164" s="5"/>
      <c r="Q164" s="51">
        <v>190000</v>
      </c>
      <c r="R164" s="5"/>
      <c r="S164" s="5"/>
      <c r="T164" s="5"/>
    </row>
    <row r="165" spans="1:20" s="10" customFormat="1" ht="65.099999999999994" customHeight="1" x14ac:dyDescent="0.3">
      <c r="A165" s="13">
        <v>159</v>
      </c>
      <c r="B165" s="376"/>
      <c r="C165" s="55" t="s">
        <v>2130</v>
      </c>
      <c r="D165" s="56" t="s">
        <v>51</v>
      </c>
      <c r="E165" s="55"/>
      <c r="F165" s="53"/>
      <c r="G165" s="376"/>
      <c r="H165" s="373"/>
      <c r="I165" s="373"/>
      <c r="J165" s="393"/>
      <c r="K165" s="388"/>
      <c r="L165" s="64"/>
      <c r="M165" s="64"/>
      <c r="N165" s="5"/>
      <c r="O165" s="5"/>
      <c r="P165" s="5"/>
      <c r="Q165" s="51">
        <v>175000</v>
      </c>
      <c r="R165" s="5"/>
      <c r="S165" s="5"/>
      <c r="T165" s="5"/>
    </row>
    <row r="166" spans="1:20" s="10" customFormat="1" ht="65.099999999999994" customHeight="1" x14ac:dyDescent="0.3">
      <c r="A166" s="13">
        <v>160</v>
      </c>
      <c r="B166" s="390" t="s">
        <v>116</v>
      </c>
      <c r="C166" s="55" t="s">
        <v>1237</v>
      </c>
      <c r="D166" s="56" t="s">
        <v>35</v>
      </c>
      <c r="E166" s="55" t="s">
        <v>117</v>
      </c>
      <c r="F166" s="53" t="s">
        <v>1238</v>
      </c>
      <c r="G166" s="376" t="s">
        <v>1295</v>
      </c>
      <c r="H166" s="373" t="s">
        <v>17</v>
      </c>
      <c r="I166" s="55" t="s">
        <v>1245</v>
      </c>
      <c r="J166" s="56"/>
      <c r="K166" s="388" t="s">
        <v>118</v>
      </c>
      <c r="L166" s="51">
        <v>1752</v>
      </c>
      <c r="M166" s="51">
        <v>1752</v>
      </c>
      <c r="N166" s="5">
        <v>1812</v>
      </c>
      <c r="O166" s="5">
        <v>1752</v>
      </c>
      <c r="P166" s="5">
        <v>1752</v>
      </c>
      <c r="Q166" s="5">
        <v>1882</v>
      </c>
      <c r="R166" s="5">
        <v>1832</v>
      </c>
      <c r="S166" s="5">
        <v>1752</v>
      </c>
      <c r="T166" s="5">
        <v>2182</v>
      </c>
    </row>
    <row r="167" spans="1:20" s="10" customFormat="1" ht="65.099999999999994" customHeight="1" x14ac:dyDescent="0.3">
      <c r="A167" s="13">
        <v>161</v>
      </c>
      <c r="B167" s="390"/>
      <c r="C167" s="55" t="s">
        <v>1240</v>
      </c>
      <c r="D167" s="56" t="s">
        <v>35</v>
      </c>
      <c r="E167" s="55" t="s">
        <v>119</v>
      </c>
      <c r="F167" s="53" t="s">
        <v>1239</v>
      </c>
      <c r="G167" s="376"/>
      <c r="H167" s="373"/>
      <c r="I167" s="54" t="s">
        <v>44</v>
      </c>
      <c r="J167" s="56"/>
      <c r="K167" s="388"/>
      <c r="L167" s="51">
        <v>5960</v>
      </c>
      <c r="M167" s="51">
        <v>5960</v>
      </c>
      <c r="N167" s="5">
        <v>6160</v>
      </c>
      <c r="O167" s="5">
        <v>5960</v>
      </c>
      <c r="P167" s="5">
        <v>5960</v>
      </c>
      <c r="Q167" s="5">
        <v>6460</v>
      </c>
      <c r="R167" s="5">
        <v>6060</v>
      </c>
      <c r="S167" s="5">
        <v>5960</v>
      </c>
      <c r="T167" s="5">
        <v>7460</v>
      </c>
    </row>
    <row r="168" spans="1:20" s="10" customFormat="1" ht="65.099999999999994" customHeight="1" x14ac:dyDescent="0.3">
      <c r="A168" s="13">
        <v>162</v>
      </c>
      <c r="B168" s="390"/>
      <c r="C168" s="55" t="s">
        <v>1242</v>
      </c>
      <c r="D168" s="56" t="s">
        <v>35</v>
      </c>
      <c r="E168" s="55" t="s">
        <v>119</v>
      </c>
      <c r="F168" s="53" t="s">
        <v>1241</v>
      </c>
      <c r="G168" s="376"/>
      <c r="H168" s="373"/>
      <c r="I168" s="54" t="s">
        <v>44</v>
      </c>
      <c r="J168" s="56"/>
      <c r="K168" s="388"/>
      <c r="L168" s="51">
        <v>3133</v>
      </c>
      <c r="M168" s="51">
        <v>3133</v>
      </c>
      <c r="N168" s="5">
        <v>3243</v>
      </c>
      <c r="O168" s="5">
        <v>3133</v>
      </c>
      <c r="P168" s="5">
        <v>3133</v>
      </c>
      <c r="Q168" s="5">
        <v>3393</v>
      </c>
      <c r="R168" s="5">
        <v>3293</v>
      </c>
      <c r="S168" s="5">
        <v>3133</v>
      </c>
      <c r="T168" s="5">
        <v>3943</v>
      </c>
    </row>
    <row r="169" spans="1:20" s="10" customFormat="1" ht="65.099999999999994" customHeight="1" x14ac:dyDescent="0.3">
      <c r="A169" s="13">
        <v>163</v>
      </c>
      <c r="B169" s="390"/>
      <c r="C169" s="55" t="s">
        <v>1244</v>
      </c>
      <c r="D169" s="56" t="s">
        <v>35</v>
      </c>
      <c r="E169" s="55" t="s">
        <v>119</v>
      </c>
      <c r="F169" s="53" t="s">
        <v>1243</v>
      </c>
      <c r="G169" s="376"/>
      <c r="H169" s="373"/>
      <c r="I169" s="54" t="s">
        <v>44</v>
      </c>
      <c r="J169" s="56"/>
      <c r="K169" s="388"/>
      <c r="L169" s="51">
        <v>10169</v>
      </c>
      <c r="M169" s="51">
        <v>10169</v>
      </c>
      <c r="N169" s="5">
        <v>10469</v>
      </c>
      <c r="O169" s="5">
        <v>10169</v>
      </c>
      <c r="P169" s="5">
        <v>10169</v>
      </c>
      <c r="Q169" s="5">
        <v>10919</v>
      </c>
      <c r="R169" s="5">
        <v>10519</v>
      </c>
      <c r="S169" s="5">
        <v>10169</v>
      </c>
      <c r="T169" s="5">
        <v>12519</v>
      </c>
    </row>
    <row r="170" spans="1:20" s="10" customFormat="1" ht="65.099999999999994" customHeight="1" x14ac:dyDescent="0.3">
      <c r="A170" s="13">
        <v>164</v>
      </c>
      <c r="B170" s="390"/>
      <c r="C170" s="55" t="s">
        <v>120</v>
      </c>
      <c r="D170" s="56" t="s">
        <v>35</v>
      </c>
      <c r="E170" s="373" t="s">
        <v>121</v>
      </c>
      <c r="F170" s="53" t="s">
        <v>122</v>
      </c>
      <c r="G170" s="376" t="s">
        <v>123</v>
      </c>
      <c r="H170" s="373" t="s">
        <v>17</v>
      </c>
      <c r="I170" s="55"/>
      <c r="J170" s="56"/>
      <c r="K170" s="388" t="s">
        <v>1456</v>
      </c>
      <c r="L170" s="51">
        <v>1710</v>
      </c>
      <c r="M170" s="51">
        <v>1710</v>
      </c>
      <c r="N170" s="5">
        <v>1800</v>
      </c>
      <c r="O170" s="5">
        <v>1710</v>
      </c>
      <c r="P170" s="5">
        <v>1760</v>
      </c>
      <c r="Q170" s="5">
        <v>1900</v>
      </c>
      <c r="R170" s="5">
        <v>1850</v>
      </c>
      <c r="S170" s="5">
        <v>1760</v>
      </c>
      <c r="T170" s="5">
        <v>2300</v>
      </c>
    </row>
    <row r="171" spans="1:20" s="10" customFormat="1" ht="65.099999999999994" customHeight="1" x14ac:dyDescent="0.3">
      <c r="A171" s="13">
        <v>165</v>
      </c>
      <c r="B171" s="390"/>
      <c r="C171" s="55" t="s">
        <v>124</v>
      </c>
      <c r="D171" s="56" t="s">
        <v>35</v>
      </c>
      <c r="E171" s="373"/>
      <c r="F171" s="53" t="s">
        <v>125</v>
      </c>
      <c r="G171" s="376"/>
      <c r="H171" s="373"/>
      <c r="I171" s="55"/>
      <c r="J171" s="56"/>
      <c r="K171" s="388"/>
      <c r="L171" s="51">
        <v>3110</v>
      </c>
      <c r="M171" s="51">
        <v>3110</v>
      </c>
      <c r="N171" s="5">
        <v>3240</v>
      </c>
      <c r="O171" s="5">
        <v>3000</v>
      </c>
      <c r="P171" s="5">
        <v>3200</v>
      </c>
      <c r="Q171" s="5">
        <v>3380</v>
      </c>
      <c r="R171" s="5">
        <v>3330</v>
      </c>
      <c r="S171" s="5">
        <v>3200</v>
      </c>
      <c r="T171" s="5">
        <v>3800</v>
      </c>
    </row>
    <row r="172" spans="1:20" s="10" customFormat="1" ht="65.099999999999994" customHeight="1" x14ac:dyDescent="0.3">
      <c r="A172" s="13">
        <v>166</v>
      </c>
      <c r="B172" s="390"/>
      <c r="C172" s="55" t="s">
        <v>120</v>
      </c>
      <c r="D172" s="56" t="s">
        <v>35</v>
      </c>
      <c r="E172" s="373"/>
      <c r="F172" s="53" t="s">
        <v>126</v>
      </c>
      <c r="G172" s="376"/>
      <c r="H172" s="373"/>
      <c r="I172" s="55"/>
      <c r="J172" s="56"/>
      <c r="K172" s="388"/>
      <c r="L172" s="51">
        <v>6000</v>
      </c>
      <c r="M172" s="51">
        <v>6000</v>
      </c>
      <c r="N172" s="5">
        <v>6300</v>
      </c>
      <c r="O172" s="5">
        <v>5900</v>
      </c>
      <c r="P172" s="5">
        <v>6000</v>
      </c>
      <c r="Q172" s="5">
        <v>6500</v>
      </c>
      <c r="R172" s="5">
        <v>6500</v>
      </c>
      <c r="S172" s="5">
        <v>6000</v>
      </c>
      <c r="T172" s="5">
        <v>7500</v>
      </c>
    </row>
    <row r="173" spans="1:20" s="10" customFormat="1" ht="65.099999999999994" customHeight="1" x14ac:dyDescent="0.3">
      <c r="A173" s="13">
        <v>167</v>
      </c>
      <c r="B173" s="390"/>
      <c r="C173" s="55" t="s">
        <v>128</v>
      </c>
      <c r="D173" s="56" t="s">
        <v>35</v>
      </c>
      <c r="E173" s="55" t="s">
        <v>1273</v>
      </c>
      <c r="F173" s="53" t="s">
        <v>129</v>
      </c>
      <c r="G173" s="376" t="s">
        <v>2694</v>
      </c>
      <c r="H173" s="55" t="s">
        <v>17</v>
      </c>
      <c r="I173" s="373"/>
      <c r="J173" s="389" t="s">
        <v>1264</v>
      </c>
      <c r="K173" s="53"/>
      <c r="L173" s="51">
        <v>1623.8888888888889</v>
      </c>
      <c r="M173" s="51">
        <v>1623.8888888888889</v>
      </c>
      <c r="N173" s="5">
        <v>1605.5555555555557</v>
      </c>
      <c r="O173" s="5">
        <v>1666.6666666666665</v>
      </c>
      <c r="P173" s="5">
        <v>1681.9444444444443</v>
      </c>
      <c r="Q173" s="5">
        <v>1636.1111111111111</v>
      </c>
      <c r="R173" s="5">
        <v>1550</v>
      </c>
      <c r="S173" s="5">
        <v>1681.9444444444443</v>
      </c>
      <c r="T173" s="5">
        <v>1743.0555555555557</v>
      </c>
    </row>
    <row r="174" spans="1:20" s="10" customFormat="1" ht="65.099999999999994" customHeight="1" x14ac:dyDescent="0.3">
      <c r="A174" s="13">
        <v>168</v>
      </c>
      <c r="B174" s="390"/>
      <c r="C174" s="55" t="s">
        <v>130</v>
      </c>
      <c r="D174" s="56" t="s">
        <v>35</v>
      </c>
      <c r="E174" s="54" t="s">
        <v>44</v>
      </c>
      <c r="F174" s="53" t="s">
        <v>131</v>
      </c>
      <c r="G174" s="376"/>
      <c r="H174" s="54" t="s">
        <v>44</v>
      </c>
      <c r="I174" s="373"/>
      <c r="J174" s="389"/>
      <c r="K174" s="53"/>
      <c r="L174" s="51">
        <v>2803.3333333333335</v>
      </c>
      <c r="M174" s="51">
        <v>2803.3333333333335</v>
      </c>
      <c r="N174" s="5">
        <v>2783.3333333333335</v>
      </c>
      <c r="O174" s="5">
        <v>2850</v>
      </c>
      <c r="P174" s="5">
        <v>2866.6666666666665</v>
      </c>
      <c r="Q174" s="5">
        <v>2816.6666666666665</v>
      </c>
      <c r="R174" s="5">
        <v>2774.0740740740739</v>
      </c>
      <c r="S174" s="5">
        <v>2866.6666666666665</v>
      </c>
      <c r="T174" s="5">
        <v>2933.3333333333335</v>
      </c>
    </row>
    <row r="175" spans="1:20" s="10" customFormat="1" ht="65.099999999999994" customHeight="1" x14ac:dyDescent="0.3">
      <c r="A175" s="13">
        <v>169</v>
      </c>
      <c r="B175" s="390"/>
      <c r="C175" s="55" t="s">
        <v>132</v>
      </c>
      <c r="D175" s="56" t="s">
        <v>35</v>
      </c>
      <c r="E175" s="54" t="s">
        <v>44</v>
      </c>
      <c r="F175" s="53" t="s">
        <v>133</v>
      </c>
      <c r="G175" s="376"/>
      <c r="H175" s="54" t="s">
        <v>44</v>
      </c>
      <c r="I175" s="373"/>
      <c r="J175" s="389"/>
      <c r="K175" s="53"/>
      <c r="L175" s="51">
        <v>6176.8518518518522</v>
      </c>
      <c r="M175" s="51">
        <v>6176.8518518518522</v>
      </c>
      <c r="N175" s="5">
        <v>6107.4074074074069</v>
      </c>
      <c r="O175" s="5">
        <v>6338.8888888888887</v>
      </c>
      <c r="P175" s="5">
        <v>6396.7592592592591</v>
      </c>
      <c r="Q175" s="5">
        <v>6223.1481481481478</v>
      </c>
      <c r="R175" s="5">
        <v>6061.1111111111113</v>
      </c>
      <c r="S175" s="5">
        <v>6396.7592592592591</v>
      </c>
      <c r="T175" s="5">
        <v>6628.2407407407409</v>
      </c>
    </row>
    <row r="176" spans="1:20" s="10" customFormat="1" ht="65.099999999999994" customHeight="1" x14ac:dyDescent="0.3">
      <c r="A176" s="13">
        <v>170</v>
      </c>
      <c r="B176" s="390"/>
      <c r="C176" s="55" t="s">
        <v>134</v>
      </c>
      <c r="D176" s="56" t="s">
        <v>35</v>
      </c>
      <c r="E176" s="54" t="s">
        <v>44</v>
      </c>
      <c r="F176" s="53" t="s">
        <v>135</v>
      </c>
      <c r="G176" s="376"/>
      <c r="H176" s="54" t="s">
        <v>44</v>
      </c>
      <c r="I176" s="373"/>
      <c r="J176" s="389"/>
      <c r="K176" s="53"/>
      <c r="L176" s="51">
        <v>11798.148148148148</v>
      </c>
      <c r="M176" s="51">
        <v>11798.148148148148</v>
      </c>
      <c r="N176" s="5">
        <v>11642.592592592593</v>
      </c>
      <c r="O176" s="5">
        <v>12161.111111111111</v>
      </c>
      <c r="P176" s="5">
        <v>12290.740740740741</v>
      </c>
      <c r="Q176" s="5">
        <v>11901.851851851852</v>
      </c>
      <c r="R176" s="5">
        <v>11364.814814814814</v>
      </c>
      <c r="S176" s="5">
        <v>12290.740740740741</v>
      </c>
      <c r="T176" s="5">
        <v>12809.259259259259</v>
      </c>
    </row>
    <row r="177" spans="1:20" s="10" customFormat="1" ht="65.099999999999994" customHeight="1" x14ac:dyDescent="0.3">
      <c r="A177" s="13">
        <v>171</v>
      </c>
      <c r="B177" s="390"/>
      <c r="C177" s="55" t="s">
        <v>136</v>
      </c>
      <c r="D177" s="56" t="s">
        <v>35</v>
      </c>
      <c r="E177" s="54" t="s">
        <v>44</v>
      </c>
      <c r="F177" s="53" t="s">
        <v>137</v>
      </c>
      <c r="G177" s="376"/>
      <c r="H177" s="54" t="s">
        <v>44</v>
      </c>
      <c r="I177" s="373"/>
      <c r="J177" s="389"/>
      <c r="K177" s="53"/>
      <c r="L177" s="51">
        <v>11301.851851851852</v>
      </c>
      <c r="M177" s="51">
        <v>11301.851851851852</v>
      </c>
      <c r="N177" s="5">
        <v>11157.407407407407</v>
      </c>
      <c r="O177" s="5">
        <v>11638.888888888889</v>
      </c>
      <c r="P177" s="5">
        <v>11759.259259259259</v>
      </c>
      <c r="Q177" s="5">
        <v>11398.148148148148</v>
      </c>
      <c r="R177" s="5">
        <v>10787.037037037036</v>
      </c>
      <c r="S177" s="5">
        <v>11759.259259259259</v>
      </c>
      <c r="T177" s="5">
        <v>12240.740740740741</v>
      </c>
    </row>
    <row r="178" spans="1:20" s="10" customFormat="1" ht="65.099999999999994" customHeight="1" x14ac:dyDescent="0.3">
      <c r="A178" s="13">
        <v>172</v>
      </c>
      <c r="B178" s="390"/>
      <c r="C178" s="55" t="s">
        <v>138</v>
      </c>
      <c r="D178" s="56" t="s">
        <v>35</v>
      </c>
      <c r="E178" s="54" t="s">
        <v>44</v>
      </c>
      <c r="F178" s="53" t="s">
        <v>139</v>
      </c>
      <c r="G178" s="376"/>
      <c r="H178" s="54" t="s">
        <v>44</v>
      </c>
      <c r="I178" s="373"/>
      <c r="J178" s="389"/>
      <c r="K178" s="53"/>
      <c r="L178" s="51">
        <v>3140.7407407407409</v>
      </c>
      <c r="M178" s="51">
        <v>3140.7407407407409</v>
      </c>
      <c r="N178" s="5">
        <v>3112.962962962963</v>
      </c>
      <c r="O178" s="5">
        <v>3205.5555555555557</v>
      </c>
      <c r="P178" s="5">
        <v>3228.7037037037035</v>
      </c>
      <c r="Q178" s="5">
        <v>3159.2592592592591</v>
      </c>
      <c r="R178" s="5">
        <v>2983.3333333333335</v>
      </c>
      <c r="S178" s="5">
        <v>3228.7037037037035</v>
      </c>
      <c r="T178" s="5">
        <v>3321.2962962962965</v>
      </c>
    </row>
    <row r="179" spans="1:20" s="10" customFormat="1" ht="65.099999999999994" customHeight="1" x14ac:dyDescent="0.3">
      <c r="A179" s="13">
        <v>173</v>
      </c>
      <c r="B179" s="390"/>
      <c r="C179" s="55" t="s">
        <v>1438</v>
      </c>
      <c r="D179" s="56" t="s">
        <v>35</v>
      </c>
      <c r="E179" s="373" t="s">
        <v>1440</v>
      </c>
      <c r="F179" s="53" t="s">
        <v>1436</v>
      </c>
      <c r="G179" s="469" t="s">
        <v>1484</v>
      </c>
      <c r="H179" s="55" t="s">
        <v>17</v>
      </c>
      <c r="I179" s="373" t="s">
        <v>1437</v>
      </c>
      <c r="J179" s="389"/>
      <c r="K179" s="53"/>
      <c r="L179" s="51">
        <v>1710</v>
      </c>
      <c r="M179" s="51">
        <v>1710</v>
      </c>
      <c r="N179" s="5">
        <v>1760</v>
      </c>
      <c r="O179" s="5">
        <v>1710</v>
      </c>
      <c r="P179" s="5">
        <v>1810</v>
      </c>
      <c r="Q179" s="5">
        <v>1910</v>
      </c>
      <c r="R179" s="5">
        <v>1810</v>
      </c>
      <c r="S179" s="5">
        <v>1560</v>
      </c>
      <c r="T179" s="5">
        <v>2260</v>
      </c>
    </row>
    <row r="180" spans="1:20" s="10" customFormat="1" ht="65.099999999999994" customHeight="1" x14ac:dyDescent="0.3">
      <c r="A180" s="13">
        <v>174</v>
      </c>
      <c r="B180" s="390"/>
      <c r="C180" s="55" t="s">
        <v>1439</v>
      </c>
      <c r="D180" s="56" t="s">
        <v>35</v>
      </c>
      <c r="E180" s="373"/>
      <c r="F180" s="53" t="s">
        <v>131</v>
      </c>
      <c r="G180" s="469"/>
      <c r="H180" s="54" t="s">
        <v>44</v>
      </c>
      <c r="I180" s="373"/>
      <c r="J180" s="389"/>
      <c r="K180" s="53"/>
      <c r="L180" s="51">
        <v>3060</v>
      </c>
      <c r="M180" s="51">
        <v>3060</v>
      </c>
      <c r="N180" s="5">
        <v>3160</v>
      </c>
      <c r="O180" s="5">
        <v>3060</v>
      </c>
      <c r="P180" s="5">
        <v>3260</v>
      </c>
      <c r="Q180" s="5">
        <v>3360</v>
      </c>
      <c r="R180" s="5">
        <v>3260</v>
      </c>
      <c r="S180" s="5">
        <v>2660</v>
      </c>
      <c r="T180" s="5">
        <v>3460</v>
      </c>
    </row>
    <row r="181" spans="1:20" s="10" customFormat="1" ht="65.099999999999994" customHeight="1" x14ac:dyDescent="0.3">
      <c r="A181" s="13">
        <v>175</v>
      </c>
      <c r="B181" s="390"/>
      <c r="C181" s="55" t="s">
        <v>1442</v>
      </c>
      <c r="D181" s="56" t="s">
        <v>35</v>
      </c>
      <c r="E181" s="373"/>
      <c r="F181" s="53" t="s">
        <v>1441</v>
      </c>
      <c r="G181" s="469"/>
      <c r="H181" s="54" t="s">
        <v>44</v>
      </c>
      <c r="I181" s="373"/>
      <c r="J181" s="389"/>
      <c r="K181" s="53"/>
      <c r="L181" s="51">
        <v>6000</v>
      </c>
      <c r="M181" s="51">
        <v>6000</v>
      </c>
      <c r="N181" s="5">
        <v>6100</v>
      </c>
      <c r="O181" s="5">
        <v>6000</v>
      </c>
      <c r="P181" s="5">
        <v>6300</v>
      </c>
      <c r="Q181" s="5">
        <v>6500</v>
      </c>
      <c r="R181" s="5">
        <v>6300</v>
      </c>
      <c r="S181" s="5">
        <v>5100</v>
      </c>
      <c r="T181" s="5">
        <v>6900</v>
      </c>
    </row>
    <row r="182" spans="1:20" s="10" customFormat="1" ht="65.099999999999994" customHeight="1" x14ac:dyDescent="0.3">
      <c r="A182" s="13">
        <v>176</v>
      </c>
      <c r="B182" s="390"/>
      <c r="C182" s="55" t="s">
        <v>1689</v>
      </c>
      <c r="D182" s="56" t="s">
        <v>127</v>
      </c>
      <c r="E182" s="373" t="s">
        <v>1440</v>
      </c>
      <c r="F182" s="53" t="s">
        <v>1690</v>
      </c>
      <c r="G182" s="469" t="s">
        <v>1691</v>
      </c>
      <c r="H182" s="54" t="s">
        <v>17</v>
      </c>
      <c r="I182" s="55"/>
      <c r="J182" s="56" t="s">
        <v>1264</v>
      </c>
      <c r="K182" s="53" t="s">
        <v>1692</v>
      </c>
      <c r="L182" s="51">
        <v>1749.9999999999998</v>
      </c>
      <c r="M182" s="51">
        <v>1749.9999999999998</v>
      </c>
      <c r="N182" s="5">
        <v>1805.5555555555552</v>
      </c>
      <c r="O182" s="5">
        <v>1749.9999999999998</v>
      </c>
      <c r="P182" s="5">
        <v>1749.9999999999998</v>
      </c>
      <c r="Q182" s="5">
        <v>1879.6296296296293</v>
      </c>
      <c r="R182" s="5">
        <v>1833.333333333333</v>
      </c>
      <c r="S182" s="5">
        <v>1749.9999999999998</v>
      </c>
      <c r="T182" s="5">
        <v>2175.9259259259256</v>
      </c>
    </row>
    <row r="183" spans="1:20" s="10" customFormat="1" ht="65.099999999999994" customHeight="1" x14ac:dyDescent="0.3">
      <c r="A183" s="13">
        <v>177</v>
      </c>
      <c r="B183" s="390"/>
      <c r="C183" s="55" t="s">
        <v>1693</v>
      </c>
      <c r="D183" s="56" t="s">
        <v>127</v>
      </c>
      <c r="E183" s="373"/>
      <c r="F183" s="53" t="s">
        <v>1694</v>
      </c>
      <c r="G183" s="469"/>
      <c r="H183" s="54" t="s">
        <v>17</v>
      </c>
      <c r="I183" s="55"/>
      <c r="J183" s="56" t="s">
        <v>1264</v>
      </c>
      <c r="K183" s="53" t="s">
        <v>1692</v>
      </c>
      <c r="L183" s="51">
        <v>5925.9259259259252</v>
      </c>
      <c r="M183" s="51">
        <v>5925.9259259259252</v>
      </c>
      <c r="N183" s="5">
        <v>6157.4074074074069</v>
      </c>
      <c r="O183" s="5">
        <v>5925.9259259259252</v>
      </c>
      <c r="P183" s="5">
        <v>5925.9259259259252</v>
      </c>
      <c r="Q183" s="5">
        <v>6453.7037037037035</v>
      </c>
      <c r="R183" s="5">
        <v>6064.8148148148148</v>
      </c>
      <c r="S183" s="5">
        <v>5925.9259259259252</v>
      </c>
      <c r="T183" s="5">
        <v>7407.4074074074069</v>
      </c>
    </row>
    <row r="184" spans="1:20" s="10" customFormat="1" ht="65.099999999999994" customHeight="1" x14ac:dyDescent="0.3">
      <c r="A184" s="13">
        <v>178</v>
      </c>
      <c r="B184" s="390"/>
      <c r="C184" s="55" t="s">
        <v>2102</v>
      </c>
      <c r="D184" s="56" t="s">
        <v>127</v>
      </c>
      <c r="E184" s="373" t="s">
        <v>2109</v>
      </c>
      <c r="F184" s="53" t="s">
        <v>2110</v>
      </c>
      <c r="G184" s="376" t="s">
        <v>41</v>
      </c>
      <c r="H184" s="391" t="s">
        <v>17</v>
      </c>
      <c r="I184" s="373"/>
      <c r="J184" s="389" t="s">
        <v>2521</v>
      </c>
      <c r="K184" s="388"/>
      <c r="L184" s="51">
        <v>6157.4074074074069</v>
      </c>
      <c r="M184" s="51">
        <v>6157.4074074074069</v>
      </c>
      <c r="N184" s="5">
        <v>6280.5555555555547</v>
      </c>
      <c r="O184" s="5">
        <v>6403.7037037037035</v>
      </c>
      <c r="P184" s="5">
        <v>6588.4259259259261</v>
      </c>
      <c r="Q184" s="5">
        <v>6588.4259259259261</v>
      </c>
      <c r="R184" s="5">
        <v>6465.2777777777774</v>
      </c>
      <c r="S184" s="5">
        <v>6526.8518518518513</v>
      </c>
      <c r="T184" s="5">
        <v>6896.2962962962965</v>
      </c>
    </row>
    <row r="185" spans="1:20" s="10" customFormat="1" ht="65.099999999999994" customHeight="1" x14ac:dyDescent="0.3">
      <c r="A185" s="13">
        <v>179</v>
      </c>
      <c r="B185" s="390"/>
      <c r="C185" s="55" t="s">
        <v>2103</v>
      </c>
      <c r="D185" s="56" t="s">
        <v>127</v>
      </c>
      <c r="E185" s="373"/>
      <c r="F185" s="53" t="s">
        <v>2111</v>
      </c>
      <c r="G185" s="376"/>
      <c r="H185" s="391"/>
      <c r="I185" s="373"/>
      <c r="J185" s="389"/>
      <c r="K185" s="388"/>
      <c r="L185" s="51">
        <v>10768.518518518518</v>
      </c>
      <c r="M185" s="51">
        <v>10768.518518518518</v>
      </c>
      <c r="N185" s="5">
        <v>10983.888888888889</v>
      </c>
      <c r="O185" s="5">
        <v>11199.259259259259</v>
      </c>
      <c r="P185" s="5">
        <v>11522.314814814816</v>
      </c>
      <c r="Q185" s="5">
        <v>11522.314814814816</v>
      </c>
      <c r="R185" s="5">
        <v>11306.944444444445</v>
      </c>
      <c r="S185" s="5">
        <v>11414.62962962963</v>
      </c>
      <c r="T185" s="5">
        <v>12060.740740740741</v>
      </c>
    </row>
    <row r="186" spans="1:20" s="10" customFormat="1" ht="65.099999999999994" customHeight="1" x14ac:dyDescent="0.3">
      <c r="A186" s="13">
        <v>180</v>
      </c>
      <c r="B186" s="390"/>
      <c r="C186" s="55" t="s">
        <v>2104</v>
      </c>
      <c r="D186" s="56" t="s">
        <v>127</v>
      </c>
      <c r="E186" s="373"/>
      <c r="F186" s="53" t="s">
        <v>2112</v>
      </c>
      <c r="G186" s="376"/>
      <c r="H186" s="391"/>
      <c r="I186" s="373"/>
      <c r="J186" s="389"/>
      <c r="K186" s="388"/>
      <c r="L186" s="51">
        <v>12361.111111111111</v>
      </c>
      <c r="M186" s="51">
        <v>12361.111111111111</v>
      </c>
      <c r="N186" s="5">
        <v>12608.333333333334</v>
      </c>
      <c r="O186" s="5">
        <v>12855.555555555557</v>
      </c>
      <c r="P186" s="5">
        <v>13226.388888888891</v>
      </c>
      <c r="Q186" s="5">
        <v>13226.388888888891</v>
      </c>
      <c r="R186" s="5">
        <v>12979.166666666668</v>
      </c>
      <c r="S186" s="5">
        <v>13102.777777777779</v>
      </c>
      <c r="T186" s="5">
        <v>13844.444444444445</v>
      </c>
    </row>
    <row r="187" spans="1:20" s="10" customFormat="1" ht="65.099999999999994" customHeight="1" x14ac:dyDescent="0.3">
      <c r="A187" s="13">
        <v>181</v>
      </c>
      <c r="B187" s="390"/>
      <c r="C187" s="55" t="s">
        <v>2105</v>
      </c>
      <c r="D187" s="56" t="s">
        <v>127</v>
      </c>
      <c r="E187" s="373"/>
      <c r="F187" s="53" t="s">
        <v>2113</v>
      </c>
      <c r="G187" s="376"/>
      <c r="H187" s="391"/>
      <c r="I187" s="373"/>
      <c r="J187" s="389"/>
      <c r="K187" s="388"/>
      <c r="L187" s="51">
        <v>2037.037037037037</v>
      </c>
      <c r="M187" s="51">
        <v>2037.037037037037</v>
      </c>
      <c r="N187" s="5">
        <v>2077.7777777777778</v>
      </c>
      <c r="O187" s="5">
        <v>2118.5185185185187</v>
      </c>
      <c r="P187" s="5">
        <v>2179.6296296296296</v>
      </c>
      <c r="Q187" s="5">
        <v>2179.6296296296296</v>
      </c>
      <c r="R187" s="5">
        <v>2138.8888888888887</v>
      </c>
      <c r="S187" s="5">
        <v>2159.2592592592591</v>
      </c>
      <c r="T187" s="5">
        <v>2281.4814814814818</v>
      </c>
    </row>
    <row r="188" spans="1:20" s="10" customFormat="1" ht="65.099999999999994" customHeight="1" x14ac:dyDescent="0.3">
      <c r="A188" s="13">
        <v>182</v>
      </c>
      <c r="B188" s="390"/>
      <c r="C188" s="55" t="s">
        <v>2106</v>
      </c>
      <c r="D188" s="56" t="s">
        <v>127</v>
      </c>
      <c r="E188" s="373"/>
      <c r="F188" s="53" t="s">
        <v>2114</v>
      </c>
      <c r="G188" s="376"/>
      <c r="H188" s="391"/>
      <c r="I188" s="373"/>
      <c r="J188" s="389"/>
      <c r="K188" s="388"/>
      <c r="L188" s="51">
        <v>3388.8888888888887</v>
      </c>
      <c r="M188" s="51">
        <v>3388.8888888888887</v>
      </c>
      <c r="N188" s="5">
        <v>3456.6666666666665</v>
      </c>
      <c r="O188" s="5">
        <v>3524.4444444444443</v>
      </c>
      <c r="P188" s="5">
        <v>3626.1111111111113</v>
      </c>
      <c r="Q188" s="5">
        <v>3626.1111111111113</v>
      </c>
      <c r="R188" s="5">
        <v>3558.3333333333335</v>
      </c>
      <c r="S188" s="5">
        <v>3592.2222222222222</v>
      </c>
      <c r="T188" s="5">
        <v>3795.5555555555557</v>
      </c>
    </row>
    <row r="189" spans="1:20" s="10" customFormat="1" ht="65.099999999999994" customHeight="1" x14ac:dyDescent="0.3">
      <c r="A189" s="13">
        <v>183</v>
      </c>
      <c r="B189" s="390"/>
      <c r="C189" s="55" t="s">
        <v>2107</v>
      </c>
      <c r="D189" s="56" t="s">
        <v>127</v>
      </c>
      <c r="E189" s="373"/>
      <c r="F189" s="53" t="s">
        <v>2115</v>
      </c>
      <c r="G189" s="376"/>
      <c r="H189" s="391"/>
      <c r="I189" s="373"/>
      <c r="J189" s="389"/>
      <c r="K189" s="388"/>
      <c r="L189" s="51">
        <v>3657.4074074074069</v>
      </c>
      <c r="M189" s="51">
        <v>3657.4074074074069</v>
      </c>
      <c r="N189" s="5">
        <v>3730.5555555555552</v>
      </c>
      <c r="O189" s="5">
        <v>3803.7037037037035</v>
      </c>
      <c r="P189" s="5">
        <v>3913.4259259259256</v>
      </c>
      <c r="Q189" s="5">
        <v>3913.4259259259256</v>
      </c>
      <c r="R189" s="5">
        <v>3840.2777777777774</v>
      </c>
      <c r="S189" s="5">
        <v>3876.8518518518517</v>
      </c>
      <c r="T189" s="5">
        <v>4096.2962962962965</v>
      </c>
    </row>
    <row r="190" spans="1:20" s="10" customFormat="1" ht="65.099999999999994" customHeight="1" x14ac:dyDescent="0.3">
      <c r="A190" s="13">
        <v>184</v>
      </c>
      <c r="B190" s="390"/>
      <c r="C190" s="55" t="s">
        <v>2108</v>
      </c>
      <c r="D190" s="56" t="s">
        <v>127</v>
      </c>
      <c r="E190" s="373"/>
      <c r="F190" s="53" t="s">
        <v>2116</v>
      </c>
      <c r="G190" s="376"/>
      <c r="H190" s="391"/>
      <c r="I190" s="373"/>
      <c r="J190" s="389"/>
      <c r="K190" s="388"/>
      <c r="L190" s="51">
        <v>6064.8148148148139</v>
      </c>
      <c r="M190" s="51">
        <v>6064.8148148148139</v>
      </c>
      <c r="N190" s="5">
        <v>6186.1111111111104</v>
      </c>
      <c r="O190" s="5">
        <v>6307.4074074074069</v>
      </c>
      <c r="P190" s="5">
        <v>6489.3518518518513</v>
      </c>
      <c r="Q190" s="5">
        <v>6489.3518518518513</v>
      </c>
      <c r="R190" s="5">
        <v>6368.0555555555547</v>
      </c>
      <c r="S190" s="5">
        <v>6428.7037037037035</v>
      </c>
      <c r="T190" s="5">
        <v>6792.5925925925922</v>
      </c>
    </row>
    <row r="191" spans="1:20" s="10" customFormat="1" ht="65.099999999999994" customHeight="1" x14ac:dyDescent="0.3">
      <c r="A191" s="13">
        <v>185</v>
      </c>
      <c r="B191" s="390"/>
      <c r="C191" s="55" t="s">
        <v>2913</v>
      </c>
      <c r="D191" s="56" t="s">
        <v>35</v>
      </c>
      <c r="E191" s="55" t="s">
        <v>2914</v>
      </c>
      <c r="F191" s="53" t="s">
        <v>2915</v>
      </c>
      <c r="G191" s="376" t="s">
        <v>2923</v>
      </c>
      <c r="H191" s="391" t="s">
        <v>17</v>
      </c>
      <c r="I191" s="55"/>
      <c r="J191" s="389" t="s">
        <v>2924</v>
      </c>
      <c r="K191" s="43"/>
      <c r="L191" s="51"/>
      <c r="M191" s="51"/>
      <c r="N191" s="5"/>
      <c r="O191" s="5"/>
      <c r="P191" s="5"/>
      <c r="Q191" s="5"/>
      <c r="R191" s="5"/>
      <c r="S191" s="5"/>
      <c r="T191" s="5">
        <v>5100</v>
      </c>
    </row>
    <row r="192" spans="1:20" s="10" customFormat="1" ht="65.099999999999994" customHeight="1" x14ac:dyDescent="0.3">
      <c r="A192" s="13">
        <v>186</v>
      </c>
      <c r="B192" s="390"/>
      <c r="C192" s="55" t="s">
        <v>2916</v>
      </c>
      <c r="D192" s="56" t="s">
        <v>35</v>
      </c>
      <c r="E192" s="55" t="s">
        <v>2917</v>
      </c>
      <c r="F192" s="53" t="s">
        <v>2918</v>
      </c>
      <c r="G192" s="376"/>
      <c r="H192" s="391"/>
      <c r="I192" s="55"/>
      <c r="J192" s="389"/>
      <c r="K192" s="43"/>
      <c r="L192" s="51"/>
      <c r="M192" s="51"/>
      <c r="N192" s="5"/>
      <c r="O192" s="5"/>
      <c r="P192" s="5"/>
      <c r="Q192" s="5"/>
      <c r="R192" s="5"/>
      <c r="S192" s="5"/>
      <c r="T192" s="5">
        <v>4150</v>
      </c>
    </row>
    <row r="193" spans="1:20" s="10" customFormat="1" ht="65.099999999999994" customHeight="1" x14ac:dyDescent="0.3">
      <c r="A193" s="13">
        <v>187</v>
      </c>
      <c r="B193" s="390"/>
      <c r="C193" s="55" t="s">
        <v>2919</v>
      </c>
      <c r="D193" s="56" t="s">
        <v>35</v>
      </c>
      <c r="E193" s="55" t="s">
        <v>2914</v>
      </c>
      <c r="F193" s="53" t="s">
        <v>2920</v>
      </c>
      <c r="G193" s="376"/>
      <c r="H193" s="391"/>
      <c r="I193" s="55"/>
      <c r="J193" s="389"/>
      <c r="K193" s="43"/>
      <c r="L193" s="51"/>
      <c r="M193" s="51"/>
      <c r="N193" s="5"/>
      <c r="O193" s="5"/>
      <c r="P193" s="5"/>
      <c r="Q193" s="5"/>
      <c r="R193" s="5"/>
      <c r="S193" s="5"/>
      <c r="T193" s="5">
        <v>3650</v>
      </c>
    </row>
    <row r="194" spans="1:20" s="10" customFormat="1" ht="65.099999999999994" customHeight="1" x14ac:dyDescent="0.3">
      <c r="A194" s="13">
        <v>188</v>
      </c>
      <c r="B194" s="390"/>
      <c r="C194" s="55" t="s">
        <v>2921</v>
      </c>
      <c r="D194" s="56" t="s">
        <v>127</v>
      </c>
      <c r="E194" s="55" t="s">
        <v>2917</v>
      </c>
      <c r="F194" s="53" t="s">
        <v>2922</v>
      </c>
      <c r="G194" s="376"/>
      <c r="H194" s="391"/>
      <c r="I194" s="55"/>
      <c r="J194" s="389"/>
      <c r="K194" s="43"/>
      <c r="L194" s="51"/>
      <c r="M194" s="51"/>
      <c r="N194" s="5"/>
      <c r="O194" s="5"/>
      <c r="P194" s="5"/>
      <c r="Q194" s="5"/>
      <c r="R194" s="5"/>
      <c r="S194" s="5"/>
      <c r="T194" s="5">
        <v>1800</v>
      </c>
    </row>
    <row r="195" spans="1:20" s="10" customFormat="1" ht="65.099999999999994" customHeight="1" x14ac:dyDescent="0.3">
      <c r="A195" s="13">
        <v>189</v>
      </c>
      <c r="B195" s="390"/>
      <c r="C195" s="55" t="s">
        <v>2174</v>
      </c>
      <c r="D195" s="56" t="s">
        <v>127</v>
      </c>
      <c r="E195" s="55"/>
      <c r="F195" s="53" t="s">
        <v>2178</v>
      </c>
      <c r="G195" s="376" t="s">
        <v>2182</v>
      </c>
      <c r="H195" s="391"/>
      <c r="I195" s="373"/>
      <c r="J195" s="389" t="s">
        <v>1264</v>
      </c>
      <c r="K195" s="388"/>
      <c r="L195" s="51">
        <v>2917</v>
      </c>
      <c r="M195" s="51">
        <v>2917</v>
      </c>
      <c r="N195" s="5">
        <v>2870</v>
      </c>
      <c r="O195" s="5">
        <v>2963</v>
      </c>
      <c r="P195" s="5">
        <v>3009</v>
      </c>
      <c r="Q195" s="5">
        <v>2963</v>
      </c>
      <c r="R195" s="5">
        <v>2963</v>
      </c>
      <c r="S195" s="5">
        <v>3102</v>
      </c>
      <c r="T195" s="5">
        <v>3519</v>
      </c>
    </row>
    <row r="196" spans="1:20" s="10" customFormat="1" ht="65.099999999999994" customHeight="1" x14ac:dyDescent="0.3">
      <c r="A196" s="13">
        <v>190</v>
      </c>
      <c r="B196" s="390"/>
      <c r="C196" s="55" t="s">
        <v>2175</v>
      </c>
      <c r="D196" s="56" t="s">
        <v>127</v>
      </c>
      <c r="E196" s="55"/>
      <c r="F196" s="53" t="s">
        <v>2178</v>
      </c>
      <c r="G196" s="376"/>
      <c r="H196" s="391"/>
      <c r="I196" s="373"/>
      <c r="J196" s="389"/>
      <c r="K196" s="388"/>
      <c r="L196" s="51">
        <v>2778</v>
      </c>
      <c r="M196" s="51">
        <v>2778</v>
      </c>
      <c r="N196" s="5">
        <v>2685</v>
      </c>
      <c r="O196" s="5">
        <v>2778</v>
      </c>
      <c r="P196" s="5">
        <v>2824</v>
      </c>
      <c r="Q196" s="5">
        <v>2778</v>
      </c>
      <c r="R196" s="5">
        <v>2778</v>
      </c>
      <c r="S196" s="5">
        <v>2917</v>
      </c>
      <c r="T196" s="5">
        <v>3333</v>
      </c>
    </row>
    <row r="197" spans="1:20" s="10" customFormat="1" ht="65.099999999999994" customHeight="1" x14ac:dyDescent="0.3">
      <c r="A197" s="13">
        <v>191</v>
      </c>
      <c r="B197" s="390"/>
      <c r="C197" s="55" t="s">
        <v>2176</v>
      </c>
      <c r="D197" s="56" t="s">
        <v>127</v>
      </c>
      <c r="E197" s="55"/>
      <c r="F197" s="53" t="s">
        <v>2179</v>
      </c>
      <c r="G197" s="376"/>
      <c r="H197" s="391"/>
      <c r="I197" s="373"/>
      <c r="J197" s="389"/>
      <c r="K197" s="388"/>
      <c r="L197" s="51">
        <v>1759</v>
      </c>
      <c r="M197" s="51">
        <v>1759</v>
      </c>
      <c r="N197" s="5">
        <v>1713</v>
      </c>
      <c r="O197" s="5">
        <v>1787</v>
      </c>
      <c r="P197" s="5">
        <v>1824</v>
      </c>
      <c r="Q197" s="5">
        <v>1759</v>
      </c>
      <c r="R197" s="5">
        <v>1759</v>
      </c>
      <c r="S197" s="5">
        <v>1852</v>
      </c>
      <c r="T197" s="5">
        <v>2130</v>
      </c>
    </row>
    <row r="198" spans="1:20" s="10" customFormat="1" ht="65.099999999999994" customHeight="1" x14ac:dyDescent="0.3">
      <c r="A198" s="13">
        <v>192</v>
      </c>
      <c r="B198" s="390"/>
      <c r="C198" s="55" t="s">
        <v>2177</v>
      </c>
      <c r="D198" s="56" t="s">
        <v>127</v>
      </c>
      <c r="E198" s="55"/>
      <c r="F198" s="53" t="s">
        <v>126</v>
      </c>
      <c r="G198" s="376"/>
      <c r="H198" s="391"/>
      <c r="I198" s="373"/>
      <c r="J198" s="389"/>
      <c r="K198" s="388"/>
      <c r="L198" s="51">
        <v>6111</v>
      </c>
      <c r="M198" s="51">
        <v>6111</v>
      </c>
      <c r="N198" s="5">
        <v>5926</v>
      </c>
      <c r="O198" s="5">
        <v>6389</v>
      </c>
      <c r="P198" s="5">
        <v>6481</v>
      </c>
      <c r="Q198" s="5">
        <v>6389</v>
      </c>
      <c r="R198" s="5">
        <v>6111</v>
      </c>
      <c r="S198" s="5">
        <v>6574</v>
      </c>
      <c r="T198" s="5">
        <v>7778</v>
      </c>
    </row>
    <row r="199" spans="1:20" s="10" customFormat="1" ht="65.099999999999994" customHeight="1" x14ac:dyDescent="0.3">
      <c r="A199" s="13">
        <v>193</v>
      </c>
      <c r="B199" s="390"/>
      <c r="C199" s="55" t="s">
        <v>2181</v>
      </c>
      <c r="D199" s="56" t="s">
        <v>127</v>
      </c>
      <c r="E199" s="55"/>
      <c r="F199" s="53" t="s">
        <v>2180</v>
      </c>
      <c r="G199" s="376"/>
      <c r="H199" s="391"/>
      <c r="I199" s="373"/>
      <c r="J199" s="389"/>
      <c r="K199" s="388"/>
      <c r="L199" s="51">
        <v>6109</v>
      </c>
      <c r="M199" s="51">
        <v>6109</v>
      </c>
      <c r="N199" s="5">
        <v>5833</v>
      </c>
      <c r="O199" s="5">
        <v>6296</v>
      </c>
      <c r="P199" s="5">
        <v>6389</v>
      </c>
      <c r="Q199" s="5">
        <v>6296</v>
      </c>
      <c r="R199" s="5">
        <v>6109</v>
      </c>
      <c r="S199" s="5">
        <v>6481</v>
      </c>
      <c r="T199" s="5">
        <v>7685</v>
      </c>
    </row>
    <row r="200" spans="1:20" s="10" customFormat="1" ht="65.099999999999994" customHeight="1" x14ac:dyDescent="0.3">
      <c r="A200" s="13">
        <v>194</v>
      </c>
      <c r="B200" s="390"/>
      <c r="C200" s="55" t="s">
        <v>2683</v>
      </c>
      <c r="D200" s="56" t="s">
        <v>127</v>
      </c>
      <c r="E200" s="373" t="s">
        <v>1440</v>
      </c>
      <c r="F200" s="53" t="s">
        <v>2691</v>
      </c>
      <c r="G200" s="376" t="s">
        <v>2684</v>
      </c>
      <c r="H200" s="391" t="s">
        <v>55</v>
      </c>
      <c r="I200" s="373"/>
      <c r="J200" s="389" t="s">
        <v>1264</v>
      </c>
      <c r="K200" s="53"/>
      <c r="L200" s="51">
        <v>5930</v>
      </c>
      <c r="M200" s="51">
        <v>6130</v>
      </c>
      <c r="N200" s="5">
        <v>5930</v>
      </c>
      <c r="O200" s="5">
        <v>6130</v>
      </c>
      <c r="P200" s="5">
        <v>6230</v>
      </c>
      <c r="Q200" s="5">
        <v>6230</v>
      </c>
      <c r="R200" s="5">
        <v>6130</v>
      </c>
      <c r="S200" s="5">
        <v>6230</v>
      </c>
      <c r="T200" s="5">
        <v>7230</v>
      </c>
    </row>
    <row r="201" spans="1:20" s="10" customFormat="1" ht="65.099999999999994" customHeight="1" x14ac:dyDescent="0.3">
      <c r="A201" s="13">
        <v>195</v>
      </c>
      <c r="B201" s="390"/>
      <c r="C201" s="55" t="s">
        <v>2685</v>
      </c>
      <c r="D201" s="56" t="s">
        <v>127</v>
      </c>
      <c r="E201" s="373"/>
      <c r="F201" s="53" t="s">
        <v>2692</v>
      </c>
      <c r="G201" s="376"/>
      <c r="H201" s="391"/>
      <c r="I201" s="373"/>
      <c r="J201" s="389"/>
      <c r="K201" s="53"/>
      <c r="L201" s="51">
        <v>1750</v>
      </c>
      <c r="M201" s="51">
        <v>1810</v>
      </c>
      <c r="N201" s="5">
        <v>1750</v>
      </c>
      <c r="O201" s="5">
        <v>1810</v>
      </c>
      <c r="P201" s="5">
        <v>1830</v>
      </c>
      <c r="Q201" s="5">
        <v>1830</v>
      </c>
      <c r="R201" s="5">
        <v>1810</v>
      </c>
      <c r="S201" s="5">
        <v>1830</v>
      </c>
      <c r="T201" s="5">
        <v>2140</v>
      </c>
    </row>
    <row r="202" spans="1:20" s="10" customFormat="1" ht="65.099999999999994" customHeight="1" x14ac:dyDescent="0.3">
      <c r="A202" s="13">
        <v>196</v>
      </c>
      <c r="B202" s="390"/>
      <c r="C202" s="55" t="s">
        <v>2686</v>
      </c>
      <c r="D202" s="56" t="s">
        <v>127</v>
      </c>
      <c r="E202" s="373"/>
      <c r="F202" s="53" t="s">
        <v>2690</v>
      </c>
      <c r="G202" s="376"/>
      <c r="H202" s="391"/>
      <c r="I202" s="373"/>
      <c r="J202" s="389"/>
      <c r="K202" s="53"/>
      <c r="L202" s="51">
        <v>3130</v>
      </c>
      <c r="M202" s="51">
        <v>3240</v>
      </c>
      <c r="N202" s="5">
        <v>3130</v>
      </c>
      <c r="O202" s="5">
        <v>3240</v>
      </c>
      <c r="P202" s="5">
        <v>3290</v>
      </c>
      <c r="Q202" s="5">
        <v>3290</v>
      </c>
      <c r="R202" s="5">
        <v>3240</v>
      </c>
      <c r="S202" s="5">
        <v>3290</v>
      </c>
      <c r="T202" s="5">
        <v>3840</v>
      </c>
    </row>
    <row r="203" spans="1:20" s="10" customFormat="1" ht="65.099999999999994" customHeight="1" x14ac:dyDescent="0.3">
      <c r="A203" s="13">
        <v>197</v>
      </c>
      <c r="B203" s="390"/>
      <c r="C203" s="55" t="s">
        <v>2786</v>
      </c>
      <c r="D203" s="56" t="s">
        <v>127</v>
      </c>
      <c r="E203" s="373" t="s">
        <v>1440</v>
      </c>
      <c r="F203" s="53" t="s">
        <v>2782</v>
      </c>
      <c r="G203" s="376" t="s">
        <v>2783</v>
      </c>
      <c r="H203" s="391" t="s">
        <v>55</v>
      </c>
      <c r="I203" s="373"/>
      <c r="J203" s="389" t="s">
        <v>1264</v>
      </c>
      <c r="K203" s="53"/>
      <c r="L203" s="51">
        <v>2037</v>
      </c>
      <c r="M203" s="51">
        <v>2037</v>
      </c>
      <c r="N203" s="51">
        <v>2037</v>
      </c>
      <c r="O203" s="5">
        <v>2119</v>
      </c>
      <c r="P203" s="5">
        <v>2180</v>
      </c>
      <c r="Q203" s="5">
        <v>2180</v>
      </c>
      <c r="R203" s="5">
        <v>2139</v>
      </c>
      <c r="S203" s="5">
        <v>2159</v>
      </c>
      <c r="T203" s="5">
        <v>2281</v>
      </c>
    </row>
    <row r="204" spans="1:20" s="10" customFormat="1" ht="65.099999999999994" customHeight="1" x14ac:dyDescent="0.3">
      <c r="A204" s="13">
        <v>198</v>
      </c>
      <c r="B204" s="390"/>
      <c r="C204" s="55" t="s">
        <v>2784</v>
      </c>
      <c r="D204" s="56" t="s">
        <v>127</v>
      </c>
      <c r="E204" s="373"/>
      <c r="F204" s="53" t="s">
        <v>2785</v>
      </c>
      <c r="G204" s="376"/>
      <c r="H204" s="391"/>
      <c r="I204" s="373"/>
      <c r="J204" s="389"/>
      <c r="K204" s="53"/>
      <c r="L204" s="51">
        <v>3389</v>
      </c>
      <c r="M204" s="51">
        <v>3389</v>
      </c>
      <c r="N204" s="5">
        <v>3389</v>
      </c>
      <c r="O204" s="5">
        <v>3524</v>
      </c>
      <c r="P204" s="5">
        <v>3626</v>
      </c>
      <c r="Q204" s="5">
        <v>3626</v>
      </c>
      <c r="R204" s="5">
        <v>3558</v>
      </c>
      <c r="S204" s="5">
        <v>3592</v>
      </c>
      <c r="T204" s="5">
        <v>3796</v>
      </c>
    </row>
    <row r="205" spans="1:20" s="10" customFormat="1" ht="65.099999999999994" customHeight="1" x14ac:dyDescent="0.3">
      <c r="A205" s="13">
        <v>199</v>
      </c>
      <c r="B205" s="390"/>
      <c r="C205" s="55" t="s">
        <v>2789</v>
      </c>
      <c r="D205" s="56" t="s">
        <v>127</v>
      </c>
      <c r="E205" s="373"/>
      <c r="F205" s="53" t="s">
        <v>2787</v>
      </c>
      <c r="G205" s="376"/>
      <c r="H205" s="391"/>
      <c r="I205" s="373"/>
      <c r="J205" s="389"/>
      <c r="K205" s="53"/>
      <c r="L205" s="51">
        <v>6065</v>
      </c>
      <c r="M205" s="51">
        <v>6065</v>
      </c>
      <c r="N205" s="5">
        <v>6065</v>
      </c>
      <c r="O205" s="5">
        <v>6307</v>
      </c>
      <c r="P205" s="5">
        <v>6489</v>
      </c>
      <c r="Q205" s="5">
        <v>6489</v>
      </c>
      <c r="R205" s="5">
        <v>6368</v>
      </c>
      <c r="S205" s="5">
        <v>6429</v>
      </c>
      <c r="T205" s="5">
        <v>6793</v>
      </c>
    </row>
    <row r="206" spans="1:20" s="10" customFormat="1" ht="65.099999999999994" customHeight="1" x14ac:dyDescent="0.3">
      <c r="A206" s="13">
        <v>200</v>
      </c>
      <c r="B206" s="390"/>
      <c r="C206" s="55" t="s">
        <v>2788</v>
      </c>
      <c r="D206" s="56" t="s">
        <v>127</v>
      </c>
      <c r="E206" s="373"/>
      <c r="F206" s="53" t="s">
        <v>2790</v>
      </c>
      <c r="G206" s="376"/>
      <c r="H206" s="391"/>
      <c r="I206" s="373"/>
      <c r="J206" s="389"/>
      <c r="K206" s="53"/>
      <c r="L206" s="51">
        <v>8087</v>
      </c>
      <c r="M206" s="51">
        <v>8087</v>
      </c>
      <c r="N206" s="5">
        <v>8087</v>
      </c>
      <c r="O206" s="5">
        <v>8329</v>
      </c>
      <c r="P206" s="5">
        <v>8511</v>
      </c>
      <c r="Q206" s="5">
        <v>8511</v>
      </c>
      <c r="R206" s="5">
        <v>8390</v>
      </c>
      <c r="S206" s="5">
        <v>8451</v>
      </c>
      <c r="T206" s="5">
        <v>8815</v>
      </c>
    </row>
    <row r="207" spans="1:20" s="10" customFormat="1" ht="65.099999999999994" customHeight="1" x14ac:dyDescent="0.3">
      <c r="A207" s="13">
        <v>201</v>
      </c>
      <c r="B207" s="390"/>
      <c r="C207" s="55" t="s">
        <v>2216</v>
      </c>
      <c r="D207" s="56" t="s">
        <v>127</v>
      </c>
      <c r="E207" s="373" t="s">
        <v>52</v>
      </c>
      <c r="F207" s="53" t="s">
        <v>2218</v>
      </c>
      <c r="G207" s="376" t="s">
        <v>2221</v>
      </c>
      <c r="H207" s="391" t="s">
        <v>17</v>
      </c>
      <c r="I207" s="373"/>
      <c r="J207" s="389" t="s">
        <v>2222</v>
      </c>
      <c r="K207" s="388" t="s">
        <v>2223</v>
      </c>
      <c r="L207" s="51">
        <v>2200</v>
      </c>
      <c r="M207" s="51">
        <v>2200</v>
      </c>
      <c r="N207" s="51">
        <v>2200</v>
      </c>
      <c r="O207" s="51">
        <v>2200</v>
      </c>
      <c r="P207" s="51">
        <v>2200</v>
      </c>
      <c r="Q207" s="51">
        <v>2200</v>
      </c>
      <c r="R207" s="51">
        <v>2200</v>
      </c>
      <c r="S207" s="51">
        <v>2200</v>
      </c>
      <c r="T207" s="51">
        <v>2200</v>
      </c>
    </row>
    <row r="208" spans="1:20" s="10" customFormat="1" ht="65.099999999999994" customHeight="1" x14ac:dyDescent="0.3">
      <c r="A208" s="13">
        <v>202</v>
      </c>
      <c r="B208" s="390"/>
      <c r="C208" s="55" t="s">
        <v>2215</v>
      </c>
      <c r="D208" s="56" t="s">
        <v>127</v>
      </c>
      <c r="E208" s="373"/>
      <c r="F208" s="53" t="s">
        <v>2219</v>
      </c>
      <c r="G208" s="376"/>
      <c r="H208" s="391"/>
      <c r="I208" s="373"/>
      <c r="J208" s="389"/>
      <c r="K208" s="388"/>
      <c r="L208" s="5">
        <v>1500</v>
      </c>
      <c r="M208" s="5">
        <v>1500</v>
      </c>
      <c r="N208" s="5">
        <v>1500</v>
      </c>
      <c r="O208" s="5">
        <v>1500</v>
      </c>
      <c r="P208" s="5">
        <v>1500</v>
      </c>
      <c r="Q208" s="5">
        <v>1500</v>
      </c>
      <c r="R208" s="5">
        <v>1500</v>
      </c>
      <c r="S208" s="5">
        <v>1500</v>
      </c>
      <c r="T208" s="5">
        <v>1500</v>
      </c>
    </row>
    <row r="209" spans="1:20" s="10" customFormat="1" ht="65.099999999999994" customHeight="1" x14ac:dyDescent="0.3">
      <c r="A209" s="13">
        <v>203</v>
      </c>
      <c r="B209" s="390"/>
      <c r="C209" s="55" t="s">
        <v>2217</v>
      </c>
      <c r="D209" s="56" t="s">
        <v>127</v>
      </c>
      <c r="E209" s="373"/>
      <c r="F209" s="53" t="s">
        <v>2220</v>
      </c>
      <c r="G209" s="376"/>
      <c r="H209" s="391"/>
      <c r="I209" s="373"/>
      <c r="J209" s="389"/>
      <c r="K209" s="388"/>
      <c r="L209" s="51">
        <v>1600</v>
      </c>
      <c r="M209" s="51">
        <v>1600</v>
      </c>
      <c r="N209" s="51">
        <v>1600</v>
      </c>
      <c r="O209" s="51">
        <v>1600</v>
      </c>
      <c r="P209" s="51">
        <v>1600</v>
      </c>
      <c r="Q209" s="51">
        <v>1600</v>
      </c>
      <c r="R209" s="51">
        <v>1600</v>
      </c>
      <c r="S209" s="51">
        <v>1600</v>
      </c>
      <c r="T209" s="51">
        <v>1600</v>
      </c>
    </row>
    <row r="210" spans="1:20" s="10" customFormat="1" ht="86.25" customHeight="1" x14ac:dyDescent="0.3">
      <c r="A210" s="13">
        <v>204</v>
      </c>
      <c r="B210" s="390"/>
      <c r="C210" s="55" t="s">
        <v>2946</v>
      </c>
      <c r="D210" s="56" t="s">
        <v>35</v>
      </c>
      <c r="E210" s="373" t="s">
        <v>1440</v>
      </c>
      <c r="F210" s="53" t="s">
        <v>2947</v>
      </c>
      <c r="G210" s="376" t="s">
        <v>2955</v>
      </c>
      <c r="H210" s="391" t="s">
        <v>17</v>
      </c>
      <c r="I210" s="373"/>
      <c r="J210" s="388" t="s">
        <v>2948</v>
      </c>
      <c r="K210" s="64"/>
      <c r="L210" s="51"/>
      <c r="M210" s="51"/>
      <c r="N210" s="51"/>
      <c r="O210" s="51"/>
      <c r="P210" s="51"/>
      <c r="Q210" s="51"/>
      <c r="R210" s="51"/>
      <c r="S210" s="51"/>
      <c r="T210" s="48">
        <v>51000</v>
      </c>
    </row>
    <row r="211" spans="1:20" s="10" customFormat="1" ht="86.25" customHeight="1" x14ac:dyDescent="0.3">
      <c r="A211" s="13">
        <v>205</v>
      </c>
      <c r="B211" s="390"/>
      <c r="C211" s="55" t="s">
        <v>2946</v>
      </c>
      <c r="D211" s="56" t="s">
        <v>35</v>
      </c>
      <c r="E211" s="373"/>
      <c r="F211" s="53" t="s">
        <v>2949</v>
      </c>
      <c r="G211" s="376"/>
      <c r="H211" s="391"/>
      <c r="I211" s="373"/>
      <c r="J211" s="388"/>
      <c r="K211" s="53"/>
      <c r="L211" s="51"/>
      <c r="M211" s="51"/>
      <c r="N211" s="51"/>
      <c r="O211" s="51"/>
      <c r="P211" s="51"/>
      <c r="Q211" s="51"/>
      <c r="R211" s="51"/>
      <c r="S211" s="51"/>
      <c r="T211" s="48">
        <v>42000</v>
      </c>
    </row>
    <row r="212" spans="1:20" s="10" customFormat="1" ht="81" customHeight="1" x14ac:dyDescent="0.3">
      <c r="A212" s="13">
        <v>206</v>
      </c>
      <c r="B212" s="390"/>
      <c r="C212" s="55" t="s">
        <v>2946</v>
      </c>
      <c r="D212" s="56" t="s">
        <v>35</v>
      </c>
      <c r="E212" s="373"/>
      <c r="F212" s="53" t="s">
        <v>2950</v>
      </c>
      <c r="G212" s="376"/>
      <c r="H212" s="391"/>
      <c r="I212" s="373"/>
      <c r="J212" s="388"/>
      <c r="K212" s="53"/>
      <c r="L212" s="51"/>
      <c r="M212" s="51"/>
      <c r="N212" s="51"/>
      <c r="O212" s="51"/>
      <c r="P212" s="51"/>
      <c r="Q212" s="51"/>
      <c r="R212" s="51"/>
      <c r="S212" s="51"/>
      <c r="T212" s="48">
        <v>46000</v>
      </c>
    </row>
    <row r="213" spans="1:20" s="10" customFormat="1" ht="64.5" customHeight="1" x14ac:dyDescent="0.3">
      <c r="A213" s="13">
        <v>207</v>
      </c>
      <c r="B213" s="390"/>
      <c r="C213" s="55" t="s">
        <v>2951</v>
      </c>
      <c r="D213" s="56" t="s">
        <v>127</v>
      </c>
      <c r="E213" s="373"/>
      <c r="F213" s="53" t="s">
        <v>2952</v>
      </c>
      <c r="G213" s="376"/>
      <c r="H213" s="391"/>
      <c r="I213" s="373"/>
      <c r="J213" s="388"/>
      <c r="K213" s="53"/>
      <c r="L213" s="51"/>
      <c r="M213" s="51"/>
      <c r="N213" s="51"/>
      <c r="O213" s="51"/>
      <c r="P213" s="51"/>
      <c r="Q213" s="51"/>
      <c r="R213" s="51"/>
      <c r="S213" s="51"/>
      <c r="T213" s="48">
        <v>8000</v>
      </c>
    </row>
    <row r="214" spans="1:20" s="10" customFormat="1" ht="56.25" customHeight="1" x14ac:dyDescent="0.3">
      <c r="A214" s="13">
        <v>208</v>
      </c>
      <c r="B214" s="390"/>
      <c r="C214" s="55" t="s">
        <v>2953</v>
      </c>
      <c r="D214" s="56" t="s">
        <v>35</v>
      </c>
      <c r="E214" s="373"/>
      <c r="F214" s="53" t="s">
        <v>2954</v>
      </c>
      <c r="G214" s="376"/>
      <c r="H214" s="391"/>
      <c r="I214" s="373"/>
      <c r="J214" s="388"/>
      <c r="K214" s="53"/>
      <c r="L214" s="51"/>
      <c r="M214" s="51"/>
      <c r="N214" s="51"/>
      <c r="O214" s="51"/>
      <c r="P214" s="51"/>
      <c r="Q214" s="51"/>
      <c r="R214" s="51"/>
      <c r="S214" s="51"/>
      <c r="T214" s="48">
        <v>1900</v>
      </c>
    </row>
    <row r="215" spans="1:20" s="10" customFormat="1" ht="65.099999999999994" customHeight="1" x14ac:dyDescent="0.3">
      <c r="A215" s="13">
        <v>209</v>
      </c>
      <c r="B215" s="390" t="s">
        <v>1225</v>
      </c>
      <c r="C215" s="55" t="s">
        <v>1202</v>
      </c>
      <c r="D215" s="56" t="s">
        <v>14</v>
      </c>
      <c r="E215" s="55" t="s">
        <v>1203</v>
      </c>
      <c r="F215" s="53" t="s">
        <v>1204</v>
      </c>
      <c r="G215" s="376" t="s">
        <v>1205</v>
      </c>
      <c r="H215" s="55" t="s">
        <v>17</v>
      </c>
      <c r="I215" s="408"/>
      <c r="J215" s="389" t="s">
        <v>1264</v>
      </c>
      <c r="K215" s="53" t="s">
        <v>1206</v>
      </c>
      <c r="L215" s="51">
        <v>1480000</v>
      </c>
      <c r="M215" s="51">
        <v>1480000</v>
      </c>
      <c r="N215" s="5">
        <v>1495000</v>
      </c>
      <c r="O215" s="5">
        <v>1495000</v>
      </c>
      <c r="P215" s="5">
        <v>1495000</v>
      </c>
      <c r="Q215" s="5">
        <v>1480000</v>
      </c>
      <c r="R215" s="5">
        <v>1495000</v>
      </c>
      <c r="S215" s="5">
        <v>1495000</v>
      </c>
      <c r="T215" s="5">
        <v>1500000</v>
      </c>
    </row>
    <row r="216" spans="1:20" s="10" customFormat="1" ht="65.099999999999994" customHeight="1" x14ac:dyDescent="0.3">
      <c r="A216" s="13">
        <v>210</v>
      </c>
      <c r="B216" s="390"/>
      <c r="C216" s="54" t="s">
        <v>44</v>
      </c>
      <c r="D216" s="56" t="s">
        <v>14</v>
      </c>
      <c r="E216" s="54" t="s">
        <v>44</v>
      </c>
      <c r="F216" s="53" t="s">
        <v>1207</v>
      </c>
      <c r="G216" s="376"/>
      <c r="H216" s="54" t="s">
        <v>44</v>
      </c>
      <c r="I216" s="408"/>
      <c r="J216" s="389"/>
      <c r="K216" s="53" t="s">
        <v>1206</v>
      </c>
      <c r="L216" s="51">
        <v>1040000</v>
      </c>
      <c r="M216" s="51">
        <v>1040000</v>
      </c>
      <c r="N216" s="5">
        <v>1055000</v>
      </c>
      <c r="O216" s="5">
        <v>1055000</v>
      </c>
      <c r="P216" s="5">
        <v>1055000</v>
      </c>
      <c r="Q216" s="5">
        <v>1040000</v>
      </c>
      <c r="R216" s="5">
        <v>1055000</v>
      </c>
      <c r="S216" s="5">
        <v>1055000</v>
      </c>
      <c r="T216" s="5">
        <v>1060000</v>
      </c>
    </row>
    <row r="217" spans="1:20" s="10" customFormat="1" ht="65.099999999999994" customHeight="1" x14ac:dyDescent="0.3">
      <c r="A217" s="13">
        <v>211</v>
      </c>
      <c r="B217" s="390"/>
      <c r="C217" s="54" t="s">
        <v>44</v>
      </c>
      <c r="D217" s="56" t="s">
        <v>14</v>
      </c>
      <c r="E217" s="54" t="s">
        <v>44</v>
      </c>
      <c r="F217" s="53" t="s">
        <v>1208</v>
      </c>
      <c r="G217" s="376"/>
      <c r="H217" s="54" t="s">
        <v>44</v>
      </c>
      <c r="I217" s="408"/>
      <c r="J217" s="389"/>
      <c r="K217" s="53" t="s">
        <v>1206</v>
      </c>
      <c r="L217" s="51">
        <v>750000</v>
      </c>
      <c r="M217" s="51">
        <v>750000</v>
      </c>
      <c r="N217" s="5">
        <v>765000</v>
      </c>
      <c r="O217" s="5">
        <v>765000</v>
      </c>
      <c r="P217" s="5">
        <v>765000</v>
      </c>
      <c r="Q217" s="5">
        <v>750000</v>
      </c>
      <c r="R217" s="5">
        <v>765000</v>
      </c>
      <c r="S217" s="5">
        <v>765000</v>
      </c>
      <c r="T217" s="5">
        <v>770000</v>
      </c>
    </row>
    <row r="218" spans="1:20" s="10" customFormat="1" ht="65.099999999999994" customHeight="1" x14ac:dyDescent="0.3">
      <c r="A218" s="13">
        <v>212</v>
      </c>
      <c r="B218" s="390"/>
      <c r="C218" s="55" t="s">
        <v>1209</v>
      </c>
      <c r="D218" s="56" t="s">
        <v>14</v>
      </c>
      <c r="E218" s="54" t="s">
        <v>44</v>
      </c>
      <c r="F218" s="53" t="s">
        <v>1204</v>
      </c>
      <c r="G218" s="376"/>
      <c r="H218" s="54" t="s">
        <v>44</v>
      </c>
      <c r="I218" s="408"/>
      <c r="J218" s="389"/>
      <c r="K218" s="53" t="s">
        <v>1206</v>
      </c>
      <c r="L218" s="51">
        <v>1130000</v>
      </c>
      <c r="M218" s="51">
        <v>1130000</v>
      </c>
      <c r="N218" s="5">
        <v>1145000</v>
      </c>
      <c r="O218" s="5">
        <v>1145000</v>
      </c>
      <c r="P218" s="5">
        <v>1145000</v>
      </c>
      <c r="Q218" s="5">
        <v>1130000</v>
      </c>
      <c r="R218" s="5">
        <v>1145000</v>
      </c>
      <c r="S218" s="5">
        <v>1145000</v>
      </c>
      <c r="T218" s="5">
        <v>1150000</v>
      </c>
    </row>
    <row r="219" spans="1:20" s="10" customFormat="1" ht="65.099999999999994" customHeight="1" x14ac:dyDescent="0.3">
      <c r="A219" s="13">
        <v>213</v>
      </c>
      <c r="B219" s="390"/>
      <c r="C219" s="54" t="s">
        <v>44</v>
      </c>
      <c r="D219" s="56" t="s">
        <v>14</v>
      </c>
      <c r="E219" s="54" t="s">
        <v>44</v>
      </c>
      <c r="F219" s="53" t="s">
        <v>1207</v>
      </c>
      <c r="G219" s="376"/>
      <c r="H219" s="54" t="s">
        <v>44</v>
      </c>
      <c r="I219" s="408"/>
      <c r="J219" s="389"/>
      <c r="K219" s="53" t="s">
        <v>1206</v>
      </c>
      <c r="L219" s="51">
        <v>990000</v>
      </c>
      <c r="M219" s="51">
        <v>990000</v>
      </c>
      <c r="N219" s="5">
        <v>1105000</v>
      </c>
      <c r="O219" s="5">
        <v>1105000</v>
      </c>
      <c r="P219" s="5">
        <v>1105000</v>
      </c>
      <c r="Q219" s="5">
        <v>990000</v>
      </c>
      <c r="R219" s="5">
        <v>1105000</v>
      </c>
      <c r="S219" s="5">
        <v>1105000</v>
      </c>
      <c r="T219" s="5">
        <v>1110000</v>
      </c>
    </row>
    <row r="220" spans="1:20" s="10" customFormat="1" ht="65.099999999999994" customHeight="1" x14ac:dyDescent="0.3">
      <c r="A220" s="13">
        <v>214</v>
      </c>
      <c r="B220" s="390"/>
      <c r="C220" s="54" t="s">
        <v>44</v>
      </c>
      <c r="D220" s="56" t="s">
        <v>14</v>
      </c>
      <c r="E220" s="54" t="s">
        <v>44</v>
      </c>
      <c r="F220" s="53" t="s">
        <v>1208</v>
      </c>
      <c r="G220" s="376"/>
      <c r="H220" s="54" t="s">
        <v>44</v>
      </c>
      <c r="I220" s="408"/>
      <c r="J220" s="389"/>
      <c r="K220" s="53" t="s">
        <v>1206</v>
      </c>
      <c r="L220" s="51">
        <v>720000</v>
      </c>
      <c r="M220" s="51">
        <v>720000</v>
      </c>
      <c r="N220" s="5">
        <v>735000</v>
      </c>
      <c r="O220" s="5">
        <v>735000</v>
      </c>
      <c r="P220" s="5">
        <v>735000</v>
      </c>
      <c r="Q220" s="5">
        <v>720000</v>
      </c>
      <c r="R220" s="5">
        <v>735000</v>
      </c>
      <c r="S220" s="5">
        <v>735000</v>
      </c>
      <c r="T220" s="5">
        <v>740000</v>
      </c>
    </row>
    <row r="221" spans="1:20" s="10" customFormat="1" ht="65.099999999999994" customHeight="1" x14ac:dyDescent="0.3">
      <c r="A221" s="13">
        <v>215</v>
      </c>
      <c r="B221" s="390"/>
      <c r="C221" s="55" t="s">
        <v>1210</v>
      </c>
      <c r="D221" s="56" t="s">
        <v>14</v>
      </c>
      <c r="E221" s="54" t="s">
        <v>44</v>
      </c>
      <c r="F221" s="53" t="s">
        <v>1204</v>
      </c>
      <c r="G221" s="376"/>
      <c r="H221" s="54" t="s">
        <v>44</v>
      </c>
      <c r="I221" s="408"/>
      <c r="J221" s="389"/>
      <c r="K221" s="53" t="s">
        <v>1206</v>
      </c>
      <c r="L221" s="51">
        <v>895000</v>
      </c>
      <c r="M221" s="51">
        <v>895000</v>
      </c>
      <c r="N221" s="5">
        <v>910000</v>
      </c>
      <c r="O221" s="5">
        <v>910000</v>
      </c>
      <c r="P221" s="5">
        <v>910000</v>
      </c>
      <c r="Q221" s="5">
        <v>895000</v>
      </c>
      <c r="R221" s="5">
        <v>910000</v>
      </c>
      <c r="S221" s="5">
        <v>910000</v>
      </c>
      <c r="T221" s="5">
        <v>915000</v>
      </c>
    </row>
    <row r="222" spans="1:20" s="10" customFormat="1" ht="65.099999999999994" customHeight="1" x14ac:dyDescent="0.3">
      <c r="A222" s="13">
        <v>216</v>
      </c>
      <c r="B222" s="390"/>
      <c r="C222" s="54" t="s">
        <v>44</v>
      </c>
      <c r="D222" s="56" t="s">
        <v>14</v>
      </c>
      <c r="E222" s="54" t="s">
        <v>44</v>
      </c>
      <c r="F222" s="53" t="s">
        <v>1207</v>
      </c>
      <c r="G222" s="376"/>
      <c r="H222" s="54" t="s">
        <v>44</v>
      </c>
      <c r="I222" s="408"/>
      <c r="J222" s="389"/>
      <c r="K222" s="53" t="s">
        <v>1206</v>
      </c>
      <c r="L222" s="51">
        <v>695000</v>
      </c>
      <c r="M222" s="51">
        <v>695000</v>
      </c>
      <c r="N222" s="5">
        <v>710000</v>
      </c>
      <c r="O222" s="5">
        <v>710000</v>
      </c>
      <c r="P222" s="5">
        <v>710000</v>
      </c>
      <c r="Q222" s="5">
        <v>695000</v>
      </c>
      <c r="R222" s="5">
        <v>710000</v>
      </c>
      <c r="S222" s="5">
        <v>710000</v>
      </c>
      <c r="T222" s="5">
        <v>715000</v>
      </c>
    </row>
    <row r="223" spans="1:20" s="10" customFormat="1" ht="65.099999999999994" customHeight="1" x14ac:dyDescent="0.3">
      <c r="A223" s="13">
        <v>217</v>
      </c>
      <c r="B223" s="390"/>
      <c r="C223" s="54" t="s">
        <v>44</v>
      </c>
      <c r="D223" s="56" t="s">
        <v>14</v>
      </c>
      <c r="E223" s="54" t="s">
        <v>44</v>
      </c>
      <c r="F223" s="53" t="s">
        <v>1208</v>
      </c>
      <c r="G223" s="376"/>
      <c r="H223" s="54" t="s">
        <v>44</v>
      </c>
      <c r="I223" s="408"/>
      <c r="J223" s="389"/>
      <c r="K223" s="53" t="s">
        <v>1206</v>
      </c>
      <c r="L223" s="51">
        <v>610000</v>
      </c>
      <c r="M223" s="51">
        <v>610000</v>
      </c>
      <c r="N223" s="5">
        <v>625000</v>
      </c>
      <c r="O223" s="5">
        <v>625000</v>
      </c>
      <c r="P223" s="5">
        <v>625000</v>
      </c>
      <c r="Q223" s="5">
        <v>610000</v>
      </c>
      <c r="R223" s="5">
        <v>625000</v>
      </c>
      <c r="S223" s="5">
        <v>625000</v>
      </c>
      <c r="T223" s="5">
        <v>630000</v>
      </c>
    </row>
    <row r="224" spans="1:20" s="10" customFormat="1" ht="65.099999999999994" customHeight="1" x14ac:dyDescent="0.3">
      <c r="A224" s="13">
        <v>218</v>
      </c>
      <c r="B224" s="390"/>
      <c r="C224" s="55" t="s">
        <v>1202</v>
      </c>
      <c r="D224" s="56" t="s">
        <v>14</v>
      </c>
      <c r="E224" s="54" t="s">
        <v>44</v>
      </c>
      <c r="F224" s="53" t="s">
        <v>1204</v>
      </c>
      <c r="G224" s="376"/>
      <c r="H224" s="54" t="s">
        <v>44</v>
      </c>
      <c r="I224" s="408"/>
      <c r="J224" s="389"/>
      <c r="K224" s="53" t="s">
        <v>1211</v>
      </c>
      <c r="L224" s="51">
        <v>1847000</v>
      </c>
      <c r="M224" s="51">
        <v>1847000</v>
      </c>
      <c r="N224" s="5">
        <v>1862000</v>
      </c>
      <c r="O224" s="5">
        <v>1862000</v>
      </c>
      <c r="P224" s="5">
        <v>1862000</v>
      </c>
      <c r="Q224" s="5">
        <v>1847000</v>
      </c>
      <c r="R224" s="5">
        <v>1862000</v>
      </c>
      <c r="S224" s="5">
        <v>1862000</v>
      </c>
      <c r="T224" s="5">
        <v>1867000</v>
      </c>
    </row>
    <row r="225" spans="1:20" s="10" customFormat="1" ht="65.099999999999994" customHeight="1" x14ac:dyDescent="0.3">
      <c r="A225" s="13">
        <v>219</v>
      </c>
      <c r="B225" s="390"/>
      <c r="C225" s="54" t="s">
        <v>44</v>
      </c>
      <c r="D225" s="56" t="s">
        <v>14</v>
      </c>
      <c r="E225" s="54" t="s">
        <v>44</v>
      </c>
      <c r="F225" s="53" t="s">
        <v>1207</v>
      </c>
      <c r="G225" s="376"/>
      <c r="H225" s="54" t="s">
        <v>44</v>
      </c>
      <c r="I225" s="408"/>
      <c r="J225" s="389"/>
      <c r="K225" s="53" t="s">
        <v>1211</v>
      </c>
      <c r="L225" s="51">
        <v>1291000</v>
      </c>
      <c r="M225" s="51">
        <v>1291000</v>
      </c>
      <c r="N225" s="5">
        <v>1306000</v>
      </c>
      <c r="O225" s="5">
        <v>1306000</v>
      </c>
      <c r="P225" s="5">
        <v>1306000</v>
      </c>
      <c r="Q225" s="5">
        <v>1291000</v>
      </c>
      <c r="R225" s="5">
        <v>1306000</v>
      </c>
      <c r="S225" s="5">
        <v>1306000</v>
      </c>
      <c r="T225" s="5">
        <v>1311000</v>
      </c>
    </row>
    <row r="226" spans="1:20" s="10" customFormat="1" ht="65.099999999999994" customHeight="1" x14ac:dyDescent="0.3">
      <c r="A226" s="13">
        <v>220</v>
      </c>
      <c r="B226" s="390"/>
      <c r="C226" s="54" t="s">
        <v>44</v>
      </c>
      <c r="D226" s="56" t="s">
        <v>14</v>
      </c>
      <c r="E226" s="54" t="s">
        <v>44</v>
      </c>
      <c r="F226" s="53" t="s">
        <v>1208</v>
      </c>
      <c r="G226" s="376"/>
      <c r="H226" s="54" t="s">
        <v>44</v>
      </c>
      <c r="I226" s="408"/>
      <c r="J226" s="389"/>
      <c r="K226" s="53" t="s">
        <v>1211</v>
      </c>
      <c r="L226" s="51">
        <v>964000</v>
      </c>
      <c r="M226" s="51">
        <v>964000</v>
      </c>
      <c r="N226" s="5">
        <v>979000</v>
      </c>
      <c r="O226" s="5">
        <v>979000</v>
      </c>
      <c r="P226" s="5">
        <v>979000</v>
      </c>
      <c r="Q226" s="5">
        <v>964000</v>
      </c>
      <c r="R226" s="5">
        <v>979000</v>
      </c>
      <c r="S226" s="5">
        <v>979000</v>
      </c>
      <c r="T226" s="5">
        <v>984000</v>
      </c>
    </row>
    <row r="227" spans="1:20" s="10" customFormat="1" ht="65.099999999999994" customHeight="1" x14ac:dyDescent="0.3">
      <c r="A227" s="13">
        <v>221</v>
      </c>
      <c r="B227" s="390"/>
      <c r="C227" s="55" t="s">
        <v>1209</v>
      </c>
      <c r="D227" s="56" t="s">
        <v>14</v>
      </c>
      <c r="E227" s="54" t="s">
        <v>44</v>
      </c>
      <c r="F227" s="53" t="s">
        <v>1204</v>
      </c>
      <c r="G227" s="376"/>
      <c r="H227" s="54" t="s">
        <v>44</v>
      </c>
      <c r="I227" s="408"/>
      <c r="J227" s="389"/>
      <c r="K227" s="53" t="s">
        <v>1211</v>
      </c>
      <c r="L227" s="51">
        <v>1398000</v>
      </c>
      <c r="M227" s="51">
        <v>1398000</v>
      </c>
      <c r="N227" s="5">
        <v>1413000</v>
      </c>
      <c r="O227" s="5">
        <v>1413000</v>
      </c>
      <c r="P227" s="5">
        <v>1413000</v>
      </c>
      <c r="Q227" s="5">
        <v>1398000</v>
      </c>
      <c r="R227" s="5">
        <v>1413000</v>
      </c>
      <c r="S227" s="5">
        <v>1413000</v>
      </c>
      <c r="T227" s="5">
        <v>1418000</v>
      </c>
    </row>
    <row r="228" spans="1:20" s="10" customFormat="1" ht="65.099999999999994" customHeight="1" x14ac:dyDescent="0.3">
      <c r="A228" s="13">
        <v>222</v>
      </c>
      <c r="B228" s="390"/>
      <c r="C228" s="54" t="s">
        <v>44</v>
      </c>
      <c r="D228" s="56" t="s">
        <v>14</v>
      </c>
      <c r="E228" s="54" t="s">
        <v>44</v>
      </c>
      <c r="F228" s="53" t="s">
        <v>1207</v>
      </c>
      <c r="G228" s="376"/>
      <c r="H228" s="54" t="s">
        <v>44</v>
      </c>
      <c r="I228" s="408"/>
      <c r="J228" s="389"/>
      <c r="K228" s="53" t="s">
        <v>1211</v>
      </c>
      <c r="L228" s="51">
        <v>1122000</v>
      </c>
      <c r="M228" s="51">
        <v>1122000</v>
      </c>
      <c r="N228" s="5">
        <v>1137000</v>
      </c>
      <c r="O228" s="5">
        <v>1137000</v>
      </c>
      <c r="P228" s="5">
        <v>1137000</v>
      </c>
      <c r="Q228" s="5">
        <v>1122000</v>
      </c>
      <c r="R228" s="5">
        <v>1137000</v>
      </c>
      <c r="S228" s="5">
        <v>1137000</v>
      </c>
      <c r="T228" s="5">
        <v>1142000</v>
      </c>
    </row>
    <row r="229" spans="1:20" s="10" customFormat="1" ht="65.099999999999994" customHeight="1" x14ac:dyDescent="0.3">
      <c r="A229" s="13">
        <v>223</v>
      </c>
      <c r="B229" s="390"/>
      <c r="C229" s="54" t="s">
        <v>44</v>
      </c>
      <c r="D229" s="56" t="s">
        <v>14</v>
      </c>
      <c r="E229" s="54" t="s">
        <v>44</v>
      </c>
      <c r="F229" s="53" t="s">
        <v>1208</v>
      </c>
      <c r="G229" s="376"/>
      <c r="H229" s="54" t="s">
        <v>44</v>
      </c>
      <c r="I229" s="408"/>
      <c r="J229" s="389"/>
      <c r="K229" s="53" t="s">
        <v>1211</v>
      </c>
      <c r="L229" s="51">
        <v>938000</v>
      </c>
      <c r="M229" s="51">
        <v>938000</v>
      </c>
      <c r="N229" s="5">
        <v>953000</v>
      </c>
      <c r="O229" s="5">
        <v>953000</v>
      </c>
      <c r="P229" s="5">
        <v>953000</v>
      </c>
      <c r="Q229" s="5">
        <v>938000</v>
      </c>
      <c r="R229" s="5">
        <v>953000</v>
      </c>
      <c r="S229" s="5">
        <v>953000</v>
      </c>
      <c r="T229" s="5">
        <v>958000</v>
      </c>
    </row>
    <row r="230" spans="1:20" s="10" customFormat="1" ht="65.099999999999994" customHeight="1" x14ac:dyDescent="0.3">
      <c r="A230" s="13">
        <v>224</v>
      </c>
      <c r="B230" s="390"/>
      <c r="C230" s="55" t="s">
        <v>1210</v>
      </c>
      <c r="D230" s="56" t="s">
        <v>14</v>
      </c>
      <c r="E230" s="54" t="s">
        <v>44</v>
      </c>
      <c r="F230" s="53" t="s">
        <v>1204</v>
      </c>
      <c r="G230" s="376"/>
      <c r="H230" s="54" t="s">
        <v>44</v>
      </c>
      <c r="I230" s="408"/>
      <c r="J230" s="389"/>
      <c r="K230" s="53" t="s">
        <v>1211</v>
      </c>
      <c r="L230" s="51">
        <v>1111000</v>
      </c>
      <c r="M230" s="51">
        <v>1111000</v>
      </c>
      <c r="N230" s="5">
        <v>1125000</v>
      </c>
      <c r="O230" s="5">
        <v>1125000</v>
      </c>
      <c r="P230" s="5">
        <v>1125000</v>
      </c>
      <c r="Q230" s="5">
        <v>1111000</v>
      </c>
      <c r="R230" s="5">
        <v>1125000</v>
      </c>
      <c r="S230" s="5">
        <v>1125000</v>
      </c>
      <c r="T230" s="5">
        <v>1130000</v>
      </c>
    </row>
    <row r="231" spans="1:20" s="10" customFormat="1" ht="65.099999999999994" customHeight="1" x14ac:dyDescent="0.3">
      <c r="A231" s="13">
        <v>225</v>
      </c>
      <c r="B231" s="390"/>
      <c r="C231" s="54" t="s">
        <v>44</v>
      </c>
      <c r="D231" s="56" t="s">
        <v>14</v>
      </c>
      <c r="E231" s="54" t="s">
        <v>44</v>
      </c>
      <c r="F231" s="53" t="s">
        <v>1207</v>
      </c>
      <c r="G231" s="376"/>
      <c r="H231" s="54" t="s">
        <v>44</v>
      </c>
      <c r="I231" s="408"/>
      <c r="J231" s="389"/>
      <c r="K231" s="53" t="s">
        <v>1211</v>
      </c>
      <c r="L231" s="51">
        <v>859000</v>
      </c>
      <c r="M231" s="51">
        <v>859000</v>
      </c>
      <c r="N231" s="5">
        <v>874000</v>
      </c>
      <c r="O231" s="5">
        <v>874000</v>
      </c>
      <c r="P231" s="5">
        <v>874000</v>
      </c>
      <c r="Q231" s="5">
        <v>859000</v>
      </c>
      <c r="R231" s="5">
        <v>874000</v>
      </c>
      <c r="S231" s="5">
        <v>874000</v>
      </c>
      <c r="T231" s="5">
        <v>879000</v>
      </c>
    </row>
    <row r="232" spans="1:20" s="10" customFormat="1" ht="65.099999999999994" customHeight="1" x14ac:dyDescent="0.3">
      <c r="A232" s="13">
        <v>226</v>
      </c>
      <c r="B232" s="390"/>
      <c r="C232" s="54" t="s">
        <v>44</v>
      </c>
      <c r="D232" s="56" t="s">
        <v>14</v>
      </c>
      <c r="E232" s="54" t="s">
        <v>44</v>
      </c>
      <c r="F232" s="53" t="s">
        <v>1208</v>
      </c>
      <c r="G232" s="376"/>
      <c r="H232" s="54" t="s">
        <v>44</v>
      </c>
      <c r="I232" s="408"/>
      <c r="J232" s="389"/>
      <c r="K232" s="53" t="s">
        <v>1211</v>
      </c>
      <c r="L232" s="51">
        <v>754500</v>
      </c>
      <c r="M232" s="51">
        <v>754500</v>
      </c>
      <c r="N232" s="5">
        <v>769500</v>
      </c>
      <c r="O232" s="5">
        <v>769500</v>
      </c>
      <c r="P232" s="5">
        <v>769500</v>
      </c>
      <c r="Q232" s="5">
        <v>754500</v>
      </c>
      <c r="R232" s="5">
        <v>769500</v>
      </c>
      <c r="S232" s="5">
        <v>769500</v>
      </c>
      <c r="T232" s="5">
        <v>774500</v>
      </c>
    </row>
    <row r="233" spans="1:20" s="10" customFormat="1" ht="65.099999999999994" customHeight="1" x14ac:dyDescent="0.3">
      <c r="A233" s="13">
        <v>227</v>
      </c>
      <c r="B233" s="390"/>
      <c r="C233" s="55" t="s">
        <v>1212</v>
      </c>
      <c r="D233" s="56" t="s">
        <v>14</v>
      </c>
      <c r="E233" s="54" t="s">
        <v>44</v>
      </c>
      <c r="F233" s="53" t="s">
        <v>1213</v>
      </c>
      <c r="G233" s="376"/>
      <c r="H233" s="54" t="s">
        <v>44</v>
      </c>
      <c r="I233" s="408"/>
      <c r="J233" s="389"/>
      <c r="K233" s="53" t="s">
        <v>1206</v>
      </c>
      <c r="L233" s="51">
        <v>360000</v>
      </c>
      <c r="M233" s="51">
        <v>360000</v>
      </c>
      <c r="N233" s="5">
        <v>375000</v>
      </c>
      <c r="O233" s="5">
        <v>375000</v>
      </c>
      <c r="P233" s="5">
        <v>375000</v>
      </c>
      <c r="Q233" s="5">
        <v>360000</v>
      </c>
      <c r="R233" s="5">
        <v>375000</v>
      </c>
      <c r="S233" s="5">
        <v>375000</v>
      </c>
      <c r="T233" s="5">
        <v>380000</v>
      </c>
    </row>
    <row r="234" spans="1:20" s="10" customFormat="1" ht="65.099999999999994" customHeight="1" x14ac:dyDescent="0.3">
      <c r="A234" s="13">
        <v>228</v>
      </c>
      <c r="B234" s="390"/>
      <c r="C234" s="54" t="s">
        <v>44</v>
      </c>
      <c r="D234" s="56" t="s">
        <v>14</v>
      </c>
      <c r="E234" s="54" t="s">
        <v>44</v>
      </c>
      <c r="F234" s="53" t="s">
        <v>1214</v>
      </c>
      <c r="G234" s="376"/>
      <c r="H234" s="54" t="s">
        <v>44</v>
      </c>
      <c r="I234" s="408"/>
      <c r="J234" s="389"/>
      <c r="K234" s="53" t="s">
        <v>1206</v>
      </c>
      <c r="L234" s="51">
        <v>330000</v>
      </c>
      <c r="M234" s="51">
        <v>330000</v>
      </c>
      <c r="N234" s="5">
        <v>345000</v>
      </c>
      <c r="O234" s="5">
        <v>345000</v>
      </c>
      <c r="P234" s="5">
        <v>345000</v>
      </c>
      <c r="Q234" s="5">
        <v>330000</v>
      </c>
      <c r="R234" s="5">
        <v>345000</v>
      </c>
      <c r="S234" s="5">
        <v>345000</v>
      </c>
      <c r="T234" s="5">
        <v>350000</v>
      </c>
    </row>
    <row r="235" spans="1:20" s="10" customFormat="1" ht="65.099999999999994" customHeight="1" x14ac:dyDescent="0.3">
      <c r="A235" s="13">
        <v>229</v>
      </c>
      <c r="B235" s="390"/>
      <c r="C235" s="54" t="s">
        <v>44</v>
      </c>
      <c r="D235" s="56" t="s">
        <v>14</v>
      </c>
      <c r="E235" s="54" t="s">
        <v>44</v>
      </c>
      <c r="F235" s="53" t="s">
        <v>1215</v>
      </c>
      <c r="G235" s="376"/>
      <c r="H235" s="54" t="s">
        <v>44</v>
      </c>
      <c r="I235" s="408"/>
      <c r="J235" s="389"/>
      <c r="K235" s="53" t="s">
        <v>1206</v>
      </c>
      <c r="L235" s="51">
        <v>300000</v>
      </c>
      <c r="M235" s="51">
        <v>300000</v>
      </c>
      <c r="N235" s="5">
        <v>315000</v>
      </c>
      <c r="O235" s="5">
        <v>315000</v>
      </c>
      <c r="P235" s="5">
        <v>315000</v>
      </c>
      <c r="Q235" s="5">
        <v>300000</v>
      </c>
      <c r="R235" s="5">
        <v>315000</v>
      </c>
      <c r="S235" s="5">
        <v>315000</v>
      </c>
      <c r="T235" s="5">
        <v>320000</v>
      </c>
    </row>
    <row r="236" spans="1:20" s="10" customFormat="1" ht="65.099999999999994" customHeight="1" x14ac:dyDescent="0.3">
      <c r="A236" s="13">
        <v>230</v>
      </c>
      <c r="B236" s="390"/>
      <c r="C236" s="54" t="s">
        <v>44</v>
      </c>
      <c r="D236" s="56" t="s">
        <v>14</v>
      </c>
      <c r="E236" s="54" t="s">
        <v>44</v>
      </c>
      <c r="F236" s="53" t="s">
        <v>1216</v>
      </c>
      <c r="G236" s="376"/>
      <c r="H236" s="54" t="s">
        <v>44</v>
      </c>
      <c r="I236" s="408"/>
      <c r="J236" s="389"/>
      <c r="K236" s="53" t="s">
        <v>1206</v>
      </c>
      <c r="L236" s="51">
        <v>480000</v>
      </c>
      <c r="M236" s="51">
        <v>480000</v>
      </c>
      <c r="N236" s="5">
        <v>495000</v>
      </c>
      <c r="O236" s="5">
        <v>495000</v>
      </c>
      <c r="P236" s="5">
        <v>495000</v>
      </c>
      <c r="Q236" s="5">
        <v>480000</v>
      </c>
      <c r="R236" s="5">
        <v>495000</v>
      </c>
      <c r="S236" s="5">
        <v>495000</v>
      </c>
      <c r="T236" s="5">
        <v>500000</v>
      </c>
    </row>
    <row r="237" spans="1:20" s="10" customFormat="1" ht="65.099999999999994" customHeight="1" x14ac:dyDescent="0.3">
      <c r="A237" s="13">
        <v>231</v>
      </c>
      <c r="B237" s="390"/>
      <c r="C237" s="55" t="s">
        <v>1217</v>
      </c>
      <c r="D237" s="56" t="s">
        <v>14</v>
      </c>
      <c r="E237" s="54" t="s">
        <v>44</v>
      </c>
      <c r="F237" s="53" t="s">
        <v>1218</v>
      </c>
      <c r="G237" s="376"/>
      <c r="H237" s="54" t="s">
        <v>44</v>
      </c>
      <c r="I237" s="408"/>
      <c r="J237" s="389"/>
      <c r="K237" s="53" t="s">
        <v>1206</v>
      </c>
      <c r="L237" s="51">
        <v>410000</v>
      </c>
      <c r="M237" s="51">
        <v>410000</v>
      </c>
      <c r="N237" s="5">
        <v>425000</v>
      </c>
      <c r="O237" s="5">
        <v>425000</v>
      </c>
      <c r="P237" s="5">
        <v>425000</v>
      </c>
      <c r="Q237" s="5">
        <v>410000</v>
      </c>
      <c r="R237" s="5">
        <v>425000</v>
      </c>
      <c r="S237" s="5">
        <v>425000</v>
      </c>
      <c r="T237" s="5">
        <v>430000</v>
      </c>
    </row>
    <row r="238" spans="1:20" s="10" customFormat="1" ht="65.099999999999994" customHeight="1" x14ac:dyDescent="0.3">
      <c r="A238" s="13">
        <v>232</v>
      </c>
      <c r="B238" s="390"/>
      <c r="C238" s="54" t="s">
        <v>44</v>
      </c>
      <c r="D238" s="56" t="s">
        <v>14</v>
      </c>
      <c r="E238" s="54" t="s">
        <v>44</v>
      </c>
      <c r="F238" s="53" t="s">
        <v>1214</v>
      </c>
      <c r="G238" s="376"/>
      <c r="H238" s="54" t="s">
        <v>44</v>
      </c>
      <c r="I238" s="408"/>
      <c r="J238" s="389"/>
      <c r="K238" s="53" t="s">
        <v>1206</v>
      </c>
      <c r="L238" s="51">
        <v>380000</v>
      </c>
      <c r="M238" s="51">
        <v>380000</v>
      </c>
      <c r="N238" s="5">
        <v>395000</v>
      </c>
      <c r="O238" s="5">
        <v>395000</v>
      </c>
      <c r="P238" s="5">
        <v>395000</v>
      </c>
      <c r="Q238" s="5">
        <v>380000</v>
      </c>
      <c r="R238" s="5">
        <v>395000</v>
      </c>
      <c r="S238" s="5">
        <v>395000</v>
      </c>
      <c r="T238" s="5">
        <v>400000</v>
      </c>
    </row>
    <row r="239" spans="1:20" s="10" customFormat="1" ht="65.099999999999994" customHeight="1" x14ac:dyDescent="0.3">
      <c r="A239" s="13">
        <v>233</v>
      </c>
      <c r="B239" s="390"/>
      <c r="C239" s="54" t="s">
        <v>44</v>
      </c>
      <c r="D239" s="56" t="s">
        <v>14</v>
      </c>
      <c r="E239" s="54" t="s">
        <v>44</v>
      </c>
      <c r="F239" s="53" t="s">
        <v>1219</v>
      </c>
      <c r="G239" s="376"/>
      <c r="H239" s="54" t="s">
        <v>44</v>
      </c>
      <c r="I239" s="408"/>
      <c r="J239" s="389"/>
      <c r="K239" s="53" t="s">
        <v>1206</v>
      </c>
      <c r="L239" s="51">
        <v>350000</v>
      </c>
      <c r="M239" s="51">
        <v>350000</v>
      </c>
      <c r="N239" s="5">
        <v>365000</v>
      </c>
      <c r="O239" s="5">
        <v>365000</v>
      </c>
      <c r="P239" s="5">
        <v>365000</v>
      </c>
      <c r="Q239" s="5">
        <v>350000</v>
      </c>
      <c r="R239" s="5">
        <v>365000</v>
      </c>
      <c r="S239" s="5">
        <v>365000</v>
      </c>
      <c r="T239" s="5">
        <v>370000</v>
      </c>
    </row>
    <row r="240" spans="1:20" s="10" customFormat="1" ht="65.099999999999994" customHeight="1" x14ac:dyDescent="0.3">
      <c r="A240" s="13">
        <v>234</v>
      </c>
      <c r="B240" s="390"/>
      <c r="C240" s="55" t="s">
        <v>1220</v>
      </c>
      <c r="D240" s="56" t="s">
        <v>14</v>
      </c>
      <c r="E240" s="54" t="s">
        <v>44</v>
      </c>
      <c r="F240" s="53" t="s">
        <v>1221</v>
      </c>
      <c r="G240" s="376"/>
      <c r="H240" s="54" t="s">
        <v>44</v>
      </c>
      <c r="I240" s="408"/>
      <c r="J240" s="389"/>
      <c r="K240" s="53" t="s">
        <v>1222</v>
      </c>
      <c r="L240" s="51">
        <v>280000</v>
      </c>
      <c r="M240" s="51">
        <v>280000</v>
      </c>
      <c r="N240" s="5">
        <v>295000</v>
      </c>
      <c r="O240" s="5">
        <v>295000</v>
      </c>
      <c r="P240" s="5">
        <v>295000</v>
      </c>
      <c r="Q240" s="5">
        <v>280000</v>
      </c>
      <c r="R240" s="5">
        <v>295000</v>
      </c>
      <c r="S240" s="5">
        <v>295000</v>
      </c>
      <c r="T240" s="5">
        <v>300000</v>
      </c>
    </row>
    <row r="241" spans="1:20" s="10" customFormat="1" ht="65.099999999999994" customHeight="1" x14ac:dyDescent="0.3">
      <c r="A241" s="13">
        <v>235</v>
      </c>
      <c r="B241" s="390"/>
      <c r="C241" s="54" t="s">
        <v>44</v>
      </c>
      <c r="D241" s="56" t="s">
        <v>14</v>
      </c>
      <c r="E241" s="54" t="s">
        <v>44</v>
      </c>
      <c r="F241" s="53" t="s">
        <v>1223</v>
      </c>
      <c r="G241" s="376"/>
      <c r="H241" s="54" t="s">
        <v>44</v>
      </c>
      <c r="I241" s="408"/>
      <c r="J241" s="389"/>
      <c r="K241" s="53" t="s">
        <v>1222</v>
      </c>
      <c r="L241" s="51">
        <v>240000</v>
      </c>
      <c r="M241" s="51">
        <v>240000</v>
      </c>
      <c r="N241" s="5">
        <v>255000</v>
      </c>
      <c r="O241" s="5">
        <v>255000</v>
      </c>
      <c r="P241" s="5">
        <v>255000</v>
      </c>
      <c r="Q241" s="5">
        <v>240000</v>
      </c>
      <c r="R241" s="5">
        <v>255000</v>
      </c>
      <c r="S241" s="5">
        <v>255000</v>
      </c>
      <c r="T241" s="5">
        <v>260000</v>
      </c>
    </row>
    <row r="242" spans="1:20" s="10" customFormat="1" ht="65.099999999999994" customHeight="1" x14ac:dyDescent="0.3">
      <c r="A242" s="13">
        <v>236</v>
      </c>
      <c r="B242" s="390"/>
      <c r="C242" s="54" t="s">
        <v>44</v>
      </c>
      <c r="D242" s="56" t="s">
        <v>14</v>
      </c>
      <c r="E242" s="54" t="s">
        <v>44</v>
      </c>
      <c r="F242" s="53" t="s">
        <v>1224</v>
      </c>
      <c r="G242" s="376"/>
      <c r="H242" s="54" t="s">
        <v>44</v>
      </c>
      <c r="I242" s="408"/>
      <c r="J242" s="389"/>
      <c r="K242" s="53" t="s">
        <v>1222</v>
      </c>
      <c r="L242" s="51">
        <v>210000</v>
      </c>
      <c r="M242" s="51">
        <v>210000</v>
      </c>
      <c r="N242" s="5">
        <v>225000</v>
      </c>
      <c r="O242" s="5">
        <v>225000</v>
      </c>
      <c r="P242" s="5">
        <v>225000</v>
      </c>
      <c r="Q242" s="5">
        <v>210000</v>
      </c>
      <c r="R242" s="5">
        <v>225000</v>
      </c>
      <c r="S242" s="5">
        <v>225000</v>
      </c>
      <c r="T242" s="5">
        <v>230000</v>
      </c>
    </row>
    <row r="243" spans="1:20" s="10" customFormat="1" ht="105" customHeight="1" x14ac:dyDescent="0.3">
      <c r="A243" s="13">
        <v>237</v>
      </c>
      <c r="B243" s="390"/>
      <c r="C243" s="54" t="s">
        <v>2956</v>
      </c>
      <c r="D243" s="56" t="s">
        <v>14</v>
      </c>
      <c r="E243" s="54" t="s">
        <v>2957</v>
      </c>
      <c r="F243" s="53" t="s">
        <v>2958</v>
      </c>
      <c r="G243" s="376" t="s">
        <v>2959</v>
      </c>
      <c r="H243" s="391" t="s">
        <v>2960</v>
      </c>
      <c r="I243" s="408"/>
      <c r="J243" s="389" t="s">
        <v>2961</v>
      </c>
      <c r="K243" s="53"/>
      <c r="L243" s="51"/>
      <c r="M243" s="51"/>
      <c r="N243" s="5"/>
      <c r="O243" s="5"/>
      <c r="P243" s="5"/>
      <c r="Q243" s="5">
        <v>435000</v>
      </c>
      <c r="R243" s="5"/>
      <c r="S243" s="5"/>
      <c r="T243" s="5"/>
    </row>
    <row r="244" spans="1:20" s="10" customFormat="1" ht="105" customHeight="1" x14ac:dyDescent="0.3">
      <c r="A244" s="13">
        <v>238</v>
      </c>
      <c r="B244" s="390"/>
      <c r="C244" s="54" t="s">
        <v>2962</v>
      </c>
      <c r="D244" s="56" t="s">
        <v>14</v>
      </c>
      <c r="E244" s="54" t="s">
        <v>2957</v>
      </c>
      <c r="F244" s="53" t="s">
        <v>2963</v>
      </c>
      <c r="G244" s="376"/>
      <c r="H244" s="391"/>
      <c r="I244" s="408"/>
      <c r="J244" s="389"/>
      <c r="K244" s="53"/>
      <c r="L244" s="51"/>
      <c r="M244" s="51"/>
      <c r="N244" s="5"/>
      <c r="O244" s="5"/>
      <c r="P244" s="5"/>
      <c r="Q244" s="5">
        <v>380000</v>
      </c>
      <c r="R244" s="5"/>
      <c r="S244" s="5"/>
      <c r="T244" s="5"/>
    </row>
    <row r="245" spans="1:20" s="10" customFormat="1" ht="105" customHeight="1" x14ac:dyDescent="0.3">
      <c r="A245" s="13">
        <v>239</v>
      </c>
      <c r="B245" s="390"/>
      <c r="C245" s="54" t="s">
        <v>2964</v>
      </c>
      <c r="D245" s="56" t="s">
        <v>14</v>
      </c>
      <c r="E245" s="54" t="s">
        <v>2957</v>
      </c>
      <c r="F245" s="53" t="s">
        <v>2965</v>
      </c>
      <c r="G245" s="376"/>
      <c r="H245" s="391"/>
      <c r="I245" s="408"/>
      <c r="J245" s="389"/>
      <c r="K245" s="53"/>
      <c r="L245" s="51"/>
      <c r="M245" s="51"/>
      <c r="N245" s="5"/>
      <c r="O245" s="5"/>
      <c r="P245" s="5"/>
      <c r="Q245" s="5">
        <v>380000</v>
      </c>
      <c r="R245" s="5"/>
      <c r="S245" s="5"/>
      <c r="T245" s="5"/>
    </row>
    <row r="246" spans="1:20" s="10" customFormat="1" ht="105" customHeight="1" x14ac:dyDescent="0.3">
      <c r="A246" s="13">
        <v>240</v>
      </c>
      <c r="B246" s="390"/>
      <c r="C246" s="54" t="s">
        <v>2966</v>
      </c>
      <c r="D246" s="56" t="s">
        <v>14</v>
      </c>
      <c r="E246" s="54" t="s">
        <v>2957</v>
      </c>
      <c r="F246" s="53" t="s">
        <v>2967</v>
      </c>
      <c r="G246" s="376"/>
      <c r="H246" s="391"/>
      <c r="I246" s="408"/>
      <c r="J246" s="389"/>
      <c r="K246" s="53"/>
      <c r="L246" s="51"/>
      <c r="M246" s="51"/>
      <c r="N246" s="5"/>
      <c r="O246" s="5"/>
      <c r="P246" s="5"/>
      <c r="Q246" s="5">
        <v>585000</v>
      </c>
      <c r="R246" s="5"/>
      <c r="S246" s="5"/>
      <c r="T246" s="5"/>
    </row>
    <row r="247" spans="1:20" s="10" customFormat="1" ht="105" customHeight="1" x14ac:dyDescent="0.3">
      <c r="A247" s="13">
        <v>241</v>
      </c>
      <c r="B247" s="390"/>
      <c r="C247" s="54" t="s">
        <v>2968</v>
      </c>
      <c r="D247" s="56" t="s">
        <v>14</v>
      </c>
      <c r="E247" s="54" t="s">
        <v>2957</v>
      </c>
      <c r="F247" s="53" t="s">
        <v>2969</v>
      </c>
      <c r="G247" s="376"/>
      <c r="H247" s="391"/>
      <c r="I247" s="408"/>
      <c r="J247" s="389"/>
      <c r="K247" s="53"/>
      <c r="L247" s="51"/>
      <c r="M247" s="51"/>
      <c r="N247" s="5"/>
      <c r="O247" s="5"/>
      <c r="P247" s="5"/>
      <c r="Q247" s="5">
        <v>490000</v>
      </c>
      <c r="R247" s="5"/>
      <c r="S247" s="5"/>
      <c r="T247" s="5"/>
    </row>
    <row r="248" spans="1:20" s="10" customFormat="1" ht="105" customHeight="1" x14ac:dyDescent="0.3">
      <c r="A248" s="13">
        <v>242</v>
      </c>
      <c r="B248" s="390"/>
      <c r="C248" s="54" t="s">
        <v>2970</v>
      </c>
      <c r="D248" s="56" t="s">
        <v>14</v>
      </c>
      <c r="E248" s="54" t="s">
        <v>2957</v>
      </c>
      <c r="F248" s="53" t="s">
        <v>2971</v>
      </c>
      <c r="G248" s="376"/>
      <c r="H248" s="391"/>
      <c r="I248" s="408"/>
      <c r="J248" s="389"/>
      <c r="K248" s="53"/>
      <c r="L248" s="51"/>
      <c r="M248" s="51"/>
      <c r="N248" s="5"/>
      <c r="O248" s="5"/>
      <c r="P248" s="5"/>
      <c r="Q248" s="5">
        <v>490000</v>
      </c>
      <c r="R248" s="5"/>
      <c r="S248" s="5"/>
      <c r="T248" s="5"/>
    </row>
    <row r="249" spans="1:20" s="10" customFormat="1" ht="65.099999999999994" customHeight="1" x14ac:dyDescent="0.3">
      <c r="A249" s="13">
        <v>243</v>
      </c>
      <c r="B249" s="390" t="s">
        <v>12</v>
      </c>
      <c r="C249" s="55" t="s">
        <v>140</v>
      </c>
      <c r="D249" s="56" t="s">
        <v>127</v>
      </c>
      <c r="E249" s="373" t="s">
        <v>141</v>
      </c>
      <c r="F249" s="53" t="s">
        <v>142</v>
      </c>
      <c r="G249" s="376" t="s">
        <v>41</v>
      </c>
      <c r="H249" s="55" t="s">
        <v>17</v>
      </c>
      <c r="I249" s="55"/>
      <c r="J249" s="389" t="s">
        <v>1264</v>
      </c>
      <c r="K249" s="53"/>
      <c r="L249" s="51">
        <v>9203.7037037037026</v>
      </c>
      <c r="M249" s="51">
        <v>9203.7037037037026</v>
      </c>
      <c r="N249" s="5">
        <v>9387.7777777777774</v>
      </c>
      <c r="O249" s="5">
        <v>9571.8518518518504</v>
      </c>
      <c r="P249" s="5">
        <v>9847.9629629629617</v>
      </c>
      <c r="Q249" s="5">
        <v>9847.9629629629617</v>
      </c>
      <c r="R249" s="5">
        <v>9663.8888888888887</v>
      </c>
      <c r="S249" s="5">
        <v>9755.9259259259252</v>
      </c>
      <c r="T249" s="5">
        <v>10308.148148148148</v>
      </c>
    </row>
    <row r="250" spans="1:20" s="10" customFormat="1" ht="65.099999999999994" customHeight="1" x14ac:dyDescent="0.3">
      <c r="A250" s="13">
        <v>244</v>
      </c>
      <c r="B250" s="390"/>
      <c r="C250" s="55" t="s">
        <v>143</v>
      </c>
      <c r="D250" s="56" t="s">
        <v>127</v>
      </c>
      <c r="E250" s="373"/>
      <c r="F250" s="53" t="s">
        <v>142</v>
      </c>
      <c r="G250" s="376"/>
      <c r="H250" s="54" t="s">
        <v>44</v>
      </c>
      <c r="I250" s="55"/>
      <c r="J250" s="389"/>
      <c r="K250" s="53"/>
      <c r="L250" s="51">
        <v>9879.6296296296277</v>
      </c>
      <c r="M250" s="51">
        <v>9879.6296296296277</v>
      </c>
      <c r="N250" s="5">
        <v>10077.222222222221</v>
      </c>
      <c r="O250" s="5">
        <v>10274.814814814814</v>
      </c>
      <c r="P250" s="5">
        <v>10571.203703703703</v>
      </c>
      <c r="Q250" s="5">
        <v>10571.203703703703</v>
      </c>
      <c r="R250" s="5">
        <v>10373.611111111109</v>
      </c>
      <c r="S250" s="5">
        <v>10472.407407407405</v>
      </c>
      <c r="T250" s="5">
        <v>11065.185185185184</v>
      </c>
    </row>
    <row r="251" spans="1:20" s="10" customFormat="1" ht="65.099999999999994" customHeight="1" x14ac:dyDescent="0.3">
      <c r="A251" s="13">
        <v>245</v>
      </c>
      <c r="B251" s="390"/>
      <c r="C251" s="55" t="s">
        <v>144</v>
      </c>
      <c r="D251" s="56" t="s">
        <v>127</v>
      </c>
      <c r="E251" s="373"/>
      <c r="F251" s="53" t="s">
        <v>142</v>
      </c>
      <c r="G251" s="376"/>
      <c r="H251" s="54" t="s">
        <v>44</v>
      </c>
      <c r="I251" s="55"/>
      <c r="J251" s="389"/>
      <c r="K251" s="53"/>
      <c r="L251" s="51">
        <v>11111.111111111109</v>
      </c>
      <c r="M251" s="51">
        <v>11111.111111111109</v>
      </c>
      <c r="N251" s="5">
        <v>11333.333333333332</v>
      </c>
      <c r="O251" s="5">
        <v>11555.555555555555</v>
      </c>
      <c r="P251" s="5">
        <v>11888.888888888889</v>
      </c>
      <c r="Q251" s="5">
        <v>11888.888888888889</v>
      </c>
      <c r="R251" s="5">
        <v>11666.666666666666</v>
      </c>
      <c r="S251" s="5">
        <v>11777.777777777777</v>
      </c>
      <c r="T251" s="5">
        <v>12444.444444444443</v>
      </c>
    </row>
    <row r="252" spans="1:20" s="10" customFormat="1" ht="65.099999999999994" customHeight="1" x14ac:dyDescent="0.3">
      <c r="A252" s="13">
        <v>246</v>
      </c>
      <c r="B252" s="390"/>
      <c r="C252" s="55" t="s">
        <v>145</v>
      </c>
      <c r="D252" s="56" t="s">
        <v>127</v>
      </c>
      <c r="E252" s="373"/>
      <c r="F252" s="53" t="s">
        <v>142</v>
      </c>
      <c r="G252" s="376"/>
      <c r="H252" s="54" t="s">
        <v>44</v>
      </c>
      <c r="I252" s="55"/>
      <c r="J252" s="389"/>
      <c r="K252" s="53"/>
      <c r="L252" s="51">
        <v>7916.6666666666661</v>
      </c>
      <c r="M252" s="51">
        <v>7916.6666666666661</v>
      </c>
      <c r="N252" s="5">
        <v>8074.9999999999991</v>
      </c>
      <c r="O252" s="5">
        <v>8233.3333333333321</v>
      </c>
      <c r="P252" s="5">
        <v>8470.8333333333339</v>
      </c>
      <c r="Q252" s="5">
        <v>8470.8333333333339</v>
      </c>
      <c r="R252" s="5">
        <v>8312.5</v>
      </c>
      <c r="S252" s="5">
        <v>8391.6666666666661</v>
      </c>
      <c r="T252" s="5">
        <v>8866.6666666666661</v>
      </c>
    </row>
    <row r="253" spans="1:20" s="10" customFormat="1" ht="65.099999999999994" customHeight="1" x14ac:dyDescent="0.3">
      <c r="A253" s="13">
        <v>247</v>
      </c>
      <c r="B253" s="390"/>
      <c r="C253" s="55" t="s">
        <v>146</v>
      </c>
      <c r="D253" s="56" t="s">
        <v>127</v>
      </c>
      <c r="E253" s="373"/>
      <c r="F253" s="53" t="s">
        <v>142</v>
      </c>
      <c r="G253" s="376"/>
      <c r="H253" s="54" t="s">
        <v>44</v>
      </c>
      <c r="I253" s="55"/>
      <c r="J253" s="389"/>
      <c r="K253" s="53"/>
      <c r="L253" s="51">
        <v>8564.8148148148139</v>
      </c>
      <c r="M253" s="51">
        <v>8564.8148148148139</v>
      </c>
      <c r="N253" s="5">
        <v>8736.1111111111095</v>
      </c>
      <c r="O253" s="5">
        <v>8907.4074074074069</v>
      </c>
      <c r="P253" s="5">
        <v>9164.3518518518522</v>
      </c>
      <c r="Q253" s="5">
        <v>9164.3518518518522</v>
      </c>
      <c r="R253" s="5">
        <v>8993.0555555555547</v>
      </c>
      <c r="S253" s="5">
        <v>9078.7037037037026</v>
      </c>
      <c r="T253" s="5">
        <v>9592.5925925925931</v>
      </c>
    </row>
    <row r="254" spans="1:20" s="10" customFormat="1" ht="65.099999999999994" customHeight="1" x14ac:dyDescent="0.3">
      <c r="A254" s="13">
        <v>248</v>
      </c>
      <c r="B254" s="390"/>
      <c r="C254" s="55" t="s">
        <v>1384</v>
      </c>
      <c r="D254" s="56" t="s">
        <v>127</v>
      </c>
      <c r="E254" s="373"/>
      <c r="F254" s="53" t="s">
        <v>142</v>
      </c>
      <c r="G254" s="376"/>
      <c r="H254" s="54" t="s">
        <v>44</v>
      </c>
      <c r="I254" s="55"/>
      <c r="J254" s="389"/>
      <c r="K254" s="53"/>
      <c r="L254" s="51">
        <v>9699.074074074073</v>
      </c>
      <c r="M254" s="51">
        <v>9699.074074074073</v>
      </c>
      <c r="N254" s="5">
        <v>9893.0555555555547</v>
      </c>
      <c r="O254" s="5">
        <v>10087.037037037036</v>
      </c>
      <c r="P254" s="5">
        <v>10378.009259259259</v>
      </c>
      <c r="Q254" s="5">
        <v>10378.009259259259</v>
      </c>
      <c r="R254" s="5">
        <v>10184.027777777777</v>
      </c>
      <c r="S254" s="5">
        <v>10281.018518518518</v>
      </c>
      <c r="T254" s="5">
        <v>10862.962962962964</v>
      </c>
    </row>
    <row r="255" spans="1:20" s="10" customFormat="1" ht="65.099999999999994" customHeight="1" x14ac:dyDescent="0.3">
      <c r="A255" s="13">
        <v>249</v>
      </c>
      <c r="B255" s="390"/>
      <c r="C255" s="55" t="s">
        <v>1385</v>
      </c>
      <c r="D255" s="56" t="s">
        <v>127</v>
      </c>
      <c r="E255" s="373" t="s">
        <v>141</v>
      </c>
      <c r="F255" s="53" t="s">
        <v>1246</v>
      </c>
      <c r="G255" s="376" t="s">
        <v>1295</v>
      </c>
      <c r="H255" s="55"/>
      <c r="I255" s="55" t="s">
        <v>1245</v>
      </c>
      <c r="J255" s="389" t="s">
        <v>1264</v>
      </c>
      <c r="K255" s="53"/>
      <c r="L255" s="51">
        <v>8428</v>
      </c>
      <c r="M255" s="51">
        <v>8428</v>
      </c>
      <c r="N255" s="5">
        <v>8478</v>
      </c>
      <c r="O255" s="5">
        <v>8428</v>
      </c>
      <c r="P255" s="5">
        <v>8428</v>
      </c>
      <c r="Q255" s="5">
        <v>8878</v>
      </c>
      <c r="R255" s="5">
        <v>8478</v>
      </c>
      <c r="S255" s="5">
        <v>8428</v>
      </c>
      <c r="T255" s="5">
        <v>9178</v>
      </c>
    </row>
    <row r="256" spans="1:20" s="10" customFormat="1" ht="65.099999999999994" customHeight="1" x14ac:dyDescent="0.3">
      <c r="A256" s="13">
        <v>250</v>
      </c>
      <c r="B256" s="390"/>
      <c r="C256" s="55" t="s">
        <v>1386</v>
      </c>
      <c r="D256" s="56" t="s">
        <v>35</v>
      </c>
      <c r="E256" s="373"/>
      <c r="F256" s="65" t="s">
        <v>44</v>
      </c>
      <c r="G256" s="376"/>
      <c r="H256" s="55"/>
      <c r="I256" s="54" t="s">
        <v>44</v>
      </c>
      <c r="J256" s="389"/>
      <c r="K256" s="53"/>
      <c r="L256" s="51">
        <v>8891</v>
      </c>
      <c r="M256" s="51">
        <v>8891</v>
      </c>
      <c r="N256" s="5">
        <v>8941</v>
      </c>
      <c r="O256" s="5">
        <v>8891</v>
      </c>
      <c r="P256" s="5">
        <v>8891</v>
      </c>
      <c r="Q256" s="5">
        <v>9341</v>
      </c>
      <c r="R256" s="5">
        <v>8941</v>
      </c>
      <c r="S256" s="5">
        <v>8891</v>
      </c>
      <c r="T256" s="5">
        <v>9641</v>
      </c>
    </row>
    <row r="257" spans="1:20" s="10" customFormat="1" ht="65.099999999999994" customHeight="1" x14ac:dyDescent="0.3">
      <c r="A257" s="13">
        <v>251</v>
      </c>
      <c r="B257" s="390"/>
      <c r="C257" s="55" t="s">
        <v>1387</v>
      </c>
      <c r="D257" s="56" t="s">
        <v>35</v>
      </c>
      <c r="E257" s="373"/>
      <c r="F257" s="65" t="s">
        <v>44</v>
      </c>
      <c r="G257" s="376"/>
      <c r="H257" s="55"/>
      <c r="I257" s="54" t="s">
        <v>44</v>
      </c>
      <c r="J257" s="389"/>
      <c r="K257" s="53"/>
      <c r="L257" s="51">
        <v>8891</v>
      </c>
      <c r="M257" s="51">
        <v>8891</v>
      </c>
      <c r="N257" s="5">
        <v>8941</v>
      </c>
      <c r="O257" s="5">
        <v>8891</v>
      </c>
      <c r="P257" s="5">
        <v>8891</v>
      </c>
      <c r="Q257" s="5">
        <v>9341</v>
      </c>
      <c r="R257" s="5">
        <v>8941</v>
      </c>
      <c r="S257" s="5">
        <v>8891</v>
      </c>
      <c r="T257" s="5">
        <v>9641</v>
      </c>
    </row>
    <row r="258" spans="1:20" s="10" customFormat="1" ht="65.099999999999994" customHeight="1" x14ac:dyDescent="0.3">
      <c r="A258" s="13">
        <v>252</v>
      </c>
      <c r="B258" s="390"/>
      <c r="C258" s="55" t="s">
        <v>1388</v>
      </c>
      <c r="D258" s="56" t="s">
        <v>35</v>
      </c>
      <c r="E258" s="373"/>
      <c r="F258" s="65" t="s">
        <v>44</v>
      </c>
      <c r="G258" s="376"/>
      <c r="H258" s="55"/>
      <c r="I258" s="54" t="s">
        <v>44</v>
      </c>
      <c r="J258" s="389"/>
      <c r="K258" s="53"/>
      <c r="L258" s="51">
        <v>9354</v>
      </c>
      <c r="M258" s="51">
        <v>9354</v>
      </c>
      <c r="N258" s="5">
        <v>9404</v>
      </c>
      <c r="O258" s="5">
        <v>9354</v>
      </c>
      <c r="P258" s="5">
        <v>9354</v>
      </c>
      <c r="Q258" s="5">
        <v>9804</v>
      </c>
      <c r="R258" s="5">
        <v>9404</v>
      </c>
      <c r="S258" s="5">
        <v>9354</v>
      </c>
      <c r="T258" s="5">
        <v>10104</v>
      </c>
    </row>
    <row r="259" spans="1:20" s="10" customFormat="1" ht="65.099999999999994" customHeight="1" x14ac:dyDescent="0.3">
      <c r="A259" s="13">
        <v>253</v>
      </c>
      <c r="B259" s="390"/>
      <c r="C259" s="55" t="s">
        <v>1389</v>
      </c>
      <c r="D259" s="56" t="s">
        <v>35</v>
      </c>
      <c r="E259" s="373"/>
      <c r="F259" s="65" t="s">
        <v>44</v>
      </c>
      <c r="G259" s="376"/>
      <c r="H259" s="55"/>
      <c r="I259" s="54" t="s">
        <v>44</v>
      </c>
      <c r="J259" s="389"/>
      <c r="K259" s="53"/>
      <c r="L259" s="51">
        <v>9354</v>
      </c>
      <c r="M259" s="51">
        <v>9354</v>
      </c>
      <c r="N259" s="5">
        <v>9404</v>
      </c>
      <c r="O259" s="5">
        <v>9354</v>
      </c>
      <c r="P259" s="5">
        <v>9354</v>
      </c>
      <c r="Q259" s="5">
        <v>9804</v>
      </c>
      <c r="R259" s="5">
        <v>9404</v>
      </c>
      <c r="S259" s="5">
        <v>9354</v>
      </c>
      <c r="T259" s="5">
        <v>10104</v>
      </c>
    </row>
    <row r="260" spans="1:20" s="10" customFormat="1" ht="65.099999999999994" customHeight="1" x14ac:dyDescent="0.3">
      <c r="A260" s="13">
        <v>254</v>
      </c>
      <c r="B260" s="390"/>
      <c r="C260" s="55" t="s">
        <v>1390</v>
      </c>
      <c r="D260" s="56" t="s">
        <v>35</v>
      </c>
      <c r="E260" s="373"/>
      <c r="F260" s="65" t="s">
        <v>44</v>
      </c>
      <c r="G260" s="376"/>
      <c r="H260" s="55"/>
      <c r="I260" s="54" t="s">
        <v>44</v>
      </c>
      <c r="J260" s="389"/>
      <c r="K260" s="53"/>
      <c r="L260" s="51">
        <v>9817</v>
      </c>
      <c r="M260" s="51">
        <v>9817</v>
      </c>
      <c r="N260" s="5">
        <v>9867</v>
      </c>
      <c r="O260" s="5">
        <v>9817</v>
      </c>
      <c r="P260" s="5">
        <v>9817</v>
      </c>
      <c r="Q260" s="5">
        <v>10267</v>
      </c>
      <c r="R260" s="5">
        <v>9867</v>
      </c>
      <c r="S260" s="5">
        <v>9817</v>
      </c>
      <c r="T260" s="5">
        <v>10567</v>
      </c>
    </row>
    <row r="261" spans="1:20" s="10" customFormat="1" ht="65.099999999999994" customHeight="1" x14ac:dyDescent="0.3">
      <c r="A261" s="13">
        <v>255</v>
      </c>
      <c r="B261" s="390"/>
      <c r="C261" s="55" t="s">
        <v>1391</v>
      </c>
      <c r="D261" s="56" t="s">
        <v>35</v>
      </c>
      <c r="E261" s="373"/>
      <c r="F261" s="65" t="s">
        <v>44</v>
      </c>
      <c r="G261" s="376"/>
      <c r="H261" s="55"/>
      <c r="I261" s="54" t="s">
        <v>44</v>
      </c>
      <c r="J261" s="389"/>
      <c r="K261" s="53"/>
      <c r="L261" s="51">
        <v>9817</v>
      </c>
      <c r="M261" s="51">
        <v>9817</v>
      </c>
      <c r="N261" s="5">
        <v>9867</v>
      </c>
      <c r="O261" s="5">
        <v>9817</v>
      </c>
      <c r="P261" s="5">
        <v>9817</v>
      </c>
      <c r="Q261" s="5">
        <v>10267</v>
      </c>
      <c r="R261" s="5">
        <v>9867</v>
      </c>
      <c r="S261" s="5">
        <v>9817</v>
      </c>
      <c r="T261" s="5">
        <v>10567</v>
      </c>
    </row>
    <row r="262" spans="1:20" s="10" customFormat="1" ht="65.099999999999994" customHeight="1" x14ac:dyDescent="0.3">
      <c r="A262" s="13">
        <v>256</v>
      </c>
      <c r="B262" s="390"/>
      <c r="C262" s="55" t="s">
        <v>1458</v>
      </c>
      <c r="D262" s="56" t="s">
        <v>35</v>
      </c>
      <c r="E262" s="55" t="s">
        <v>1459</v>
      </c>
      <c r="F262" s="65" t="s">
        <v>142</v>
      </c>
      <c r="G262" s="469" t="s">
        <v>1460</v>
      </c>
      <c r="H262" s="373" t="s">
        <v>1461</v>
      </c>
      <c r="I262" s="391"/>
      <c r="J262" s="389" t="s">
        <v>1264</v>
      </c>
      <c r="K262" s="53"/>
      <c r="L262" s="51">
        <v>8376.6850000000013</v>
      </c>
      <c r="M262" s="51">
        <v>8376.6850000000013</v>
      </c>
      <c r="N262" s="5">
        <v>8376.6850000000013</v>
      </c>
      <c r="O262" s="5">
        <v>8426.6850000000013</v>
      </c>
      <c r="P262" s="5">
        <v>8426.6850000000013</v>
      </c>
      <c r="Q262" s="5">
        <v>8426.6850000000013</v>
      </c>
      <c r="R262" s="5">
        <v>8376.6850000000013</v>
      </c>
      <c r="S262" s="5">
        <v>8426.6850000000013</v>
      </c>
      <c r="T262" s="5">
        <v>9076.6850000000013</v>
      </c>
    </row>
    <row r="263" spans="1:20" s="10" customFormat="1" ht="65.099999999999994" customHeight="1" x14ac:dyDescent="0.3">
      <c r="A263" s="13">
        <v>257</v>
      </c>
      <c r="B263" s="390"/>
      <c r="C263" s="55" t="s">
        <v>1462</v>
      </c>
      <c r="D263" s="56" t="s">
        <v>35</v>
      </c>
      <c r="E263" s="55" t="s">
        <v>1459</v>
      </c>
      <c r="F263" s="65" t="s">
        <v>142</v>
      </c>
      <c r="G263" s="469"/>
      <c r="H263" s="373"/>
      <c r="I263" s="391"/>
      <c r="J263" s="389"/>
      <c r="K263" s="53"/>
      <c r="L263" s="51">
        <v>9072.6849999999995</v>
      </c>
      <c r="M263" s="51">
        <v>9072.6849999999995</v>
      </c>
      <c r="N263" s="5">
        <v>9072.6849999999995</v>
      </c>
      <c r="O263" s="5">
        <v>9122.6849999999995</v>
      </c>
      <c r="P263" s="5">
        <v>9122.6849999999995</v>
      </c>
      <c r="Q263" s="5">
        <v>9122.6849999999995</v>
      </c>
      <c r="R263" s="5">
        <v>9072.6849999999995</v>
      </c>
      <c r="S263" s="5">
        <v>9122.6849999999995</v>
      </c>
      <c r="T263" s="5">
        <v>9772.6849999999995</v>
      </c>
    </row>
    <row r="264" spans="1:20" s="10" customFormat="1" ht="65.099999999999994" customHeight="1" x14ac:dyDescent="0.3">
      <c r="A264" s="13">
        <v>258</v>
      </c>
      <c r="B264" s="390"/>
      <c r="C264" s="55" t="s">
        <v>1463</v>
      </c>
      <c r="D264" s="56" t="s">
        <v>35</v>
      </c>
      <c r="E264" s="55" t="s">
        <v>1459</v>
      </c>
      <c r="F264" s="65" t="s">
        <v>142</v>
      </c>
      <c r="G264" s="469"/>
      <c r="H264" s="373"/>
      <c r="I264" s="391"/>
      <c r="J264" s="389"/>
      <c r="K264" s="53"/>
      <c r="L264" s="51">
        <v>9936.6849999999995</v>
      </c>
      <c r="M264" s="51">
        <v>9936.6849999999995</v>
      </c>
      <c r="N264" s="5">
        <v>9936.6849999999995</v>
      </c>
      <c r="O264" s="5">
        <v>9986.6849999999995</v>
      </c>
      <c r="P264" s="5">
        <v>9986.6849999999995</v>
      </c>
      <c r="Q264" s="5">
        <v>9986.6849999999995</v>
      </c>
      <c r="R264" s="5">
        <v>9936.6849999999995</v>
      </c>
      <c r="S264" s="5">
        <v>9986.6849999999995</v>
      </c>
      <c r="T264" s="5">
        <v>10636.684999999999</v>
      </c>
    </row>
    <row r="265" spans="1:20" s="10" customFormat="1" ht="65.099999999999994" customHeight="1" x14ac:dyDescent="0.3">
      <c r="A265" s="13">
        <v>259</v>
      </c>
      <c r="B265" s="390"/>
      <c r="C265" s="55" t="s">
        <v>1695</v>
      </c>
      <c r="D265" s="56" t="s">
        <v>127</v>
      </c>
      <c r="E265" s="55" t="s">
        <v>141</v>
      </c>
      <c r="F265" s="65" t="s">
        <v>1696</v>
      </c>
      <c r="G265" s="469" t="s">
        <v>1691</v>
      </c>
      <c r="H265" s="55" t="s">
        <v>17</v>
      </c>
      <c r="I265" s="54"/>
      <c r="J265" s="389" t="s">
        <v>1264</v>
      </c>
      <c r="K265" s="53"/>
      <c r="L265" s="51">
        <v>8240.7407407407409</v>
      </c>
      <c r="M265" s="51">
        <v>8240.7407407407409</v>
      </c>
      <c r="N265" s="5">
        <v>8287.0370370370365</v>
      </c>
      <c r="O265" s="5">
        <v>8240.7407407407409</v>
      </c>
      <c r="P265" s="5">
        <v>8240.7407407407409</v>
      </c>
      <c r="Q265" s="5">
        <v>8703.7037037037026</v>
      </c>
      <c r="R265" s="5">
        <v>8287.0370370370365</v>
      </c>
      <c r="S265" s="5">
        <v>8240.7407407407409</v>
      </c>
      <c r="T265" s="5">
        <v>8981.4814814814818</v>
      </c>
    </row>
    <row r="266" spans="1:20" s="10" customFormat="1" ht="65.099999999999994" customHeight="1" x14ac:dyDescent="0.3">
      <c r="A266" s="13">
        <v>260</v>
      </c>
      <c r="B266" s="390"/>
      <c r="C266" s="55" t="s">
        <v>1697</v>
      </c>
      <c r="D266" s="56" t="s">
        <v>127</v>
      </c>
      <c r="E266" s="55" t="s">
        <v>141</v>
      </c>
      <c r="F266" s="65" t="s">
        <v>1696</v>
      </c>
      <c r="G266" s="469"/>
      <c r="H266" s="55" t="s">
        <v>17</v>
      </c>
      <c r="I266" s="54"/>
      <c r="J266" s="389"/>
      <c r="K266" s="53"/>
      <c r="L266" s="51">
        <v>8703.7037037037026</v>
      </c>
      <c r="M266" s="51">
        <v>8703.7037037037026</v>
      </c>
      <c r="N266" s="5">
        <v>8750</v>
      </c>
      <c r="O266" s="5">
        <v>8703.7037037037026</v>
      </c>
      <c r="P266" s="5">
        <v>8703.7037037037026</v>
      </c>
      <c r="Q266" s="5">
        <v>9166.6666666666661</v>
      </c>
      <c r="R266" s="5">
        <v>8750</v>
      </c>
      <c r="S266" s="5">
        <v>8703.7037037037026</v>
      </c>
      <c r="T266" s="5">
        <v>9444.4444444444434</v>
      </c>
    </row>
    <row r="267" spans="1:20" s="10" customFormat="1" ht="65.099999999999994" customHeight="1" x14ac:dyDescent="0.3">
      <c r="A267" s="13">
        <v>261</v>
      </c>
      <c r="B267" s="390"/>
      <c r="C267" s="55" t="s">
        <v>1698</v>
      </c>
      <c r="D267" s="56" t="s">
        <v>127</v>
      </c>
      <c r="E267" s="55" t="s">
        <v>141</v>
      </c>
      <c r="F267" s="65" t="s">
        <v>1696</v>
      </c>
      <c r="G267" s="469"/>
      <c r="H267" s="55" t="s">
        <v>17</v>
      </c>
      <c r="I267" s="54"/>
      <c r="J267" s="389"/>
      <c r="K267" s="53"/>
      <c r="L267" s="51">
        <v>9166.6666666666661</v>
      </c>
      <c r="M267" s="51">
        <v>9166.6666666666661</v>
      </c>
      <c r="N267" s="5">
        <v>9212.9629629629617</v>
      </c>
      <c r="O267" s="5">
        <v>9166.6666666666661</v>
      </c>
      <c r="P267" s="5">
        <v>9166.6666666666661</v>
      </c>
      <c r="Q267" s="5">
        <v>9629.6296296296296</v>
      </c>
      <c r="R267" s="5">
        <v>9212.9629629629617</v>
      </c>
      <c r="S267" s="5">
        <v>9166.6666666666661</v>
      </c>
      <c r="T267" s="5">
        <v>9907.4074074074069</v>
      </c>
    </row>
    <row r="268" spans="1:20" s="10" customFormat="1" ht="65.099999999999994" customHeight="1" x14ac:dyDescent="0.3">
      <c r="A268" s="13">
        <v>262</v>
      </c>
      <c r="B268" s="390"/>
      <c r="C268" s="55" t="s">
        <v>1699</v>
      </c>
      <c r="D268" s="56" t="s">
        <v>127</v>
      </c>
      <c r="E268" s="55" t="s">
        <v>141</v>
      </c>
      <c r="F268" s="65" t="s">
        <v>1696</v>
      </c>
      <c r="G268" s="469"/>
      <c r="H268" s="55" t="s">
        <v>17</v>
      </c>
      <c r="I268" s="54"/>
      <c r="J268" s="389"/>
      <c r="K268" s="53"/>
      <c r="L268" s="51">
        <v>9629.6296296296296</v>
      </c>
      <c r="M268" s="51">
        <v>9629.6296296296296</v>
      </c>
      <c r="N268" s="5">
        <v>9675.9259259259252</v>
      </c>
      <c r="O268" s="5">
        <v>9629.6296296296296</v>
      </c>
      <c r="P268" s="5">
        <v>9629.6296296296296</v>
      </c>
      <c r="Q268" s="5">
        <v>10092.592592592591</v>
      </c>
      <c r="R268" s="5">
        <v>9675.9259259259252</v>
      </c>
      <c r="S268" s="5">
        <v>9629.6296296296296</v>
      </c>
      <c r="T268" s="5">
        <v>10370.37037037037</v>
      </c>
    </row>
    <row r="269" spans="1:20" s="10" customFormat="1" ht="65.099999999999994" customHeight="1" x14ac:dyDescent="0.3">
      <c r="A269" s="13">
        <v>263</v>
      </c>
      <c r="B269" s="390"/>
      <c r="C269" s="55" t="s">
        <v>2681</v>
      </c>
      <c r="D269" s="56" t="s">
        <v>127</v>
      </c>
      <c r="E269" s="55" t="s">
        <v>141</v>
      </c>
      <c r="F269" s="65" t="s">
        <v>1696</v>
      </c>
      <c r="G269" s="376" t="s">
        <v>2182</v>
      </c>
      <c r="H269" s="373" t="s">
        <v>17</v>
      </c>
      <c r="I269" s="54"/>
      <c r="J269" s="389" t="s">
        <v>1264</v>
      </c>
      <c r="K269" s="53"/>
      <c r="L269" s="51">
        <v>9150</v>
      </c>
      <c r="M269" s="51">
        <v>9150</v>
      </c>
      <c r="N269" s="5">
        <v>9050</v>
      </c>
      <c r="O269" s="5">
        <v>9500</v>
      </c>
      <c r="P269" s="5">
        <v>9700</v>
      </c>
      <c r="Q269" s="5">
        <v>9250</v>
      </c>
      <c r="R269" s="5">
        <v>9150</v>
      </c>
      <c r="S269" s="5">
        <v>9800</v>
      </c>
      <c r="T269" s="5">
        <v>11000</v>
      </c>
    </row>
    <row r="270" spans="1:20" s="10" customFormat="1" ht="65.099999999999994" customHeight="1" x14ac:dyDescent="0.3">
      <c r="A270" s="13">
        <v>264</v>
      </c>
      <c r="B270" s="390"/>
      <c r="C270" s="55" t="s">
        <v>2682</v>
      </c>
      <c r="D270" s="56" t="s">
        <v>127</v>
      </c>
      <c r="E270" s="55" t="s">
        <v>141</v>
      </c>
      <c r="F270" s="65" t="s">
        <v>1696</v>
      </c>
      <c r="G270" s="376"/>
      <c r="H270" s="373"/>
      <c r="I270" s="54"/>
      <c r="J270" s="389"/>
      <c r="K270" s="53"/>
      <c r="L270" s="51">
        <v>9800</v>
      </c>
      <c r="M270" s="51">
        <v>9800</v>
      </c>
      <c r="N270" s="5">
        <v>9700</v>
      </c>
      <c r="O270" s="5">
        <v>10150</v>
      </c>
      <c r="P270" s="5">
        <v>10350</v>
      </c>
      <c r="Q270" s="5">
        <v>9900</v>
      </c>
      <c r="R270" s="5">
        <v>9800</v>
      </c>
      <c r="S270" s="5">
        <v>10450</v>
      </c>
      <c r="T270" s="5">
        <v>11650</v>
      </c>
    </row>
    <row r="271" spans="1:20" s="10" customFormat="1" ht="153" customHeight="1" x14ac:dyDescent="0.3">
      <c r="A271" s="13">
        <v>265</v>
      </c>
      <c r="B271" s="390"/>
      <c r="C271" s="55" t="s">
        <v>147</v>
      </c>
      <c r="D271" s="56" t="s">
        <v>14</v>
      </c>
      <c r="E271" s="55" t="s">
        <v>15</v>
      </c>
      <c r="F271" s="53" t="s">
        <v>148</v>
      </c>
      <c r="G271" s="469" t="s">
        <v>1249</v>
      </c>
      <c r="H271" s="55" t="s">
        <v>17</v>
      </c>
      <c r="I271" s="55" t="s">
        <v>18</v>
      </c>
      <c r="J271" s="389" t="s">
        <v>1264</v>
      </c>
      <c r="K271" s="53"/>
      <c r="L271" s="51">
        <v>156400</v>
      </c>
      <c r="M271" s="51">
        <v>156400</v>
      </c>
      <c r="N271" s="5">
        <v>156400</v>
      </c>
      <c r="O271" s="5">
        <v>156400</v>
      </c>
      <c r="P271" s="5">
        <v>156400</v>
      </c>
      <c r="Q271" s="5">
        <v>156400</v>
      </c>
      <c r="R271" s="5">
        <v>156400</v>
      </c>
      <c r="S271" s="5">
        <v>156400</v>
      </c>
      <c r="T271" s="5">
        <v>156400</v>
      </c>
    </row>
    <row r="272" spans="1:20" s="10" customFormat="1" ht="153" customHeight="1" x14ac:dyDescent="0.3">
      <c r="A272" s="13">
        <v>266</v>
      </c>
      <c r="B272" s="390"/>
      <c r="C272" s="55" t="s">
        <v>149</v>
      </c>
      <c r="D272" s="56" t="s">
        <v>14</v>
      </c>
      <c r="E272" s="55" t="s">
        <v>15</v>
      </c>
      <c r="F272" s="53" t="s">
        <v>150</v>
      </c>
      <c r="G272" s="469"/>
      <c r="H272" s="54" t="s">
        <v>44</v>
      </c>
      <c r="I272" s="54" t="s">
        <v>44</v>
      </c>
      <c r="J272" s="389"/>
      <c r="K272" s="53"/>
      <c r="L272" s="51">
        <v>177273</v>
      </c>
      <c r="M272" s="5">
        <v>177273</v>
      </c>
      <c r="N272" s="5">
        <v>177273</v>
      </c>
      <c r="O272" s="5">
        <v>177273</v>
      </c>
      <c r="P272" s="5">
        <v>177273</v>
      </c>
      <c r="Q272" s="5">
        <v>177273</v>
      </c>
      <c r="R272" s="5">
        <v>177273</v>
      </c>
      <c r="S272" s="5">
        <v>177273</v>
      </c>
      <c r="T272" s="5">
        <v>177273</v>
      </c>
    </row>
    <row r="273" spans="1:20" s="10" customFormat="1" ht="153" customHeight="1" x14ac:dyDescent="0.3">
      <c r="A273" s="13">
        <v>267</v>
      </c>
      <c r="B273" s="390"/>
      <c r="C273" s="55" t="s">
        <v>151</v>
      </c>
      <c r="D273" s="56" t="s">
        <v>14</v>
      </c>
      <c r="E273" s="55" t="s">
        <v>15</v>
      </c>
      <c r="F273" s="53" t="s">
        <v>150</v>
      </c>
      <c r="G273" s="469"/>
      <c r="H273" s="54" t="s">
        <v>44</v>
      </c>
      <c r="I273" s="54" t="s">
        <v>44</v>
      </c>
      <c r="J273" s="389"/>
      <c r="K273" s="53"/>
      <c r="L273" s="51">
        <v>210000</v>
      </c>
      <c r="M273" s="51">
        <v>210000</v>
      </c>
      <c r="N273" s="5">
        <v>210000</v>
      </c>
      <c r="O273" s="5">
        <v>210000</v>
      </c>
      <c r="P273" s="5">
        <v>210000</v>
      </c>
      <c r="Q273" s="5">
        <v>210000</v>
      </c>
      <c r="R273" s="5">
        <v>210000</v>
      </c>
      <c r="S273" s="5">
        <v>210000</v>
      </c>
      <c r="T273" s="5">
        <v>210000</v>
      </c>
    </row>
    <row r="274" spans="1:20" s="10" customFormat="1" ht="153" customHeight="1" x14ac:dyDescent="0.3">
      <c r="A274" s="13">
        <v>268</v>
      </c>
      <c r="B274" s="390"/>
      <c r="C274" s="55" t="s">
        <v>152</v>
      </c>
      <c r="D274" s="56" t="s">
        <v>14</v>
      </c>
      <c r="E274" s="55" t="s">
        <v>15</v>
      </c>
      <c r="F274" s="53" t="s">
        <v>153</v>
      </c>
      <c r="G274" s="469"/>
      <c r="H274" s="54" t="s">
        <v>44</v>
      </c>
      <c r="I274" s="54" t="s">
        <v>44</v>
      </c>
      <c r="J274" s="389"/>
      <c r="K274" s="53"/>
      <c r="L274" s="51">
        <v>157500</v>
      </c>
      <c r="M274" s="51">
        <v>157500</v>
      </c>
      <c r="N274" s="5">
        <v>157500</v>
      </c>
      <c r="O274" s="5">
        <v>157500</v>
      </c>
      <c r="P274" s="5">
        <v>157500</v>
      </c>
      <c r="Q274" s="5">
        <v>157500</v>
      </c>
      <c r="R274" s="5">
        <v>157500</v>
      </c>
      <c r="S274" s="5">
        <v>157500</v>
      </c>
      <c r="T274" s="5">
        <v>157500</v>
      </c>
    </row>
    <row r="275" spans="1:20" s="10" customFormat="1" ht="153" customHeight="1" x14ac:dyDescent="0.3">
      <c r="A275" s="13">
        <v>269</v>
      </c>
      <c r="B275" s="390"/>
      <c r="C275" s="55" t="s">
        <v>154</v>
      </c>
      <c r="D275" s="56" t="s">
        <v>14</v>
      </c>
      <c r="E275" s="55" t="s">
        <v>15</v>
      </c>
      <c r="F275" s="53" t="s">
        <v>153</v>
      </c>
      <c r="G275" s="469"/>
      <c r="H275" s="54" t="s">
        <v>44</v>
      </c>
      <c r="I275" s="54" t="s">
        <v>44</v>
      </c>
      <c r="J275" s="389"/>
      <c r="K275" s="53"/>
      <c r="L275" s="51">
        <v>181482</v>
      </c>
      <c r="M275" s="51">
        <v>181482</v>
      </c>
      <c r="N275" s="5">
        <v>181482</v>
      </c>
      <c r="O275" s="5">
        <v>181482</v>
      </c>
      <c r="P275" s="5">
        <v>181482</v>
      </c>
      <c r="Q275" s="5">
        <v>181482</v>
      </c>
      <c r="R275" s="5">
        <v>181482</v>
      </c>
      <c r="S275" s="5">
        <v>181482</v>
      </c>
      <c r="T275" s="5">
        <v>181482</v>
      </c>
    </row>
    <row r="276" spans="1:20" s="10" customFormat="1" ht="153" customHeight="1" x14ac:dyDescent="0.3">
      <c r="A276" s="13">
        <v>270</v>
      </c>
      <c r="B276" s="390"/>
      <c r="C276" s="55" t="s">
        <v>155</v>
      </c>
      <c r="D276" s="56" t="s">
        <v>14</v>
      </c>
      <c r="E276" s="55" t="s">
        <v>15</v>
      </c>
      <c r="F276" s="53" t="s">
        <v>156</v>
      </c>
      <c r="G276" s="469"/>
      <c r="H276" s="54" t="s">
        <v>44</v>
      </c>
      <c r="I276" s="54" t="s">
        <v>44</v>
      </c>
      <c r="J276" s="389"/>
      <c r="K276" s="53"/>
      <c r="L276" s="51">
        <v>295313</v>
      </c>
      <c r="M276" s="51">
        <v>295313</v>
      </c>
      <c r="N276" s="5">
        <v>295313</v>
      </c>
      <c r="O276" s="5">
        <v>295313</v>
      </c>
      <c r="P276" s="5">
        <v>295313</v>
      </c>
      <c r="Q276" s="5">
        <v>295313</v>
      </c>
      <c r="R276" s="5">
        <v>295313</v>
      </c>
      <c r="S276" s="5">
        <v>295313</v>
      </c>
      <c r="T276" s="5">
        <v>295313</v>
      </c>
    </row>
    <row r="277" spans="1:20" s="10" customFormat="1" ht="153" customHeight="1" x14ac:dyDescent="0.3">
      <c r="A277" s="13">
        <v>271</v>
      </c>
      <c r="B277" s="390"/>
      <c r="C277" s="55" t="s">
        <v>157</v>
      </c>
      <c r="D277" s="56" t="s">
        <v>14</v>
      </c>
      <c r="E277" s="55" t="s">
        <v>15</v>
      </c>
      <c r="F277" s="53" t="s">
        <v>16</v>
      </c>
      <c r="G277" s="469"/>
      <c r="H277" s="54" t="s">
        <v>44</v>
      </c>
      <c r="I277" s="54" t="s">
        <v>44</v>
      </c>
      <c r="J277" s="389"/>
      <c r="K277" s="53"/>
      <c r="L277" s="51">
        <v>244444</v>
      </c>
      <c r="M277" s="51">
        <v>244444</v>
      </c>
      <c r="N277" s="5">
        <v>244444</v>
      </c>
      <c r="O277" s="5">
        <v>244444</v>
      </c>
      <c r="P277" s="5">
        <v>244444</v>
      </c>
      <c r="Q277" s="5">
        <v>244444</v>
      </c>
      <c r="R277" s="5">
        <v>244444</v>
      </c>
      <c r="S277" s="5">
        <v>244444</v>
      </c>
      <c r="T277" s="5">
        <v>244444</v>
      </c>
    </row>
    <row r="278" spans="1:20" s="10" customFormat="1" ht="153" customHeight="1" x14ac:dyDescent="0.3">
      <c r="A278" s="13">
        <v>272</v>
      </c>
      <c r="B278" s="390"/>
      <c r="C278" s="55" t="s">
        <v>13</v>
      </c>
      <c r="D278" s="56" t="s">
        <v>14</v>
      </c>
      <c r="E278" s="55" t="s">
        <v>15</v>
      </c>
      <c r="F278" s="53" t="s">
        <v>16</v>
      </c>
      <c r="G278" s="469"/>
      <c r="H278" s="54" t="s">
        <v>44</v>
      </c>
      <c r="I278" s="54" t="s">
        <v>44</v>
      </c>
      <c r="J278" s="389"/>
      <c r="K278" s="53"/>
      <c r="L278" s="51">
        <v>208000</v>
      </c>
      <c r="M278" s="51">
        <v>208000</v>
      </c>
      <c r="N278" s="5">
        <v>208000</v>
      </c>
      <c r="O278" s="5">
        <v>208000</v>
      </c>
      <c r="P278" s="5">
        <v>208000</v>
      </c>
      <c r="Q278" s="5">
        <v>208000</v>
      </c>
      <c r="R278" s="5">
        <v>208000</v>
      </c>
      <c r="S278" s="5">
        <v>208000</v>
      </c>
      <c r="T278" s="5">
        <v>208000</v>
      </c>
    </row>
    <row r="279" spans="1:20" s="10" customFormat="1" ht="153" customHeight="1" x14ac:dyDescent="0.3">
      <c r="A279" s="13">
        <v>273</v>
      </c>
      <c r="B279" s="390"/>
      <c r="C279" s="55" t="s">
        <v>20</v>
      </c>
      <c r="D279" s="56" t="s">
        <v>14</v>
      </c>
      <c r="E279" s="55" t="s">
        <v>15</v>
      </c>
      <c r="F279" s="53" t="s">
        <v>16</v>
      </c>
      <c r="G279" s="469"/>
      <c r="H279" s="54" t="s">
        <v>44</v>
      </c>
      <c r="I279" s="54" t="s">
        <v>44</v>
      </c>
      <c r="J279" s="389"/>
      <c r="K279" s="53"/>
      <c r="L279" s="51">
        <v>200000</v>
      </c>
      <c r="M279" s="51">
        <v>200000</v>
      </c>
      <c r="N279" s="5">
        <v>200000</v>
      </c>
      <c r="O279" s="5">
        <v>200000</v>
      </c>
      <c r="P279" s="5">
        <v>200000</v>
      </c>
      <c r="Q279" s="5">
        <v>200000</v>
      </c>
      <c r="R279" s="5">
        <v>200000</v>
      </c>
      <c r="S279" s="5">
        <v>200000</v>
      </c>
      <c r="T279" s="5">
        <v>200000</v>
      </c>
    </row>
    <row r="280" spans="1:20" s="10" customFormat="1" ht="153" customHeight="1" x14ac:dyDescent="0.3">
      <c r="A280" s="13">
        <v>274</v>
      </c>
      <c r="B280" s="390"/>
      <c r="C280" s="55" t="s">
        <v>21</v>
      </c>
      <c r="D280" s="56" t="s">
        <v>14</v>
      </c>
      <c r="E280" s="55" t="s">
        <v>15</v>
      </c>
      <c r="F280" s="53" t="s">
        <v>22</v>
      </c>
      <c r="G280" s="469"/>
      <c r="H280" s="54" t="s">
        <v>44</v>
      </c>
      <c r="I280" s="54" t="s">
        <v>44</v>
      </c>
      <c r="J280" s="389"/>
      <c r="K280" s="53"/>
      <c r="L280" s="51">
        <v>220000</v>
      </c>
      <c r="M280" s="51">
        <v>220000</v>
      </c>
      <c r="N280" s="5">
        <v>220000</v>
      </c>
      <c r="O280" s="5">
        <v>220000</v>
      </c>
      <c r="P280" s="5">
        <v>220000</v>
      </c>
      <c r="Q280" s="5">
        <v>220000</v>
      </c>
      <c r="R280" s="5">
        <v>220000</v>
      </c>
      <c r="S280" s="5">
        <v>220000</v>
      </c>
      <c r="T280" s="5">
        <v>220000</v>
      </c>
    </row>
    <row r="281" spans="1:20" s="10" customFormat="1" ht="153" customHeight="1" x14ac:dyDescent="0.3">
      <c r="A281" s="13">
        <v>275</v>
      </c>
      <c r="B281" s="390"/>
      <c r="C281" s="55" t="s">
        <v>23</v>
      </c>
      <c r="D281" s="56" t="s">
        <v>14</v>
      </c>
      <c r="E281" s="55" t="s">
        <v>15</v>
      </c>
      <c r="F281" s="53" t="s">
        <v>22</v>
      </c>
      <c r="G281" s="469"/>
      <c r="H281" s="54" t="s">
        <v>44</v>
      </c>
      <c r="I281" s="54" t="s">
        <v>44</v>
      </c>
      <c r="J281" s="389"/>
      <c r="K281" s="53"/>
      <c r="L281" s="51">
        <v>221000</v>
      </c>
      <c r="M281" s="51">
        <v>221000</v>
      </c>
      <c r="N281" s="5">
        <v>221000</v>
      </c>
      <c r="O281" s="5">
        <v>221000</v>
      </c>
      <c r="P281" s="5">
        <v>221000</v>
      </c>
      <c r="Q281" s="5">
        <v>221000</v>
      </c>
      <c r="R281" s="5">
        <v>221000</v>
      </c>
      <c r="S281" s="5">
        <v>221000</v>
      </c>
      <c r="T281" s="5">
        <v>221000</v>
      </c>
    </row>
    <row r="282" spans="1:20" s="10" customFormat="1" ht="153" customHeight="1" x14ac:dyDescent="0.3">
      <c r="A282" s="13">
        <v>276</v>
      </c>
      <c r="B282" s="390"/>
      <c r="C282" s="55" t="s">
        <v>24</v>
      </c>
      <c r="D282" s="56" t="s">
        <v>14</v>
      </c>
      <c r="E282" s="55" t="s">
        <v>15</v>
      </c>
      <c r="F282" s="53" t="s">
        <v>22</v>
      </c>
      <c r="G282" s="469"/>
      <c r="H282" s="54" t="s">
        <v>44</v>
      </c>
      <c r="I282" s="54" t="s">
        <v>44</v>
      </c>
      <c r="J282" s="389"/>
      <c r="K282" s="53"/>
      <c r="L282" s="51">
        <v>220000</v>
      </c>
      <c r="M282" s="51">
        <v>220000</v>
      </c>
      <c r="N282" s="5">
        <v>220000</v>
      </c>
      <c r="O282" s="5">
        <v>220000</v>
      </c>
      <c r="P282" s="5">
        <v>220000</v>
      </c>
      <c r="Q282" s="5">
        <v>220000</v>
      </c>
      <c r="R282" s="5">
        <v>220000</v>
      </c>
      <c r="S282" s="5">
        <v>220000</v>
      </c>
      <c r="T282" s="5">
        <v>220000</v>
      </c>
    </row>
    <row r="283" spans="1:20" s="10" customFormat="1" ht="153" customHeight="1" x14ac:dyDescent="0.3">
      <c r="A283" s="13">
        <v>277</v>
      </c>
      <c r="B283" s="390"/>
      <c r="C283" s="55" t="s">
        <v>25</v>
      </c>
      <c r="D283" s="56" t="s">
        <v>14</v>
      </c>
      <c r="E283" s="55" t="s">
        <v>15</v>
      </c>
      <c r="F283" s="53" t="s">
        <v>22</v>
      </c>
      <c r="G283" s="469"/>
      <c r="H283" s="54" t="s">
        <v>44</v>
      </c>
      <c r="I283" s="54" t="s">
        <v>44</v>
      </c>
      <c r="J283" s="389"/>
      <c r="K283" s="53"/>
      <c r="L283" s="51">
        <v>288889</v>
      </c>
      <c r="M283" s="51">
        <v>288889</v>
      </c>
      <c r="N283" s="5">
        <v>288889</v>
      </c>
      <c r="O283" s="5">
        <v>288889</v>
      </c>
      <c r="P283" s="5">
        <v>288889</v>
      </c>
      <c r="Q283" s="5">
        <v>288889</v>
      </c>
      <c r="R283" s="5">
        <v>288889</v>
      </c>
      <c r="S283" s="5">
        <v>288889</v>
      </c>
      <c r="T283" s="5">
        <v>288889</v>
      </c>
    </row>
    <row r="284" spans="1:20" s="10" customFormat="1" ht="153" customHeight="1" x14ac:dyDescent="0.3">
      <c r="A284" s="13">
        <v>278</v>
      </c>
      <c r="B284" s="390"/>
      <c r="C284" s="55" t="s">
        <v>26</v>
      </c>
      <c r="D284" s="56" t="s">
        <v>14</v>
      </c>
      <c r="E284" s="55" t="s">
        <v>15</v>
      </c>
      <c r="F284" s="53" t="s">
        <v>27</v>
      </c>
      <c r="G284" s="469"/>
      <c r="H284" s="54" t="s">
        <v>44</v>
      </c>
      <c r="I284" s="54" t="s">
        <v>44</v>
      </c>
      <c r="J284" s="389"/>
      <c r="K284" s="53"/>
      <c r="L284" s="51">
        <v>314063</v>
      </c>
      <c r="M284" s="51">
        <v>314063</v>
      </c>
      <c r="N284" s="5">
        <v>314063</v>
      </c>
      <c r="O284" s="5">
        <v>314063</v>
      </c>
      <c r="P284" s="5">
        <v>314063</v>
      </c>
      <c r="Q284" s="5">
        <v>314063</v>
      </c>
      <c r="R284" s="5">
        <v>314063</v>
      </c>
      <c r="S284" s="5">
        <v>314063</v>
      </c>
      <c r="T284" s="5">
        <v>314063</v>
      </c>
    </row>
    <row r="285" spans="1:20" s="10" customFormat="1" ht="153" customHeight="1" x14ac:dyDescent="0.3">
      <c r="A285" s="13">
        <v>279</v>
      </c>
      <c r="B285" s="390"/>
      <c r="C285" s="55" t="s">
        <v>28</v>
      </c>
      <c r="D285" s="56" t="s">
        <v>14</v>
      </c>
      <c r="E285" s="55" t="s">
        <v>15</v>
      </c>
      <c r="F285" s="53" t="s">
        <v>27</v>
      </c>
      <c r="G285" s="469"/>
      <c r="H285" s="54" t="s">
        <v>44</v>
      </c>
      <c r="I285" s="54" t="s">
        <v>44</v>
      </c>
      <c r="J285" s="389"/>
      <c r="K285" s="53"/>
      <c r="L285" s="51">
        <v>344555</v>
      </c>
      <c r="M285" s="51">
        <v>344555</v>
      </c>
      <c r="N285" s="5">
        <v>344555</v>
      </c>
      <c r="O285" s="5">
        <v>344555</v>
      </c>
      <c r="P285" s="5">
        <v>344555</v>
      </c>
      <c r="Q285" s="5">
        <v>344555</v>
      </c>
      <c r="R285" s="5">
        <v>344555</v>
      </c>
      <c r="S285" s="5">
        <v>344555</v>
      </c>
      <c r="T285" s="5">
        <v>344555</v>
      </c>
    </row>
    <row r="286" spans="1:20" s="10" customFormat="1" ht="153" customHeight="1" x14ac:dyDescent="0.3">
      <c r="A286" s="13">
        <v>280</v>
      </c>
      <c r="B286" s="390"/>
      <c r="C286" s="55" t="s">
        <v>29</v>
      </c>
      <c r="D286" s="56" t="s">
        <v>14</v>
      </c>
      <c r="E286" s="55" t="s">
        <v>15</v>
      </c>
      <c r="F286" s="53" t="s">
        <v>27</v>
      </c>
      <c r="G286" s="469"/>
      <c r="H286" s="54" t="s">
        <v>44</v>
      </c>
      <c r="I286" s="54" t="s">
        <v>44</v>
      </c>
      <c r="J286" s="389"/>
      <c r="K286" s="53"/>
      <c r="L286" s="51">
        <v>359375</v>
      </c>
      <c r="M286" s="51">
        <v>359375</v>
      </c>
      <c r="N286" s="5">
        <v>359375</v>
      </c>
      <c r="O286" s="5">
        <v>359375</v>
      </c>
      <c r="P286" s="5">
        <v>359375</v>
      </c>
      <c r="Q286" s="5">
        <v>359375</v>
      </c>
      <c r="R286" s="5">
        <v>359375</v>
      </c>
      <c r="S286" s="5">
        <v>359375</v>
      </c>
      <c r="T286" s="5">
        <v>359375</v>
      </c>
    </row>
    <row r="287" spans="1:20" s="10" customFormat="1" ht="153" customHeight="1" x14ac:dyDescent="0.3">
      <c r="A287" s="13">
        <v>281</v>
      </c>
      <c r="B287" s="390"/>
      <c r="C287" s="55" t="s">
        <v>30</v>
      </c>
      <c r="D287" s="56" t="s">
        <v>14</v>
      </c>
      <c r="E287" s="55" t="s">
        <v>15</v>
      </c>
      <c r="F287" s="53" t="s">
        <v>31</v>
      </c>
      <c r="G287" s="469"/>
      <c r="H287" s="54" t="s">
        <v>44</v>
      </c>
      <c r="I287" s="54" t="s">
        <v>44</v>
      </c>
      <c r="J287" s="389"/>
      <c r="K287" s="53"/>
      <c r="L287" s="51">
        <v>572800</v>
      </c>
      <c r="M287" s="51">
        <v>572800</v>
      </c>
      <c r="N287" s="5">
        <v>572800</v>
      </c>
      <c r="O287" s="5">
        <v>572800</v>
      </c>
      <c r="P287" s="5">
        <v>572800</v>
      </c>
      <c r="Q287" s="5">
        <v>572800</v>
      </c>
      <c r="R287" s="5">
        <v>572800</v>
      </c>
      <c r="S287" s="5">
        <v>572800</v>
      </c>
      <c r="T287" s="5">
        <v>572800</v>
      </c>
    </row>
    <row r="288" spans="1:20" s="10" customFormat="1" ht="153" customHeight="1" x14ac:dyDescent="0.3">
      <c r="A288" s="13">
        <v>282</v>
      </c>
      <c r="B288" s="390"/>
      <c r="C288" s="55" t="s">
        <v>32</v>
      </c>
      <c r="D288" s="56" t="s">
        <v>14</v>
      </c>
      <c r="E288" s="55" t="s">
        <v>15</v>
      </c>
      <c r="F288" s="53" t="s">
        <v>33</v>
      </c>
      <c r="G288" s="469"/>
      <c r="H288" s="54" t="s">
        <v>44</v>
      </c>
      <c r="I288" s="54" t="s">
        <v>44</v>
      </c>
      <c r="J288" s="389"/>
      <c r="K288" s="53"/>
      <c r="L288" s="51">
        <v>666667</v>
      </c>
      <c r="M288" s="51">
        <v>666667</v>
      </c>
      <c r="N288" s="5">
        <v>666667</v>
      </c>
      <c r="O288" s="5">
        <v>666667</v>
      </c>
      <c r="P288" s="5">
        <v>666667</v>
      </c>
      <c r="Q288" s="5">
        <v>666667</v>
      </c>
      <c r="R288" s="5">
        <v>666667</v>
      </c>
      <c r="S288" s="5">
        <v>666667</v>
      </c>
      <c r="T288" s="5">
        <v>666667</v>
      </c>
    </row>
    <row r="289" spans="1:20" s="10" customFormat="1" ht="153" customHeight="1" x14ac:dyDescent="0.3">
      <c r="A289" s="13">
        <v>283</v>
      </c>
      <c r="B289" s="390"/>
      <c r="C289" s="55" t="s">
        <v>1396</v>
      </c>
      <c r="D289" s="56" t="s">
        <v>14</v>
      </c>
      <c r="E289" s="55" t="s">
        <v>52</v>
      </c>
      <c r="F289" s="53" t="s">
        <v>150</v>
      </c>
      <c r="G289" s="390" t="s">
        <v>1397</v>
      </c>
      <c r="H289" s="54" t="s">
        <v>17</v>
      </c>
      <c r="I289" s="54" t="s">
        <v>18</v>
      </c>
      <c r="J289" s="56" t="s">
        <v>1264</v>
      </c>
      <c r="K289" s="388" t="s">
        <v>1398</v>
      </c>
      <c r="L289" s="51">
        <v>184106.60639807498</v>
      </c>
      <c r="M289" s="51">
        <v>184106.60639807498</v>
      </c>
      <c r="N289" s="5">
        <v>184106.60639807498</v>
      </c>
      <c r="O289" s="5">
        <v>184106.60639807498</v>
      </c>
      <c r="P289" s="5">
        <v>184106.60639807498</v>
      </c>
      <c r="Q289" s="5">
        <v>184106.60639807498</v>
      </c>
      <c r="R289" s="5">
        <v>184106.60639807498</v>
      </c>
      <c r="S289" s="5">
        <v>184106.60639807498</v>
      </c>
      <c r="T289" s="5">
        <v>184106.60639807498</v>
      </c>
    </row>
    <row r="290" spans="1:20" s="10" customFormat="1" ht="109.5" customHeight="1" x14ac:dyDescent="0.3">
      <c r="A290" s="13">
        <v>284</v>
      </c>
      <c r="B290" s="390"/>
      <c r="C290" s="55" t="s">
        <v>1399</v>
      </c>
      <c r="D290" s="56" t="s">
        <v>14</v>
      </c>
      <c r="E290" s="55" t="s">
        <v>52</v>
      </c>
      <c r="F290" s="53" t="s">
        <v>150</v>
      </c>
      <c r="G290" s="390"/>
      <c r="H290" s="54" t="s">
        <v>44</v>
      </c>
      <c r="I290" s="54" t="s">
        <v>44</v>
      </c>
      <c r="J290" s="56"/>
      <c r="K290" s="388"/>
      <c r="L290" s="51">
        <v>184106.60639807498</v>
      </c>
      <c r="M290" s="51">
        <v>184106.60639807498</v>
      </c>
      <c r="N290" s="5">
        <v>184106.60639807498</v>
      </c>
      <c r="O290" s="5">
        <v>184106.60639807498</v>
      </c>
      <c r="P290" s="5">
        <v>184106.60639807498</v>
      </c>
      <c r="Q290" s="5">
        <v>184106.60639807498</v>
      </c>
      <c r="R290" s="5">
        <v>184106.60639807498</v>
      </c>
      <c r="S290" s="5">
        <v>184106.60639807498</v>
      </c>
      <c r="T290" s="5">
        <v>184106.60639807498</v>
      </c>
    </row>
    <row r="291" spans="1:20" s="10" customFormat="1" ht="129.75" customHeight="1" x14ac:dyDescent="0.3">
      <c r="A291" s="13">
        <v>285</v>
      </c>
      <c r="B291" s="390"/>
      <c r="C291" s="55" t="s">
        <v>1400</v>
      </c>
      <c r="D291" s="56" t="s">
        <v>14</v>
      </c>
      <c r="E291" s="55" t="s">
        <v>52</v>
      </c>
      <c r="F291" s="53" t="s">
        <v>16</v>
      </c>
      <c r="G291" s="390"/>
      <c r="H291" s="54" t="s">
        <v>44</v>
      </c>
      <c r="I291" s="54" t="s">
        <v>44</v>
      </c>
      <c r="J291" s="56"/>
      <c r="K291" s="388" t="s">
        <v>1401</v>
      </c>
      <c r="L291" s="51">
        <v>253223</v>
      </c>
      <c r="M291" s="51">
        <v>253223</v>
      </c>
      <c r="N291" s="5">
        <v>253223</v>
      </c>
      <c r="O291" s="5">
        <v>253223</v>
      </c>
      <c r="P291" s="5">
        <v>253223</v>
      </c>
      <c r="Q291" s="5">
        <v>253223</v>
      </c>
      <c r="R291" s="5">
        <v>253223</v>
      </c>
      <c r="S291" s="5">
        <v>253223</v>
      </c>
      <c r="T291" s="5">
        <v>253223</v>
      </c>
    </row>
    <row r="292" spans="1:20" s="10" customFormat="1" ht="101.25" customHeight="1" x14ac:dyDescent="0.3">
      <c r="A292" s="13">
        <v>286</v>
      </c>
      <c r="B292" s="390"/>
      <c r="C292" s="55" t="s">
        <v>2240</v>
      </c>
      <c r="D292" s="56" t="s">
        <v>14</v>
      </c>
      <c r="E292" s="55" t="s">
        <v>52</v>
      </c>
      <c r="F292" s="53" t="s">
        <v>22</v>
      </c>
      <c r="G292" s="390"/>
      <c r="H292" s="54" t="s">
        <v>44</v>
      </c>
      <c r="I292" s="54" t="s">
        <v>44</v>
      </c>
      <c r="J292" s="56"/>
      <c r="K292" s="388"/>
      <c r="L292" s="51">
        <v>253223</v>
      </c>
      <c r="M292" s="51">
        <v>253223</v>
      </c>
      <c r="N292" s="5">
        <v>253223</v>
      </c>
      <c r="O292" s="5">
        <v>253223</v>
      </c>
      <c r="P292" s="5">
        <v>253223</v>
      </c>
      <c r="Q292" s="5">
        <v>253223</v>
      </c>
      <c r="R292" s="5">
        <v>253223</v>
      </c>
      <c r="S292" s="5">
        <v>253223</v>
      </c>
      <c r="T292" s="5">
        <v>253223</v>
      </c>
    </row>
    <row r="293" spans="1:20" s="10" customFormat="1" ht="120" customHeight="1" x14ac:dyDescent="0.3">
      <c r="A293" s="13">
        <v>287</v>
      </c>
      <c r="B293" s="390"/>
      <c r="C293" s="55" t="s">
        <v>1402</v>
      </c>
      <c r="D293" s="56" t="s">
        <v>14</v>
      </c>
      <c r="E293" s="55" t="s">
        <v>52</v>
      </c>
      <c r="F293" s="53" t="s">
        <v>16</v>
      </c>
      <c r="G293" s="390"/>
      <c r="H293" s="54" t="s">
        <v>44</v>
      </c>
      <c r="I293" s="54" t="s">
        <v>44</v>
      </c>
      <c r="J293" s="56"/>
      <c r="K293" s="388"/>
      <c r="L293" s="51">
        <v>251427</v>
      </c>
      <c r="M293" s="51">
        <v>251427</v>
      </c>
      <c r="N293" s="5">
        <v>251427</v>
      </c>
      <c r="O293" s="5">
        <v>251427</v>
      </c>
      <c r="P293" s="5">
        <v>251427</v>
      </c>
      <c r="Q293" s="5">
        <v>251427</v>
      </c>
      <c r="R293" s="5">
        <v>251427</v>
      </c>
      <c r="S293" s="5">
        <v>251427</v>
      </c>
      <c r="T293" s="5">
        <v>251427</v>
      </c>
    </row>
    <row r="294" spans="1:20" s="10" customFormat="1" ht="85.5" customHeight="1" x14ac:dyDescent="0.3">
      <c r="A294" s="13">
        <v>288</v>
      </c>
      <c r="B294" s="390"/>
      <c r="C294" s="55" t="s">
        <v>1403</v>
      </c>
      <c r="D294" s="56" t="s">
        <v>14</v>
      </c>
      <c r="E294" s="55" t="s">
        <v>52</v>
      </c>
      <c r="F294" s="53" t="s">
        <v>22</v>
      </c>
      <c r="G294" s="390"/>
      <c r="H294" s="54" t="s">
        <v>44</v>
      </c>
      <c r="I294" s="54" t="s">
        <v>44</v>
      </c>
      <c r="J294" s="56"/>
      <c r="K294" s="388"/>
      <c r="L294" s="51">
        <v>251427</v>
      </c>
      <c r="M294" s="51">
        <v>251427</v>
      </c>
      <c r="N294" s="5">
        <v>251427</v>
      </c>
      <c r="O294" s="5">
        <v>251427</v>
      </c>
      <c r="P294" s="5">
        <v>251427</v>
      </c>
      <c r="Q294" s="5">
        <v>251427</v>
      </c>
      <c r="R294" s="5">
        <v>251427</v>
      </c>
      <c r="S294" s="5">
        <v>251427</v>
      </c>
      <c r="T294" s="5">
        <v>251427</v>
      </c>
    </row>
    <row r="295" spans="1:20" s="10" customFormat="1" ht="123" customHeight="1" x14ac:dyDescent="0.3">
      <c r="A295" s="13">
        <v>289</v>
      </c>
      <c r="B295" s="390"/>
      <c r="C295" s="55" t="s">
        <v>1404</v>
      </c>
      <c r="D295" s="56" t="s">
        <v>14</v>
      </c>
      <c r="E295" s="55" t="s">
        <v>52</v>
      </c>
      <c r="F295" s="53" t="s">
        <v>16</v>
      </c>
      <c r="G295" s="390"/>
      <c r="H295" s="54" t="s">
        <v>44</v>
      </c>
      <c r="I295" s="54" t="s">
        <v>44</v>
      </c>
      <c r="J295" s="56"/>
      <c r="K295" s="388" t="s">
        <v>1405</v>
      </c>
      <c r="L295" s="51">
        <v>395004</v>
      </c>
      <c r="M295" s="51">
        <v>395004</v>
      </c>
      <c r="N295" s="5">
        <v>395004</v>
      </c>
      <c r="O295" s="5">
        <v>395004</v>
      </c>
      <c r="P295" s="5">
        <v>395004</v>
      </c>
      <c r="Q295" s="5">
        <v>395004</v>
      </c>
      <c r="R295" s="5">
        <v>395004</v>
      </c>
      <c r="S295" s="5">
        <v>395004</v>
      </c>
      <c r="T295" s="5">
        <v>395004</v>
      </c>
    </row>
    <row r="296" spans="1:20" s="10" customFormat="1" ht="111.75" customHeight="1" x14ac:dyDescent="0.3">
      <c r="A296" s="13">
        <v>290</v>
      </c>
      <c r="B296" s="390"/>
      <c r="C296" s="55" t="s">
        <v>1406</v>
      </c>
      <c r="D296" s="56" t="s">
        <v>14</v>
      </c>
      <c r="E296" s="55" t="s">
        <v>52</v>
      </c>
      <c r="F296" s="53" t="s">
        <v>22</v>
      </c>
      <c r="G296" s="390"/>
      <c r="H296" s="54" t="s">
        <v>44</v>
      </c>
      <c r="I296" s="54" t="s">
        <v>44</v>
      </c>
      <c r="J296" s="56"/>
      <c r="K296" s="388"/>
      <c r="L296" s="51">
        <v>395004</v>
      </c>
      <c r="M296" s="51">
        <v>395004</v>
      </c>
      <c r="N296" s="5">
        <v>395004</v>
      </c>
      <c r="O296" s="5">
        <v>395004</v>
      </c>
      <c r="P296" s="5">
        <v>395004</v>
      </c>
      <c r="Q296" s="5">
        <v>395004</v>
      </c>
      <c r="R296" s="5">
        <v>395004</v>
      </c>
      <c r="S296" s="5">
        <v>395004</v>
      </c>
      <c r="T296" s="5">
        <v>395004</v>
      </c>
    </row>
    <row r="297" spans="1:20" s="10" customFormat="1" ht="65.099999999999994" customHeight="1" x14ac:dyDescent="0.3">
      <c r="A297" s="13">
        <v>291</v>
      </c>
      <c r="B297" s="390"/>
      <c r="C297" s="55" t="s">
        <v>1407</v>
      </c>
      <c r="D297" s="56" t="s">
        <v>14</v>
      </c>
      <c r="E297" s="55" t="s">
        <v>52</v>
      </c>
      <c r="F297" s="53" t="s">
        <v>33</v>
      </c>
      <c r="G297" s="390"/>
      <c r="H297" s="54" t="s">
        <v>44</v>
      </c>
      <c r="I297" s="54" t="s">
        <v>44</v>
      </c>
      <c r="J297" s="56"/>
      <c r="K297" s="388"/>
      <c r="L297" s="51">
        <v>439224</v>
      </c>
      <c r="M297" s="51">
        <v>439224</v>
      </c>
      <c r="N297" s="5">
        <v>439224</v>
      </c>
      <c r="O297" s="5">
        <v>439224</v>
      </c>
      <c r="P297" s="5">
        <v>439224</v>
      </c>
      <c r="Q297" s="5">
        <v>439224</v>
      </c>
      <c r="R297" s="5">
        <v>439224</v>
      </c>
      <c r="S297" s="5">
        <v>439224</v>
      </c>
      <c r="T297" s="5">
        <v>439224</v>
      </c>
    </row>
    <row r="298" spans="1:20" s="10" customFormat="1" ht="65.099999999999994" customHeight="1" x14ac:dyDescent="0.3">
      <c r="A298" s="13">
        <v>292</v>
      </c>
      <c r="B298" s="390"/>
      <c r="C298" s="55" t="s">
        <v>1408</v>
      </c>
      <c r="D298" s="56" t="s">
        <v>14</v>
      </c>
      <c r="E298" s="55" t="s">
        <v>52</v>
      </c>
      <c r="F298" s="53" t="s">
        <v>150</v>
      </c>
      <c r="G298" s="390"/>
      <c r="H298" s="54" t="s">
        <v>44</v>
      </c>
      <c r="I298" s="54" t="s">
        <v>44</v>
      </c>
      <c r="J298" s="56"/>
      <c r="K298" s="388" t="s">
        <v>1409</v>
      </c>
      <c r="L298" s="51">
        <v>161220</v>
      </c>
      <c r="M298" s="51">
        <v>161220</v>
      </c>
      <c r="N298" s="5">
        <v>161220</v>
      </c>
      <c r="O298" s="5">
        <v>161220</v>
      </c>
      <c r="P298" s="5">
        <v>161220</v>
      </c>
      <c r="Q298" s="5">
        <v>161220</v>
      </c>
      <c r="R298" s="5">
        <v>161220</v>
      </c>
      <c r="S298" s="5">
        <v>161220</v>
      </c>
      <c r="T298" s="5">
        <v>161220</v>
      </c>
    </row>
    <row r="299" spans="1:20" s="10" customFormat="1" ht="65.099999999999994" customHeight="1" x14ac:dyDescent="0.3">
      <c r="A299" s="13">
        <v>293</v>
      </c>
      <c r="B299" s="390"/>
      <c r="C299" s="55" t="s">
        <v>1410</v>
      </c>
      <c r="D299" s="56" t="s">
        <v>14</v>
      </c>
      <c r="E299" s="55" t="s">
        <v>52</v>
      </c>
      <c r="F299" s="53" t="s">
        <v>153</v>
      </c>
      <c r="G299" s="390"/>
      <c r="H299" s="54" t="s">
        <v>44</v>
      </c>
      <c r="I299" s="54" t="s">
        <v>44</v>
      </c>
      <c r="J299" s="56"/>
      <c r="K299" s="388"/>
      <c r="L299" s="51">
        <v>183006</v>
      </c>
      <c r="M299" s="51">
        <v>183006</v>
      </c>
      <c r="N299" s="5">
        <v>183006</v>
      </c>
      <c r="O299" s="5">
        <v>183006</v>
      </c>
      <c r="P299" s="5">
        <v>183006</v>
      </c>
      <c r="Q299" s="5">
        <v>183006</v>
      </c>
      <c r="R299" s="5">
        <v>183006</v>
      </c>
      <c r="S299" s="5">
        <v>183006</v>
      </c>
      <c r="T299" s="5">
        <v>183006</v>
      </c>
    </row>
    <row r="300" spans="1:20" s="10" customFormat="1" ht="65.099999999999994" customHeight="1" x14ac:dyDescent="0.3">
      <c r="A300" s="13">
        <v>294</v>
      </c>
      <c r="B300" s="390"/>
      <c r="C300" s="55" t="s">
        <v>1411</v>
      </c>
      <c r="D300" s="56" t="s">
        <v>14</v>
      </c>
      <c r="E300" s="55" t="s">
        <v>52</v>
      </c>
      <c r="F300" s="53" t="s">
        <v>16</v>
      </c>
      <c r="G300" s="390"/>
      <c r="H300" s="54" t="s">
        <v>44</v>
      </c>
      <c r="I300" s="54" t="s">
        <v>44</v>
      </c>
      <c r="J300" s="56"/>
      <c r="K300" s="388"/>
      <c r="L300" s="51">
        <v>237473</v>
      </c>
      <c r="M300" s="51">
        <v>237473</v>
      </c>
      <c r="N300" s="5">
        <v>237473</v>
      </c>
      <c r="O300" s="5">
        <v>237473</v>
      </c>
      <c r="P300" s="5">
        <v>237473</v>
      </c>
      <c r="Q300" s="5">
        <v>237473</v>
      </c>
      <c r="R300" s="5">
        <v>237473</v>
      </c>
      <c r="S300" s="5">
        <v>237473</v>
      </c>
      <c r="T300" s="5">
        <v>237473</v>
      </c>
    </row>
    <row r="301" spans="1:20" s="10" customFormat="1" ht="65.099999999999994" customHeight="1" x14ac:dyDescent="0.3">
      <c r="A301" s="13">
        <v>295</v>
      </c>
      <c r="B301" s="390"/>
      <c r="C301" s="55" t="s">
        <v>1412</v>
      </c>
      <c r="D301" s="56" t="s">
        <v>14</v>
      </c>
      <c r="E301" s="55" t="s">
        <v>52</v>
      </c>
      <c r="F301" s="53" t="s">
        <v>22</v>
      </c>
      <c r="G301" s="390"/>
      <c r="H301" s="54" t="s">
        <v>44</v>
      </c>
      <c r="I301" s="54" t="s">
        <v>44</v>
      </c>
      <c r="J301" s="56"/>
      <c r="K301" s="388"/>
      <c r="L301" s="51">
        <v>237473</v>
      </c>
      <c r="M301" s="51">
        <v>237473</v>
      </c>
      <c r="N301" s="5">
        <v>237473</v>
      </c>
      <c r="O301" s="5">
        <v>237473</v>
      </c>
      <c r="P301" s="5">
        <v>237473</v>
      </c>
      <c r="Q301" s="5">
        <v>237473</v>
      </c>
      <c r="R301" s="5">
        <v>237473</v>
      </c>
      <c r="S301" s="5">
        <v>237473</v>
      </c>
      <c r="T301" s="5">
        <v>237473</v>
      </c>
    </row>
    <row r="302" spans="1:20" s="10" customFormat="1" ht="65.099999999999994" customHeight="1" x14ac:dyDescent="0.3">
      <c r="A302" s="13">
        <v>296</v>
      </c>
      <c r="B302" s="390"/>
      <c r="C302" s="55" t="s">
        <v>1413</v>
      </c>
      <c r="D302" s="56" t="s">
        <v>14</v>
      </c>
      <c r="E302" s="55" t="s">
        <v>52</v>
      </c>
      <c r="F302" s="53" t="s">
        <v>27</v>
      </c>
      <c r="G302" s="390"/>
      <c r="H302" s="54" t="s">
        <v>44</v>
      </c>
      <c r="I302" s="54" t="s">
        <v>44</v>
      </c>
      <c r="J302" s="56"/>
      <c r="K302" s="388"/>
      <c r="L302" s="51">
        <v>291939</v>
      </c>
      <c r="M302" s="51">
        <v>291939</v>
      </c>
      <c r="N302" s="5">
        <v>291939</v>
      </c>
      <c r="O302" s="5">
        <v>291939</v>
      </c>
      <c r="P302" s="5">
        <v>291939</v>
      </c>
      <c r="Q302" s="5">
        <v>291939</v>
      </c>
      <c r="R302" s="5">
        <v>291939</v>
      </c>
      <c r="S302" s="5">
        <v>291939</v>
      </c>
      <c r="T302" s="5">
        <v>291939</v>
      </c>
    </row>
    <row r="303" spans="1:20" s="10" customFormat="1" ht="65.099999999999994" customHeight="1" x14ac:dyDescent="0.3">
      <c r="A303" s="13">
        <v>297</v>
      </c>
      <c r="B303" s="390"/>
      <c r="C303" s="55" t="s">
        <v>1414</v>
      </c>
      <c r="D303" s="56" t="s">
        <v>14</v>
      </c>
      <c r="E303" s="55" t="s">
        <v>52</v>
      </c>
      <c r="F303" s="53" t="s">
        <v>16</v>
      </c>
      <c r="G303" s="390"/>
      <c r="H303" s="54" t="s">
        <v>44</v>
      </c>
      <c r="I303" s="54" t="s">
        <v>44</v>
      </c>
      <c r="J303" s="56"/>
      <c r="K303" s="388" t="s">
        <v>1415</v>
      </c>
      <c r="L303" s="51">
        <v>237473</v>
      </c>
      <c r="M303" s="51">
        <v>237473</v>
      </c>
      <c r="N303" s="5">
        <v>237473</v>
      </c>
      <c r="O303" s="5">
        <v>237473</v>
      </c>
      <c r="P303" s="5">
        <v>237473</v>
      </c>
      <c r="Q303" s="5">
        <v>237473</v>
      </c>
      <c r="R303" s="5">
        <v>237473</v>
      </c>
      <c r="S303" s="5">
        <v>237473</v>
      </c>
      <c r="T303" s="5">
        <v>237473</v>
      </c>
    </row>
    <row r="304" spans="1:20" s="10" customFormat="1" ht="113.25" customHeight="1" x14ac:dyDescent="0.3">
      <c r="A304" s="13">
        <v>298</v>
      </c>
      <c r="B304" s="390"/>
      <c r="C304" s="55" t="s">
        <v>1416</v>
      </c>
      <c r="D304" s="56" t="s">
        <v>14</v>
      </c>
      <c r="E304" s="55" t="s">
        <v>52</v>
      </c>
      <c r="F304" s="53" t="s">
        <v>16</v>
      </c>
      <c r="G304" s="390"/>
      <c r="H304" s="54" t="s">
        <v>44</v>
      </c>
      <c r="I304" s="54" t="s">
        <v>44</v>
      </c>
      <c r="J304" s="56"/>
      <c r="K304" s="388"/>
      <c r="L304" s="51">
        <v>281045</v>
      </c>
      <c r="M304" s="51">
        <v>281045</v>
      </c>
      <c r="N304" s="5">
        <v>281045</v>
      </c>
      <c r="O304" s="5">
        <v>281045</v>
      </c>
      <c r="P304" s="5">
        <v>281045</v>
      </c>
      <c r="Q304" s="5">
        <v>281045</v>
      </c>
      <c r="R304" s="5">
        <v>281045</v>
      </c>
      <c r="S304" s="5">
        <v>281045</v>
      </c>
      <c r="T304" s="5">
        <v>281045</v>
      </c>
    </row>
    <row r="305" spans="1:20" s="10" customFormat="1" ht="113.25" customHeight="1" x14ac:dyDescent="0.3">
      <c r="A305" s="13">
        <v>299</v>
      </c>
      <c r="B305" s="390"/>
      <c r="C305" s="55" t="s">
        <v>1417</v>
      </c>
      <c r="D305" s="56" t="s">
        <v>14</v>
      </c>
      <c r="E305" s="55" t="s">
        <v>52</v>
      </c>
      <c r="F305" s="53" t="s">
        <v>22</v>
      </c>
      <c r="G305" s="390"/>
      <c r="H305" s="54" t="s">
        <v>44</v>
      </c>
      <c r="I305" s="54" t="s">
        <v>44</v>
      </c>
      <c r="J305" s="56"/>
      <c r="K305" s="388"/>
      <c r="L305" s="51">
        <v>281045</v>
      </c>
      <c r="M305" s="51">
        <v>281045</v>
      </c>
      <c r="N305" s="5">
        <v>281045</v>
      </c>
      <c r="O305" s="5">
        <v>281045</v>
      </c>
      <c r="P305" s="5">
        <v>281045</v>
      </c>
      <c r="Q305" s="5">
        <v>281045</v>
      </c>
      <c r="R305" s="5">
        <v>281045</v>
      </c>
      <c r="S305" s="5">
        <v>281045</v>
      </c>
      <c r="T305" s="5">
        <v>281045</v>
      </c>
    </row>
    <row r="306" spans="1:20" s="10" customFormat="1" ht="214.5" customHeight="1" x14ac:dyDescent="0.3">
      <c r="A306" s="13">
        <v>300</v>
      </c>
      <c r="B306" s="390"/>
      <c r="C306" s="55" t="s">
        <v>1418</v>
      </c>
      <c r="D306" s="56" t="s">
        <v>14</v>
      </c>
      <c r="E306" s="55" t="s">
        <v>52</v>
      </c>
      <c r="F306" s="53" t="s">
        <v>16</v>
      </c>
      <c r="G306" s="390"/>
      <c r="H306" s="54" t="s">
        <v>44</v>
      </c>
      <c r="I306" s="54" t="s">
        <v>44</v>
      </c>
      <c r="J306" s="56"/>
      <c r="K306" s="388" t="s">
        <v>1419</v>
      </c>
      <c r="L306" s="51">
        <v>283224</v>
      </c>
      <c r="M306" s="51">
        <v>283224</v>
      </c>
      <c r="N306" s="5">
        <v>283224</v>
      </c>
      <c r="O306" s="5">
        <v>283224</v>
      </c>
      <c r="P306" s="5">
        <v>283224</v>
      </c>
      <c r="Q306" s="5">
        <v>283224</v>
      </c>
      <c r="R306" s="5">
        <v>283224</v>
      </c>
      <c r="S306" s="5">
        <v>283224</v>
      </c>
      <c r="T306" s="5">
        <v>283224</v>
      </c>
    </row>
    <row r="307" spans="1:20" s="10" customFormat="1" ht="330" customHeight="1" x14ac:dyDescent="0.3">
      <c r="A307" s="13">
        <v>301</v>
      </c>
      <c r="B307" s="390"/>
      <c r="C307" s="55" t="s">
        <v>1668</v>
      </c>
      <c r="D307" s="56" t="s">
        <v>14</v>
      </c>
      <c r="E307" s="55" t="s">
        <v>52</v>
      </c>
      <c r="F307" s="53" t="s">
        <v>22</v>
      </c>
      <c r="G307" s="390"/>
      <c r="H307" s="54" t="s">
        <v>44</v>
      </c>
      <c r="I307" s="54" t="s">
        <v>44</v>
      </c>
      <c r="J307" s="56"/>
      <c r="K307" s="388"/>
      <c r="L307" s="51">
        <v>283224</v>
      </c>
      <c r="M307" s="51">
        <v>283224</v>
      </c>
      <c r="N307" s="5">
        <v>283224</v>
      </c>
      <c r="O307" s="5">
        <v>283224</v>
      </c>
      <c r="P307" s="5">
        <v>283224</v>
      </c>
      <c r="Q307" s="5">
        <v>283224</v>
      </c>
      <c r="R307" s="5">
        <v>283224</v>
      </c>
      <c r="S307" s="5">
        <v>283224</v>
      </c>
      <c r="T307" s="5">
        <v>283224</v>
      </c>
    </row>
    <row r="308" spans="1:20" s="10" customFormat="1" ht="113.25" customHeight="1" x14ac:dyDescent="0.3">
      <c r="A308" s="13">
        <v>302</v>
      </c>
      <c r="B308" s="390"/>
      <c r="C308" s="55" t="s">
        <v>1420</v>
      </c>
      <c r="D308" s="56" t="s">
        <v>14</v>
      </c>
      <c r="E308" s="55" t="s">
        <v>52</v>
      </c>
      <c r="F308" s="53" t="s">
        <v>22</v>
      </c>
      <c r="G308" s="390"/>
      <c r="H308" s="54" t="s">
        <v>44</v>
      </c>
      <c r="I308" s="54" t="s">
        <v>44</v>
      </c>
      <c r="J308" s="56"/>
      <c r="K308" s="388"/>
      <c r="L308" s="51">
        <v>281045</v>
      </c>
      <c r="M308" s="51">
        <v>281045</v>
      </c>
      <c r="N308" s="5">
        <v>281045</v>
      </c>
      <c r="O308" s="5">
        <v>281045</v>
      </c>
      <c r="P308" s="5">
        <v>281045</v>
      </c>
      <c r="Q308" s="5">
        <v>281045</v>
      </c>
      <c r="R308" s="5">
        <v>281045</v>
      </c>
      <c r="S308" s="5">
        <v>281045</v>
      </c>
      <c r="T308" s="5">
        <v>281045</v>
      </c>
    </row>
    <row r="309" spans="1:20" s="10" customFormat="1" ht="113.25" customHeight="1" x14ac:dyDescent="0.3">
      <c r="A309" s="13">
        <v>303</v>
      </c>
      <c r="B309" s="390"/>
      <c r="C309" s="55" t="s">
        <v>1421</v>
      </c>
      <c r="D309" s="56" t="s">
        <v>14</v>
      </c>
      <c r="E309" s="55" t="s">
        <v>52</v>
      </c>
      <c r="F309" s="53" t="s">
        <v>27</v>
      </c>
      <c r="G309" s="390"/>
      <c r="H309" s="54" t="s">
        <v>44</v>
      </c>
      <c r="I309" s="54" t="s">
        <v>44</v>
      </c>
      <c r="J309" s="56"/>
      <c r="K309" s="388"/>
      <c r="L309" s="51">
        <v>302832</v>
      </c>
      <c r="M309" s="51">
        <v>302832</v>
      </c>
      <c r="N309" s="5">
        <v>302832</v>
      </c>
      <c r="O309" s="5">
        <v>302832</v>
      </c>
      <c r="P309" s="5">
        <v>302832</v>
      </c>
      <c r="Q309" s="5">
        <v>302832</v>
      </c>
      <c r="R309" s="5">
        <v>302832</v>
      </c>
      <c r="S309" s="5">
        <v>302832</v>
      </c>
      <c r="T309" s="5">
        <v>302832</v>
      </c>
    </row>
    <row r="310" spans="1:20" s="10" customFormat="1" ht="138" customHeight="1" x14ac:dyDescent="0.3">
      <c r="A310" s="13">
        <v>304</v>
      </c>
      <c r="B310" s="390"/>
      <c r="C310" s="55" t="s">
        <v>1422</v>
      </c>
      <c r="D310" s="56" t="s">
        <v>14</v>
      </c>
      <c r="E310" s="55" t="s">
        <v>52</v>
      </c>
      <c r="F310" s="53" t="s">
        <v>22</v>
      </c>
      <c r="G310" s="390"/>
      <c r="H310" s="54" t="s">
        <v>44</v>
      </c>
      <c r="I310" s="54" t="s">
        <v>44</v>
      </c>
      <c r="J310" s="56"/>
      <c r="K310" s="388" t="s">
        <v>1423</v>
      </c>
      <c r="L310" s="51">
        <v>291939</v>
      </c>
      <c r="M310" s="51">
        <v>291939</v>
      </c>
      <c r="N310" s="5">
        <v>291939</v>
      </c>
      <c r="O310" s="5">
        <v>291939</v>
      </c>
      <c r="P310" s="5">
        <v>291939</v>
      </c>
      <c r="Q310" s="5">
        <v>291939</v>
      </c>
      <c r="R310" s="5">
        <v>291939</v>
      </c>
      <c r="S310" s="5">
        <v>291939</v>
      </c>
      <c r="T310" s="5">
        <v>291939</v>
      </c>
    </row>
    <row r="311" spans="1:20" s="10" customFormat="1" ht="66.75" customHeight="1" x14ac:dyDescent="0.3">
      <c r="A311" s="13">
        <v>305</v>
      </c>
      <c r="B311" s="390"/>
      <c r="C311" s="55" t="s">
        <v>1424</v>
      </c>
      <c r="D311" s="56" t="s">
        <v>14</v>
      </c>
      <c r="E311" s="55" t="s">
        <v>52</v>
      </c>
      <c r="F311" s="53" t="s">
        <v>22</v>
      </c>
      <c r="G311" s="390"/>
      <c r="H311" s="54" t="s">
        <v>44</v>
      </c>
      <c r="I311" s="54" t="s">
        <v>44</v>
      </c>
      <c r="J311" s="56"/>
      <c r="K311" s="388"/>
      <c r="L311" s="51">
        <v>248366</v>
      </c>
      <c r="M311" s="51">
        <v>248366</v>
      </c>
      <c r="N311" s="5">
        <v>248366</v>
      </c>
      <c r="O311" s="5">
        <v>248366</v>
      </c>
      <c r="P311" s="5">
        <v>248366</v>
      </c>
      <c r="Q311" s="5">
        <v>248366</v>
      </c>
      <c r="R311" s="5">
        <v>248366</v>
      </c>
      <c r="S311" s="5">
        <v>248366</v>
      </c>
      <c r="T311" s="5">
        <v>248366</v>
      </c>
    </row>
    <row r="312" spans="1:20" s="10" customFormat="1" ht="113.25" customHeight="1" x14ac:dyDescent="0.3">
      <c r="A312" s="13">
        <v>306</v>
      </c>
      <c r="B312" s="390"/>
      <c r="C312" s="55" t="s">
        <v>1425</v>
      </c>
      <c r="D312" s="56" t="s">
        <v>14</v>
      </c>
      <c r="E312" s="55" t="s">
        <v>52</v>
      </c>
      <c r="F312" s="53" t="s">
        <v>27</v>
      </c>
      <c r="G312" s="390"/>
      <c r="H312" s="54" t="s">
        <v>44</v>
      </c>
      <c r="I312" s="54" t="s">
        <v>44</v>
      </c>
      <c r="J312" s="56"/>
      <c r="K312" s="388"/>
      <c r="L312" s="51">
        <v>324619</v>
      </c>
      <c r="M312" s="51">
        <v>324619</v>
      </c>
      <c r="N312" s="5">
        <v>324619</v>
      </c>
      <c r="O312" s="5">
        <v>324619</v>
      </c>
      <c r="P312" s="5">
        <v>324619</v>
      </c>
      <c r="Q312" s="5">
        <v>324619</v>
      </c>
      <c r="R312" s="5">
        <v>324619</v>
      </c>
      <c r="S312" s="5">
        <v>324619</v>
      </c>
      <c r="T312" s="5">
        <v>324619</v>
      </c>
    </row>
    <row r="313" spans="1:20" s="10" customFormat="1" ht="243" customHeight="1" x14ac:dyDescent="0.3">
      <c r="A313" s="13">
        <v>307</v>
      </c>
      <c r="B313" s="390"/>
      <c r="C313" s="55" t="s">
        <v>1426</v>
      </c>
      <c r="D313" s="56" t="s">
        <v>14</v>
      </c>
      <c r="E313" s="55" t="s">
        <v>52</v>
      </c>
      <c r="F313" s="53" t="s">
        <v>16</v>
      </c>
      <c r="G313" s="390"/>
      <c r="H313" s="54" t="s">
        <v>44</v>
      </c>
      <c r="I313" s="54" t="s">
        <v>44</v>
      </c>
      <c r="J313" s="56"/>
      <c r="K313" s="388" t="s">
        <v>1427</v>
      </c>
      <c r="L313" s="51">
        <v>204793</v>
      </c>
      <c r="M313" s="51">
        <v>204793</v>
      </c>
      <c r="N313" s="5">
        <v>204793</v>
      </c>
      <c r="O313" s="5">
        <v>204793</v>
      </c>
      <c r="P313" s="5">
        <v>204793</v>
      </c>
      <c r="Q313" s="5">
        <v>204793</v>
      </c>
      <c r="R313" s="5">
        <v>204793</v>
      </c>
      <c r="S313" s="5">
        <v>204793</v>
      </c>
      <c r="T313" s="5">
        <v>204793</v>
      </c>
    </row>
    <row r="314" spans="1:20" s="10" customFormat="1" ht="113.25" customHeight="1" x14ac:dyDescent="0.3">
      <c r="A314" s="13">
        <v>308</v>
      </c>
      <c r="B314" s="390"/>
      <c r="C314" s="55" t="s">
        <v>1428</v>
      </c>
      <c r="D314" s="56" t="s">
        <v>14</v>
      </c>
      <c r="E314" s="55" t="s">
        <v>52</v>
      </c>
      <c r="F314" s="53" t="s">
        <v>22</v>
      </c>
      <c r="G314" s="390"/>
      <c r="H314" s="54" t="s">
        <v>44</v>
      </c>
      <c r="I314" s="54" t="s">
        <v>44</v>
      </c>
      <c r="J314" s="56"/>
      <c r="K314" s="388"/>
      <c r="L314" s="51">
        <v>204793</v>
      </c>
      <c r="M314" s="51">
        <v>204793</v>
      </c>
      <c r="N314" s="5">
        <v>204793</v>
      </c>
      <c r="O314" s="5">
        <v>204793</v>
      </c>
      <c r="P314" s="5">
        <v>204793</v>
      </c>
      <c r="Q314" s="5">
        <v>204793</v>
      </c>
      <c r="R314" s="5">
        <v>204793</v>
      </c>
      <c r="S314" s="5">
        <v>204793</v>
      </c>
      <c r="T314" s="5">
        <v>204793</v>
      </c>
    </row>
    <row r="315" spans="1:20" s="10" customFormat="1" ht="65.099999999999994" customHeight="1" x14ac:dyDescent="0.3">
      <c r="A315" s="13">
        <v>309</v>
      </c>
      <c r="B315" s="390"/>
      <c r="C315" s="55" t="s">
        <v>1429</v>
      </c>
      <c r="D315" s="56" t="s">
        <v>14</v>
      </c>
      <c r="E315" s="55" t="s">
        <v>52</v>
      </c>
      <c r="F315" s="53" t="s">
        <v>16</v>
      </c>
      <c r="G315" s="390"/>
      <c r="H315" s="54" t="s">
        <v>44</v>
      </c>
      <c r="I315" s="54" t="s">
        <v>44</v>
      </c>
      <c r="J315" s="56"/>
      <c r="K315" s="388" t="s">
        <v>1430</v>
      </c>
      <c r="L315" s="51">
        <v>248366</v>
      </c>
      <c r="M315" s="51">
        <v>248366</v>
      </c>
      <c r="N315" s="5">
        <v>248366</v>
      </c>
      <c r="O315" s="5">
        <v>248366</v>
      </c>
      <c r="P315" s="5">
        <v>248366</v>
      </c>
      <c r="Q315" s="5">
        <v>248366</v>
      </c>
      <c r="R315" s="5">
        <v>248366</v>
      </c>
      <c r="S315" s="5">
        <v>248366</v>
      </c>
      <c r="T315" s="5">
        <v>248366</v>
      </c>
    </row>
    <row r="316" spans="1:20" s="10" customFormat="1" ht="65.099999999999994" customHeight="1" x14ac:dyDescent="0.3">
      <c r="A316" s="13">
        <v>310</v>
      </c>
      <c r="B316" s="390"/>
      <c r="C316" s="55" t="s">
        <v>1431</v>
      </c>
      <c r="D316" s="56" t="s">
        <v>14</v>
      </c>
      <c r="E316" s="55" t="s">
        <v>52</v>
      </c>
      <c r="F316" s="53" t="s">
        <v>22</v>
      </c>
      <c r="G316" s="390"/>
      <c r="H316" s="54" t="s">
        <v>44</v>
      </c>
      <c r="I316" s="54" t="s">
        <v>44</v>
      </c>
      <c r="J316" s="56"/>
      <c r="K316" s="388"/>
      <c r="L316" s="51">
        <v>246366</v>
      </c>
      <c r="M316" s="51">
        <v>246366</v>
      </c>
      <c r="N316" s="5">
        <v>246366</v>
      </c>
      <c r="O316" s="5">
        <v>246366</v>
      </c>
      <c r="P316" s="5">
        <v>246366</v>
      </c>
      <c r="Q316" s="5">
        <v>246366</v>
      </c>
      <c r="R316" s="5">
        <v>246366</v>
      </c>
      <c r="S316" s="5">
        <v>246366</v>
      </c>
      <c r="T316" s="5">
        <v>246366</v>
      </c>
    </row>
    <row r="317" spans="1:20" s="10" customFormat="1" ht="65.099999999999994" customHeight="1" x14ac:dyDescent="0.3">
      <c r="A317" s="13">
        <v>311</v>
      </c>
      <c r="B317" s="390"/>
      <c r="C317" s="55" t="s">
        <v>1432</v>
      </c>
      <c r="D317" s="56" t="s">
        <v>14</v>
      </c>
      <c r="E317" s="55" t="s">
        <v>52</v>
      </c>
      <c r="F317" s="53" t="s">
        <v>27</v>
      </c>
      <c r="G317" s="390"/>
      <c r="H317" s="54" t="s">
        <v>44</v>
      </c>
      <c r="I317" s="54" t="s">
        <v>44</v>
      </c>
      <c r="J317" s="56"/>
      <c r="K317" s="388"/>
      <c r="L317" s="51">
        <v>357298</v>
      </c>
      <c r="M317" s="51">
        <v>357298</v>
      </c>
      <c r="N317" s="5">
        <v>357298</v>
      </c>
      <c r="O317" s="5">
        <v>357298</v>
      </c>
      <c r="P317" s="5">
        <v>357298</v>
      </c>
      <c r="Q317" s="5">
        <v>357298</v>
      </c>
      <c r="R317" s="5">
        <v>357298</v>
      </c>
      <c r="S317" s="5">
        <v>357298</v>
      </c>
      <c r="T317" s="5">
        <v>357298</v>
      </c>
    </row>
    <row r="318" spans="1:20" s="10" customFormat="1" ht="65.099999999999994" customHeight="1" x14ac:dyDescent="0.3">
      <c r="A318" s="13">
        <v>312</v>
      </c>
      <c r="B318" s="390"/>
      <c r="C318" s="55" t="s">
        <v>1433</v>
      </c>
      <c r="D318" s="56" t="s">
        <v>14</v>
      </c>
      <c r="E318" s="55" t="s">
        <v>52</v>
      </c>
      <c r="F318" s="53" t="s">
        <v>1434</v>
      </c>
      <c r="G318" s="390"/>
      <c r="H318" s="54" t="s">
        <v>44</v>
      </c>
      <c r="I318" s="54" t="s">
        <v>44</v>
      </c>
      <c r="J318" s="56"/>
      <c r="K318" s="388"/>
      <c r="L318" s="51">
        <v>411765</v>
      </c>
      <c r="M318" s="51">
        <v>411765</v>
      </c>
      <c r="N318" s="5">
        <v>411765</v>
      </c>
      <c r="O318" s="5">
        <v>411765</v>
      </c>
      <c r="P318" s="5">
        <v>411765</v>
      </c>
      <c r="Q318" s="5">
        <v>411765</v>
      </c>
      <c r="R318" s="5">
        <v>411765</v>
      </c>
      <c r="S318" s="5">
        <v>411765</v>
      </c>
      <c r="T318" s="5">
        <v>411765</v>
      </c>
    </row>
    <row r="319" spans="1:20" s="10" customFormat="1" ht="65.099999999999994" customHeight="1" x14ac:dyDescent="0.3">
      <c r="A319" s="13">
        <v>313</v>
      </c>
      <c r="B319" s="390"/>
      <c r="C319" s="55" t="s">
        <v>1435</v>
      </c>
      <c r="D319" s="56" t="s">
        <v>14</v>
      </c>
      <c r="E319" s="55" t="s">
        <v>52</v>
      </c>
      <c r="F319" s="53" t="s">
        <v>33</v>
      </c>
      <c r="G319" s="390"/>
      <c r="H319" s="54" t="s">
        <v>44</v>
      </c>
      <c r="I319" s="54" t="s">
        <v>44</v>
      </c>
      <c r="J319" s="56"/>
      <c r="K319" s="388"/>
      <c r="L319" s="51">
        <v>411765</v>
      </c>
      <c r="M319" s="51">
        <v>411765</v>
      </c>
      <c r="N319" s="5">
        <v>411765</v>
      </c>
      <c r="O319" s="5">
        <v>411765</v>
      </c>
      <c r="P319" s="5">
        <v>411765</v>
      </c>
      <c r="Q319" s="5">
        <v>411765</v>
      </c>
      <c r="R319" s="5">
        <v>411765</v>
      </c>
      <c r="S319" s="5">
        <v>411765</v>
      </c>
      <c r="T319" s="5">
        <v>411765</v>
      </c>
    </row>
    <row r="320" spans="1:20" s="10" customFormat="1" ht="83.25" customHeight="1" x14ac:dyDescent="0.3">
      <c r="A320" s="13">
        <v>314</v>
      </c>
      <c r="B320" s="390"/>
      <c r="C320" s="55" t="s">
        <v>1687</v>
      </c>
      <c r="D320" s="56" t="s">
        <v>14</v>
      </c>
      <c r="E320" s="55" t="s">
        <v>1677</v>
      </c>
      <c r="F320" s="53" t="s">
        <v>150</v>
      </c>
      <c r="G320" s="390" t="s">
        <v>1678</v>
      </c>
      <c r="H320" s="391" t="s">
        <v>17</v>
      </c>
      <c r="I320" s="391" t="s">
        <v>823</v>
      </c>
      <c r="J320" s="389" t="s">
        <v>1264</v>
      </c>
      <c r="K320" s="388"/>
      <c r="L320" s="51" t="s">
        <v>1679</v>
      </c>
      <c r="M320" s="51" t="s">
        <v>1679</v>
      </c>
      <c r="N320" s="51" t="s">
        <v>1679</v>
      </c>
      <c r="O320" s="51" t="s">
        <v>1679</v>
      </c>
      <c r="P320" s="51" t="s">
        <v>1679</v>
      </c>
      <c r="Q320" s="51" t="s">
        <v>1679</v>
      </c>
      <c r="R320" s="51" t="s">
        <v>1679</v>
      </c>
      <c r="S320" s="51" t="s">
        <v>1679</v>
      </c>
      <c r="T320" s="51" t="s">
        <v>1679</v>
      </c>
    </row>
    <row r="321" spans="1:20" s="10" customFormat="1" ht="83.25" customHeight="1" x14ac:dyDescent="0.3">
      <c r="A321" s="13">
        <v>315</v>
      </c>
      <c r="B321" s="390"/>
      <c r="C321" s="55" t="s">
        <v>1687</v>
      </c>
      <c r="D321" s="56" t="s">
        <v>14</v>
      </c>
      <c r="E321" s="55" t="s">
        <v>1677</v>
      </c>
      <c r="F321" s="53" t="s">
        <v>16</v>
      </c>
      <c r="G321" s="390"/>
      <c r="H321" s="391"/>
      <c r="I321" s="391"/>
      <c r="J321" s="389"/>
      <c r="K321" s="388"/>
      <c r="L321" s="51" t="s">
        <v>1680</v>
      </c>
      <c r="M321" s="51" t="s">
        <v>1680</v>
      </c>
      <c r="N321" s="51" t="s">
        <v>1680</v>
      </c>
      <c r="O321" s="51" t="s">
        <v>1680</v>
      </c>
      <c r="P321" s="51" t="s">
        <v>1680</v>
      </c>
      <c r="Q321" s="51" t="s">
        <v>1680</v>
      </c>
      <c r="R321" s="51" t="s">
        <v>1680</v>
      </c>
      <c r="S321" s="51" t="s">
        <v>1680</v>
      </c>
      <c r="T321" s="51" t="s">
        <v>1680</v>
      </c>
    </row>
    <row r="322" spans="1:20" s="10" customFormat="1" ht="83.25" customHeight="1" x14ac:dyDescent="0.3">
      <c r="A322" s="13">
        <v>316</v>
      </c>
      <c r="B322" s="390"/>
      <c r="C322" s="55" t="s">
        <v>1687</v>
      </c>
      <c r="D322" s="56" t="s">
        <v>14</v>
      </c>
      <c r="E322" s="55" t="s">
        <v>1677</v>
      </c>
      <c r="F322" s="53" t="s">
        <v>153</v>
      </c>
      <c r="G322" s="390"/>
      <c r="H322" s="391"/>
      <c r="I322" s="391"/>
      <c r="J322" s="389"/>
      <c r="K322" s="388"/>
      <c r="L322" s="51" t="s">
        <v>1681</v>
      </c>
      <c r="M322" s="51" t="s">
        <v>1681</v>
      </c>
      <c r="N322" s="51" t="s">
        <v>1681</v>
      </c>
      <c r="O322" s="51" t="s">
        <v>1681</v>
      </c>
      <c r="P322" s="51" t="s">
        <v>1681</v>
      </c>
      <c r="Q322" s="51" t="s">
        <v>1681</v>
      </c>
      <c r="R322" s="51" t="s">
        <v>1681</v>
      </c>
      <c r="S322" s="51" t="s">
        <v>1681</v>
      </c>
      <c r="T322" s="51" t="s">
        <v>1681</v>
      </c>
    </row>
    <row r="323" spans="1:20" s="10" customFormat="1" ht="83.25" customHeight="1" x14ac:dyDescent="0.3">
      <c r="A323" s="13">
        <v>317</v>
      </c>
      <c r="B323" s="390"/>
      <c r="C323" s="55" t="s">
        <v>1687</v>
      </c>
      <c r="D323" s="56" t="s">
        <v>14</v>
      </c>
      <c r="E323" s="55" t="s">
        <v>1677</v>
      </c>
      <c r="F323" s="53" t="s">
        <v>156</v>
      </c>
      <c r="G323" s="390"/>
      <c r="H323" s="391"/>
      <c r="I323" s="391"/>
      <c r="J323" s="389"/>
      <c r="K323" s="388"/>
      <c r="L323" s="51" t="s">
        <v>1682</v>
      </c>
      <c r="M323" s="51" t="s">
        <v>1682</v>
      </c>
      <c r="N323" s="51" t="s">
        <v>1682</v>
      </c>
      <c r="O323" s="51" t="s">
        <v>1682</v>
      </c>
      <c r="P323" s="51" t="s">
        <v>1682</v>
      </c>
      <c r="Q323" s="51" t="s">
        <v>1682</v>
      </c>
      <c r="R323" s="51" t="s">
        <v>1682</v>
      </c>
      <c r="S323" s="51" t="s">
        <v>1682</v>
      </c>
      <c r="T323" s="51" t="s">
        <v>1682</v>
      </c>
    </row>
    <row r="324" spans="1:20" s="10" customFormat="1" ht="83.25" customHeight="1" x14ac:dyDescent="0.3">
      <c r="A324" s="13">
        <v>318</v>
      </c>
      <c r="B324" s="390"/>
      <c r="C324" s="55" t="s">
        <v>1688</v>
      </c>
      <c r="D324" s="56" t="s">
        <v>14</v>
      </c>
      <c r="E324" s="55" t="s">
        <v>1677</v>
      </c>
      <c r="F324" s="53" t="s">
        <v>16</v>
      </c>
      <c r="G324" s="390"/>
      <c r="H324" s="391"/>
      <c r="I324" s="391"/>
      <c r="J324" s="389"/>
      <c r="K324" s="388"/>
      <c r="L324" s="51" t="s">
        <v>1683</v>
      </c>
      <c r="M324" s="51" t="s">
        <v>1683</v>
      </c>
      <c r="N324" s="51" t="s">
        <v>1683</v>
      </c>
      <c r="O324" s="51" t="s">
        <v>1683</v>
      </c>
      <c r="P324" s="51" t="s">
        <v>1683</v>
      </c>
      <c r="Q324" s="51" t="s">
        <v>1683</v>
      </c>
      <c r="R324" s="51" t="s">
        <v>1683</v>
      </c>
      <c r="S324" s="51" t="s">
        <v>1683</v>
      </c>
      <c r="T324" s="51" t="s">
        <v>1683</v>
      </c>
    </row>
    <row r="325" spans="1:20" s="10" customFormat="1" ht="83.25" customHeight="1" x14ac:dyDescent="0.3">
      <c r="A325" s="13">
        <v>319</v>
      </c>
      <c r="B325" s="390"/>
      <c r="C325" s="55" t="s">
        <v>1688</v>
      </c>
      <c r="D325" s="56" t="s">
        <v>14</v>
      </c>
      <c r="E325" s="55" t="s">
        <v>1677</v>
      </c>
      <c r="F325" s="53" t="s">
        <v>22</v>
      </c>
      <c r="G325" s="390"/>
      <c r="H325" s="391"/>
      <c r="I325" s="391"/>
      <c r="J325" s="389"/>
      <c r="K325" s="388"/>
      <c r="L325" s="51" t="s">
        <v>1684</v>
      </c>
      <c r="M325" s="51" t="s">
        <v>1684</v>
      </c>
      <c r="N325" s="51" t="s">
        <v>1684</v>
      </c>
      <c r="O325" s="51" t="s">
        <v>1684</v>
      </c>
      <c r="P325" s="51" t="s">
        <v>1684</v>
      </c>
      <c r="Q325" s="51" t="s">
        <v>1684</v>
      </c>
      <c r="R325" s="51" t="s">
        <v>1684</v>
      </c>
      <c r="S325" s="51" t="s">
        <v>1684</v>
      </c>
      <c r="T325" s="51" t="s">
        <v>1684</v>
      </c>
    </row>
    <row r="326" spans="1:20" s="10" customFormat="1" ht="83.25" customHeight="1" x14ac:dyDescent="0.3">
      <c r="A326" s="13">
        <v>320</v>
      </c>
      <c r="B326" s="390"/>
      <c r="C326" s="55" t="s">
        <v>1688</v>
      </c>
      <c r="D326" s="56" t="s">
        <v>14</v>
      </c>
      <c r="E326" s="55" t="s">
        <v>1677</v>
      </c>
      <c r="F326" s="53" t="s">
        <v>156</v>
      </c>
      <c r="G326" s="390"/>
      <c r="H326" s="391"/>
      <c r="I326" s="391"/>
      <c r="J326" s="389"/>
      <c r="K326" s="388"/>
      <c r="L326" s="51" t="s">
        <v>1685</v>
      </c>
      <c r="M326" s="51" t="s">
        <v>1685</v>
      </c>
      <c r="N326" s="51" t="s">
        <v>1685</v>
      </c>
      <c r="O326" s="51" t="s">
        <v>1685</v>
      </c>
      <c r="P326" s="51" t="s">
        <v>1685</v>
      </c>
      <c r="Q326" s="51" t="s">
        <v>1685</v>
      </c>
      <c r="R326" s="51" t="s">
        <v>1685</v>
      </c>
      <c r="S326" s="51" t="s">
        <v>1685</v>
      </c>
      <c r="T326" s="51" t="s">
        <v>1685</v>
      </c>
    </row>
    <row r="327" spans="1:20" s="10" customFormat="1" ht="83.25" customHeight="1" x14ac:dyDescent="0.3">
      <c r="A327" s="13">
        <v>321</v>
      </c>
      <c r="B327" s="390"/>
      <c r="C327" s="55" t="s">
        <v>1688</v>
      </c>
      <c r="D327" s="56" t="s">
        <v>14</v>
      </c>
      <c r="E327" s="55" t="s">
        <v>1677</v>
      </c>
      <c r="F327" s="53" t="s">
        <v>27</v>
      </c>
      <c r="G327" s="390"/>
      <c r="H327" s="391"/>
      <c r="I327" s="391"/>
      <c r="J327" s="389"/>
      <c r="K327" s="388"/>
      <c r="L327" s="51" t="s">
        <v>1686</v>
      </c>
      <c r="M327" s="51" t="s">
        <v>1686</v>
      </c>
      <c r="N327" s="51" t="s">
        <v>1686</v>
      </c>
      <c r="O327" s="51" t="s">
        <v>1686</v>
      </c>
      <c r="P327" s="51" t="s">
        <v>1686</v>
      </c>
      <c r="Q327" s="51" t="s">
        <v>1686</v>
      </c>
      <c r="R327" s="51" t="s">
        <v>1686</v>
      </c>
      <c r="S327" s="51" t="s">
        <v>1686</v>
      </c>
      <c r="T327" s="51" t="s">
        <v>1686</v>
      </c>
    </row>
    <row r="328" spans="1:20" s="10" customFormat="1" ht="83.25" customHeight="1" x14ac:dyDescent="0.3">
      <c r="A328" s="13" t="s">
        <v>2634</v>
      </c>
      <c r="B328" s="390"/>
      <c r="C328" s="57" t="s">
        <v>2635</v>
      </c>
      <c r="D328" s="56"/>
      <c r="E328" s="55"/>
      <c r="F328" s="53"/>
      <c r="G328" s="57"/>
      <c r="H328" s="54"/>
      <c r="I328" s="54"/>
      <c r="J328" s="56" t="s">
        <v>19</v>
      </c>
      <c r="K328" s="53"/>
      <c r="L328" s="51"/>
      <c r="M328" s="51"/>
      <c r="N328" s="51"/>
      <c r="O328" s="51"/>
      <c r="P328" s="51"/>
      <c r="Q328" s="51"/>
      <c r="R328" s="51"/>
      <c r="S328" s="51"/>
      <c r="T328" s="51"/>
    </row>
    <row r="329" spans="1:20" s="10" customFormat="1" ht="83.25" customHeight="1" x14ac:dyDescent="0.3">
      <c r="A329" s="13">
        <v>322</v>
      </c>
      <c r="B329" s="390"/>
      <c r="C329" s="55" t="s">
        <v>2636</v>
      </c>
      <c r="D329" s="56" t="s">
        <v>14</v>
      </c>
      <c r="E329" s="55" t="s">
        <v>2629</v>
      </c>
      <c r="F329" s="53" t="s">
        <v>2630</v>
      </c>
      <c r="G329" s="390" t="s">
        <v>2631</v>
      </c>
      <c r="H329" s="54" t="s">
        <v>17</v>
      </c>
      <c r="I329" s="391" t="s">
        <v>823</v>
      </c>
      <c r="J329" s="56" t="s">
        <v>119</v>
      </c>
      <c r="K329" s="53"/>
      <c r="L329" s="51">
        <v>315000</v>
      </c>
      <c r="M329" s="51">
        <v>315000</v>
      </c>
      <c r="N329" s="51">
        <v>315000</v>
      </c>
      <c r="O329" s="51">
        <v>315000</v>
      </c>
      <c r="P329" s="51">
        <v>315000</v>
      </c>
      <c r="Q329" s="51">
        <v>315000</v>
      </c>
      <c r="R329" s="51">
        <v>315000</v>
      </c>
      <c r="S329" s="51">
        <v>315000</v>
      </c>
      <c r="T329" s="51">
        <v>315000</v>
      </c>
    </row>
    <row r="330" spans="1:20" s="10" customFormat="1" ht="100.5" customHeight="1" x14ac:dyDescent="0.3">
      <c r="A330" s="13">
        <v>323</v>
      </c>
      <c r="B330" s="390"/>
      <c r="C330" s="55" t="s">
        <v>2637</v>
      </c>
      <c r="D330" s="56" t="s">
        <v>14</v>
      </c>
      <c r="E330" s="55" t="s">
        <v>119</v>
      </c>
      <c r="F330" s="53" t="s">
        <v>2632</v>
      </c>
      <c r="G330" s="390"/>
      <c r="H330" s="54" t="s">
        <v>119</v>
      </c>
      <c r="I330" s="391"/>
      <c r="J330" s="56" t="s">
        <v>119</v>
      </c>
      <c r="K330" s="53"/>
      <c r="L330" s="51">
        <v>255000</v>
      </c>
      <c r="M330" s="51">
        <v>255000</v>
      </c>
      <c r="N330" s="51">
        <v>255000</v>
      </c>
      <c r="O330" s="51">
        <v>255000</v>
      </c>
      <c r="P330" s="51">
        <v>255000</v>
      </c>
      <c r="Q330" s="51">
        <v>255000</v>
      </c>
      <c r="R330" s="51">
        <v>255000</v>
      </c>
      <c r="S330" s="51">
        <v>255000</v>
      </c>
      <c r="T330" s="51">
        <v>255000</v>
      </c>
    </row>
    <row r="331" spans="1:20" s="10" customFormat="1" ht="184.5" customHeight="1" x14ac:dyDescent="0.3">
      <c r="A331" s="13">
        <v>324</v>
      </c>
      <c r="B331" s="390"/>
      <c r="C331" s="55" t="s">
        <v>2638</v>
      </c>
      <c r="D331" s="56" t="s">
        <v>14</v>
      </c>
      <c r="E331" s="55" t="s">
        <v>2629</v>
      </c>
      <c r="F331" s="53" t="s">
        <v>2630</v>
      </c>
      <c r="G331" s="390"/>
      <c r="H331" s="54" t="s">
        <v>119</v>
      </c>
      <c r="I331" s="391"/>
      <c r="J331" s="56" t="s">
        <v>119</v>
      </c>
      <c r="K331" s="53"/>
      <c r="L331" s="51">
        <v>357000</v>
      </c>
      <c r="M331" s="51">
        <v>357000</v>
      </c>
      <c r="N331" s="51">
        <v>357000</v>
      </c>
      <c r="O331" s="51">
        <v>357000</v>
      </c>
      <c r="P331" s="51">
        <v>357000</v>
      </c>
      <c r="Q331" s="51">
        <v>357000</v>
      </c>
      <c r="R331" s="51">
        <v>357000</v>
      </c>
      <c r="S331" s="51">
        <v>357000</v>
      </c>
      <c r="T331" s="51">
        <v>357000</v>
      </c>
    </row>
    <row r="332" spans="1:20" s="10" customFormat="1" ht="146.25" customHeight="1" x14ac:dyDescent="0.3">
      <c r="A332" s="13">
        <v>325</v>
      </c>
      <c r="B332" s="390"/>
      <c r="C332" s="55" t="s">
        <v>2639</v>
      </c>
      <c r="D332" s="56" t="s">
        <v>14</v>
      </c>
      <c r="E332" s="55" t="s">
        <v>119</v>
      </c>
      <c r="F332" s="53" t="s">
        <v>2632</v>
      </c>
      <c r="G332" s="390"/>
      <c r="H332" s="54" t="s">
        <v>119</v>
      </c>
      <c r="I332" s="391"/>
      <c r="J332" s="56" t="s">
        <v>119</v>
      </c>
      <c r="K332" s="53"/>
      <c r="L332" s="51">
        <v>347000</v>
      </c>
      <c r="M332" s="51">
        <v>347000</v>
      </c>
      <c r="N332" s="51">
        <v>347000</v>
      </c>
      <c r="O332" s="51">
        <v>347000</v>
      </c>
      <c r="P332" s="51">
        <v>347000</v>
      </c>
      <c r="Q332" s="51">
        <v>347000</v>
      </c>
      <c r="R332" s="51">
        <v>347000</v>
      </c>
      <c r="S332" s="51">
        <v>347000</v>
      </c>
      <c r="T332" s="51">
        <v>347000</v>
      </c>
    </row>
    <row r="333" spans="1:20" s="10" customFormat="1" ht="83.25" customHeight="1" x14ac:dyDescent="0.3">
      <c r="A333" s="13">
        <v>326</v>
      </c>
      <c r="B333" s="390"/>
      <c r="C333" s="55" t="s">
        <v>2640</v>
      </c>
      <c r="D333" s="56" t="s">
        <v>14</v>
      </c>
      <c r="E333" s="55" t="s">
        <v>119</v>
      </c>
      <c r="F333" s="53" t="s">
        <v>2633</v>
      </c>
      <c r="G333" s="390"/>
      <c r="H333" s="54" t="s">
        <v>119</v>
      </c>
      <c r="I333" s="391"/>
      <c r="J333" s="56" t="s">
        <v>119</v>
      </c>
      <c r="K333" s="53"/>
      <c r="L333" s="51">
        <v>451000</v>
      </c>
      <c r="M333" s="51">
        <v>451000</v>
      </c>
      <c r="N333" s="51">
        <v>451000</v>
      </c>
      <c r="O333" s="51">
        <v>451000</v>
      </c>
      <c r="P333" s="51">
        <v>451000</v>
      </c>
      <c r="Q333" s="51">
        <v>451000</v>
      </c>
      <c r="R333" s="51">
        <v>451000</v>
      </c>
      <c r="S333" s="51">
        <v>451000</v>
      </c>
      <c r="T333" s="51">
        <v>451000</v>
      </c>
    </row>
    <row r="334" spans="1:20" s="10" customFormat="1" ht="159.75" customHeight="1" x14ac:dyDescent="0.3">
      <c r="A334" s="13">
        <v>327</v>
      </c>
      <c r="B334" s="390"/>
      <c r="C334" s="55" t="s">
        <v>2826</v>
      </c>
      <c r="D334" s="56" t="s">
        <v>14</v>
      </c>
      <c r="E334" s="55" t="s">
        <v>119</v>
      </c>
      <c r="F334" s="53" t="s">
        <v>2674</v>
      </c>
      <c r="G334" s="57" t="s">
        <v>119</v>
      </c>
      <c r="H334" s="54" t="s">
        <v>119</v>
      </c>
      <c r="I334" s="391"/>
      <c r="J334" s="56" t="s">
        <v>119</v>
      </c>
      <c r="K334" s="53"/>
      <c r="L334" s="51">
        <v>383000</v>
      </c>
      <c r="M334" s="51">
        <v>383000</v>
      </c>
      <c r="N334" s="51">
        <v>383000</v>
      </c>
      <c r="O334" s="51">
        <v>383000</v>
      </c>
      <c r="P334" s="51">
        <v>383000</v>
      </c>
      <c r="Q334" s="51">
        <v>383000</v>
      </c>
      <c r="R334" s="51">
        <v>383000</v>
      </c>
      <c r="S334" s="51">
        <v>383000</v>
      </c>
      <c r="T334" s="51">
        <v>383000</v>
      </c>
    </row>
    <row r="335" spans="1:20" s="10" customFormat="1" ht="114.75" customHeight="1" x14ac:dyDescent="0.3">
      <c r="A335" s="13">
        <v>328</v>
      </c>
      <c r="B335" s="390"/>
      <c r="C335" s="55" t="s">
        <v>2675</v>
      </c>
      <c r="D335" s="56" t="s">
        <v>14</v>
      </c>
      <c r="E335" s="55" t="s">
        <v>119</v>
      </c>
      <c r="F335" s="53" t="s">
        <v>2676</v>
      </c>
      <c r="G335" s="57" t="s">
        <v>119</v>
      </c>
      <c r="H335" s="54" t="s">
        <v>119</v>
      </c>
      <c r="I335" s="391"/>
      <c r="J335" s="56" t="s">
        <v>119</v>
      </c>
      <c r="K335" s="53"/>
      <c r="L335" s="51">
        <v>373000</v>
      </c>
      <c r="M335" s="51">
        <v>373000</v>
      </c>
      <c r="N335" s="51">
        <v>373000</v>
      </c>
      <c r="O335" s="51">
        <v>373000</v>
      </c>
      <c r="P335" s="51">
        <v>373000</v>
      </c>
      <c r="Q335" s="51">
        <v>373000</v>
      </c>
      <c r="R335" s="51">
        <v>373000</v>
      </c>
      <c r="S335" s="51">
        <v>373000</v>
      </c>
      <c r="T335" s="51">
        <v>373000</v>
      </c>
    </row>
    <row r="336" spans="1:20" s="10" customFormat="1" ht="114.75" customHeight="1" x14ac:dyDescent="0.3">
      <c r="A336" s="13">
        <v>329</v>
      </c>
      <c r="B336" s="390"/>
      <c r="C336" s="55" t="s">
        <v>2677</v>
      </c>
      <c r="D336" s="56" t="s">
        <v>14</v>
      </c>
      <c r="E336" s="55" t="s">
        <v>119</v>
      </c>
      <c r="F336" s="53" t="s">
        <v>2678</v>
      </c>
      <c r="G336" s="57" t="s">
        <v>119</v>
      </c>
      <c r="H336" s="54" t="s">
        <v>119</v>
      </c>
      <c r="I336" s="391"/>
      <c r="J336" s="56" t="s">
        <v>119</v>
      </c>
      <c r="K336" s="53"/>
      <c r="L336" s="51">
        <v>591000</v>
      </c>
      <c r="M336" s="51">
        <v>591000</v>
      </c>
      <c r="N336" s="51">
        <v>591000</v>
      </c>
      <c r="O336" s="51">
        <v>591000</v>
      </c>
      <c r="P336" s="51">
        <v>591000</v>
      </c>
      <c r="Q336" s="51">
        <v>591000</v>
      </c>
      <c r="R336" s="51">
        <v>591000</v>
      </c>
      <c r="S336" s="51">
        <v>591000</v>
      </c>
      <c r="T336" s="51">
        <v>591000</v>
      </c>
    </row>
    <row r="337" spans="1:20" s="10" customFormat="1" ht="83.25" customHeight="1" x14ac:dyDescent="0.3">
      <c r="A337" s="13" t="s">
        <v>2641</v>
      </c>
      <c r="B337" s="390"/>
      <c r="C337" s="57" t="s">
        <v>2642</v>
      </c>
      <c r="D337" s="56"/>
      <c r="E337" s="55"/>
      <c r="F337" s="53"/>
      <c r="G337" s="57"/>
      <c r="H337" s="54"/>
      <c r="I337" s="391"/>
      <c r="J337" s="56" t="s">
        <v>19</v>
      </c>
      <c r="K337" s="53"/>
      <c r="L337" s="51"/>
      <c r="M337" s="51"/>
      <c r="N337" s="51"/>
      <c r="O337" s="51"/>
      <c r="P337" s="51"/>
      <c r="Q337" s="51"/>
      <c r="R337" s="51"/>
      <c r="S337" s="51"/>
      <c r="T337" s="51"/>
    </row>
    <row r="338" spans="1:20" s="10" customFormat="1" ht="114.75" customHeight="1" x14ac:dyDescent="0.3">
      <c r="A338" s="13">
        <v>330</v>
      </c>
      <c r="B338" s="390"/>
      <c r="C338" s="55" t="s">
        <v>2643</v>
      </c>
      <c r="D338" s="56" t="s">
        <v>14</v>
      </c>
      <c r="E338" s="55" t="s">
        <v>2629</v>
      </c>
      <c r="F338" s="53" t="s">
        <v>2632</v>
      </c>
      <c r="G338" s="57" t="s">
        <v>2631</v>
      </c>
      <c r="H338" s="54" t="s">
        <v>17</v>
      </c>
      <c r="I338" s="54" t="s">
        <v>823</v>
      </c>
      <c r="J338" s="56" t="s">
        <v>119</v>
      </c>
      <c r="K338" s="53"/>
      <c r="L338" s="51">
        <v>479000</v>
      </c>
      <c r="M338" s="51">
        <v>479000</v>
      </c>
      <c r="N338" s="51">
        <v>479000</v>
      </c>
      <c r="O338" s="51">
        <v>479000</v>
      </c>
      <c r="P338" s="51">
        <v>479000</v>
      </c>
      <c r="Q338" s="51">
        <v>479000</v>
      </c>
      <c r="R338" s="51">
        <v>479000</v>
      </c>
      <c r="S338" s="51">
        <v>479000</v>
      </c>
      <c r="T338" s="51">
        <v>479000</v>
      </c>
    </row>
    <row r="339" spans="1:20" s="10" customFormat="1" ht="114.75" customHeight="1" x14ac:dyDescent="0.3">
      <c r="A339" s="13">
        <v>331</v>
      </c>
      <c r="B339" s="390"/>
      <c r="C339" s="55" t="s">
        <v>2679</v>
      </c>
      <c r="D339" s="56" t="s">
        <v>14</v>
      </c>
      <c r="E339" s="55" t="s">
        <v>119</v>
      </c>
      <c r="F339" s="53" t="s">
        <v>2676</v>
      </c>
      <c r="G339" s="57" t="s">
        <v>119</v>
      </c>
      <c r="H339" s="54" t="s">
        <v>119</v>
      </c>
      <c r="I339" s="54" t="s">
        <v>119</v>
      </c>
      <c r="J339" s="56"/>
      <c r="K339" s="53"/>
      <c r="L339" s="51">
        <v>501000</v>
      </c>
      <c r="M339" s="51">
        <v>501000</v>
      </c>
      <c r="N339" s="51">
        <v>501000</v>
      </c>
      <c r="O339" s="51">
        <v>501000</v>
      </c>
      <c r="P339" s="51">
        <v>501000</v>
      </c>
      <c r="Q339" s="51">
        <v>501000</v>
      </c>
      <c r="R339" s="51">
        <v>501000</v>
      </c>
      <c r="S339" s="51">
        <v>501000</v>
      </c>
      <c r="T339" s="51">
        <v>501000</v>
      </c>
    </row>
    <row r="340" spans="1:20" s="10" customFormat="1" ht="83.25" customHeight="1" x14ac:dyDescent="0.3">
      <c r="A340" s="13" t="s">
        <v>2644</v>
      </c>
      <c r="B340" s="390"/>
      <c r="C340" s="57" t="s">
        <v>2645</v>
      </c>
      <c r="D340" s="56"/>
      <c r="E340" s="55"/>
      <c r="F340" s="53"/>
      <c r="G340" s="57"/>
      <c r="H340" s="54"/>
      <c r="I340" s="54"/>
      <c r="J340" s="56" t="s">
        <v>19</v>
      </c>
      <c r="K340" s="53"/>
      <c r="L340" s="51"/>
      <c r="M340" s="51"/>
      <c r="N340" s="51"/>
      <c r="O340" s="51"/>
      <c r="P340" s="51"/>
      <c r="Q340" s="51"/>
      <c r="R340" s="51"/>
      <c r="S340" s="51"/>
      <c r="T340" s="51"/>
    </row>
    <row r="341" spans="1:20" s="10" customFormat="1" ht="83.25" customHeight="1" x14ac:dyDescent="0.3">
      <c r="A341" s="13">
        <v>332</v>
      </c>
      <c r="B341" s="390"/>
      <c r="C341" s="55" t="s">
        <v>2646</v>
      </c>
      <c r="D341" s="56" t="s">
        <v>14</v>
      </c>
      <c r="E341" s="55" t="s">
        <v>2629</v>
      </c>
      <c r="F341" s="53" t="s">
        <v>2647</v>
      </c>
      <c r="G341" s="390" t="s">
        <v>2648</v>
      </c>
      <c r="H341" s="54" t="s">
        <v>17</v>
      </c>
      <c r="I341" s="391" t="s">
        <v>823</v>
      </c>
      <c r="J341" s="56" t="s">
        <v>119</v>
      </c>
      <c r="K341" s="53"/>
      <c r="L341" s="51">
        <v>175000</v>
      </c>
      <c r="M341" s="51">
        <v>175000</v>
      </c>
      <c r="N341" s="51">
        <v>175000</v>
      </c>
      <c r="O341" s="51">
        <v>175000</v>
      </c>
      <c r="P341" s="51">
        <v>175000</v>
      </c>
      <c r="Q341" s="51">
        <v>175000</v>
      </c>
      <c r="R341" s="51">
        <v>175000</v>
      </c>
      <c r="S341" s="51">
        <v>175000</v>
      </c>
      <c r="T341" s="51">
        <v>175000</v>
      </c>
    </row>
    <row r="342" spans="1:20" s="10" customFormat="1" ht="83.25" customHeight="1" x14ac:dyDescent="0.3">
      <c r="A342" s="13">
        <v>333</v>
      </c>
      <c r="B342" s="390"/>
      <c r="C342" s="55" t="s">
        <v>2649</v>
      </c>
      <c r="D342" s="56" t="s">
        <v>14</v>
      </c>
      <c r="E342" s="55" t="s">
        <v>119</v>
      </c>
      <c r="F342" s="53" t="s">
        <v>2650</v>
      </c>
      <c r="G342" s="390"/>
      <c r="H342" s="54" t="s">
        <v>119</v>
      </c>
      <c r="I342" s="391"/>
      <c r="J342" s="56" t="s">
        <v>119</v>
      </c>
      <c r="K342" s="53"/>
      <c r="L342" s="51">
        <v>173000</v>
      </c>
      <c r="M342" s="51">
        <v>173000</v>
      </c>
      <c r="N342" s="51">
        <v>173000</v>
      </c>
      <c r="O342" s="51">
        <v>173000</v>
      </c>
      <c r="P342" s="51">
        <v>173000</v>
      </c>
      <c r="Q342" s="51">
        <v>173000</v>
      </c>
      <c r="R342" s="51">
        <v>173000</v>
      </c>
      <c r="S342" s="51">
        <v>173000</v>
      </c>
      <c r="T342" s="51">
        <v>173000</v>
      </c>
    </row>
    <row r="343" spans="1:20" s="10" customFormat="1" ht="153" customHeight="1" x14ac:dyDescent="0.3">
      <c r="A343" s="13">
        <v>334</v>
      </c>
      <c r="B343" s="390"/>
      <c r="C343" s="55" t="s">
        <v>2651</v>
      </c>
      <c r="D343" s="56" t="s">
        <v>14</v>
      </c>
      <c r="E343" s="55" t="s">
        <v>119</v>
      </c>
      <c r="F343" s="53" t="s">
        <v>2652</v>
      </c>
      <c r="G343" s="390"/>
      <c r="H343" s="54" t="s">
        <v>119</v>
      </c>
      <c r="I343" s="391"/>
      <c r="J343" s="56" t="s">
        <v>119</v>
      </c>
      <c r="K343" s="53"/>
      <c r="L343" s="51">
        <v>161000</v>
      </c>
      <c r="M343" s="51">
        <v>161000</v>
      </c>
      <c r="N343" s="51">
        <v>161000</v>
      </c>
      <c r="O343" s="51">
        <v>161000</v>
      </c>
      <c r="P343" s="51">
        <v>161000</v>
      </c>
      <c r="Q343" s="51">
        <v>161000</v>
      </c>
      <c r="R343" s="51">
        <v>161000</v>
      </c>
      <c r="S343" s="51">
        <v>161000</v>
      </c>
      <c r="T343" s="51">
        <v>161000</v>
      </c>
    </row>
    <row r="344" spans="1:20" s="10" customFormat="1" ht="83.25" customHeight="1" x14ac:dyDescent="0.3">
      <c r="A344" s="13">
        <v>335</v>
      </c>
      <c r="B344" s="390"/>
      <c r="C344" s="55" t="s">
        <v>2653</v>
      </c>
      <c r="D344" s="56" t="s">
        <v>14</v>
      </c>
      <c r="E344" s="55" t="s">
        <v>119</v>
      </c>
      <c r="F344" s="53" t="s">
        <v>2630</v>
      </c>
      <c r="G344" s="390"/>
      <c r="H344" s="54" t="s">
        <v>119</v>
      </c>
      <c r="I344" s="391"/>
      <c r="J344" s="56" t="s">
        <v>119</v>
      </c>
      <c r="K344" s="53"/>
      <c r="L344" s="51">
        <v>229000</v>
      </c>
      <c r="M344" s="51">
        <v>229000</v>
      </c>
      <c r="N344" s="51">
        <v>229000</v>
      </c>
      <c r="O344" s="51">
        <v>229000</v>
      </c>
      <c r="P344" s="51">
        <v>229000</v>
      </c>
      <c r="Q344" s="51">
        <v>229000</v>
      </c>
      <c r="R344" s="51">
        <v>229000</v>
      </c>
      <c r="S344" s="51">
        <v>229000</v>
      </c>
      <c r="T344" s="51">
        <v>229000</v>
      </c>
    </row>
    <row r="345" spans="1:20" s="10" customFormat="1" ht="83.25" customHeight="1" x14ac:dyDescent="0.3">
      <c r="A345" s="13">
        <v>336</v>
      </c>
      <c r="B345" s="390"/>
      <c r="C345" s="55" t="s">
        <v>2654</v>
      </c>
      <c r="D345" s="56" t="s">
        <v>14</v>
      </c>
      <c r="E345" s="55" t="s">
        <v>119</v>
      </c>
      <c r="F345" s="53" t="s">
        <v>2632</v>
      </c>
      <c r="G345" s="390"/>
      <c r="H345" s="54" t="s">
        <v>119</v>
      </c>
      <c r="I345" s="391"/>
      <c r="J345" s="56" t="s">
        <v>119</v>
      </c>
      <c r="K345" s="53"/>
      <c r="L345" s="51">
        <v>221000</v>
      </c>
      <c r="M345" s="51">
        <v>221000</v>
      </c>
      <c r="N345" s="51">
        <v>221000</v>
      </c>
      <c r="O345" s="51">
        <v>221000</v>
      </c>
      <c r="P345" s="51">
        <v>221000</v>
      </c>
      <c r="Q345" s="51">
        <v>221000</v>
      </c>
      <c r="R345" s="51">
        <v>221000</v>
      </c>
      <c r="S345" s="51">
        <v>221000</v>
      </c>
      <c r="T345" s="51">
        <v>221000</v>
      </c>
    </row>
    <row r="346" spans="1:20" s="10" customFormat="1" ht="83.25" customHeight="1" x14ac:dyDescent="0.3">
      <c r="A346" s="13" t="s">
        <v>2655</v>
      </c>
      <c r="B346" s="390"/>
      <c r="C346" s="57" t="s">
        <v>2656</v>
      </c>
      <c r="D346" s="56"/>
      <c r="E346" s="55"/>
      <c r="F346" s="53"/>
      <c r="G346" s="57"/>
      <c r="H346" s="54"/>
      <c r="I346" s="54"/>
      <c r="J346" s="56" t="s">
        <v>19</v>
      </c>
      <c r="K346" s="53"/>
      <c r="L346" s="51"/>
      <c r="M346" s="51"/>
      <c r="N346" s="51"/>
      <c r="O346" s="51"/>
      <c r="P346" s="51"/>
      <c r="Q346" s="51"/>
      <c r="R346" s="51"/>
      <c r="S346" s="51"/>
      <c r="T346" s="51"/>
    </row>
    <row r="347" spans="1:20" s="10" customFormat="1" ht="83.25" customHeight="1" x14ac:dyDescent="0.3">
      <c r="A347" s="13">
        <v>337</v>
      </c>
      <c r="B347" s="390"/>
      <c r="C347" s="55" t="s">
        <v>2657</v>
      </c>
      <c r="D347" s="56" t="s">
        <v>14</v>
      </c>
      <c r="E347" s="55" t="s">
        <v>2629</v>
      </c>
      <c r="F347" s="53" t="s">
        <v>2632</v>
      </c>
      <c r="G347" s="390" t="s">
        <v>2631</v>
      </c>
      <c r="H347" s="54" t="s">
        <v>17</v>
      </c>
      <c r="I347" s="391" t="s">
        <v>823</v>
      </c>
      <c r="J347" s="56" t="s">
        <v>119</v>
      </c>
      <c r="K347" s="53"/>
      <c r="L347" s="51">
        <v>237272.72727272724</v>
      </c>
      <c r="M347" s="51">
        <v>237272.72727272724</v>
      </c>
      <c r="N347" s="51">
        <v>237272.72727272724</v>
      </c>
      <c r="O347" s="51">
        <v>237272.727272727</v>
      </c>
      <c r="P347" s="51">
        <v>237272.727272727</v>
      </c>
      <c r="Q347" s="51">
        <v>237272.727272727</v>
      </c>
      <c r="R347" s="51">
        <v>237272.727272727</v>
      </c>
      <c r="S347" s="51">
        <v>237272.727272727</v>
      </c>
      <c r="T347" s="51">
        <v>237272.727272727</v>
      </c>
    </row>
    <row r="348" spans="1:20" s="10" customFormat="1" ht="83.25" customHeight="1" x14ac:dyDescent="0.3">
      <c r="A348" s="13">
        <v>338</v>
      </c>
      <c r="B348" s="390"/>
      <c r="C348" s="55" t="s">
        <v>2658</v>
      </c>
      <c r="D348" s="56" t="s">
        <v>14</v>
      </c>
      <c r="E348" s="55" t="s">
        <v>119</v>
      </c>
      <c r="F348" s="53" t="s">
        <v>2632</v>
      </c>
      <c r="G348" s="390"/>
      <c r="H348" s="54" t="s">
        <v>119</v>
      </c>
      <c r="I348" s="391"/>
      <c r="J348" s="56" t="s">
        <v>119</v>
      </c>
      <c r="K348" s="53"/>
      <c r="L348" s="51">
        <v>335454.54545454547</v>
      </c>
      <c r="M348" s="51">
        <v>335454.54545454547</v>
      </c>
      <c r="N348" s="51">
        <v>335454.54545454547</v>
      </c>
      <c r="O348" s="51">
        <v>335454.545454545</v>
      </c>
      <c r="P348" s="51">
        <v>335454.545454545</v>
      </c>
      <c r="Q348" s="51">
        <v>335454.545454545</v>
      </c>
      <c r="R348" s="51">
        <v>335454.545454545</v>
      </c>
      <c r="S348" s="51">
        <v>335454.545454545</v>
      </c>
      <c r="T348" s="51">
        <v>335454.545454545</v>
      </c>
    </row>
    <row r="349" spans="1:20" s="10" customFormat="1" ht="83.25" customHeight="1" x14ac:dyDescent="0.3">
      <c r="A349" s="13">
        <v>339</v>
      </c>
      <c r="B349" s="390"/>
      <c r="C349" s="55" t="s">
        <v>2659</v>
      </c>
      <c r="D349" s="56" t="s">
        <v>14</v>
      </c>
      <c r="E349" s="55" t="s">
        <v>119</v>
      </c>
      <c r="F349" s="53" t="s">
        <v>2633</v>
      </c>
      <c r="G349" s="390"/>
      <c r="H349" s="54" t="s">
        <v>119</v>
      </c>
      <c r="I349" s="391"/>
      <c r="J349" s="56" t="s">
        <v>119</v>
      </c>
      <c r="K349" s="53"/>
      <c r="L349" s="51">
        <v>356727.27272727271</v>
      </c>
      <c r="M349" s="51">
        <v>356727.27272727271</v>
      </c>
      <c r="N349" s="51">
        <v>356727.27272727271</v>
      </c>
      <c r="O349" s="51">
        <v>356727.272727273</v>
      </c>
      <c r="P349" s="51">
        <v>356727.272727273</v>
      </c>
      <c r="Q349" s="51">
        <v>356727.272727273</v>
      </c>
      <c r="R349" s="51">
        <v>356727.272727273</v>
      </c>
      <c r="S349" s="51">
        <v>356727.272727273</v>
      </c>
      <c r="T349" s="51">
        <v>356727.272727273</v>
      </c>
    </row>
    <row r="350" spans="1:20" s="10" customFormat="1" ht="83.25" customHeight="1" x14ac:dyDescent="0.3">
      <c r="A350" s="13">
        <v>340</v>
      </c>
      <c r="B350" s="390"/>
      <c r="C350" s="55" t="s">
        <v>2660</v>
      </c>
      <c r="D350" s="56" t="s">
        <v>14</v>
      </c>
      <c r="E350" s="55" t="s">
        <v>119</v>
      </c>
      <c r="F350" s="53" t="s">
        <v>2630</v>
      </c>
      <c r="G350" s="390"/>
      <c r="H350" s="54" t="s">
        <v>119</v>
      </c>
      <c r="I350" s="391"/>
      <c r="J350" s="56" t="s">
        <v>119</v>
      </c>
      <c r="K350" s="53"/>
      <c r="L350" s="51">
        <v>245454.54545454544</v>
      </c>
      <c r="M350" s="51">
        <v>245454.54545454544</v>
      </c>
      <c r="N350" s="51">
        <v>245454.54545454544</v>
      </c>
      <c r="O350" s="51">
        <v>245454.545454545</v>
      </c>
      <c r="P350" s="51">
        <v>245454.545454545</v>
      </c>
      <c r="Q350" s="51">
        <v>245454.545454545</v>
      </c>
      <c r="R350" s="51">
        <v>245454.545454545</v>
      </c>
      <c r="S350" s="51">
        <v>245454.545454545</v>
      </c>
      <c r="T350" s="51">
        <v>245454.545454545</v>
      </c>
    </row>
    <row r="351" spans="1:20" s="10" customFormat="1" ht="83.25" customHeight="1" x14ac:dyDescent="0.3">
      <c r="A351" s="13">
        <v>341</v>
      </c>
      <c r="B351" s="390"/>
      <c r="C351" s="55" t="s">
        <v>2661</v>
      </c>
      <c r="D351" s="56" t="s">
        <v>14</v>
      </c>
      <c r="E351" s="55" t="s">
        <v>119</v>
      </c>
      <c r="F351" s="53" t="s">
        <v>2630</v>
      </c>
      <c r="G351" s="390"/>
      <c r="H351" s="54" t="s">
        <v>119</v>
      </c>
      <c r="I351" s="391"/>
      <c r="J351" s="56" t="s">
        <v>119</v>
      </c>
      <c r="K351" s="53"/>
      <c r="L351" s="51">
        <v>279818.18181818182</v>
      </c>
      <c r="M351" s="51">
        <v>279818.18181818182</v>
      </c>
      <c r="N351" s="51">
        <v>279818.18181818182</v>
      </c>
      <c r="O351" s="51">
        <v>279818.181818182</v>
      </c>
      <c r="P351" s="51">
        <v>279818.181818182</v>
      </c>
      <c r="Q351" s="51">
        <v>279818.181818182</v>
      </c>
      <c r="R351" s="51">
        <v>279818.181818182</v>
      </c>
      <c r="S351" s="51">
        <v>279818.181818182</v>
      </c>
      <c r="T351" s="51">
        <v>279818.181818182</v>
      </c>
    </row>
    <row r="352" spans="1:20" s="10" customFormat="1" ht="83.25" customHeight="1" x14ac:dyDescent="0.3">
      <c r="A352" s="13">
        <v>342</v>
      </c>
      <c r="B352" s="390"/>
      <c r="C352" s="55" t="s">
        <v>2662</v>
      </c>
      <c r="D352" s="56" t="s">
        <v>14</v>
      </c>
      <c r="E352" s="55" t="s">
        <v>119</v>
      </c>
      <c r="F352" s="53" t="s">
        <v>2630</v>
      </c>
      <c r="G352" s="390"/>
      <c r="H352" s="54" t="s">
        <v>119</v>
      </c>
      <c r="I352" s="391"/>
      <c r="J352" s="56" t="s">
        <v>119</v>
      </c>
      <c r="K352" s="53"/>
      <c r="L352" s="51">
        <v>279818.18181818182</v>
      </c>
      <c r="M352" s="51">
        <v>279818.18181818182</v>
      </c>
      <c r="N352" s="51">
        <v>279818.18181818182</v>
      </c>
      <c r="O352" s="51">
        <v>279818.181818182</v>
      </c>
      <c r="P352" s="51">
        <v>279818.181818182</v>
      </c>
      <c r="Q352" s="51">
        <v>279818.181818182</v>
      </c>
      <c r="R352" s="51">
        <v>279818.181818182</v>
      </c>
      <c r="S352" s="51">
        <v>279818.181818182</v>
      </c>
      <c r="T352" s="51">
        <v>279818.181818182</v>
      </c>
    </row>
    <row r="353" spans="1:20" s="10" customFormat="1" ht="83.25" customHeight="1" x14ac:dyDescent="0.3">
      <c r="A353" s="13">
        <v>343</v>
      </c>
      <c r="B353" s="390"/>
      <c r="C353" s="55" t="s">
        <v>2663</v>
      </c>
      <c r="D353" s="56" t="s">
        <v>14</v>
      </c>
      <c r="E353" s="55" t="s">
        <v>119</v>
      </c>
      <c r="F353" s="53" t="s">
        <v>2630</v>
      </c>
      <c r="G353" s="390"/>
      <c r="H353" s="54" t="s">
        <v>119</v>
      </c>
      <c r="I353" s="391"/>
      <c r="J353" s="56" t="s">
        <v>119</v>
      </c>
      <c r="K353" s="53"/>
      <c r="L353" s="51">
        <v>304363.63636363635</v>
      </c>
      <c r="M353" s="51">
        <v>304363.63636363635</v>
      </c>
      <c r="N353" s="51">
        <v>304363.63636363635</v>
      </c>
      <c r="O353" s="51">
        <v>304363.636363636</v>
      </c>
      <c r="P353" s="51">
        <v>304363.636363636</v>
      </c>
      <c r="Q353" s="51">
        <v>304363.636363636</v>
      </c>
      <c r="R353" s="51">
        <v>304363.636363636</v>
      </c>
      <c r="S353" s="51">
        <v>304363.636363636</v>
      </c>
      <c r="T353" s="51">
        <v>304363.636363636</v>
      </c>
    </row>
    <row r="354" spans="1:20" s="10" customFormat="1" ht="83.25" customHeight="1" x14ac:dyDescent="0.3">
      <c r="A354" s="13">
        <v>344</v>
      </c>
      <c r="B354" s="390"/>
      <c r="C354" s="55" t="s">
        <v>2664</v>
      </c>
      <c r="D354" s="56" t="s">
        <v>14</v>
      </c>
      <c r="E354" s="55" t="s">
        <v>119</v>
      </c>
      <c r="F354" s="53" t="s">
        <v>2632</v>
      </c>
      <c r="G354" s="390"/>
      <c r="H354" s="54" t="s">
        <v>119</v>
      </c>
      <c r="I354" s="391"/>
      <c r="J354" s="56" t="s">
        <v>119</v>
      </c>
      <c r="K354" s="53"/>
      <c r="L354" s="51">
        <v>237272.72727272724</v>
      </c>
      <c r="M354" s="51">
        <v>237272.72727272724</v>
      </c>
      <c r="N354" s="51">
        <v>237272.72727272724</v>
      </c>
      <c r="O354" s="51">
        <v>237272.727272727</v>
      </c>
      <c r="P354" s="51">
        <v>237272.727272727</v>
      </c>
      <c r="Q354" s="51">
        <v>237272.727272727</v>
      </c>
      <c r="R354" s="51">
        <v>237272.727272727</v>
      </c>
      <c r="S354" s="51">
        <v>237272.727272727</v>
      </c>
      <c r="T354" s="51">
        <v>237272.727272727</v>
      </c>
    </row>
    <row r="355" spans="1:20" s="10" customFormat="1" ht="126.75" customHeight="1" x14ac:dyDescent="0.3">
      <c r="A355" s="13">
        <v>345</v>
      </c>
      <c r="B355" s="390"/>
      <c r="C355" s="55" t="s">
        <v>2827</v>
      </c>
      <c r="D355" s="56" t="s">
        <v>14</v>
      </c>
      <c r="E355" s="55" t="s">
        <v>119</v>
      </c>
      <c r="F355" s="53" t="s">
        <v>2632</v>
      </c>
      <c r="G355" s="390"/>
      <c r="H355" s="54" t="s">
        <v>119</v>
      </c>
      <c r="I355" s="391"/>
      <c r="J355" s="56" t="s">
        <v>119</v>
      </c>
      <c r="K355" s="53"/>
      <c r="L355" s="51">
        <v>271636.36363636359</v>
      </c>
      <c r="M355" s="51">
        <v>271636.36363636359</v>
      </c>
      <c r="N355" s="51">
        <v>271636.36363636359</v>
      </c>
      <c r="O355" s="51">
        <v>271636.363636364</v>
      </c>
      <c r="P355" s="51">
        <v>271636.363636364</v>
      </c>
      <c r="Q355" s="51">
        <v>271636.363636364</v>
      </c>
      <c r="R355" s="51">
        <v>271636.363636364</v>
      </c>
      <c r="S355" s="51">
        <v>271636.363636364</v>
      </c>
      <c r="T355" s="51">
        <v>271636.363636364</v>
      </c>
    </row>
    <row r="356" spans="1:20" s="10" customFormat="1" ht="83.25" customHeight="1" x14ac:dyDescent="0.3">
      <c r="A356" s="13">
        <v>346</v>
      </c>
      <c r="B356" s="390"/>
      <c r="C356" s="55" t="s">
        <v>2659</v>
      </c>
      <c r="D356" s="56" t="s">
        <v>14</v>
      </c>
      <c r="E356" s="55" t="s">
        <v>119</v>
      </c>
      <c r="F356" s="53" t="s">
        <v>2633</v>
      </c>
      <c r="G356" s="390"/>
      <c r="H356" s="54" t="s">
        <v>119</v>
      </c>
      <c r="I356" s="391"/>
      <c r="J356" s="56" t="s">
        <v>119</v>
      </c>
      <c r="K356" s="53"/>
      <c r="L356" s="51">
        <v>356727.27272727271</v>
      </c>
      <c r="M356" s="51">
        <v>356727.27272727271</v>
      </c>
      <c r="N356" s="51">
        <v>356727.27272727271</v>
      </c>
      <c r="O356" s="51">
        <v>356727.272727273</v>
      </c>
      <c r="P356" s="51">
        <v>356727.272727273</v>
      </c>
      <c r="Q356" s="51">
        <v>356727.272727273</v>
      </c>
      <c r="R356" s="51">
        <v>356727.272727273</v>
      </c>
      <c r="S356" s="51">
        <v>356727.272727273</v>
      </c>
      <c r="T356" s="51">
        <v>356727.272727273</v>
      </c>
    </row>
    <row r="357" spans="1:20" s="10" customFormat="1" ht="83.25" customHeight="1" x14ac:dyDescent="0.3">
      <c r="A357" s="13">
        <v>347</v>
      </c>
      <c r="B357" s="390"/>
      <c r="C357" s="55" t="s">
        <v>2660</v>
      </c>
      <c r="D357" s="56" t="s">
        <v>14</v>
      </c>
      <c r="E357" s="55" t="s">
        <v>119</v>
      </c>
      <c r="F357" s="53" t="s">
        <v>2630</v>
      </c>
      <c r="G357" s="390"/>
      <c r="H357" s="54" t="s">
        <v>119</v>
      </c>
      <c r="I357" s="391"/>
      <c r="J357" s="56" t="s">
        <v>119</v>
      </c>
      <c r="K357" s="53"/>
      <c r="L357" s="51">
        <v>245454.54545454544</v>
      </c>
      <c r="M357" s="51">
        <v>245454.54545454544</v>
      </c>
      <c r="N357" s="51">
        <v>245454.54545454544</v>
      </c>
      <c r="O357" s="51">
        <v>245454.545454545</v>
      </c>
      <c r="P357" s="51">
        <v>245454.545454545</v>
      </c>
      <c r="Q357" s="51">
        <v>245454.545454545</v>
      </c>
      <c r="R357" s="51">
        <v>245454.545454545</v>
      </c>
      <c r="S357" s="51">
        <v>245454.545454545</v>
      </c>
      <c r="T357" s="51">
        <v>245454.545454545</v>
      </c>
    </row>
    <row r="358" spans="1:20" s="10" customFormat="1" ht="83.25" customHeight="1" x14ac:dyDescent="0.3">
      <c r="A358" s="13">
        <v>348</v>
      </c>
      <c r="B358" s="390"/>
      <c r="C358" s="55" t="s">
        <v>2661</v>
      </c>
      <c r="D358" s="56" t="s">
        <v>14</v>
      </c>
      <c r="E358" s="55" t="s">
        <v>119</v>
      </c>
      <c r="F358" s="53" t="s">
        <v>2630</v>
      </c>
      <c r="G358" s="390"/>
      <c r="H358" s="54" t="s">
        <v>119</v>
      </c>
      <c r="I358" s="391"/>
      <c r="J358" s="56" t="s">
        <v>119</v>
      </c>
      <c r="K358" s="53"/>
      <c r="L358" s="51">
        <v>279818.18181818182</v>
      </c>
      <c r="M358" s="51">
        <v>279818.18181818182</v>
      </c>
      <c r="N358" s="51">
        <v>279818.18181818182</v>
      </c>
      <c r="O358" s="51">
        <v>279818.181818182</v>
      </c>
      <c r="P358" s="51">
        <v>279818.181818182</v>
      </c>
      <c r="Q358" s="51">
        <v>279818.181818182</v>
      </c>
      <c r="R358" s="51">
        <v>279818.181818182</v>
      </c>
      <c r="S358" s="51">
        <v>279818.181818182</v>
      </c>
      <c r="T358" s="51">
        <v>279818.181818182</v>
      </c>
    </row>
    <row r="359" spans="1:20" s="10" customFormat="1" ht="83.25" customHeight="1" x14ac:dyDescent="0.3">
      <c r="A359" s="13">
        <v>349</v>
      </c>
      <c r="B359" s="390"/>
      <c r="C359" s="55" t="s">
        <v>2662</v>
      </c>
      <c r="D359" s="56" t="s">
        <v>14</v>
      </c>
      <c r="E359" s="55" t="s">
        <v>119</v>
      </c>
      <c r="F359" s="53" t="s">
        <v>2630</v>
      </c>
      <c r="G359" s="390"/>
      <c r="H359" s="54" t="s">
        <v>119</v>
      </c>
      <c r="I359" s="391"/>
      <c r="J359" s="56" t="s">
        <v>119</v>
      </c>
      <c r="K359" s="53"/>
      <c r="L359" s="51">
        <v>279818.18181818182</v>
      </c>
      <c r="M359" s="51">
        <v>279818.18181818182</v>
      </c>
      <c r="N359" s="51">
        <v>279818.18181818182</v>
      </c>
      <c r="O359" s="51">
        <v>279818.181818182</v>
      </c>
      <c r="P359" s="51">
        <v>279818.181818182</v>
      </c>
      <c r="Q359" s="51">
        <v>279818.181818182</v>
      </c>
      <c r="R359" s="51">
        <v>279818.181818182</v>
      </c>
      <c r="S359" s="51">
        <v>279818.181818182</v>
      </c>
      <c r="T359" s="51">
        <v>279818.181818182</v>
      </c>
    </row>
    <row r="360" spans="1:20" s="10" customFormat="1" ht="83.25" customHeight="1" x14ac:dyDescent="0.3">
      <c r="A360" s="13">
        <v>350</v>
      </c>
      <c r="B360" s="390"/>
      <c r="C360" s="55" t="s">
        <v>2663</v>
      </c>
      <c r="D360" s="56" t="s">
        <v>14</v>
      </c>
      <c r="E360" s="55" t="s">
        <v>119</v>
      </c>
      <c r="F360" s="53" t="s">
        <v>2630</v>
      </c>
      <c r="G360" s="390"/>
      <c r="H360" s="54" t="s">
        <v>119</v>
      </c>
      <c r="I360" s="391"/>
      <c r="J360" s="56" t="s">
        <v>119</v>
      </c>
      <c r="K360" s="53"/>
      <c r="L360" s="51">
        <v>304363.63636363635</v>
      </c>
      <c r="M360" s="51">
        <v>304363.63636363635</v>
      </c>
      <c r="N360" s="51">
        <v>304363.63636363635</v>
      </c>
      <c r="O360" s="51">
        <v>304363.636363636</v>
      </c>
      <c r="P360" s="51">
        <v>304363.636363636</v>
      </c>
      <c r="Q360" s="51">
        <v>304363.636363636</v>
      </c>
      <c r="R360" s="51">
        <v>304363.636363636</v>
      </c>
      <c r="S360" s="51">
        <v>304363.636363636</v>
      </c>
      <c r="T360" s="51">
        <v>304363.636363636</v>
      </c>
    </row>
    <row r="361" spans="1:20" s="10" customFormat="1" ht="83.25" customHeight="1" x14ac:dyDescent="0.3">
      <c r="A361" s="13">
        <v>351</v>
      </c>
      <c r="B361" s="390"/>
      <c r="C361" s="55" t="s">
        <v>2664</v>
      </c>
      <c r="D361" s="56" t="s">
        <v>14</v>
      </c>
      <c r="E361" s="55" t="s">
        <v>119</v>
      </c>
      <c r="F361" s="53" t="s">
        <v>2632</v>
      </c>
      <c r="G361" s="390"/>
      <c r="H361" s="54" t="s">
        <v>119</v>
      </c>
      <c r="I361" s="391"/>
      <c r="J361" s="56" t="s">
        <v>119</v>
      </c>
      <c r="K361" s="53"/>
      <c r="L361" s="51">
        <v>237272.72727272724</v>
      </c>
      <c r="M361" s="51">
        <v>237272.72727272724</v>
      </c>
      <c r="N361" s="51">
        <v>237272.72727272724</v>
      </c>
      <c r="O361" s="51">
        <v>237272.727272727</v>
      </c>
      <c r="P361" s="51">
        <v>237272.727272727</v>
      </c>
      <c r="Q361" s="51">
        <v>237272.727272727</v>
      </c>
      <c r="R361" s="51">
        <v>237272.727272727</v>
      </c>
      <c r="S361" s="51">
        <v>237272.727272727</v>
      </c>
      <c r="T361" s="51">
        <v>237272.727272727</v>
      </c>
    </row>
    <row r="362" spans="1:20" s="10" customFormat="1" ht="135.75" customHeight="1" x14ac:dyDescent="0.3">
      <c r="A362" s="13">
        <v>352</v>
      </c>
      <c r="B362" s="390"/>
      <c r="C362" s="55" t="s">
        <v>2827</v>
      </c>
      <c r="D362" s="56" t="s">
        <v>14</v>
      </c>
      <c r="E362" s="55" t="s">
        <v>119</v>
      </c>
      <c r="F362" s="53" t="s">
        <v>2632</v>
      </c>
      <c r="G362" s="390"/>
      <c r="H362" s="54" t="s">
        <v>119</v>
      </c>
      <c r="I362" s="391"/>
      <c r="J362" s="56" t="s">
        <v>119</v>
      </c>
      <c r="K362" s="53"/>
      <c r="L362" s="51">
        <v>271636.36363636359</v>
      </c>
      <c r="M362" s="51">
        <v>271636.36363636359</v>
      </c>
      <c r="N362" s="51">
        <v>271636.36363636359</v>
      </c>
      <c r="O362" s="51">
        <v>271636.363636364</v>
      </c>
      <c r="P362" s="51">
        <v>271636.363636364</v>
      </c>
      <c r="Q362" s="51">
        <v>271636.363636364</v>
      </c>
      <c r="R362" s="51">
        <v>271636.363636364</v>
      </c>
      <c r="S362" s="51">
        <v>271636.363636364</v>
      </c>
      <c r="T362" s="51">
        <v>271636.363636364</v>
      </c>
    </row>
    <row r="363" spans="1:20" s="10" customFormat="1" ht="132.75" customHeight="1" x14ac:dyDescent="0.3">
      <c r="A363" s="13">
        <v>353</v>
      </c>
      <c r="B363" s="390"/>
      <c r="C363" s="55" t="s">
        <v>2710</v>
      </c>
      <c r="D363" s="56" t="s">
        <v>2711</v>
      </c>
      <c r="E363" s="373" t="s">
        <v>2725</v>
      </c>
      <c r="F363" s="53" t="s">
        <v>2712</v>
      </c>
      <c r="G363" s="390" t="s">
        <v>2713</v>
      </c>
      <c r="H363" s="391" t="s">
        <v>17</v>
      </c>
      <c r="I363" s="391"/>
      <c r="J363" s="389" t="s">
        <v>1266</v>
      </c>
      <c r="K363" s="53"/>
      <c r="L363" s="51">
        <v>378704</v>
      </c>
      <c r="M363" s="51">
        <v>378704</v>
      </c>
      <c r="N363" s="51">
        <v>378704</v>
      </c>
      <c r="O363" s="51">
        <v>378704</v>
      </c>
      <c r="P363" s="51">
        <v>378704</v>
      </c>
      <c r="Q363" s="51">
        <v>378704</v>
      </c>
      <c r="R363" s="51">
        <v>378704</v>
      </c>
      <c r="S363" s="51">
        <v>378704</v>
      </c>
      <c r="T363" s="51">
        <v>378704</v>
      </c>
    </row>
    <row r="364" spans="1:20" s="10" customFormat="1" ht="132.75" customHeight="1" x14ac:dyDescent="0.3">
      <c r="A364" s="13">
        <v>354</v>
      </c>
      <c r="B364" s="390"/>
      <c r="C364" s="55" t="s">
        <v>2714</v>
      </c>
      <c r="D364" s="56" t="s">
        <v>2711</v>
      </c>
      <c r="E364" s="373"/>
      <c r="F364" s="53" t="s">
        <v>2715</v>
      </c>
      <c r="G364" s="390"/>
      <c r="H364" s="391"/>
      <c r="I364" s="391"/>
      <c r="J364" s="389"/>
      <c r="K364" s="53"/>
      <c r="L364" s="51">
        <v>267593</v>
      </c>
      <c r="M364" s="51">
        <v>267593</v>
      </c>
      <c r="N364" s="51">
        <v>267593</v>
      </c>
      <c r="O364" s="51">
        <v>267593</v>
      </c>
      <c r="P364" s="51">
        <v>267593</v>
      </c>
      <c r="Q364" s="51">
        <v>267593</v>
      </c>
      <c r="R364" s="51">
        <v>267593</v>
      </c>
      <c r="S364" s="51">
        <v>267593</v>
      </c>
      <c r="T364" s="51">
        <v>267593</v>
      </c>
    </row>
    <row r="365" spans="1:20" s="10" customFormat="1" ht="132.75" customHeight="1" x14ac:dyDescent="0.3">
      <c r="A365" s="13">
        <v>355</v>
      </c>
      <c r="B365" s="390"/>
      <c r="C365" s="55" t="s">
        <v>2716</v>
      </c>
      <c r="D365" s="56" t="s">
        <v>2711</v>
      </c>
      <c r="E365" s="373"/>
      <c r="F365" s="53" t="s">
        <v>2717</v>
      </c>
      <c r="G365" s="390"/>
      <c r="H365" s="391"/>
      <c r="I365" s="391"/>
      <c r="J365" s="389"/>
      <c r="K365" s="53"/>
      <c r="L365" s="51">
        <v>369444</v>
      </c>
      <c r="M365" s="51">
        <v>369444</v>
      </c>
      <c r="N365" s="51">
        <v>369444</v>
      </c>
      <c r="O365" s="51">
        <v>369444</v>
      </c>
      <c r="P365" s="51">
        <v>369444</v>
      </c>
      <c r="Q365" s="51">
        <v>369444</v>
      </c>
      <c r="R365" s="51">
        <v>369444</v>
      </c>
      <c r="S365" s="51">
        <v>369444</v>
      </c>
      <c r="T365" s="51">
        <v>369444</v>
      </c>
    </row>
    <row r="366" spans="1:20" s="10" customFormat="1" ht="132.75" customHeight="1" x14ac:dyDescent="0.3">
      <c r="A366" s="13">
        <v>356</v>
      </c>
      <c r="B366" s="390"/>
      <c r="C366" s="55" t="s">
        <v>2718</v>
      </c>
      <c r="D366" s="56" t="s">
        <v>2711</v>
      </c>
      <c r="E366" s="373"/>
      <c r="F366" s="53" t="s">
        <v>2715</v>
      </c>
      <c r="G366" s="390"/>
      <c r="H366" s="391"/>
      <c r="I366" s="391"/>
      <c r="J366" s="389"/>
      <c r="K366" s="53"/>
      <c r="L366" s="51">
        <v>267593</v>
      </c>
      <c r="M366" s="51">
        <v>267593</v>
      </c>
      <c r="N366" s="51">
        <v>267593</v>
      </c>
      <c r="O366" s="51">
        <v>267593</v>
      </c>
      <c r="P366" s="51">
        <v>267593</v>
      </c>
      <c r="Q366" s="51">
        <v>267593</v>
      </c>
      <c r="R366" s="51">
        <v>267593</v>
      </c>
      <c r="S366" s="51">
        <v>267593</v>
      </c>
      <c r="T366" s="51">
        <v>267593</v>
      </c>
    </row>
    <row r="367" spans="1:20" s="10" customFormat="1" ht="132.75" customHeight="1" x14ac:dyDescent="0.3">
      <c r="A367" s="13">
        <v>357</v>
      </c>
      <c r="B367" s="390"/>
      <c r="C367" s="55" t="s">
        <v>2719</v>
      </c>
      <c r="D367" s="56" t="s">
        <v>2711</v>
      </c>
      <c r="E367" s="373"/>
      <c r="F367" s="53" t="s">
        <v>2712</v>
      </c>
      <c r="G367" s="390"/>
      <c r="H367" s="391"/>
      <c r="I367" s="391"/>
      <c r="J367" s="389"/>
      <c r="K367" s="53"/>
      <c r="L367" s="51">
        <v>378704</v>
      </c>
      <c r="M367" s="51">
        <v>378704</v>
      </c>
      <c r="N367" s="51">
        <v>378704</v>
      </c>
      <c r="O367" s="51">
        <v>378704</v>
      </c>
      <c r="P367" s="51">
        <v>378704</v>
      </c>
      <c r="Q367" s="51">
        <v>378704</v>
      </c>
      <c r="R367" s="51">
        <v>378704</v>
      </c>
      <c r="S367" s="51">
        <v>378704</v>
      </c>
      <c r="T367" s="51">
        <v>378704</v>
      </c>
    </row>
    <row r="368" spans="1:20" s="10" customFormat="1" ht="132.75" customHeight="1" x14ac:dyDescent="0.3">
      <c r="A368" s="13">
        <v>358</v>
      </c>
      <c r="B368" s="390"/>
      <c r="C368" s="55" t="s">
        <v>2720</v>
      </c>
      <c r="D368" s="56" t="s">
        <v>2711</v>
      </c>
      <c r="E368" s="373"/>
      <c r="F368" s="53" t="s">
        <v>2717</v>
      </c>
      <c r="G368" s="390"/>
      <c r="H368" s="391"/>
      <c r="I368" s="391"/>
      <c r="J368" s="389"/>
      <c r="K368" s="53"/>
      <c r="L368" s="51">
        <v>369444</v>
      </c>
      <c r="M368" s="51">
        <v>369444</v>
      </c>
      <c r="N368" s="51">
        <v>369444</v>
      </c>
      <c r="O368" s="51">
        <v>369444</v>
      </c>
      <c r="P368" s="51">
        <v>369444</v>
      </c>
      <c r="Q368" s="51">
        <v>369444</v>
      </c>
      <c r="R368" s="51">
        <v>369444</v>
      </c>
      <c r="S368" s="51">
        <v>369444</v>
      </c>
      <c r="T368" s="51">
        <v>369444</v>
      </c>
    </row>
    <row r="369" spans="1:20" s="10" customFormat="1" ht="132.75" customHeight="1" x14ac:dyDescent="0.3">
      <c r="A369" s="13">
        <v>359</v>
      </c>
      <c r="B369" s="390"/>
      <c r="C369" s="55" t="s">
        <v>2721</v>
      </c>
      <c r="D369" s="56" t="s">
        <v>2711</v>
      </c>
      <c r="E369" s="373"/>
      <c r="F369" s="53" t="s">
        <v>2722</v>
      </c>
      <c r="G369" s="390"/>
      <c r="H369" s="391"/>
      <c r="I369" s="391"/>
      <c r="J369" s="389"/>
      <c r="K369" s="53"/>
      <c r="L369" s="51">
        <v>526852</v>
      </c>
      <c r="M369" s="51">
        <v>526852</v>
      </c>
      <c r="N369" s="51">
        <v>526852</v>
      </c>
      <c r="O369" s="51">
        <v>526852</v>
      </c>
      <c r="P369" s="51">
        <v>526852</v>
      </c>
      <c r="Q369" s="51">
        <v>526852</v>
      </c>
      <c r="R369" s="51">
        <v>526852</v>
      </c>
      <c r="S369" s="51">
        <v>526852</v>
      </c>
      <c r="T369" s="51">
        <v>526852</v>
      </c>
    </row>
    <row r="370" spans="1:20" s="10" customFormat="1" ht="132.75" customHeight="1" x14ac:dyDescent="0.3">
      <c r="A370" s="13">
        <v>360</v>
      </c>
      <c r="B370" s="390"/>
      <c r="C370" s="55" t="s">
        <v>2723</v>
      </c>
      <c r="D370" s="56" t="s">
        <v>2711</v>
      </c>
      <c r="E370" s="373"/>
      <c r="F370" s="53" t="s">
        <v>2724</v>
      </c>
      <c r="G370" s="390"/>
      <c r="H370" s="391"/>
      <c r="I370" s="391"/>
      <c r="J370" s="389"/>
      <c r="K370" s="53"/>
      <c r="L370" s="51">
        <v>536111</v>
      </c>
      <c r="M370" s="51">
        <v>536111</v>
      </c>
      <c r="N370" s="51">
        <v>536111</v>
      </c>
      <c r="O370" s="51">
        <v>536111</v>
      </c>
      <c r="P370" s="51">
        <v>536111</v>
      </c>
      <c r="Q370" s="51">
        <v>536111</v>
      </c>
      <c r="R370" s="51">
        <v>536111</v>
      </c>
      <c r="S370" s="51">
        <v>536111</v>
      </c>
      <c r="T370" s="51">
        <v>536111</v>
      </c>
    </row>
    <row r="371" spans="1:20" s="10" customFormat="1" ht="97.5" customHeight="1" x14ac:dyDescent="0.3">
      <c r="A371" s="13">
        <v>361</v>
      </c>
      <c r="B371" s="390"/>
      <c r="C371" s="55" t="s">
        <v>158</v>
      </c>
      <c r="D371" s="56" t="s">
        <v>127</v>
      </c>
      <c r="E371" s="55" t="s">
        <v>159</v>
      </c>
      <c r="F371" s="53" t="s">
        <v>160</v>
      </c>
      <c r="G371" s="376" t="s">
        <v>165</v>
      </c>
      <c r="H371" s="373" t="s">
        <v>17</v>
      </c>
      <c r="I371" s="373" t="s">
        <v>161</v>
      </c>
      <c r="J371" s="389" t="s">
        <v>162</v>
      </c>
      <c r="K371" s="388" t="s">
        <v>166</v>
      </c>
      <c r="L371" s="51">
        <v>178600</v>
      </c>
      <c r="M371" s="51">
        <v>178600</v>
      </c>
      <c r="N371" s="51">
        <v>178600</v>
      </c>
      <c r="O371" s="5">
        <v>178600</v>
      </c>
      <c r="P371" s="5">
        <v>178600</v>
      </c>
      <c r="Q371" s="5">
        <v>178600</v>
      </c>
      <c r="R371" s="5">
        <v>178600</v>
      </c>
      <c r="S371" s="5">
        <v>178600</v>
      </c>
      <c r="T371" s="5">
        <v>178600</v>
      </c>
    </row>
    <row r="372" spans="1:20" s="10" customFormat="1" ht="97.5" customHeight="1" x14ac:dyDescent="0.3">
      <c r="A372" s="13">
        <v>362</v>
      </c>
      <c r="B372" s="390"/>
      <c r="C372" s="55" t="s">
        <v>163</v>
      </c>
      <c r="D372" s="56" t="s">
        <v>127</v>
      </c>
      <c r="E372" s="54" t="s">
        <v>44</v>
      </c>
      <c r="F372" s="53" t="s">
        <v>164</v>
      </c>
      <c r="G372" s="376"/>
      <c r="H372" s="373"/>
      <c r="I372" s="373"/>
      <c r="J372" s="389"/>
      <c r="K372" s="388"/>
      <c r="L372" s="51">
        <v>225300</v>
      </c>
      <c r="M372" s="51">
        <v>225300</v>
      </c>
      <c r="N372" s="51">
        <v>225300</v>
      </c>
      <c r="O372" s="5">
        <v>225300</v>
      </c>
      <c r="P372" s="5">
        <v>225300</v>
      </c>
      <c r="Q372" s="5">
        <v>225300</v>
      </c>
      <c r="R372" s="5">
        <v>225300</v>
      </c>
      <c r="S372" s="5">
        <v>225300</v>
      </c>
      <c r="T372" s="5">
        <v>225300</v>
      </c>
    </row>
    <row r="373" spans="1:20" s="10" customFormat="1" ht="97.5" customHeight="1" x14ac:dyDescent="0.3">
      <c r="A373" s="13">
        <v>363</v>
      </c>
      <c r="B373" s="390"/>
      <c r="C373" s="55" t="s">
        <v>1489</v>
      </c>
      <c r="D373" s="56" t="s">
        <v>127</v>
      </c>
      <c r="E373" s="54" t="s">
        <v>159</v>
      </c>
      <c r="F373" s="53" t="s">
        <v>1490</v>
      </c>
      <c r="G373" s="376"/>
      <c r="H373" s="373"/>
      <c r="I373" s="373"/>
      <c r="J373" s="389"/>
      <c r="K373" s="388"/>
      <c r="L373" s="33" t="s">
        <v>1501</v>
      </c>
      <c r="M373" s="33" t="s">
        <v>1501</v>
      </c>
      <c r="N373" s="33" t="s">
        <v>1501</v>
      </c>
      <c r="O373" s="33" t="s">
        <v>1501</v>
      </c>
      <c r="P373" s="33" t="s">
        <v>1501</v>
      </c>
      <c r="Q373" s="33" t="s">
        <v>1501</v>
      </c>
      <c r="R373" s="33" t="s">
        <v>1501</v>
      </c>
      <c r="S373" s="33" t="s">
        <v>1501</v>
      </c>
      <c r="T373" s="33" t="s">
        <v>1501</v>
      </c>
    </row>
    <row r="374" spans="1:20" s="10" customFormat="1" ht="97.5" customHeight="1" x14ac:dyDescent="0.3">
      <c r="A374" s="13">
        <v>364</v>
      </c>
      <c r="B374" s="390"/>
      <c r="C374" s="55" t="s">
        <v>1491</v>
      </c>
      <c r="D374" s="56" t="s">
        <v>127</v>
      </c>
      <c r="E374" s="54" t="s">
        <v>159</v>
      </c>
      <c r="F374" s="53" t="s">
        <v>1492</v>
      </c>
      <c r="G374" s="376"/>
      <c r="H374" s="373"/>
      <c r="I374" s="373"/>
      <c r="J374" s="389"/>
      <c r="K374" s="388"/>
      <c r="L374" s="51">
        <v>65500</v>
      </c>
      <c r="M374" s="51">
        <v>65500</v>
      </c>
      <c r="N374" s="51">
        <v>65500</v>
      </c>
      <c r="O374" s="5">
        <v>65500</v>
      </c>
      <c r="P374" s="5">
        <v>65500</v>
      </c>
      <c r="Q374" s="5">
        <v>65500</v>
      </c>
      <c r="R374" s="5">
        <v>65500</v>
      </c>
      <c r="S374" s="5">
        <v>65500</v>
      </c>
      <c r="T374" s="5">
        <v>65500</v>
      </c>
    </row>
    <row r="375" spans="1:20" s="10" customFormat="1" ht="97.5" customHeight="1" x14ac:dyDescent="0.3">
      <c r="A375" s="13">
        <v>365</v>
      </c>
      <c r="B375" s="390"/>
      <c r="C375" s="55" t="s">
        <v>1493</v>
      </c>
      <c r="D375" s="56" t="s">
        <v>127</v>
      </c>
      <c r="E375" s="54" t="s">
        <v>159</v>
      </c>
      <c r="F375" s="53" t="s">
        <v>1494</v>
      </c>
      <c r="G375" s="376"/>
      <c r="H375" s="373"/>
      <c r="I375" s="373"/>
      <c r="J375" s="389"/>
      <c r="K375" s="388"/>
      <c r="L375" s="51">
        <v>95600</v>
      </c>
      <c r="M375" s="51">
        <v>95600</v>
      </c>
      <c r="N375" s="51">
        <v>95600</v>
      </c>
      <c r="O375" s="5">
        <v>95600</v>
      </c>
      <c r="P375" s="5">
        <v>95600</v>
      </c>
      <c r="Q375" s="5">
        <v>95600</v>
      </c>
      <c r="R375" s="5">
        <v>95600</v>
      </c>
      <c r="S375" s="5">
        <v>95600</v>
      </c>
      <c r="T375" s="5">
        <v>95600</v>
      </c>
    </row>
    <row r="376" spans="1:20" s="10" customFormat="1" ht="97.5" customHeight="1" x14ac:dyDescent="0.3">
      <c r="A376" s="13">
        <v>366</v>
      </c>
      <c r="B376" s="390"/>
      <c r="C376" s="55" t="s">
        <v>1495</v>
      </c>
      <c r="D376" s="56" t="s">
        <v>127</v>
      </c>
      <c r="E376" s="54" t="s">
        <v>159</v>
      </c>
      <c r="F376" s="53" t="s">
        <v>1496</v>
      </c>
      <c r="G376" s="376"/>
      <c r="H376" s="373"/>
      <c r="I376" s="373"/>
      <c r="J376" s="389"/>
      <c r="K376" s="388"/>
      <c r="L376" s="51">
        <v>115600</v>
      </c>
      <c r="M376" s="51">
        <v>115600</v>
      </c>
      <c r="N376" s="51">
        <v>115600</v>
      </c>
      <c r="O376" s="5">
        <v>115600</v>
      </c>
      <c r="P376" s="5">
        <v>115600</v>
      </c>
      <c r="Q376" s="5">
        <v>115600</v>
      </c>
      <c r="R376" s="5">
        <v>115600</v>
      </c>
      <c r="S376" s="5">
        <v>115600</v>
      </c>
      <c r="T376" s="5">
        <v>115600</v>
      </c>
    </row>
    <row r="377" spans="1:20" s="10" customFormat="1" ht="97.5" customHeight="1" x14ac:dyDescent="0.3">
      <c r="A377" s="13">
        <v>367</v>
      </c>
      <c r="B377" s="390"/>
      <c r="C377" s="55" t="s">
        <v>1497</v>
      </c>
      <c r="D377" s="56" t="s">
        <v>127</v>
      </c>
      <c r="E377" s="54" t="s">
        <v>159</v>
      </c>
      <c r="F377" s="53" t="s">
        <v>1498</v>
      </c>
      <c r="G377" s="376"/>
      <c r="H377" s="373"/>
      <c r="I377" s="373"/>
      <c r="J377" s="389"/>
      <c r="K377" s="388"/>
      <c r="L377" s="51">
        <v>135100</v>
      </c>
      <c r="M377" s="51">
        <v>135100</v>
      </c>
      <c r="N377" s="51">
        <v>135100</v>
      </c>
      <c r="O377" s="5">
        <v>135100</v>
      </c>
      <c r="P377" s="5">
        <v>135100</v>
      </c>
      <c r="Q377" s="5">
        <v>135100</v>
      </c>
      <c r="R377" s="5">
        <v>135100</v>
      </c>
      <c r="S377" s="5">
        <v>135100</v>
      </c>
      <c r="T377" s="5">
        <v>135100</v>
      </c>
    </row>
    <row r="378" spans="1:20" s="10" customFormat="1" ht="97.5" customHeight="1" x14ac:dyDescent="0.3">
      <c r="A378" s="13">
        <v>368</v>
      </c>
      <c r="B378" s="390"/>
      <c r="C378" s="55" t="s">
        <v>1497</v>
      </c>
      <c r="D378" s="56" t="s">
        <v>127</v>
      </c>
      <c r="E378" s="54" t="s">
        <v>159</v>
      </c>
      <c r="F378" s="53" t="s">
        <v>1499</v>
      </c>
      <c r="G378" s="376"/>
      <c r="H378" s="373"/>
      <c r="I378" s="373"/>
      <c r="J378" s="389"/>
      <c r="K378" s="388"/>
      <c r="L378" s="51">
        <v>145000</v>
      </c>
      <c r="M378" s="51">
        <v>145000</v>
      </c>
      <c r="N378" s="51">
        <v>145000</v>
      </c>
      <c r="O378" s="5">
        <v>145000</v>
      </c>
      <c r="P378" s="5">
        <v>145000</v>
      </c>
      <c r="Q378" s="5">
        <v>145000</v>
      </c>
      <c r="R378" s="5">
        <v>145000</v>
      </c>
      <c r="S378" s="5">
        <v>145000</v>
      </c>
      <c r="T378" s="5">
        <v>145000</v>
      </c>
    </row>
    <row r="379" spans="1:20" s="10" customFormat="1" ht="97.5" customHeight="1" x14ac:dyDescent="0.3">
      <c r="A379" s="13">
        <v>369</v>
      </c>
      <c r="B379" s="390"/>
      <c r="C379" s="55" t="s">
        <v>1500</v>
      </c>
      <c r="D379" s="56" t="s">
        <v>127</v>
      </c>
      <c r="E379" s="54" t="s">
        <v>159</v>
      </c>
      <c r="F379" s="53" t="s">
        <v>1499</v>
      </c>
      <c r="G379" s="376"/>
      <c r="H379" s="373"/>
      <c r="I379" s="373"/>
      <c r="J379" s="389"/>
      <c r="K379" s="388"/>
      <c r="L379" s="51">
        <v>165600</v>
      </c>
      <c r="M379" s="51">
        <v>165600</v>
      </c>
      <c r="N379" s="51">
        <v>165600</v>
      </c>
      <c r="O379" s="5">
        <v>165600</v>
      </c>
      <c r="P379" s="5">
        <v>165600</v>
      </c>
      <c r="Q379" s="5">
        <v>165600</v>
      </c>
      <c r="R379" s="5">
        <v>165600</v>
      </c>
      <c r="S379" s="5">
        <v>165600</v>
      </c>
      <c r="T379" s="5">
        <v>165600</v>
      </c>
    </row>
    <row r="380" spans="1:20" s="10" customFormat="1" ht="74.25" customHeight="1" x14ac:dyDescent="0.3">
      <c r="A380" s="13">
        <v>370</v>
      </c>
      <c r="B380" s="390"/>
      <c r="C380" s="55" t="s">
        <v>2687</v>
      </c>
      <c r="D380" s="56" t="s">
        <v>14</v>
      </c>
      <c r="E380" s="391" t="s">
        <v>2293</v>
      </c>
      <c r="F380" s="53" t="s">
        <v>2688</v>
      </c>
      <c r="G380" s="376" t="s">
        <v>2684</v>
      </c>
      <c r="H380" s="373" t="s">
        <v>17</v>
      </c>
      <c r="I380" s="55"/>
      <c r="J380" s="389" t="s">
        <v>1264</v>
      </c>
      <c r="K380" s="53"/>
      <c r="L380" s="51">
        <v>115000</v>
      </c>
      <c r="M380" s="51">
        <v>117200</v>
      </c>
      <c r="N380" s="51">
        <v>115000</v>
      </c>
      <c r="O380" s="5">
        <v>117200</v>
      </c>
      <c r="P380" s="5">
        <v>118300</v>
      </c>
      <c r="Q380" s="5">
        <v>118300</v>
      </c>
      <c r="R380" s="5">
        <v>117200</v>
      </c>
      <c r="S380" s="5">
        <v>118300</v>
      </c>
      <c r="T380" s="5">
        <v>129300</v>
      </c>
    </row>
    <row r="381" spans="1:20" s="10" customFormat="1" ht="74.25" customHeight="1" x14ac:dyDescent="0.3">
      <c r="A381" s="13">
        <v>371</v>
      </c>
      <c r="B381" s="390"/>
      <c r="C381" s="55" t="s">
        <v>2687</v>
      </c>
      <c r="D381" s="56" t="s">
        <v>14</v>
      </c>
      <c r="E381" s="391"/>
      <c r="F381" s="53" t="s">
        <v>1858</v>
      </c>
      <c r="G381" s="376"/>
      <c r="H381" s="373"/>
      <c r="I381" s="55"/>
      <c r="J381" s="389"/>
      <c r="K381" s="53"/>
      <c r="L381" s="51">
        <v>115000</v>
      </c>
      <c r="M381" s="51">
        <v>117200</v>
      </c>
      <c r="N381" s="51">
        <v>115000</v>
      </c>
      <c r="O381" s="5">
        <v>117200</v>
      </c>
      <c r="P381" s="5">
        <v>118300</v>
      </c>
      <c r="Q381" s="5">
        <v>118300</v>
      </c>
      <c r="R381" s="5">
        <v>117200</v>
      </c>
      <c r="S381" s="5">
        <v>118300</v>
      </c>
      <c r="T381" s="5">
        <v>129300</v>
      </c>
    </row>
    <row r="382" spans="1:20" s="10" customFormat="1" ht="74.25" customHeight="1" x14ac:dyDescent="0.3">
      <c r="A382" s="13">
        <v>372</v>
      </c>
      <c r="B382" s="390"/>
      <c r="C382" s="55" t="s">
        <v>2687</v>
      </c>
      <c r="D382" s="56" t="s">
        <v>14</v>
      </c>
      <c r="E382" s="391"/>
      <c r="F382" s="53" t="s">
        <v>2689</v>
      </c>
      <c r="G382" s="376"/>
      <c r="H382" s="373"/>
      <c r="I382" s="55"/>
      <c r="J382" s="389"/>
      <c r="K382" s="53"/>
      <c r="L382" s="51">
        <v>115000</v>
      </c>
      <c r="M382" s="51">
        <v>117200</v>
      </c>
      <c r="N382" s="51">
        <v>115000</v>
      </c>
      <c r="O382" s="5">
        <v>117200</v>
      </c>
      <c r="P382" s="5">
        <v>118300</v>
      </c>
      <c r="Q382" s="5">
        <v>118300</v>
      </c>
      <c r="R382" s="5">
        <v>117200</v>
      </c>
      <c r="S382" s="5">
        <v>118300</v>
      </c>
      <c r="T382" s="5">
        <v>129300</v>
      </c>
    </row>
    <row r="383" spans="1:20" s="10" customFormat="1" ht="65.099999999999994" customHeight="1" x14ac:dyDescent="0.3">
      <c r="A383" s="13">
        <v>373</v>
      </c>
      <c r="B383" s="390" t="s">
        <v>167</v>
      </c>
      <c r="C383" s="55" t="s">
        <v>1382</v>
      </c>
      <c r="D383" s="56" t="s">
        <v>700</v>
      </c>
      <c r="E383" s="54" t="s">
        <v>1375</v>
      </c>
      <c r="F383" s="53" t="s">
        <v>1377</v>
      </c>
      <c r="G383" s="376" t="s">
        <v>1862</v>
      </c>
      <c r="H383" s="373" t="s">
        <v>17</v>
      </c>
      <c r="I383" s="373" t="s">
        <v>1381</v>
      </c>
      <c r="J383" s="389" t="s">
        <v>1266</v>
      </c>
      <c r="K383" s="53"/>
      <c r="L383" s="51">
        <v>101000</v>
      </c>
      <c r="M383" s="51">
        <v>101000</v>
      </c>
      <c r="N383" s="51">
        <v>101000</v>
      </c>
      <c r="O383" s="5">
        <v>101000</v>
      </c>
      <c r="P383" s="5">
        <v>102000</v>
      </c>
      <c r="Q383" s="5">
        <v>102000</v>
      </c>
      <c r="R383" s="5">
        <v>102000</v>
      </c>
      <c r="S383" s="5">
        <v>103000</v>
      </c>
      <c r="T383" s="5">
        <v>104000</v>
      </c>
    </row>
    <row r="384" spans="1:20" s="10" customFormat="1" ht="65.099999999999994" customHeight="1" x14ac:dyDescent="0.3">
      <c r="A384" s="13">
        <v>374</v>
      </c>
      <c r="B384" s="390"/>
      <c r="C384" s="55" t="s">
        <v>1382</v>
      </c>
      <c r="D384" s="56" t="s">
        <v>700</v>
      </c>
      <c r="E384" s="54" t="s">
        <v>1375</v>
      </c>
      <c r="F384" s="53" t="s">
        <v>1378</v>
      </c>
      <c r="G384" s="376"/>
      <c r="H384" s="373"/>
      <c r="I384" s="373"/>
      <c r="J384" s="389"/>
      <c r="K384" s="53"/>
      <c r="L384" s="51">
        <v>109000</v>
      </c>
      <c r="M384" s="51">
        <v>109000</v>
      </c>
      <c r="N384" s="51">
        <v>109000</v>
      </c>
      <c r="O384" s="5">
        <v>109000</v>
      </c>
      <c r="P384" s="5">
        <v>110000</v>
      </c>
      <c r="Q384" s="5">
        <v>110000</v>
      </c>
      <c r="R384" s="5">
        <v>110000</v>
      </c>
      <c r="S384" s="5">
        <v>111000</v>
      </c>
      <c r="T384" s="5">
        <v>112000</v>
      </c>
    </row>
    <row r="385" spans="1:20" s="10" customFormat="1" ht="65.099999999999994" customHeight="1" x14ac:dyDescent="0.3">
      <c r="A385" s="13">
        <v>375</v>
      </c>
      <c r="B385" s="390"/>
      <c r="C385" s="55" t="s">
        <v>1382</v>
      </c>
      <c r="D385" s="56" t="s">
        <v>700</v>
      </c>
      <c r="E385" s="54" t="s">
        <v>1375</v>
      </c>
      <c r="F385" s="53" t="s">
        <v>1379</v>
      </c>
      <c r="G385" s="376"/>
      <c r="H385" s="373"/>
      <c r="I385" s="373"/>
      <c r="J385" s="389"/>
      <c r="K385" s="53"/>
      <c r="L385" s="51">
        <v>119000</v>
      </c>
      <c r="M385" s="51">
        <v>119000</v>
      </c>
      <c r="N385" s="51">
        <v>119000</v>
      </c>
      <c r="O385" s="5">
        <v>119000</v>
      </c>
      <c r="P385" s="5">
        <v>120000</v>
      </c>
      <c r="Q385" s="5">
        <v>120000</v>
      </c>
      <c r="R385" s="5">
        <v>120000</v>
      </c>
      <c r="S385" s="5">
        <v>121000</v>
      </c>
      <c r="T385" s="5">
        <v>122000</v>
      </c>
    </row>
    <row r="386" spans="1:20" s="10" customFormat="1" ht="65.099999999999994" customHeight="1" x14ac:dyDescent="0.3">
      <c r="A386" s="13">
        <v>376</v>
      </c>
      <c r="B386" s="390"/>
      <c r="C386" s="55" t="s">
        <v>1382</v>
      </c>
      <c r="D386" s="56" t="s">
        <v>700</v>
      </c>
      <c r="E386" s="54" t="s">
        <v>1375</v>
      </c>
      <c r="F386" s="53" t="s">
        <v>1380</v>
      </c>
      <c r="G386" s="376"/>
      <c r="H386" s="373"/>
      <c r="I386" s="373"/>
      <c r="J386" s="389"/>
      <c r="K386" s="53"/>
      <c r="L386" s="51">
        <v>135000</v>
      </c>
      <c r="M386" s="51">
        <v>135000</v>
      </c>
      <c r="N386" s="51">
        <v>135000</v>
      </c>
      <c r="O386" s="5">
        <v>135000</v>
      </c>
      <c r="P386" s="5">
        <v>136000</v>
      </c>
      <c r="Q386" s="5">
        <v>136000</v>
      </c>
      <c r="R386" s="5">
        <v>136000</v>
      </c>
      <c r="S386" s="5">
        <v>137000</v>
      </c>
      <c r="T386" s="5">
        <v>138000</v>
      </c>
    </row>
    <row r="387" spans="1:20" s="10" customFormat="1" ht="65.099999999999994" customHeight="1" x14ac:dyDescent="0.3">
      <c r="A387" s="13">
        <v>377</v>
      </c>
      <c r="B387" s="390"/>
      <c r="C387" s="55" t="s">
        <v>1382</v>
      </c>
      <c r="D387" s="56" t="s">
        <v>700</v>
      </c>
      <c r="E387" s="54" t="s">
        <v>1376</v>
      </c>
      <c r="F387" s="53" t="s">
        <v>1378</v>
      </c>
      <c r="G387" s="376"/>
      <c r="H387" s="373"/>
      <c r="I387" s="373"/>
      <c r="J387" s="389"/>
      <c r="K387" s="53"/>
      <c r="L387" s="51">
        <v>92000</v>
      </c>
      <c r="M387" s="51">
        <v>92000</v>
      </c>
      <c r="N387" s="51">
        <v>92000</v>
      </c>
      <c r="O387" s="5">
        <v>92000</v>
      </c>
      <c r="P387" s="5">
        <v>93000</v>
      </c>
      <c r="Q387" s="5">
        <v>93000</v>
      </c>
      <c r="R387" s="5">
        <v>93000</v>
      </c>
      <c r="S387" s="5">
        <v>94000</v>
      </c>
      <c r="T387" s="5">
        <v>95000</v>
      </c>
    </row>
    <row r="388" spans="1:20" s="10" customFormat="1" ht="65.099999999999994" customHeight="1" x14ac:dyDescent="0.3">
      <c r="A388" s="13">
        <v>378</v>
      </c>
      <c r="B388" s="390"/>
      <c r="C388" s="55" t="s">
        <v>1382</v>
      </c>
      <c r="D388" s="56" t="s">
        <v>700</v>
      </c>
      <c r="E388" s="54" t="s">
        <v>1376</v>
      </c>
      <c r="F388" s="53" t="s">
        <v>1379</v>
      </c>
      <c r="G388" s="376"/>
      <c r="H388" s="373"/>
      <c r="I388" s="373"/>
      <c r="J388" s="389"/>
      <c r="K388" s="53"/>
      <c r="L388" s="51">
        <v>101000</v>
      </c>
      <c r="M388" s="51">
        <v>101000</v>
      </c>
      <c r="N388" s="51">
        <v>101000</v>
      </c>
      <c r="O388" s="5">
        <v>101000</v>
      </c>
      <c r="P388" s="5">
        <v>102000</v>
      </c>
      <c r="Q388" s="5">
        <v>102000</v>
      </c>
      <c r="R388" s="5">
        <v>102000</v>
      </c>
      <c r="S388" s="5">
        <v>103000</v>
      </c>
      <c r="T388" s="5">
        <v>104000</v>
      </c>
    </row>
    <row r="389" spans="1:20" s="10" customFormat="1" ht="65.099999999999994" customHeight="1" x14ac:dyDescent="0.3">
      <c r="A389" s="13">
        <v>379</v>
      </c>
      <c r="B389" s="390"/>
      <c r="C389" s="55" t="s">
        <v>1382</v>
      </c>
      <c r="D389" s="56" t="s">
        <v>700</v>
      </c>
      <c r="E389" s="54" t="s">
        <v>1376</v>
      </c>
      <c r="F389" s="53" t="s">
        <v>1380</v>
      </c>
      <c r="G389" s="376"/>
      <c r="H389" s="373"/>
      <c r="I389" s="373"/>
      <c r="J389" s="389"/>
      <c r="K389" s="53"/>
      <c r="L389" s="51">
        <v>112000</v>
      </c>
      <c r="M389" s="51">
        <v>112000</v>
      </c>
      <c r="N389" s="51">
        <v>112000</v>
      </c>
      <c r="O389" s="5">
        <v>112000</v>
      </c>
      <c r="P389" s="5">
        <v>113000</v>
      </c>
      <c r="Q389" s="5">
        <v>113000</v>
      </c>
      <c r="R389" s="5">
        <v>113000</v>
      </c>
      <c r="S389" s="5">
        <v>114000</v>
      </c>
      <c r="T389" s="5">
        <v>115000</v>
      </c>
    </row>
    <row r="390" spans="1:20" s="10" customFormat="1" ht="79.5" customHeight="1" x14ac:dyDescent="0.3">
      <c r="A390" s="13">
        <v>380</v>
      </c>
      <c r="B390" s="390"/>
      <c r="C390" s="55" t="s">
        <v>2591</v>
      </c>
      <c r="D390" s="56" t="s">
        <v>700</v>
      </c>
      <c r="E390" s="54" t="s">
        <v>2926</v>
      </c>
      <c r="F390" s="53" t="s">
        <v>2590</v>
      </c>
      <c r="G390" s="376"/>
      <c r="H390" s="373"/>
      <c r="I390" s="373"/>
      <c r="J390" s="389"/>
      <c r="K390" s="53"/>
      <c r="L390" s="51">
        <v>63000</v>
      </c>
      <c r="M390" s="51">
        <v>63000</v>
      </c>
      <c r="N390" s="51">
        <v>63000</v>
      </c>
      <c r="O390" s="5">
        <v>63000</v>
      </c>
      <c r="P390" s="5">
        <v>64000</v>
      </c>
      <c r="Q390" s="5">
        <v>64000</v>
      </c>
      <c r="R390" s="5">
        <v>64000</v>
      </c>
      <c r="S390" s="5">
        <v>65000</v>
      </c>
      <c r="T390" s="5">
        <v>66000</v>
      </c>
    </row>
    <row r="391" spans="1:20" s="10" customFormat="1" ht="79.5" customHeight="1" x14ac:dyDescent="0.3">
      <c r="A391" s="13">
        <v>381</v>
      </c>
      <c r="B391" s="390"/>
      <c r="C391" s="55" t="s">
        <v>2591</v>
      </c>
      <c r="D391" s="56" t="s">
        <v>700</v>
      </c>
      <c r="E391" s="54" t="s">
        <v>2926</v>
      </c>
      <c r="F391" s="53" t="s">
        <v>1377</v>
      </c>
      <c r="G391" s="376"/>
      <c r="H391" s="373"/>
      <c r="I391" s="373"/>
      <c r="J391" s="389"/>
      <c r="K391" s="53"/>
      <c r="L391" s="51">
        <v>71000</v>
      </c>
      <c r="M391" s="51">
        <v>71000</v>
      </c>
      <c r="N391" s="51">
        <v>71000</v>
      </c>
      <c r="O391" s="5">
        <v>71000</v>
      </c>
      <c r="P391" s="5">
        <v>72000</v>
      </c>
      <c r="Q391" s="5">
        <v>72000</v>
      </c>
      <c r="R391" s="5">
        <v>72000</v>
      </c>
      <c r="S391" s="5">
        <v>73000</v>
      </c>
      <c r="T391" s="5">
        <v>74000</v>
      </c>
    </row>
    <row r="392" spans="1:20" s="10" customFormat="1" ht="79.5" customHeight="1" x14ac:dyDescent="0.3">
      <c r="A392" s="13">
        <v>382</v>
      </c>
      <c r="B392" s="390"/>
      <c r="C392" s="55" t="s">
        <v>2591</v>
      </c>
      <c r="D392" s="56" t="s">
        <v>700</v>
      </c>
      <c r="E392" s="54" t="s">
        <v>2926</v>
      </c>
      <c r="F392" s="53" t="s">
        <v>1378</v>
      </c>
      <c r="G392" s="376"/>
      <c r="H392" s="373"/>
      <c r="I392" s="373"/>
      <c r="J392" s="389"/>
      <c r="K392" s="53"/>
      <c r="L392" s="51">
        <v>77000</v>
      </c>
      <c r="M392" s="51">
        <v>77000</v>
      </c>
      <c r="N392" s="51">
        <v>77000</v>
      </c>
      <c r="O392" s="5">
        <v>77000</v>
      </c>
      <c r="P392" s="5">
        <v>78000</v>
      </c>
      <c r="Q392" s="5">
        <v>78000</v>
      </c>
      <c r="R392" s="5">
        <v>78000</v>
      </c>
      <c r="S392" s="5">
        <v>79000</v>
      </c>
      <c r="T392" s="5">
        <v>80000</v>
      </c>
    </row>
    <row r="393" spans="1:20" s="10" customFormat="1" ht="79.5" customHeight="1" x14ac:dyDescent="0.3">
      <c r="A393" s="13">
        <v>383</v>
      </c>
      <c r="B393" s="390"/>
      <c r="C393" s="55" t="s">
        <v>2591</v>
      </c>
      <c r="D393" s="56" t="s">
        <v>700</v>
      </c>
      <c r="E393" s="54" t="s">
        <v>2926</v>
      </c>
      <c r="F393" s="53" t="s">
        <v>1379</v>
      </c>
      <c r="G393" s="376"/>
      <c r="H393" s="373"/>
      <c r="I393" s="373"/>
      <c r="J393" s="389"/>
      <c r="K393" s="53"/>
      <c r="L393" s="51">
        <v>85000</v>
      </c>
      <c r="M393" s="51">
        <v>85000</v>
      </c>
      <c r="N393" s="51">
        <v>85000</v>
      </c>
      <c r="O393" s="5">
        <v>85000</v>
      </c>
      <c r="P393" s="5">
        <v>86000</v>
      </c>
      <c r="Q393" s="5">
        <v>86000</v>
      </c>
      <c r="R393" s="5">
        <v>86000</v>
      </c>
      <c r="S393" s="5">
        <v>87000</v>
      </c>
      <c r="T393" s="5">
        <v>88000</v>
      </c>
    </row>
    <row r="394" spans="1:20" s="10" customFormat="1" ht="79.5" customHeight="1" x14ac:dyDescent="0.3">
      <c r="A394" s="13">
        <v>384</v>
      </c>
      <c r="B394" s="390"/>
      <c r="C394" s="55" t="s">
        <v>2591</v>
      </c>
      <c r="D394" s="56" t="s">
        <v>700</v>
      </c>
      <c r="E394" s="54" t="s">
        <v>2926</v>
      </c>
      <c r="F394" s="53" t="s">
        <v>1380</v>
      </c>
      <c r="G394" s="376"/>
      <c r="H394" s="373"/>
      <c r="I394" s="373"/>
      <c r="J394" s="389"/>
      <c r="K394" s="53"/>
      <c r="L394" s="51">
        <v>95000</v>
      </c>
      <c r="M394" s="51">
        <v>95000</v>
      </c>
      <c r="N394" s="51">
        <v>95000</v>
      </c>
      <c r="O394" s="5">
        <v>95000</v>
      </c>
      <c r="P394" s="5">
        <v>96000</v>
      </c>
      <c r="Q394" s="5">
        <v>96000</v>
      </c>
      <c r="R394" s="5">
        <v>96000</v>
      </c>
      <c r="S394" s="5">
        <v>97000</v>
      </c>
      <c r="T394" s="5">
        <v>98000</v>
      </c>
    </row>
    <row r="395" spans="1:20" s="10" customFormat="1" ht="79.5" customHeight="1" x14ac:dyDescent="0.3">
      <c r="A395" s="13">
        <v>385</v>
      </c>
      <c r="B395" s="390"/>
      <c r="C395" s="55" t="s">
        <v>2591</v>
      </c>
      <c r="D395" s="56" t="s">
        <v>700</v>
      </c>
      <c r="E395" s="54" t="s">
        <v>2926</v>
      </c>
      <c r="F395" s="53" t="s">
        <v>2927</v>
      </c>
      <c r="G395" s="376"/>
      <c r="H395" s="373"/>
      <c r="I395" s="373"/>
      <c r="J395" s="389"/>
      <c r="K395" s="53"/>
      <c r="L395" s="51">
        <v>106000</v>
      </c>
      <c r="M395" s="51">
        <v>106000</v>
      </c>
      <c r="N395" s="51">
        <v>106000</v>
      </c>
      <c r="O395" s="5">
        <v>106000</v>
      </c>
      <c r="P395" s="5">
        <v>107000</v>
      </c>
      <c r="Q395" s="5">
        <v>107000</v>
      </c>
      <c r="R395" s="5">
        <v>107000</v>
      </c>
      <c r="S395" s="5">
        <v>108000</v>
      </c>
      <c r="T395" s="5">
        <v>109000</v>
      </c>
    </row>
    <row r="396" spans="1:20" s="10" customFormat="1" ht="65.099999999999994" customHeight="1" x14ac:dyDescent="0.3">
      <c r="A396" s="13">
        <v>386</v>
      </c>
      <c r="B396" s="390"/>
      <c r="C396" s="55" t="s">
        <v>168</v>
      </c>
      <c r="D396" s="56" t="s">
        <v>127</v>
      </c>
      <c r="E396" s="55" t="s">
        <v>169</v>
      </c>
      <c r="F396" s="53" t="s">
        <v>170</v>
      </c>
      <c r="G396" s="376" t="s">
        <v>41</v>
      </c>
      <c r="H396" s="54" t="s">
        <v>44</v>
      </c>
      <c r="I396" s="55"/>
      <c r="J396" s="389" t="s">
        <v>1266</v>
      </c>
      <c r="K396" s="53"/>
      <c r="L396" s="51">
        <v>14629.62962962963</v>
      </c>
      <c r="M396" s="51">
        <v>14629.62962962963</v>
      </c>
      <c r="N396" s="5">
        <v>14922.222222222223</v>
      </c>
      <c r="O396" s="5">
        <v>15214.814814814816</v>
      </c>
      <c r="P396" s="5">
        <v>15653.703703703704</v>
      </c>
      <c r="Q396" s="5">
        <v>15653.703703703704</v>
      </c>
      <c r="R396" s="5">
        <v>15361.111111111111</v>
      </c>
      <c r="S396" s="5">
        <v>15507.407407407409</v>
      </c>
      <c r="T396" s="5">
        <v>16385.185185185186</v>
      </c>
    </row>
    <row r="397" spans="1:20" s="10" customFormat="1" ht="65.099999999999994" customHeight="1" x14ac:dyDescent="0.3">
      <c r="A397" s="13">
        <v>387</v>
      </c>
      <c r="B397" s="390"/>
      <c r="C397" s="55" t="s">
        <v>171</v>
      </c>
      <c r="D397" s="56" t="s">
        <v>127</v>
      </c>
      <c r="E397" s="55" t="s">
        <v>169</v>
      </c>
      <c r="F397" s="53"/>
      <c r="G397" s="376"/>
      <c r="H397" s="54" t="s">
        <v>44</v>
      </c>
      <c r="I397" s="55"/>
      <c r="J397" s="389"/>
      <c r="K397" s="53"/>
      <c r="L397" s="51">
        <v>22777.777777777777</v>
      </c>
      <c r="M397" s="51">
        <v>22777.777777777777</v>
      </c>
      <c r="N397" s="5">
        <v>23233.333333333332</v>
      </c>
      <c r="O397" s="5">
        <v>23688.888888888891</v>
      </c>
      <c r="P397" s="5">
        <v>24372.222222222223</v>
      </c>
      <c r="Q397" s="5">
        <v>24372.222222222223</v>
      </c>
      <c r="R397" s="5">
        <v>23916.666666666668</v>
      </c>
      <c r="S397" s="5">
        <v>24144.444444444445</v>
      </c>
      <c r="T397" s="5">
        <v>25511.111111111113</v>
      </c>
    </row>
    <row r="398" spans="1:20" s="10" customFormat="1" ht="65.099999999999994" customHeight="1" x14ac:dyDescent="0.3">
      <c r="A398" s="13">
        <v>388</v>
      </c>
      <c r="B398" s="390"/>
      <c r="C398" s="55" t="s">
        <v>172</v>
      </c>
      <c r="D398" s="56" t="s">
        <v>127</v>
      </c>
      <c r="E398" s="55" t="s">
        <v>169</v>
      </c>
      <c r="F398" s="53"/>
      <c r="G398" s="376"/>
      <c r="H398" s="54" t="s">
        <v>44</v>
      </c>
      <c r="I398" s="55"/>
      <c r="J398" s="389"/>
      <c r="K398" s="53"/>
      <c r="L398" s="51">
        <v>28148.148148148146</v>
      </c>
      <c r="M398" s="51">
        <v>28148.148148148146</v>
      </c>
      <c r="N398" s="5">
        <v>28711.111111111109</v>
      </c>
      <c r="O398" s="5">
        <v>29274.074074074073</v>
      </c>
      <c r="P398" s="5">
        <v>30118.518518518518</v>
      </c>
      <c r="Q398" s="5">
        <v>30118.518518518518</v>
      </c>
      <c r="R398" s="5">
        <v>29555.555555555555</v>
      </c>
      <c r="S398" s="5">
        <v>29837.037037037036</v>
      </c>
      <c r="T398" s="5">
        <v>31525.925925925927</v>
      </c>
    </row>
    <row r="399" spans="1:20" s="10" customFormat="1" ht="65.099999999999994" customHeight="1" x14ac:dyDescent="0.3">
      <c r="A399" s="13">
        <v>389</v>
      </c>
      <c r="B399" s="390"/>
      <c r="C399" s="55" t="s">
        <v>173</v>
      </c>
      <c r="D399" s="56" t="s">
        <v>127</v>
      </c>
      <c r="E399" s="55" t="s">
        <v>169</v>
      </c>
      <c r="F399" s="53"/>
      <c r="G399" s="376"/>
      <c r="H399" s="54" t="s">
        <v>44</v>
      </c>
      <c r="I399" s="55"/>
      <c r="J399" s="389"/>
      <c r="K399" s="53"/>
      <c r="L399" s="51">
        <v>41388.888888888883</v>
      </c>
      <c r="M399" s="51">
        <v>41388.888888888883</v>
      </c>
      <c r="N399" s="5">
        <v>42216.666666666664</v>
      </c>
      <c r="O399" s="5">
        <v>43044.444444444438</v>
      </c>
      <c r="P399" s="5">
        <v>44286.111111111109</v>
      </c>
      <c r="Q399" s="5">
        <v>44286.111111111109</v>
      </c>
      <c r="R399" s="5">
        <v>43458.333333333328</v>
      </c>
      <c r="S399" s="5">
        <v>43872.222222222219</v>
      </c>
      <c r="T399" s="5">
        <v>46355.555555555555</v>
      </c>
    </row>
    <row r="400" spans="1:20" s="10" customFormat="1" ht="65.099999999999994" customHeight="1" x14ac:dyDescent="0.3">
      <c r="A400" s="13">
        <v>390</v>
      </c>
      <c r="B400" s="390"/>
      <c r="C400" s="55" t="s">
        <v>174</v>
      </c>
      <c r="D400" s="56" t="s">
        <v>127</v>
      </c>
      <c r="E400" s="55" t="s">
        <v>169</v>
      </c>
      <c r="F400" s="53" t="s">
        <v>175</v>
      </c>
      <c r="G400" s="376"/>
      <c r="H400" s="54" t="s">
        <v>44</v>
      </c>
      <c r="I400" s="55"/>
      <c r="J400" s="389"/>
      <c r="K400" s="53"/>
      <c r="L400" s="51">
        <v>16944.444444444442</v>
      </c>
      <c r="M400" s="51">
        <v>16944.444444444442</v>
      </c>
      <c r="N400" s="5">
        <v>17283.333333333332</v>
      </c>
      <c r="O400" s="5">
        <v>17622.222222222219</v>
      </c>
      <c r="P400" s="5">
        <v>18130.555555555555</v>
      </c>
      <c r="Q400" s="5">
        <v>18130.555555555555</v>
      </c>
      <c r="R400" s="5">
        <v>17791.666666666664</v>
      </c>
      <c r="S400" s="5">
        <v>17961.111111111109</v>
      </c>
      <c r="T400" s="5">
        <v>18977.777777777777</v>
      </c>
    </row>
    <row r="401" spans="1:20" s="10" customFormat="1" ht="65.099999999999994" customHeight="1" x14ac:dyDescent="0.3">
      <c r="A401" s="13">
        <v>391</v>
      </c>
      <c r="B401" s="390"/>
      <c r="C401" s="55" t="s">
        <v>176</v>
      </c>
      <c r="D401" s="56" t="s">
        <v>127</v>
      </c>
      <c r="E401" s="55" t="s">
        <v>169</v>
      </c>
      <c r="F401" s="53"/>
      <c r="G401" s="376"/>
      <c r="H401" s="54" t="s">
        <v>44</v>
      </c>
      <c r="I401" s="55"/>
      <c r="J401" s="389"/>
      <c r="K401" s="53"/>
      <c r="L401" s="51">
        <v>30740.740740740737</v>
      </c>
      <c r="M401" s="51">
        <v>30740.740740740737</v>
      </c>
      <c r="N401" s="5">
        <v>31355.555555555551</v>
      </c>
      <c r="O401" s="5">
        <v>31970.370370370369</v>
      </c>
      <c r="P401" s="5">
        <v>32892.592592592591</v>
      </c>
      <c r="Q401" s="5">
        <v>32892.592592592591</v>
      </c>
      <c r="R401" s="5">
        <v>32277.777777777774</v>
      </c>
      <c r="S401" s="5">
        <v>32585.185185185182</v>
      </c>
      <c r="T401" s="5">
        <v>34429.629629629628</v>
      </c>
    </row>
    <row r="402" spans="1:20" s="10" customFormat="1" ht="65.099999999999994" customHeight="1" x14ac:dyDescent="0.3">
      <c r="A402" s="13">
        <v>392</v>
      </c>
      <c r="B402" s="390"/>
      <c r="C402" s="55" t="s">
        <v>177</v>
      </c>
      <c r="D402" s="56" t="s">
        <v>127</v>
      </c>
      <c r="E402" s="55" t="s">
        <v>169</v>
      </c>
      <c r="F402" s="53"/>
      <c r="G402" s="376"/>
      <c r="H402" s="54" t="s">
        <v>44</v>
      </c>
      <c r="I402" s="55"/>
      <c r="J402" s="389"/>
      <c r="K402" s="53"/>
      <c r="L402" s="51">
        <v>36111.111111111102</v>
      </c>
      <c r="M402" s="51">
        <v>36111.111111111102</v>
      </c>
      <c r="N402" s="5">
        <v>36833.333333333328</v>
      </c>
      <c r="O402" s="5">
        <v>37555.555555555547</v>
      </c>
      <c r="P402" s="5">
        <v>38638.888888888883</v>
      </c>
      <c r="Q402" s="5">
        <v>38638.888888888883</v>
      </c>
      <c r="R402" s="5">
        <v>37916.666666666657</v>
      </c>
      <c r="S402" s="5">
        <v>38277.777777777774</v>
      </c>
      <c r="T402" s="5">
        <v>40444.444444444438</v>
      </c>
    </row>
    <row r="403" spans="1:20" s="10" customFormat="1" ht="98.25" customHeight="1" x14ac:dyDescent="0.3">
      <c r="A403" s="13">
        <v>393</v>
      </c>
      <c r="B403" s="390"/>
      <c r="C403" s="55" t="s">
        <v>178</v>
      </c>
      <c r="D403" s="56" t="s">
        <v>127</v>
      </c>
      <c r="E403" s="55" t="s">
        <v>159</v>
      </c>
      <c r="F403" s="53" t="s">
        <v>179</v>
      </c>
      <c r="G403" s="376" t="s">
        <v>165</v>
      </c>
      <c r="H403" s="55" t="s">
        <v>17</v>
      </c>
      <c r="I403" s="55" t="s">
        <v>161</v>
      </c>
      <c r="J403" s="389" t="s">
        <v>162</v>
      </c>
      <c r="K403" s="388" t="s">
        <v>166</v>
      </c>
      <c r="L403" s="51">
        <v>29300</v>
      </c>
      <c r="M403" s="51">
        <v>29300</v>
      </c>
      <c r="N403" s="51">
        <v>29300</v>
      </c>
      <c r="O403" s="51">
        <v>29300</v>
      </c>
      <c r="P403" s="51">
        <v>29300</v>
      </c>
      <c r="Q403" s="51">
        <v>29300</v>
      </c>
      <c r="R403" s="51">
        <v>29300</v>
      </c>
      <c r="S403" s="51">
        <v>29300</v>
      </c>
      <c r="T403" s="51">
        <v>29300</v>
      </c>
    </row>
    <row r="404" spans="1:20" s="10" customFormat="1" ht="98.25" customHeight="1" x14ac:dyDescent="0.3">
      <c r="A404" s="13">
        <v>394</v>
      </c>
      <c r="B404" s="390"/>
      <c r="C404" s="55" t="s">
        <v>180</v>
      </c>
      <c r="D404" s="56" t="s">
        <v>127</v>
      </c>
      <c r="E404" s="55" t="s">
        <v>159</v>
      </c>
      <c r="F404" s="53" t="s">
        <v>181</v>
      </c>
      <c r="G404" s="376"/>
      <c r="H404" s="54" t="s">
        <v>44</v>
      </c>
      <c r="I404" s="54" t="s">
        <v>44</v>
      </c>
      <c r="J404" s="389"/>
      <c r="K404" s="388"/>
      <c r="L404" s="51">
        <v>32100</v>
      </c>
      <c r="M404" s="51">
        <v>32100</v>
      </c>
      <c r="N404" s="51">
        <v>32100</v>
      </c>
      <c r="O404" s="51">
        <v>32100</v>
      </c>
      <c r="P404" s="51">
        <v>32100</v>
      </c>
      <c r="Q404" s="51">
        <v>32100</v>
      </c>
      <c r="R404" s="51">
        <v>32100</v>
      </c>
      <c r="S404" s="51">
        <v>32100</v>
      </c>
      <c r="T404" s="51">
        <v>32100</v>
      </c>
    </row>
    <row r="405" spans="1:20" s="10" customFormat="1" ht="98.25" customHeight="1" x14ac:dyDescent="0.3">
      <c r="A405" s="13">
        <v>395</v>
      </c>
      <c r="B405" s="390"/>
      <c r="C405" s="55" t="s">
        <v>182</v>
      </c>
      <c r="D405" s="56" t="s">
        <v>127</v>
      </c>
      <c r="E405" s="55" t="s">
        <v>159</v>
      </c>
      <c r="F405" s="53" t="s">
        <v>183</v>
      </c>
      <c r="G405" s="376"/>
      <c r="H405" s="54" t="s">
        <v>44</v>
      </c>
      <c r="I405" s="54" t="s">
        <v>44</v>
      </c>
      <c r="J405" s="389"/>
      <c r="K405" s="388"/>
      <c r="L405" s="51">
        <v>51700</v>
      </c>
      <c r="M405" s="51">
        <v>51700</v>
      </c>
      <c r="N405" s="51">
        <v>51700</v>
      </c>
      <c r="O405" s="51">
        <v>51700</v>
      </c>
      <c r="P405" s="51">
        <v>51700</v>
      </c>
      <c r="Q405" s="51">
        <v>51700</v>
      </c>
      <c r="R405" s="51">
        <v>51700</v>
      </c>
      <c r="S405" s="51">
        <v>51700</v>
      </c>
      <c r="T405" s="51">
        <v>51700</v>
      </c>
    </row>
    <row r="406" spans="1:20" s="10" customFormat="1" ht="98.25" customHeight="1" x14ac:dyDescent="0.3">
      <c r="A406" s="13">
        <v>396</v>
      </c>
      <c r="B406" s="390"/>
      <c r="C406" s="55" t="s">
        <v>184</v>
      </c>
      <c r="D406" s="56" t="s">
        <v>127</v>
      </c>
      <c r="E406" s="55" t="s">
        <v>159</v>
      </c>
      <c r="F406" s="53" t="s">
        <v>185</v>
      </c>
      <c r="G406" s="376"/>
      <c r="H406" s="54" t="s">
        <v>44</v>
      </c>
      <c r="I406" s="54" t="s">
        <v>44</v>
      </c>
      <c r="J406" s="389"/>
      <c r="K406" s="388"/>
      <c r="L406" s="51">
        <v>53500</v>
      </c>
      <c r="M406" s="51">
        <v>53500</v>
      </c>
      <c r="N406" s="51">
        <v>53500</v>
      </c>
      <c r="O406" s="51">
        <v>53500</v>
      </c>
      <c r="P406" s="51">
        <v>53500</v>
      </c>
      <c r="Q406" s="51">
        <v>53500</v>
      </c>
      <c r="R406" s="51">
        <v>53500</v>
      </c>
      <c r="S406" s="51">
        <v>53500</v>
      </c>
      <c r="T406" s="51">
        <v>53500</v>
      </c>
    </row>
    <row r="407" spans="1:20" s="10" customFormat="1" ht="98.25" customHeight="1" x14ac:dyDescent="0.3">
      <c r="A407" s="13">
        <v>397</v>
      </c>
      <c r="B407" s="390"/>
      <c r="C407" s="55" t="s">
        <v>186</v>
      </c>
      <c r="D407" s="56" t="s">
        <v>127</v>
      </c>
      <c r="E407" s="55" t="s">
        <v>159</v>
      </c>
      <c r="F407" s="53" t="s">
        <v>187</v>
      </c>
      <c r="G407" s="376"/>
      <c r="H407" s="54" t="s">
        <v>44</v>
      </c>
      <c r="I407" s="54" t="s">
        <v>44</v>
      </c>
      <c r="J407" s="389"/>
      <c r="K407" s="388"/>
      <c r="L407" s="51">
        <v>53700</v>
      </c>
      <c r="M407" s="51">
        <v>53700</v>
      </c>
      <c r="N407" s="51">
        <v>53700</v>
      </c>
      <c r="O407" s="51">
        <v>53700</v>
      </c>
      <c r="P407" s="51">
        <v>53700</v>
      </c>
      <c r="Q407" s="51">
        <v>53700</v>
      </c>
      <c r="R407" s="51">
        <v>53700</v>
      </c>
      <c r="S407" s="51">
        <v>53700</v>
      </c>
      <c r="T407" s="51">
        <v>53700</v>
      </c>
    </row>
    <row r="408" spans="1:20" s="10" customFormat="1" ht="98.25" customHeight="1" x14ac:dyDescent="0.3">
      <c r="A408" s="13">
        <v>398</v>
      </c>
      <c r="B408" s="390"/>
      <c r="C408" s="55" t="s">
        <v>188</v>
      </c>
      <c r="D408" s="56" t="s">
        <v>127</v>
      </c>
      <c r="E408" s="55" t="s">
        <v>159</v>
      </c>
      <c r="F408" s="53" t="s">
        <v>189</v>
      </c>
      <c r="G408" s="376"/>
      <c r="H408" s="54" t="s">
        <v>44</v>
      </c>
      <c r="I408" s="54" t="s">
        <v>44</v>
      </c>
      <c r="J408" s="389"/>
      <c r="K408" s="388"/>
      <c r="L408" s="51">
        <v>38800</v>
      </c>
      <c r="M408" s="51">
        <v>38800</v>
      </c>
      <c r="N408" s="51">
        <v>38800</v>
      </c>
      <c r="O408" s="51">
        <v>38800</v>
      </c>
      <c r="P408" s="51">
        <v>38800</v>
      </c>
      <c r="Q408" s="51">
        <v>38800</v>
      </c>
      <c r="R408" s="51">
        <v>38800</v>
      </c>
      <c r="S408" s="51">
        <v>38800</v>
      </c>
      <c r="T408" s="51">
        <v>38800</v>
      </c>
    </row>
    <row r="409" spans="1:20" s="10" customFormat="1" ht="98.25" customHeight="1" x14ac:dyDescent="0.3">
      <c r="A409" s="13">
        <v>399</v>
      </c>
      <c r="B409" s="390"/>
      <c r="C409" s="55" t="s">
        <v>190</v>
      </c>
      <c r="D409" s="56" t="s">
        <v>127</v>
      </c>
      <c r="E409" s="55" t="s">
        <v>159</v>
      </c>
      <c r="F409" s="53" t="s">
        <v>191</v>
      </c>
      <c r="G409" s="376"/>
      <c r="H409" s="54" t="s">
        <v>44</v>
      </c>
      <c r="I409" s="54" t="s">
        <v>44</v>
      </c>
      <c r="J409" s="389"/>
      <c r="K409" s="388"/>
      <c r="L409" s="51">
        <v>55500</v>
      </c>
      <c r="M409" s="51">
        <v>55500</v>
      </c>
      <c r="N409" s="51">
        <v>55500</v>
      </c>
      <c r="O409" s="51">
        <v>55500</v>
      </c>
      <c r="P409" s="51">
        <v>55500</v>
      </c>
      <c r="Q409" s="51">
        <v>55500</v>
      </c>
      <c r="R409" s="51">
        <v>55500</v>
      </c>
      <c r="S409" s="51">
        <v>55500</v>
      </c>
      <c r="T409" s="51">
        <v>55500</v>
      </c>
    </row>
    <row r="410" spans="1:20" s="10" customFormat="1" ht="98.25" customHeight="1" x14ac:dyDescent="0.3">
      <c r="A410" s="13">
        <v>400</v>
      </c>
      <c r="B410" s="390"/>
      <c r="C410" s="55" t="s">
        <v>192</v>
      </c>
      <c r="D410" s="56" t="s">
        <v>127</v>
      </c>
      <c r="E410" s="55" t="s">
        <v>159</v>
      </c>
      <c r="F410" s="53" t="s">
        <v>185</v>
      </c>
      <c r="G410" s="376"/>
      <c r="H410" s="54" t="s">
        <v>44</v>
      </c>
      <c r="I410" s="54" t="s">
        <v>44</v>
      </c>
      <c r="J410" s="389"/>
      <c r="K410" s="388"/>
      <c r="L410" s="51">
        <v>55500</v>
      </c>
      <c r="M410" s="51">
        <v>55500</v>
      </c>
      <c r="N410" s="51">
        <v>55500</v>
      </c>
      <c r="O410" s="51">
        <v>55500</v>
      </c>
      <c r="P410" s="51">
        <v>55500</v>
      </c>
      <c r="Q410" s="51">
        <v>55500</v>
      </c>
      <c r="R410" s="51">
        <v>55500</v>
      </c>
      <c r="S410" s="51">
        <v>55500</v>
      </c>
      <c r="T410" s="51">
        <v>55500</v>
      </c>
    </row>
    <row r="411" spans="1:20" s="10" customFormat="1" ht="98.25" customHeight="1" x14ac:dyDescent="0.3">
      <c r="A411" s="13">
        <v>401</v>
      </c>
      <c r="B411" s="390"/>
      <c r="C411" s="55" t="s">
        <v>1393</v>
      </c>
      <c r="D411" s="56" t="s">
        <v>127</v>
      </c>
      <c r="E411" s="55" t="s">
        <v>159</v>
      </c>
      <c r="F411" s="53" t="s">
        <v>189</v>
      </c>
      <c r="G411" s="376"/>
      <c r="H411" s="54" t="s">
        <v>44</v>
      </c>
      <c r="I411" s="54" t="s">
        <v>44</v>
      </c>
      <c r="J411" s="389"/>
      <c r="K411" s="388"/>
      <c r="L411" s="51">
        <v>51700</v>
      </c>
      <c r="M411" s="51">
        <v>51700</v>
      </c>
      <c r="N411" s="51">
        <v>51700</v>
      </c>
      <c r="O411" s="51">
        <v>51700</v>
      </c>
      <c r="P411" s="51">
        <v>51700</v>
      </c>
      <c r="Q411" s="51">
        <v>51700</v>
      </c>
      <c r="R411" s="51">
        <v>51700</v>
      </c>
      <c r="S411" s="51">
        <v>51700</v>
      </c>
      <c r="T411" s="51">
        <v>51700</v>
      </c>
    </row>
    <row r="412" spans="1:20" s="10" customFormat="1" ht="98.25" customHeight="1" x14ac:dyDescent="0.3">
      <c r="A412" s="13">
        <v>402</v>
      </c>
      <c r="B412" s="390"/>
      <c r="C412" s="55" t="s">
        <v>193</v>
      </c>
      <c r="D412" s="56" t="s">
        <v>127</v>
      </c>
      <c r="E412" s="55" t="s">
        <v>159</v>
      </c>
      <c r="F412" s="53" t="s">
        <v>183</v>
      </c>
      <c r="G412" s="376"/>
      <c r="H412" s="54" t="s">
        <v>44</v>
      </c>
      <c r="I412" s="54" t="s">
        <v>44</v>
      </c>
      <c r="J412" s="389"/>
      <c r="K412" s="388"/>
      <c r="L412" s="51">
        <v>63200</v>
      </c>
      <c r="M412" s="51">
        <v>63200</v>
      </c>
      <c r="N412" s="51">
        <v>63200</v>
      </c>
      <c r="O412" s="51">
        <v>63200</v>
      </c>
      <c r="P412" s="51">
        <v>63200</v>
      </c>
      <c r="Q412" s="51">
        <v>63200</v>
      </c>
      <c r="R412" s="51">
        <v>63200</v>
      </c>
      <c r="S412" s="51">
        <v>63200</v>
      </c>
      <c r="T412" s="51">
        <v>63200</v>
      </c>
    </row>
    <row r="413" spans="1:20" s="10" customFormat="1" ht="98.25" customHeight="1" x14ac:dyDescent="0.3">
      <c r="A413" s="13">
        <v>403</v>
      </c>
      <c r="B413" s="390"/>
      <c r="C413" s="55" t="s">
        <v>194</v>
      </c>
      <c r="D413" s="56" t="s">
        <v>127</v>
      </c>
      <c r="E413" s="55" t="s">
        <v>159</v>
      </c>
      <c r="F413" s="53" t="s">
        <v>195</v>
      </c>
      <c r="G413" s="376"/>
      <c r="H413" s="54" t="s">
        <v>44</v>
      </c>
      <c r="I413" s="54" t="s">
        <v>44</v>
      </c>
      <c r="J413" s="389"/>
      <c r="K413" s="388"/>
      <c r="L413" s="51">
        <v>63200</v>
      </c>
      <c r="M413" s="51">
        <v>63200</v>
      </c>
      <c r="N413" s="51">
        <v>63200</v>
      </c>
      <c r="O413" s="51">
        <v>63200</v>
      </c>
      <c r="P413" s="51">
        <v>63200</v>
      </c>
      <c r="Q413" s="51">
        <v>63200</v>
      </c>
      <c r="R413" s="51">
        <v>63200</v>
      </c>
      <c r="S413" s="51">
        <v>63200</v>
      </c>
      <c r="T413" s="51">
        <v>63200</v>
      </c>
    </row>
    <row r="414" spans="1:20" s="10" customFormat="1" ht="98.25" customHeight="1" x14ac:dyDescent="0.3">
      <c r="A414" s="13">
        <v>404</v>
      </c>
      <c r="B414" s="390"/>
      <c r="C414" s="55" t="s">
        <v>196</v>
      </c>
      <c r="D414" s="56" t="s">
        <v>127</v>
      </c>
      <c r="E414" s="55" t="s">
        <v>159</v>
      </c>
      <c r="F414" s="53" t="s">
        <v>197</v>
      </c>
      <c r="G414" s="376"/>
      <c r="H414" s="54" t="s">
        <v>44</v>
      </c>
      <c r="I414" s="54" t="s">
        <v>44</v>
      </c>
      <c r="J414" s="389"/>
      <c r="K414" s="388"/>
      <c r="L414" s="51">
        <v>31500</v>
      </c>
      <c r="M414" s="51">
        <v>31500</v>
      </c>
      <c r="N414" s="51">
        <v>31500</v>
      </c>
      <c r="O414" s="51">
        <v>31500</v>
      </c>
      <c r="P414" s="51">
        <v>31500</v>
      </c>
      <c r="Q414" s="51">
        <v>31500</v>
      </c>
      <c r="R414" s="51">
        <v>31500</v>
      </c>
      <c r="S414" s="51">
        <v>31500</v>
      </c>
      <c r="T414" s="51">
        <v>31500</v>
      </c>
    </row>
    <row r="415" spans="1:20" s="10" customFormat="1" ht="98.25" customHeight="1" x14ac:dyDescent="0.3">
      <c r="A415" s="13">
        <v>405</v>
      </c>
      <c r="B415" s="390"/>
      <c r="C415" s="55" t="s">
        <v>198</v>
      </c>
      <c r="D415" s="56" t="s">
        <v>127</v>
      </c>
      <c r="E415" s="55" t="s">
        <v>159</v>
      </c>
      <c r="F415" s="53" t="s">
        <v>199</v>
      </c>
      <c r="G415" s="376"/>
      <c r="H415" s="54" t="s">
        <v>44</v>
      </c>
      <c r="I415" s="54" t="s">
        <v>44</v>
      </c>
      <c r="J415" s="389"/>
      <c r="K415" s="388"/>
      <c r="L415" s="51">
        <v>21000</v>
      </c>
      <c r="M415" s="51">
        <v>21000</v>
      </c>
      <c r="N415" s="51">
        <v>21000</v>
      </c>
      <c r="O415" s="51">
        <v>21000</v>
      </c>
      <c r="P415" s="51">
        <v>21000</v>
      </c>
      <c r="Q415" s="51">
        <v>21000</v>
      </c>
      <c r="R415" s="51">
        <v>21000</v>
      </c>
      <c r="S415" s="51">
        <v>21000</v>
      </c>
      <c r="T415" s="51">
        <v>21000</v>
      </c>
    </row>
    <row r="416" spans="1:20" s="10" customFormat="1" ht="109.5" customHeight="1" x14ac:dyDescent="0.3">
      <c r="A416" s="13">
        <v>406</v>
      </c>
      <c r="B416" s="390"/>
      <c r="C416" s="55" t="s">
        <v>1292</v>
      </c>
      <c r="D416" s="56" t="s">
        <v>127</v>
      </c>
      <c r="E416" s="55" t="s">
        <v>159</v>
      </c>
      <c r="F416" s="53" t="s">
        <v>200</v>
      </c>
      <c r="G416" s="376"/>
      <c r="H416" s="54" t="s">
        <v>44</v>
      </c>
      <c r="I416" s="54" t="s">
        <v>44</v>
      </c>
      <c r="J416" s="389"/>
      <c r="K416" s="388"/>
      <c r="L416" s="51">
        <v>26300</v>
      </c>
      <c r="M416" s="51">
        <v>26300</v>
      </c>
      <c r="N416" s="51">
        <v>26300</v>
      </c>
      <c r="O416" s="51">
        <v>26300</v>
      </c>
      <c r="P416" s="51">
        <v>26300</v>
      </c>
      <c r="Q416" s="51">
        <v>26300</v>
      </c>
      <c r="R416" s="51">
        <v>26300</v>
      </c>
      <c r="S416" s="51">
        <v>26300</v>
      </c>
      <c r="T416" s="51">
        <v>26300</v>
      </c>
    </row>
    <row r="417" spans="1:20" s="10" customFormat="1" ht="109.5" customHeight="1" x14ac:dyDescent="0.3">
      <c r="A417" s="13">
        <v>407</v>
      </c>
      <c r="B417" s="390"/>
      <c r="C417" s="55" t="s">
        <v>1291</v>
      </c>
      <c r="D417" s="56" t="s">
        <v>127</v>
      </c>
      <c r="E417" s="55" t="s">
        <v>159</v>
      </c>
      <c r="F417" s="53" t="s">
        <v>201</v>
      </c>
      <c r="G417" s="376"/>
      <c r="H417" s="54" t="s">
        <v>44</v>
      </c>
      <c r="I417" s="54" t="s">
        <v>44</v>
      </c>
      <c r="J417" s="389"/>
      <c r="K417" s="388"/>
      <c r="L417" s="51">
        <v>30300</v>
      </c>
      <c r="M417" s="51">
        <v>30300</v>
      </c>
      <c r="N417" s="51">
        <v>30300</v>
      </c>
      <c r="O417" s="51">
        <v>30300</v>
      </c>
      <c r="P417" s="51">
        <v>30300</v>
      </c>
      <c r="Q417" s="51">
        <v>30300</v>
      </c>
      <c r="R417" s="51">
        <v>30300</v>
      </c>
      <c r="S417" s="51">
        <v>30300</v>
      </c>
      <c r="T417" s="51">
        <v>30300</v>
      </c>
    </row>
    <row r="418" spans="1:20" s="10" customFormat="1" ht="65.099999999999994" customHeight="1" x14ac:dyDescent="0.3">
      <c r="A418" s="13">
        <v>408</v>
      </c>
      <c r="B418" s="376" t="s">
        <v>202</v>
      </c>
      <c r="C418" s="55" t="s">
        <v>203</v>
      </c>
      <c r="D418" s="56" t="s">
        <v>37</v>
      </c>
      <c r="E418" s="55" t="s">
        <v>204</v>
      </c>
      <c r="F418" s="53" t="s">
        <v>1996</v>
      </c>
      <c r="G418" s="390" t="s">
        <v>2628</v>
      </c>
      <c r="H418" s="55" t="s">
        <v>17</v>
      </c>
      <c r="I418" s="55"/>
      <c r="J418" s="389" t="s">
        <v>1266</v>
      </c>
      <c r="K418" s="388"/>
      <c r="L418" s="51">
        <v>13500</v>
      </c>
      <c r="M418" s="51">
        <v>13500</v>
      </c>
      <c r="N418" s="51">
        <v>13500</v>
      </c>
      <c r="O418" s="51">
        <v>13500</v>
      </c>
      <c r="P418" s="51">
        <v>13500</v>
      </c>
      <c r="Q418" s="51">
        <v>13500</v>
      </c>
      <c r="R418" s="51">
        <v>13500</v>
      </c>
      <c r="S418" s="51">
        <v>13500</v>
      </c>
      <c r="T418" s="51">
        <v>13500</v>
      </c>
    </row>
    <row r="419" spans="1:20" s="10" customFormat="1" ht="65.099999999999994" customHeight="1" x14ac:dyDescent="0.3">
      <c r="A419" s="13">
        <v>409</v>
      </c>
      <c r="B419" s="376"/>
      <c r="C419" s="55" t="s">
        <v>205</v>
      </c>
      <c r="D419" s="56" t="s">
        <v>37</v>
      </c>
      <c r="E419" s="373" t="s">
        <v>206</v>
      </c>
      <c r="F419" s="53" t="s">
        <v>1997</v>
      </c>
      <c r="G419" s="390"/>
      <c r="H419" s="54" t="s">
        <v>44</v>
      </c>
      <c r="I419" s="55"/>
      <c r="J419" s="389"/>
      <c r="K419" s="388"/>
      <c r="L419" s="51">
        <v>13850</v>
      </c>
      <c r="M419" s="51">
        <v>13850</v>
      </c>
      <c r="N419" s="51">
        <v>13850</v>
      </c>
      <c r="O419" s="51">
        <v>13850</v>
      </c>
      <c r="P419" s="51">
        <v>13850</v>
      </c>
      <c r="Q419" s="51">
        <v>13850</v>
      </c>
      <c r="R419" s="51">
        <v>13850</v>
      </c>
      <c r="S419" s="51">
        <v>13850</v>
      </c>
      <c r="T419" s="51">
        <v>13850</v>
      </c>
    </row>
    <row r="420" spans="1:20" s="10" customFormat="1" ht="65.099999999999994" customHeight="1" x14ac:dyDescent="0.3">
      <c r="A420" s="13">
        <v>410</v>
      </c>
      <c r="B420" s="376"/>
      <c r="C420" s="55" t="s">
        <v>205</v>
      </c>
      <c r="D420" s="56" t="s">
        <v>37</v>
      </c>
      <c r="E420" s="373"/>
      <c r="F420" s="53" t="s">
        <v>1998</v>
      </c>
      <c r="G420" s="390"/>
      <c r="H420" s="54" t="s">
        <v>44</v>
      </c>
      <c r="I420" s="55"/>
      <c r="J420" s="389"/>
      <c r="K420" s="388"/>
      <c r="L420" s="51">
        <v>13600</v>
      </c>
      <c r="M420" s="51">
        <v>13600</v>
      </c>
      <c r="N420" s="51">
        <v>13600</v>
      </c>
      <c r="O420" s="51">
        <v>13600</v>
      </c>
      <c r="P420" s="51">
        <v>13600</v>
      </c>
      <c r="Q420" s="51">
        <v>13600</v>
      </c>
      <c r="R420" s="51">
        <v>13600</v>
      </c>
      <c r="S420" s="51">
        <v>13600</v>
      </c>
      <c r="T420" s="51">
        <v>13600</v>
      </c>
    </row>
    <row r="421" spans="1:20" s="10" customFormat="1" ht="65.099999999999994" customHeight="1" x14ac:dyDescent="0.3">
      <c r="A421" s="13">
        <v>411</v>
      </c>
      <c r="B421" s="376"/>
      <c r="C421" s="55" t="s">
        <v>205</v>
      </c>
      <c r="D421" s="56" t="s">
        <v>37</v>
      </c>
      <c r="E421" s="373"/>
      <c r="F421" s="53" t="s">
        <v>1999</v>
      </c>
      <c r="G421" s="390"/>
      <c r="H421" s="54" t="s">
        <v>44</v>
      </c>
      <c r="I421" s="55"/>
      <c r="J421" s="389"/>
      <c r="K421" s="388"/>
      <c r="L421" s="51">
        <v>13600</v>
      </c>
      <c r="M421" s="51">
        <v>13600</v>
      </c>
      <c r="N421" s="51">
        <v>13600</v>
      </c>
      <c r="O421" s="51">
        <v>13600</v>
      </c>
      <c r="P421" s="51">
        <v>13600</v>
      </c>
      <c r="Q421" s="51">
        <v>13600</v>
      </c>
      <c r="R421" s="51">
        <v>13600</v>
      </c>
      <c r="S421" s="51">
        <v>13600</v>
      </c>
      <c r="T421" s="51">
        <v>13600</v>
      </c>
    </row>
    <row r="422" spans="1:20" s="10" customFormat="1" ht="65.099999999999994" customHeight="1" x14ac:dyDescent="0.3">
      <c r="A422" s="13">
        <v>412</v>
      </c>
      <c r="B422" s="376"/>
      <c r="C422" s="55" t="s">
        <v>205</v>
      </c>
      <c r="D422" s="56" t="s">
        <v>37</v>
      </c>
      <c r="E422" s="373"/>
      <c r="F422" s="53" t="s">
        <v>2000</v>
      </c>
      <c r="G422" s="390"/>
      <c r="H422" s="54" t="s">
        <v>44</v>
      </c>
      <c r="I422" s="55"/>
      <c r="J422" s="389"/>
      <c r="K422" s="388"/>
      <c r="L422" s="51">
        <v>14100</v>
      </c>
      <c r="M422" s="51">
        <v>14100</v>
      </c>
      <c r="N422" s="51">
        <v>14100</v>
      </c>
      <c r="O422" s="51">
        <v>14100</v>
      </c>
      <c r="P422" s="51">
        <v>14100</v>
      </c>
      <c r="Q422" s="51">
        <v>14100</v>
      </c>
      <c r="R422" s="51">
        <v>14100</v>
      </c>
      <c r="S422" s="51">
        <v>14100</v>
      </c>
      <c r="T422" s="51">
        <v>14100</v>
      </c>
    </row>
    <row r="423" spans="1:20" s="10" customFormat="1" ht="65.099999999999994" customHeight="1" x14ac:dyDescent="0.3">
      <c r="A423" s="13">
        <v>413</v>
      </c>
      <c r="B423" s="376"/>
      <c r="C423" s="55" t="s">
        <v>205</v>
      </c>
      <c r="D423" s="56" t="s">
        <v>37</v>
      </c>
      <c r="E423" s="373"/>
      <c r="F423" s="53" t="s">
        <v>2001</v>
      </c>
      <c r="G423" s="390"/>
      <c r="H423" s="54" t="s">
        <v>44</v>
      </c>
      <c r="I423" s="55"/>
      <c r="J423" s="389"/>
      <c r="K423" s="53"/>
      <c r="L423" s="51">
        <v>13900</v>
      </c>
      <c r="M423" s="51">
        <v>13900</v>
      </c>
      <c r="N423" s="51">
        <v>13900</v>
      </c>
      <c r="O423" s="51">
        <v>13900</v>
      </c>
      <c r="P423" s="51">
        <v>13900</v>
      </c>
      <c r="Q423" s="51">
        <v>13900</v>
      </c>
      <c r="R423" s="51">
        <v>13900</v>
      </c>
      <c r="S423" s="51">
        <v>13900</v>
      </c>
      <c r="T423" s="51">
        <v>13900</v>
      </c>
    </row>
    <row r="424" spans="1:20" s="10" customFormat="1" ht="65.099999999999994" customHeight="1" x14ac:dyDescent="0.3">
      <c r="A424" s="13">
        <v>414</v>
      </c>
      <c r="B424" s="376"/>
      <c r="C424" s="55" t="s">
        <v>205</v>
      </c>
      <c r="D424" s="56" t="s">
        <v>37</v>
      </c>
      <c r="E424" s="373"/>
      <c r="F424" s="53" t="s">
        <v>2002</v>
      </c>
      <c r="G424" s="390"/>
      <c r="H424" s="54" t="s">
        <v>44</v>
      </c>
      <c r="I424" s="55"/>
      <c r="J424" s="389"/>
      <c r="K424" s="53"/>
      <c r="L424" s="51">
        <v>14100</v>
      </c>
      <c r="M424" s="51">
        <v>14100</v>
      </c>
      <c r="N424" s="51">
        <v>14100</v>
      </c>
      <c r="O424" s="51">
        <v>14100</v>
      </c>
      <c r="P424" s="51">
        <v>14100</v>
      </c>
      <c r="Q424" s="51">
        <v>14100</v>
      </c>
      <c r="R424" s="51">
        <v>14100</v>
      </c>
      <c r="S424" s="51">
        <v>14100</v>
      </c>
      <c r="T424" s="51">
        <v>14100</v>
      </c>
    </row>
    <row r="425" spans="1:20" s="10" customFormat="1" ht="65.099999999999994" customHeight="1" x14ac:dyDescent="0.3">
      <c r="A425" s="13">
        <v>415</v>
      </c>
      <c r="B425" s="376"/>
      <c r="C425" s="55" t="s">
        <v>1374</v>
      </c>
      <c r="D425" s="56" t="s">
        <v>37</v>
      </c>
      <c r="E425" s="55"/>
      <c r="F425" s="53" t="s">
        <v>1364</v>
      </c>
      <c r="G425" s="390" t="s">
        <v>1372</v>
      </c>
      <c r="H425" s="391" t="s">
        <v>17</v>
      </c>
      <c r="I425" s="373" t="s">
        <v>1373</v>
      </c>
      <c r="J425" s="389" t="s">
        <v>1266</v>
      </c>
      <c r="K425" s="388" t="s">
        <v>1450</v>
      </c>
      <c r="L425" s="51">
        <v>15350</v>
      </c>
      <c r="M425" s="51">
        <v>15350</v>
      </c>
      <c r="N425" s="51">
        <v>15250</v>
      </c>
      <c r="O425" s="51">
        <v>15250</v>
      </c>
      <c r="P425" s="51">
        <v>15350</v>
      </c>
      <c r="Q425" s="51">
        <v>15350</v>
      </c>
      <c r="R425" s="51">
        <v>15350</v>
      </c>
      <c r="S425" s="51">
        <v>15450</v>
      </c>
      <c r="T425" s="51">
        <v>15550</v>
      </c>
    </row>
    <row r="426" spans="1:20" s="10" customFormat="1" ht="65.099999999999994" customHeight="1" x14ac:dyDescent="0.3">
      <c r="A426" s="13">
        <v>416</v>
      </c>
      <c r="B426" s="376"/>
      <c r="C426" s="55" t="s">
        <v>205</v>
      </c>
      <c r="D426" s="56" t="s">
        <v>37</v>
      </c>
      <c r="E426" s="55"/>
      <c r="F426" s="53" t="s">
        <v>1365</v>
      </c>
      <c r="G426" s="390"/>
      <c r="H426" s="391"/>
      <c r="I426" s="373"/>
      <c r="J426" s="389"/>
      <c r="K426" s="388"/>
      <c r="L426" s="51">
        <v>15650</v>
      </c>
      <c r="M426" s="51">
        <v>15650</v>
      </c>
      <c r="N426" s="51">
        <v>15550</v>
      </c>
      <c r="O426" s="51">
        <v>15550</v>
      </c>
      <c r="P426" s="51">
        <v>15650</v>
      </c>
      <c r="Q426" s="51">
        <v>15650</v>
      </c>
      <c r="R426" s="51">
        <v>15650</v>
      </c>
      <c r="S426" s="51">
        <v>15750</v>
      </c>
      <c r="T426" s="51">
        <v>15850</v>
      </c>
    </row>
    <row r="427" spans="1:20" s="10" customFormat="1" ht="65.099999999999994" customHeight="1" x14ac:dyDescent="0.3">
      <c r="A427" s="13">
        <v>417</v>
      </c>
      <c r="B427" s="376"/>
      <c r="C427" s="55" t="s">
        <v>205</v>
      </c>
      <c r="D427" s="56" t="s">
        <v>37</v>
      </c>
      <c r="E427" s="55"/>
      <c r="F427" s="53" t="s">
        <v>1366</v>
      </c>
      <c r="G427" s="390"/>
      <c r="H427" s="391"/>
      <c r="I427" s="373"/>
      <c r="J427" s="389"/>
      <c r="K427" s="388"/>
      <c r="L427" s="51">
        <v>16020</v>
      </c>
      <c r="M427" s="51">
        <v>16020</v>
      </c>
      <c r="N427" s="51">
        <v>15920</v>
      </c>
      <c r="O427" s="51">
        <v>15920</v>
      </c>
      <c r="P427" s="51">
        <v>16020</v>
      </c>
      <c r="Q427" s="51">
        <v>16020</v>
      </c>
      <c r="R427" s="51">
        <v>16020</v>
      </c>
      <c r="S427" s="51">
        <v>16120</v>
      </c>
      <c r="T427" s="51">
        <v>16220</v>
      </c>
    </row>
    <row r="428" spans="1:20" s="10" customFormat="1" ht="65.099999999999994" customHeight="1" x14ac:dyDescent="0.3">
      <c r="A428" s="13">
        <v>418</v>
      </c>
      <c r="B428" s="376"/>
      <c r="C428" s="55" t="s">
        <v>205</v>
      </c>
      <c r="D428" s="56" t="s">
        <v>37</v>
      </c>
      <c r="E428" s="55"/>
      <c r="F428" s="53" t="s">
        <v>1367</v>
      </c>
      <c r="G428" s="390"/>
      <c r="H428" s="391"/>
      <c r="I428" s="373"/>
      <c r="J428" s="389"/>
      <c r="K428" s="388"/>
      <c r="L428" s="51">
        <v>15400</v>
      </c>
      <c r="M428" s="51">
        <v>15400</v>
      </c>
      <c r="N428" s="51">
        <v>15300</v>
      </c>
      <c r="O428" s="51">
        <v>15300</v>
      </c>
      <c r="P428" s="51">
        <v>15400</v>
      </c>
      <c r="Q428" s="51">
        <v>15400</v>
      </c>
      <c r="R428" s="51">
        <v>15400</v>
      </c>
      <c r="S428" s="51">
        <v>15500</v>
      </c>
      <c r="T428" s="51">
        <v>15600</v>
      </c>
    </row>
    <row r="429" spans="1:20" s="10" customFormat="1" ht="65.099999999999994" customHeight="1" x14ac:dyDescent="0.3">
      <c r="A429" s="13">
        <v>419</v>
      </c>
      <c r="B429" s="376"/>
      <c r="C429" s="55" t="s">
        <v>205</v>
      </c>
      <c r="D429" s="56" t="s">
        <v>37</v>
      </c>
      <c r="E429" s="55"/>
      <c r="F429" s="53" t="s">
        <v>1368</v>
      </c>
      <c r="G429" s="390"/>
      <c r="H429" s="391"/>
      <c r="I429" s="373"/>
      <c r="J429" s="389"/>
      <c r="K429" s="388"/>
      <c r="L429" s="51">
        <v>15770</v>
      </c>
      <c r="M429" s="51">
        <v>15770</v>
      </c>
      <c r="N429" s="51">
        <v>15670</v>
      </c>
      <c r="O429" s="51">
        <v>15670</v>
      </c>
      <c r="P429" s="51">
        <v>15770</v>
      </c>
      <c r="Q429" s="51">
        <v>15770</v>
      </c>
      <c r="R429" s="51">
        <v>15770</v>
      </c>
      <c r="S429" s="51">
        <v>15870</v>
      </c>
      <c r="T429" s="51">
        <v>15970</v>
      </c>
    </row>
    <row r="430" spans="1:20" s="10" customFormat="1" ht="65.099999999999994" customHeight="1" x14ac:dyDescent="0.3">
      <c r="A430" s="13">
        <v>420</v>
      </c>
      <c r="B430" s="376"/>
      <c r="C430" s="55" t="s">
        <v>205</v>
      </c>
      <c r="D430" s="56" t="s">
        <v>37</v>
      </c>
      <c r="E430" s="55"/>
      <c r="F430" s="53" t="s">
        <v>1369</v>
      </c>
      <c r="G430" s="390"/>
      <c r="H430" s="391"/>
      <c r="I430" s="373"/>
      <c r="J430" s="389"/>
      <c r="K430" s="388"/>
      <c r="L430" s="51">
        <v>15400</v>
      </c>
      <c r="M430" s="51">
        <v>15400</v>
      </c>
      <c r="N430" s="51">
        <v>15300</v>
      </c>
      <c r="O430" s="51">
        <v>15300</v>
      </c>
      <c r="P430" s="51">
        <v>15400</v>
      </c>
      <c r="Q430" s="51">
        <v>15400</v>
      </c>
      <c r="R430" s="51">
        <v>15400</v>
      </c>
      <c r="S430" s="51">
        <v>15500</v>
      </c>
      <c r="T430" s="51">
        <v>15600</v>
      </c>
    </row>
    <row r="431" spans="1:20" s="10" customFormat="1" ht="65.099999999999994" customHeight="1" x14ac:dyDescent="0.3">
      <c r="A431" s="13">
        <v>421</v>
      </c>
      <c r="B431" s="376"/>
      <c r="C431" s="55" t="s">
        <v>205</v>
      </c>
      <c r="D431" s="56" t="s">
        <v>37</v>
      </c>
      <c r="E431" s="55"/>
      <c r="F431" s="53" t="s">
        <v>1370</v>
      </c>
      <c r="G431" s="390"/>
      <c r="H431" s="391"/>
      <c r="I431" s="373"/>
      <c r="J431" s="389"/>
      <c r="K431" s="388"/>
      <c r="L431" s="51">
        <v>15770</v>
      </c>
      <c r="M431" s="51">
        <v>15770</v>
      </c>
      <c r="N431" s="51">
        <v>15670</v>
      </c>
      <c r="O431" s="51">
        <v>15670</v>
      </c>
      <c r="P431" s="51">
        <v>15770</v>
      </c>
      <c r="Q431" s="51">
        <v>15770</v>
      </c>
      <c r="R431" s="51">
        <v>15770</v>
      </c>
      <c r="S431" s="51">
        <v>15870</v>
      </c>
      <c r="T431" s="51">
        <v>15970</v>
      </c>
    </row>
    <row r="432" spans="1:20" s="10" customFormat="1" ht="65.099999999999994" customHeight="1" x14ac:dyDescent="0.3">
      <c r="A432" s="13">
        <v>422</v>
      </c>
      <c r="B432" s="376"/>
      <c r="C432" s="55" t="s">
        <v>205</v>
      </c>
      <c r="D432" s="56" t="s">
        <v>37</v>
      </c>
      <c r="E432" s="55"/>
      <c r="F432" s="53" t="s">
        <v>1371</v>
      </c>
      <c r="G432" s="390"/>
      <c r="H432" s="391"/>
      <c r="I432" s="373"/>
      <c r="J432" s="389"/>
      <c r="K432" s="388"/>
      <c r="L432" s="51">
        <v>15800</v>
      </c>
      <c r="M432" s="51">
        <v>15800</v>
      </c>
      <c r="N432" s="51">
        <v>15700</v>
      </c>
      <c r="O432" s="51">
        <v>15700</v>
      </c>
      <c r="P432" s="51">
        <v>15800</v>
      </c>
      <c r="Q432" s="51">
        <v>15800</v>
      </c>
      <c r="R432" s="51">
        <v>15800</v>
      </c>
      <c r="S432" s="51">
        <v>15900</v>
      </c>
      <c r="T432" s="51">
        <v>16000</v>
      </c>
    </row>
    <row r="433" spans="1:20" s="10" customFormat="1" ht="65.099999999999994" customHeight="1" x14ac:dyDescent="0.3">
      <c r="A433" s="13">
        <v>423</v>
      </c>
      <c r="B433" s="376"/>
      <c r="C433" s="55" t="s">
        <v>1447</v>
      </c>
      <c r="D433" s="56" t="s">
        <v>37</v>
      </c>
      <c r="E433" s="55"/>
      <c r="F433" s="53" t="s">
        <v>1449</v>
      </c>
      <c r="G433" s="390" t="s">
        <v>1372</v>
      </c>
      <c r="H433" s="54"/>
      <c r="I433" s="55"/>
      <c r="J433" s="56"/>
      <c r="K433" s="388" t="s">
        <v>1450</v>
      </c>
      <c r="L433" s="51">
        <v>20000</v>
      </c>
      <c r="M433" s="51">
        <v>20000</v>
      </c>
      <c r="N433" s="51">
        <v>20000</v>
      </c>
      <c r="O433" s="51">
        <v>20000</v>
      </c>
      <c r="P433" s="51">
        <v>20100</v>
      </c>
      <c r="Q433" s="51">
        <v>20100</v>
      </c>
      <c r="R433" s="51">
        <v>20100</v>
      </c>
      <c r="S433" s="51">
        <v>20200</v>
      </c>
      <c r="T433" s="51">
        <v>20300</v>
      </c>
    </row>
    <row r="434" spans="1:20" s="10" customFormat="1" ht="65.099999999999994" customHeight="1" x14ac:dyDescent="0.3">
      <c r="A434" s="13">
        <v>424</v>
      </c>
      <c r="B434" s="376"/>
      <c r="C434" s="55" t="s">
        <v>1448</v>
      </c>
      <c r="D434" s="56" t="s">
        <v>37</v>
      </c>
      <c r="E434" s="55"/>
      <c r="F434" s="53"/>
      <c r="G434" s="390"/>
      <c r="H434" s="54"/>
      <c r="I434" s="55"/>
      <c r="J434" s="56"/>
      <c r="K434" s="388"/>
      <c r="L434" s="51">
        <v>21000</v>
      </c>
      <c r="M434" s="51">
        <v>21000</v>
      </c>
      <c r="N434" s="51">
        <v>21000</v>
      </c>
      <c r="O434" s="51">
        <v>21000</v>
      </c>
      <c r="P434" s="51">
        <v>21100</v>
      </c>
      <c r="Q434" s="51">
        <v>21100</v>
      </c>
      <c r="R434" s="51">
        <v>21100</v>
      </c>
      <c r="S434" s="51">
        <v>21200</v>
      </c>
      <c r="T434" s="51">
        <v>21300</v>
      </c>
    </row>
    <row r="435" spans="1:20" s="10" customFormat="1" ht="65.099999999999994" customHeight="1" x14ac:dyDescent="0.3">
      <c r="A435" s="13">
        <v>425</v>
      </c>
      <c r="B435" s="376"/>
      <c r="C435" s="55" t="s">
        <v>2755</v>
      </c>
      <c r="D435" s="56" t="s">
        <v>37</v>
      </c>
      <c r="E435" s="55"/>
      <c r="F435" s="53"/>
      <c r="G435" s="390" t="s">
        <v>1372</v>
      </c>
      <c r="H435" s="54"/>
      <c r="I435" s="55"/>
      <c r="J435" s="389" t="s">
        <v>2756</v>
      </c>
      <c r="K435" s="393" t="s">
        <v>2759</v>
      </c>
      <c r="L435" s="51"/>
      <c r="M435" s="51"/>
      <c r="N435" s="51"/>
      <c r="O435" s="51">
        <v>16528</v>
      </c>
      <c r="P435" s="51"/>
      <c r="Q435" s="51"/>
      <c r="R435" s="51"/>
      <c r="S435" s="51"/>
      <c r="T435" s="51"/>
    </row>
    <row r="436" spans="1:20" s="10" customFormat="1" ht="65.099999999999994" customHeight="1" x14ac:dyDescent="0.3">
      <c r="A436" s="13">
        <v>426</v>
      </c>
      <c r="B436" s="376"/>
      <c r="C436" s="55" t="s">
        <v>2757</v>
      </c>
      <c r="D436" s="56" t="s">
        <v>37</v>
      </c>
      <c r="E436" s="55"/>
      <c r="F436" s="53"/>
      <c r="G436" s="390"/>
      <c r="H436" s="54"/>
      <c r="I436" s="55"/>
      <c r="J436" s="389"/>
      <c r="K436" s="393"/>
      <c r="L436" s="51"/>
      <c r="M436" s="51"/>
      <c r="N436" s="51"/>
      <c r="O436" s="51">
        <v>16667</v>
      </c>
      <c r="P436" s="51"/>
      <c r="Q436" s="51"/>
      <c r="R436" s="51"/>
      <c r="S436" s="51"/>
      <c r="T436" s="51"/>
    </row>
    <row r="437" spans="1:20" s="10" customFormat="1" ht="65.099999999999994" customHeight="1" x14ac:dyDescent="0.3">
      <c r="A437" s="13">
        <v>427</v>
      </c>
      <c r="B437" s="376"/>
      <c r="C437" s="55" t="s">
        <v>2758</v>
      </c>
      <c r="D437" s="56" t="s">
        <v>37</v>
      </c>
      <c r="E437" s="55"/>
      <c r="F437" s="53"/>
      <c r="G437" s="390"/>
      <c r="H437" s="54"/>
      <c r="I437" s="55"/>
      <c r="J437" s="389"/>
      <c r="K437" s="393"/>
      <c r="L437" s="51"/>
      <c r="M437" s="51"/>
      <c r="N437" s="51"/>
      <c r="O437" s="51">
        <v>18519</v>
      </c>
      <c r="P437" s="51"/>
      <c r="Q437" s="51"/>
      <c r="R437" s="51"/>
      <c r="S437" s="51"/>
      <c r="T437" s="51"/>
    </row>
    <row r="438" spans="1:20" s="10" customFormat="1" ht="65.099999999999994" customHeight="1" x14ac:dyDescent="0.3">
      <c r="A438" s="13">
        <v>428</v>
      </c>
      <c r="B438" s="376"/>
      <c r="C438" s="55" t="s">
        <v>1662</v>
      </c>
      <c r="D438" s="56" t="s">
        <v>1641</v>
      </c>
      <c r="E438" s="55"/>
      <c r="F438" s="53" t="s">
        <v>1642</v>
      </c>
      <c r="G438" s="390" t="s">
        <v>1372</v>
      </c>
      <c r="H438" s="391" t="s">
        <v>1643</v>
      </c>
      <c r="I438" s="373" t="s">
        <v>1373</v>
      </c>
      <c r="J438" s="389" t="s">
        <v>1663</v>
      </c>
      <c r="K438" s="373" t="s">
        <v>1664</v>
      </c>
      <c r="L438" s="51">
        <v>64000</v>
      </c>
      <c r="M438" s="51">
        <v>64000</v>
      </c>
      <c r="N438" s="51">
        <v>63000</v>
      </c>
      <c r="O438" s="51">
        <v>63000</v>
      </c>
      <c r="P438" s="51">
        <v>64000</v>
      </c>
      <c r="Q438" s="51">
        <v>64000</v>
      </c>
      <c r="R438" s="51">
        <v>64000</v>
      </c>
      <c r="S438" s="51">
        <v>65000</v>
      </c>
      <c r="T438" s="51">
        <v>66000</v>
      </c>
    </row>
    <row r="439" spans="1:20" s="10" customFormat="1" ht="65.099999999999994" customHeight="1" x14ac:dyDescent="0.3">
      <c r="A439" s="13">
        <v>429</v>
      </c>
      <c r="B439" s="376"/>
      <c r="C439" s="55" t="s">
        <v>1662</v>
      </c>
      <c r="D439" s="56" t="s">
        <v>1641</v>
      </c>
      <c r="E439" s="55"/>
      <c r="F439" s="53" t="s">
        <v>1644</v>
      </c>
      <c r="G439" s="390"/>
      <c r="H439" s="391"/>
      <c r="I439" s="373"/>
      <c r="J439" s="389"/>
      <c r="K439" s="373"/>
      <c r="L439" s="51">
        <v>73000</v>
      </c>
      <c r="M439" s="51">
        <v>73000</v>
      </c>
      <c r="N439" s="51">
        <v>72000</v>
      </c>
      <c r="O439" s="51">
        <v>72000</v>
      </c>
      <c r="P439" s="51">
        <v>73000</v>
      </c>
      <c r="Q439" s="51">
        <v>73000</v>
      </c>
      <c r="R439" s="51">
        <v>73000</v>
      </c>
      <c r="S439" s="51">
        <v>74000</v>
      </c>
      <c r="T439" s="51">
        <v>75000</v>
      </c>
    </row>
    <row r="440" spans="1:20" s="10" customFormat="1" ht="65.099999999999994" customHeight="1" x14ac:dyDescent="0.3">
      <c r="A440" s="13">
        <v>430</v>
      </c>
      <c r="B440" s="376"/>
      <c r="C440" s="55" t="s">
        <v>1662</v>
      </c>
      <c r="D440" s="56" t="s">
        <v>1641</v>
      </c>
      <c r="E440" s="55"/>
      <c r="F440" s="53" t="s">
        <v>1645</v>
      </c>
      <c r="G440" s="390"/>
      <c r="H440" s="391"/>
      <c r="I440" s="373"/>
      <c r="J440" s="389"/>
      <c r="K440" s="373"/>
      <c r="L440" s="51">
        <v>91000</v>
      </c>
      <c r="M440" s="51">
        <v>91000</v>
      </c>
      <c r="N440" s="51">
        <v>90000</v>
      </c>
      <c r="O440" s="51">
        <v>90000</v>
      </c>
      <c r="P440" s="51">
        <v>91000</v>
      </c>
      <c r="Q440" s="51">
        <v>91000</v>
      </c>
      <c r="R440" s="51">
        <v>91000</v>
      </c>
      <c r="S440" s="51">
        <v>92000</v>
      </c>
      <c r="T440" s="51">
        <v>93000</v>
      </c>
    </row>
    <row r="441" spans="1:20" s="10" customFormat="1" ht="65.099999999999994" customHeight="1" x14ac:dyDescent="0.3">
      <c r="A441" s="13">
        <v>431</v>
      </c>
      <c r="B441" s="376"/>
      <c r="C441" s="55" t="s">
        <v>1662</v>
      </c>
      <c r="D441" s="56" t="s">
        <v>1641</v>
      </c>
      <c r="E441" s="55"/>
      <c r="F441" s="53" t="s">
        <v>1646</v>
      </c>
      <c r="G441" s="390"/>
      <c r="H441" s="391"/>
      <c r="I441" s="373"/>
      <c r="J441" s="389"/>
      <c r="K441" s="373"/>
      <c r="L441" s="51">
        <v>104000</v>
      </c>
      <c r="M441" s="51">
        <v>104000</v>
      </c>
      <c r="N441" s="51">
        <v>103000</v>
      </c>
      <c r="O441" s="51">
        <v>103000</v>
      </c>
      <c r="P441" s="51">
        <v>104000</v>
      </c>
      <c r="Q441" s="51">
        <v>104000</v>
      </c>
      <c r="R441" s="51">
        <v>104000</v>
      </c>
      <c r="S441" s="51">
        <v>105000</v>
      </c>
      <c r="T441" s="51">
        <v>106000</v>
      </c>
    </row>
    <row r="442" spans="1:20" s="10" customFormat="1" ht="65.099999999999994" customHeight="1" x14ac:dyDescent="0.3">
      <c r="A442" s="13">
        <v>432</v>
      </c>
      <c r="B442" s="376"/>
      <c r="C442" s="55" t="s">
        <v>1662</v>
      </c>
      <c r="D442" s="56" t="s">
        <v>1641</v>
      </c>
      <c r="E442" s="55"/>
      <c r="F442" s="53" t="s">
        <v>1647</v>
      </c>
      <c r="G442" s="390"/>
      <c r="H442" s="391"/>
      <c r="I442" s="373"/>
      <c r="J442" s="389"/>
      <c r="K442" s="373"/>
      <c r="L442" s="51">
        <v>137000</v>
      </c>
      <c r="M442" s="51">
        <v>137000</v>
      </c>
      <c r="N442" s="51">
        <v>136000</v>
      </c>
      <c r="O442" s="51">
        <v>136000</v>
      </c>
      <c r="P442" s="51">
        <v>137000</v>
      </c>
      <c r="Q442" s="51">
        <v>137000</v>
      </c>
      <c r="R442" s="51">
        <v>137000</v>
      </c>
      <c r="S442" s="51">
        <v>138000</v>
      </c>
      <c r="T442" s="51">
        <v>139000</v>
      </c>
    </row>
    <row r="443" spans="1:20" s="10" customFormat="1" ht="65.099999999999994" customHeight="1" x14ac:dyDescent="0.3">
      <c r="A443" s="13">
        <v>433</v>
      </c>
      <c r="B443" s="376"/>
      <c r="C443" s="55" t="s">
        <v>1662</v>
      </c>
      <c r="D443" s="56" t="s">
        <v>1641</v>
      </c>
      <c r="E443" s="55"/>
      <c r="F443" s="53" t="s">
        <v>1648</v>
      </c>
      <c r="G443" s="390"/>
      <c r="H443" s="391"/>
      <c r="I443" s="373"/>
      <c r="J443" s="389"/>
      <c r="K443" s="373"/>
      <c r="L443" s="51">
        <v>158000</v>
      </c>
      <c r="M443" s="51">
        <v>158000</v>
      </c>
      <c r="N443" s="51">
        <v>157000</v>
      </c>
      <c r="O443" s="51">
        <v>157000</v>
      </c>
      <c r="P443" s="51">
        <v>158000</v>
      </c>
      <c r="Q443" s="51">
        <v>158000</v>
      </c>
      <c r="R443" s="51">
        <v>158000</v>
      </c>
      <c r="S443" s="51">
        <v>159000</v>
      </c>
      <c r="T443" s="51">
        <v>160000</v>
      </c>
    </row>
    <row r="444" spans="1:20" s="10" customFormat="1" ht="65.099999999999994" customHeight="1" x14ac:dyDescent="0.3">
      <c r="A444" s="13">
        <v>434</v>
      </c>
      <c r="B444" s="376"/>
      <c r="C444" s="55" t="s">
        <v>1662</v>
      </c>
      <c r="D444" s="56" t="s">
        <v>1641</v>
      </c>
      <c r="E444" s="55"/>
      <c r="F444" s="53" t="s">
        <v>1649</v>
      </c>
      <c r="G444" s="390"/>
      <c r="H444" s="391"/>
      <c r="I444" s="373"/>
      <c r="J444" s="389"/>
      <c r="K444" s="373"/>
      <c r="L444" s="51">
        <v>114000</v>
      </c>
      <c r="M444" s="51">
        <v>114000</v>
      </c>
      <c r="N444" s="51">
        <v>113000</v>
      </c>
      <c r="O444" s="51">
        <v>113000</v>
      </c>
      <c r="P444" s="51">
        <v>114000</v>
      </c>
      <c r="Q444" s="51">
        <v>114000</v>
      </c>
      <c r="R444" s="51">
        <v>114000</v>
      </c>
      <c r="S444" s="51">
        <v>115000</v>
      </c>
      <c r="T444" s="51">
        <v>116000</v>
      </c>
    </row>
    <row r="445" spans="1:20" s="10" customFormat="1" ht="65.099999999999994" customHeight="1" x14ac:dyDescent="0.3">
      <c r="A445" s="13">
        <v>435</v>
      </c>
      <c r="B445" s="376"/>
      <c r="C445" s="55" t="s">
        <v>1662</v>
      </c>
      <c r="D445" s="56" t="s">
        <v>1641</v>
      </c>
      <c r="E445" s="55"/>
      <c r="F445" s="53" t="s">
        <v>1650</v>
      </c>
      <c r="G445" s="390"/>
      <c r="H445" s="391"/>
      <c r="I445" s="373"/>
      <c r="J445" s="389"/>
      <c r="K445" s="373"/>
      <c r="L445" s="51">
        <v>131000</v>
      </c>
      <c r="M445" s="51">
        <v>131000</v>
      </c>
      <c r="N445" s="51">
        <v>130000</v>
      </c>
      <c r="O445" s="51">
        <v>130000</v>
      </c>
      <c r="P445" s="51">
        <v>131000</v>
      </c>
      <c r="Q445" s="51">
        <v>131000</v>
      </c>
      <c r="R445" s="51">
        <v>131000</v>
      </c>
      <c r="S445" s="51">
        <v>132000</v>
      </c>
      <c r="T445" s="51">
        <v>133000</v>
      </c>
    </row>
    <row r="446" spans="1:20" s="10" customFormat="1" ht="65.099999999999994" customHeight="1" x14ac:dyDescent="0.3">
      <c r="A446" s="13">
        <v>436</v>
      </c>
      <c r="B446" s="376"/>
      <c r="C446" s="55" t="s">
        <v>1662</v>
      </c>
      <c r="D446" s="56" t="s">
        <v>1641</v>
      </c>
      <c r="E446" s="55"/>
      <c r="F446" s="53" t="s">
        <v>1651</v>
      </c>
      <c r="G446" s="390"/>
      <c r="H446" s="391"/>
      <c r="I446" s="373"/>
      <c r="J446" s="389"/>
      <c r="K446" s="373"/>
      <c r="L446" s="51">
        <v>172000</v>
      </c>
      <c r="M446" s="51">
        <v>172000</v>
      </c>
      <c r="N446" s="51">
        <v>171000</v>
      </c>
      <c r="O446" s="51">
        <v>171000</v>
      </c>
      <c r="P446" s="51">
        <v>172000</v>
      </c>
      <c r="Q446" s="51">
        <v>172000</v>
      </c>
      <c r="R446" s="51">
        <v>172000</v>
      </c>
      <c r="S446" s="51">
        <v>173000</v>
      </c>
      <c r="T446" s="51">
        <v>174000</v>
      </c>
    </row>
    <row r="447" spans="1:20" s="10" customFormat="1" ht="65.099999999999994" customHeight="1" x14ac:dyDescent="0.3">
      <c r="A447" s="13">
        <v>437</v>
      </c>
      <c r="B447" s="376"/>
      <c r="C447" s="55" t="s">
        <v>1662</v>
      </c>
      <c r="D447" s="56" t="s">
        <v>1641</v>
      </c>
      <c r="E447" s="55"/>
      <c r="F447" s="53" t="s">
        <v>1652</v>
      </c>
      <c r="G447" s="390"/>
      <c r="H447" s="391"/>
      <c r="I447" s="373"/>
      <c r="J447" s="389"/>
      <c r="K447" s="373"/>
      <c r="L447" s="51">
        <v>198000</v>
      </c>
      <c r="M447" s="51">
        <v>198000</v>
      </c>
      <c r="N447" s="51">
        <v>197000</v>
      </c>
      <c r="O447" s="51">
        <v>197000</v>
      </c>
      <c r="P447" s="51">
        <v>198000</v>
      </c>
      <c r="Q447" s="51">
        <v>198000</v>
      </c>
      <c r="R447" s="51">
        <v>198000</v>
      </c>
      <c r="S447" s="51">
        <v>199000</v>
      </c>
      <c r="T447" s="51">
        <v>200000</v>
      </c>
    </row>
    <row r="448" spans="1:20" s="10" customFormat="1" ht="65.099999999999994" customHeight="1" x14ac:dyDescent="0.3">
      <c r="A448" s="13">
        <v>438</v>
      </c>
      <c r="B448" s="376"/>
      <c r="C448" s="55" t="s">
        <v>1662</v>
      </c>
      <c r="D448" s="56" t="s">
        <v>1641</v>
      </c>
      <c r="E448" s="55"/>
      <c r="F448" s="53" t="s">
        <v>1653</v>
      </c>
      <c r="G448" s="390"/>
      <c r="H448" s="391"/>
      <c r="I448" s="373"/>
      <c r="J448" s="389"/>
      <c r="K448" s="373"/>
      <c r="L448" s="51">
        <v>137000</v>
      </c>
      <c r="M448" s="51">
        <v>137000</v>
      </c>
      <c r="N448" s="51">
        <v>136000</v>
      </c>
      <c r="O448" s="51">
        <v>136000</v>
      </c>
      <c r="P448" s="51">
        <v>137000</v>
      </c>
      <c r="Q448" s="51">
        <v>137000</v>
      </c>
      <c r="R448" s="51">
        <v>137000</v>
      </c>
      <c r="S448" s="51">
        <v>138000</v>
      </c>
      <c r="T448" s="51">
        <v>139000</v>
      </c>
    </row>
    <row r="449" spans="1:20" s="10" customFormat="1" ht="65.099999999999994" customHeight="1" x14ac:dyDescent="0.3">
      <c r="A449" s="13">
        <v>439</v>
      </c>
      <c r="B449" s="376"/>
      <c r="C449" s="55" t="s">
        <v>1662</v>
      </c>
      <c r="D449" s="56" t="s">
        <v>1641</v>
      </c>
      <c r="E449" s="55"/>
      <c r="F449" s="53" t="s">
        <v>1654</v>
      </c>
      <c r="G449" s="390"/>
      <c r="H449" s="391"/>
      <c r="I449" s="373"/>
      <c r="J449" s="389"/>
      <c r="K449" s="373"/>
      <c r="L449" s="51">
        <v>158000</v>
      </c>
      <c r="M449" s="51">
        <v>158000</v>
      </c>
      <c r="N449" s="51">
        <v>157000</v>
      </c>
      <c r="O449" s="51">
        <v>157000</v>
      </c>
      <c r="P449" s="51">
        <v>158000</v>
      </c>
      <c r="Q449" s="51">
        <v>158000</v>
      </c>
      <c r="R449" s="51">
        <v>158000</v>
      </c>
      <c r="S449" s="51">
        <v>159000</v>
      </c>
      <c r="T449" s="51">
        <v>160000</v>
      </c>
    </row>
    <row r="450" spans="1:20" s="10" customFormat="1" ht="65.099999999999994" customHeight="1" x14ac:dyDescent="0.3">
      <c r="A450" s="13">
        <v>440</v>
      </c>
      <c r="B450" s="376"/>
      <c r="C450" s="55" t="s">
        <v>1662</v>
      </c>
      <c r="D450" s="56" t="s">
        <v>1641</v>
      </c>
      <c r="E450" s="55"/>
      <c r="F450" s="53" t="s">
        <v>2766</v>
      </c>
      <c r="G450" s="390"/>
      <c r="H450" s="391"/>
      <c r="I450" s="373"/>
      <c r="J450" s="389"/>
      <c r="K450" s="373"/>
      <c r="L450" s="51">
        <v>184000</v>
      </c>
      <c r="M450" s="51">
        <v>184000</v>
      </c>
      <c r="N450" s="51">
        <v>183000</v>
      </c>
      <c r="O450" s="51">
        <v>183000</v>
      </c>
      <c r="P450" s="51">
        <v>184000</v>
      </c>
      <c r="Q450" s="51">
        <v>184000</v>
      </c>
      <c r="R450" s="51">
        <v>184000</v>
      </c>
      <c r="S450" s="51">
        <v>185000</v>
      </c>
      <c r="T450" s="51">
        <v>186000</v>
      </c>
    </row>
    <row r="451" spans="1:20" s="10" customFormat="1" ht="65.099999999999994" customHeight="1" x14ac:dyDescent="0.3">
      <c r="A451" s="13">
        <v>441</v>
      </c>
      <c r="B451" s="376"/>
      <c r="C451" s="55" t="s">
        <v>1662</v>
      </c>
      <c r="D451" s="56" t="s">
        <v>1641</v>
      </c>
      <c r="E451" s="55"/>
      <c r="F451" s="53" t="s">
        <v>1655</v>
      </c>
      <c r="G451" s="390"/>
      <c r="H451" s="391"/>
      <c r="I451" s="373"/>
      <c r="J451" s="389"/>
      <c r="K451" s="373"/>
      <c r="L451" s="51">
        <v>212000</v>
      </c>
      <c r="M451" s="51">
        <v>212000</v>
      </c>
      <c r="N451" s="51">
        <v>211000</v>
      </c>
      <c r="O451" s="51">
        <v>211000</v>
      </c>
      <c r="P451" s="51">
        <v>212000</v>
      </c>
      <c r="Q451" s="51">
        <v>212000</v>
      </c>
      <c r="R451" s="51">
        <v>212000</v>
      </c>
      <c r="S451" s="51">
        <v>213000</v>
      </c>
      <c r="T451" s="51">
        <v>214000</v>
      </c>
    </row>
    <row r="452" spans="1:20" s="10" customFormat="1" ht="65.099999999999994" customHeight="1" x14ac:dyDescent="0.3">
      <c r="A452" s="13">
        <v>442</v>
      </c>
      <c r="B452" s="376"/>
      <c r="C452" s="55" t="s">
        <v>1662</v>
      </c>
      <c r="D452" s="56" t="s">
        <v>1641</v>
      </c>
      <c r="E452" s="55"/>
      <c r="F452" s="53" t="s">
        <v>2767</v>
      </c>
      <c r="G452" s="390"/>
      <c r="H452" s="391"/>
      <c r="I452" s="373"/>
      <c r="J452" s="389"/>
      <c r="K452" s="373"/>
      <c r="L452" s="51">
        <v>207000</v>
      </c>
      <c r="M452" s="51">
        <v>207000</v>
      </c>
      <c r="N452" s="51">
        <v>206000</v>
      </c>
      <c r="O452" s="51">
        <v>206000</v>
      </c>
      <c r="P452" s="51">
        <v>207000</v>
      </c>
      <c r="Q452" s="51">
        <v>207000</v>
      </c>
      <c r="R452" s="51">
        <v>207000</v>
      </c>
      <c r="S452" s="51">
        <v>208000</v>
      </c>
      <c r="T452" s="51">
        <v>209000</v>
      </c>
    </row>
    <row r="453" spans="1:20" s="10" customFormat="1" ht="65.099999999999994" customHeight="1" x14ac:dyDescent="0.3">
      <c r="A453" s="13">
        <v>443</v>
      </c>
      <c r="B453" s="376"/>
      <c r="C453" s="55" t="s">
        <v>1662</v>
      </c>
      <c r="D453" s="56" t="s">
        <v>1641</v>
      </c>
      <c r="E453" s="55"/>
      <c r="F453" s="53" t="s">
        <v>1656</v>
      </c>
      <c r="G453" s="390"/>
      <c r="H453" s="391"/>
      <c r="I453" s="373"/>
      <c r="J453" s="389"/>
      <c r="K453" s="373"/>
      <c r="L453" s="51">
        <v>239000</v>
      </c>
      <c r="M453" s="51">
        <v>239000</v>
      </c>
      <c r="N453" s="51">
        <v>238000</v>
      </c>
      <c r="O453" s="51">
        <v>238000</v>
      </c>
      <c r="P453" s="51">
        <v>239000</v>
      </c>
      <c r="Q453" s="51">
        <v>239000</v>
      </c>
      <c r="R453" s="51">
        <v>239000</v>
      </c>
      <c r="S453" s="51">
        <v>240000</v>
      </c>
      <c r="T453" s="51">
        <v>241000</v>
      </c>
    </row>
    <row r="454" spans="1:20" s="10" customFormat="1" ht="65.099999999999994" customHeight="1" x14ac:dyDescent="0.3">
      <c r="A454" s="13">
        <v>444</v>
      </c>
      <c r="B454" s="376"/>
      <c r="C454" s="55" t="s">
        <v>1662</v>
      </c>
      <c r="D454" s="56" t="s">
        <v>1641</v>
      </c>
      <c r="E454" s="55"/>
      <c r="F454" s="53" t="s">
        <v>1657</v>
      </c>
      <c r="G454" s="390"/>
      <c r="H454" s="391"/>
      <c r="I454" s="373"/>
      <c r="J454" s="389"/>
      <c r="K454" s="373"/>
      <c r="L454" s="51">
        <v>302000</v>
      </c>
      <c r="M454" s="51">
        <v>302000</v>
      </c>
      <c r="N454" s="51">
        <v>301000</v>
      </c>
      <c r="O454" s="51">
        <v>301000</v>
      </c>
      <c r="P454" s="51">
        <v>302000</v>
      </c>
      <c r="Q454" s="51">
        <v>302000</v>
      </c>
      <c r="R454" s="51">
        <v>302000</v>
      </c>
      <c r="S454" s="51">
        <v>303000</v>
      </c>
      <c r="T454" s="51">
        <v>304000</v>
      </c>
    </row>
    <row r="455" spans="1:20" s="10" customFormat="1" ht="65.099999999999994" customHeight="1" x14ac:dyDescent="0.3">
      <c r="A455" s="13">
        <v>445</v>
      </c>
      <c r="B455" s="376"/>
      <c r="C455" s="55" t="s">
        <v>1662</v>
      </c>
      <c r="D455" s="56" t="s">
        <v>1641</v>
      </c>
      <c r="E455" s="55"/>
      <c r="F455" s="53" t="s">
        <v>2768</v>
      </c>
      <c r="G455" s="390"/>
      <c r="H455" s="391"/>
      <c r="I455" s="373"/>
      <c r="J455" s="389"/>
      <c r="K455" s="373"/>
      <c r="L455" s="51">
        <v>276000</v>
      </c>
      <c r="M455" s="51">
        <v>276000</v>
      </c>
      <c r="N455" s="51">
        <v>275000</v>
      </c>
      <c r="O455" s="51">
        <v>275000</v>
      </c>
      <c r="P455" s="51">
        <v>276000</v>
      </c>
      <c r="Q455" s="51">
        <v>276000</v>
      </c>
      <c r="R455" s="51">
        <v>276000</v>
      </c>
      <c r="S455" s="51">
        <v>277000</v>
      </c>
      <c r="T455" s="51">
        <v>278000</v>
      </c>
    </row>
    <row r="456" spans="1:20" s="10" customFormat="1" ht="64.5" customHeight="1" x14ac:dyDescent="0.3">
      <c r="A456" s="13">
        <v>446</v>
      </c>
      <c r="B456" s="376"/>
      <c r="C456" s="55" t="s">
        <v>1662</v>
      </c>
      <c r="D456" s="56" t="s">
        <v>1641</v>
      </c>
      <c r="E456" s="55"/>
      <c r="F456" s="53" t="s">
        <v>1658</v>
      </c>
      <c r="G456" s="390"/>
      <c r="H456" s="391"/>
      <c r="I456" s="373"/>
      <c r="J456" s="389"/>
      <c r="K456" s="373"/>
      <c r="L456" s="51">
        <v>319000</v>
      </c>
      <c r="M456" s="51">
        <v>319000</v>
      </c>
      <c r="N456" s="51">
        <v>318000</v>
      </c>
      <c r="O456" s="51">
        <v>318000</v>
      </c>
      <c r="P456" s="51">
        <v>319000</v>
      </c>
      <c r="Q456" s="51">
        <v>319000</v>
      </c>
      <c r="R456" s="51">
        <v>319000</v>
      </c>
      <c r="S456" s="51">
        <v>320000</v>
      </c>
      <c r="T456" s="51">
        <v>321000</v>
      </c>
    </row>
    <row r="457" spans="1:20" s="10" customFormat="1" ht="64.5" customHeight="1" x14ac:dyDescent="0.3">
      <c r="A457" s="13">
        <v>447</v>
      </c>
      <c r="B457" s="376"/>
      <c r="C457" s="55" t="s">
        <v>1662</v>
      </c>
      <c r="D457" s="56" t="s">
        <v>1641</v>
      </c>
      <c r="E457" s="55"/>
      <c r="F457" s="53" t="s">
        <v>2769</v>
      </c>
      <c r="G457" s="390"/>
      <c r="H457" s="391"/>
      <c r="I457" s="373"/>
      <c r="J457" s="389"/>
      <c r="K457" s="373"/>
      <c r="L457" s="51">
        <v>405000</v>
      </c>
      <c r="M457" s="51">
        <v>405000</v>
      </c>
      <c r="N457" s="51">
        <v>404000</v>
      </c>
      <c r="O457" s="51">
        <v>404000</v>
      </c>
      <c r="P457" s="51">
        <v>405000</v>
      </c>
      <c r="Q457" s="51">
        <v>405000</v>
      </c>
      <c r="R457" s="51">
        <v>405000</v>
      </c>
      <c r="S457" s="51">
        <v>406000</v>
      </c>
      <c r="T457" s="51">
        <v>407000</v>
      </c>
    </row>
    <row r="458" spans="1:20" s="10" customFormat="1" ht="64.5" customHeight="1" x14ac:dyDescent="0.3">
      <c r="A458" s="13">
        <v>448</v>
      </c>
      <c r="B458" s="376"/>
      <c r="C458" s="55" t="s">
        <v>1662</v>
      </c>
      <c r="D458" s="56" t="s">
        <v>1641</v>
      </c>
      <c r="E458" s="55"/>
      <c r="F458" s="53" t="s">
        <v>1659</v>
      </c>
      <c r="G458" s="390"/>
      <c r="H458" s="391"/>
      <c r="I458" s="373"/>
      <c r="J458" s="389"/>
      <c r="K458" s="373"/>
      <c r="L458" s="51">
        <v>447000</v>
      </c>
      <c r="M458" s="51">
        <v>447000</v>
      </c>
      <c r="N458" s="51">
        <v>446000</v>
      </c>
      <c r="O458" s="51">
        <v>446000</v>
      </c>
      <c r="P458" s="51">
        <v>447000</v>
      </c>
      <c r="Q458" s="51">
        <v>447000</v>
      </c>
      <c r="R458" s="51">
        <v>447000</v>
      </c>
      <c r="S458" s="51">
        <v>448000</v>
      </c>
      <c r="T458" s="51">
        <v>449000</v>
      </c>
    </row>
    <row r="459" spans="1:20" s="10" customFormat="1" ht="64.5" customHeight="1" x14ac:dyDescent="0.3">
      <c r="A459" s="13">
        <v>449</v>
      </c>
      <c r="B459" s="376"/>
      <c r="C459" s="55" t="s">
        <v>1662</v>
      </c>
      <c r="D459" s="56" t="s">
        <v>1641</v>
      </c>
      <c r="E459" s="55"/>
      <c r="F459" s="53" t="s">
        <v>2770</v>
      </c>
      <c r="G459" s="390"/>
      <c r="H459" s="391"/>
      <c r="I459" s="373"/>
      <c r="J459" s="389"/>
      <c r="K459" s="373"/>
      <c r="L459" s="51">
        <v>400000</v>
      </c>
      <c r="M459" s="51">
        <v>400000</v>
      </c>
      <c r="N459" s="51">
        <v>399000</v>
      </c>
      <c r="O459" s="51">
        <v>399000</v>
      </c>
      <c r="P459" s="51">
        <v>400000</v>
      </c>
      <c r="Q459" s="51">
        <v>400000</v>
      </c>
      <c r="R459" s="51">
        <v>400000</v>
      </c>
      <c r="S459" s="51">
        <v>401000</v>
      </c>
      <c r="T459" s="51">
        <v>402000</v>
      </c>
    </row>
    <row r="460" spans="1:20" s="10" customFormat="1" ht="64.5" customHeight="1" x14ac:dyDescent="0.3">
      <c r="A460" s="13">
        <v>450</v>
      </c>
      <c r="B460" s="376"/>
      <c r="C460" s="55" t="s">
        <v>1662</v>
      </c>
      <c r="D460" s="56" t="s">
        <v>1641</v>
      </c>
      <c r="E460" s="55"/>
      <c r="F460" s="53" t="s">
        <v>2771</v>
      </c>
      <c r="G460" s="390"/>
      <c r="H460" s="391"/>
      <c r="I460" s="373"/>
      <c r="J460" s="389"/>
      <c r="K460" s="373"/>
      <c r="L460" s="51">
        <v>509000</v>
      </c>
      <c r="M460" s="51">
        <v>509000</v>
      </c>
      <c r="N460" s="51">
        <v>508000</v>
      </c>
      <c r="O460" s="51">
        <v>508000</v>
      </c>
      <c r="P460" s="51">
        <v>509000</v>
      </c>
      <c r="Q460" s="51">
        <v>509000</v>
      </c>
      <c r="R460" s="51">
        <v>509000</v>
      </c>
      <c r="S460" s="51">
        <v>510000</v>
      </c>
      <c r="T460" s="51">
        <v>511000</v>
      </c>
    </row>
    <row r="461" spans="1:20" s="10" customFormat="1" ht="64.5" customHeight="1" x14ac:dyDescent="0.3">
      <c r="A461" s="13">
        <v>451</v>
      </c>
      <c r="B461" s="376"/>
      <c r="C461" s="55" t="s">
        <v>1662</v>
      </c>
      <c r="D461" s="56" t="s">
        <v>1641</v>
      </c>
      <c r="E461" s="55"/>
      <c r="F461" s="53" t="s">
        <v>1660</v>
      </c>
      <c r="G461" s="390"/>
      <c r="H461" s="391"/>
      <c r="I461" s="373"/>
      <c r="J461" s="389"/>
      <c r="K461" s="373"/>
      <c r="L461" s="51">
        <v>562000</v>
      </c>
      <c r="M461" s="51">
        <v>562000</v>
      </c>
      <c r="N461" s="51">
        <v>561000</v>
      </c>
      <c r="O461" s="51">
        <v>561000</v>
      </c>
      <c r="P461" s="51">
        <v>562000</v>
      </c>
      <c r="Q461" s="51">
        <v>562000</v>
      </c>
      <c r="R461" s="51">
        <v>562000</v>
      </c>
      <c r="S461" s="51">
        <v>563000</v>
      </c>
      <c r="T461" s="51">
        <v>564000</v>
      </c>
    </row>
    <row r="462" spans="1:20" s="10" customFormat="1" ht="64.5" customHeight="1" x14ac:dyDescent="0.3">
      <c r="A462" s="13">
        <v>452</v>
      </c>
      <c r="B462" s="376"/>
      <c r="C462" s="55" t="s">
        <v>1662</v>
      </c>
      <c r="D462" s="56" t="s">
        <v>1641</v>
      </c>
      <c r="E462" s="55"/>
      <c r="F462" s="53" t="s">
        <v>2772</v>
      </c>
      <c r="G462" s="390"/>
      <c r="H462" s="391"/>
      <c r="I462" s="373"/>
      <c r="J462" s="389"/>
      <c r="K462" s="373"/>
      <c r="L462" s="51">
        <v>612000</v>
      </c>
      <c r="M462" s="51">
        <v>612000</v>
      </c>
      <c r="N462" s="51">
        <v>611000</v>
      </c>
      <c r="O462" s="51">
        <v>611000</v>
      </c>
      <c r="P462" s="51">
        <v>612000</v>
      </c>
      <c r="Q462" s="51">
        <v>612000</v>
      </c>
      <c r="R462" s="51">
        <v>612000</v>
      </c>
      <c r="S462" s="51">
        <v>613000</v>
      </c>
      <c r="T462" s="51">
        <v>614000</v>
      </c>
    </row>
    <row r="463" spans="1:20" s="10" customFormat="1" ht="64.5" customHeight="1" x14ac:dyDescent="0.3">
      <c r="A463" s="13">
        <v>453</v>
      </c>
      <c r="B463" s="376"/>
      <c r="C463" s="55" t="s">
        <v>1662</v>
      </c>
      <c r="D463" s="56" t="s">
        <v>1641</v>
      </c>
      <c r="E463" s="55"/>
      <c r="F463" s="53" t="s">
        <v>1661</v>
      </c>
      <c r="G463" s="390"/>
      <c r="H463" s="391"/>
      <c r="I463" s="373"/>
      <c r="J463" s="389"/>
      <c r="K463" s="373"/>
      <c r="L463" s="51">
        <v>677000</v>
      </c>
      <c r="M463" s="51">
        <v>677000</v>
      </c>
      <c r="N463" s="51">
        <v>676000</v>
      </c>
      <c r="O463" s="51">
        <v>676000</v>
      </c>
      <c r="P463" s="51">
        <v>677000</v>
      </c>
      <c r="Q463" s="51">
        <v>677000</v>
      </c>
      <c r="R463" s="51">
        <v>677000</v>
      </c>
      <c r="S463" s="51">
        <v>678000</v>
      </c>
      <c r="T463" s="51">
        <v>679000</v>
      </c>
    </row>
    <row r="464" spans="1:20" s="10" customFormat="1" ht="140.25" customHeight="1" x14ac:dyDescent="0.3">
      <c r="A464" s="13">
        <v>454</v>
      </c>
      <c r="B464" s="376" t="s">
        <v>2861</v>
      </c>
      <c r="C464" s="55" t="s">
        <v>2862</v>
      </c>
      <c r="D464" s="56" t="s">
        <v>14</v>
      </c>
      <c r="E464" s="55" t="s">
        <v>2863</v>
      </c>
      <c r="F464" s="53"/>
      <c r="G464" s="390" t="s">
        <v>2874</v>
      </c>
      <c r="H464" s="391" t="s">
        <v>17</v>
      </c>
      <c r="I464" s="55"/>
      <c r="J464" s="389" t="s">
        <v>2873</v>
      </c>
      <c r="K464" s="373" t="s">
        <v>2864</v>
      </c>
      <c r="L464" s="51">
        <v>180000</v>
      </c>
      <c r="M464" s="51">
        <v>180000</v>
      </c>
      <c r="N464" s="51"/>
      <c r="O464" s="51"/>
      <c r="P464" s="51"/>
      <c r="Q464" s="51"/>
      <c r="R464" s="51"/>
      <c r="S464" s="51"/>
      <c r="T464" s="51"/>
    </row>
    <row r="465" spans="1:20" s="10" customFormat="1" ht="140.25" customHeight="1" x14ac:dyDescent="0.3">
      <c r="A465" s="13">
        <v>455</v>
      </c>
      <c r="B465" s="376"/>
      <c r="C465" s="55" t="s">
        <v>2865</v>
      </c>
      <c r="D465" s="56" t="s">
        <v>14</v>
      </c>
      <c r="E465" s="55" t="s">
        <v>2863</v>
      </c>
      <c r="F465" s="53"/>
      <c r="G465" s="390"/>
      <c r="H465" s="391"/>
      <c r="I465" s="55"/>
      <c r="J465" s="389"/>
      <c r="K465" s="373"/>
      <c r="L465" s="51">
        <v>195000</v>
      </c>
      <c r="M465" s="51">
        <v>195000</v>
      </c>
      <c r="N465" s="51"/>
      <c r="O465" s="51"/>
      <c r="P465" s="51"/>
      <c r="Q465" s="51"/>
      <c r="R465" s="51"/>
      <c r="S465" s="51"/>
      <c r="T465" s="51"/>
    </row>
    <row r="466" spans="1:20" s="10" customFormat="1" ht="140.25" customHeight="1" x14ac:dyDescent="0.3">
      <c r="A466" s="13">
        <v>456</v>
      </c>
      <c r="B466" s="376"/>
      <c r="C466" s="55" t="s">
        <v>2866</v>
      </c>
      <c r="D466" s="56" t="s">
        <v>14</v>
      </c>
      <c r="E466" s="55" t="s">
        <v>2863</v>
      </c>
      <c r="F466" s="53"/>
      <c r="G466" s="390"/>
      <c r="H466" s="391"/>
      <c r="I466" s="55"/>
      <c r="J466" s="389"/>
      <c r="K466" s="373"/>
      <c r="L466" s="51">
        <v>195000</v>
      </c>
      <c r="M466" s="51">
        <v>195000</v>
      </c>
      <c r="N466" s="51"/>
      <c r="O466" s="51"/>
      <c r="P466" s="51"/>
      <c r="Q466" s="51"/>
      <c r="R466" s="51"/>
      <c r="S466" s="51"/>
      <c r="T466" s="51"/>
    </row>
    <row r="467" spans="1:20" s="10" customFormat="1" ht="140.25" customHeight="1" x14ac:dyDescent="0.3">
      <c r="A467" s="13">
        <v>457</v>
      </c>
      <c r="B467" s="376"/>
      <c r="C467" s="55" t="s">
        <v>2867</v>
      </c>
      <c r="D467" s="56" t="s">
        <v>14</v>
      </c>
      <c r="E467" s="55" t="s">
        <v>2863</v>
      </c>
      <c r="F467" s="53"/>
      <c r="G467" s="390"/>
      <c r="H467" s="391"/>
      <c r="I467" s="55"/>
      <c r="J467" s="389"/>
      <c r="K467" s="373"/>
      <c r="L467" s="51">
        <v>210000</v>
      </c>
      <c r="M467" s="51">
        <v>210000</v>
      </c>
      <c r="N467" s="51"/>
      <c r="O467" s="51"/>
      <c r="P467" s="51"/>
      <c r="Q467" s="51"/>
      <c r="R467" s="51"/>
      <c r="S467" s="51"/>
      <c r="T467" s="51"/>
    </row>
    <row r="468" spans="1:20" s="10" customFormat="1" ht="140.25" customHeight="1" x14ac:dyDescent="0.3">
      <c r="A468" s="13">
        <v>458</v>
      </c>
      <c r="B468" s="376"/>
      <c r="C468" s="55" t="s">
        <v>2868</v>
      </c>
      <c r="D468" s="56" t="s">
        <v>14</v>
      </c>
      <c r="E468" s="55" t="s">
        <v>2863</v>
      </c>
      <c r="F468" s="53"/>
      <c r="G468" s="390"/>
      <c r="H468" s="391"/>
      <c r="I468" s="55"/>
      <c r="J468" s="389"/>
      <c r="K468" s="373"/>
      <c r="L468" s="51">
        <v>225000</v>
      </c>
      <c r="M468" s="51">
        <v>225000</v>
      </c>
      <c r="N468" s="51"/>
      <c r="O468" s="51"/>
      <c r="P468" s="51"/>
      <c r="Q468" s="51"/>
      <c r="R468" s="51"/>
      <c r="S468" s="51"/>
      <c r="T468" s="51"/>
    </row>
    <row r="469" spans="1:20" s="10" customFormat="1" ht="140.25" customHeight="1" x14ac:dyDescent="0.3">
      <c r="A469" s="13">
        <v>459</v>
      </c>
      <c r="B469" s="376"/>
      <c r="C469" s="55" t="s">
        <v>2869</v>
      </c>
      <c r="D469" s="56" t="s">
        <v>14</v>
      </c>
      <c r="E469" s="55" t="s">
        <v>2863</v>
      </c>
      <c r="F469" s="53"/>
      <c r="G469" s="390"/>
      <c r="H469" s="391"/>
      <c r="I469" s="55"/>
      <c r="J469" s="389"/>
      <c r="K469" s="373"/>
      <c r="L469" s="51">
        <v>240000</v>
      </c>
      <c r="M469" s="51">
        <v>240000</v>
      </c>
      <c r="N469" s="51"/>
      <c r="O469" s="51"/>
      <c r="P469" s="51"/>
      <c r="Q469" s="51"/>
      <c r="R469" s="51"/>
      <c r="S469" s="51"/>
      <c r="T469" s="51"/>
    </row>
    <row r="470" spans="1:20" s="10" customFormat="1" ht="170.25" customHeight="1" x14ac:dyDescent="0.3">
      <c r="A470" s="13">
        <v>460</v>
      </c>
      <c r="B470" s="376"/>
      <c r="C470" s="55" t="s">
        <v>2870</v>
      </c>
      <c r="D470" s="56" t="s">
        <v>14</v>
      </c>
      <c r="E470" s="55" t="s">
        <v>2863</v>
      </c>
      <c r="F470" s="53"/>
      <c r="G470" s="390"/>
      <c r="H470" s="391"/>
      <c r="I470" s="55"/>
      <c r="J470" s="389"/>
      <c r="K470" s="373"/>
      <c r="L470" s="51">
        <v>185000</v>
      </c>
      <c r="M470" s="51">
        <v>185000</v>
      </c>
      <c r="N470" s="51"/>
      <c r="O470" s="51"/>
      <c r="P470" s="51"/>
      <c r="Q470" s="51"/>
      <c r="R470" s="51"/>
      <c r="S470" s="51"/>
      <c r="T470" s="51"/>
    </row>
    <row r="471" spans="1:20" s="10" customFormat="1" ht="166.5" customHeight="1" x14ac:dyDescent="0.3">
      <c r="A471" s="13">
        <v>461</v>
      </c>
      <c r="B471" s="376"/>
      <c r="C471" s="55" t="s">
        <v>2871</v>
      </c>
      <c r="D471" s="56" t="s">
        <v>14</v>
      </c>
      <c r="E471" s="55" t="s">
        <v>2863</v>
      </c>
      <c r="F471" s="53"/>
      <c r="G471" s="390"/>
      <c r="H471" s="391"/>
      <c r="I471" s="55"/>
      <c r="J471" s="389"/>
      <c r="K471" s="373"/>
      <c r="L471" s="51">
        <v>195000</v>
      </c>
      <c r="M471" s="51">
        <v>195000</v>
      </c>
      <c r="N471" s="51"/>
      <c r="O471" s="51"/>
      <c r="P471" s="51"/>
      <c r="Q471" s="51"/>
      <c r="R471" s="51"/>
      <c r="S471" s="51"/>
      <c r="T471" s="51"/>
    </row>
    <row r="472" spans="1:20" s="10" customFormat="1" ht="180" customHeight="1" x14ac:dyDescent="0.3">
      <c r="A472" s="13">
        <v>462</v>
      </c>
      <c r="B472" s="376"/>
      <c r="C472" s="55" t="s">
        <v>2872</v>
      </c>
      <c r="D472" s="56" t="s">
        <v>14</v>
      </c>
      <c r="E472" s="55" t="s">
        <v>2863</v>
      </c>
      <c r="F472" s="53"/>
      <c r="G472" s="390"/>
      <c r="H472" s="391"/>
      <c r="I472" s="55"/>
      <c r="J472" s="389"/>
      <c r="K472" s="373"/>
      <c r="L472" s="51">
        <v>440000</v>
      </c>
      <c r="M472" s="51">
        <v>440000</v>
      </c>
      <c r="N472" s="51"/>
      <c r="O472" s="51"/>
      <c r="P472" s="51"/>
      <c r="Q472" s="51"/>
      <c r="R472" s="51"/>
      <c r="S472" s="51"/>
      <c r="T472" s="51"/>
    </row>
    <row r="473" spans="1:20" s="10" customFormat="1" ht="154.5" customHeight="1" x14ac:dyDescent="0.3">
      <c r="A473" s="13">
        <v>463</v>
      </c>
      <c r="B473" s="405" t="s">
        <v>2673</v>
      </c>
      <c r="C473" s="55" t="s">
        <v>2299</v>
      </c>
      <c r="D473" s="56" t="s">
        <v>2300</v>
      </c>
      <c r="E473" s="55" t="s">
        <v>2301</v>
      </c>
      <c r="F473" s="53"/>
      <c r="G473" s="376" t="s">
        <v>2533</v>
      </c>
      <c r="H473" s="373" t="s">
        <v>17</v>
      </c>
      <c r="I473" s="54"/>
      <c r="J473" s="389" t="s">
        <v>2302</v>
      </c>
      <c r="K473" s="53"/>
      <c r="L473" s="5">
        <v>1018519</v>
      </c>
      <c r="M473" s="5">
        <v>1018519</v>
      </c>
      <c r="N473" s="5"/>
      <c r="O473" s="5">
        <v>1018519</v>
      </c>
      <c r="P473" s="5"/>
      <c r="Q473" s="5"/>
      <c r="R473" s="5"/>
      <c r="S473" s="5"/>
      <c r="T473" s="5"/>
    </row>
    <row r="474" spans="1:20" s="10" customFormat="1" ht="154.5" customHeight="1" x14ac:dyDescent="0.3">
      <c r="A474" s="13">
        <v>464</v>
      </c>
      <c r="B474" s="406"/>
      <c r="C474" s="55" t="s">
        <v>2303</v>
      </c>
      <c r="D474" s="56" t="s">
        <v>2300</v>
      </c>
      <c r="E474" s="55" t="s">
        <v>2301</v>
      </c>
      <c r="F474" s="53"/>
      <c r="G474" s="376"/>
      <c r="H474" s="373"/>
      <c r="I474" s="54"/>
      <c r="J474" s="389"/>
      <c r="K474" s="53"/>
      <c r="L474" s="5">
        <v>1064815</v>
      </c>
      <c r="M474" s="5">
        <v>1064815</v>
      </c>
      <c r="N474" s="5"/>
      <c r="O474" s="5">
        <v>1064815</v>
      </c>
      <c r="P474" s="5"/>
      <c r="Q474" s="5"/>
      <c r="R474" s="5"/>
      <c r="S474" s="5"/>
      <c r="T474" s="5"/>
    </row>
    <row r="475" spans="1:20" s="10" customFormat="1" ht="154.5" customHeight="1" x14ac:dyDescent="0.3">
      <c r="A475" s="13">
        <v>465</v>
      </c>
      <c r="B475" s="406"/>
      <c r="C475" s="55" t="s">
        <v>2304</v>
      </c>
      <c r="D475" s="56" t="s">
        <v>2300</v>
      </c>
      <c r="E475" s="55" t="s">
        <v>2301</v>
      </c>
      <c r="F475" s="53"/>
      <c r="G475" s="376"/>
      <c r="H475" s="373"/>
      <c r="I475" s="54"/>
      <c r="J475" s="389"/>
      <c r="K475" s="53"/>
      <c r="L475" s="5">
        <v>1120370</v>
      </c>
      <c r="M475" s="5">
        <v>1120370</v>
      </c>
      <c r="N475" s="5"/>
      <c r="O475" s="5">
        <v>1120370</v>
      </c>
      <c r="P475" s="5"/>
      <c r="Q475" s="5"/>
      <c r="R475" s="5"/>
      <c r="S475" s="5"/>
      <c r="T475" s="5"/>
    </row>
    <row r="476" spans="1:20" s="10" customFormat="1" ht="154.5" customHeight="1" x14ac:dyDescent="0.3">
      <c r="A476" s="13">
        <v>466</v>
      </c>
      <c r="B476" s="406"/>
      <c r="C476" s="55" t="s">
        <v>2305</v>
      </c>
      <c r="D476" s="56" t="s">
        <v>2300</v>
      </c>
      <c r="E476" s="55" t="s">
        <v>2301</v>
      </c>
      <c r="F476" s="53"/>
      <c r="G476" s="376"/>
      <c r="H476" s="373"/>
      <c r="I476" s="54"/>
      <c r="J476" s="389"/>
      <c r="K476" s="53"/>
      <c r="L476" s="5">
        <v>1194444</v>
      </c>
      <c r="M476" s="5">
        <v>1194444</v>
      </c>
      <c r="N476" s="5"/>
      <c r="O476" s="5">
        <v>1194444</v>
      </c>
      <c r="P476" s="5"/>
      <c r="Q476" s="5"/>
      <c r="R476" s="5"/>
      <c r="S476" s="5"/>
      <c r="T476" s="5"/>
    </row>
    <row r="477" spans="1:20" s="10" customFormat="1" ht="126" customHeight="1" x14ac:dyDescent="0.3">
      <c r="A477" s="13">
        <v>467</v>
      </c>
      <c r="B477" s="406"/>
      <c r="C477" s="55" t="s">
        <v>2306</v>
      </c>
      <c r="D477" s="56" t="s">
        <v>2300</v>
      </c>
      <c r="E477" s="55" t="s">
        <v>2301</v>
      </c>
      <c r="F477" s="53"/>
      <c r="G477" s="376"/>
      <c r="H477" s="373"/>
      <c r="I477" s="54"/>
      <c r="J477" s="389"/>
      <c r="K477" s="53"/>
      <c r="L477" s="5">
        <v>1277778</v>
      </c>
      <c r="M477" s="5">
        <v>1277778</v>
      </c>
      <c r="N477" s="5"/>
      <c r="O477" s="5">
        <v>1277778</v>
      </c>
      <c r="P477" s="5"/>
      <c r="Q477" s="5"/>
      <c r="R477" s="5"/>
      <c r="S477" s="5"/>
      <c r="T477" s="5"/>
    </row>
    <row r="478" spans="1:20" s="10" customFormat="1" ht="141" customHeight="1" x14ac:dyDescent="0.3">
      <c r="A478" s="13">
        <v>468</v>
      </c>
      <c r="B478" s="406"/>
      <c r="C478" s="55" t="s">
        <v>2307</v>
      </c>
      <c r="D478" s="56" t="s">
        <v>2300</v>
      </c>
      <c r="E478" s="55" t="s">
        <v>2301</v>
      </c>
      <c r="F478" s="53"/>
      <c r="G478" s="376"/>
      <c r="H478" s="373"/>
      <c r="I478" s="54"/>
      <c r="J478" s="389"/>
      <c r="K478" s="53"/>
      <c r="L478" s="5">
        <v>1361111</v>
      </c>
      <c r="M478" s="5">
        <v>1361111</v>
      </c>
      <c r="N478" s="5"/>
      <c r="O478" s="5">
        <v>1361111</v>
      </c>
      <c r="P478" s="5"/>
      <c r="Q478" s="5"/>
      <c r="R478" s="5"/>
      <c r="S478" s="5"/>
      <c r="T478" s="5"/>
    </row>
    <row r="479" spans="1:20" s="10" customFormat="1" ht="131.25" customHeight="1" x14ac:dyDescent="0.3">
      <c r="A479" s="13">
        <v>469</v>
      </c>
      <c r="B479" s="406"/>
      <c r="C479" s="55" t="s">
        <v>2308</v>
      </c>
      <c r="D479" s="56" t="s">
        <v>2300</v>
      </c>
      <c r="E479" s="55" t="s">
        <v>2301</v>
      </c>
      <c r="F479" s="53"/>
      <c r="G479" s="376"/>
      <c r="H479" s="373"/>
      <c r="I479" s="54"/>
      <c r="J479" s="389"/>
      <c r="K479" s="53"/>
      <c r="L479" s="5">
        <v>1453703</v>
      </c>
      <c r="M479" s="5">
        <v>1453703</v>
      </c>
      <c r="N479" s="5"/>
      <c r="O479" s="5">
        <v>1453703</v>
      </c>
      <c r="P479" s="5"/>
      <c r="Q479" s="5"/>
      <c r="R479" s="5"/>
      <c r="S479" s="5"/>
      <c r="T479" s="5"/>
    </row>
    <row r="480" spans="1:20" s="10" customFormat="1" ht="65.099999999999994" customHeight="1" x14ac:dyDescent="0.3">
      <c r="A480" s="13">
        <v>470</v>
      </c>
      <c r="B480" s="406"/>
      <c r="C480" s="55" t="s">
        <v>2309</v>
      </c>
      <c r="D480" s="56" t="s">
        <v>2300</v>
      </c>
      <c r="E480" s="55" t="s">
        <v>2301</v>
      </c>
      <c r="F480" s="53"/>
      <c r="G480" s="376"/>
      <c r="H480" s="373"/>
      <c r="I480" s="54"/>
      <c r="J480" s="389"/>
      <c r="K480" s="53"/>
      <c r="L480" s="5">
        <v>74074</v>
      </c>
      <c r="M480" s="5">
        <v>74074</v>
      </c>
      <c r="N480" s="5"/>
      <c r="O480" s="5">
        <v>74074</v>
      </c>
      <c r="P480" s="5"/>
      <c r="Q480" s="5"/>
      <c r="R480" s="5"/>
      <c r="S480" s="5"/>
      <c r="T480" s="5"/>
    </row>
    <row r="481" spans="1:20" s="10" customFormat="1" ht="72.75" customHeight="1" x14ac:dyDescent="0.3">
      <c r="A481" s="13">
        <v>471</v>
      </c>
      <c r="B481" s="406"/>
      <c r="C481" s="55" t="s">
        <v>2310</v>
      </c>
      <c r="D481" s="56" t="s">
        <v>2300</v>
      </c>
      <c r="E481" s="55" t="s">
        <v>2301</v>
      </c>
      <c r="F481" s="53"/>
      <c r="G481" s="376"/>
      <c r="H481" s="373"/>
      <c r="I481" s="54"/>
      <c r="J481" s="389"/>
      <c r="K481" s="53"/>
      <c r="L481" s="5">
        <v>74074</v>
      </c>
      <c r="M481" s="5">
        <v>74074</v>
      </c>
      <c r="N481" s="5"/>
      <c r="O481" s="5">
        <v>74074</v>
      </c>
      <c r="P481" s="5"/>
      <c r="Q481" s="5"/>
      <c r="R481" s="5"/>
      <c r="S481" s="5"/>
      <c r="T481" s="5"/>
    </row>
    <row r="482" spans="1:20" s="10" customFormat="1" ht="136.5" customHeight="1" x14ac:dyDescent="0.3">
      <c r="A482" s="13">
        <v>472</v>
      </c>
      <c r="B482" s="406"/>
      <c r="C482" s="55" t="s">
        <v>2831</v>
      </c>
      <c r="D482" s="56" t="s">
        <v>51</v>
      </c>
      <c r="E482" s="55" t="s">
        <v>2832</v>
      </c>
      <c r="F482" s="53"/>
      <c r="G482" s="376" t="s">
        <v>2783</v>
      </c>
      <c r="H482" s="54" t="s">
        <v>17</v>
      </c>
      <c r="I482" s="54"/>
      <c r="J482" s="389" t="s">
        <v>2833</v>
      </c>
      <c r="K482" s="388" t="s">
        <v>2841</v>
      </c>
      <c r="L482" s="5">
        <v>1000000</v>
      </c>
      <c r="M482" s="5">
        <v>1000000</v>
      </c>
      <c r="N482" s="5">
        <v>1000000</v>
      </c>
      <c r="O482" s="5">
        <v>1000000</v>
      </c>
      <c r="P482" s="5">
        <v>1000000</v>
      </c>
      <c r="Q482" s="5">
        <v>1000000</v>
      </c>
      <c r="R482" s="5">
        <v>1000000</v>
      </c>
      <c r="S482" s="5">
        <v>1000000</v>
      </c>
      <c r="T482" s="5">
        <v>1000000</v>
      </c>
    </row>
    <row r="483" spans="1:20" s="10" customFormat="1" ht="136.5" customHeight="1" x14ac:dyDescent="0.3">
      <c r="A483" s="13">
        <v>473</v>
      </c>
      <c r="B483" s="406"/>
      <c r="C483" s="55" t="s">
        <v>2834</v>
      </c>
      <c r="D483" s="56" t="s">
        <v>51</v>
      </c>
      <c r="E483" s="55" t="s">
        <v>2832</v>
      </c>
      <c r="F483" s="53"/>
      <c r="G483" s="376"/>
      <c r="H483" s="54" t="s">
        <v>119</v>
      </c>
      <c r="I483" s="54"/>
      <c r="J483" s="389"/>
      <c r="K483" s="388"/>
      <c r="L483" s="5">
        <v>1041667</v>
      </c>
      <c r="M483" s="5">
        <v>1041667</v>
      </c>
      <c r="N483" s="5">
        <v>1041667</v>
      </c>
      <c r="O483" s="5">
        <v>1041667</v>
      </c>
      <c r="P483" s="5">
        <v>1041667</v>
      </c>
      <c r="Q483" s="5">
        <v>1041667</v>
      </c>
      <c r="R483" s="5">
        <v>1041667</v>
      </c>
      <c r="S483" s="5">
        <v>1041667</v>
      </c>
      <c r="T483" s="5">
        <v>1041667</v>
      </c>
    </row>
    <row r="484" spans="1:20" s="10" customFormat="1" ht="136.5" customHeight="1" x14ac:dyDescent="0.3">
      <c r="A484" s="13">
        <v>474</v>
      </c>
      <c r="B484" s="406"/>
      <c r="C484" s="55" t="s">
        <v>2835</v>
      </c>
      <c r="D484" s="56" t="s">
        <v>51</v>
      </c>
      <c r="E484" s="55" t="s">
        <v>2832</v>
      </c>
      <c r="F484" s="53"/>
      <c r="G484" s="376"/>
      <c r="H484" s="54" t="s">
        <v>119</v>
      </c>
      <c r="I484" s="54"/>
      <c r="J484" s="389"/>
      <c r="K484" s="388"/>
      <c r="L484" s="5">
        <v>1101852</v>
      </c>
      <c r="M484" s="5">
        <v>1101852</v>
      </c>
      <c r="N484" s="5">
        <v>1101852</v>
      </c>
      <c r="O484" s="5">
        <v>1101852</v>
      </c>
      <c r="P484" s="5">
        <v>1101852</v>
      </c>
      <c r="Q484" s="5">
        <v>1101852</v>
      </c>
      <c r="R484" s="5">
        <v>1101852</v>
      </c>
      <c r="S484" s="5">
        <v>1101852</v>
      </c>
      <c r="T484" s="5">
        <v>1101852</v>
      </c>
    </row>
    <row r="485" spans="1:20" s="10" customFormat="1" ht="136.5" customHeight="1" x14ac:dyDescent="0.3">
      <c r="A485" s="13">
        <v>475</v>
      </c>
      <c r="B485" s="406"/>
      <c r="C485" s="55" t="s">
        <v>2836</v>
      </c>
      <c r="D485" s="56" t="s">
        <v>51</v>
      </c>
      <c r="E485" s="55" t="s">
        <v>2832</v>
      </c>
      <c r="F485" s="53"/>
      <c r="G485" s="376"/>
      <c r="H485" s="54" t="s">
        <v>119</v>
      </c>
      <c r="I485" s="54"/>
      <c r="J485" s="389"/>
      <c r="K485" s="388"/>
      <c r="L485" s="5">
        <v>1166667</v>
      </c>
      <c r="M485" s="5">
        <v>1166667</v>
      </c>
      <c r="N485" s="5">
        <v>1166667</v>
      </c>
      <c r="O485" s="5">
        <v>1166667</v>
      </c>
      <c r="P485" s="5">
        <v>1166667</v>
      </c>
      <c r="Q485" s="5">
        <v>1166667</v>
      </c>
      <c r="R485" s="5">
        <v>1166667</v>
      </c>
      <c r="S485" s="5">
        <v>1166667</v>
      </c>
      <c r="T485" s="5">
        <v>1166667</v>
      </c>
    </row>
    <row r="486" spans="1:20" s="10" customFormat="1" ht="136.5" customHeight="1" x14ac:dyDescent="0.3">
      <c r="A486" s="13">
        <v>476</v>
      </c>
      <c r="B486" s="406"/>
      <c r="C486" s="55" t="s">
        <v>2837</v>
      </c>
      <c r="D486" s="56" t="s">
        <v>51</v>
      </c>
      <c r="E486" s="55" t="s">
        <v>2832</v>
      </c>
      <c r="F486" s="53"/>
      <c r="G486" s="376"/>
      <c r="H486" s="54" t="s">
        <v>119</v>
      </c>
      <c r="I486" s="54"/>
      <c r="J486" s="389"/>
      <c r="K486" s="388"/>
      <c r="L486" s="5">
        <v>1250000</v>
      </c>
      <c r="M486" s="5">
        <v>1250000</v>
      </c>
      <c r="N486" s="5">
        <v>1250000</v>
      </c>
      <c r="O486" s="5">
        <v>1250000</v>
      </c>
      <c r="P486" s="5">
        <v>1250000</v>
      </c>
      <c r="Q486" s="5">
        <v>1250000</v>
      </c>
      <c r="R486" s="5">
        <v>1250000</v>
      </c>
      <c r="S486" s="5">
        <v>1250000</v>
      </c>
      <c r="T486" s="5">
        <v>1250000</v>
      </c>
    </row>
    <row r="487" spans="1:20" s="10" customFormat="1" ht="136.5" customHeight="1" x14ac:dyDescent="0.3">
      <c r="A487" s="13">
        <v>477</v>
      </c>
      <c r="B487" s="406"/>
      <c r="C487" s="55" t="s">
        <v>2838</v>
      </c>
      <c r="D487" s="56" t="s">
        <v>51</v>
      </c>
      <c r="E487" s="55" t="s">
        <v>2832</v>
      </c>
      <c r="F487" s="53"/>
      <c r="G487" s="376"/>
      <c r="H487" s="54" t="s">
        <v>119</v>
      </c>
      <c r="I487" s="54"/>
      <c r="J487" s="389"/>
      <c r="K487" s="388"/>
      <c r="L487" s="5">
        <v>1333333</v>
      </c>
      <c r="M487" s="5">
        <v>1333333</v>
      </c>
      <c r="N487" s="5">
        <v>1333333</v>
      </c>
      <c r="O487" s="5">
        <v>1333333</v>
      </c>
      <c r="P487" s="5">
        <v>1333333</v>
      </c>
      <c r="Q487" s="5">
        <v>1333333</v>
      </c>
      <c r="R487" s="5">
        <v>1333333</v>
      </c>
      <c r="S487" s="5">
        <v>1333333</v>
      </c>
      <c r="T487" s="5">
        <v>1333333</v>
      </c>
    </row>
    <row r="488" spans="1:20" s="10" customFormat="1" ht="136.5" customHeight="1" x14ac:dyDescent="0.3">
      <c r="A488" s="13">
        <v>478</v>
      </c>
      <c r="B488" s="406"/>
      <c r="C488" s="55" t="s">
        <v>2839</v>
      </c>
      <c r="D488" s="56" t="s">
        <v>51</v>
      </c>
      <c r="E488" s="55" t="s">
        <v>2832</v>
      </c>
      <c r="F488" s="53"/>
      <c r="G488" s="376"/>
      <c r="H488" s="54" t="s">
        <v>119</v>
      </c>
      <c r="I488" s="54"/>
      <c r="J488" s="389"/>
      <c r="K488" s="388"/>
      <c r="L488" s="5">
        <v>1426667</v>
      </c>
      <c r="M488" s="5">
        <v>1426667</v>
      </c>
      <c r="N488" s="5">
        <v>1426667</v>
      </c>
      <c r="O488" s="5">
        <v>1426667</v>
      </c>
      <c r="P488" s="5">
        <v>1426667</v>
      </c>
      <c r="Q488" s="5">
        <v>1426667</v>
      </c>
      <c r="R488" s="5">
        <v>1426667</v>
      </c>
      <c r="S488" s="5">
        <v>1426667</v>
      </c>
      <c r="T488" s="5">
        <v>1426667</v>
      </c>
    </row>
    <row r="489" spans="1:20" s="10" customFormat="1" ht="72.75" customHeight="1" x14ac:dyDescent="0.3">
      <c r="A489" s="13">
        <v>479</v>
      </c>
      <c r="B489" s="406"/>
      <c r="C489" s="55" t="s">
        <v>2840</v>
      </c>
      <c r="D489" s="56" t="s">
        <v>51</v>
      </c>
      <c r="E489" s="55" t="s">
        <v>2832</v>
      </c>
      <c r="F489" s="53"/>
      <c r="G489" s="376"/>
      <c r="H489" s="54" t="s">
        <v>119</v>
      </c>
      <c r="I489" s="54"/>
      <c r="J489" s="389"/>
      <c r="K489" s="388"/>
      <c r="L489" s="5">
        <v>18182</v>
      </c>
      <c r="M489" s="5">
        <v>18182</v>
      </c>
      <c r="N489" s="5">
        <v>18182</v>
      </c>
      <c r="O489" s="5">
        <v>18182</v>
      </c>
      <c r="P489" s="5">
        <v>18182</v>
      </c>
      <c r="Q489" s="5">
        <v>18182</v>
      </c>
      <c r="R489" s="5">
        <v>18182</v>
      </c>
      <c r="S489" s="5">
        <v>18182</v>
      </c>
      <c r="T489" s="5">
        <v>18182</v>
      </c>
    </row>
    <row r="490" spans="1:20" s="10" customFormat="1" ht="72.75" customHeight="1" x14ac:dyDescent="0.3">
      <c r="A490" s="13">
        <v>480</v>
      </c>
      <c r="B490" s="406"/>
      <c r="C490" s="55" t="s">
        <v>2310</v>
      </c>
      <c r="D490" s="56" t="s">
        <v>51</v>
      </c>
      <c r="E490" s="55" t="s">
        <v>2832</v>
      </c>
      <c r="F490" s="53"/>
      <c r="G490" s="376"/>
      <c r="H490" s="54" t="s">
        <v>119</v>
      </c>
      <c r="I490" s="54"/>
      <c r="J490" s="389"/>
      <c r="K490" s="388"/>
      <c r="L490" s="5">
        <v>74074</v>
      </c>
      <c r="M490" s="5">
        <v>74074</v>
      </c>
      <c r="N490" s="5">
        <v>74074</v>
      </c>
      <c r="O490" s="5">
        <v>74074</v>
      </c>
      <c r="P490" s="5">
        <v>74074</v>
      </c>
      <c r="Q490" s="5">
        <v>74074</v>
      </c>
      <c r="R490" s="5">
        <v>74074</v>
      </c>
      <c r="S490" s="5">
        <v>74074</v>
      </c>
      <c r="T490" s="5">
        <v>74074</v>
      </c>
    </row>
    <row r="491" spans="1:20" s="10" customFormat="1" ht="72.75" customHeight="1" x14ac:dyDescent="0.3">
      <c r="A491" s="13">
        <v>481</v>
      </c>
      <c r="B491" s="406"/>
      <c r="C491" s="55" t="s">
        <v>2309</v>
      </c>
      <c r="D491" s="56" t="s">
        <v>51</v>
      </c>
      <c r="E491" s="55" t="s">
        <v>2832</v>
      </c>
      <c r="F491" s="53"/>
      <c r="G491" s="376"/>
      <c r="H491" s="54" t="s">
        <v>119</v>
      </c>
      <c r="I491" s="54"/>
      <c r="J491" s="389"/>
      <c r="K491" s="388"/>
      <c r="L491" s="5">
        <v>74074</v>
      </c>
      <c r="M491" s="5">
        <v>74074</v>
      </c>
      <c r="N491" s="5">
        <v>74074</v>
      </c>
      <c r="O491" s="5">
        <v>74074</v>
      </c>
      <c r="P491" s="5">
        <v>74074</v>
      </c>
      <c r="Q491" s="5">
        <v>74074</v>
      </c>
      <c r="R491" s="5">
        <v>74074</v>
      </c>
      <c r="S491" s="5">
        <v>74074</v>
      </c>
      <c r="T491" s="5">
        <v>74074</v>
      </c>
    </row>
    <row r="492" spans="1:20" s="10" customFormat="1" ht="110.25" customHeight="1" x14ac:dyDescent="0.3">
      <c r="A492" s="13">
        <v>482</v>
      </c>
      <c r="B492" s="406"/>
      <c r="C492" s="55" t="s">
        <v>2903</v>
      </c>
      <c r="D492" s="56" t="s">
        <v>51</v>
      </c>
      <c r="E492" s="55" t="s">
        <v>2832</v>
      </c>
      <c r="F492" s="53" t="s">
        <v>2904</v>
      </c>
      <c r="G492" s="376" t="s">
        <v>2923</v>
      </c>
      <c r="H492" s="391" t="s">
        <v>17</v>
      </c>
      <c r="I492" s="54"/>
      <c r="J492" s="388" t="s">
        <v>2925</v>
      </c>
      <c r="K492" s="53"/>
      <c r="L492" s="5"/>
      <c r="M492" s="5"/>
      <c r="N492" s="5"/>
      <c r="O492" s="5"/>
      <c r="P492" s="5"/>
      <c r="Q492" s="5"/>
      <c r="R492" s="5"/>
      <c r="S492" s="5"/>
      <c r="T492" s="5" t="s">
        <v>2905</v>
      </c>
    </row>
    <row r="493" spans="1:20" s="10" customFormat="1" ht="110.25" customHeight="1" x14ac:dyDescent="0.3">
      <c r="A493" s="13">
        <v>483</v>
      </c>
      <c r="B493" s="406"/>
      <c r="C493" s="55" t="s">
        <v>2906</v>
      </c>
      <c r="D493" s="56" t="s">
        <v>51</v>
      </c>
      <c r="E493" s="55" t="s">
        <v>2907</v>
      </c>
      <c r="F493" s="53" t="s">
        <v>2908</v>
      </c>
      <c r="G493" s="376"/>
      <c r="H493" s="391"/>
      <c r="I493" s="54"/>
      <c r="J493" s="388"/>
      <c r="K493" s="53"/>
      <c r="L493" s="5"/>
      <c r="M493" s="5"/>
      <c r="N493" s="5"/>
      <c r="O493" s="5"/>
      <c r="P493" s="5"/>
      <c r="Q493" s="5"/>
      <c r="R493" s="5"/>
      <c r="S493" s="5"/>
      <c r="T493" s="5" t="s">
        <v>2909</v>
      </c>
    </row>
    <row r="494" spans="1:20" s="10" customFormat="1" ht="110.25" customHeight="1" x14ac:dyDescent="0.3">
      <c r="A494" s="13">
        <v>484</v>
      </c>
      <c r="B494" s="407"/>
      <c r="C494" s="55" t="s">
        <v>2910</v>
      </c>
      <c r="D494" s="56" t="s">
        <v>51</v>
      </c>
      <c r="E494" s="55" t="s">
        <v>2832</v>
      </c>
      <c r="F494" s="53" t="s">
        <v>2911</v>
      </c>
      <c r="G494" s="376"/>
      <c r="H494" s="391"/>
      <c r="I494" s="54"/>
      <c r="J494" s="388"/>
      <c r="K494" s="53"/>
      <c r="L494" s="5"/>
      <c r="M494" s="5"/>
      <c r="N494" s="5"/>
      <c r="O494" s="5"/>
      <c r="P494" s="5"/>
      <c r="Q494" s="5"/>
      <c r="R494" s="5"/>
      <c r="S494" s="5"/>
      <c r="T494" s="5" t="s">
        <v>2912</v>
      </c>
    </row>
    <row r="495" spans="1:20" s="10" customFormat="1" ht="54.75" customHeight="1" x14ac:dyDescent="0.3">
      <c r="A495" s="13">
        <v>485</v>
      </c>
      <c r="B495" s="405" t="s">
        <v>2672</v>
      </c>
      <c r="C495" s="55" t="s">
        <v>221</v>
      </c>
      <c r="D495" s="56" t="s">
        <v>14</v>
      </c>
      <c r="E495" s="55" t="s">
        <v>214</v>
      </c>
      <c r="F495" s="393" t="s">
        <v>226</v>
      </c>
      <c r="G495" s="376" t="s">
        <v>222</v>
      </c>
      <c r="H495" s="55" t="s">
        <v>17</v>
      </c>
      <c r="I495" s="55"/>
      <c r="J495" s="389" t="s">
        <v>218</v>
      </c>
      <c r="K495" s="388" t="s">
        <v>223</v>
      </c>
      <c r="L495" s="51">
        <v>1865357</v>
      </c>
      <c r="M495" s="51">
        <v>1865357</v>
      </c>
      <c r="N495" s="51">
        <v>1865357</v>
      </c>
      <c r="O495" s="51">
        <v>1865357</v>
      </c>
      <c r="P495" s="51">
        <v>1865357</v>
      </c>
      <c r="Q495" s="51">
        <v>1865357</v>
      </c>
      <c r="R495" s="51">
        <v>1865357</v>
      </c>
      <c r="S495" s="51">
        <v>1865357</v>
      </c>
      <c r="T495" s="51">
        <v>1865357</v>
      </c>
    </row>
    <row r="496" spans="1:20" s="10" customFormat="1" ht="111.75" customHeight="1" x14ac:dyDescent="0.3">
      <c r="A496" s="13">
        <v>486</v>
      </c>
      <c r="B496" s="406"/>
      <c r="C496" s="55" t="s">
        <v>227</v>
      </c>
      <c r="D496" s="56" t="s">
        <v>14</v>
      </c>
      <c r="E496" s="54" t="s">
        <v>44</v>
      </c>
      <c r="F496" s="393"/>
      <c r="G496" s="376"/>
      <c r="H496" s="54" t="s">
        <v>44</v>
      </c>
      <c r="I496" s="55"/>
      <c r="J496" s="389"/>
      <c r="K496" s="388"/>
      <c r="L496" s="51">
        <v>2238601</v>
      </c>
      <c r="M496" s="51">
        <v>2238601</v>
      </c>
      <c r="N496" s="51">
        <v>2238601</v>
      </c>
      <c r="O496" s="51">
        <v>2238601</v>
      </c>
      <c r="P496" s="51">
        <v>2238601</v>
      </c>
      <c r="Q496" s="51">
        <v>2238601</v>
      </c>
      <c r="R496" s="51">
        <v>2238601</v>
      </c>
      <c r="S496" s="51">
        <v>2238601</v>
      </c>
      <c r="T496" s="51">
        <v>2238601</v>
      </c>
    </row>
    <row r="497" spans="1:20" s="10" customFormat="1" ht="65.099999999999994" customHeight="1" x14ac:dyDescent="0.3">
      <c r="A497" s="13">
        <v>487</v>
      </c>
      <c r="B497" s="406"/>
      <c r="C497" s="55" t="s">
        <v>228</v>
      </c>
      <c r="D497" s="56" t="s">
        <v>209</v>
      </c>
      <c r="E497" s="54" t="s">
        <v>44</v>
      </c>
      <c r="F497" s="393"/>
      <c r="G497" s="376"/>
      <c r="H497" s="54" t="s">
        <v>44</v>
      </c>
      <c r="I497" s="55"/>
      <c r="J497" s="389"/>
      <c r="K497" s="388"/>
      <c r="L497" s="51">
        <v>1139124</v>
      </c>
      <c r="M497" s="51">
        <v>1139124</v>
      </c>
      <c r="N497" s="51">
        <v>1139124</v>
      </c>
      <c r="O497" s="51">
        <v>1139124</v>
      </c>
      <c r="P497" s="51">
        <v>1139124</v>
      </c>
      <c r="Q497" s="51">
        <v>1139124</v>
      </c>
      <c r="R497" s="51">
        <v>1139124</v>
      </c>
      <c r="S497" s="51">
        <v>1139124</v>
      </c>
      <c r="T497" s="51">
        <v>1139124</v>
      </c>
    </row>
    <row r="498" spans="1:20" s="10" customFormat="1" ht="65.099999999999994" customHeight="1" x14ac:dyDescent="0.3">
      <c r="A498" s="13">
        <v>488</v>
      </c>
      <c r="B498" s="406"/>
      <c r="C498" s="55" t="s">
        <v>229</v>
      </c>
      <c r="D498" s="56" t="s">
        <v>209</v>
      </c>
      <c r="E498" s="54" t="s">
        <v>44</v>
      </c>
      <c r="F498" s="393"/>
      <c r="G498" s="376"/>
      <c r="H498" s="54" t="s">
        <v>44</v>
      </c>
      <c r="I498" s="55"/>
      <c r="J498" s="389"/>
      <c r="K498" s="388"/>
      <c r="L498" s="51">
        <v>1278969</v>
      </c>
      <c r="M498" s="51">
        <v>1278969</v>
      </c>
      <c r="N498" s="51">
        <v>1278969</v>
      </c>
      <c r="O498" s="51">
        <v>1278969</v>
      </c>
      <c r="P498" s="51">
        <v>1278969</v>
      </c>
      <c r="Q498" s="51">
        <v>1278969</v>
      </c>
      <c r="R498" s="51">
        <v>1278969</v>
      </c>
      <c r="S498" s="51">
        <v>1278969</v>
      </c>
      <c r="T498" s="51">
        <v>1278969</v>
      </c>
    </row>
    <row r="499" spans="1:20" s="10" customFormat="1" ht="65.099999999999994" customHeight="1" x14ac:dyDescent="0.3">
      <c r="A499" s="13">
        <v>489</v>
      </c>
      <c r="B499" s="406"/>
      <c r="C499" s="55" t="s">
        <v>230</v>
      </c>
      <c r="D499" s="56" t="s">
        <v>209</v>
      </c>
      <c r="E499" s="54" t="s">
        <v>44</v>
      </c>
      <c r="F499" s="393"/>
      <c r="G499" s="376"/>
      <c r="H499" s="54" t="s">
        <v>44</v>
      </c>
      <c r="I499" s="55"/>
      <c r="J499" s="389"/>
      <c r="K499" s="388"/>
      <c r="L499" s="51">
        <v>1042676</v>
      </c>
      <c r="M499" s="51">
        <v>1042676</v>
      </c>
      <c r="N499" s="51">
        <v>1042676</v>
      </c>
      <c r="O499" s="51">
        <v>1042676</v>
      </c>
      <c r="P499" s="51">
        <v>1042676</v>
      </c>
      <c r="Q499" s="51">
        <v>1042676</v>
      </c>
      <c r="R499" s="51">
        <v>1042676</v>
      </c>
      <c r="S499" s="51">
        <v>1042676</v>
      </c>
      <c r="T499" s="51">
        <v>1042676</v>
      </c>
    </row>
    <row r="500" spans="1:20" s="10" customFormat="1" ht="65.099999999999994" customHeight="1" x14ac:dyDescent="0.3">
      <c r="A500" s="13">
        <v>490</v>
      </c>
      <c r="B500" s="406"/>
      <c r="C500" s="55" t="s">
        <v>231</v>
      </c>
      <c r="D500" s="56" t="s">
        <v>14</v>
      </c>
      <c r="E500" s="54" t="s">
        <v>44</v>
      </c>
      <c r="F500" s="393"/>
      <c r="G500" s="376"/>
      <c r="H500" s="54" t="s">
        <v>44</v>
      </c>
      <c r="I500" s="55"/>
      <c r="J500" s="389"/>
      <c r="K500" s="388"/>
      <c r="L500" s="51">
        <v>2354335</v>
      </c>
      <c r="M500" s="51">
        <v>2354335</v>
      </c>
      <c r="N500" s="51">
        <v>2354335</v>
      </c>
      <c r="O500" s="51">
        <v>2354335</v>
      </c>
      <c r="P500" s="51">
        <v>2354335</v>
      </c>
      <c r="Q500" s="51">
        <v>2354335</v>
      </c>
      <c r="R500" s="51">
        <v>2354335</v>
      </c>
      <c r="S500" s="51">
        <v>2354335</v>
      </c>
      <c r="T500" s="51">
        <v>2354335</v>
      </c>
    </row>
    <row r="501" spans="1:20" s="10" customFormat="1" ht="65.099999999999994" customHeight="1" x14ac:dyDescent="0.3">
      <c r="A501" s="13">
        <v>491</v>
      </c>
      <c r="B501" s="406"/>
      <c r="C501" s="55" t="s">
        <v>232</v>
      </c>
      <c r="D501" s="56" t="s">
        <v>209</v>
      </c>
      <c r="E501" s="54" t="s">
        <v>44</v>
      </c>
      <c r="F501" s="393"/>
      <c r="G501" s="376"/>
      <c r="H501" s="54" t="s">
        <v>44</v>
      </c>
      <c r="I501" s="55"/>
      <c r="J501" s="389"/>
      <c r="K501" s="388"/>
      <c r="L501" s="51">
        <v>2151800</v>
      </c>
      <c r="M501" s="51">
        <v>2151800</v>
      </c>
      <c r="N501" s="51">
        <v>2151800</v>
      </c>
      <c r="O501" s="51">
        <v>2151800</v>
      </c>
      <c r="P501" s="51">
        <v>2151800</v>
      </c>
      <c r="Q501" s="51">
        <v>2151800</v>
      </c>
      <c r="R501" s="51">
        <v>2151800</v>
      </c>
      <c r="S501" s="51">
        <v>2151800</v>
      </c>
      <c r="T501" s="51">
        <v>2151800</v>
      </c>
    </row>
    <row r="502" spans="1:20" s="10" customFormat="1" ht="89.25" customHeight="1" x14ac:dyDescent="0.3">
      <c r="A502" s="13">
        <v>492</v>
      </c>
      <c r="B502" s="406"/>
      <c r="C502" s="55" t="s">
        <v>233</v>
      </c>
      <c r="D502" s="56" t="s">
        <v>14</v>
      </c>
      <c r="E502" s="54" t="s">
        <v>44</v>
      </c>
      <c r="F502" s="393"/>
      <c r="G502" s="376"/>
      <c r="H502" s="54" t="s">
        <v>44</v>
      </c>
      <c r="I502" s="55"/>
      <c r="J502" s="389"/>
      <c r="K502" s="388"/>
      <c r="L502" s="51">
        <v>2354335</v>
      </c>
      <c r="M502" s="51">
        <v>2354335</v>
      </c>
      <c r="N502" s="51">
        <v>2354335</v>
      </c>
      <c r="O502" s="51">
        <v>2354335</v>
      </c>
      <c r="P502" s="51">
        <v>2354335</v>
      </c>
      <c r="Q502" s="51">
        <v>2354335</v>
      </c>
      <c r="R502" s="51">
        <v>2354335</v>
      </c>
      <c r="S502" s="51">
        <v>2354335</v>
      </c>
      <c r="T502" s="51">
        <v>2354335</v>
      </c>
    </row>
    <row r="503" spans="1:20" s="10" customFormat="1" ht="65.099999999999994" customHeight="1" x14ac:dyDescent="0.3">
      <c r="A503" s="13">
        <v>493</v>
      </c>
      <c r="B503" s="406"/>
      <c r="C503" s="55" t="s">
        <v>234</v>
      </c>
      <c r="D503" s="56" t="s">
        <v>209</v>
      </c>
      <c r="E503" s="54" t="s">
        <v>44</v>
      </c>
      <c r="F503" s="393"/>
      <c r="G503" s="376"/>
      <c r="H503" s="54" t="s">
        <v>44</v>
      </c>
      <c r="I503" s="55"/>
      <c r="J503" s="389"/>
      <c r="K503" s="388"/>
      <c r="L503" s="51">
        <v>3405591</v>
      </c>
      <c r="M503" s="51">
        <v>3405591</v>
      </c>
      <c r="N503" s="51">
        <v>3405591</v>
      </c>
      <c r="O503" s="51">
        <v>3405591</v>
      </c>
      <c r="P503" s="51">
        <v>3405591</v>
      </c>
      <c r="Q503" s="51">
        <v>3405591</v>
      </c>
      <c r="R503" s="51">
        <v>3405591</v>
      </c>
      <c r="S503" s="51">
        <v>3405591</v>
      </c>
      <c r="T503" s="51">
        <v>3405591</v>
      </c>
    </row>
    <row r="504" spans="1:20" s="10" customFormat="1" ht="65.099999999999994" customHeight="1" x14ac:dyDescent="0.3">
      <c r="A504" s="13">
        <v>494</v>
      </c>
      <c r="B504" s="406"/>
      <c r="C504" s="55" t="s">
        <v>235</v>
      </c>
      <c r="D504" s="56" t="s">
        <v>209</v>
      </c>
      <c r="E504" s="54" t="s">
        <v>44</v>
      </c>
      <c r="F504" s="393"/>
      <c r="G504" s="376"/>
      <c r="H504" s="54" t="s">
        <v>44</v>
      </c>
      <c r="I504" s="55"/>
      <c r="J504" s="389"/>
      <c r="K504" s="388"/>
      <c r="L504" s="51">
        <v>1717795</v>
      </c>
      <c r="M504" s="51">
        <v>1717795</v>
      </c>
      <c r="N504" s="51">
        <v>1717795</v>
      </c>
      <c r="O504" s="51">
        <v>1717795</v>
      </c>
      <c r="P504" s="51">
        <v>1717795</v>
      </c>
      <c r="Q504" s="51">
        <v>1717795</v>
      </c>
      <c r="R504" s="51">
        <v>1717795</v>
      </c>
      <c r="S504" s="51">
        <v>1717795</v>
      </c>
      <c r="T504" s="51">
        <v>1717795</v>
      </c>
    </row>
    <row r="505" spans="1:20" s="10" customFormat="1" ht="79.5" customHeight="1" x14ac:dyDescent="0.3">
      <c r="A505" s="13">
        <v>495</v>
      </c>
      <c r="B505" s="406"/>
      <c r="C505" s="55" t="s">
        <v>236</v>
      </c>
      <c r="D505" s="56" t="s">
        <v>209</v>
      </c>
      <c r="E505" s="54" t="s">
        <v>44</v>
      </c>
      <c r="F505" s="393"/>
      <c r="G505" s="376"/>
      <c r="H505" s="54" t="s">
        <v>44</v>
      </c>
      <c r="I505" s="55"/>
      <c r="J505" s="389"/>
      <c r="K505" s="388"/>
      <c r="L505" s="51">
        <v>6684736</v>
      </c>
      <c r="M505" s="51">
        <v>6684736</v>
      </c>
      <c r="N505" s="51">
        <v>6684736</v>
      </c>
      <c r="O505" s="51">
        <v>6684736</v>
      </c>
      <c r="P505" s="51">
        <v>6684736</v>
      </c>
      <c r="Q505" s="51">
        <v>6684736</v>
      </c>
      <c r="R505" s="51">
        <v>6684736</v>
      </c>
      <c r="S505" s="51">
        <v>6684736</v>
      </c>
      <c r="T505" s="51">
        <v>6684736</v>
      </c>
    </row>
    <row r="506" spans="1:20" s="10" customFormat="1" ht="65.099999999999994" customHeight="1" x14ac:dyDescent="0.3">
      <c r="A506" s="13">
        <v>496</v>
      </c>
      <c r="B506" s="406"/>
      <c r="C506" s="55" t="s">
        <v>237</v>
      </c>
      <c r="D506" s="56" t="s">
        <v>209</v>
      </c>
      <c r="E506" s="54" t="s">
        <v>44</v>
      </c>
      <c r="F506" s="393"/>
      <c r="G506" s="376"/>
      <c r="H506" s="54" t="s">
        <v>44</v>
      </c>
      <c r="I506" s="55"/>
      <c r="J506" s="389"/>
      <c r="K506" s="388"/>
      <c r="L506" s="51">
        <v>9288764</v>
      </c>
      <c r="M506" s="51">
        <v>9288764</v>
      </c>
      <c r="N506" s="51">
        <v>9288764</v>
      </c>
      <c r="O506" s="51">
        <v>9288764</v>
      </c>
      <c r="P506" s="51">
        <v>9288764</v>
      </c>
      <c r="Q506" s="51">
        <v>9288764</v>
      </c>
      <c r="R506" s="51">
        <v>9288764</v>
      </c>
      <c r="S506" s="51">
        <v>9288764</v>
      </c>
      <c r="T506" s="51">
        <v>9288764</v>
      </c>
    </row>
    <row r="507" spans="1:20" s="10" customFormat="1" ht="65.099999999999994" customHeight="1" x14ac:dyDescent="0.3">
      <c r="A507" s="13">
        <v>497</v>
      </c>
      <c r="B507" s="406"/>
      <c r="C507" s="55" t="s">
        <v>221</v>
      </c>
      <c r="D507" s="56" t="s">
        <v>14</v>
      </c>
      <c r="E507" s="55" t="s">
        <v>207</v>
      </c>
      <c r="F507" s="393" t="s">
        <v>238</v>
      </c>
      <c r="G507" s="376" t="s">
        <v>254</v>
      </c>
      <c r="H507" s="55" t="s">
        <v>17</v>
      </c>
      <c r="I507" s="55"/>
      <c r="J507" s="389" t="s">
        <v>218</v>
      </c>
      <c r="K507" s="388" t="s">
        <v>255</v>
      </c>
      <c r="L507" s="51">
        <v>1477273</v>
      </c>
      <c r="M507" s="51">
        <v>1477273</v>
      </c>
      <c r="N507" s="51">
        <v>1477273</v>
      </c>
      <c r="O507" s="51">
        <v>1477273</v>
      </c>
      <c r="P507" s="51">
        <v>1477273</v>
      </c>
      <c r="Q507" s="51">
        <v>1477273</v>
      </c>
      <c r="R507" s="51">
        <v>1477273</v>
      </c>
      <c r="S507" s="51">
        <v>1477273</v>
      </c>
      <c r="T507" s="51">
        <v>1477273</v>
      </c>
    </row>
    <row r="508" spans="1:20" s="10" customFormat="1" ht="65.099999999999994" customHeight="1" x14ac:dyDescent="0.3">
      <c r="A508" s="13">
        <v>498</v>
      </c>
      <c r="B508" s="406"/>
      <c r="C508" s="55" t="s">
        <v>239</v>
      </c>
      <c r="D508" s="56" t="s">
        <v>14</v>
      </c>
      <c r="E508" s="54" t="s">
        <v>44</v>
      </c>
      <c r="F508" s="393"/>
      <c r="G508" s="376"/>
      <c r="H508" s="54" t="s">
        <v>44</v>
      </c>
      <c r="I508" s="55"/>
      <c r="J508" s="389"/>
      <c r="K508" s="388"/>
      <c r="L508" s="51">
        <v>1659091</v>
      </c>
      <c r="M508" s="51">
        <v>1659091</v>
      </c>
      <c r="N508" s="51">
        <v>1659091</v>
      </c>
      <c r="O508" s="51">
        <v>1659091</v>
      </c>
      <c r="P508" s="51">
        <v>1659091</v>
      </c>
      <c r="Q508" s="51">
        <v>1659091</v>
      </c>
      <c r="R508" s="51">
        <v>1659091</v>
      </c>
      <c r="S508" s="51">
        <v>1659091</v>
      </c>
      <c r="T508" s="51">
        <v>1659091</v>
      </c>
    </row>
    <row r="509" spans="1:20" s="10" customFormat="1" ht="65.099999999999994" customHeight="1" x14ac:dyDescent="0.3">
      <c r="A509" s="13">
        <v>499</v>
      </c>
      <c r="B509" s="406"/>
      <c r="C509" s="55" t="s">
        <v>219</v>
      </c>
      <c r="D509" s="56" t="s">
        <v>209</v>
      </c>
      <c r="E509" s="54" t="s">
        <v>44</v>
      </c>
      <c r="F509" s="393"/>
      <c r="G509" s="376"/>
      <c r="H509" s="54" t="s">
        <v>44</v>
      </c>
      <c r="I509" s="55"/>
      <c r="J509" s="389"/>
      <c r="K509" s="388"/>
      <c r="L509" s="51">
        <v>750000</v>
      </c>
      <c r="M509" s="51">
        <v>750000</v>
      </c>
      <c r="N509" s="51">
        <v>750000</v>
      </c>
      <c r="O509" s="51">
        <v>750000</v>
      </c>
      <c r="P509" s="51">
        <v>750000</v>
      </c>
      <c r="Q509" s="51">
        <v>750000</v>
      </c>
      <c r="R509" s="51">
        <v>750000</v>
      </c>
      <c r="S509" s="51">
        <v>750000</v>
      </c>
      <c r="T509" s="51">
        <v>750000</v>
      </c>
    </row>
    <row r="510" spans="1:20" s="10" customFormat="1" ht="90.75" customHeight="1" x14ac:dyDescent="0.3">
      <c r="A510" s="13">
        <v>500</v>
      </c>
      <c r="B510" s="406"/>
      <c r="C510" s="55" t="s">
        <v>240</v>
      </c>
      <c r="D510" s="56" t="s">
        <v>14</v>
      </c>
      <c r="E510" s="54" t="s">
        <v>44</v>
      </c>
      <c r="F510" s="393"/>
      <c r="G510" s="376"/>
      <c r="H510" s="54" t="s">
        <v>44</v>
      </c>
      <c r="I510" s="55"/>
      <c r="J510" s="389"/>
      <c r="K510" s="388"/>
      <c r="L510" s="51">
        <v>1645455</v>
      </c>
      <c r="M510" s="51">
        <v>1645455</v>
      </c>
      <c r="N510" s="51">
        <v>1645455</v>
      </c>
      <c r="O510" s="51">
        <v>1645455</v>
      </c>
      <c r="P510" s="51">
        <v>1645455</v>
      </c>
      <c r="Q510" s="51">
        <v>1645455</v>
      </c>
      <c r="R510" s="51">
        <v>1645455</v>
      </c>
      <c r="S510" s="51">
        <v>1645455</v>
      </c>
      <c r="T510" s="51">
        <v>1645455</v>
      </c>
    </row>
    <row r="511" spans="1:20" s="10" customFormat="1" ht="76.5" customHeight="1" x14ac:dyDescent="0.3">
      <c r="A511" s="13">
        <v>501</v>
      </c>
      <c r="B511" s="406"/>
      <c r="C511" s="55" t="s">
        <v>241</v>
      </c>
      <c r="D511" s="56" t="s">
        <v>209</v>
      </c>
      <c r="E511" s="54" t="s">
        <v>44</v>
      </c>
      <c r="F511" s="393"/>
      <c r="G511" s="376"/>
      <c r="H511" s="54" t="s">
        <v>44</v>
      </c>
      <c r="I511" s="55"/>
      <c r="J511" s="389"/>
      <c r="K511" s="388"/>
      <c r="L511" s="51">
        <v>710000</v>
      </c>
      <c r="M511" s="51">
        <v>710000</v>
      </c>
      <c r="N511" s="51">
        <v>710000</v>
      </c>
      <c r="O511" s="51">
        <v>710000</v>
      </c>
      <c r="P511" s="51">
        <v>710000</v>
      </c>
      <c r="Q511" s="51">
        <v>710000</v>
      </c>
      <c r="R511" s="51">
        <v>710000</v>
      </c>
      <c r="S511" s="51">
        <v>710000</v>
      </c>
      <c r="T511" s="51">
        <v>710000</v>
      </c>
    </row>
    <row r="512" spans="1:20" s="10" customFormat="1" ht="65.099999999999994" customHeight="1" x14ac:dyDescent="0.3">
      <c r="A512" s="13">
        <v>502</v>
      </c>
      <c r="B512" s="406"/>
      <c r="C512" s="55" t="s">
        <v>242</v>
      </c>
      <c r="D512" s="56" t="s">
        <v>14</v>
      </c>
      <c r="E512" s="54" t="s">
        <v>44</v>
      </c>
      <c r="F512" s="393"/>
      <c r="G512" s="376"/>
      <c r="H512" s="54" t="s">
        <v>44</v>
      </c>
      <c r="I512" s="55"/>
      <c r="J512" s="389"/>
      <c r="K512" s="388"/>
      <c r="L512" s="51">
        <v>1677273</v>
      </c>
      <c r="M512" s="51">
        <v>1677273</v>
      </c>
      <c r="N512" s="51">
        <v>1677273</v>
      </c>
      <c r="O512" s="51">
        <v>1677273</v>
      </c>
      <c r="P512" s="51">
        <v>1677273</v>
      </c>
      <c r="Q512" s="51">
        <v>1677273</v>
      </c>
      <c r="R512" s="51">
        <v>1677273</v>
      </c>
      <c r="S512" s="51">
        <v>1677273</v>
      </c>
      <c r="T512" s="51">
        <v>1677273</v>
      </c>
    </row>
    <row r="513" spans="1:20" s="10" customFormat="1" ht="99.75" customHeight="1" x14ac:dyDescent="0.3">
      <c r="A513" s="13">
        <v>503</v>
      </c>
      <c r="B513" s="406"/>
      <c r="C513" s="55" t="s">
        <v>243</v>
      </c>
      <c r="D513" s="56" t="s">
        <v>209</v>
      </c>
      <c r="E513" s="54" t="s">
        <v>44</v>
      </c>
      <c r="F513" s="393"/>
      <c r="G513" s="376"/>
      <c r="H513" s="54" t="s">
        <v>44</v>
      </c>
      <c r="I513" s="55"/>
      <c r="J513" s="389"/>
      <c r="K513" s="388"/>
      <c r="L513" s="51">
        <v>1250000</v>
      </c>
      <c r="M513" s="51">
        <v>1250000</v>
      </c>
      <c r="N513" s="51">
        <v>1250000</v>
      </c>
      <c r="O513" s="51">
        <v>1250000</v>
      </c>
      <c r="P513" s="51">
        <v>1250000</v>
      </c>
      <c r="Q513" s="51">
        <v>1250000</v>
      </c>
      <c r="R513" s="51">
        <v>1250000</v>
      </c>
      <c r="S513" s="51">
        <v>1250000</v>
      </c>
      <c r="T513" s="51">
        <v>1250000</v>
      </c>
    </row>
    <row r="514" spans="1:20" s="10" customFormat="1" ht="72" customHeight="1" x14ac:dyDescent="0.3">
      <c r="A514" s="13">
        <v>504</v>
      </c>
      <c r="B514" s="406"/>
      <c r="C514" s="55" t="s">
        <v>244</v>
      </c>
      <c r="D514" s="56" t="s">
        <v>14</v>
      </c>
      <c r="E514" s="54" t="s">
        <v>44</v>
      </c>
      <c r="F514" s="393"/>
      <c r="G514" s="376"/>
      <c r="H514" s="54" t="s">
        <v>44</v>
      </c>
      <c r="I514" s="55"/>
      <c r="J514" s="389"/>
      <c r="K514" s="388"/>
      <c r="L514" s="51">
        <v>1863636</v>
      </c>
      <c r="M514" s="51">
        <v>1863636</v>
      </c>
      <c r="N514" s="51">
        <v>1863636</v>
      </c>
      <c r="O514" s="51">
        <v>1863636</v>
      </c>
      <c r="P514" s="51">
        <v>1863636</v>
      </c>
      <c r="Q514" s="51">
        <v>1863636</v>
      </c>
      <c r="R514" s="51">
        <v>1863636</v>
      </c>
      <c r="S514" s="51">
        <v>1863636</v>
      </c>
      <c r="T514" s="51">
        <v>1863636</v>
      </c>
    </row>
    <row r="515" spans="1:20" s="10" customFormat="1" ht="72" customHeight="1" x14ac:dyDescent="0.3">
      <c r="A515" s="13">
        <v>505</v>
      </c>
      <c r="B515" s="406"/>
      <c r="C515" s="55" t="s">
        <v>245</v>
      </c>
      <c r="D515" s="56" t="s">
        <v>209</v>
      </c>
      <c r="E515" s="54" t="s">
        <v>44</v>
      </c>
      <c r="F515" s="393"/>
      <c r="G515" s="376"/>
      <c r="H515" s="54" t="s">
        <v>44</v>
      </c>
      <c r="I515" s="55"/>
      <c r="J515" s="389"/>
      <c r="K515" s="388"/>
      <c r="L515" s="51">
        <v>1650000</v>
      </c>
      <c r="M515" s="51">
        <v>1650000</v>
      </c>
      <c r="N515" s="51">
        <v>1650000</v>
      </c>
      <c r="O515" s="51">
        <v>1650000</v>
      </c>
      <c r="P515" s="51">
        <v>1650000</v>
      </c>
      <c r="Q515" s="51">
        <v>1650000</v>
      </c>
      <c r="R515" s="51">
        <v>1650000</v>
      </c>
      <c r="S515" s="51">
        <v>1650000</v>
      </c>
      <c r="T515" s="51">
        <v>1650000</v>
      </c>
    </row>
    <row r="516" spans="1:20" s="10" customFormat="1" ht="72" customHeight="1" x14ac:dyDescent="0.3">
      <c r="A516" s="13">
        <v>506</v>
      </c>
      <c r="B516" s="406"/>
      <c r="C516" s="55" t="s">
        <v>246</v>
      </c>
      <c r="D516" s="56" t="s">
        <v>14</v>
      </c>
      <c r="E516" s="54" t="s">
        <v>44</v>
      </c>
      <c r="F516" s="393"/>
      <c r="G516" s="376"/>
      <c r="H516" s="54" t="s">
        <v>44</v>
      </c>
      <c r="I516" s="55"/>
      <c r="J516" s="389"/>
      <c r="K516" s="388"/>
      <c r="L516" s="51">
        <v>1863636</v>
      </c>
      <c r="M516" s="51">
        <v>1863636</v>
      </c>
      <c r="N516" s="51">
        <v>1863636</v>
      </c>
      <c r="O516" s="51">
        <v>1863636</v>
      </c>
      <c r="P516" s="51">
        <v>1863636</v>
      </c>
      <c r="Q516" s="51">
        <v>1863636</v>
      </c>
      <c r="R516" s="51">
        <v>1863636</v>
      </c>
      <c r="S516" s="51">
        <v>1863636</v>
      </c>
      <c r="T516" s="51">
        <v>1863636</v>
      </c>
    </row>
    <row r="517" spans="1:20" s="10" customFormat="1" ht="90.75" customHeight="1" x14ac:dyDescent="0.3">
      <c r="A517" s="13">
        <v>507</v>
      </c>
      <c r="B517" s="406"/>
      <c r="C517" s="55" t="s">
        <v>247</v>
      </c>
      <c r="D517" s="56" t="s">
        <v>209</v>
      </c>
      <c r="E517" s="54" t="s">
        <v>44</v>
      </c>
      <c r="F517" s="393"/>
      <c r="G517" s="376"/>
      <c r="H517" s="54" t="s">
        <v>44</v>
      </c>
      <c r="I517" s="55"/>
      <c r="J517" s="389"/>
      <c r="K517" s="388"/>
      <c r="L517" s="51">
        <v>1650000</v>
      </c>
      <c r="M517" s="51">
        <v>1650000</v>
      </c>
      <c r="N517" s="51">
        <v>1650000</v>
      </c>
      <c r="O517" s="51">
        <v>1650000</v>
      </c>
      <c r="P517" s="51">
        <v>1650000</v>
      </c>
      <c r="Q517" s="51">
        <v>1650000</v>
      </c>
      <c r="R517" s="51">
        <v>1650000</v>
      </c>
      <c r="S517" s="51">
        <v>1650000</v>
      </c>
      <c r="T517" s="51">
        <v>1650000</v>
      </c>
    </row>
    <row r="518" spans="1:20" s="10" customFormat="1" ht="72" customHeight="1" x14ac:dyDescent="0.3">
      <c r="A518" s="13">
        <v>508</v>
      </c>
      <c r="B518" s="406"/>
      <c r="C518" s="55" t="s">
        <v>248</v>
      </c>
      <c r="D518" s="56" t="s">
        <v>14</v>
      </c>
      <c r="E518" s="54" t="s">
        <v>44</v>
      </c>
      <c r="F518" s="393"/>
      <c r="G518" s="376"/>
      <c r="H518" s="54" t="s">
        <v>44</v>
      </c>
      <c r="I518" s="55"/>
      <c r="J518" s="389"/>
      <c r="K518" s="388"/>
      <c r="L518" s="51">
        <v>1827273</v>
      </c>
      <c r="M518" s="51">
        <v>1827273</v>
      </c>
      <c r="N518" s="51">
        <v>1827273</v>
      </c>
      <c r="O518" s="51">
        <v>1827273</v>
      </c>
      <c r="P518" s="51">
        <v>1827273</v>
      </c>
      <c r="Q518" s="51">
        <v>1827273</v>
      </c>
      <c r="R518" s="51">
        <v>1827273</v>
      </c>
      <c r="S518" s="51">
        <v>1827273</v>
      </c>
      <c r="T518" s="51">
        <v>1827273</v>
      </c>
    </row>
    <row r="519" spans="1:20" s="10" customFormat="1" ht="72" customHeight="1" x14ac:dyDescent="0.3">
      <c r="A519" s="13">
        <v>509</v>
      </c>
      <c r="B519" s="406"/>
      <c r="C519" s="55" t="s">
        <v>220</v>
      </c>
      <c r="D519" s="56" t="s">
        <v>209</v>
      </c>
      <c r="E519" s="54" t="s">
        <v>44</v>
      </c>
      <c r="F519" s="393"/>
      <c r="G519" s="376"/>
      <c r="H519" s="54" t="s">
        <v>44</v>
      </c>
      <c r="I519" s="55"/>
      <c r="J519" s="389"/>
      <c r="K519" s="388"/>
      <c r="L519" s="51">
        <v>1450000</v>
      </c>
      <c r="M519" s="51">
        <v>1450000</v>
      </c>
      <c r="N519" s="51">
        <v>1450000</v>
      </c>
      <c r="O519" s="51">
        <v>1450000</v>
      </c>
      <c r="P519" s="51">
        <v>1450000</v>
      </c>
      <c r="Q519" s="51">
        <v>1450000</v>
      </c>
      <c r="R519" s="51">
        <v>1450000</v>
      </c>
      <c r="S519" s="51">
        <v>1450000</v>
      </c>
      <c r="T519" s="51">
        <v>1450000</v>
      </c>
    </row>
    <row r="520" spans="1:20" s="10" customFormat="1" ht="72" customHeight="1" x14ac:dyDescent="0.3">
      <c r="A520" s="13">
        <v>510</v>
      </c>
      <c r="B520" s="406"/>
      <c r="C520" s="55" t="s">
        <v>249</v>
      </c>
      <c r="D520" s="56" t="s">
        <v>14</v>
      </c>
      <c r="E520" s="54" t="s">
        <v>44</v>
      </c>
      <c r="F520" s="393"/>
      <c r="G520" s="376"/>
      <c r="H520" s="54" t="s">
        <v>44</v>
      </c>
      <c r="I520" s="55"/>
      <c r="J520" s="389"/>
      <c r="K520" s="388"/>
      <c r="L520" s="51">
        <v>1827273</v>
      </c>
      <c r="M520" s="51">
        <v>1827273</v>
      </c>
      <c r="N520" s="51">
        <v>1827273</v>
      </c>
      <c r="O520" s="51">
        <v>1827273</v>
      </c>
      <c r="P520" s="51">
        <v>1827273</v>
      </c>
      <c r="Q520" s="51">
        <v>1827273</v>
      </c>
      <c r="R520" s="51">
        <v>1827273</v>
      </c>
      <c r="S520" s="51">
        <v>1827273</v>
      </c>
      <c r="T520" s="51">
        <v>1827273</v>
      </c>
    </row>
    <row r="521" spans="1:20" s="10" customFormat="1" ht="72" customHeight="1" x14ac:dyDescent="0.3">
      <c r="A521" s="13">
        <v>511</v>
      </c>
      <c r="B521" s="406"/>
      <c r="C521" s="55" t="s">
        <v>220</v>
      </c>
      <c r="D521" s="56" t="s">
        <v>209</v>
      </c>
      <c r="E521" s="54" t="s">
        <v>44</v>
      </c>
      <c r="F521" s="393"/>
      <c r="G521" s="376"/>
      <c r="H521" s="54" t="s">
        <v>44</v>
      </c>
      <c r="I521" s="55"/>
      <c r="J521" s="389"/>
      <c r="K521" s="388"/>
      <c r="L521" s="51">
        <v>1450000</v>
      </c>
      <c r="M521" s="51">
        <v>1450000</v>
      </c>
      <c r="N521" s="51">
        <v>1450000</v>
      </c>
      <c r="O521" s="51">
        <v>1450000</v>
      </c>
      <c r="P521" s="51">
        <v>1450000</v>
      </c>
      <c r="Q521" s="51">
        <v>1450000</v>
      </c>
      <c r="R521" s="51">
        <v>1450000</v>
      </c>
      <c r="S521" s="51">
        <v>1450000</v>
      </c>
      <c r="T521" s="51">
        <v>1450000</v>
      </c>
    </row>
    <row r="522" spans="1:20" s="10" customFormat="1" ht="72" customHeight="1" x14ac:dyDescent="0.3">
      <c r="A522" s="13">
        <v>512</v>
      </c>
      <c r="B522" s="406"/>
      <c r="C522" s="55" t="s">
        <v>250</v>
      </c>
      <c r="D522" s="56" t="s">
        <v>14</v>
      </c>
      <c r="E522" s="54" t="s">
        <v>44</v>
      </c>
      <c r="F522" s="393"/>
      <c r="G522" s="376"/>
      <c r="H522" s="54" t="s">
        <v>44</v>
      </c>
      <c r="I522" s="55"/>
      <c r="J522" s="389"/>
      <c r="K522" s="388"/>
      <c r="L522" s="51">
        <v>2109091</v>
      </c>
      <c r="M522" s="51">
        <v>2109091</v>
      </c>
      <c r="N522" s="51">
        <v>2109091</v>
      </c>
      <c r="O522" s="51">
        <v>2109091</v>
      </c>
      <c r="P522" s="51">
        <v>2109091</v>
      </c>
      <c r="Q522" s="51">
        <v>2109091</v>
      </c>
      <c r="R522" s="51">
        <v>2109091</v>
      </c>
      <c r="S522" s="51">
        <v>2109091</v>
      </c>
      <c r="T522" s="51">
        <v>2109091</v>
      </c>
    </row>
    <row r="523" spans="1:20" s="10" customFormat="1" ht="89.25" customHeight="1" x14ac:dyDescent="0.3">
      <c r="A523" s="13">
        <v>513</v>
      </c>
      <c r="B523" s="406"/>
      <c r="C523" s="55" t="s">
        <v>247</v>
      </c>
      <c r="D523" s="56" t="s">
        <v>209</v>
      </c>
      <c r="E523" s="54" t="s">
        <v>44</v>
      </c>
      <c r="F523" s="393"/>
      <c r="G523" s="376"/>
      <c r="H523" s="54" t="s">
        <v>44</v>
      </c>
      <c r="I523" s="55"/>
      <c r="J523" s="389"/>
      <c r="K523" s="388"/>
      <c r="L523" s="51">
        <v>2450000</v>
      </c>
      <c r="M523" s="51">
        <v>2450000</v>
      </c>
      <c r="N523" s="51">
        <v>2450000</v>
      </c>
      <c r="O523" s="51">
        <v>2450000</v>
      </c>
      <c r="P523" s="51">
        <v>2450000</v>
      </c>
      <c r="Q523" s="51">
        <v>2450000</v>
      </c>
      <c r="R523" s="51">
        <v>2450000</v>
      </c>
      <c r="S523" s="51">
        <v>2450000</v>
      </c>
      <c r="T523" s="51">
        <v>2450000</v>
      </c>
    </row>
    <row r="524" spans="1:20" s="10" customFormat="1" ht="65.099999999999994" customHeight="1" x14ac:dyDescent="0.3">
      <c r="A524" s="13">
        <v>514</v>
      </c>
      <c r="B524" s="406"/>
      <c r="C524" s="55" t="s">
        <v>221</v>
      </c>
      <c r="D524" s="56" t="s">
        <v>14</v>
      </c>
      <c r="E524" s="55" t="s">
        <v>214</v>
      </c>
      <c r="F524" s="393" t="s">
        <v>251</v>
      </c>
      <c r="G524" s="376"/>
      <c r="H524" s="54" t="s">
        <v>44</v>
      </c>
      <c r="I524" s="55"/>
      <c r="J524" s="389"/>
      <c r="K524" s="388"/>
      <c r="L524" s="51">
        <v>1772727</v>
      </c>
      <c r="M524" s="51">
        <v>1772727</v>
      </c>
      <c r="N524" s="51">
        <v>1772727</v>
      </c>
      <c r="O524" s="51">
        <v>1772727</v>
      </c>
      <c r="P524" s="51">
        <v>1772727</v>
      </c>
      <c r="Q524" s="51">
        <v>1772727</v>
      </c>
      <c r="R524" s="51">
        <v>1772727</v>
      </c>
      <c r="S524" s="51">
        <v>1772727</v>
      </c>
      <c r="T524" s="51">
        <v>1772727</v>
      </c>
    </row>
    <row r="525" spans="1:20" s="10" customFormat="1" ht="65.099999999999994" customHeight="1" x14ac:dyDescent="0.3">
      <c r="A525" s="13">
        <v>515</v>
      </c>
      <c r="B525" s="406"/>
      <c r="C525" s="55" t="s">
        <v>239</v>
      </c>
      <c r="D525" s="56" t="s">
        <v>14</v>
      </c>
      <c r="E525" s="54" t="s">
        <v>44</v>
      </c>
      <c r="F525" s="393"/>
      <c r="G525" s="376"/>
      <c r="H525" s="54" t="s">
        <v>44</v>
      </c>
      <c r="I525" s="55"/>
      <c r="J525" s="389"/>
      <c r="K525" s="388"/>
      <c r="L525" s="51">
        <v>1863636</v>
      </c>
      <c r="M525" s="51">
        <v>1863636</v>
      </c>
      <c r="N525" s="51">
        <v>1863636</v>
      </c>
      <c r="O525" s="51">
        <v>1863636</v>
      </c>
      <c r="P525" s="51">
        <v>1863636</v>
      </c>
      <c r="Q525" s="51">
        <v>1863636</v>
      </c>
      <c r="R525" s="51">
        <v>1863636</v>
      </c>
      <c r="S525" s="51">
        <v>1863636</v>
      </c>
      <c r="T525" s="51">
        <v>1863636</v>
      </c>
    </row>
    <row r="526" spans="1:20" s="10" customFormat="1" ht="65.099999999999994" customHeight="1" x14ac:dyDescent="0.3">
      <c r="A526" s="13">
        <v>516</v>
      </c>
      <c r="B526" s="406"/>
      <c r="C526" s="55" t="s">
        <v>219</v>
      </c>
      <c r="D526" s="56" t="s">
        <v>209</v>
      </c>
      <c r="E526" s="54" t="s">
        <v>44</v>
      </c>
      <c r="F526" s="393"/>
      <c r="G526" s="376"/>
      <c r="H526" s="54" t="s">
        <v>44</v>
      </c>
      <c r="I526" s="55"/>
      <c r="J526" s="389"/>
      <c r="K526" s="388"/>
      <c r="L526" s="51">
        <v>945000</v>
      </c>
      <c r="M526" s="51">
        <v>945000</v>
      </c>
      <c r="N526" s="51">
        <v>945000</v>
      </c>
      <c r="O526" s="51">
        <v>945000</v>
      </c>
      <c r="P526" s="51">
        <v>945000</v>
      </c>
      <c r="Q526" s="51">
        <v>945000</v>
      </c>
      <c r="R526" s="51">
        <v>945000</v>
      </c>
      <c r="S526" s="51">
        <v>945000</v>
      </c>
      <c r="T526" s="51">
        <v>945000</v>
      </c>
    </row>
    <row r="527" spans="1:20" s="10" customFormat="1" ht="97.5" customHeight="1" x14ac:dyDescent="0.3">
      <c r="A527" s="13">
        <v>517</v>
      </c>
      <c r="B527" s="406"/>
      <c r="C527" s="55" t="s">
        <v>240</v>
      </c>
      <c r="D527" s="56" t="s">
        <v>14</v>
      </c>
      <c r="E527" s="54" t="s">
        <v>44</v>
      </c>
      <c r="F527" s="393"/>
      <c r="G527" s="376"/>
      <c r="H527" s="54" t="s">
        <v>44</v>
      </c>
      <c r="I527" s="55"/>
      <c r="J527" s="389"/>
      <c r="K527" s="388"/>
      <c r="L527" s="51">
        <v>1954545</v>
      </c>
      <c r="M527" s="51">
        <v>1954545</v>
      </c>
      <c r="N527" s="51">
        <v>1954545</v>
      </c>
      <c r="O527" s="51">
        <v>1954545</v>
      </c>
      <c r="P527" s="51">
        <v>1954545</v>
      </c>
      <c r="Q527" s="51">
        <v>1954545</v>
      </c>
      <c r="R527" s="51">
        <v>1954545</v>
      </c>
      <c r="S527" s="51">
        <v>1954545</v>
      </c>
      <c r="T527" s="51">
        <v>1954545</v>
      </c>
    </row>
    <row r="528" spans="1:20" s="10" customFormat="1" ht="65.099999999999994" customHeight="1" x14ac:dyDescent="0.3">
      <c r="A528" s="13">
        <v>518</v>
      </c>
      <c r="B528" s="406"/>
      <c r="C528" s="55" t="s">
        <v>241</v>
      </c>
      <c r="D528" s="56" t="s">
        <v>209</v>
      </c>
      <c r="E528" s="54" t="s">
        <v>44</v>
      </c>
      <c r="F528" s="393"/>
      <c r="G528" s="376"/>
      <c r="H528" s="54" t="s">
        <v>44</v>
      </c>
      <c r="I528" s="55"/>
      <c r="J528" s="389"/>
      <c r="K528" s="388"/>
      <c r="L528" s="51">
        <v>1050000</v>
      </c>
      <c r="M528" s="51">
        <v>1050000</v>
      </c>
      <c r="N528" s="51">
        <v>1050000</v>
      </c>
      <c r="O528" s="51">
        <v>1050000</v>
      </c>
      <c r="P528" s="51">
        <v>1050000</v>
      </c>
      <c r="Q528" s="51">
        <v>1050000</v>
      </c>
      <c r="R528" s="51">
        <v>1050000</v>
      </c>
      <c r="S528" s="51">
        <v>1050000</v>
      </c>
      <c r="T528" s="51">
        <v>1050000</v>
      </c>
    </row>
    <row r="529" spans="1:20" s="10" customFormat="1" ht="65.099999999999994" customHeight="1" x14ac:dyDescent="0.3">
      <c r="A529" s="13">
        <v>519</v>
      </c>
      <c r="B529" s="406"/>
      <c r="C529" s="55" t="s">
        <v>242</v>
      </c>
      <c r="D529" s="56" t="s">
        <v>14</v>
      </c>
      <c r="E529" s="54" t="s">
        <v>44</v>
      </c>
      <c r="F529" s="393"/>
      <c r="G529" s="376"/>
      <c r="H529" s="54" t="s">
        <v>44</v>
      </c>
      <c r="I529" s="55"/>
      <c r="J529" s="389"/>
      <c r="K529" s="388"/>
      <c r="L529" s="51">
        <v>1954545</v>
      </c>
      <c r="M529" s="51">
        <v>1954545</v>
      </c>
      <c r="N529" s="51">
        <v>1954545</v>
      </c>
      <c r="O529" s="51">
        <v>1954545</v>
      </c>
      <c r="P529" s="51">
        <v>1954545</v>
      </c>
      <c r="Q529" s="51">
        <v>1954545</v>
      </c>
      <c r="R529" s="51">
        <v>1954545</v>
      </c>
      <c r="S529" s="51">
        <v>1954545</v>
      </c>
      <c r="T529" s="51">
        <v>1954545</v>
      </c>
    </row>
    <row r="530" spans="1:20" s="10" customFormat="1" ht="101.25" customHeight="1" x14ac:dyDescent="0.3">
      <c r="A530" s="13">
        <v>520</v>
      </c>
      <c r="B530" s="406"/>
      <c r="C530" s="55" t="s">
        <v>243</v>
      </c>
      <c r="D530" s="56" t="s">
        <v>209</v>
      </c>
      <c r="E530" s="54" t="s">
        <v>44</v>
      </c>
      <c r="F530" s="393"/>
      <c r="G530" s="376"/>
      <c r="H530" s="54" t="s">
        <v>44</v>
      </c>
      <c r="I530" s="55"/>
      <c r="J530" s="389"/>
      <c r="K530" s="388"/>
      <c r="L530" s="51">
        <v>1250000</v>
      </c>
      <c r="M530" s="51">
        <v>1250000</v>
      </c>
      <c r="N530" s="51">
        <v>1250000</v>
      </c>
      <c r="O530" s="51">
        <v>1250000</v>
      </c>
      <c r="P530" s="51">
        <v>1250000</v>
      </c>
      <c r="Q530" s="51">
        <v>1250000</v>
      </c>
      <c r="R530" s="51">
        <v>1250000</v>
      </c>
      <c r="S530" s="51">
        <v>1250000</v>
      </c>
      <c r="T530" s="51">
        <v>1250000</v>
      </c>
    </row>
    <row r="531" spans="1:20" s="10" customFormat="1" ht="65.099999999999994" customHeight="1" x14ac:dyDescent="0.3">
      <c r="A531" s="13">
        <v>521</v>
      </c>
      <c r="B531" s="406"/>
      <c r="C531" s="55" t="s">
        <v>244</v>
      </c>
      <c r="D531" s="56" t="s">
        <v>14</v>
      </c>
      <c r="E531" s="54" t="s">
        <v>44</v>
      </c>
      <c r="F531" s="393"/>
      <c r="G531" s="376"/>
      <c r="H531" s="54" t="s">
        <v>44</v>
      </c>
      <c r="I531" s="55"/>
      <c r="J531" s="389"/>
      <c r="K531" s="388"/>
      <c r="L531" s="51">
        <v>2045455</v>
      </c>
      <c r="M531" s="51">
        <v>2045455</v>
      </c>
      <c r="N531" s="51">
        <v>2045455</v>
      </c>
      <c r="O531" s="51">
        <v>2045455</v>
      </c>
      <c r="P531" s="51">
        <v>2045455</v>
      </c>
      <c r="Q531" s="51">
        <v>2045455</v>
      </c>
      <c r="R531" s="51">
        <v>2045455</v>
      </c>
      <c r="S531" s="51">
        <v>2045455</v>
      </c>
      <c r="T531" s="51">
        <v>2045455</v>
      </c>
    </row>
    <row r="532" spans="1:20" s="10" customFormat="1" ht="65.099999999999994" customHeight="1" x14ac:dyDescent="0.3">
      <c r="A532" s="13">
        <v>522</v>
      </c>
      <c r="B532" s="406"/>
      <c r="C532" s="55" t="s">
        <v>245</v>
      </c>
      <c r="D532" s="56" t="s">
        <v>209</v>
      </c>
      <c r="E532" s="54" t="s">
        <v>44</v>
      </c>
      <c r="F532" s="393"/>
      <c r="G532" s="376"/>
      <c r="H532" s="54" t="s">
        <v>44</v>
      </c>
      <c r="I532" s="55"/>
      <c r="J532" s="389"/>
      <c r="K532" s="388"/>
      <c r="L532" s="51">
        <v>2340000</v>
      </c>
      <c r="M532" s="51">
        <v>2340000</v>
      </c>
      <c r="N532" s="51">
        <v>2340000</v>
      </c>
      <c r="O532" s="51">
        <v>2340000</v>
      </c>
      <c r="P532" s="51">
        <v>2340000</v>
      </c>
      <c r="Q532" s="51">
        <v>2340000</v>
      </c>
      <c r="R532" s="51">
        <v>2340000</v>
      </c>
      <c r="S532" s="51">
        <v>2340000</v>
      </c>
      <c r="T532" s="51">
        <v>2340000</v>
      </c>
    </row>
    <row r="533" spans="1:20" s="10" customFormat="1" ht="65.099999999999994" customHeight="1" x14ac:dyDescent="0.3">
      <c r="A533" s="13">
        <v>523</v>
      </c>
      <c r="B533" s="406"/>
      <c r="C533" s="55" t="s">
        <v>246</v>
      </c>
      <c r="D533" s="56" t="s">
        <v>14</v>
      </c>
      <c r="E533" s="54" t="s">
        <v>44</v>
      </c>
      <c r="F533" s="393"/>
      <c r="G533" s="376"/>
      <c r="H533" s="54" t="s">
        <v>44</v>
      </c>
      <c r="I533" s="55"/>
      <c r="J533" s="389"/>
      <c r="K533" s="388"/>
      <c r="L533" s="51">
        <v>2281818</v>
      </c>
      <c r="M533" s="51">
        <v>2281818</v>
      </c>
      <c r="N533" s="51">
        <v>2281818</v>
      </c>
      <c r="O533" s="51">
        <v>2281818</v>
      </c>
      <c r="P533" s="51">
        <v>2281818</v>
      </c>
      <c r="Q533" s="51">
        <v>2281818</v>
      </c>
      <c r="R533" s="51">
        <v>2281818</v>
      </c>
      <c r="S533" s="51">
        <v>2281818</v>
      </c>
      <c r="T533" s="51">
        <v>2281818</v>
      </c>
    </row>
    <row r="534" spans="1:20" s="10" customFormat="1" ht="65.099999999999994" customHeight="1" x14ac:dyDescent="0.3">
      <c r="A534" s="13">
        <v>524</v>
      </c>
      <c r="B534" s="406"/>
      <c r="C534" s="55" t="s">
        <v>247</v>
      </c>
      <c r="D534" s="56" t="s">
        <v>209</v>
      </c>
      <c r="E534" s="54" t="s">
        <v>44</v>
      </c>
      <c r="F534" s="393"/>
      <c r="G534" s="376"/>
      <c r="H534" s="54" t="s">
        <v>44</v>
      </c>
      <c r="I534" s="55"/>
      <c r="J534" s="389"/>
      <c r="K534" s="388"/>
      <c r="L534" s="51">
        <v>2340000</v>
      </c>
      <c r="M534" s="51">
        <v>2340000</v>
      </c>
      <c r="N534" s="51">
        <v>2340000</v>
      </c>
      <c r="O534" s="51">
        <v>2340000</v>
      </c>
      <c r="P534" s="51">
        <v>2340000</v>
      </c>
      <c r="Q534" s="51">
        <v>2340000</v>
      </c>
      <c r="R534" s="51">
        <v>2340000</v>
      </c>
      <c r="S534" s="51">
        <v>2340000</v>
      </c>
      <c r="T534" s="51">
        <v>2340000</v>
      </c>
    </row>
    <row r="535" spans="1:20" s="10" customFormat="1" ht="65.099999999999994" customHeight="1" x14ac:dyDescent="0.3">
      <c r="A535" s="13">
        <v>525</v>
      </c>
      <c r="B535" s="406"/>
      <c r="C535" s="55" t="s">
        <v>248</v>
      </c>
      <c r="D535" s="56" t="s">
        <v>14</v>
      </c>
      <c r="E535" s="54" t="s">
        <v>44</v>
      </c>
      <c r="F535" s="393"/>
      <c r="G535" s="376"/>
      <c r="H535" s="54" t="s">
        <v>44</v>
      </c>
      <c r="I535" s="55"/>
      <c r="J535" s="389"/>
      <c r="K535" s="388"/>
      <c r="L535" s="51">
        <v>2281818</v>
      </c>
      <c r="M535" s="51">
        <v>2281818</v>
      </c>
      <c r="N535" s="51">
        <v>2281818</v>
      </c>
      <c r="O535" s="51">
        <v>2281818</v>
      </c>
      <c r="P535" s="51">
        <v>2281818</v>
      </c>
      <c r="Q535" s="51">
        <v>2281818</v>
      </c>
      <c r="R535" s="51">
        <v>2281818</v>
      </c>
      <c r="S535" s="51">
        <v>2281818</v>
      </c>
      <c r="T535" s="51">
        <v>2281818</v>
      </c>
    </row>
    <row r="536" spans="1:20" s="10" customFormat="1" ht="65.099999999999994" customHeight="1" x14ac:dyDescent="0.3">
      <c r="A536" s="13">
        <v>526</v>
      </c>
      <c r="B536" s="406"/>
      <c r="C536" s="55" t="s">
        <v>220</v>
      </c>
      <c r="D536" s="56" t="s">
        <v>209</v>
      </c>
      <c r="E536" s="54" t="s">
        <v>44</v>
      </c>
      <c r="F536" s="393"/>
      <c r="G536" s="376"/>
      <c r="H536" s="54" t="s">
        <v>44</v>
      </c>
      <c r="I536" s="55"/>
      <c r="J536" s="389"/>
      <c r="K536" s="388"/>
      <c r="L536" s="51">
        <v>1294500</v>
      </c>
      <c r="M536" s="51">
        <v>1294500</v>
      </c>
      <c r="N536" s="51">
        <v>1294500</v>
      </c>
      <c r="O536" s="51">
        <v>1294500</v>
      </c>
      <c r="P536" s="51">
        <v>1294500</v>
      </c>
      <c r="Q536" s="51">
        <v>1294500</v>
      </c>
      <c r="R536" s="51">
        <v>1294500</v>
      </c>
      <c r="S536" s="51">
        <v>1294500</v>
      </c>
      <c r="T536" s="51">
        <v>1294500</v>
      </c>
    </row>
    <row r="537" spans="1:20" s="10" customFormat="1" ht="65.099999999999994" customHeight="1" x14ac:dyDescent="0.3">
      <c r="A537" s="13">
        <v>527</v>
      </c>
      <c r="B537" s="406"/>
      <c r="C537" s="55" t="s">
        <v>249</v>
      </c>
      <c r="D537" s="56" t="s">
        <v>14</v>
      </c>
      <c r="E537" s="54" t="s">
        <v>44</v>
      </c>
      <c r="F537" s="393"/>
      <c r="G537" s="376"/>
      <c r="H537" s="54" t="s">
        <v>44</v>
      </c>
      <c r="I537" s="55"/>
      <c r="J537" s="389"/>
      <c r="K537" s="388"/>
      <c r="L537" s="51">
        <v>2281818</v>
      </c>
      <c r="M537" s="51">
        <v>2281818</v>
      </c>
      <c r="N537" s="51">
        <v>2281818</v>
      </c>
      <c r="O537" s="51">
        <v>2281818</v>
      </c>
      <c r="P537" s="51">
        <v>2281818</v>
      </c>
      <c r="Q537" s="51">
        <v>2281818</v>
      </c>
      <c r="R537" s="51">
        <v>2281818</v>
      </c>
      <c r="S537" s="51">
        <v>2281818</v>
      </c>
      <c r="T537" s="51">
        <v>2281818</v>
      </c>
    </row>
    <row r="538" spans="1:20" s="10" customFormat="1" ht="65.099999999999994" customHeight="1" x14ac:dyDescent="0.3">
      <c r="A538" s="13">
        <v>528</v>
      </c>
      <c r="B538" s="406"/>
      <c r="C538" s="55" t="s">
        <v>220</v>
      </c>
      <c r="D538" s="56" t="s">
        <v>209</v>
      </c>
      <c r="E538" s="54" t="s">
        <v>44</v>
      </c>
      <c r="F538" s="393"/>
      <c r="G538" s="376"/>
      <c r="H538" s="54" t="s">
        <v>44</v>
      </c>
      <c r="I538" s="55"/>
      <c r="J538" s="389"/>
      <c r="K538" s="388"/>
      <c r="L538" s="51">
        <v>1975400</v>
      </c>
      <c r="M538" s="51">
        <v>1975400</v>
      </c>
      <c r="N538" s="51">
        <v>1975400</v>
      </c>
      <c r="O538" s="51">
        <v>1975400</v>
      </c>
      <c r="P538" s="51">
        <v>1975400</v>
      </c>
      <c r="Q538" s="51">
        <v>1975400</v>
      </c>
      <c r="R538" s="51">
        <v>1975400</v>
      </c>
      <c r="S538" s="51">
        <v>1975400</v>
      </c>
      <c r="T538" s="51">
        <v>1975400</v>
      </c>
    </row>
    <row r="539" spans="1:20" s="10" customFormat="1" ht="65.099999999999994" customHeight="1" x14ac:dyDescent="0.3">
      <c r="A539" s="13">
        <v>529</v>
      </c>
      <c r="B539" s="406"/>
      <c r="C539" s="55" t="s">
        <v>250</v>
      </c>
      <c r="D539" s="56" t="s">
        <v>14</v>
      </c>
      <c r="E539" s="54" t="s">
        <v>44</v>
      </c>
      <c r="F539" s="393"/>
      <c r="G539" s="376"/>
      <c r="H539" s="54" t="s">
        <v>44</v>
      </c>
      <c r="I539" s="55"/>
      <c r="J539" s="389"/>
      <c r="K539" s="388"/>
      <c r="L539" s="51">
        <v>2281818</v>
      </c>
      <c r="M539" s="51">
        <v>2281818</v>
      </c>
      <c r="N539" s="51">
        <v>2281818</v>
      </c>
      <c r="O539" s="51">
        <v>2281818</v>
      </c>
      <c r="P539" s="51">
        <v>2281818</v>
      </c>
      <c r="Q539" s="51">
        <v>2281818</v>
      </c>
      <c r="R539" s="51">
        <v>2281818</v>
      </c>
      <c r="S539" s="51">
        <v>2281818</v>
      </c>
      <c r="T539" s="51">
        <v>2281818</v>
      </c>
    </row>
    <row r="540" spans="1:20" s="10" customFormat="1" ht="65.099999999999994" customHeight="1" x14ac:dyDescent="0.3">
      <c r="A540" s="13">
        <v>530</v>
      </c>
      <c r="B540" s="406"/>
      <c r="C540" s="55" t="s">
        <v>252</v>
      </c>
      <c r="D540" s="56" t="s">
        <v>209</v>
      </c>
      <c r="E540" s="54" t="s">
        <v>44</v>
      </c>
      <c r="F540" s="393"/>
      <c r="G540" s="376"/>
      <c r="H540" s="54" t="s">
        <v>44</v>
      </c>
      <c r="I540" s="55"/>
      <c r="J540" s="389"/>
      <c r="K540" s="388"/>
      <c r="L540" s="51">
        <v>7010000</v>
      </c>
      <c r="M540" s="51">
        <v>7010000</v>
      </c>
      <c r="N540" s="51">
        <v>7010000</v>
      </c>
      <c r="O540" s="51">
        <v>7010000</v>
      </c>
      <c r="P540" s="51">
        <v>7010000</v>
      </c>
      <c r="Q540" s="51">
        <v>7010000</v>
      </c>
      <c r="R540" s="51">
        <v>7010000</v>
      </c>
      <c r="S540" s="51">
        <v>7010000</v>
      </c>
      <c r="T540" s="51">
        <v>7010000</v>
      </c>
    </row>
    <row r="541" spans="1:20" s="10" customFormat="1" ht="112.5" customHeight="1" x14ac:dyDescent="0.3">
      <c r="A541" s="13">
        <v>531</v>
      </c>
      <c r="B541" s="406"/>
      <c r="C541" s="55" t="s">
        <v>253</v>
      </c>
      <c r="D541" s="56" t="s">
        <v>209</v>
      </c>
      <c r="E541" s="54" t="s">
        <v>44</v>
      </c>
      <c r="F541" s="393"/>
      <c r="G541" s="376"/>
      <c r="H541" s="54" t="s">
        <v>44</v>
      </c>
      <c r="I541" s="55"/>
      <c r="J541" s="389"/>
      <c r="K541" s="388"/>
      <c r="L541" s="51">
        <v>2409091</v>
      </c>
      <c r="M541" s="51">
        <v>2409091</v>
      </c>
      <c r="N541" s="51">
        <v>2409091</v>
      </c>
      <c r="O541" s="51">
        <v>2409091</v>
      </c>
      <c r="P541" s="51">
        <v>2409091</v>
      </c>
      <c r="Q541" s="51">
        <v>2409091</v>
      </c>
      <c r="R541" s="51">
        <v>2409091</v>
      </c>
      <c r="S541" s="51">
        <v>2409091</v>
      </c>
      <c r="T541" s="51">
        <v>2409091</v>
      </c>
    </row>
    <row r="542" spans="1:20" s="10" customFormat="1" ht="65.099999999999994" customHeight="1" x14ac:dyDescent="0.3">
      <c r="A542" s="13">
        <v>532</v>
      </c>
      <c r="B542" s="406"/>
      <c r="C542" s="55" t="s">
        <v>221</v>
      </c>
      <c r="D542" s="56" t="s">
        <v>14</v>
      </c>
      <c r="E542" s="55" t="s">
        <v>207</v>
      </c>
      <c r="F542" s="393" t="s">
        <v>256</v>
      </c>
      <c r="G542" s="376" t="s">
        <v>1263</v>
      </c>
      <c r="H542" s="55" t="s">
        <v>257</v>
      </c>
      <c r="I542" s="55"/>
      <c r="J542" s="389" t="s">
        <v>19</v>
      </c>
      <c r="K542" s="388" t="s">
        <v>280</v>
      </c>
      <c r="L542" s="51">
        <v>1512978</v>
      </c>
      <c r="M542" s="51">
        <v>1512978</v>
      </c>
      <c r="N542" s="51">
        <v>1512978</v>
      </c>
      <c r="O542" s="51">
        <v>1512978</v>
      </c>
      <c r="P542" s="51">
        <v>1512978</v>
      </c>
      <c r="Q542" s="51">
        <v>1512978</v>
      </c>
      <c r="R542" s="51">
        <v>1512978</v>
      </c>
      <c r="S542" s="51">
        <v>1512978</v>
      </c>
      <c r="T542" s="51">
        <v>1512978</v>
      </c>
    </row>
    <row r="543" spans="1:20" s="10" customFormat="1" ht="65.099999999999994" customHeight="1" x14ac:dyDescent="0.3">
      <c r="A543" s="13">
        <v>533</v>
      </c>
      <c r="B543" s="406"/>
      <c r="C543" s="55" t="s">
        <v>258</v>
      </c>
      <c r="D543" s="56" t="s">
        <v>14</v>
      </c>
      <c r="E543" s="55" t="s">
        <v>207</v>
      </c>
      <c r="F543" s="393"/>
      <c r="G543" s="376"/>
      <c r="H543" s="54" t="s">
        <v>44</v>
      </c>
      <c r="I543" s="55"/>
      <c r="J543" s="389"/>
      <c r="K543" s="415"/>
      <c r="L543" s="51">
        <v>2261292</v>
      </c>
      <c r="M543" s="51">
        <v>2261292</v>
      </c>
      <c r="N543" s="51">
        <v>2261292</v>
      </c>
      <c r="O543" s="51">
        <v>2261292</v>
      </c>
      <c r="P543" s="51">
        <v>2261292</v>
      </c>
      <c r="Q543" s="51">
        <v>2261292</v>
      </c>
      <c r="R543" s="51">
        <v>2261292</v>
      </c>
      <c r="S543" s="51">
        <v>2261292</v>
      </c>
      <c r="T543" s="51">
        <v>2261292</v>
      </c>
    </row>
    <row r="544" spans="1:20" s="10" customFormat="1" ht="65.099999999999994" customHeight="1" x14ac:dyDescent="0.3">
      <c r="A544" s="13">
        <v>534</v>
      </c>
      <c r="B544" s="406"/>
      <c r="C544" s="55" t="s">
        <v>208</v>
      </c>
      <c r="D544" s="56" t="s">
        <v>209</v>
      </c>
      <c r="E544" s="55" t="s">
        <v>207</v>
      </c>
      <c r="F544" s="393"/>
      <c r="G544" s="376"/>
      <c r="H544" s="54" t="s">
        <v>44</v>
      </c>
      <c r="I544" s="55"/>
      <c r="J544" s="389"/>
      <c r="K544" s="415"/>
      <c r="L544" s="51">
        <v>590000</v>
      </c>
      <c r="M544" s="51">
        <v>590000</v>
      </c>
      <c r="N544" s="51">
        <v>590000</v>
      </c>
      <c r="O544" s="51">
        <v>590000</v>
      </c>
      <c r="P544" s="51">
        <v>590000</v>
      </c>
      <c r="Q544" s="51">
        <v>590000</v>
      </c>
      <c r="R544" s="51">
        <v>590000</v>
      </c>
      <c r="S544" s="51">
        <v>590000</v>
      </c>
      <c r="T544" s="51">
        <v>590000</v>
      </c>
    </row>
    <row r="545" spans="1:20" s="10" customFormat="1" ht="65.099999999999994" customHeight="1" x14ac:dyDescent="0.3">
      <c r="A545" s="13">
        <v>535</v>
      </c>
      <c r="B545" s="406"/>
      <c r="C545" s="55" t="s">
        <v>259</v>
      </c>
      <c r="D545" s="56" t="s">
        <v>14</v>
      </c>
      <c r="E545" s="55" t="s">
        <v>207</v>
      </c>
      <c r="F545" s="393"/>
      <c r="G545" s="376"/>
      <c r="H545" s="54" t="s">
        <v>44</v>
      </c>
      <c r="I545" s="55"/>
      <c r="J545" s="389"/>
      <c r="K545" s="415"/>
      <c r="L545" s="51">
        <v>2268182</v>
      </c>
      <c r="M545" s="51">
        <v>2268182</v>
      </c>
      <c r="N545" s="51">
        <v>2268182</v>
      </c>
      <c r="O545" s="51">
        <v>2268182</v>
      </c>
      <c r="P545" s="51">
        <v>2268182</v>
      </c>
      <c r="Q545" s="51">
        <v>2268182</v>
      </c>
      <c r="R545" s="51">
        <v>2268182</v>
      </c>
      <c r="S545" s="51">
        <v>2268182</v>
      </c>
      <c r="T545" s="51">
        <v>2268182</v>
      </c>
    </row>
    <row r="546" spans="1:20" s="10" customFormat="1" ht="65.099999999999994" customHeight="1" x14ac:dyDescent="0.3">
      <c r="A546" s="13">
        <v>536</v>
      </c>
      <c r="B546" s="406"/>
      <c r="C546" s="55" t="s">
        <v>260</v>
      </c>
      <c r="D546" s="56" t="s">
        <v>209</v>
      </c>
      <c r="E546" s="55" t="s">
        <v>207</v>
      </c>
      <c r="F546" s="393"/>
      <c r="G546" s="376"/>
      <c r="H546" s="54" t="s">
        <v>44</v>
      </c>
      <c r="I546" s="55"/>
      <c r="J546" s="389"/>
      <c r="K546" s="415"/>
      <c r="L546" s="51">
        <v>650000</v>
      </c>
      <c r="M546" s="51">
        <v>650000</v>
      </c>
      <c r="N546" s="51">
        <v>650000</v>
      </c>
      <c r="O546" s="51">
        <v>650000</v>
      </c>
      <c r="P546" s="51">
        <v>650000</v>
      </c>
      <c r="Q546" s="51">
        <v>650000</v>
      </c>
      <c r="R546" s="51">
        <v>650000</v>
      </c>
      <c r="S546" s="51">
        <v>650000</v>
      </c>
      <c r="T546" s="51">
        <v>650000</v>
      </c>
    </row>
    <row r="547" spans="1:20" s="10" customFormat="1" ht="65.099999999999994" customHeight="1" x14ac:dyDescent="0.3">
      <c r="A547" s="13">
        <v>537</v>
      </c>
      <c r="B547" s="406"/>
      <c r="C547" s="55" t="s">
        <v>224</v>
      </c>
      <c r="D547" s="56" t="s">
        <v>209</v>
      </c>
      <c r="E547" s="55" t="s">
        <v>207</v>
      </c>
      <c r="F547" s="393"/>
      <c r="G547" s="376"/>
      <c r="H547" s="54" t="s">
        <v>44</v>
      </c>
      <c r="I547" s="55"/>
      <c r="J547" s="389"/>
      <c r="K547" s="415"/>
      <c r="L547" s="51">
        <v>1135000</v>
      </c>
      <c r="M547" s="51">
        <v>1135000</v>
      </c>
      <c r="N547" s="51">
        <v>1135000</v>
      </c>
      <c r="O547" s="51">
        <v>1135000</v>
      </c>
      <c r="P547" s="51">
        <v>1135000</v>
      </c>
      <c r="Q547" s="51">
        <v>1135000</v>
      </c>
      <c r="R547" s="51">
        <v>1135000</v>
      </c>
      <c r="S547" s="51">
        <v>1135000</v>
      </c>
      <c r="T547" s="51">
        <v>1135000</v>
      </c>
    </row>
    <row r="548" spans="1:20" s="10" customFormat="1" ht="65.099999999999994" customHeight="1" x14ac:dyDescent="0.3">
      <c r="A548" s="13">
        <v>538</v>
      </c>
      <c r="B548" s="406"/>
      <c r="C548" s="55" t="s">
        <v>261</v>
      </c>
      <c r="D548" s="56" t="s">
        <v>14</v>
      </c>
      <c r="E548" s="55" t="s">
        <v>207</v>
      </c>
      <c r="F548" s="393"/>
      <c r="G548" s="376"/>
      <c r="H548" s="54" t="s">
        <v>44</v>
      </c>
      <c r="I548" s="55"/>
      <c r="J548" s="389"/>
      <c r="K548" s="415"/>
      <c r="L548" s="51">
        <v>2470876</v>
      </c>
      <c r="M548" s="51">
        <v>2470876</v>
      </c>
      <c r="N548" s="51">
        <v>2470876</v>
      </c>
      <c r="O548" s="51">
        <v>2470876</v>
      </c>
      <c r="P548" s="51">
        <v>2470876</v>
      </c>
      <c r="Q548" s="51">
        <v>2470876</v>
      </c>
      <c r="R548" s="51">
        <v>2470876</v>
      </c>
      <c r="S548" s="51">
        <v>2470876</v>
      </c>
      <c r="T548" s="51">
        <v>2470876</v>
      </c>
    </row>
    <row r="549" spans="1:20" s="10" customFormat="1" ht="65.099999999999994" customHeight="1" x14ac:dyDescent="0.3">
      <c r="A549" s="13">
        <v>539</v>
      </c>
      <c r="B549" s="406"/>
      <c r="C549" s="55" t="s">
        <v>211</v>
      </c>
      <c r="D549" s="56" t="s">
        <v>209</v>
      </c>
      <c r="E549" s="55" t="s">
        <v>207</v>
      </c>
      <c r="F549" s="393"/>
      <c r="G549" s="376"/>
      <c r="H549" s="54" t="s">
        <v>44</v>
      </c>
      <c r="I549" s="55"/>
      <c r="J549" s="389"/>
      <c r="K549" s="415"/>
      <c r="L549" s="51">
        <v>1490000</v>
      </c>
      <c r="M549" s="51">
        <v>1490000</v>
      </c>
      <c r="N549" s="51">
        <v>1490000</v>
      </c>
      <c r="O549" s="51">
        <v>1490000</v>
      </c>
      <c r="P549" s="51">
        <v>1490000</v>
      </c>
      <c r="Q549" s="51">
        <v>1490000</v>
      </c>
      <c r="R549" s="51">
        <v>1490000</v>
      </c>
      <c r="S549" s="51">
        <v>1490000</v>
      </c>
      <c r="T549" s="51">
        <v>1490000</v>
      </c>
    </row>
    <row r="550" spans="1:20" s="10" customFormat="1" ht="65.099999999999994" customHeight="1" x14ac:dyDescent="0.3">
      <c r="A550" s="13">
        <v>540</v>
      </c>
      <c r="B550" s="406"/>
      <c r="C550" s="55" t="s">
        <v>212</v>
      </c>
      <c r="D550" s="56" t="s">
        <v>209</v>
      </c>
      <c r="E550" s="55" t="s">
        <v>207</v>
      </c>
      <c r="F550" s="393"/>
      <c r="G550" s="376"/>
      <c r="H550" s="54" t="s">
        <v>44</v>
      </c>
      <c r="I550" s="55"/>
      <c r="J550" s="389"/>
      <c r="K550" s="415"/>
      <c r="L550" s="51">
        <v>2150000</v>
      </c>
      <c r="M550" s="51">
        <v>2150000</v>
      </c>
      <c r="N550" s="51">
        <v>2150000</v>
      </c>
      <c r="O550" s="51">
        <v>2150000</v>
      </c>
      <c r="P550" s="51">
        <v>2150000</v>
      </c>
      <c r="Q550" s="51">
        <v>2150000</v>
      </c>
      <c r="R550" s="51">
        <v>2150000</v>
      </c>
      <c r="S550" s="51">
        <v>2150000</v>
      </c>
      <c r="T550" s="51">
        <v>2150000</v>
      </c>
    </row>
    <row r="551" spans="1:20" s="10" customFormat="1" ht="65.099999999999994" customHeight="1" x14ac:dyDescent="0.3">
      <c r="A551" s="13">
        <v>541</v>
      </c>
      <c r="B551" s="406"/>
      <c r="C551" s="55" t="s">
        <v>225</v>
      </c>
      <c r="D551" s="56" t="s">
        <v>209</v>
      </c>
      <c r="E551" s="55" t="s">
        <v>207</v>
      </c>
      <c r="F551" s="393"/>
      <c r="G551" s="376"/>
      <c r="H551" s="54" t="s">
        <v>44</v>
      </c>
      <c r="I551" s="55"/>
      <c r="J551" s="389"/>
      <c r="K551" s="415"/>
      <c r="L551" s="51">
        <v>6030000</v>
      </c>
      <c r="M551" s="51">
        <v>6030000</v>
      </c>
      <c r="N551" s="51">
        <v>6030000</v>
      </c>
      <c r="O551" s="51">
        <v>6030000</v>
      </c>
      <c r="P551" s="51">
        <v>6030000</v>
      </c>
      <c r="Q551" s="51">
        <v>6030000</v>
      </c>
      <c r="R551" s="51">
        <v>6030000</v>
      </c>
      <c r="S551" s="51">
        <v>6030000</v>
      </c>
      <c r="T551" s="51">
        <v>6030000</v>
      </c>
    </row>
    <row r="552" spans="1:20" s="10" customFormat="1" ht="65.099999999999994" customHeight="1" x14ac:dyDescent="0.3">
      <c r="A552" s="13">
        <v>542</v>
      </c>
      <c r="B552" s="406"/>
      <c r="C552" s="55" t="s">
        <v>262</v>
      </c>
      <c r="D552" s="56" t="s">
        <v>14</v>
      </c>
      <c r="E552" s="55" t="s">
        <v>207</v>
      </c>
      <c r="F552" s="393"/>
      <c r="G552" s="376"/>
      <c r="H552" s="54" t="s">
        <v>44</v>
      </c>
      <c r="I552" s="55"/>
      <c r="J552" s="389"/>
      <c r="K552" s="415"/>
      <c r="L552" s="51">
        <v>2418148</v>
      </c>
      <c r="M552" s="51">
        <v>2418148</v>
      </c>
      <c r="N552" s="51">
        <v>2418148</v>
      </c>
      <c r="O552" s="51">
        <v>2418148</v>
      </c>
      <c r="P552" s="51">
        <v>2418148</v>
      </c>
      <c r="Q552" s="51">
        <v>2418148</v>
      </c>
      <c r="R552" s="51">
        <v>2418148</v>
      </c>
      <c r="S552" s="51">
        <v>2418148</v>
      </c>
      <c r="T552" s="51">
        <v>2418148</v>
      </c>
    </row>
    <row r="553" spans="1:20" s="10" customFormat="1" ht="65.099999999999994" customHeight="1" x14ac:dyDescent="0.3">
      <c r="A553" s="13">
        <v>543</v>
      </c>
      <c r="B553" s="406"/>
      <c r="C553" s="55" t="s">
        <v>213</v>
      </c>
      <c r="D553" s="56" t="s">
        <v>209</v>
      </c>
      <c r="E553" s="55" t="s">
        <v>263</v>
      </c>
      <c r="F553" s="393"/>
      <c r="G553" s="376"/>
      <c r="H553" s="54" t="s">
        <v>44</v>
      </c>
      <c r="I553" s="55"/>
      <c r="J553" s="389"/>
      <c r="K553" s="415"/>
      <c r="L553" s="51">
        <v>1425000</v>
      </c>
      <c r="M553" s="51">
        <v>1425000</v>
      </c>
      <c r="N553" s="51">
        <v>1425000</v>
      </c>
      <c r="O553" s="51">
        <v>1425000</v>
      </c>
      <c r="P553" s="51">
        <v>1425000</v>
      </c>
      <c r="Q553" s="51">
        <v>1425000</v>
      </c>
      <c r="R553" s="51">
        <v>1425000</v>
      </c>
      <c r="S553" s="51">
        <v>1425000</v>
      </c>
      <c r="T553" s="51">
        <v>1425000</v>
      </c>
    </row>
    <row r="554" spans="1:20" s="10" customFormat="1" ht="65.099999999999994" customHeight="1" x14ac:dyDescent="0.3">
      <c r="A554" s="13">
        <v>544</v>
      </c>
      <c r="B554" s="406"/>
      <c r="C554" s="55" t="s">
        <v>265</v>
      </c>
      <c r="D554" s="56" t="s">
        <v>14</v>
      </c>
      <c r="E554" s="55" t="s">
        <v>266</v>
      </c>
      <c r="F554" s="393" t="s">
        <v>264</v>
      </c>
      <c r="G554" s="376"/>
      <c r="H554" s="54" t="s">
        <v>44</v>
      </c>
      <c r="I554" s="55"/>
      <c r="J554" s="389"/>
      <c r="K554" s="415"/>
      <c r="L554" s="51">
        <v>1720840</v>
      </c>
      <c r="M554" s="51">
        <v>1720840</v>
      </c>
      <c r="N554" s="51">
        <v>1720840</v>
      </c>
      <c r="O554" s="51">
        <v>1720840</v>
      </c>
      <c r="P554" s="51">
        <v>1720840</v>
      </c>
      <c r="Q554" s="51">
        <v>1720840</v>
      </c>
      <c r="R554" s="51">
        <v>1720840</v>
      </c>
      <c r="S554" s="51">
        <v>1720840</v>
      </c>
      <c r="T554" s="51">
        <v>1720840</v>
      </c>
    </row>
    <row r="555" spans="1:20" s="10" customFormat="1" ht="99.75" customHeight="1" x14ac:dyDescent="0.3">
      <c r="A555" s="13">
        <v>545</v>
      </c>
      <c r="B555" s="406"/>
      <c r="C555" s="55" t="s">
        <v>267</v>
      </c>
      <c r="D555" s="56" t="s">
        <v>14</v>
      </c>
      <c r="E555" s="55" t="s">
        <v>266</v>
      </c>
      <c r="F555" s="393"/>
      <c r="G555" s="376"/>
      <c r="H555" s="54" t="s">
        <v>44</v>
      </c>
      <c r="I555" s="55"/>
      <c r="J555" s="389"/>
      <c r="K555" s="415"/>
      <c r="L555" s="51">
        <v>2722494</v>
      </c>
      <c r="M555" s="51">
        <v>2722494</v>
      </c>
      <c r="N555" s="51">
        <v>2722494</v>
      </c>
      <c r="O555" s="51">
        <v>2722494</v>
      </c>
      <c r="P555" s="51">
        <v>2722494</v>
      </c>
      <c r="Q555" s="51">
        <v>2722494</v>
      </c>
      <c r="R555" s="51">
        <v>2722494</v>
      </c>
      <c r="S555" s="51">
        <v>2722494</v>
      </c>
      <c r="T555" s="51">
        <v>2722494</v>
      </c>
    </row>
    <row r="556" spans="1:20" s="10" customFormat="1" ht="65.099999999999994" customHeight="1" x14ac:dyDescent="0.3">
      <c r="A556" s="13">
        <v>546</v>
      </c>
      <c r="B556" s="406"/>
      <c r="C556" s="55" t="s">
        <v>268</v>
      </c>
      <c r="D556" s="56" t="s">
        <v>209</v>
      </c>
      <c r="E556" s="55" t="s">
        <v>266</v>
      </c>
      <c r="F556" s="393"/>
      <c r="G556" s="376"/>
      <c r="H556" s="54" t="s">
        <v>44</v>
      </c>
      <c r="I556" s="55"/>
      <c r="J556" s="389"/>
      <c r="K556" s="415"/>
      <c r="L556" s="51">
        <v>954545</v>
      </c>
      <c r="M556" s="51">
        <v>954545</v>
      </c>
      <c r="N556" s="51">
        <v>954545</v>
      </c>
      <c r="O556" s="51">
        <v>954545</v>
      </c>
      <c r="P556" s="51">
        <v>954545</v>
      </c>
      <c r="Q556" s="51">
        <v>954545</v>
      </c>
      <c r="R556" s="51">
        <v>954545</v>
      </c>
      <c r="S556" s="51">
        <v>954545</v>
      </c>
      <c r="T556" s="51">
        <v>954545</v>
      </c>
    </row>
    <row r="557" spans="1:20" s="10" customFormat="1" ht="65.099999999999994" customHeight="1" x14ac:dyDescent="0.3">
      <c r="A557" s="13">
        <v>547</v>
      </c>
      <c r="B557" s="406"/>
      <c r="C557" s="55" t="s">
        <v>269</v>
      </c>
      <c r="D557" s="56" t="s">
        <v>209</v>
      </c>
      <c r="E557" s="55" t="s">
        <v>266</v>
      </c>
      <c r="F557" s="393"/>
      <c r="G557" s="376"/>
      <c r="H557" s="54" t="s">
        <v>44</v>
      </c>
      <c r="I557" s="55"/>
      <c r="J557" s="389"/>
      <c r="K557" s="415"/>
      <c r="L557" s="51">
        <v>2061818.1</v>
      </c>
      <c r="M557" s="51">
        <v>2061818.1</v>
      </c>
      <c r="N557" s="51">
        <v>2061818.1</v>
      </c>
      <c r="O557" s="51">
        <v>2061818.1</v>
      </c>
      <c r="P557" s="51">
        <v>2061818.1</v>
      </c>
      <c r="Q557" s="51">
        <v>2061818.1</v>
      </c>
      <c r="R557" s="51">
        <v>2061818.1</v>
      </c>
      <c r="S557" s="51">
        <v>2061818.1</v>
      </c>
      <c r="T557" s="51">
        <v>2061818.1</v>
      </c>
    </row>
    <row r="558" spans="1:20" s="10" customFormat="1" ht="65.099999999999994" customHeight="1" x14ac:dyDescent="0.3">
      <c r="A558" s="13">
        <v>548</v>
      </c>
      <c r="B558" s="406"/>
      <c r="C558" s="55" t="s">
        <v>270</v>
      </c>
      <c r="D558" s="56" t="s">
        <v>14</v>
      </c>
      <c r="E558" s="55" t="s">
        <v>266</v>
      </c>
      <c r="F558" s="393"/>
      <c r="G558" s="376"/>
      <c r="H558" s="54" t="s">
        <v>44</v>
      </c>
      <c r="I558" s="55"/>
      <c r="J558" s="389"/>
      <c r="K558" s="415"/>
      <c r="L558" s="51">
        <v>2580191</v>
      </c>
      <c r="M558" s="51">
        <v>2580191</v>
      </c>
      <c r="N558" s="51">
        <v>2580191</v>
      </c>
      <c r="O558" s="51">
        <v>2580191</v>
      </c>
      <c r="P558" s="51">
        <v>2580191</v>
      </c>
      <c r="Q558" s="51">
        <v>2580191</v>
      </c>
      <c r="R558" s="51">
        <v>2580191</v>
      </c>
      <c r="S558" s="51">
        <v>2580191</v>
      </c>
      <c r="T558" s="51">
        <v>2580191</v>
      </c>
    </row>
    <row r="559" spans="1:20" s="10" customFormat="1" ht="65.099999999999994" customHeight="1" x14ac:dyDescent="0.3">
      <c r="A559" s="13">
        <v>549</v>
      </c>
      <c r="B559" s="406"/>
      <c r="C559" s="55" t="s">
        <v>271</v>
      </c>
      <c r="D559" s="56" t="s">
        <v>209</v>
      </c>
      <c r="E559" s="55" t="s">
        <v>266</v>
      </c>
      <c r="F559" s="393"/>
      <c r="G559" s="376"/>
      <c r="H559" s="54" t="s">
        <v>44</v>
      </c>
      <c r="I559" s="55"/>
      <c r="J559" s="389"/>
      <c r="K559" s="415"/>
      <c r="L559" s="51">
        <v>993182.25</v>
      </c>
      <c r="M559" s="51">
        <v>993182.25</v>
      </c>
      <c r="N559" s="51">
        <v>993182.25</v>
      </c>
      <c r="O559" s="51">
        <v>993182.25</v>
      </c>
      <c r="P559" s="51">
        <v>993182.25</v>
      </c>
      <c r="Q559" s="51">
        <v>993182.25</v>
      </c>
      <c r="R559" s="51">
        <v>993182.25</v>
      </c>
      <c r="S559" s="51">
        <v>993182.25</v>
      </c>
      <c r="T559" s="51">
        <v>993182.25</v>
      </c>
    </row>
    <row r="560" spans="1:20" s="10" customFormat="1" ht="65.099999999999994" customHeight="1" x14ac:dyDescent="0.3">
      <c r="A560" s="13">
        <v>550</v>
      </c>
      <c r="B560" s="406"/>
      <c r="C560" s="55" t="s">
        <v>272</v>
      </c>
      <c r="D560" s="56" t="s">
        <v>209</v>
      </c>
      <c r="E560" s="55" t="s">
        <v>266</v>
      </c>
      <c r="F560" s="393"/>
      <c r="G560" s="376"/>
      <c r="H560" s="54" t="s">
        <v>44</v>
      </c>
      <c r="I560" s="55"/>
      <c r="J560" s="389"/>
      <c r="K560" s="415"/>
      <c r="L560" s="51">
        <v>1174545</v>
      </c>
      <c r="M560" s="51">
        <v>1174545</v>
      </c>
      <c r="N560" s="51">
        <v>1174545</v>
      </c>
      <c r="O560" s="51">
        <v>1174545</v>
      </c>
      <c r="P560" s="51">
        <v>1174545</v>
      </c>
      <c r="Q560" s="51">
        <v>1174545</v>
      </c>
      <c r="R560" s="51">
        <v>1174545</v>
      </c>
      <c r="S560" s="51">
        <v>1174545</v>
      </c>
      <c r="T560" s="51">
        <v>1174545</v>
      </c>
    </row>
    <row r="561" spans="1:20" s="10" customFormat="1" ht="65.099999999999994" customHeight="1" x14ac:dyDescent="0.3">
      <c r="A561" s="13">
        <v>551</v>
      </c>
      <c r="B561" s="406"/>
      <c r="C561" s="55" t="s">
        <v>273</v>
      </c>
      <c r="D561" s="56" t="s">
        <v>14</v>
      </c>
      <c r="E561" s="55" t="s">
        <v>266</v>
      </c>
      <c r="F561" s="393"/>
      <c r="G561" s="376"/>
      <c r="H561" s="54" t="s">
        <v>44</v>
      </c>
      <c r="I561" s="55"/>
      <c r="J561" s="389"/>
      <c r="K561" s="415"/>
      <c r="L561" s="51">
        <v>2964821</v>
      </c>
      <c r="M561" s="51">
        <v>2964821</v>
      </c>
      <c r="N561" s="51">
        <v>2964821</v>
      </c>
      <c r="O561" s="51">
        <v>2964821</v>
      </c>
      <c r="P561" s="51">
        <v>2964821</v>
      </c>
      <c r="Q561" s="51">
        <v>2964821</v>
      </c>
      <c r="R561" s="51">
        <v>2964821</v>
      </c>
      <c r="S561" s="51">
        <v>2964821</v>
      </c>
      <c r="T561" s="51">
        <v>2964821</v>
      </c>
    </row>
    <row r="562" spans="1:20" s="10" customFormat="1" ht="65.099999999999994" customHeight="1" x14ac:dyDescent="0.3">
      <c r="A562" s="13">
        <v>552</v>
      </c>
      <c r="B562" s="406"/>
      <c r="C562" s="55" t="s">
        <v>216</v>
      </c>
      <c r="D562" s="56" t="s">
        <v>209</v>
      </c>
      <c r="E562" s="55" t="s">
        <v>266</v>
      </c>
      <c r="F562" s="393"/>
      <c r="G562" s="376"/>
      <c r="H562" s="54" t="s">
        <v>44</v>
      </c>
      <c r="I562" s="55"/>
      <c r="J562" s="389"/>
      <c r="K562" s="415"/>
      <c r="L562" s="51">
        <v>2029000</v>
      </c>
      <c r="M562" s="51">
        <v>2029000</v>
      </c>
      <c r="N562" s="51">
        <v>2029000</v>
      </c>
      <c r="O562" s="51">
        <v>2029000</v>
      </c>
      <c r="P562" s="51">
        <v>2029000</v>
      </c>
      <c r="Q562" s="51">
        <v>2029000</v>
      </c>
      <c r="R562" s="51">
        <v>2029000</v>
      </c>
      <c r="S562" s="51">
        <v>2029000</v>
      </c>
      <c r="T562" s="51">
        <v>2029000</v>
      </c>
    </row>
    <row r="563" spans="1:20" s="10" customFormat="1" ht="65.099999999999994" customHeight="1" x14ac:dyDescent="0.3">
      <c r="A563" s="13">
        <v>553</v>
      </c>
      <c r="B563" s="406"/>
      <c r="C563" s="55" t="s">
        <v>217</v>
      </c>
      <c r="D563" s="56" t="s">
        <v>209</v>
      </c>
      <c r="E563" s="55" t="s">
        <v>266</v>
      </c>
      <c r="F563" s="393"/>
      <c r="G563" s="376"/>
      <c r="H563" s="54" t="s">
        <v>44</v>
      </c>
      <c r="I563" s="55"/>
      <c r="J563" s="389"/>
      <c r="K563" s="415"/>
      <c r="L563" s="51">
        <v>3185000</v>
      </c>
      <c r="M563" s="51">
        <v>3185000</v>
      </c>
      <c r="N563" s="51">
        <v>3185000</v>
      </c>
      <c r="O563" s="51">
        <v>3185000</v>
      </c>
      <c r="P563" s="51">
        <v>3185000</v>
      </c>
      <c r="Q563" s="51">
        <v>3185000</v>
      </c>
      <c r="R563" s="51">
        <v>3185000</v>
      </c>
      <c r="S563" s="51">
        <v>3185000</v>
      </c>
      <c r="T563" s="51">
        <v>3185000</v>
      </c>
    </row>
    <row r="564" spans="1:20" s="10" customFormat="1" ht="65.099999999999994" customHeight="1" x14ac:dyDescent="0.3">
      <c r="A564" s="13">
        <v>554</v>
      </c>
      <c r="B564" s="406"/>
      <c r="C564" s="55" t="s">
        <v>274</v>
      </c>
      <c r="D564" s="56" t="s">
        <v>209</v>
      </c>
      <c r="E564" s="55" t="s">
        <v>266</v>
      </c>
      <c r="F564" s="393"/>
      <c r="G564" s="376"/>
      <c r="H564" s="54" t="s">
        <v>44</v>
      </c>
      <c r="I564" s="55"/>
      <c r="J564" s="389"/>
      <c r="K564" s="415"/>
      <c r="L564" s="51">
        <v>6254000</v>
      </c>
      <c r="M564" s="51">
        <v>6254000</v>
      </c>
      <c r="N564" s="51">
        <v>6254000</v>
      </c>
      <c r="O564" s="51">
        <v>6254000</v>
      </c>
      <c r="P564" s="51">
        <v>6254000</v>
      </c>
      <c r="Q564" s="51">
        <v>6254000</v>
      </c>
      <c r="R564" s="51">
        <v>6254000</v>
      </c>
      <c r="S564" s="51">
        <v>6254000</v>
      </c>
      <c r="T564" s="51">
        <v>6254000</v>
      </c>
    </row>
    <row r="565" spans="1:20" s="10" customFormat="1" ht="65.099999999999994" customHeight="1" x14ac:dyDescent="0.3">
      <c r="A565" s="13">
        <v>555</v>
      </c>
      <c r="B565" s="406"/>
      <c r="C565" s="55" t="s">
        <v>275</v>
      </c>
      <c r="D565" s="56" t="s">
        <v>14</v>
      </c>
      <c r="E565" s="55" t="s">
        <v>266</v>
      </c>
      <c r="F565" s="393"/>
      <c r="G565" s="376"/>
      <c r="H565" s="54" t="s">
        <v>44</v>
      </c>
      <c r="I565" s="55"/>
      <c r="J565" s="389"/>
      <c r="K565" s="415"/>
      <c r="L565" s="51">
        <v>3045396</v>
      </c>
      <c r="M565" s="51">
        <v>3045396</v>
      </c>
      <c r="N565" s="51">
        <v>3045396</v>
      </c>
      <c r="O565" s="51">
        <v>3045396</v>
      </c>
      <c r="P565" s="51">
        <v>3045396</v>
      </c>
      <c r="Q565" s="51">
        <v>3045396</v>
      </c>
      <c r="R565" s="51">
        <v>3045396</v>
      </c>
      <c r="S565" s="51">
        <v>3045396</v>
      </c>
      <c r="T565" s="51">
        <v>3045396</v>
      </c>
    </row>
    <row r="566" spans="1:20" s="10" customFormat="1" ht="65.099999999999994" customHeight="1" x14ac:dyDescent="0.3">
      <c r="A566" s="13">
        <v>556</v>
      </c>
      <c r="B566" s="406"/>
      <c r="C566" s="55" t="s">
        <v>276</v>
      </c>
      <c r="D566" s="56" t="s">
        <v>209</v>
      </c>
      <c r="E566" s="55" t="s">
        <v>266</v>
      </c>
      <c r="F566" s="393"/>
      <c r="G566" s="376"/>
      <c r="H566" s="54" t="s">
        <v>44</v>
      </c>
      <c r="I566" s="55"/>
      <c r="J566" s="389"/>
      <c r="K566" s="415"/>
      <c r="L566" s="51">
        <v>8315000</v>
      </c>
      <c r="M566" s="51">
        <v>8315000</v>
      </c>
      <c r="N566" s="51">
        <v>8315000</v>
      </c>
      <c r="O566" s="51">
        <v>8315000</v>
      </c>
      <c r="P566" s="51">
        <v>8315000</v>
      </c>
      <c r="Q566" s="51">
        <v>8315000</v>
      </c>
      <c r="R566" s="51">
        <v>8315000</v>
      </c>
      <c r="S566" s="51">
        <v>8315000</v>
      </c>
      <c r="T566" s="51">
        <v>8315000</v>
      </c>
    </row>
    <row r="567" spans="1:20" s="10" customFormat="1" ht="99.75" customHeight="1" x14ac:dyDescent="0.3">
      <c r="A567" s="13">
        <v>557</v>
      </c>
      <c r="B567" s="406"/>
      <c r="C567" s="55" t="s">
        <v>277</v>
      </c>
      <c r="D567" s="56" t="s">
        <v>14</v>
      </c>
      <c r="E567" s="55" t="s">
        <v>266</v>
      </c>
      <c r="F567" s="393"/>
      <c r="G567" s="376"/>
      <c r="H567" s="54" t="s">
        <v>44</v>
      </c>
      <c r="I567" s="55"/>
      <c r="J567" s="389"/>
      <c r="K567" s="415"/>
      <c r="L567" s="51">
        <v>3100829</v>
      </c>
      <c r="M567" s="51">
        <v>3100829</v>
      </c>
      <c r="N567" s="51">
        <v>3100829</v>
      </c>
      <c r="O567" s="51">
        <v>3100829</v>
      </c>
      <c r="P567" s="51">
        <v>3100829</v>
      </c>
      <c r="Q567" s="51">
        <v>3100829</v>
      </c>
      <c r="R567" s="51">
        <v>3100829</v>
      </c>
      <c r="S567" s="51">
        <v>3100829</v>
      </c>
      <c r="T567" s="51">
        <v>3100829</v>
      </c>
    </row>
    <row r="568" spans="1:20" s="10" customFormat="1" ht="65.099999999999994" customHeight="1" x14ac:dyDescent="0.3">
      <c r="A568" s="13">
        <v>558</v>
      </c>
      <c r="B568" s="406"/>
      <c r="C568" s="55" t="s">
        <v>265</v>
      </c>
      <c r="D568" s="56" t="s">
        <v>14</v>
      </c>
      <c r="E568" s="55" t="s">
        <v>266</v>
      </c>
      <c r="F568" s="393" t="s">
        <v>278</v>
      </c>
      <c r="G568" s="376"/>
      <c r="H568" s="55" t="s">
        <v>17</v>
      </c>
      <c r="I568" s="55"/>
      <c r="J568" s="389"/>
      <c r="K568" s="415"/>
      <c r="L568" s="51">
        <v>1606859</v>
      </c>
      <c r="M568" s="51">
        <v>1606859</v>
      </c>
      <c r="N568" s="51">
        <v>1606859</v>
      </c>
      <c r="O568" s="51">
        <v>1606859</v>
      </c>
      <c r="P568" s="51">
        <v>1606859</v>
      </c>
      <c r="Q568" s="51">
        <v>1606859</v>
      </c>
      <c r="R568" s="51">
        <v>1606859</v>
      </c>
      <c r="S568" s="51">
        <v>1606859</v>
      </c>
      <c r="T568" s="51">
        <v>1606859</v>
      </c>
    </row>
    <row r="569" spans="1:20" s="10" customFormat="1" ht="97.5" customHeight="1" x14ac:dyDescent="0.3">
      <c r="A569" s="13">
        <v>559</v>
      </c>
      <c r="B569" s="406"/>
      <c r="C569" s="55" t="s">
        <v>267</v>
      </c>
      <c r="D569" s="56" t="s">
        <v>14</v>
      </c>
      <c r="E569" s="55" t="s">
        <v>266</v>
      </c>
      <c r="F569" s="393"/>
      <c r="G569" s="376"/>
      <c r="H569" s="54" t="s">
        <v>44</v>
      </c>
      <c r="I569" s="55"/>
      <c r="J569" s="389"/>
      <c r="K569" s="415"/>
      <c r="L569" s="51">
        <v>2487627</v>
      </c>
      <c r="M569" s="51">
        <v>2487627</v>
      </c>
      <c r="N569" s="51">
        <v>2487627</v>
      </c>
      <c r="O569" s="51">
        <v>2487627</v>
      </c>
      <c r="P569" s="51">
        <v>2487627</v>
      </c>
      <c r="Q569" s="51">
        <v>2487627</v>
      </c>
      <c r="R569" s="51">
        <v>2487627</v>
      </c>
      <c r="S569" s="51">
        <v>2487627</v>
      </c>
      <c r="T569" s="51">
        <v>2487627</v>
      </c>
    </row>
    <row r="570" spans="1:20" s="10" customFormat="1" ht="65.099999999999994" customHeight="1" x14ac:dyDescent="0.3">
      <c r="A570" s="13">
        <v>560</v>
      </c>
      <c r="B570" s="406"/>
      <c r="C570" s="55" t="s">
        <v>268</v>
      </c>
      <c r="D570" s="56" t="s">
        <v>209</v>
      </c>
      <c r="E570" s="55" t="s">
        <v>266</v>
      </c>
      <c r="F570" s="393"/>
      <c r="G570" s="376"/>
      <c r="H570" s="55" t="s">
        <v>257</v>
      </c>
      <c r="I570" s="55"/>
      <c r="J570" s="389"/>
      <c r="K570" s="415"/>
      <c r="L570" s="51">
        <v>954545</v>
      </c>
      <c r="M570" s="51">
        <v>954545</v>
      </c>
      <c r="N570" s="51">
        <v>954545</v>
      </c>
      <c r="O570" s="51">
        <v>954545</v>
      </c>
      <c r="P570" s="51">
        <v>954545</v>
      </c>
      <c r="Q570" s="51">
        <v>954545</v>
      </c>
      <c r="R570" s="51">
        <v>954545</v>
      </c>
      <c r="S570" s="51">
        <v>954545</v>
      </c>
      <c r="T570" s="51">
        <v>954545</v>
      </c>
    </row>
    <row r="571" spans="1:20" s="10" customFormat="1" ht="65.099999999999994" customHeight="1" x14ac:dyDescent="0.3">
      <c r="A571" s="13">
        <v>561</v>
      </c>
      <c r="B571" s="406"/>
      <c r="C571" s="55" t="s">
        <v>269</v>
      </c>
      <c r="D571" s="56" t="s">
        <v>209</v>
      </c>
      <c r="E571" s="55" t="s">
        <v>266</v>
      </c>
      <c r="F571" s="393"/>
      <c r="G571" s="376"/>
      <c r="H571" s="54" t="s">
        <v>44</v>
      </c>
      <c r="I571" s="55"/>
      <c r="J571" s="389"/>
      <c r="K571" s="415"/>
      <c r="L571" s="51">
        <v>2061818.1</v>
      </c>
      <c r="M571" s="51">
        <v>2061818.1</v>
      </c>
      <c r="N571" s="51">
        <v>2061818.1</v>
      </c>
      <c r="O571" s="51">
        <v>2061818.1</v>
      </c>
      <c r="P571" s="51">
        <v>2061818.1</v>
      </c>
      <c r="Q571" s="51">
        <v>2061818.1</v>
      </c>
      <c r="R571" s="51">
        <v>2061818.1</v>
      </c>
      <c r="S571" s="51">
        <v>2061818.1</v>
      </c>
      <c r="T571" s="51">
        <v>2061818.1</v>
      </c>
    </row>
    <row r="572" spans="1:20" s="10" customFormat="1" ht="65.099999999999994" customHeight="1" x14ac:dyDescent="0.3">
      <c r="A572" s="13">
        <v>562</v>
      </c>
      <c r="B572" s="406"/>
      <c r="C572" s="55" t="s">
        <v>270</v>
      </c>
      <c r="D572" s="56" t="s">
        <v>14</v>
      </c>
      <c r="E572" s="55" t="s">
        <v>266</v>
      </c>
      <c r="F572" s="393"/>
      <c r="G572" s="376"/>
      <c r="H572" s="55" t="s">
        <v>17</v>
      </c>
      <c r="I572" s="55"/>
      <c r="J572" s="389"/>
      <c r="K572" s="415"/>
      <c r="L572" s="51">
        <v>2314670</v>
      </c>
      <c r="M572" s="51">
        <v>2314670</v>
      </c>
      <c r="N572" s="51">
        <v>2314670</v>
      </c>
      <c r="O572" s="51">
        <v>2314670</v>
      </c>
      <c r="P572" s="51">
        <v>2314670</v>
      </c>
      <c r="Q572" s="51">
        <v>2314670</v>
      </c>
      <c r="R572" s="51">
        <v>2314670</v>
      </c>
      <c r="S572" s="51">
        <v>2314670</v>
      </c>
      <c r="T572" s="51">
        <v>2314670</v>
      </c>
    </row>
    <row r="573" spans="1:20" s="10" customFormat="1" ht="65.099999999999994" customHeight="1" x14ac:dyDescent="0.3">
      <c r="A573" s="13">
        <v>563</v>
      </c>
      <c r="B573" s="406"/>
      <c r="C573" s="55" t="s">
        <v>271</v>
      </c>
      <c r="D573" s="56" t="s">
        <v>209</v>
      </c>
      <c r="E573" s="55" t="s">
        <v>266</v>
      </c>
      <c r="F573" s="393"/>
      <c r="G573" s="376"/>
      <c r="H573" s="54" t="s">
        <v>44</v>
      </c>
      <c r="I573" s="55"/>
      <c r="J573" s="389"/>
      <c r="K573" s="415"/>
      <c r="L573" s="51">
        <v>993182.25</v>
      </c>
      <c r="M573" s="51">
        <v>993182.25</v>
      </c>
      <c r="N573" s="51">
        <v>993182.25</v>
      </c>
      <c r="O573" s="51">
        <v>993182.25</v>
      </c>
      <c r="P573" s="51">
        <v>993182.25</v>
      </c>
      <c r="Q573" s="51">
        <v>993182.25</v>
      </c>
      <c r="R573" s="51">
        <v>993182.25</v>
      </c>
      <c r="S573" s="51">
        <v>993182.25</v>
      </c>
      <c r="T573" s="51">
        <v>993182.25</v>
      </c>
    </row>
    <row r="574" spans="1:20" s="10" customFormat="1" ht="65.099999999999994" customHeight="1" x14ac:dyDescent="0.3">
      <c r="A574" s="13">
        <v>564</v>
      </c>
      <c r="B574" s="406"/>
      <c r="C574" s="55" t="s">
        <v>272</v>
      </c>
      <c r="D574" s="56" t="s">
        <v>209</v>
      </c>
      <c r="E574" s="55" t="s">
        <v>266</v>
      </c>
      <c r="F574" s="393"/>
      <c r="G574" s="376"/>
      <c r="H574" s="54" t="s">
        <v>44</v>
      </c>
      <c r="I574" s="55"/>
      <c r="J574" s="389"/>
      <c r="K574" s="415"/>
      <c r="L574" s="51">
        <v>1174545</v>
      </c>
      <c r="M574" s="51">
        <v>1174545</v>
      </c>
      <c r="N574" s="51">
        <v>1174545</v>
      </c>
      <c r="O574" s="51">
        <v>1174545</v>
      </c>
      <c r="P574" s="51">
        <v>1174545</v>
      </c>
      <c r="Q574" s="51">
        <v>1174545</v>
      </c>
      <c r="R574" s="51">
        <v>1174545</v>
      </c>
      <c r="S574" s="51">
        <v>1174545</v>
      </c>
      <c r="T574" s="51">
        <v>1174545</v>
      </c>
    </row>
    <row r="575" spans="1:20" s="10" customFormat="1" ht="65.099999999999994" customHeight="1" x14ac:dyDescent="0.3">
      <c r="A575" s="13">
        <v>565</v>
      </c>
      <c r="B575" s="406"/>
      <c r="C575" s="55" t="s">
        <v>273</v>
      </c>
      <c r="D575" s="56" t="s">
        <v>14</v>
      </c>
      <c r="E575" s="55" t="s">
        <v>266</v>
      </c>
      <c r="F575" s="393"/>
      <c r="G575" s="376"/>
      <c r="H575" s="55" t="s">
        <v>17</v>
      </c>
      <c r="I575" s="55"/>
      <c r="J575" s="389"/>
      <c r="K575" s="415"/>
      <c r="L575" s="51">
        <v>2654020</v>
      </c>
      <c r="M575" s="51">
        <v>2654020</v>
      </c>
      <c r="N575" s="51">
        <v>2654020</v>
      </c>
      <c r="O575" s="51">
        <v>2654020</v>
      </c>
      <c r="P575" s="51">
        <v>2654020</v>
      </c>
      <c r="Q575" s="51">
        <v>2654020</v>
      </c>
      <c r="R575" s="51">
        <v>2654020</v>
      </c>
      <c r="S575" s="51">
        <v>2654020</v>
      </c>
      <c r="T575" s="51">
        <v>2654020</v>
      </c>
    </row>
    <row r="576" spans="1:20" s="10" customFormat="1" ht="65.099999999999994" customHeight="1" x14ac:dyDescent="0.3">
      <c r="A576" s="13">
        <v>566</v>
      </c>
      <c r="B576" s="406"/>
      <c r="C576" s="55" t="s">
        <v>216</v>
      </c>
      <c r="D576" s="56" t="s">
        <v>209</v>
      </c>
      <c r="E576" s="55" t="s">
        <v>266</v>
      </c>
      <c r="F576" s="393"/>
      <c r="G576" s="376"/>
      <c r="H576" s="55" t="s">
        <v>257</v>
      </c>
      <c r="I576" s="55"/>
      <c r="J576" s="389"/>
      <c r="K576" s="415"/>
      <c r="L576" s="51">
        <v>2029000</v>
      </c>
      <c r="M576" s="51">
        <v>2029000</v>
      </c>
      <c r="N576" s="51">
        <v>2029000</v>
      </c>
      <c r="O576" s="51">
        <v>2029000</v>
      </c>
      <c r="P576" s="51">
        <v>2029000</v>
      </c>
      <c r="Q576" s="51">
        <v>2029000</v>
      </c>
      <c r="R576" s="51">
        <v>2029000</v>
      </c>
      <c r="S576" s="51">
        <v>2029000</v>
      </c>
      <c r="T576" s="51">
        <v>2029000</v>
      </c>
    </row>
    <row r="577" spans="1:20" s="10" customFormat="1" ht="65.099999999999994" customHeight="1" x14ac:dyDescent="0.3">
      <c r="A577" s="13">
        <v>567</v>
      </c>
      <c r="B577" s="406"/>
      <c r="C577" s="55" t="s">
        <v>217</v>
      </c>
      <c r="D577" s="56" t="s">
        <v>209</v>
      </c>
      <c r="E577" s="55" t="s">
        <v>266</v>
      </c>
      <c r="F577" s="393"/>
      <c r="G577" s="376"/>
      <c r="H577" s="54" t="s">
        <v>44</v>
      </c>
      <c r="I577" s="55"/>
      <c r="J577" s="389"/>
      <c r="K577" s="415"/>
      <c r="L577" s="51">
        <v>3185000</v>
      </c>
      <c r="M577" s="51">
        <v>3185000</v>
      </c>
      <c r="N577" s="51">
        <v>3185000</v>
      </c>
      <c r="O577" s="51">
        <v>3185000</v>
      </c>
      <c r="P577" s="51">
        <v>3185000</v>
      </c>
      <c r="Q577" s="51">
        <v>3185000</v>
      </c>
      <c r="R577" s="51">
        <v>3185000</v>
      </c>
      <c r="S577" s="51">
        <v>3185000</v>
      </c>
      <c r="T577" s="51">
        <v>3185000</v>
      </c>
    </row>
    <row r="578" spans="1:20" s="10" customFormat="1" ht="65.099999999999994" customHeight="1" x14ac:dyDescent="0.3">
      <c r="A578" s="13">
        <v>568</v>
      </c>
      <c r="B578" s="406"/>
      <c r="C578" s="55" t="s">
        <v>274</v>
      </c>
      <c r="D578" s="56" t="s">
        <v>209</v>
      </c>
      <c r="E578" s="55" t="s">
        <v>266</v>
      </c>
      <c r="F578" s="393"/>
      <c r="G578" s="376"/>
      <c r="H578" s="54" t="s">
        <v>44</v>
      </c>
      <c r="I578" s="55"/>
      <c r="J578" s="389"/>
      <c r="K578" s="415"/>
      <c r="L578" s="51">
        <v>6254000</v>
      </c>
      <c r="M578" s="51">
        <v>6254000</v>
      </c>
      <c r="N578" s="51">
        <v>6254000</v>
      </c>
      <c r="O578" s="51">
        <v>6254000</v>
      </c>
      <c r="P578" s="51">
        <v>6254000</v>
      </c>
      <c r="Q578" s="51">
        <v>6254000</v>
      </c>
      <c r="R578" s="51">
        <v>6254000</v>
      </c>
      <c r="S578" s="51">
        <v>6254000</v>
      </c>
      <c r="T578" s="51">
        <v>6254000</v>
      </c>
    </row>
    <row r="579" spans="1:20" s="10" customFormat="1" ht="65.099999999999994" customHeight="1" x14ac:dyDescent="0.3">
      <c r="A579" s="13">
        <v>569</v>
      </c>
      <c r="B579" s="406"/>
      <c r="C579" s="55" t="s">
        <v>279</v>
      </c>
      <c r="D579" s="56" t="s">
        <v>14</v>
      </c>
      <c r="E579" s="55" t="s">
        <v>266</v>
      </c>
      <c r="F579" s="393"/>
      <c r="G579" s="376"/>
      <c r="H579" s="55" t="s">
        <v>17</v>
      </c>
      <c r="I579" s="55"/>
      <c r="J579" s="389"/>
      <c r="K579" s="415"/>
      <c r="L579" s="51">
        <v>2721290</v>
      </c>
      <c r="M579" s="51">
        <v>2721290</v>
      </c>
      <c r="N579" s="51">
        <v>2721290</v>
      </c>
      <c r="O579" s="51">
        <v>2721290</v>
      </c>
      <c r="P579" s="51">
        <v>2721290</v>
      </c>
      <c r="Q579" s="51">
        <v>2721290</v>
      </c>
      <c r="R579" s="51">
        <v>2721290</v>
      </c>
      <c r="S579" s="51">
        <v>2721290</v>
      </c>
      <c r="T579" s="51">
        <v>2721290</v>
      </c>
    </row>
    <row r="580" spans="1:20" s="10" customFormat="1" ht="65.099999999999994" customHeight="1" x14ac:dyDescent="0.3">
      <c r="A580" s="13">
        <v>570</v>
      </c>
      <c r="B580" s="406"/>
      <c r="C580" s="55" t="s">
        <v>276</v>
      </c>
      <c r="D580" s="56" t="s">
        <v>209</v>
      </c>
      <c r="E580" s="55" t="s">
        <v>266</v>
      </c>
      <c r="F580" s="393"/>
      <c r="G580" s="376"/>
      <c r="H580" s="55" t="s">
        <v>257</v>
      </c>
      <c r="I580" s="55"/>
      <c r="J580" s="389"/>
      <c r="K580" s="415"/>
      <c r="L580" s="51">
        <v>8315000</v>
      </c>
      <c r="M580" s="51">
        <v>8315000</v>
      </c>
      <c r="N580" s="51">
        <v>8315000</v>
      </c>
      <c r="O580" s="51">
        <v>8315000</v>
      </c>
      <c r="P580" s="51">
        <v>8315000</v>
      </c>
      <c r="Q580" s="51">
        <v>8315000</v>
      </c>
      <c r="R580" s="51">
        <v>8315000</v>
      </c>
      <c r="S580" s="51">
        <v>8315000</v>
      </c>
      <c r="T580" s="51">
        <v>8315000</v>
      </c>
    </row>
    <row r="581" spans="1:20" s="10" customFormat="1" ht="91.5" customHeight="1" x14ac:dyDescent="0.3">
      <c r="A581" s="13">
        <v>571</v>
      </c>
      <c r="B581" s="406"/>
      <c r="C581" s="55" t="s">
        <v>2974</v>
      </c>
      <c r="D581" s="56" t="s">
        <v>14</v>
      </c>
      <c r="E581" s="55" t="s">
        <v>266</v>
      </c>
      <c r="F581" s="393"/>
      <c r="G581" s="376"/>
      <c r="H581" s="55" t="s">
        <v>17</v>
      </c>
      <c r="I581" s="55"/>
      <c r="J581" s="389"/>
      <c r="K581" s="415"/>
      <c r="L581" s="51">
        <v>2767344</v>
      </c>
      <c r="M581" s="51">
        <v>2767344</v>
      </c>
      <c r="N581" s="51">
        <v>2767344</v>
      </c>
      <c r="O581" s="51">
        <v>2767344</v>
      </c>
      <c r="P581" s="51">
        <v>2767344</v>
      </c>
      <c r="Q581" s="51">
        <v>2767344</v>
      </c>
      <c r="R581" s="51">
        <v>2767344</v>
      </c>
      <c r="S581" s="51">
        <v>2767344</v>
      </c>
      <c r="T581" s="51">
        <v>2767344</v>
      </c>
    </row>
    <row r="582" spans="1:20" s="10" customFormat="1" ht="65.099999999999994" customHeight="1" x14ac:dyDescent="0.3">
      <c r="A582" s="13">
        <v>572</v>
      </c>
      <c r="B582" s="406"/>
      <c r="C582" s="55" t="s">
        <v>265</v>
      </c>
      <c r="D582" s="56" t="s">
        <v>14</v>
      </c>
      <c r="E582" s="55" t="s">
        <v>266</v>
      </c>
      <c r="F582" s="393" t="s">
        <v>1350</v>
      </c>
      <c r="G582" s="376" t="s">
        <v>1247</v>
      </c>
      <c r="H582" s="55" t="s">
        <v>17</v>
      </c>
      <c r="I582" s="373" t="s">
        <v>19</v>
      </c>
      <c r="J582" s="389" t="s">
        <v>19</v>
      </c>
      <c r="K582" s="388" t="s">
        <v>287</v>
      </c>
      <c r="L582" s="51">
        <v>1709839.69</v>
      </c>
      <c r="M582" s="51">
        <v>1709839.69</v>
      </c>
      <c r="N582" s="51">
        <v>1709839.69</v>
      </c>
      <c r="O582" s="51">
        <v>1709839.69</v>
      </c>
      <c r="P582" s="51">
        <v>1709839.69</v>
      </c>
      <c r="Q582" s="51">
        <v>1709839.69</v>
      </c>
      <c r="R582" s="51">
        <v>1709839.69</v>
      </c>
      <c r="S582" s="51">
        <v>1709839.69</v>
      </c>
      <c r="T582" s="51">
        <v>1709839.69</v>
      </c>
    </row>
    <row r="583" spans="1:20" s="10" customFormat="1" ht="84.75" customHeight="1" x14ac:dyDescent="0.3">
      <c r="A583" s="13">
        <v>573</v>
      </c>
      <c r="B583" s="406"/>
      <c r="C583" s="55" t="s">
        <v>281</v>
      </c>
      <c r="D583" s="56" t="s">
        <v>14</v>
      </c>
      <c r="E583" s="54" t="s">
        <v>44</v>
      </c>
      <c r="F583" s="393"/>
      <c r="G583" s="376"/>
      <c r="H583" s="54" t="s">
        <v>44</v>
      </c>
      <c r="I583" s="373"/>
      <c r="J583" s="389"/>
      <c r="K583" s="415"/>
      <c r="L583" s="51">
        <v>2275884</v>
      </c>
      <c r="M583" s="51">
        <v>2275884</v>
      </c>
      <c r="N583" s="51">
        <v>2275884</v>
      </c>
      <c r="O583" s="51">
        <v>2275884</v>
      </c>
      <c r="P583" s="51">
        <v>2275884</v>
      </c>
      <c r="Q583" s="51">
        <v>2275884</v>
      </c>
      <c r="R583" s="51">
        <v>2275884</v>
      </c>
      <c r="S583" s="51">
        <v>2275884</v>
      </c>
      <c r="T583" s="51">
        <v>2275884</v>
      </c>
    </row>
    <row r="584" spans="1:20" s="10" customFormat="1" ht="65.099999999999994" customHeight="1" x14ac:dyDescent="0.3">
      <c r="A584" s="13">
        <v>574</v>
      </c>
      <c r="B584" s="406"/>
      <c r="C584" s="55" t="s">
        <v>215</v>
      </c>
      <c r="D584" s="56" t="s">
        <v>209</v>
      </c>
      <c r="E584" s="54" t="s">
        <v>44</v>
      </c>
      <c r="F584" s="393"/>
      <c r="G584" s="376"/>
      <c r="H584" s="54" t="s">
        <v>44</v>
      </c>
      <c r="I584" s="54" t="s">
        <v>44</v>
      </c>
      <c r="J584" s="389"/>
      <c r="K584" s="415"/>
      <c r="L584" s="51">
        <v>993182</v>
      </c>
      <c r="M584" s="51">
        <v>993182</v>
      </c>
      <c r="N584" s="51">
        <v>993182</v>
      </c>
      <c r="O584" s="51">
        <v>993182</v>
      </c>
      <c r="P584" s="51">
        <v>993182</v>
      </c>
      <c r="Q584" s="51">
        <v>993182</v>
      </c>
      <c r="R584" s="51">
        <v>993182</v>
      </c>
      <c r="S584" s="51">
        <v>993182</v>
      </c>
      <c r="T584" s="51">
        <v>993182</v>
      </c>
    </row>
    <row r="585" spans="1:20" s="10" customFormat="1" ht="65.099999999999994" customHeight="1" x14ac:dyDescent="0.3">
      <c r="A585" s="13">
        <v>575</v>
      </c>
      <c r="B585" s="406"/>
      <c r="C585" s="55" t="s">
        <v>272</v>
      </c>
      <c r="D585" s="56" t="s">
        <v>209</v>
      </c>
      <c r="E585" s="54" t="s">
        <v>44</v>
      </c>
      <c r="F585" s="393"/>
      <c r="G585" s="376"/>
      <c r="H585" s="54" t="s">
        <v>44</v>
      </c>
      <c r="I585" s="54" t="s">
        <v>44</v>
      </c>
      <c r="J585" s="389"/>
      <c r="K585" s="415"/>
      <c r="L585" s="51">
        <v>1174545</v>
      </c>
      <c r="M585" s="51">
        <v>1174545</v>
      </c>
      <c r="N585" s="51">
        <v>1174545</v>
      </c>
      <c r="O585" s="51">
        <v>1174545</v>
      </c>
      <c r="P585" s="51">
        <v>1174545</v>
      </c>
      <c r="Q585" s="51">
        <v>1174545</v>
      </c>
      <c r="R585" s="51">
        <v>1174545</v>
      </c>
      <c r="S585" s="51">
        <v>1174545</v>
      </c>
      <c r="T585" s="51">
        <v>1174545</v>
      </c>
    </row>
    <row r="586" spans="1:20" s="10" customFormat="1" ht="65.099999999999994" customHeight="1" x14ac:dyDescent="0.3">
      <c r="A586" s="13">
        <v>576</v>
      </c>
      <c r="B586" s="406"/>
      <c r="C586" s="55" t="s">
        <v>282</v>
      </c>
      <c r="D586" s="56" t="s">
        <v>209</v>
      </c>
      <c r="E586" s="54" t="s">
        <v>44</v>
      </c>
      <c r="F586" s="393"/>
      <c r="G586" s="376"/>
      <c r="H586" s="54" t="s">
        <v>44</v>
      </c>
      <c r="I586" s="54" t="s">
        <v>44</v>
      </c>
      <c r="J586" s="389"/>
      <c r="K586" s="415"/>
      <c r="L586" s="51">
        <v>954545</v>
      </c>
      <c r="M586" s="51">
        <v>954545</v>
      </c>
      <c r="N586" s="51">
        <v>954545</v>
      </c>
      <c r="O586" s="51">
        <v>954545</v>
      </c>
      <c r="P586" s="51">
        <v>954545</v>
      </c>
      <c r="Q586" s="51">
        <v>954545</v>
      </c>
      <c r="R586" s="51">
        <v>954545</v>
      </c>
      <c r="S586" s="51">
        <v>954545</v>
      </c>
      <c r="T586" s="51">
        <v>954545</v>
      </c>
    </row>
    <row r="587" spans="1:20" s="10" customFormat="1" ht="65.099999999999994" customHeight="1" x14ac:dyDescent="0.3">
      <c r="A587" s="13">
        <v>577</v>
      </c>
      <c r="B587" s="406"/>
      <c r="C587" s="55" t="s">
        <v>283</v>
      </c>
      <c r="D587" s="56" t="s">
        <v>14</v>
      </c>
      <c r="E587" s="54" t="s">
        <v>44</v>
      </c>
      <c r="F587" s="393"/>
      <c r="G587" s="376"/>
      <c r="H587" s="54" t="s">
        <v>44</v>
      </c>
      <c r="I587" s="54" t="s">
        <v>44</v>
      </c>
      <c r="J587" s="389"/>
      <c r="K587" s="415"/>
      <c r="L587" s="51">
        <v>2484084</v>
      </c>
      <c r="M587" s="51">
        <v>2484084</v>
      </c>
      <c r="N587" s="51">
        <v>2484084</v>
      </c>
      <c r="O587" s="51">
        <v>2484084</v>
      </c>
      <c r="P587" s="51">
        <v>2484084</v>
      </c>
      <c r="Q587" s="51">
        <v>2484084</v>
      </c>
      <c r="R587" s="51">
        <v>2484084</v>
      </c>
      <c r="S587" s="51">
        <v>2484084</v>
      </c>
      <c r="T587" s="51">
        <v>2484084</v>
      </c>
    </row>
    <row r="588" spans="1:20" s="10" customFormat="1" ht="65.099999999999994" customHeight="1" x14ac:dyDescent="0.3">
      <c r="A588" s="13">
        <v>578</v>
      </c>
      <c r="B588" s="406"/>
      <c r="C588" s="55" t="s">
        <v>216</v>
      </c>
      <c r="D588" s="56" t="s">
        <v>209</v>
      </c>
      <c r="E588" s="54" t="s">
        <v>44</v>
      </c>
      <c r="F588" s="393"/>
      <c r="G588" s="376"/>
      <c r="H588" s="54" t="s">
        <v>44</v>
      </c>
      <c r="I588" s="54" t="s">
        <v>44</v>
      </c>
      <c r="J588" s="389"/>
      <c r="K588" s="415"/>
      <c r="L588" s="51">
        <v>2029000</v>
      </c>
      <c r="M588" s="51">
        <v>2029000</v>
      </c>
      <c r="N588" s="51">
        <v>2029000</v>
      </c>
      <c r="O588" s="51">
        <v>2029000</v>
      </c>
      <c r="P588" s="51">
        <v>2029000</v>
      </c>
      <c r="Q588" s="51">
        <v>2029000</v>
      </c>
      <c r="R588" s="51">
        <v>2029000</v>
      </c>
      <c r="S588" s="51">
        <v>2029000</v>
      </c>
      <c r="T588" s="51">
        <v>2029000</v>
      </c>
    </row>
    <row r="589" spans="1:20" s="10" customFormat="1" ht="65.099999999999994" customHeight="1" x14ac:dyDescent="0.3">
      <c r="A589" s="13">
        <v>579</v>
      </c>
      <c r="B589" s="406"/>
      <c r="C589" s="55" t="s">
        <v>217</v>
      </c>
      <c r="D589" s="56" t="s">
        <v>209</v>
      </c>
      <c r="E589" s="54" t="s">
        <v>44</v>
      </c>
      <c r="F589" s="393"/>
      <c r="G589" s="376"/>
      <c r="H589" s="54" t="s">
        <v>44</v>
      </c>
      <c r="I589" s="54" t="s">
        <v>44</v>
      </c>
      <c r="J589" s="389"/>
      <c r="K589" s="415"/>
      <c r="L589" s="51">
        <v>3185000</v>
      </c>
      <c r="M589" s="51">
        <v>3185000</v>
      </c>
      <c r="N589" s="51">
        <v>3185000</v>
      </c>
      <c r="O589" s="51">
        <v>3185000</v>
      </c>
      <c r="P589" s="51">
        <v>3185000</v>
      </c>
      <c r="Q589" s="51">
        <v>3185000</v>
      </c>
      <c r="R589" s="51">
        <v>3185000</v>
      </c>
      <c r="S589" s="51">
        <v>3185000</v>
      </c>
      <c r="T589" s="51">
        <v>3185000</v>
      </c>
    </row>
    <row r="590" spans="1:20" s="10" customFormat="1" ht="65.099999999999994" customHeight="1" x14ac:dyDescent="0.3">
      <c r="A590" s="13">
        <v>580</v>
      </c>
      <c r="B590" s="406"/>
      <c r="C590" s="55" t="s">
        <v>274</v>
      </c>
      <c r="D590" s="56" t="s">
        <v>209</v>
      </c>
      <c r="E590" s="54" t="s">
        <v>44</v>
      </c>
      <c r="F590" s="393"/>
      <c r="G590" s="376"/>
      <c r="H590" s="54" t="s">
        <v>44</v>
      </c>
      <c r="I590" s="54" t="s">
        <v>44</v>
      </c>
      <c r="J590" s="389"/>
      <c r="K590" s="415"/>
      <c r="L590" s="51">
        <v>6254000</v>
      </c>
      <c r="M590" s="51">
        <v>6254000</v>
      </c>
      <c r="N590" s="51">
        <v>6254000</v>
      </c>
      <c r="O590" s="51">
        <v>6254000</v>
      </c>
      <c r="P590" s="51">
        <v>6254000</v>
      </c>
      <c r="Q590" s="51">
        <v>6254000</v>
      </c>
      <c r="R590" s="51">
        <v>6254000</v>
      </c>
      <c r="S590" s="51">
        <v>6254000</v>
      </c>
      <c r="T590" s="51">
        <v>6254000</v>
      </c>
    </row>
    <row r="591" spans="1:20" s="10" customFormat="1" ht="65.099999999999994" customHeight="1" x14ac:dyDescent="0.3">
      <c r="A591" s="13">
        <v>581</v>
      </c>
      <c r="B591" s="406"/>
      <c r="C591" s="55" t="s">
        <v>284</v>
      </c>
      <c r="D591" s="56" t="s">
        <v>209</v>
      </c>
      <c r="E591" s="54" t="s">
        <v>44</v>
      </c>
      <c r="F591" s="393"/>
      <c r="G591" s="376"/>
      <c r="H591" s="54" t="s">
        <v>44</v>
      </c>
      <c r="I591" s="54" t="s">
        <v>44</v>
      </c>
      <c r="J591" s="389"/>
      <c r="K591" s="415"/>
      <c r="L591" s="51">
        <v>2061818</v>
      </c>
      <c r="M591" s="51">
        <v>2061818</v>
      </c>
      <c r="N591" s="51">
        <v>2061818</v>
      </c>
      <c r="O591" s="51">
        <v>2061818</v>
      </c>
      <c r="P591" s="51">
        <v>2061818</v>
      </c>
      <c r="Q591" s="51">
        <v>2061818</v>
      </c>
      <c r="R591" s="51">
        <v>2061818</v>
      </c>
      <c r="S591" s="51">
        <v>2061818</v>
      </c>
      <c r="T591" s="51">
        <v>2061818</v>
      </c>
    </row>
    <row r="592" spans="1:20" s="10" customFormat="1" ht="65.099999999999994" customHeight="1" x14ac:dyDescent="0.3">
      <c r="A592" s="13">
        <v>582</v>
      </c>
      <c r="B592" s="406"/>
      <c r="C592" s="55" t="s">
        <v>285</v>
      </c>
      <c r="D592" s="56" t="s">
        <v>209</v>
      </c>
      <c r="E592" s="54" t="s">
        <v>44</v>
      </c>
      <c r="F592" s="393"/>
      <c r="G592" s="376"/>
      <c r="H592" s="54" t="s">
        <v>44</v>
      </c>
      <c r="I592" s="54" t="s">
        <v>44</v>
      </c>
      <c r="J592" s="389"/>
      <c r="K592" s="415"/>
      <c r="L592" s="51">
        <v>8315000</v>
      </c>
      <c r="M592" s="51">
        <v>8315000</v>
      </c>
      <c r="N592" s="51">
        <v>8315000</v>
      </c>
      <c r="O592" s="51">
        <v>8315000</v>
      </c>
      <c r="P592" s="51">
        <v>8315000</v>
      </c>
      <c r="Q592" s="51">
        <v>8315000</v>
      </c>
      <c r="R592" s="51">
        <v>8315000</v>
      </c>
      <c r="S592" s="51">
        <v>8315000</v>
      </c>
      <c r="T592" s="51">
        <v>8315000</v>
      </c>
    </row>
    <row r="593" spans="1:20" s="10" customFormat="1" ht="90.75" customHeight="1" x14ac:dyDescent="0.3">
      <c r="A593" s="13">
        <v>583</v>
      </c>
      <c r="B593" s="406"/>
      <c r="C593" s="55" t="s">
        <v>286</v>
      </c>
      <c r="D593" s="56" t="s">
        <v>14</v>
      </c>
      <c r="E593" s="54" t="s">
        <v>44</v>
      </c>
      <c r="F593" s="393"/>
      <c r="G593" s="376"/>
      <c r="H593" s="54" t="s">
        <v>44</v>
      </c>
      <c r="I593" s="54" t="s">
        <v>44</v>
      </c>
      <c r="J593" s="389"/>
      <c r="K593" s="415"/>
      <c r="L593" s="51">
        <v>2756195.6</v>
      </c>
      <c r="M593" s="51">
        <v>2756195.6</v>
      </c>
      <c r="N593" s="51">
        <v>2756195.6</v>
      </c>
      <c r="O593" s="51">
        <v>2756195.6</v>
      </c>
      <c r="P593" s="51">
        <v>2756195.6</v>
      </c>
      <c r="Q593" s="51">
        <v>2756195.6</v>
      </c>
      <c r="R593" s="51">
        <v>2756195.6</v>
      </c>
      <c r="S593" s="51">
        <v>2756195.6</v>
      </c>
      <c r="T593" s="51">
        <v>2756195.6</v>
      </c>
    </row>
    <row r="594" spans="1:20" s="10" customFormat="1" ht="82.5" customHeight="1" x14ac:dyDescent="0.3">
      <c r="A594" s="13">
        <v>584</v>
      </c>
      <c r="B594" s="406"/>
      <c r="C594" s="55" t="s">
        <v>2251</v>
      </c>
      <c r="D594" s="56" t="s">
        <v>14</v>
      </c>
      <c r="E594" s="54" t="s">
        <v>2252</v>
      </c>
      <c r="F594" s="56" t="s">
        <v>2522</v>
      </c>
      <c r="G594" s="469" t="s">
        <v>2259</v>
      </c>
      <c r="H594" s="391" t="s">
        <v>71</v>
      </c>
      <c r="I594" s="391" t="s">
        <v>2266</v>
      </c>
      <c r="J594" s="389" t="s">
        <v>2523</v>
      </c>
      <c r="K594" s="388" t="s">
        <v>2263</v>
      </c>
      <c r="L594" s="51">
        <v>2100000</v>
      </c>
      <c r="M594" s="51">
        <v>2100000</v>
      </c>
      <c r="N594" s="51">
        <v>2100000</v>
      </c>
      <c r="O594" s="51">
        <v>2100000</v>
      </c>
      <c r="P594" s="51">
        <v>2100000</v>
      </c>
      <c r="Q594" s="51">
        <v>2100000</v>
      </c>
      <c r="R594" s="51">
        <v>2100000</v>
      </c>
      <c r="S594" s="51">
        <v>2100000</v>
      </c>
      <c r="T594" s="51">
        <v>2100000</v>
      </c>
    </row>
    <row r="595" spans="1:20" s="10" customFormat="1" ht="82.5" customHeight="1" x14ac:dyDescent="0.3">
      <c r="A595" s="13">
        <v>585</v>
      </c>
      <c r="B595" s="406"/>
      <c r="C595" s="55" t="s">
        <v>2251</v>
      </c>
      <c r="D595" s="56" t="s">
        <v>14</v>
      </c>
      <c r="E595" s="54" t="s">
        <v>119</v>
      </c>
      <c r="F595" s="56" t="s">
        <v>2265</v>
      </c>
      <c r="G595" s="469"/>
      <c r="H595" s="391"/>
      <c r="I595" s="391"/>
      <c r="J595" s="389"/>
      <c r="K595" s="388"/>
      <c r="L595" s="51">
        <v>2400000</v>
      </c>
      <c r="M595" s="51">
        <v>2400000</v>
      </c>
      <c r="N595" s="51">
        <v>2400000</v>
      </c>
      <c r="O595" s="51">
        <v>2400000</v>
      </c>
      <c r="P595" s="51">
        <v>2400000</v>
      </c>
      <c r="Q595" s="51">
        <v>2400000</v>
      </c>
      <c r="R595" s="51">
        <v>2400000</v>
      </c>
      <c r="S595" s="51">
        <v>2400000</v>
      </c>
      <c r="T595" s="51">
        <v>2400000</v>
      </c>
    </row>
    <row r="596" spans="1:20" s="10" customFormat="1" ht="82.5" customHeight="1" x14ac:dyDescent="0.3">
      <c r="A596" s="13">
        <v>586</v>
      </c>
      <c r="B596" s="406"/>
      <c r="C596" s="55" t="s">
        <v>2253</v>
      </c>
      <c r="D596" s="56" t="s">
        <v>14</v>
      </c>
      <c r="E596" s="54" t="s">
        <v>119</v>
      </c>
      <c r="F596" s="56" t="s">
        <v>2522</v>
      </c>
      <c r="G596" s="469"/>
      <c r="H596" s="391"/>
      <c r="I596" s="391"/>
      <c r="J596" s="389"/>
      <c r="K596" s="388"/>
      <c r="L596" s="51">
        <v>2150000</v>
      </c>
      <c r="M596" s="51">
        <v>2150000</v>
      </c>
      <c r="N596" s="51">
        <v>2150000</v>
      </c>
      <c r="O596" s="51">
        <v>2150000</v>
      </c>
      <c r="P596" s="51">
        <v>2150000</v>
      </c>
      <c r="Q596" s="51">
        <v>2150000</v>
      </c>
      <c r="R596" s="51">
        <v>2150000</v>
      </c>
      <c r="S596" s="51">
        <v>2150000</v>
      </c>
      <c r="T596" s="51">
        <v>2150000</v>
      </c>
    </row>
    <row r="597" spans="1:20" s="10" customFormat="1" ht="82.5" customHeight="1" x14ac:dyDescent="0.3">
      <c r="A597" s="13">
        <v>587</v>
      </c>
      <c r="B597" s="406"/>
      <c r="C597" s="55" t="s">
        <v>2253</v>
      </c>
      <c r="D597" s="56" t="s">
        <v>14</v>
      </c>
      <c r="E597" s="54" t="s">
        <v>119</v>
      </c>
      <c r="F597" s="56" t="s">
        <v>2265</v>
      </c>
      <c r="G597" s="469"/>
      <c r="H597" s="391"/>
      <c r="I597" s="391"/>
      <c r="J597" s="389"/>
      <c r="K597" s="388"/>
      <c r="L597" s="51">
        <v>2450000</v>
      </c>
      <c r="M597" s="51">
        <v>2450000</v>
      </c>
      <c r="N597" s="51">
        <v>2450000</v>
      </c>
      <c r="O597" s="51">
        <v>2450000</v>
      </c>
      <c r="P597" s="51">
        <v>2450000</v>
      </c>
      <c r="Q597" s="51">
        <v>2450000</v>
      </c>
      <c r="R597" s="51">
        <v>2450000</v>
      </c>
      <c r="S597" s="51">
        <v>2450000</v>
      </c>
      <c r="T597" s="51">
        <v>2450000</v>
      </c>
    </row>
    <row r="598" spans="1:20" s="10" customFormat="1" ht="82.5" customHeight="1" x14ac:dyDescent="0.3">
      <c r="A598" s="13">
        <v>588</v>
      </c>
      <c r="B598" s="406"/>
      <c r="C598" s="55" t="s">
        <v>2254</v>
      </c>
      <c r="D598" s="56" t="s">
        <v>14</v>
      </c>
      <c r="E598" s="54" t="s">
        <v>119</v>
      </c>
      <c r="F598" s="56" t="s">
        <v>2524</v>
      </c>
      <c r="G598" s="469"/>
      <c r="H598" s="391"/>
      <c r="I598" s="391"/>
      <c r="J598" s="389"/>
      <c r="K598" s="388"/>
      <c r="L598" s="51">
        <v>2200000</v>
      </c>
      <c r="M598" s="51">
        <v>2200000</v>
      </c>
      <c r="N598" s="51">
        <v>2200000</v>
      </c>
      <c r="O598" s="51">
        <v>2200000</v>
      </c>
      <c r="P598" s="51">
        <v>2200000</v>
      </c>
      <c r="Q598" s="51">
        <v>2200000</v>
      </c>
      <c r="R598" s="51">
        <v>2200000</v>
      </c>
      <c r="S598" s="51">
        <v>2200000</v>
      </c>
      <c r="T598" s="51">
        <v>2200000</v>
      </c>
    </row>
    <row r="599" spans="1:20" s="10" customFormat="1" ht="82.5" customHeight="1" x14ac:dyDescent="0.3">
      <c r="A599" s="13">
        <v>589</v>
      </c>
      <c r="B599" s="406"/>
      <c r="C599" s="55" t="s">
        <v>2255</v>
      </c>
      <c r="D599" s="56" t="s">
        <v>14</v>
      </c>
      <c r="E599" s="54" t="s">
        <v>119</v>
      </c>
      <c r="F599" s="56" t="s">
        <v>2261</v>
      </c>
      <c r="G599" s="469"/>
      <c r="H599" s="391"/>
      <c r="I599" s="391"/>
      <c r="J599" s="389"/>
      <c r="K599" s="388"/>
      <c r="L599" s="51">
        <v>2500000</v>
      </c>
      <c r="M599" s="51">
        <v>2500000</v>
      </c>
      <c r="N599" s="51">
        <v>2500000</v>
      </c>
      <c r="O599" s="51">
        <v>2500000</v>
      </c>
      <c r="P599" s="51">
        <v>2500000</v>
      </c>
      <c r="Q599" s="51">
        <v>2500000</v>
      </c>
      <c r="R599" s="51">
        <v>2500000</v>
      </c>
      <c r="S599" s="51">
        <v>2500000</v>
      </c>
      <c r="T599" s="51">
        <v>2500000</v>
      </c>
    </row>
    <row r="600" spans="1:20" s="10" customFormat="1" ht="82.5" customHeight="1" x14ac:dyDescent="0.3">
      <c r="A600" s="13">
        <v>590</v>
      </c>
      <c r="B600" s="406"/>
      <c r="C600" s="55" t="s">
        <v>2256</v>
      </c>
      <c r="D600" s="56" t="s">
        <v>14</v>
      </c>
      <c r="E600" s="54" t="s">
        <v>119</v>
      </c>
      <c r="F600" s="56" t="s">
        <v>2524</v>
      </c>
      <c r="G600" s="469"/>
      <c r="H600" s="391"/>
      <c r="I600" s="391"/>
      <c r="J600" s="389"/>
      <c r="K600" s="388" t="s">
        <v>2264</v>
      </c>
      <c r="L600" s="51">
        <v>1960000</v>
      </c>
      <c r="M600" s="51">
        <v>1960000</v>
      </c>
      <c r="N600" s="51">
        <v>1960000</v>
      </c>
      <c r="O600" s="51">
        <v>1960000</v>
      </c>
      <c r="P600" s="51">
        <v>1960000</v>
      </c>
      <c r="Q600" s="51">
        <v>1960000</v>
      </c>
      <c r="R600" s="51">
        <v>1960000</v>
      </c>
      <c r="S600" s="51">
        <v>1960000</v>
      </c>
      <c r="T600" s="51">
        <v>1960000</v>
      </c>
    </row>
    <row r="601" spans="1:20" s="10" customFormat="1" ht="82.5" customHeight="1" x14ac:dyDescent="0.3">
      <c r="A601" s="13">
        <v>591</v>
      </c>
      <c r="B601" s="406"/>
      <c r="C601" s="55" t="s">
        <v>2256</v>
      </c>
      <c r="D601" s="56" t="s">
        <v>14</v>
      </c>
      <c r="E601" s="54" t="s">
        <v>119</v>
      </c>
      <c r="F601" s="56" t="s">
        <v>2261</v>
      </c>
      <c r="G601" s="469"/>
      <c r="H601" s="391"/>
      <c r="I601" s="391"/>
      <c r="J601" s="389"/>
      <c r="K601" s="388"/>
      <c r="L601" s="51">
        <v>2260000</v>
      </c>
      <c r="M601" s="51">
        <v>2260000</v>
      </c>
      <c r="N601" s="51">
        <v>2260000</v>
      </c>
      <c r="O601" s="51">
        <v>2260000</v>
      </c>
      <c r="P601" s="51">
        <v>2260000</v>
      </c>
      <c r="Q601" s="51">
        <v>2260000</v>
      </c>
      <c r="R601" s="51">
        <v>2260000</v>
      </c>
      <c r="S601" s="51">
        <v>2260000</v>
      </c>
      <c r="T601" s="51">
        <v>2260000</v>
      </c>
    </row>
    <row r="602" spans="1:20" s="10" customFormat="1" ht="82.5" customHeight="1" x14ac:dyDescent="0.3">
      <c r="A602" s="13">
        <v>592</v>
      </c>
      <c r="B602" s="406"/>
      <c r="C602" s="55" t="s">
        <v>2257</v>
      </c>
      <c r="D602" s="56" t="s">
        <v>14</v>
      </c>
      <c r="E602" s="54" t="s">
        <v>119</v>
      </c>
      <c r="F602" s="56" t="s">
        <v>2524</v>
      </c>
      <c r="G602" s="469"/>
      <c r="H602" s="391"/>
      <c r="I602" s="391"/>
      <c r="J602" s="389"/>
      <c r="K602" s="388"/>
      <c r="L602" s="51">
        <v>2010000</v>
      </c>
      <c r="M602" s="51">
        <v>2010000</v>
      </c>
      <c r="N602" s="51">
        <v>2010000</v>
      </c>
      <c r="O602" s="51">
        <v>2010000</v>
      </c>
      <c r="P602" s="51">
        <v>2010000</v>
      </c>
      <c r="Q602" s="51">
        <v>2010000</v>
      </c>
      <c r="R602" s="51">
        <v>2010000</v>
      </c>
      <c r="S602" s="51">
        <v>2010000</v>
      </c>
      <c r="T602" s="51">
        <v>2010000</v>
      </c>
    </row>
    <row r="603" spans="1:20" s="10" customFormat="1" ht="82.5" customHeight="1" x14ac:dyDescent="0.3">
      <c r="A603" s="13">
        <v>593</v>
      </c>
      <c r="B603" s="406"/>
      <c r="C603" s="55" t="s">
        <v>2257</v>
      </c>
      <c r="D603" s="56" t="s">
        <v>14</v>
      </c>
      <c r="E603" s="54" t="s">
        <v>119</v>
      </c>
      <c r="F603" s="56" t="s">
        <v>2261</v>
      </c>
      <c r="G603" s="469"/>
      <c r="H603" s="391"/>
      <c r="I603" s="391"/>
      <c r="J603" s="389"/>
      <c r="K603" s="388"/>
      <c r="L603" s="51">
        <v>2310000</v>
      </c>
      <c r="M603" s="51">
        <v>2310000</v>
      </c>
      <c r="N603" s="51">
        <v>2310000</v>
      </c>
      <c r="O603" s="51">
        <v>2310000</v>
      </c>
      <c r="P603" s="51">
        <v>2310000</v>
      </c>
      <c r="Q603" s="51">
        <v>2310000</v>
      </c>
      <c r="R603" s="51">
        <v>2310000</v>
      </c>
      <c r="S603" s="51">
        <v>2310000</v>
      </c>
      <c r="T603" s="51">
        <v>2310000</v>
      </c>
    </row>
    <row r="604" spans="1:20" s="10" customFormat="1" ht="82.5" customHeight="1" x14ac:dyDescent="0.3">
      <c r="A604" s="13">
        <v>594</v>
      </c>
      <c r="B604" s="406"/>
      <c r="C604" s="55" t="s">
        <v>2258</v>
      </c>
      <c r="D604" s="56" t="s">
        <v>14</v>
      </c>
      <c r="E604" s="54" t="s">
        <v>119</v>
      </c>
      <c r="F604" s="56" t="s">
        <v>2524</v>
      </c>
      <c r="G604" s="469"/>
      <c r="H604" s="391"/>
      <c r="I604" s="391"/>
      <c r="J604" s="389"/>
      <c r="K604" s="388"/>
      <c r="L604" s="51">
        <v>2060000</v>
      </c>
      <c r="M604" s="51">
        <v>2060000</v>
      </c>
      <c r="N604" s="51">
        <v>2060000</v>
      </c>
      <c r="O604" s="51">
        <v>2060000</v>
      </c>
      <c r="P604" s="51">
        <v>2060000</v>
      </c>
      <c r="Q604" s="51">
        <v>2060000</v>
      </c>
      <c r="R604" s="51">
        <v>2060000</v>
      </c>
      <c r="S604" s="51">
        <v>2060000</v>
      </c>
      <c r="T604" s="51">
        <v>2060000</v>
      </c>
    </row>
    <row r="605" spans="1:20" s="10" customFormat="1" ht="82.5" customHeight="1" x14ac:dyDescent="0.3">
      <c r="A605" s="13">
        <v>595</v>
      </c>
      <c r="B605" s="406"/>
      <c r="C605" s="55" t="s">
        <v>2258</v>
      </c>
      <c r="D605" s="56" t="s">
        <v>14</v>
      </c>
      <c r="E605" s="54" t="s">
        <v>119</v>
      </c>
      <c r="F605" s="56" t="s">
        <v>2261</v>
      </c>
      <c r="G605" s="469"/>
      <c r="H605" s="391"/>
      <c r="I605" s="391"/>
      <c r="J605" s="389"/>
      <c r="K605" s="388"/>
      <c r="L605" s="51">
        <v>2360000</v>
      </c>
      <c r="M605" s="51">
        <v>2360000</v>
      </c>
      <c r="N605" s="51">
        <v>2360000</v>
      </c>
      <c r="O605" s="51">
        <v>2360000</v>
      </c>
      <c r="P605" s="51">
        <v>2360000</v>
      </c>
      <c r="Q605" s="51">
        <v>2360000</v>
      </c>
      <c r="R605" s="51">
        <v>2360000</v>
      </c>
      <c r="S605" s="51">
        <v>2360000</v>
      </c>
      <c r="T605" s="51">
        <v>2360000</v>
      </c>
    </row>
    <row r="606" spans="1:20" s="10" customFormat="1" ht="82.5" customHeight="1" x14ac:dyDescent="0.3">
      <c r="A606" s="13">
        <v>596</v>
      </c>
      <c r="B606" s="406"/>
      <c r="C606" s="55" t="s">
        <v>2260</v>
      </c>
      <c r="D606" s="56" t="s">
        <v>14</v>
      </c>
      <c r="E606" s="54" t="s">
        <v>52</v>
      </c>
      <c r="F606" s="56" t="s">
        <v>2524</v>
      </c>
      <c r="G606" s="469"/>
      <c r="H606" s="391"/>
      <c r="I606" s="391"/>
      <c r="J606" s="389"/>
      <c r="K606" s="388"/>
      <c r="L606" s="51">
        <v>1650000</v>
      </c>
      <c r="M606" s="51">
        <v>1650000</v>
      </c>
      <c r="N606" s="51">
        <v>1650000</v>
      </c>
      <c r="O606" s="51">
        <v>1650000</v>
      </c>
      <c r="P606" s="51">
        <v>1650000</v>
      </c>
      <c r="Q606" s="51">
        <v>1650000</v>
      </c>
      <c r="R606" s="51">
        <v>1650000</v>
      </c>
      <c r="S606" s="51">
        <v>1650000</v>
      </c>
      <c r="T606" s="51">
        <v>1650000</v>
      </c>
    </row>
    <row r="607" spans="1:20" s="10" customFormat="1" ht="82.5" customHeight="1" x14ac:dyDescent="0.3">
      <c r="A607" s="13">
        <v>597</v>
      </c>
      <c r="B607" s="406"/>
      <c r="C607" s="55" t="s">
        <v>2260</v>
      </c>
      <c r="D607" s="56" t="s">
        <v>14</v>
      </c>
      <c r="E607" s="54" t="s">
        <v>119</v>
      </c>
      <c r="F607" s="56" t="s">
        <v>2261</v>
      </c>
      <c r="G607" s="469"/>
      <c r="H607" s="391"/>
      <c r="I607" s="391"/>
      <c r="J607" s="389"/>
      <c r="K607" s="388"/>
      <c r="L607" s="51">
        <v>1950000</v>
      </c>
      <c r="M607" s="51">
        <v>1950000</v>
      </c>
      <c r="N607" s="51">
        <v>1950000</v>
      </c>
      <c r="O607" s="51">
        <v>1950000</v>
      </c>
      <c r="P607" s="51">
        <v>1950000</v>
      </c>
      <c r="Q607" s="51">
        <v>1950000</v>
      </c>
      <c r="R607" s="51">
        <v>1950000</v>
      </c>
      <c r="S607" s="51">
        <v>1950000</v>
      </c>
      <c r="T607" s="51">
        <v>1950000</v>
      </c>
    </row>
    <row r="608" spans="1:20" s="10" customFormat="1" ht="82.5" customHeight="1" x14ac:dyDescent="0.3">
      <c r="A608" s="13">
        <v>598</v>
      </c>
      <c r="B608" s="406"/>
      <c r="C608" s="55" t="s">
        <v>2262</v>
      </c>
      <c r="D608" s="56" t="s">
        <v>14</v>
      </c>
      <c r="E608" s="54" t="s">
        <v>119</v>
      </c>
      <c r="F608" s="56" t="s">
        <v>2524</v>
      </c>
      <c r="G608" s="469"/>
      <c r="H608" s="391"/>
      <c r="I608" s="391"/>
      <c r="J608" s="389"/>
      <c r="K608" s="388"/>
      <c r="L608" s="51">
        <v>2680000</v>
      </c>
      <c r="M608" s="51">
        <v>2680000</v>
      </c>
      <c r="N608" s="51">
        <v>2680000</v>
      </c>
      <c r="O608" s="51">
        <v>2680000</v>
      </c>
      <c r="P608" s="51">
        <v>2680000</v>
      </c>
      <c r="Q608" s="51">
        <v>2680000</v>
      </c>
      <c r="R608" s="51">
        <v>2680000</v>
      </c>
      <c r="S608" s="51">
        <v>2680000</v>
      </c>
      <c r="T608" s="51">
        <v>2680000</v>
      </c>
    </row>
    <row r="609" spans="1:20" s="10" customFormat="1" ht="82.5" customHeight="1" x14ac:dyDescent="0.3">
      <c r="A609" s="13">
        <v>599</v>
      </c>
      <c r="B609" s="406"/>
      <c r="C609" s="55" t="s">
        <v>2262</v>
      </c>
      <c r="D609" s="56" t="s">
        <v>14</v>
      </c>
      <c r="E609" s="54" t="s">
        <v>119</v>
      </c>
      <c r="F609" s="56" t="s">
        <v>2261</v>
      </c>
      <c r="G609" s="469"/>
      <c r="H609" s="391"/>
      <c r="I609" s="391"/>
      <c r="J609" s="389"/>
      <c r="K609" s="388"/>
      <c r="L609" s="51">
        <v>2980000</v>
      </c>
      <c r="M609" s="51">
        <v>2980000</v>
      </c>
      <c r="N609" s="51">
        <v>2980000</v>
      </c>
      <c r="O609" s="51">
        <v>2980000</v>
      </c>
      <c r="P609" s="51">
        <v>2980000</v>
      </c>
      <c r="Q609" s="51">
        <v>2980000</v>
      </c>
      <c r="R609" s="51">
        <v>2980000</v>
      </c>
      <c r="S609" s="51">
        <v>2980000</v>
      </c>
      <c r="T609" s="51">
        <v>2980000</v>
      </c>
    </row>
    <row r="610" spans="1:20" s="10" customFormat="1" ht="65.099999999999994" customHeight="1" x14ac:dyDescent="0.3">
      <c r="A610" s="13">
        <v>600</v>
      </c>
      <c r="B610" s="406"/>
      <c r="C610" s="55" t="s">
        <v>289</v>
      </c>
      <c r="D610" s="56" t="s">
        <v>14</v>
      </c>
      <c r="E610" s="55" t="s">
        <v>290</v>
      </c>
      <c r="F610" s="393" t="s">
        <v>288</v>
      </c>
      <c r="G610" s="376" t="s">
        <v>1248</v>
      </c>
      <c r="H610" s="55" t="s">
        <v>257</v>
      </c>
      <c r="I610" s="373" t="s">
        <v>291</v>
      </c>
      <c r="J610" s="389" t="s">
        <v>19</v>
      </c>
      <c r="K610" s="388" t="s">
        <v>310</v>
      </c>
      <c r="L610" s="51">
        <v>1454545</v>
      </c>
      <c r="M610" s="51">
        <v>1454545</v>
      </c>
      <c r="N610" s="51">
        <v>1454545</v>
      </c>
      <c r="O610" s="51">
        <v>1454545</v>
      </c>
      <c r="P610" s="51">
        <v>1454545</v>
      </c>
      <c r="Q610" s="51">
        <v>1454545</v>
      </c>
      <c r="R610" s="51">
        <v>1454545</v>
      </c>
      <c r="S610" s="51">
        <v>1454545</v>
      </c>
      <c r="T610" s="51">
        <v>1454545</v>
      </c>
    </row>
    <row r="611" spans="1:20" s="10" customFormat="1" ht="107.25" customHeight="1" x14ac:dyDescent="0.3">
      <c r="A611" s="13">
        <v>601</v>
      </c>
      <c r="B611" s="406"/>
      <c r="C611" s="55" t="s">
        <v>292</v>
      </c>
      <c r="D611" s="56" t="s">
        <v>14</v>
      </c>
      <c r="E611" s="54" t="s">
        <v>44</v>
      </c>
      <c r="F611" s="393"/>
      <c r="G611" s="376"/>
      <c r="H611" s="54" t="s">
        <v>44</v>
      </c>
      <c r="I611" s="373"/>
      <c r="J611" s="389"/>
      <c r="K611" s="388"/>
      <c r="L611" s="51">
        <v>1863636</v>
      </c>
      <c r="M611" s="51">
        <v>1863636</v>
      </c>
      <c r="N611" s="51">
        <v>1863636</v>
      </c>
      <c r="O611" s="51">
        <v>1863636</v>
      </c>
      <c r="P611" s="51">
        <v>1863636</v>
      </c>
      <c r="Q611" s="51">
        <v>1863636</v>
      </c>
      <c r="R611" s="51">
        <v>1863636</v>
      </c>
      <c r="S611" s="51">
        <v>1863636</v>
      </c>
      <c r="T611" s="51">
        <v>1863636</v>
      </c>
    </row>
    <row r="612" spans="1:20" s="10" customFormat="1" ht="65.099999999999994" customHeight="1" x14ac:dyDescent="0.3">
      <c r="A612" s="13">
        <v>602</v>
      </c>
      <c r="B612" s="406"/>
      <c r="C612" s="55" t="s">
        <v>210</v>
      </c>
      <c r="D612" s="56" t="s">
        <v>209</v>
      </c>
      <c r="E612" s="54" t="s">
        <v>44</v>
      </c>
      <c r="F612" s="393"/>
      <c r="G612" s="376"/>
      <c r="H612" s="54" t="s">
        <v>44</v>
      </c>
      <c r="I612" s="54" t="s">
        <v>44</v>
      </c>
      <c r="J612" s="389"/>
      <c r="K612" s="388"/>
      <c r="L612" s="51">
        <v>590909</v>
      </c>
      <c r="M612" s="51">
        <v>590909</v>
      </c>
      <c r="N612" s="51">
        <v>590909</v>
      </c>
      <c r="O612" s="51">
        <v>590909</v>
      </c>
      <c r="P612" s="51">
        <v>590909</v>
      </c>
      <c r="Q612" s="51">
        <v>590909</v>
      </c>
      <c r="R612" s="51">
        <v>590909</v>
      </c>
      <c r="S612" s="51">
        <v>590909</v>
      </c>
      <c r="T612" s="51">
        <v>590909</v>
      </c>
    </row>
    <row r="613" spans="1:20" s="10" customFormat="1" ht="65.099999999999994" customHeight="1" x14ac:dyDescent="0.3">
      <c r="A613" s="13">
        <v>603</v>
      </c>
      <c r="B613" s="406"/>
      <c r="C613" s="55" t="s">
        <v>293</v>
      </c>
      <c r="D613" s="56" t="s">
        <v>209</v>
      </c>
      <c r="E613" s="54" t="s">
        <v>44</v>
      </c>
      <c r="F613" s="393"/>
      <c r="G613" s="376"/>
      <c r="H613" s="54" t="s">
        <v>44</v>
      </c>
      <c r="I613" s="54" t="s">
        <v>44</v>
      </c>
      <c r="J613" s="389"/>
      <c r="K613" s="388"/>
      <c r="L613" s="51">
        <v>818182</v>
      </c>
      <c r="M613" s="51">
        <v>818182</v>
      </c>
      <c r="N613" s="51">
        <v>818182</v>
      </c>
      <c r="O613" s="51">
        <v>818182</v>
      </c>
      <c r="P613" s="51">
        <v>818182</v>
      </c>
      <c r="Q613" s="51">
        <v>818182</v>
      </c>
      <c r="R613" s="51">
        <v>818182</v>
      </c>
      <c r="S613" s="51">
        <v>818182</v>
      </c>
      <c r="T613" s="51">
        <v>818182</v>
      </c>
    </row>
    <row r="614" spans="1:20" s="10" customFormat="1" ht="65.099999999999994" customHeight="1" x14ac:dyDescent="0.3">
      <c r="A614" s="13">
        <v>604</v>
      </c>
      <c r="B614" s="406"/>
      <c r="C614" s="55" t="s">
        <v>294</v>
      </c>
      <c r="D614" s="56" t="s">
        <v>14</v>
      </c>
      <c r="E614" s="54" t="s">
        <v>44</v>
      </c>
      <c r="F614" s="393"/>
      <c r="G614" s="376"/>
      <c r="H614" s="54" t="s">
        <v>44</v>
      </c>
      <c r="I614" s="54" t="s">
        <v>44</v>
      </c>
      <c r="J614" s="389"/>
      <c r="K614" s="388"/>
      <c r="L614" s="51">
        <v>2000000</v>
      </c>
      <c r="M614" s="51">
        <v>2000000</v>
      </c>
      <c r="N614" s="51">
        <v>2000000</v>
      </c>
      <c r="O614" s="51">
        <v>2000000</v>
      </c>
      <c r="P614" s="51">
        <v>2000000</v>
      </c>
      <c r="Q614" s="51">
        <v>2000000</v>
      </c>
      <c r="R614" s="51">
        <v>2000000</v>
      </c>
      <c r="S614" s="51">
        <v>2000000</v>
      </c>
      <c r="T614" s="51">
        <v>2000000</v>
      </c>
    </row>
    <row r="615" spans="1:20" s="10" customFormat="1" ht="65.099999999999994" customHeight="1" x14ac:dyDescent="0.3">
      <c r="A615" s="13">
        <v>605</v>
      </c>
      <c r="B615" s="406"/>
      <c r="C615" s="55" t="s">
        <v>295</v>
      </c>
      <c r="D615" s="56" t="s">
        <v>209</v>
      </c>
      <c r="E615" s="54" t="s">
        <v>44</v>
      </c>
      <c r="F615" s="393"/>
      <c r="G615" s="376"/>
      <c r="H615" s="54" t="s">
        <v>44</v>
      </c>
      <c r="I615" s="54" t="s">
        <v>44</v>
      </c>
      <c r="J615" s="389"/>
      <c r="K615" s="388"/>
      <c r="L615" s="51">
        <v>1363636</v>
      </c>
      <c r="M615" s="51">
        <v>1363636</v>
      </c>
      <c r="N615" s="51">
        <v>1363636</v>
      </c>
      <c r="O615" s="51">
        <v>1363636</v>
      </c>
      <c r="P615" s="51">
        <v>1363636</v>
      </c>
      <c r="Q615" s="51">
        <v>1363636</v>
      </c>
      <c r="R615" s="51">
        <v>1363636</v>
      </c>
      <c r="S615" s="51">
        <v>1363636</v>
      </c>
      <c r="T615" s="51">
        <v>1363636</v>
      </c>
    </row>
    <row r="616" spans="1:20" s="10" customFormat="1" ht="93" customHeight="1" x14ac:dyDescent="0.3">
      <c r="A616" s="13">
        <v>606</v>
      </c>
      <c r="B616" s="406"/>
      <c r="C616" s="55" t="s">
        <v>296</v>
      </c>
      <c r="D616" s="56" t="s">
        <v>14</v>
      </c>
      <c r="E616" s="54" t="s">
        <v>44</v>
      </c>
      <c r="F616" s="393"/>
      <c r="G616" s="376"/>
      <c r="H616" s="54" t="s">
        <v>44</v>
      </c>
      <c r="I616" s="54" t="s">
        <v>44</v>
      </c>
      <c r="J616" s="389"/>
      <c r="K616" s="388"/>
      <c r="L616" s="51">
        <v>2000000</v>
      </c>
      <c r="M616" s="51">
        <v>2000000</v>
      </c>
      <c r="N616" s="51">
        <v>2000000</v>
      </c>
      <c r="O616" s="51">
        <v>2000000</v>
      </c>
      <c r="P616" s="51">
        <v>2000000</v>
      </c>
      <c r="Q616" s="51">
        <v>2000000</v>
      </c>
      <c r="R616" s="51">
        <v>2000000</v>
      </c>
      <c r="S616" s="51">
        <v>2000000</v>
      </c>
      <c r="T616" s="51">
        <v>2000000</v>
      </c>
    </row>
    <row r="617" spans="1:20" s="10" customFormat="1" ht="65.099999999999994" customHeight="1" x14ac:dyDescent="0.3">
      <c r="A617" s="13">
        <v>607</v>
      </c>
      <c r="B617" s="406"/>
      <c r="C617" s="55" t="s">
        <v>297</v>
      </c>
      <c r="D617" s="56" t="s">
        <v>209</v>
      </c>
      <c r="E617" s="54" t="s">
        <v>44</v>
      </c>
      <c r="F617" s="393"/>
      <c r="G617" s="376"/>
      <c r="H617" s="54" t="s">
        <v>44</v>
      </c>
      <c r="I617" s="54" t="s">
        <v>44</v>
      </c>
      <c r="J617" s="389"/>
      <c r="K617" s="388"/>
      <c r="L617" s="51">
        <v>1909091</v>
      </c>
      <c r="M617" s="51">
        <v>1909091</v>
      </c>
      <c r="N617" s="51">
        <v>1909091</v>
      </c>
      <c r="O617" s="51">
        <v>1909091</v>
      </c>
      <c r="P617" s="51">
        <v>1909091</v>
      </c>
      <c r="Q617" s="51">
        <v>1909091</v>
      </c>
      <c r="R617" s="51">
        <v>1909091</v>
      </c>
      <c r="S617" s="51">
        <v>1909091</v>
      </c>
      <c r="T617" s="51">
        <v>1909091</v>
      </c>
    </row>
    <row r="618" spans="1:20" s="10" customFormat="1" ht="94.5" customHeight="1" x14ac:dyDescent="0.3">
      <c r="A618" s="13">
        <v>608</v>
      </c>
      <c r="B618" s="406"/>
      <c r="C618" s="55" t="s">
        <v>298</v>
      </c>
      <c r="D618" s="56" t="s">
        <v>14</v>
      </c>
      <c r="E618" s="54" t="s">
        <v>44</v>
      </c>
      <c r="F618" s="393"/>
      <c r="G618" s="376"/>
      <c r="H618" s="54" t="s">
        <v>44</v>
      </c>
      <c r="I618" s="54" t="s">
        <v>44</v>
      </c>
      <c r="J618" s="389"/>
      <c r="K618" s="388"/>
      <c r="L618" s="51">
        <v>1954545</v>
      </c>
      <c r="M618" s="51">
        <v>1954545</v>
      </c>
      <c r="N618" s="51">
        <v>1954545</v>
      </c>
      <c r="O618" s="51">
        <v>1954545</v>
      </c>
      <c r="P618" s="51">
        <v>1954545</v>
      </c>
      <c r="Q618" s="51">
        <v>1954545</v>
      </c>
      <c r="R618" s="51">
        <v>1954545</v>
      </c>
      <c r="S618" s="51">
        <v>1954545</v>
      </c>
      <c r="T618" s="51">
        <v>1954545</v>
      </c>
    </row>
    <row r="619" spans="1:20" s="10" customFormat="1" ht="65.099999999999994" customHeight="1" x14ac:dyDescent="0.3">
      <c r="A619" s="13">
        <v>609</v>
      </c>
      <c r="B619" s="406"/>
      <c r="C619" s="55" t="s">
        <v>299</v>
      </c>
      <c r="D619" s="56" t="s">
        <v>209</v>
      </c>
      <c r="E619" s="54" t="s">
        <v>44</v>
      </c>
      <c r="F619" s="393"/>
      <c r="G619" s="376"/>
      <c r="H619" s="54" t="s">
        <v>44</v>
      </c>
      <c r="I619" s="54" t="s">
        <v>44</v>
      </c>
      <c r="J619" s="389"/>
      <c r="K619" s="388"/>
      <c r="L619" s="51">
        <v>1818182</v>
      </c>
      <c r="M619" s="51">
        <v>1818182</v>
      </c>
      <c r="N619" s="51">
        <v>1818182</v>
      </c>
      <c r="O619" s="51">
        <v>1818182</v>
      </c>
      <c r="P619" s="51">
        <v>1818182</v>
      </c>
      <c r="Q619" s="51">
        <v>1818182</v>
      </c>
      <c r="R619" s="51">
        <v>1818182</v>
      </c>
      <c r="S619" s="51">
        <v>1818182</v>
      </c>
      <c r="T619" s="51">
        <v>1818182</v>
      </c>
    </row>
    <row r="620" spans="1:20" s="10" customFormat="1" ht="91.5" customHeight="1" x14ac:dyDescent="0.3">
      <c r="A620" s="13">
        <v>610</v>
      </c>
      <c r="B620" s="406"/>
      <c r="C620" s="55" t="s">
        <v>301</v>
      </c>
      <c r="D620" s="56" t="s">
        <v>14</v>
      </c>
      <c r="E620" s="55" t="s">
        <v>214</v>
      </c>
      <c r="F620" s="393" t="s">
        <v>300</v>
      </c>
      <c r="G620" s="376"/>
      <c r="H620" s="55" t="s">
        <v>302</v>
      </c>
      <c r="I620" s="55" t="s">
        <v>291</v>
      </c>
      <c r="J620" s="389"/>
      <c r="K620" s="388"/>
      <c r="L620" s="51">
        <v>1639091</v>
      </c>
      <c r="M620" s="51">
        <v>1639091</v>
      </c>
      <c r="N620" s="51">
        <v>1639091</v>
      </c>
      <c r="O620" s="51">
        <v>1639091</v>
      </c>
      <c r="P620" s="51">
        <v>1639091</v>
      </c>
      <c r="Q620" s="51">
        <v>1639091</v>
      </c>
      <c r="R620" s="51">
        <v>1639091</v>
      </c>
      <c r="S620" s="51">
        <v>1639091</v>
      </c>
      <c r="T620" s="51">
        <v>1639091</v>
      </c>
    </row>
    <row r="621" spans="1:20" s="10" customFormat="1" ht="84.75" customHeight="1" x14ac:dyDescent="0.3">
      <c r="A621" s="13">
        <v>611</v>
      </c>
      <c r="B621" s="406"/>
      <c r="C621" s="55" t="s">
        <v>303</v>
      </c>
      <c r="D621" s="56" t="s">
        <v>14</v>
      </c>
      <c r="E621" s="54" t="s">
        <v>44</v>
      </c>
      <c r="F621" s="393"/>
      <c r="G621" s="376"/>
      <c r="H621" s="54" t="s">
        <v>44</v>
      </c>
      <c r="I621" s="54" t="s">
        <v>44</v>
      </c>
      <c r="J621" s="389"/>
      <c r="K621" s="388"/>
      <c r="L621" s="51">
        <v>2359091</v>
      </c>
      <c r="M621" s="51">
        <v>2359091</v>
      </c>
      <c r="N621" s="51">
        <v>2359091</v>
      </c>
      <c r="O621" s="51">
        <v>2359091</v>
      </c>
      <c r="P621" s="51">
        <v>2359091</v>
      </c>
      <c r="Q621" s="51">
        <v>2359091</v>
      </c>
      <c r="R621" s="51">
        <v>2359091</v>
      </c>
      <c r="S621" s="51">
        <v>2359091</v>
      </c>
      <c r="T621" s="51">
        <v>2359091</v>
      </c>
    </row>
    <row r="622" spans="1:20" s="10" customFormat="1" ht="65.099999999999994" customHeight="1" x14ac:dyDescent="0.3">
      <c r="A622" s="13">
        <v>612</v>
      </c>
      <c r="B622" s="406"/>
      <c r="C622" s="55" t="s">
        <v>304</v>
      </c>
      <c r="D622" s="56" t="s">
        <v>209</v>
      </c>
      <c r="E622" s="54" t="s">
        <v>44</v>
      </c>
      <c r="F622" s="393"/>
      <c r="G622" s="376"/>
      <c r="H622" s="54" t="s">
        <v>44</v>
      </c>
      <c r="I622" s="54" t="s">
        <v>44</v>
      </c>
      <c r="J622" s="389"/>
      <c r="K622" s="388"/>
      <c r="L622" s="51">
        <v>1009091</v>
      </c>
      <c r="M622" s="51">
        <v>1009091</v>
      </c>
      <c r="N622" s="51">
        <v>1009091</v>
      </c>
      <c r="O622" s="51">
        <v>1009091</v>
      </c>
      <c r="P622" s="51">
        <v>1009091</v>
      </c>
      <c r="Q622" s="51">
        <v>1009091</v>
      </c>
      <c r="R622" s="51">
        <v>1009091</v>
      </c>
      <c r="S622" s="51">
        <v>1009091</v>
      </c>
      <c r="T622" s="51">
        <v>1009091</v>
      </c>
    </row>
    <row r="623" spans="1:20" s="10" customFormat="1" ht="65.099999999999994" customHeight="1" x14ac:dyDescent="0.3">
      <c r="A623" s="13">
        <v>613</v>
      </c>
      <c r="B623" s="406"/>
      <c r="C623" s="55" t="s">
        <v>305</v>
      </c>
      <c r="D623" s="56" t="s">
        <v>209</v>
      </c>
      <c r="E623" s="54" t="s">
        <v>44</v>
      </c>
      <c r="F623" s="393"/>
      <c r="G623" s="376"/>
      <c r="H623" s="54" t="s">
        <v>44</v>
      </c>
      <c r="I623" s="54" t="s">
        <v>44</v>
      </c>
      <c r="J623" s="389"/>
      <c r="K623" s="388"/>
      <c r="L623" s="51">
        <v>1404545</v>
      </c>
      <c r="M623" s="51">
        <v>1404545</v>
      </c>
      <c r="N623" s="51">
        <v>1404545</v>
      </c>
      <c r="O623" s="51">
        <v>1404545</v>
      </c>
      <c r="P623" s="51">
        <v>1404545</v>
      </c>
      <c r="Q623" s="51">
        <v>1404545</v>
      </c>
      <c r="R623" s="51">
        <v>1404545</v>
      </c>
      <c r="S623" s="51">
        <v>1404545</v>
      </c>
      <c r="T623" s="51">
        <v>1404545</v>
      </c>
    </row>
    <row r="624" spans="1:20" s="10" customFormat="1" ht="65.099999999999994" customHeight="1" x14ac:dyDescent="0.3">
      <c r="A624" s="13">
        <v>614</v>
      </c>
      <c r="B624" s="406"/>
      <c r="C624" s="55" t="s">
        <v>1296</v>
      </c>
      <c r="D624" s="56" t="s">
        <v>209</v>
      </c>
      <c r="E624" s="54" t="s">
        <v>44</v>
      </c>
      <c r="F624" s="393"/>
      <c r="G624" s="376"/>
      <c r="H624" s="54" t="s">
        <v>44</v>
      </c>
      <c r="I624" s="54" t="s">
        <v>44</v>
      </c>
      <c r="J624" s="389"/>
      <c r="K624" s="388"/>
      <c r="L624" s="51">
        <v>2813636</v>
      </c>
      <c r="M624" s="51">
        <v>2813636</v>
      </c>
      <c r="N624" s="51">
        <v>2813636</v>
      </c>
      <c r="O624" s="51">
        <v>2813636</v>
      </c>
      <c r="P624" s="51">
        <v>2813636</v>
      </c>
      <c r="Q624" s="51">
        <v>2813636</v>
      </c>
      <c r="R624" s="51">
        <v>2813636</v>
      </c>
      <c r="S624" s="51">
        <v>2813636</v>
      </c>
      <c r="T624" s="51">
        <v>2813636</v>
      </c>
    </row>
    <row r="625" spans="1:20" s="10" customFormat="1" ht="65.099999999999994" customHeight="1" x14ac:dyDescent="0.3">
      <c r="A625" s="13">
        <v>615</v>
      </c>
      <c r="B625" s="406"/>
      <c r="C625" s="55" t="s">
        <v>306</v>
      </c>
      <c r="D625" s="56" t="s">
        <v>209</v>
      </c>
      <c r="E625" s="54" t="s">
        <v>44</v>
      </c>
      <c r="F625" s="393"/>
      <c r="G625" s="376"/>
      <c r="H625" s="54" t="s">
        <v>44</v>
      </c>
      <c r="I625" s="54" t="s">
        <v>44</v>
      </c>
      <c r="J625" s="389"/>
      <c r="K625" s="388"/>
      <c r="L625" s="51">
        <v>1350000</v>
      </c>
      <c r="M625" s="51">
        <v>1350000</v>
      </c>
      <c r="N625" s="51">
        <v>1350000</v>
      </c>
      <c r="O625" s="51">
        <v>1350000</v>
      </c>
      <c r="P625" s="51">
        <v>1350000</v>
      </c>
      <c r="Q625" s="51">
        <v>1350000</v>
      </c>
      <c r="R625" s="51">
        <v>1350000</v>
      </c>
      <c r="S625" s="51">
        <v>1350000</v>
      </c>
      <c r="T625" s="51">
        <v>1350000</v>
      </c>
    </row>
    <row r="626" spans="1:20" s="10" customFormat="1" ht="65.099999999999994" customHeight="1" x14ac:dyDescent="0.3">
      <c r="A626" s="13">
        <v>616</v>
      </c>
      <c r="B626" s="406"/>
      <c r="C626" s="55" t="s">
        <v>1297</v>
      </c>
      <c r="D626" s="56" t="s">
        <v>209</v>
      </c>
      <c r="E626" s="54" t="s">
        <v>44</v>
      </c>
      <c r="F626" s="393"/>
      <c r="G626" s="376"/>
      <c r="H626" s="54" t="s">
        <v>44</v>
      </c>
      <c r="I626" s="54" t="s">
        <v>44</v>
      </c>
      <c r="J626" s="389"/>
      <c r="K626" s="388"/>
      <c r="L626" s="51">
        <v>2219091</v>
      </c>
      <c r="M626" s="51">
        <v>2219091</v>
      </c>
      <c r="N626" s="51">
        <v>2219091</v>
      </c>
      <c r="O626" s="51">
        <v>2219091</v>
      </c>
      <c r="P626" s="51">
        <v>2219091</v>
      </c>
      <c r="Q626" s="51">
        <v>2219091</v>
      </c>
      <c r="R626" s="51">
        <v>2219091</v>
      </c>
      <c r="S626" s="51">
        <v>2219091</v>
      </c>
      <c r="T626" s="51">
        <v>2219091</v>
      </c>
    </row>
    <row r="627" spans="1:20" s="10" customFormat="1" ht="65.099999999999994" customHeight="1" x14ac:dyDescent="0.3">
      <c r="A627" s="13">
        <v>617</v>
      </c>
      <c r="B627" s="406"/>
      <c r="C627" s="55" t="s">
        <v>2283</v>
      </c>
      <c r="D627" s="56" t="s">
        <v>14</v>
      </c>
      <c r="E627" s="54" t="s">
        <v>44</v>
      </c>
      <c r="F627" s="393"/>
      <c r="G627" s="376"/>
      <c r="H627" s="54" t="s">
        <v>44</v>
      </c>
      <c r="I627" s="54" t="s">
        <v>44</v>
      </c>
      <c r="J627" s="389"/>
      <c r="K627" s="388"/>
      <c r="L627" s="51">
        <v>2504545</v>
      </c>
      <c r="M627" s="51">
        <v>2504545</v>
      </c>
      <c r="N627" s="51">
        <v>2504545</v>
      </c>
      <c r="O627" s="51">
        <v>2504545</v>
      </c>
      <c r="P627" s="51">
        <v>2504545</v>
      </c>
      <c r="Q627" s="51">
        <v>2504545</v>
      </c>
      <c r="R627" s="51">
        <v>2504545</v>
      </c>
      <c r="S627" s="51">
        <v>2504545</v>
      </c>
      <c r="T627" s="51">
        <v>2504545</v>
      </c>
    </row>
    <row r="628" spans="1:20" s="10" customFormat="1" ht="65.099999999999994" customHeight="1" x14ac:dyDescent="0.3">
      <c r="A628" s="13">
        <v>618</v>
      </c>
      <c r="B628" s="406"/>
      <c r="C628" s="55" t="s">
        <v>307</v>
      </c>
      <c r="D628" s="56" t="s">
        <v>209</v>
      </c>
      <c r="E628" s="54" t="s">
        <v>44</v>
      </c>
      <c r="F628" s="393"/>
      <c r="G628" s="376"/>
      <c r="H628" s="54" t="s">
        <v>44</v>
      </c>
      <c r="I628" s="54" t="s">
        <v>44</v>
      </c>
      <c r="J628" s="389"/>
      <c r="K628" s="388"/>
      <c r="L628" s="51">
        <v>2024545</v>
      </c>
      <c r="M628" s="51">
        <v>2024545</v>
      </c>
      <c r="N628" s="51">
        <v>2024545</v>
      </c>
      <c r="O628" s="51">
        <v>2024545</v>
      </c>
      <c r="P628" s="51">
        <v>2024545</v>
      </c>
      <c r="Q628" s="51">
        <v>2024545</v>
      </c>
      <c r="R628" s="51">
        <v>2024545</v>
      </c>
      <c r="S628" s="51">
        <v>2024545</v>
      </c>
      <c r="T628" s="51">
        <v>2024545</v>
      </c>
    </row>
    <row r="629" spans="1:20" s="10" customFormat="1" ht="65.099999999999994" customHeight="1" x14ac:dyDescent="0.3">
      <c r="A629" s="13">
        <v>619</v>
      </c>
      <c r="B629" s="406"/>
      <c r="C629" s="55" t="s">
        <v>308</v>
      </c>
      <c r="D629" s="56" t="s">
        <v>209</v>
      </c>
      <c r="E629" s="54" t="s">
        <v>44</v>
      </c>
      <c r="F629" s="393"/>
      <c r="G629" s="376"/>
      <c r="H629" s="54" t="s">
        <v>44</v>
      </c>
      <c r="I629" s="54" t="s">
        <v>44</v>
      </c>
      <c r="J629" s="389"/>
      <c r="K629" s="388"/>
      <c r="L629" s="51">
        <v>2989091</v>
      </c>
      <c r="M629" s="51">
        <v>2989091</v>
      </c>
      <c r="N629" s="51">
        <v>2989091</v>
      </c>
      <c r="O629" s="51">
        <v>2989091</v>
      </c>
      <c r="P629" s="51">
        <v>2989091</v>
      </c>
      <c r="Q629" s="51">
        <v>2989091</v>
      </c>
      <c r="R629" s="51">
        <v>2989091</v>
      </c>
      <c r="S629" s="51">
        <v>2989091</v>
      </c>
      <c r="T629" s="51">
        <v>2989091</v>
      </c>
    </row>
    <row r="630" spans="1:20" s="10" customFormat="1" ht="65.099999999999994" customHeight="1" x14ac:dyDescent="0.3">
      <c r="A630" s="13">
        <v>620</v>
      </c>
      <c r="B630" s="406"/>
      <c r="C630" s="55" t="s">
        <v>1267</v>
      </c>
      <c r="D630" s="56" t="s">
        <v>209</v>
      </c>
      <c r="E630" s="54" t="s">
        <v>44</v>
      </c>
      <c r="F630" s="393"/>
      <c r="G630" s="376"/>
      <c r="H630" s="54" t="s">
        <v>44</v>
      </c>
      <c r="I630" s="54" t="s">
        <v>44</v>
      </c>
      <c r="J630" s="389"/>
      <c r="K630" s="388"/>
      <c r="L630" s="51">
        <v>5781818</v>
      </c>
      <c r="M630" s="51">
        <v>5781818</v>
      </c>
      <c r="N630" s="51">
        <v>5781818</v>
      </c>
      <c r="O630" s="51">
        <v>5781818</v>
      </c>
      <c r="P630" s="51">
        <v>5781818</v>
      </c>
      <c r="Q630" s="51">
        <v>5781818</v>
      </c>
      <c r="R630" s="51">
        <v>5781818</v>
      </c>
      <c r="S630" s="51">
        <v>5781818</v>
      </c>
      <c r="T630" s="51">
        <v>5781818</v>
      </c>
    </row>
    <row r="631" spans="1:20" s="10" customFormat="1" ht="65.099999999999994" customHeight="1" x14ac:dyDescent="0.3">
      <c r="A631" s="13">
        <v>621</v>
      </c>
      <c r="B631" s="406"/>
      <c r="C631" s="55" t="s">
        <v>2214</v>
      </c>
      <c r="D631" s="56" t="s">
        <v>14</v>
      </c>
      <c r="E631" s="54" t="s">
        <v>44</v>
      </c>
      <c r="F631" s="393"/>
      <c r="G631" s="376"/>
      <c r="H631" s="54" t="s">
        <v>44</v>
      </c>
      <c r="I631" s="54" t="s">
        <v>44</v>
      </c>
      <c r="J631" s="389"/>
      <c r="K631" s="388"/>
      <c r="L631" s="51">
        <v>2263636</v>
      </c>
      <c r="M631" s="51">
        <v>2263636</v>
      </c>
      <c r="N631" s="51">
        <v>2263636</v>
      </c>
      <c r="O631" s="51">
        <v>2263636</v>
      </c>
      <c r="P631" s="51">
        <v>2263636</v>
      </c>
      <c r="Q631" s="51">
        <v>2263636</v>
      </c>
      <c r="R631" s="51">
        <v>2263636</v>
      </c>
      <c r="S631" s="51">
        <v>2263636</v>
      </c>
      <c r="T631" s="51">
        <v>2263636</v>
      </c>
    </row>
    <row r="632" spans="1:20" s="10" customFormat="1" ht="65.099999999999994" customHeight="1" x14ac:dyDescent="0.3">
      <c r="A632" s="13">
        <v>622</v>
      </c>
      <c r="B632" s="406"/>
      <c r="C632" s="55" t="s">
        <v>309</v>
      </c>
      <c r="D632" s="56" t="s">
        <v>209</v>
      </c>
      <c r="E632" s="54" t="s">
        <v>44</v>
      </c>
      <c r="F632" s="393"/>
      <c r="G632" s="376"/>
      <c r="H632" s="54" t="s">
        <v>44</v>
      </c>
      <c r="I632" s="54" t="s">
        <v>44</v>
      </c>
      <c r="J632" s="389"/>
      <c r="K632" s="388"/>
      <c r="L632" s="51">
        <v>2844545</v>
      </c>
      <c r="M632" s="51">
        <v>2844545</v>
      </c>
      <c r="N632" s="51">
        <v>2844545</v>
      </c>
      <c r="O632" s="51">
        <v>2844545</v>
      </c>
      <c r="P632" s="51">
        <v>2844545</v>
      </c>
      <c r="Q632" s="51">
        <v>2844545</v>
      </c>
      <c r="R632" s="51">
        <v>2844545</v>
      </c>
      <c r="S632" s="51">
        <v>2844545</v>
      </c>
      <c r="T632" s="51">
        <v>2844545</v>
      </c>
    </row>
    <row r="633" spans="1:20" s="10" customFormat="1" ht="65.099999999999994" customHeight="1" x14ac:dyDescent="0.3">
      <c r="A633" s="13">
        <v>623</v>
      </c>
      <c r="B633" s="406"/>
      <c r="C633" s="55" t="s">
        <v>2193</v>
      </c>
      <c r="D633" s="56" t="s">
        <v>209</v>
      </c>
      <c r="E633" s="54" t="s">
        <v>44</v>
      </c>
      <c r="F633" s="393"/>
      <c r="G633" s="376"/>
      <c r="H633" s="54" t="s">
        <v>44</v>
      </c>
      <c r="I633" s="54" t="s">
        <v>44</v>
      </c>
      <c r="J633" s="389"/>
      <c r="K633" s="388"/>
      <c r="L633" s="51">
        <v>5351818</v>
      </c>
      <c r="M633" s="51">
        <v>5351818</v>
      </c>
      <c r="N633" s="51">
        <v>5351818</v>
      </c>
      <c r="O633" s="51">
        <v>5351818</v>
      </c>
      <c r="P633" s="51">
        <v>5351818</v>
      </c>
      <c r="Q633" s="51">
        <v>5351818</v>
      </c>
      <c r="R633" s="51">
        <v>5351818</v>
      </c>
      <c r="S633" s="51">
        <v>5351818</v>
      </c>
      <c r="T633" s="51">
        <v>5351818</v>
      </c>
    </row>
    <row r="634" spans="1:20" s="34" customFormat="1" ht="65.099999999999994" customHeight="1" x14ac:dyDescent="0.3">
      <c r="A634" s="13">
        <v>624</v>
      </c>
      <c r="B634" s="406"/>
      <c r="C634" s="55" t="s">
        <v>265</v>
      </c>
      <c r="D634" s="56" t="s">
        <v>14</v>
      </c>
      <c r="E634" s="373" t="s">
        <v>266</v>
      </c>
      <c r="F634" s="393" t="s">
        <v>1293</v>
      </c>
      <c r="G634" s="376" t="s">
        <v>2535</v>
      </c>
      <c r="H634" s="373" t="s">
        <v>257</v>
      </c>
      <c r="I634" s="373" t="s">
        <v>291</v>
      </c>
      <c r="J634" s="389" t="s">
        <v>19</v>
      </c>
      <c r="K634" s="388" t="s">
        <v>1294</v>
      </c>
      <c r="L634" s="51">
        <v>1689693.5081818181</v>
      </c>
      <c r="M634" s="51">
        <v>1689693.5081818181</v>
      </c>
      <c r="N634" s="51">
        <v>1689693.5081818181</v>
      </c>
      <c r="O634" s="51">
        <v>1689693.5081818181</v>
      </c>
      <c r="P634" s="51">
        <v>1689693.5081818181</v>
      </c>
      <c r="Q634" s="51">
        <v>1689693.5081818181</v>
      </c>
      <c r="R634" s="51">
        <v>1689693.5081818181</v>
      </c>
      <c r="S634" s="51">
        <v>1689693.5081818181</v>
      </c>
      <c r="T634" s="51">
        <v>1689693.5081818181</v>
      </c>
    </row>
    <row r="635" spans="1:20" s="34" customFormat="1" ht="96" customHeight="1" x14ac:dyDescent="0.3">
      <c r="A635" s="13">
        <v>625</v>
      </c>
      <c r="B635" s="406"/>
      <c r="C635" s="55" t="s">
        <v>281</v>
      </c>
      <c r="D635" s="56" t="s">
        <v>14</v>
      </c>
      <c r="E635" s="373"/>
      <c r="F635" s="393"/>
      <c r="G635" s="376"/>
      <c r="H635" s="373"/>
      <c r="I635" s="373"/>
      <c r="J635" s="389"/>
      <c r="K635" s="388"/>
      <c r="L635" s="51">
        <v>2227065.8181818184</v>
      </c>
      <c r="M635" s="51">
        <v>2227065.8181818184</v>
      </c>
      <c r="N635" s="51">
        <v>2227065.8181818184</v>
      </c>
      <c r="O635" s="51">
        <v>2227065.8181818184</v>
      </c>
      <c r="P635" s="51">
        <v>2227065.8181818184</v>
      </c>
      <c r="Q635" s="51">
        <v>2227065.8181818184</v>
      </c>
      <c r="R635" s="51">
        <v>2227065.8181818184</v>
      </c>
      <c r="S635" s="51">
        <v>2227065.8181818184</v>
      </c>
      <c r="T635" s="51">
        <v>2227065.8181818184</v>
      </c>
    </row>
    <row r="636" spans="1:20" s="34" customFormat="1" ht="65.099999999999994" customHeight="1" x14ac:dyDescent="0.3">
      <c r="A636" s="13">
        <v>626</v>
      </c>
      <c r="B636" s="406"/>
      <c r="C636" s="55" t="s">
        <v>215</v>
      </c>
      <c r="D636" s="56" t="s">
        <v>209</v>
      </c>
      <c r="E636" s="373"/>
      <c r="F636" s="393"/>
      <c r="G636" s="376"/>
      <c r="H636" s="373"/>
      <c r="I636" s="373"/>
      <c r="J636" s="389"/>
      <c r="K636" s="388"/>
      <c r="L636" s="51">
        <v>945887.61904761905</v>
      </c>
      <c r="M636" s="51">
        <v>945887.61904761905</v>
      </c>
      <c r="N636" s="51">
        <v>945887.61904761905</v>
      </c>
      <c r="O636" s="51">
        <v>945887.61904761905</v>
      </c>
      <c r="P636" s="51">
        <v>945887.61904761905</v>
      </c>
      <c r="Q636" s="51">
        <v>945887.61904761905</v>
      </c>
      <c r="R636" s="51">
        <v>945887.61904761905</v>
      </c>
      <c r="S636" s="51">
        <v>945887.61904761905</v>
      </c>
      <c r="T636" s="51">
        <v>945887.61904761905</v>
      </c>
    </row>
    <row r="637" spans="1:20" s="34" customFormat="1" ht="65.099999999999994" customHeight="1" x14ac:dyDescent="0.3">
      <c r="A637" s="13">
        <v>627</v>
      </c>
      <c r="B637" s="406"/>
      <c r="C637" s="55" t="s">
        <v>272</v>
      </c>
      <c r="D637" s="56" t="s">
        <v>209</v>
      </c>
      <c r="E637" s="373"/>
      <c r="F637" s="393"/>
      <c r="G637" s="376"/>
      <c r="H637" s="373"/>
      <c r="I637" s="373"/>
      <c r="J637" s="389"/>
      <c r="K637" s="388"/>
      <c r="L637" s="51">
        <v>1118614.2857142857</v>
      </c>
      <c r="M637" s="51">
        <v>1118614.2857142857</v>
      </c>
      <c r="N637" s="51">
        <v>1118614.2857142857</v>
      </c>
      <c r="O637" s="51">
        <v>1118614.2857142857</v>
      </c>
      <c r="P637" s="51">
        <v>1118614.2857142857</v>
      </c>
      <c r="Q637" s="51">
        <v>1118614.2857142857</v>
      </c>
      <c r="R637" s="51">
        <v>1118614.2857142857</v>
      </c>
      <c r="S637" s="51">
        <v>1118614.2857142857</v>
      </c>
      <c r="T637" s="51">
        <v>1118614.2857142857</v>
      </c>
    </row>
    <row r="638" spans="1:20" s="34" customFormat="1" ht="65.099999999999994" customHeight="1" x14ac:dyDescent="0.3">
      <c r="A638" s="13">
        <v>628</v>
      </c>
      <c r="B638" s="406"/>
      <c r="C638" s="55" t="s">
        <v>282</v>
      </c>
      <c r="D638" s="56" t="s">
        <v>209</v>
      </c>
      <c r="E638" s="373"/>
      <c r="F638" s="393"/>
      <c r="G638" s="376"/>
      <c r="H638" s="373"/>
      <c r="I638" s="373"/>
      <c r="J638" s="389"/>
      <c r="K638" s="388"/>
      <c r="L638" s="51">
        <v>909090.4761904761</v>
      </c>
      <c r="M638" s="51">
        <v>909090.4761904761</v>
      </c>
      <c r="N638" s="51">
        <v>909090.4761904761</v>
      </c>
      <c r="O638" s="51">
        <v>909090.4761904761</v>
      </c>
      <c r="P638" s="51">
        <v>909090.4761904761</v>
      </c>
      <c r="Q638" s="51">
        <v>909090.4761904761</v>
      </c>
      <c r="R638" s="51">
        <v>909090.4761904761</v>
      </c>
      <c r="S638" s="51">
        <v>909090.4761904761</v>
      </c>
      <c r="T638" s="51">
        <v>909090.4761904761</v>
      </c>
    </row>
    <row r="639" spans="1:20" s="34" customFormat="1" ht="65.099999999999994" customHeight="1" x14ac:dyDescent="0.3">
      <c r="A639" s="13">
        <v>629</v>
      </c>
      <c r="B639" s="406"/>
      <c r="C639" s="55" t="s">
        <v>283</v>
      </c>
      <c r="D639" s="56" t="s">
        <v>14</v>
      </c>
      <c r="E639" s="373"/>
      <c r="F639" s="393"/>
      <c r="G639" s="376"/>
      <c r="H639" s="373"/>
      <c r="I639" s="373"/>
      <c r="J639" s="389"/>
      <c r="K639" s="388"/>
      <c r="L639" s="51">
        <v>2326665.8181818184</v>
      </c>
      <c r="M639" s="51">
        <v>2326665.8181818184</v>
      </c>
      <c r="N639" s="51">
        <v>2326665.8181818184</v>
      </c>
      <c r="O639" s="51">
        <v>2326665.8181818184</v>
      </c>
      <c r="P639" s="51">
        <v>2326665.8181818184</v>
      </c>
      <c r="Q639" s="51">
        <v>2326665.8181818184</v>
      </c>
      <c r="R639" s="51">
        <v>2326665.8181818184</v>
      </c>
      <c r="S639" s="51">
        <v>2326665.8181818184</v>
      </c>
      <c r="T639" s="51">
        <v>2326665.8181818184</v>
      </c>
    </row>
    <row r="640" spans="1:20" s="34" customFormat="1" ht="65.099999999999994" customHeight="1" x14ac:dyDescent="0.3">
      <c r="A640" s="13">
        <v>630</v>
      </c>
      <c r="B640" s="406"/>
      <c r="C640" s="55" t="s">
        <v>216</v>
      </c>
      <c r="D640" s="56" t="s">
        <v>209</v>
      </c>
      <c r="E640" s="373"/>
      <c r="F640" s="393"/>
      <c r="G640" s="376"/>
      <c r="H640" s="373"/>
      <c r="I640" s="373"/>
      <c r="J640" s="389"/>
      <c r="K640" s="388"/>
      <c r="L640" s="51">
        <v>1932380.9523809522</v>
      </c>
      <c r="M640" s="51">
        <v>1932380.9523809522</v>
      </c>
      <c r="N640" s="51">
        <v>1932380.9523809522</v>
      </c>
      <c r="O640" s="51">
        <v>1932380.9523809522</v>
      </c>
      <c r="P640" s="51">
        <v>1932380.9523809522</v>
      </c>
      <c r="Q640" s="51">
        <v>1932380.9523809522</v>
      </c>
      <c r="R640" s="51">
        <v>1932380.9523809522</v>
      </c>
      <c r="S640" s="51">
        <v>1932380.9523809522</v>
      </c>
      <c r="T640" s="51">
        <v>1932380.9523809522</v>
      </c>
    </row>
    <row r="641" spans="1:20" s="34" customFormat="1" ht="65.099999999999994" customHeight="1" x14ac:dyDescent="0.3">
      <c r="A641" s="13">
        <v>631</v>
      </c>
      <c r="B641" s="406"/>
      <c r="C641" s="55" t="s">
        <v>217</v>
      </c>
      <c r="D641" s="56" t="s">
        <v>209</v>
      </c>
      <c r="E641" s="373"/>
      <c r="F641" s="393"/>
      <c r="G641" s="376"/>
      <c r="H641" s="373"/>
      <c r="I641" s="373"/>
      <c r="J641" s="389"/>
      <c r="K641" s="388"/>
      <c r="L641" s="51">
        <v>3033333.333333333</v>
      </c>
      <c r="M641" s="51">
        <v>3033333.333333333</v>
      </c>
      <c r="N641" s="51">
        <v>3033333.333333333</v>
      </c>
      <c r="O641" s="51">
        <v>3033333.333333333</v>
      </c>
      <c r="P641" s="51">
        <v>3033333.333333333</v>
      </c>
      <c r="Q641" s="51">
        <v>3033333.333333333</v>
      </c>
      <c r="R641" s="51">
        <v>3033333.333333333</v>
      </c>
      <c r="S641" s="51">
        <v>3033333.333333333</v>
      </c>
      <c r="T641" s="51">
        <v>3033333.333333333</v>
      </c>
    </row>
    <row r="642" spans="1:20" s="34" customFormat="1" ht="65.099999999999994" customHeight="1" x14ac:dyDescent="0.3">
      <c r="A642" s="13">
        <v>632</v>
      </c>
      <c r="B642" s="406"/>
      <c r="C642" s="55" t="s">
        <v>274</v>
      </c>
      <c r="D642" s="56" t="s">
        <v>209</v>
      </c>
      <c r="E642" s="373"/>
      <c r="F642" s="393"/>
      <c r="G642" s="376"/>
      <c r="H642" s="373"/>
      <c r="I642" s="373"/>
      <c r="J642" s="389"/>
      <c r="K642" s="388"/>
      <c r="L642" s="51">
        <v>5956190.4761904757</v>
      </c>
      <c r="M642" s="51">
        <v>5956190.4761904757</v>
      </c>
      <c r="N642" s="51">
        <v>5956190.4761904757</v>
      </c>
      <c r="O642" s="51">
        <v>5956190.4761904757</v>
      </c>
      <c r="P642" s="51">
        <v>5956190.4761904757</v>
      </c>
      <c r="Q642" s="51">
        <v>5956190.4761904757</v>
      </c>
      <c r="R642" s="51">
        <v>5956190.4761904757</v>
      </c>
      <c r="S642" s="51">
        <v>5956190.4761904757</v>
      </c>
      <c r="T642" s="51">
        <v>5956190.4761904757</v>
      </c>
    </row>
    <row r="643" spans="1:20" s="34" customFormat="1" ht="65.099999999999994" customHeight="1" x14ac:dyDescent="0.3">
      <c r="A643" s="13">
        <v>633</v>
      </c>
      <c r="B643" s="406"/>
      <c r="C643" s="55" t="s">
        <v>284</v>
      </c>
      <c r="D643" s="56" t="s">
        <v>209</v>
      </c>
      <c r="E643" s="373"/>
      <c r="F643" s="393"/>
      <c r="G643" s="376"/>
      <c r="H643" s="373"/>
      <c r="I643" s="373"/>
      <c r="J643" s="389"/>
      <c r="K643" s="388"/>
      <c r="L643" s="51">
        <v>1963636.1904761903</v>
      </c>
      <c r="M643" s="51">
        <v>1963636.1904761903</v>
      </c>
      <c r="N643" s="51">
        <v>1963636.1904761903</v>
      </c>
      <c r="O643" s="51">
        <v>1963636.1904761903</v>
      </c>
      <c r="P643" s="51">
        <v>1963636.1904761903</v>
      </c>
      <c r="Q643" s="51">
        <v>1963636.1904761903</v>
      </c>
      <c r="R643" s="51">
        <v>1963636.1904761903</v>
      </c>
      <c r="S643" s="51">
        <v>1963636.1904761903</v>
      </c>
      <c r="T643" s="51">
        <v>1963636.1904761903</v>
      </c>
    </row>
    <row r="644" spans="1:20" s="34" customFormat="1" ht="65.099999999999994" customHeight="1" x14ac:dyDescent="0.3">
      <c r="A644" s="13">
        <v>634</v>
      </c>
      <c r="B644" s="406"/>
      <c r="C644" s="55" t="s">
        <v>285</v>
      </c>
      <c r="D644" s="56" t="s">
        <v>209</v>
      </c>
      <c r="E644" s="373"/>
      <c r="F644" s="393"/>
      <c r="G644" s="376"/>
      <c r="H644" s="373"/>
      <c r="I644" s="373"/>
      <c r="J644" s="389"/>
      <c r="K644" s="388"/>
      <c r="L644" s="51">
        <v>7919047.6190476185</v>
      </c>
      <c r="M644" s="51">
        <v>7919047.6190476185</v>
      </c>
      <c r="N644" s="51">
        <v>7919047.6190476185</v>
      </c>
      <c r="O644" s="51">
        <v>7919047.6190476185</v>
      </c>
      <c r="P644" s="51">
        <v>7919047.6190476185</v>
      </c>
      <c r="Q644" s="51">
        <v>7919047.6190476185</v>
      </c>
      <c r="R644" s="51">
        <v>7919047.6190476185</v>
      </c>
      <c r="S644" s="51">
        <v>7919047.6190476185</v>
      </c>
      <c r="T644" s="51">
        <v>7919047.6190476185</v>
      </c>
    </row>
    <row r="645" spans="1:20" s="34" customFormat="1" ht="65.099999999999994" customHeight="1" x14ac:dyDescent="0.3">
      <c r="A645" s="13">
        <v>635</v>
      </c>
      <c r="B645" s="406"/>
      <c r="C645" s="403" t="s">
        <v>1885</v>
      </c>
      <c r="D645" s="82" t="s">
        <v>14</v>
      </c>
      <c r="E645" s="81" t="s">
        <v>214</v>
      </c>
      <c r="F645" s="83" t="s">
        <v>1886</v>
      </c>
      <c r="G645" s="469" t="s">
        <v>2536</v>
      </c>
      <c r="H645" s="55"/>
      <c r="I645" s="55"/>
      <c r="J645" s="56"/>
      <c r="K645" s="388" t="s">
        <v>2052</v>
      </c>
      <c r="L645" s="51">
        <v>3110199.8805528334</v>
      </c>
      <c r="M645" s="51">
        <v>3110199.8805528334</v>
      </c>
      <c r="N645" s="51">
        <v>3110199.8805528334</v>
      </c>
      <c r="O645" s="51">
        <v>3110199.8805528334</v>
      </c>
      <c r="P645" s="51">
        <v>3110199.8805528334</v>
      </c>
      <c r="Q645" s="51">
        <v>3110199.8805528334</v>
      </c>
      <c r="R645" s="51">
        <v>3110199.8805528334</v>
      </c>
      <c r="S645" s="51">
        <v>3110199.8805528334</v>
      </c>
      <c r="T645" s="51">
        <v>3110199.8805528334</v>
      </c>
    </row>
    <row r="646" spans="1:20" s="34" customFormat="1" ht="65.099999999999994" customHeight="1" x14ac:dyDescent="0.3">
      <c r="A646" s="13">
        <v>636</v>
      </c>
      <c r="B646" s="406"/>
      <c r="C646" s="403"/>
      <c r="D646" s="82" t="s">
        <v>14</v>
      </c>
      <c r="E646" s="81" t="s">
        <v>214</v>
      </c>
      <c r="F646" s="83" t="s">
        <v>1887</v>
      </c>
      <c r="G646" s="469"/>
      <c r="H646" s="55"/>
      <c r="I646" s="55"/>
      <c r="J646" s="56"/>
      <c r="K646" s="388"/>
      <c r="L646" s="51">
        <v>3233391.3833658169</v>
      </c>
      <c r="M646" s="51">
        <v>3233391.3833658169</v>
      </c>
      <c r="N646" s="51">
        <v>3233391.3833658169</v>
      </c>
      <c r="O646" s="51">
        <v>3233391.3833658169</v>
      </c>
      <c r="P646" s="51">
        <v>3233391.3833658169</v>
      </c>
      <c r="Q646" s="51">
        <v>3233391.3833658169</v>
      </c>
      <c r="R646" s="51">
        <v>3233391.3833658169</v>
      </c>
      <c r="S646" s="51">
        <v>3233391.3833658169</v>
      </c>
      <c r="T646" s="51">
        <v>3233391.3833658169</v>
      </c>
    </row>
    <row r="647" spans="1:20" s="34" customFormat="1" ht="65.099999999999994" customHeight="1" x14ac:dyDescent="0.3">
      <c r="A647" s="13">
        <v>637</v>
      </c>
      <c r="B647" s="406"/>
      <c r="C647" s="403"/>
      <c r="D647" s="82" t="s">
        <v>14</v>
      </c>
      <c r="E647" s="81" t="s">
        <v>214</v>
      </c>
      <c r="F647" s="83" t="s">
        <v>1888</v>
      </c>
      <c r="G647" s="469"/>
      <c r="H647" s="55"/>
      <c r="I647" s="55"/>
      <c r="J647" s="56"/>
      <c r="K647" s="388"/>
      <c r="L647" s="51">
        <v>3607496.4904480241</v>
      </c>
      <c r="M647" s="51">
        <v>3607496.4904480241</v>
      </c>
      <c r="N647" s="51">
        <v>3607496.4904480241</v>
      </c>
      <c r="O647" s="51">
        <v>3607496.4904480241</v>
      </c>
      <c r="P647" s="51">
        <v>3607496.4904480241</v>
      </c>
      <c r="Q647" s="51">
        <v>3607496.4904480241</v>
      </c>
      <c r="R647" s="51">
        <v>3607496.4904480241</v>
      </c>
      <c r="S647" s="51">
        <v>3607496.4904480241</v>
      </c>
      <c r="T647" s="51">
        <v>3607496.4904480241</v>
      </c>
    </row>
    <row r="648" spans="1:20" s="34" customFormat="1" ht="65.099999999999994" customHeight="1" x14ac:dyDescent="0.3">
      <c r="A648" s="13">
        <v>638</v>
      </c>
      <c r="B648" s="406"/>
      <c r="C648" s="403"/>
      <c r="D648" s="82" t="s">
        <v>14</v>
      </c>
      <c r="E648" s="81" t="s">
        <v>214</v>
      </c>
      <c r="F648" s="83" t="s">
        <v>1889</v>
      </c>
      <c r="G648" s="469"/>
      <c r="H648" s="55"/>
      <c r="I648" s="55"/>
      <c r="J648" s="56"/>
      <c r="K648" s="388"/>
      <c r="L648" s="51">
        <v>3750212.7182840123</v>
      </c>
      <c r="M648" s="51">
        <v>3750212.7182840123</v>
      </c>
      <c r="N648" s="51">
        <v>3750212.7182840123</v>
      </c>
      <c r="O648" s="51">
        <v>3750212.7182840123</v>
      </c>
      <c r="P648" s="51">
        <v>3750212.7182840123</v>
      </c>
      <c r="Q648" s="51">
        <v>3750212.7182840123</v>
      </c>
      <c r="R648" s="51">
        <v>3750212.7182840123</v>
      </c>
      <c r="S648" s="51">
        <v>3750212.7182840123</v>
      </c>
      <c r="T648" s="51">
        <v>3750212.7182840123</v>
      </c>
    </row>
    <row r="649" spans="1:20" s="34" customFormat="1" ht="65.099999999999994" customHeight="1" x14ac:dyDescent="0.3">
      <c r="A649" s="13">
        <v>639</v>
      </c>
      <c r="B649" s="406"/>
      <c r="C649" s="403"/>
      <c r="D649" s="82" t="s">
        <v>14</v>
      </c>
      <c r="E649" s="81" t="s">
        <v>214</v>
      </c>
      <c r="F649" s="83" t="s">
        <v>1890</v>
      </c>
      <c r="G649" s="469"/>
      <c r="H649" s="55"/>
      <c r="I649" s="55"/>
      <c r="J649" s="56"/>
      <c r="K649" s="388"/>
      <c r="L649" s="51">
        <v>4559128.4066199362</v>
      </c>
      <c r="M649" s="51">
        <v>4559128.4066199362</v>
      </c>
      <c r="N649" s="51">
        <v>4559128.4066199362</v>
      </c>
      <c r="O649" s="51">
        <v>4559128.4066199362</v>
      </c>
      <c r="P649" s="51">
        <v>4559128.4066199362</v>
      </c>
      <c r="Q649" s="51">
        <v>4559128.4066199362</v>
      </c>
      <c r="R649" s="51">
        <v>4559128.4066199362</v>
      </c>
      <c r="S649" s="51">
        <v>4559128.4066199362</v>
      </c>
      <c r="T649" s="51">
        <v>4559128.4066199362</v>
      </c>
    </row>
    <row r="650" spans="1:20" s="34" customFormat="1" ht="65.099999999999994" customHeight="1" x14ac:dyDescent="0.3">
      <c r="A650" s="13">
        <v>640</v>
      </c>
      <c r="B650" s="406"/>
      <c r="C650" s="403" t="s">
        <v>1891</v>
      </c>
      <c r="D650" s="82" t="s">
        <v>14</v>
      </c>
      <c r="E650" s="81" t="s">
        <v>214</v>
      </c>
      <c r="F650" s="83" t="s">
        <v>1892</v>
      </c>
      <c r="G650" s="469"/>
      <c r="H650" s="55"/>
      <c r="I650" s="55"/>
      <c r="J650" s="56"/>
      <c r="K650" s="388"/>
      <c r="L650" s="51">
        <v>3345587.8738904344</v>
      </c>
      <c r="M650" s="51">
        <v>3345587.8738904344</v>
      </c>
      <c r="N650" s="51">
        <v>3345587.8738904344</v>
      </c>
      <c r="O650" s="51">
        <v>3345587.8738904344</v>
      </c>
      <c r="P650" s="51">
        <v>3345587.8738904344</v>
      </c>
      <c r="Q650" s="51">
        <v>3345587.8738904344</v>
      </c>
      <c r="R650" s="51">
        <v>3345587.8738904344</v>
      </c>
      <c r="S650" s="51">
        <v>3345587.8738904344</v>
      </c>
      <c r="T650" s="51">
        <v>3345587.8738904344</v>
      </c>
    </row>
    <row r="651" spans="1:20" s="34" customFormat="1" ht="79.5" customHeight="1" x14ac:dyDescent="0.3">
      <c r="A651" s="13">
        <v>641</v>
      </c>
      <c r="B651" s="406"/>
      <c r="C651" s="403"/>
      <c r="D651" s="82" t="s">
        <v>14</v>
      </c>
      <c r="E651" s="81" t="s">
        <v>214</v>
      </c>
      <c r="F651" s="83" t="s">
        <v>1893</v>
      </c>
      <c r="G651" s="469"/>
      <c r="H651" s="55"/>
      <c r="I651" s="55"/>
      <c r="J651" s="56"/>
      <c r="K651" s="388"/>
      <c r="L651" s="51">
        <v>3477469.0315531772</v>
      </c>
      <c r="M651" s="51">
        <v>3477469.0315531772</v>
      </c>
      <c r="N651" s="51">
        <v>3477469.0315531772</v>
      </c>
      <c r="O651" s="51">
        <v>3477469.0315531772</v>
      </c>
      <c r="P651" s="51">
        <v>3477469.0315531772</v>
      </c>
      <c r="Q651" s="51">
        <v>3477469.0315531772</v>
      </c>
      <c r="R651" s="51">
        <v>3477469.0315531772</v>
      </c>
      <c r="S651" s="51">
        <v>3477469.0315531772</v>
      </c>
      <c r="T651" s="51">
        <v>3477469.0315531772</v>
      </c>
    </row>
    <row r="652" spans="1:20" s="34" customFormat="1" ht="82.5" customHeight="1" x14ac:dyDescent="0.3">
      <c r="A652" s="13">
        <v>642</v>
      </c>
      <c r="B652" s="406"/>
      <c r="C652" s="403"/>
      <c r="D652" s="82" t="s">
        <v>14</v>
      </c>
      <c r="E652" s="81" t="s">
        <v>214</v>
      </c>
      <c r="F652" s="83" t="s">
        <v>1894</v>
      </c>
      <c r="G652" s="469"/>
      <c r="H652" s="55"/>
      <c r="I652" s="55"/>
      <c r="J652" s="56"/>
      <c r="K652" s="388"/>
      <c r="L652" s="51">
        <v>3807958.8566451278</v>
      </c>
      <c r="M652" s="51">
        <v>3807958.8566451278</v>
      </c>
      <c r="N652" s="51">
        <v>3807958.8566451278</v>
      </c>
      <c r="O652" s="51">
        <v>3807958.8566451278</v>
      </c>
      <c r="P652" s="51">
        <v>3807958.8566451278</v>
      </c>
      <c r="Q652" s="51">
        <v>3807958.8566451278</v>
      </c>
      <c r="R652" s="51">
        <v>3807958.8566451278</v>
      </c>
      <c r="S652" s="51">
        <v>3807958.8566451278</v>
      </c>
      <c r="T652" s="51">
        <v>3807958.8566451278</v>
      </c>
    </row>
    <row r="653" spans="1:20" s="34" customFormat="1" ht="65.099999999999994" customHeight="1" x14ac:dyDescent="0.3">
      <c r="A653" s="13">
        <v>643</v>
      </c>
      <c r="B653" s="406"/>
      <c r="C653" s="403" t="s">
        <v>1895</v>
      </c>
      <c r="D653" s="82" t="s">
        <v>14</v>
      </c>
      <c r="E653" s="81" t="s">
        <v>214</v>
      </c>
      <c r="F653" s="83" t="s">
        <v>1896</v>
      </c>
      <c r="G653" s="469"/>
      <c r="H653" s="55"/>
      <c r="I653" s="55"/>
      <c r="J653" s="56"/>
      <c r="K653" s="388"/>
      <c r="L653" s="51">
        <v>3019420.5076656095</v>
      </c>
      <c r="M653" s="51">
        <v>3019420.5076656095</v>
      </c>
      <c r="N653" s="51">
        <v>3019420.5076656095</v>
      </c>
      <c r="O653" s="51">
        <v>3019420.5076656095</v>
      </c>
      <c r="P653" s="51">
        <v>3019420.5076656095</v>
      </c>
      <c r="Q653" s="51">
        <v>3019420.5076656095</v>
      </c>
      <c r="R653" s="51">
        <v>3019420.5076656095</v>
      </c>
      <c r="S653" s="51">
        <v>3019420.5076656095</v>
      </c>
      <c r="T653" s="51">
        <v>3019420.5076656095</v>
      </c>
    </row>
    <row r="654" spans="1:20" s="34" customFormat="1" ht="65.099999999999994" customHeight="1" x14ac:dyDescent="0.3">
      <c r="A654" s="13">
        <v>644</v>
      </c>
      <c r="B654" s="406"/>
      <c r="C654" s="403"/>
      <c r="D654" s="82" t="s">
        <v>14</v>
      </c>
      <c r="E654" s="81" t="s">
        <v>214</v>
      </c>
      <c r="F654" s="83" t="s">
        <v>1897</v>
      </c>
      <c r="G654" s="469"/>
      <c r="H654" s="55"/>
      <c r="I654" s="55"/>
      <c r="J654" s="56"/>
      <c r="K654" s="388"/>
      <c r="L654" s="51">
        <v>3211857.0126744034</v>
      </c>
      <c r="M654" s="51">
        <v>3211857.0126744034</v>
      </c>
      <c r="N654" s="51">
        <v>3211857.0126744034</v>
      </c>
      <c r="O654" s="51">
        <v>3211857.0126744034</v>
      </c>
      <c r="P654" s="51">
        <v>3211857.0126744034</v>
      </c>
      <c r="Q654" s="51">
        <v>3211857.0126744034</v>
      </c>
      <c r="R654" s="51">
        <v>3211857.0126744034</v>
      </c>
      <c r="S654" s="51">
        <v>3211857.0126744034</v>
      </c>
      <c r="T654" s="51">
        <v>3211857.0126744034</v>
      </c>
    </row>
    <row r="655" spans="1:20" s="34" customFormat="1" ht="65.099999999999994" customHeight="1" x14ac:dyDescent="0.3">
      <c r="A655" s="13">
        <v>645</v>
      </c>
      <c r="B655" s="406"/>
      <c r="C655" s="403"/>
      <c r="D655" s="82" t="s">
        <v>14</v>
      </c>
      <c r="E655" s="81" t="s">
        <v>214</v>
      </c>
      <c r="F655" s="83" t="s">
        <v>1898</v>
      </c>
      <c r="G655" s="469"/>
      <c r="H655" s="55"/>
      <c r="I655" s="55"/>
      <c r="J655" s="56"/>
      <c r="K655" s="388"/>
      <c r="L655" s="51">
        <v>3400089.4029548974</v>
      </c>
      <c r="M655" s="51">
        <v>3400089.4029548974</v>
      </c>
      <c r="N655" s="51">
        <v>3400089.4029548974</v>
      </c>
      <c r="O655" s="51">
        <v>3400089.4029548974</v>
      </c>
      <c r="P655" s="51">
        <v>3400089.4029548974</v>
      </c>
      <c r="Q655" s="51">
        <v>3400089.4029548974</v>
      </c>
      <c r="R655" s="51">
        <v>3400089.4029548974</v>
      </c>
      <c r="S655" s="51">
        <v>3400089.4029548974</v>
      </c>
      <c r="T655" s="51">
        <v>3400089.4029548974</v>
      </c>
    </row>
    <row r="656" spans="1:20" s="34" customFormat="1" ht="65.099999999999994" customHeight="1" x14ac:dyDescent="0.3">
      <c r="A656" s="13">
        <v>646</v>
      </c>
      <c r="B656" s="406"/>
      <c r="C656" s="403"/>
      <c r="D656" s="82" t="s">
        <v>14</v>
      </c>
      <c r="E656" s="81" t="s">
        <v>214</v>
      </c>
      <c r="F656" s="83" t="s">
        <v>1899</v>
      </c>
      <c r="G656" s="469"/>
      <c r="H656" s="55"/>
      <c r="I656" s="55"/>
      <c r="J656" s="56"/>
      <c r="K656" s="388"/>
      <c r="L656" s="51">
        <v>3971653.8557232101</v>
      </c>
      <c r="M656" s="51">
        <v>3971653.8557232101</v>
      </c>
      <c r="N656" s="51">
        <v>3971653.8557232101</v>
      </c>
      <c r="O656" s="51">
        <v>3971653.8557232101</v>
      </c>
      <c r="P656" s="51">
        <v>3971653.8557232101</v>
      </c>
      <c r="Q656" s="51">
        <v>3971653.8557232101</v>
      </c>
      <c r="R656" s="51">
        <v>3971653.8557232101</v>
      </c>
      <c r="S656" s="51">
        <v>3971653.8557232101</v>
      </c>
      <c r="T656" s="51">
        <v>3971653.8557232101</v>
      </c>
    </row>
    <row r="657" spans="1:20" s="34" customFormat="1" ht="65.099999999999994" customHeight="1" x14ac:dyDescent="0.3">
      <c r="A657" s="13">
        <v>647</v>
      </c>
      <c r="B657" s="406"/>
      <c r="C657" s="403" t="s">
        <v>1900</v>
      </c>
      <c r="D657" s="82" t="s">
        <v>14</v>
      </c>
      <c r="E657" s="81" t="s">
        <v>214</v>
      </c>
      <c r="F657" s="83" t="s">
        <v>1901</v>
      </c>
      <c r="G657" s="469"/>
      <c r="H657" s="55"/>
      <c r="I657" s="55"/>
      <c r="J657" s="56"/>
      <c r="K657" s="388"/>
      <c r="L657" s="51">
        <v>7337720.8902856251</v>
      </c>
      <c r="M657" s="51">
        <v>7337720.8902856251</v>
      </c>
      <c r="N657" s="51">
        <v>7337720.8902856251</v>
      </c>
      <c r="O657" s="51">
        <v>7337720.8902856251</v>
      </c>
      <c r="P657" s="51">
        <v>7337720.8902856251</v>
      </c>
      <c r="Q657" s="51">
        <v>7337720.8902856251</v>
      </c>
      <c r="R657" s="51">
        <v>7337720.8902856251</v>
      </c>
      <c r="S657" s="51">
        <v>7337720.8902856251</v>
      </c>
      <c r="T657" s="51">
        <v>7337720.8902856251</v>
      </c>
    </row>
    <row r="658" spans="1:20" s="34" customFormat="1" ht="65.099999999999994" customHeight="1" x14ac:dyDescent="0.3">
      <c r="A658" s="13">
        <v>648</v>
      </c>
      <c r="B658" s="406"/>
      <c r="C658" s="403"/>
      <c r="D658" s="82" t="s">
        <v>14</v>
      </c>
      <c r="E658" s="81" t="s">
        <v>214</v>
      </c>
      <c r="F658" s="83" t="s">
        <v>1888</v>
      </c>
      <c r="G658" s="469"/>
      <c r="H658" s="55"/>
      <c r="I658" s="55"/>
      <c r="J658" s="56"/>
      <c r="K658" s="388"/>
      <c r="L658" s="51">
        <v>6187690.6451478768</v>
      </c>
      <c r="M658" s="51">
        <v>6187690.6451478768</v>
      </c>
      <c r="N658" s="51">
        <v>6187690.6451478768</v>
      </c>
      <c r="O658" s="51">
        <v>6187690.6451478768</v>
      </c>
      <c r="P658" s="51">
        <v>6187690.6451478768</v>
      </c>
      <c r="Q658" s="51">
        <v>6187690.6451478768</v>
      </c>
      <c r="R658" s="51">
        <v>6187690.6451478768</v>
      </c>
      <c r="S658" s="51">
        <v>6187690.6451478768</v>
      </c>
      <c r="T658" s="51">
        <v>6187690.6451478768</v>
      </c>
    </row>
    <row r="659" spans="1:20" s="34" customFormat="1" ht="65.099999999999994" customHeight="1" x14ac:dyDescent="0.3">
      <c r="A659" s="13">
        <v>649</v>
      </c>
      <c r="B659" s="406"/>
      <c r="C659" s="403"/>
      <c r="D659" s="82" t="s">
        <v>14</v>
      </c>
      <c r="E659" s="81" t="s">
        <v>214</v>
      </c>
      <c r="F659" s="83" t="s">
        <v>1902</v>
      </c>
      <c r="G659" s="469"/>
      <c r="H659" s="55"/>
      <c r="I659" s="55"/>
      <c r="J659" s="56"/>
      <c r="K659" s="388"/>
      <c r="L659" s="51">
        <v>5455238.8891663458</v>
      </c>
      <c r="M659" s="51">
        <v>5455238.8891663458</v>
      </c>
      <c r="N659" s="51">
        <v>5455238.8891663458</v>
      </c>
      <c r="O659" s="51">
        <v>5455238.8891663458</v>
      </c>
      <c r="P659" s="51">
        <v>5455238.8891663458</v>
      </c>
      <c r="Q659" s="51">
        <v>5455238.8891663458</v>
      </c>
      <c r="R659" s="51">
        <v>5455238.8891663458</v>
      </c>
      <c r="S659" s="51">
        <v>5455238.8891663458</v>
      </c>
      <c r="T659" s="51">
        <v>5455238.8891663458</v>
      </c>
    </row>
    <row r="660" spans="1:20" s="34" customFormat="1" ht="65.099999999999994" customHeight="1" x14ac:dyDescent="0.3">
      <c r="A660" s="13">
        <v>650</v>
      </c>
      <c r="B660" s="406"/>
      <c r="C660" s="403"/>
      <c r="D660" s="82" t="s">
        <v>14</v>
      </c>
      <c r="E660" s="81" t="s">
        <v>214</v>
      </c>
      <c r="F660" s="83" t="s">
        <v>1903</v>
      </c>
      <c r="G660" s="469"/>
      <c r="H660" s="55"/>
      <c r="I660" s="55"/>
      <c r="J660" s="56"/>
      <c r="K660" s="388"/>
      <c r="L660" s="51">
        <v>5022096.9342652317</v>
      </c>
      <c r="M660" s="51">
        <v>5022096.9342652317</v>
      </c>
      <c r="N660" s="51">
        <v>5022096.9342652317</v>
      </c>
      <c r="O660" s="51">
        <v>5022096.9342652317</v>
      </c>
      <c r="P660" s="51">
        <v>5022096.9342652317</v>
      </c>
      <c r="Q660" s="51">
        <v>5022096.9342652317</v>
      </c>
      <c r="R660" s="51">
        <v>5022096.9342652317</v>
      </c>
      <c r="S660" s="51">
        <v>5022096.9342652317</v>
      </c>
      <c r="T660" s="51">
        <v>5022096.9342652317</v>
      </c>
    </row>
    <row r="661" spans="1:20" s="34" customFormat="1" ht="65.099999999999994" customHeight="1" x14ac:dyDescent="0.3">
      <c r="A661" s="13">
        <v>651</v>
      </c>
      <c r="B661" s="406"/>
      <c r="C661" s="403" t="s">
        <v>1904</v>
      </c>
      <c r="D661" s="82" t="s">
        <v>14</v>
      </c>
      <c r="E661" s="81" t="s">
        <v>214</v>
      </c>
      <c r="F661" s="83" t="s">
        <v>1901</v>
      </c>
      <c r="G661" s="469"/>
      <c r="H661" s="55"/>
      <c r="I661" s="55"/>
      <c r="J661" s="56"/>
      <c r="K661" s="388"/>
      <c r="L661" s="51">
        <v>6922750.6131623685</v>
      </c>
      <c r="M661" s="51">
        <v>6922750.6131623685</v>
      </c>
      <c r="N661" s="51">
        <v>6922750.6131623685</v>
      </c>
      <c r="O661" s="51">
        <v>6922750.6131623685</v>
      </c>
      <c r="P661" s="51">
        <v>6922750.6131623685</v>
      </c>
      <c r="Q661" s="51">
        <v>6922750.6131623685</v>
      </c>
      <c r="R661" s="51">
        <v>6922750.6131623685</v>
      </c>
      <c r="S661" s="51">
        <v>6922750.6131623685</v>
      </c>
      <c r="T661" s="51">
        <v>6922750.6131623685</v>
      </c>
    </row>
    <row r="662" spans="1:20" s="34" customFormat="1" ht="65.099999999999994" customHeight="1" x14ac:dyDescent="0.3">
      <c r="A662" s="13">
        <v>652</v>
      </c>
      <c r="B662" s="406"/>
      <c r="C662" s="403"/>
      <c r="D662" s="82" t="s">
        <v>14</v>
      </c>
      <c r="E662" s="81" t="s">
        <v>214</v>
      </c>
      <c r="F662" s="83" t="s">
        <v>1888</v>
      </c>
      <c r="G662" s="469"/>
      <c r="H662" s="55"/>
      <c r="I662" s="55"/>
      <c r="J662" s="56"/>
      <c r="K662" s="388"/>
      <c r="L662" s="51">
        <v>5811415.8674736591</v>
      </c>
      <c r="M662" s="51">
        <v>5811415.8674736591</v>
      </c>
      <c r="N662" s="51">
        <v>5811415.8674736591</v>
      </c>
      <c r="O662" s="51">
        <v>5811415.8674736591</v>
      </c>
      <c r="P662" s="51">
        <v>5811415.8674736591</v>
      </c>
      <c r="Q662" s="51">
        <v>5811415.8674736591</v>
      </c>
      <c r="R662" s="51">
        <v>5811415.8674736591</v>
      </c>
      <c r="S662" s="51">
        <v>5811415.8674736591</v>
      </c>
      <c r="T662" s="51">
        <v>5811415.8674736591</v>
      </c>
    </row>
    <row r="663" spans="1:20" s="34" customFormat="1" ht="65.099999999999994" customHeight="1" x14ac:dyDescent="0.3">
      <c r="A663" s="13">
        <v>653</v>
      </c>
      <c r="B663" s="406"/>
      <c r="C663" s="403"/>
      <c r="D663" s="82" t="s">
        <v>14</v>
      </c>
      <c r="E663" s="81" t="s">
        <v>214</v>
      </c>
      <c r="F663" s="83" t="s">
        <v>1902</v>
      </c>
      <c r="G663" s="469"/>
      <c r="H663" s="55"/>
      <c r="I663" s="55"/>
      <c r="J663" s="56"/>
      <c r="K663" s="388"/>
      <c r="L663" s="51">
        <v>5102296.2772081532</v>
      </c>
      <c r="M663" s="51">
        <v>5102296.2772081532</v>
      </c>
      <c r="N663" s="51">
        <v>5102296.2772081532</v>
      </c>
      <c r="O663" s="51">
        <v>5102296.2772081532</v>
      </c>
      <c r="P663" s="51">
        <v>5102296.2772081532</v>
      </c>
      <c r="Q663" s="51">
        <v>5102296.2772081532</v>
      </c>
      <c r="R663" s="51">
        <v>5102296.2772081532</v>
      </c>
      <c r="S663" s="51">
        <v>5102296.2772081532</v>
      </c>
      <c r="T663" s="51">
        <v>5102296.2772081532</v>
      </c>
    </row>
    <row r="664" spans="1:20" s="34" customFormat="1" ht="65.099999999999994" customHeight="1" x14ac:dyDescent="0.3">
      <c r="A664" s="13">
        <v>654</v>
      </c>
      <c r="B664" s="406"/>
      <c r="C664" s="403"/>
      <c r="D664" s="82" t="s">
        <v>14</v>
      </c>
      <c r="E664" s="81" t="s">
        <v>214</v>
      </c>
      <c r="F664" s="83" t="s">
        <v>1903</v>
      </c>
      <c r="G664" s="469"/>
      <c r="H664" s="55"/>
      <c r="I664" s="55"/>
      <c r="J664" s="56"/>
      <c r="K664" s="388"/>
      <c r="L664" s="51">
        <v>4618602.556843156</v>
      </c>
      <c r="M664" s="51">
        <v>4618602.556843156</v>
      </c>
      <c r="N664" s="51">
        <v>4618602.556843156</v>
      </c>
      <c r="O664" s="51">
        <v>4618602.556843156</v>
      </c>
      <c r="P664" s="51">
        <v>4618602.556843156</v>
      </c>
      <c r="Q664" s="51">
        <v>4618602.556843156</v>
      </c>
      <c r="R664" s="51">
        <v>4618602.556843156</v>
      </c>
      <c r="S664" s="51">
        <v>4618602.556843156</v>
      </c>
      <c r="T664" s="51">
        <v>4618602.556843156</v>
      </c>
    </row>
    <row r="665" spans="1:20" s="34" customFormat="1" ht="65.099999999999994" customHeight="1" x14ac:dyDescent="0.3">
      <c r="A665" s="13">
        <v>655</v>
      </c>
      <c r="B665" s="406"/>
      <c r="C665" s="403" t="s">
        <v>1905</v>
      </c>
      <c r="D665" s="82" t="s">
        <v>14</v>
      </c>
      <c r="E665" s="81" t="s">
        <v>214</v>
      </c>
      <c r="F665" s="83" t="s">
        <v>1906</v>
      </c>
      <c r="G665" s="469"/>
      <c r="H665" s="55"/>
      <c r="I665" s="55"/>
      <c r="J665" s="56"/>
      <c r="K665" s="388"/>
      <c r="L665" s="51">
        <v>9381057.7759788074</v>
      </c>
      <c r="M665" s="51">
        <v>9381057.7759788074</v>
      </c>
      <c r="N665" s="51">
        <v>9381057.7759788074</v>
      </c>
      <c r="O665" s="51">
        <v>9381057.7759788074</v>
      </c>
      <c r="P665" s="51">
        <v>9381057.7759788074</v>
      </c>
      <c r="Q665" s="51">
        <v>9381057.7759788074</v>
      </c>
      <c r="R665" s="51">
        <v>9381057.7759788074</v>
      </c>
      <c r="S665" s="51">
        <v>9381057.7759788074</v>
      </c>
      <c r="T665" s="51">
        <v>9381057.7759788074</v>
      </c>
    </row>
    <row r="666" spans="1:20" s="34" customFormat="1" ht="65.099999999999994" customHeight="1" x14ac:dyDescent="0.3">
      <c r="A666" s="13">
        <v>656</v>
      </c>
      <c r="B666" s="406"/>
      <c r="C666" s="403"/>
      <c r="D666" s="82" t="s">
        <v>14</v>
      </c>
      <c r="E666" s="81" t="s">
        <v>214</v>
      </c>
      <c r="F666" s="83" t="s">
        <v>1907</v>
      </c>
      <c r="G666" s="469"/>
      <c r="H666" s="55"/>
      <c r="I666" s="55"/>
      <c r="J666" s="56"/>
      <c r="K666" s="388"/>
      <c r="L666" s="51">
        <v>7627985.7420828706</v>
      </c>
      <c r="M666" s="51">
        <v>7627985.7420828706</v>
      </c>
      <c r="N666" s="51">
        <v>7627985.7420828706</v>
      </c>
      <c r="O666" s="51">
        <v>7627985.7420828706</v>
      </c>
      <c r="P666" s="51">
        <v>7627985.7420828706</v>
      </c>
      <c r="Q666" s="51">
        <v>7627985.7420828706</v>
      </c>
      <c r="R666" s="51">
        <v>7627985.7420828706</v>
      </c>
      <c r="S666" s="51">
        <v>7627985.7420828706</v>
      </c>
      <c r="T666" s="51">
        <v>7627985.7420828706</v>
      </c>
    </row>
    <row r="667" spans="1:20" s="34" customFormat="1" ht="65.099999999999994" customHeight="1" x14ac:dyDescent="0.3">
      <c r="A667" s="13">
        <v>657</v>
      </c>
      <c r="B667" s="406"/>
      <c r="C667" s="403"/>
      <c r="D667" s="82" t="s">
        <v>14</v>
      </c>
      <c r="E667" s="81" t="s">
        <v>214</v>
      </c>
      <c r="F667" s="83" t="s">
        <v>1908</v>
      </c>
      <c r="G667" s="469"/>
      <c r="H667" s="55"/>
      <c r="I667" s="55"/>
      <c r="J667" s="56"/>
      <c r="K667" s="388"/>
      <c r="L667" s="51">
        <v>6526508.8238179181</v>
      </c>
      <c r="M667" s="51">
        <v>6526508.8238179181</v>
      </c>
      <c r="N667" s="51">
        <v>6526508.8238179181</v>
      </c>
      <c r="O667" s="51">
        <v>6526508.8238179181</v>
      </c>
      <c r="P667" s="51">
        <v>6526508.8238179181</v>
      </c>
      <c r="Q667" s="51">
        <v>6526508.8238179181</v>
      </c>
      <c r="R667" s="51">
        <v>6526508.8238179181</v>
      </c>
      <c r="S667" s="51">
        <v>6526508.8238179181</v>
      </c>
      <c r="T667" s="51">
        <v>6526508.8238179181</v>
      </c>
    </row>
    <row r="668" spans="1:20" s="34" customFormat="1" ht="65.099999999999994" customHeight="1" x14ac:dyDescent="0.3">
      <c r="A668" s="13">
        <v>658</v>
      </c>
      <c r="B668" s="406"/>
      <c r="C668" s="403"/>
      <c r="D668" s="82" t="s">
        <v>14</v>
      </c>
      <c r="E668" s="81" t="s">
        <v>214</v>
      </c>
      <c r="F668" s="83" t="s">
        <v>1909</v>
      </c>
      <c r="G668" s="469"/>
      <c r="H668" s="55"/>
      <c r="I668" s="55"/>
      <c r="J668" s="56"/>
      <c r="K668" s="388"/>
      <c r="L668" s="51">
        <v>5917679.2803782579</v>
      </c>
      <c r="M668" s="51">
        <v>5917679.2803782579</v>
      </c>
      <c r="N668" s="51">
        <v>5917679.2803782579</v>
      </c>
      <c r="O668" s="51">
        <v>5917679.2803782579</v>
      </c>
      <c r="P668" s="51">
        <v>5917679.2803782579</v>
      </c>
      <c r="Q668" s="51">
        <v>5917679.2803782579</v>
      </c>
      <c r="R668" s="51">
        <v>5917679.2803782579</v>
      </c>
      <c r="S668" s="51">
        <v>5917679.2803782579</v>
      </c>
      <c r="T668" s="51">
        <v>5917679.2803782579</v>
      </c>
    </row>
    <row r="669" spans="1:20" s="34" customFormat="1" ht="65.099999999999994" customHeight="1" x14ac:dyDescent="0.3">
      <c r="A669" s="13">
        <v>659</v>
      </c>
      <c r="B669" s="406"/>
      <c r="C669" s="403" t="s">
        <v>1910</v>
      </c>
      <c r="D669" s="82" t="s">
        <v>14</v>
      </c>
      <c r="E669" s="81" t="s">
        <v>214</v>
      </c>
      <c r="F669" s="83" t="s">
        <v>1906</v>
      </c>
      <c r="G669" s="469"/>
      <c r="H669" s="55"/>
      <c r="I669" s="55"/>
      <c r="J669" s="56"/>
      <c r="K669" s="388"/>
      <c r="L669" s="51">
        <v>5433566.7670773175</v>
      </c>
      <c r="M669" s="51">
        <v>5433566.7670773175</v>
      </c>
      <c r="N669" s="51">
        <v>5433566.7670773175</v>
      </c>
      <c r="O669" s="51">
        <v>5433566.7670773175</v>
      </c>
      <c r="P669" s="51">
        <v>5433566.7670773175</v>
      </c>
      <c r="Q669" s="51">
        <v>5433566.7670773175</v>
      </c>
      <c r="R669" s="51">
        <v>5433566.7670773175</v>
      </c>
      <c r="S669" s="51">
        <v>5433566.7670773175</v>
      </c>
      <c r="T669" s="51">
        <v>5433566.7670773175</v>
      </c>
    </row>
    <row r="670" spans="1:20" s="34" customFormat="1" ht="65.099999999999994" customHeight="1" x14ac:dyDescent="0.3">
      <c r="A670" s="13">
        <v>660</v>
      </c>
      <c r="B670" s="406"/>
      <c r="C670" s="403"/>
      <c r="D670" s="82" t="s">
        <v>14</v>
      </c>
      <c r="E670" s="81" t="s">
        <v>214</v>
      </c>
      <c r="F670" s="83" t="s">
        <v>1907</v>
      </c>
      <c r="G670" s="469"/>
      <c r="H670" s="55"/>
      <c r="I670" s="55"/>
      <c r="J670" s="56"/>
      <c r="K670" s="388"/>
      <c r="L670" s="51">
        <v>4800610.8035411667</v>
      </c>
      <c r="M670" s="51">
        <v>4800610.8035411667</v>
      </c>
      <c r="N670" s="51">
        <v>4800610.8035411667</v>
      </c>
      <c r="O670" s="51">
        <v>4800610.8035411667</v>
      </c>
      <c r="P670" s="51">
        <v>4800610.8035411667</v>
      </c>
      <c r="Q670" s="51">
        <v>4800610.8035411667</v>
      </c>
      <c r="R670" s="51">
        <v>4800610.8035411667</v>
      </c>
      <c r="S670" s="51">
        <v>4800610.8035411667</v>
      </c>
      <c r="T670" s="51">
        <v>4800610.8035411667</v>
      </c>
    </row>
    <row r="671" spans="1:20" s="34" customFormat="1" ht="65.099999999999994" customHeight="1" x14ac:dyDescent="0.3">
      <c r="A671" s="13">
        <v>661</v>
      </c>
      <c r="B671" s="406"/>
      <c r="C671" s="403"/>
      <c r="D671" s="82" t="s">
        <v>14</v>
      </c>
      <c r="E671" s="81" t="s">
        <v>214</v>
      </c>
      <c r="F671" s="83" t="s">
        <v>1908</v>
      </c>
      <c r="G671" s="469"/>
      <c r="H671" s="55"/>
      <c r="I671" s="55"/>
      <c r="J671" s="56"/>
      <c r="K671" s="388"/>
      <c r="L671" s="51">
        <v>4374256.144757621</v>
      </c>
      <c r="M671" s="51">
        <v>4374256.144757621</v>
      </c>
      <c r="N671" s="51">
        <v>4374256.144757621</v>
      </c>
      <c r="O671" s="51">
        <v>4374256.144757621</v>
      </c>
      <c r="P671" s="51">
        <v>4374256.144757621</v>
      </c>
      <c r="Q671" s="51">
        <v>4374256.144757621</v>
      </c>
      <c r="R671" s="51">
        <v>4374256.144757621</v>
      </c>
      <c r="S671" s="51">
        <v>4374256.144757621</v>
      </c>
      <c r="T671" s="51">
        <v>4374256.144757621</v>
      </c>
    </row>
    <row r="672" spans="1:20" s="34" customFormat="1" ht="65.099999999999994" customHeight="1" x14ac:dyDescent="0.3">
      <c r="A672" s="13">
        <v>662</v>
      </c>
      <c r="B672" s="406"/>
      <c r="C672" s="403"/>
      <c r="D672" s="82" t="s">
        <v>14</v>
      </c>
      <c r="E672" s="81" t="s">
        <v>214</v>
      </c>
      <c r="F672" s="83" t="s">
        <v>1909</v>
      </c>
      <c r="G672" s="469"/>
      <c r="H672" s="55"/>
      <c r="I672" s="55"/>
      <c r="J672" s="56"/>
      <c r="K672" s="388"/>
      <c r="L672" s="51">
        <v>4072039.9647894697</v>
      </c>
      <c r="M672" s="51">
        <v>4072039.9647894697</v>
      </c>
      <c r="N672" s="51">
        <v>4072039.9647894697</v>
      </c>
      <c r="O672" s="51">
        <v>4072039.9647894697</v>
      </c>
      <c r="P672" s="51">
        <v>4072039.9647894697</v>
      </c>
      <c r="Q672" s="51">
        <v>4072039.9647894697</v>
      </c>
      <c r="R672" s="51">
        <v>4072039.9647894697</v>
      </c>
      <c r="S672" s="51">
        <v>4072039.9647894697</v>
      </c>
      <c r="T672" s="51">
        <v>4072039.9647894697</v>
      </c>
    </row>
    <row r="673" spans="1:20" s="34" customFormat="1" ht="65.099999999999994" customHeight="1" x14ac:dyDescent="0.3">
      <c r="A673" s="13">
        <v>663</v>
      </c>
      <c r="B673" s="406"/>
      <c r="C673" s="403" t="s">
        <v>1911</v>
      </c>
      <c r="D673" s="82" t="s">
        <v>14</v>
      </c>
      <c r="E673" s="81" t="s">
        <v>214</v>
      </c>
      <c r="F673" s="83" t="s">
        <v>1912</v>
      </c>
      <c r="G673" s="469"/>
      <c r="H673" s="55"/>
      <c r="I673" s="55"/>
      <c r="J673" s="56"/>
      <c r="K673" s="388"/>
      <c r="L673" s="51">
        <v>3664486.407747257</v>
      </c>
      <c r="M673" s="51">
        <v>3664486.407747257</v>
      </c>
      <c r="N673" s="51">
        <v>3664486.407747257</v>
      </c>
      <c r="O673" s="51">
        <v>3664486.407747257</v>
      </c>
      <c r="P673" s="51">
        <v>3664486.407747257</v>
      </c>
      <c r="Q673" s="51">
        <v>3664486.407747257</v>
      </c>
      <c r="R673" s="51">
        <v>3664486.407747257</v>
      </c>
      <c r="S673" s="51">
        <v>3664486.407747257</v>
      </c>
      <c r="T673" s="51">
        <v>3664486.407747257</v>
      </c>
    </row>
    <row r="674" spans="1:20" s="34" customFormat="1" ht="65.099999999999994" customHeight="1" x14ac:dyDescent="0.3">
      <c r="A674" s="13">
        <v>664</v>
      </c>
      <c r="B674" s="406"/>
      <c r="C674" s="403"/>
      <c r="D674" s="82" t="s">
        <v>14</v>
      </c>
      <c r="E674" s="81" t="s">
        <v>214</v>
      </c>
      <c r="F674" s="83" t="s">
        <v>1903</v>
      </c>
      <c r="G674" s="469"/>
      <c r="H674" s="55"/>
      <c r="I674" s="55"/>
      <c r="J674" s="56"/>
      <c r="K674" s="388"/>
      <c r="L674" s="51">
        <v>3935705.9269064115</v>
      </c>
      <c r="M674" s="51">
        <v>3935705.9269064115</v>
      </c>
      <c r="N674" s="51">
        <v>3935705.9269064115</v>
      </c>
      <c r="O674" s="51">
        <v>3935705.9269064115</v>
      </c>
      <c r="P674" s="51">
        <v>3935705.9269064115</v>
      </c>
      <c r="Q674" s="51">
        <v>3935705.9269064115</v>
      </c>
      <c r="R674" s="51">
        <v>3935705.9269064115</v>
      </c>
      <c r="S674" s="51">
        <v>3935705.9269064115</v>
      </c>
      <c r="T674" s="51">
        <v>3935705.9269064115</v>
      </c>
    </row>
    <row r="675" spans="1:20" s="34" customFormat="1" ht="65.099999999999994" customHeight="1" x14ac:dyDescent="0.3">
      <c r="A675" s="13">
        <v>665</v>
      </c>
      <c r="B675" s="406"/>
      <c r="C675" s="403"/>
      <c r="D675" s="82" t="s">
        <v>14</v>
      </c>
      <c r="E675" s="81" t="s">
        <v>214</v>
      </c>
      <c r="F675" s="83" t="s">
        <v>1913</v>
      </c>
      <c r="G675" s="469"/>
      <c r="H675" s="55"/>
      <c r="I675" s="55"/>
      <c r="J675" s="56"/>
      <c r="K675" s="388"/>
      <c r="L675" s="51">
        <v>4058280.4013728276</v>
      </c>
      <c r="M675" s="51">
        <v>4058280.4013728276</v>
      </c>
      <c r="N675" s="51">
        <v>4058280.4013728276</v>
      </c>
      <c r="O675" s="51">
        <v>4058280.4013728276</v>
      </c>
      <c r="P675" s="51">
        <v>4058280.4013728276</v>
      </c>
      <c r="Q675" s="51">
        <v>4058280.4013728276</v>
      </c>
      <c r="R675" s="51">
        <v>4058280.4013728276</v>
      </c>
      <c r="S675" s="51">
        <v>4058280.4013728276</v>
      </c>
      <c r="T675" s="51">
        <v>4058280.4013728276</v>
      </c>
    </row>
    <row r="676" spans="1:20" s="34" customFormat="1" ht="65.099999999999994" customHeight="1" x14ac:dyDescent="0.3">
      <c r="A676" s="13">
        <v>666</v>
      </c>
      <c r="B676" s="406"/>
      <c r="C676" s="403"/>
      <c r="D676" s="82" t="s">
        <v>14</v>
      </c>
      <c r="E676" s="81" t="s">
        <v>214</v>
      </c>
      <c r="F676" s="83" t="s">
        <v>1888</v>
      </c>
      <c r="G676" s="469"/>
      <c r="H676" s="55"/>
      <c r="I676" s="55"/>
      <c r="J676" s="56"/>
      <c r="K676" s="388"/>
      <c r="L676" s="51">
        <v>4557365.5779624907</v>
      </c>
      <c r="M676" s="51">
        <v>4557365.5779624907</v>
      </c>
      <c r="N676" s="51">
        <v>4557365.5779624907</v>
      </c>
      <c r="O676" s="51">
        <v>4557365.5779624907</v>
      </c>
      <c r="P676" s="51">
        <v>4557365.5779624907</v>
      </c>
      <c r="Q676" s="51">
        <v>4557365.5779624907</v>
      </c>
      <c r="R676" s="51">
        <v>4557365.5779624907</v>
      </c>
      <c r="S676" s="51">
        <v>4557365.5779624907</v>
      </c>
      <c r="T676" s="51">
        <v>4557365.5779624907</v>
      </c>
    </row>
    <row r="677" spans="1:20" s="34" customFormat="1" ht="65.099999999999994" customHeight="1" x14ac:dyDescent="0.3">
      <c r="A677" s="13">
        <v>667</v>
      </c>
      <c r="B677" s="406"/>
      <c r="C677" s="403" t="s">
        <v>1914</v>
      </c>
      <c r="D677" s="82" t="s">
        <v>14</v>
      </c>
      <c r="E677" s="81" t="s">
        <v>214</v>
      </c>
      <c r="F677" s="83" t="s">
        <v>1915</v>
      </c>
      <c r="G677" s="469"/>
      <c r="H677" s="55"/>
      <c r="I677" s="55"/>
      <c r="J677" s="56"/>
      <c r="K677" s="388"/>
      <c r="L677" s="51">
        <v>3678843.4943009862</v>
      </c>
      <c r="M677" s="51">
        <v>3678843.4943009862</v>
      </c>
      <c r="N677" s="51">
        <v>3678843.4943009862</v>
      </c>
      <c r="O677" s="51">
        <v>3678843.4943009862</v>
      </c>
      <c r="P677" s="51">
        <v>3678843.4943009862</v>
      </c>
      <c r="Q677" s="51">
        <v>3678843.4943009862</v>
      </c>
      <c r="R677" s="51">
        <v>3678843.4943009862</v>
      </c>
      <c r="S677" s="51">
        <v>3678843.4943009862</v>
      </c>
      <c r="T677" s="51">
        <v>3678843.4943009862</v>
      </c>
    </row>
    <row r="678" spans="1:20" s="34" customFormat="1" ht="65.099999999999994" customHeight="1" x14ac:dyDescent="0.3">
      <c r="A678" s="13">
        <v>668</v>
      </c>
      <c r="B678" s="406"/>
      <c r="C678" s="403"/>
      <c r="D678" s="82" t="s">
        <v>14</v>
      </c>
      <c r="E678" s="81" t="s">
        <v>214</v>
      </c>
      <c r="F678" s="83" t="s">
        <v>1916</v>
      </c>
      <c r="G678" s="469"/>
      <c r="H678" s="55"/>
      <c r="I678" s="55"/>
      <c r="J678" s="56"/>
      <c r="K678" s="388"/>
      <c r="L678" s="51">
        <v>3939706.8738658628</v>
      </c>
      <c r="M678" s="51">
        <v>3939706.8738658628</v>
      </c>
      <c r="N678" s="51">
        <v>3939706.8738658628</v>
      </c>
      <c r="O678" s="51">
        <v>3939706.8738658628</v>
      </c>
      <c r="P678" s="51">
        <v>3939706.8738658628</v>
      </c>
      <c r="Q678" s="51">
        <v>3939706.8738658628</v>
      </c>
      <c r="R678" s="51">
        <v>3939706.8738658628</v>
      </c>
      <c r="S678" s="51">
        <v>3939706.8738658628</v>
      </c>
      <c r="T678" s="51">
        <v>3939706.8738658628</v>
      </c>
    </row>
    <row r="679" spans="1:20" s="34" customFormat="1" ht="65.099999999999994" customHeight="1" x14ac:dyDescent="0.3">
      <c r="A679" s="13">
        <v>669</v>
      </c>
      <c r="B679" s="406"/>
      <c r="C679" s="403"/>
      <c r="D679" s="82" t="s">
        <v>14</v>
      </c>
      <c r="E679" s="81" t="s">
        <v>214</v>
      </c>
      <c r="F679" s="83" t="s">
        <v>1917</v>
      </c>
      <c r="G679" s="469"/>
      <c r="H679" s="55"/>
      <c r="I679" s="55"/>
      <c r="J679" s="56"/>
      <c r="K679" s="388"/>
      <c r="L679" s="51">
        <v>4212576.9217307298</v>
      </c>
      <c r="M679" s="51">
        <v>4212576.9217307298</v>
      </c>
      <c r="N679" s="51">
        <v>4212576.9217307298</v>
      </c>
      <c r="O679" s="51">
        <v>4212576.9217307298</v>
      </c>
      <c r="P679" s="51">
        <v>4212576.9217307298</v>
      </c>
      <c r="Q679" s="51">
        <v>4212576.9217307298</v>
      </c>
      <c r="R679" s="51">
        <v>4212576.9217307298</v>
      </c>
      <c r="S679" s="51">
        <v>4212576.9217307298</v>
      </c>
      <c r="T679" s="51">
        <v>4212576.9217307298</v>
      </c>
    </row>
    <row r="680" spans="1:20" s="34" customFormat="1" ht="65.099999999999994" customHeight="1" x14ac:dyDescent="0.3">
      <c r="A680" s="13">
        <v>670</v>
      </c>
      <c r="B680" s="406"/>
      <c r="C680" s="403"/>
      <c r="D680" s="82" t="s">
        <v>14</v>
      </c>
      <c r="E680" s="81" t="s">
        <v>214</v>
      </c>
      <c r="F680" s="83" t="s">
        <v>1889</v>
      </c>
      <c r="G680" s="469"/>
      <c r="H680" s="55"/>
      <c r="I680" s="55"/>
      <c r="J680" s="56"/>
      <c r="K680" s="388"/>
      <c r="L680" s="51">
        <v>4630747.2519335421</v>
      </c>
      <c r="M680" s="51">
        <v>4630747.2519335421</v>
      </c>
      <c r="N680" s="51">
        <v>4630747.2519335421</v>
      </c>
      <c r="O680" s="51">
        <v>4630747.2519335421</v>
      </c>
      <c r="P680" s="51">
        <v>4630747.2519335421</v>
      </c>
      <c r="Q680" s="51">
        <v>4630747.2519335421</v>
      </c>
      <c r="R680" s="51">
        <v>4630747.2519335421</v>
      </c>
      <c r="S680" s="51">
        <v>4630747.2519335421</v>
      </c>
      <c r="T680" s="51">
        <v>4630747.2519335421</v>
      </c>
    </row>
    <row r="681" spans="1:20" s="34" customFormat="1" ht="65.099999999999994" customHeight="1" x14ac:dyDescent="0.3">
      <c r="A681" s="13">
        <v>671</v>
      </c>
      <c r="B681" s="406"/>
      <c r="C681" s="403" t="s">
        <v>1914</v>
      </c>
      <c r="D681" s="82" t="s">
        <v>14</v>
      </c>
      <c r="E681" s="81" t="s">
        <v>214</v>
      </c>
      <c r="F681" s="83" t="s">
        <v>1918</v>
      </c>
      <c r="G681" s="469"/>
      <c r="H681" s="55"/>
      <c r="I681" s="55"/>
      <c r="J681" s="56"/>
      <c r="K681" s="388"/>
      <c r="L681" s="51">
        <v>4296400.8779353229</v>
      </c>
      <c r="M681" s="51">
        <v>4296400.8779353229</v>
      </c>
      <c r="N681" s="51">
        <v>4296400.8779353229</v>
      </c>
      <c r="O681" s="51">
        <v>4296400.8779353229</v>
      </c>
      <c r="P681" s="51">
        <v>4296400.8779353229</v>
      </c>
      <c r="Q681" s="51">
        <v>4296400.8779353229</v>
      </c>
      <c r="R681" s="51">
        <v>4296400.8779353229</v>
      </c>
      <c r="S681" s="51">
        <v>4296400.8779353229</v>
      </c>
      <c r="T681" s="51">
        <v>4296400.8779353229</v>
      </c>
    </row>
    <row r="682" spans="1:20" s="34" customFormat="1" ht="65.099999999999994" customHeight="1" x14ac:dyDescent="0.3">
      <c r="A682" s="13">
        <v>672</v>
      </c>
      <c r="B682" s="406"/>
      <c r="C682" s="403"/>
      <c r="D682" s="82" t="s">
        <v>14</v>
      </c>
      <c r="E682" s="81" t="s">
        <v>214</v>
      </c>
      <c r="F682" s="83" t="s">
        <v>1919</v>
      </c>
      <c r="G682" s="469"/>
      <c r="H682" s="55"/>
      <c r="I682" s="55"/>
      <c r="J682" s="56"/>
      <c r="K682" s="388"/>
      <c r="L682" s="51">
        <v>4459317.3068364607</v>
      </c>
      <c r="M682" s="51">
        <v>4459317.3068364607</v>
      </c>
      <c r="N682" s="51">
        <v>4459317.3068364607</v>
      </c>
      <c r="O682" s="51">
        <v>4459317.3068364607</v>
      </c>
      <c r="P682" s="51">
        <v>4459317.3068364607</v>
      </c>
      <c r="Q682" s="51">
        <v>4459317.3068364607</v>
      </c>
      <c r="R682" s="51">
        <v>4459317.3068364607</v>
      </c>
      <c r="S682" s="51">
        <v>4459317.3068364607</v>
      </c>
      <c r="T682" s="51">
        <v>4459317.3068364607</v>
      </c>
    </row>
    <row r="683" spans="1:20" s="34" customFormat="1" ht="65.099999999999994" customHeight="1" x14ac:dyDescent="0.3">
      <c r="A683" s="13">
        <v>673</v>
      </c>
      <c r="B683" s="406"/>
      <c r="C683" s="403"/>
      <c r="D683" s="82" t="s">
        <v>14</v>
      </c>
      <c r="E683" s="81" t="s">
        <v>214</v>
      </c>
      <c r="F683" s="83" t="s">
        <v>1909</v>
      </c>
      <c r="G683" s="469"/>
      <c r="H683" s="55"/>
      <c r="I683" s="55"/>
      <c r="J683" s="56"/>
      <c r="K683" s="388"/>
      <c r="L683" s="51">
        <v>4709204.166759911</v>
      </c>
      <c r="M683" s="51">
        <v>4709204.166759911</v>
      </c>
      <c r="N683" s="51">
        <v>4709204.166759911</v>
      </c>
      <c r="O683" s="51">
        <v>4709204.166759911</v>
      </c>
      <c r="P683" s="51">
        <v>4709204.166759911</v>
      </c>
      <c r="Q683" s="51">
        <v>4709204.166759911</v>
      </c>
      <c r="R683" s="51">
        <v>4709204.166759911</v>
      </c>
      <c r="S683" s="51">
        <v>4709204.166759911</v>
      </c>
      <c r="T683" s="51">
        <v>4709204.166759911</v>
      </c>
    </row>
    <row r="684" spans="1:20" s="34" customFormat="1" ht="65.099999999999994" customHeight="1" x14ac:dyDescent="0.3">
      <c r="A684" s="13">
        <v>674</v>
      </c>
      <c r="B684" s="406"/>
      <c r="C684" s="403"/>
      <c r="D684" s="82" t="s">
        <v>14</v>
      </c>
      <c r="E684" s="81" t="s">
        <v>214</v>
      </c>
      <c r="F684" s="83" t="s">
        <v>1920</v>
      </c>
      <c r="G684" s="469"/>
      <c r="H684" s="55"/>
      <c r="I684" s="55"/>
      <c r="J684" s="56"/>
      <c r="K684" s="388"/>
      <c r="L684" s="51">
        <v>4921376.8065756382</v>
      </c>
      <c r="M684" s="51">
        <v>4921376.8065756382</v>
      </c>
      <c r="N684" s="51">
        <v>4921376.8065756382</v>
      </c>
      <c r="O684" s="51">
        <v>4921376.8065756382</v>
      </c>
      <c r="P684" s="51">
        <v>4921376.8065756382</v>
      </c>
      <c r="Q684" s="51">
        <v>4921376.8065756382</v>
      </c>
      <c r="R684" s="51">
        <v>4921376.8065756382</v>
      </c>
      <c r="S684" s="51">
        <v>4921376.8065756382</v>
      </c>
      <c r="T684" s="51">
        <v>4921376.8065756382</v>
      </c>
    </row>
    <row r="685" spans="1:20" s="34" customFormat="1" ht="65.099999999999994" customHeight="1" x14ac:dyDescent="0.3">
      <c r="A685" s="13">
        <v>675</v>
      </c>
      <c r="B685" s="406"/>
      <c r="C685" s="403"/>
      <c r="D685" s="82" t="s">
        <v>14</v>
      </c>
      <c r="E685" s="81" t="s">
        <v>214</v>
      </c>
      <c r="F685" s="83" t="s">
        <v>1921</v>
      </c>
      <c r="G685" s="469"/>
      <c r="H685" s="55"/>
      <c r="I685" s="55"/>
      <c r="J685" s="56"/>
      <c r="K685" s="388"/>
      <c r="L685" s="51">
        <v>5198990.6670671739</v>
      </c>
      <c r="M685" s="51">
        <v>5198990.6670671739</v>
      </c>
      <c r="N685" s="51">
        <v>5198990.6670671739</v>
      </c>
      <c r="O685" s="51">
        <v>5198990.6670671739</v>
      </c>
      <c r="P685" s="51">
        <v>5198990.6670671739</v>
      </c>
      <c r="Q685" s="51">
        <v>5198990.6670671739</v>
      </c>
      <c r="R685" s="51">
        <v>5198990.6670671739</v>
      </c>
      <c r="S685" s="51">
        <v>5198990.6670671739</v>
      </c>
      <c r="T685" s="51">
        <v>5198990.6670671739</v>
      </c>
    </row>
    <row r="686" spans="1:20" s="34" customFormat="1" ht="65.099999999999994" customHeight="1" x14ac:dyDescent="0.3">
      <c r="A686" s="13">
        <v>676</v>
      </c>
      <c r="B686" s="406"/>
      <c r="C686" s="403"/>
      <c r="D686" s="82" t="s">
        <v>14</v>
      </c>
      <c r="E686" s="81" t="s">
        <v>214</v>
      </c>
      <c r="F686" s="83" t="s">
        <v>1907</v>
      </c>
      <c r="G686" s="469"/>
      <c r="H686" s="55"/>
      <c r="I686" s="55"/>
      <c r="J686" s="56"/>
      <c r="K686" s="388"/>
      <c r="L686" s="51">
        <v>5684229.6183051234</v>
      </c>
      <c r="M686" s="51">
        <v>5684229.6183051234</v>
      </c>
      <c r="N686" s="51">
        <v>5684229.6183051234</v>
      </c>
      <c r="O686" s="51">
        <v>5684229.6183051234</v>
      </c>
      <c r="P686" s="51">
        <v>5684229.6183051234</v>
      </c>
      <c r="Q686" s="51">
        <v>5684229.6183051234</v>
      </c>
      <c r="R686" s="51">
        <v>5684229.6183051234</v>
      </c>
      <c r="S686" s="51">
        <v>5684229.6183051234</v>
      </c>
      <c r="T686" s="51">
        <v>5684229.6183051234</v>
      </c>
    </row>
    <row r="687" spans="1:20" s="34" customFormat="1" ht="65.099999999999994" customHeight="1" x14ac:dyDescent="0.3">
      <c r="A687" s="13">
        <v>677</v>
      </c>
      <c r="B687" s="406"/>
      <c r="C687" s="403" t="s">
        <v>1914</v>
      </c>
      <c r="D687" s="82" t="s">
        <v>14</v>
      </c>
      <c r="E687" s="81" t="s">
        <v>214</v>
      </c>
      <c r="F687" s="83" t="s">
        <v>1892</v>
      </c>
      <c r="G687" s="469"/>
      <c r="H687" s="55"/>
      <c r="I687" s="55"/>
      <c r="J687" s="56"/>
      <c r="K687" s="388"/>
      <c r="L687" s="51">
        <v>4496407.1678381758</v>
      </c>
      <c r="M687" s="51">
        <v>4496407.1678381758</v>
      </c>
      <c r="N687" s="51">
        <v>4496407.1678381758</v>
      </c>
      <c r="O687" s="51">
        <v>4496407.1678381758</v>
      </c>
      <c r="P687" s="51">
        <v>4496407.1678381758</v>
      </c>
      <c r="Q687" s="51">
        <v>4496407.1678381758</v>
      </c>
      <c r="R687" s="51">
        <v>4496407.1678381758</v>
      </c>
      <c r="S687" s="51">
        <v>4496407.1678381758</v>
      </c>
      <c r="T687" s="51">
        <v>4496407.1678381758</v>
      </c>
    </row>
    <row r="688" spans="1:20" s="34" customFormat="1" ht="65.099999999999994" customHeight="1" x14ac:dyDescent="0.3">
      <c r="A688" s="13">
        <v>678</v>
      </c>
      <c r="B688" s="406"/>
      <c r="C688" s="403"/>
      <c r="D688" s="82" t="s">
        <v>14</v>
      </c>
      <c r="E688" s="81" t="s">
        <v>214</v>
      </c>
      <c r="F688" s="83" t="s">
        <v>1922</v>
      </c>
      <c r="G688" s="469"/>
      <c r="H688" s="55"/>
      <c r="I688" s="55"/>
      <c r="J688" s="56"/>
      <c r="K688" s="388"/>
      <c r="L688" s="51">
        <v>4563203.2162605636</v>
      </c>
      <c r="M688" s="51">
        <v>4563203.2162605636</v>
      </c>
      <c r="N688" s="51">
        <v>4563203.2162605636</v>
      </c>
      <c r="O688" s="51">
        <v>4563203.2162605636</v>
      </c>
      <c r="P688" s="51">
        <v>4563203.2162605636</v>
      </c>
      <c r="Q688" s="51">
        <v>4563203.2162605636</v>
      </c>
      <c r="R688" s="51">
        <v>4563203.2162605636</v>
      </c>
      <c r="S688" s="51">
        <v>4563203.2162605636</v>
      </c>
      <c r="T688" s="51">
        <v>4563203.2162605636</v>
      </c>
    </row>
    <row r="689" spans="1:20" s="34" customFormat="1" ht="65.099999999999994" customHeight="1" x14ac:dyDescent="0.3">
      <c r="A689" s="13">
        <v>679</v>
      </c>
      <c r="B689" s="406"/>
      <c r="C689" s="403"/>
      <c r="D689" s="82" t="s">
        <v>14</v>
      </c>
      <c r="E689" s="81" t="s">
        <v>214</v>
      </c>
      <c r="F689" s="83" t="s">
        <v>1893</v>
      </c>
      <c r="G689" s="469"/>
      <c r="H689" s="55"/>
      <c r="I689" s="55"/>
      <c r="J689" s="56"/>
      <c r="K689" s="388"/>
      <c r="L689" s="51">
        <v>4731479.4694475373</v>
      </c>
      <c r="M689" s="51">
        <v>4731479.4694475373</v>
      </c>
      <c r="N689" s="51">
        <v>4731479.4694475373</v>
      </c>
      <c r="O689" s="51">
        <v>4731479.4694475373</v>
      </c>
      <c r="P689" s="51">
        <v>4731479.4694475373</v>
      </c>
      <c r="Q689" s="51">
        <v>4731479.4694475373</v>
      </c>
      <c r="R689" s="51">
        <v>4731479.4694475373</v>
      </c>
      <c r="S689" s="51">
        <v>4731479.4694475373</v>
      </c>
      <c r="T689" s="51">
        <v>4731479.4694475373</v>
      </c>
    </row>
    <row r="690" spans="1:20" s="34" customFormat="1" ht="65.099999999999994" customHeight="1" x14ac:dyDescent="0.3">
      <c r="A690" s="13">
        <v>680</v>
      </c>
      <c r="B690" s="406"/>
      <c r="C690" s="403"/>
      <c r="D690" s="82" t="s">
        <v>14</v>
      </c>
      <c r="E690" s="81" t="s">
        <v>214</v>
      </c>
      <c r="F690" s="83" t="s">
        <v>1894</v>
      </c>
      <c r="G690" s="469"/>
      <c r="H690" s="55"/>
      <c r="I690" s="55"/>
      <c r="J690" s="56"/>
      <c r="K690" s="388"/>
      <c r="L690" s="51">
        <v>5321846.9541997612</v>
      </c>
      <c r="M690" s="51">
        <v>5321846.9541997612</v>
      </c>
      <c r="N690" s="51">
        <v>5321846.9541997612</v>
      </c>
      <c r="O690" s="51">
        <v>5321846.9541997612</v>
      </c>
      <c r="P690" s="51">
        <v>5321846.9541997612</v>
      </c>
      <c r="Q690" s="51">
        <v>5321846.9541997612</v>
      </c>
      <c r="R690" s="51">
        <v>5321846.9541997612</v>
      </c>
      <c r="S690" s="51">
        <v>5321846.9541997612</v>
      </c>
      <c r="T690" s="51">
        <v>5321846.9541997612</v>
      </c>
    </row>
    <row r="691" spans="1:20" s="34" customFormat="1" ht="65.099999999999994" customHeight="1" x14ac:dyDescent="0.3">
      <c r="A691" s="13">
        <v>681</v>
      </c>
      <c r="B691" s="406"/>
      <c r="C691" s="403" t="s">
        <v>1923</v>
      </c>
      <c r="D691" s="82" t="s">
        <v>14</v>
      </c>
      <c r="E691" s="81" t="s">
        <v>214</v>
      </c>
      <c r="F691" s="83" t="s">
        <v>1924</v>
      </c>
      <c r="G691" s="469"/>
      <c r="H691" s="55"/>
      <c r="I691" s="55"/>
      <c r="J691" s="56"/>
      <c r="K691" s="388"/>
      <c r="L691" s="51">
        <v>3959512.2084790422</v>
      </c>
      <c r="M691" s="51">
        <v>3959512.2084790422</v>
      </c>
      <c r="N691" s="51">
        <v>3959512.2084790422</v>
      </c>
      <c r="O691" s="51">
        <v>3959512.2084790422</v>
      </c>
      <c r="P691" s="51">
        <v>3959512.2084790422</v>
      </c>
      <c r="Q691" s="51">
        <v>3959512.2084790422</v>
      </c>
      <c r="R691" s="51">
        <v>3959512.2084790422</v>
      </c>
      <c r="S691" s="51">
        <v>3959512.2084790422</v>
      </c>
      <c r="T691" s="51">
        <v>3959512.2084790422</v>
      </c>
    </row>
    <row r="692" spans="1:20" s="34" customFormat="1" ht="65.099999999999994" customHeight="1" x14ac:dyDescent="0.3">
      <c r="A692" s="13">
        <v>682</v>
      </c>
      <c r="B692" s="406"/>
      <c r="C692" s="403"/>
      <c r="D692" s="82" t="s">
        <v>14</v>
      </c>
      <c r="E692" s="81" t="s">
        <v>214</v>
      </c>
      <c r="F692" s="83" t="s">
        <v>1887</v>
      </c>
      <c r="G692" s="469"/>
      <c r="H692" s="55"/>
      <c r="I692" s="55"/>
      <c r="J692" s="56"/>
      <c r="K692" s="388"/>
      <c r="L692" s="51">
        <v>4297226.656223353</v>
      </c>
      <c r="M692" s="51">
        <v>4297226.656223353</v>
      </c>
      <c r="N692" s="51">
        <v>4297226.656223353</v>
      </c>
      <c r="O692" s="51">
        <v>4297226.656223353</v>
      </c>
      <c r="P692" s="51">
        <v>4297226.656223353</v>
      </c>
      <c r="Q692" s="51">
        <v>4297226.656223353</v>
      </c>
      <c r="R692" s="51">
        <v>4297226.656223353</v>
      </c>
      <c r="S692" s="51">
        <v>4297226.656223353</v>
      </c>
      <c r="T692" s="51">
        <v>4297226.656223353</v>
      </c>
    </row>
    <row r="693" spans="1:20" s="34" customFormat="1" ht="65.099999999999994" customHeight="1" x14ac:dyDescent="0.3">
      <c r="A693" s="13">
        <v>683</v>
      </c>
      <c r="B693" s="406"/>
      <c r="C693" s="403"/>
      <c r="D693" s="82" t="s">
        <v>14</v>
      </c>
      <c r="E693" s="81" t="s">
        <v>214</v>
      </c>
      <c r="F693" s="83" t="s">
        <v>1888</v>
      </c>
      <c r="G693" s="469"/>
      <c r="H693" s="55"/>
      <c r="I693" s="55"/>
      <c r="J693" s="56"/>
      <c r="K693" s="388"/>
      <c r="L693" s="51">
        <v>4801701.3280426646</v>
      </c>
      <c r="M693" s="51">
        <v>4801701.3280426646</v>
      </c>
      <c r="N693" s="51">
        <v>4801701.3280426646</v>
      </c>
      <c r="O693" s="51">
        <v>4801701.3280426646</v>
      </c>
      <c r="P693" s="51">
        <v>4801701.3280426646</v>
      </c>
      <c r="Q693" s="51">
        <v>4801701.3280426646</v>
      </c>
      <c r="R693" s="51">
        <v>4801701.3280426646</v>
      </c>
      <c r="S693" s="51">
        <v>4801701.3280426646</v>
      </c>
      <c r="T693" s="51">
        <v>4801701.3280426646</v>
      </c>
    </row>
    <row r="694" spans="1:20" s="34" customFormat="1" ht="65.099999999999994" customHeight="1" x14ac:dyDescent="0.3">
      <c r="A694" s="13">
        <v>684</v>
      </c>
      <c r="B694" s="406"/>
      <c r="C694" s="403"/>
      <c r="D694" s="82" t="s">
        <v>14</v>
      </c>
      <c r="E694" s="81" t="s">
        <v>214</v>
      </c>
      <c r="F694" s="83" t="s">
        <v>1901</v>
      </c>
      <c r="G694" s="469"/>
      <c r="H694" s="55"/>
      <c r="I694" s="55"/>
      <c r="J694" s="56"/>
      <c r="K694" s="388"/>
      <c r="L694" s="51">
        <v>5420706.9092895836</v>
      </c>
      <c r="M694" s="51">
        <v>5420706.9092895836</v>
      </c>
      <c r="N694" s="51">
        <v>5420706.9092895836</v>
      </c>
      <c r="O694" s="51">
        <v>5420706.9092895836</v>
      </c>
      <c r="P694" s="51">
        <v>5420706.9092895836</v>
      </c>
      <c r="Q694" s="51">
        <v>5420706.9092895836</v>
      </c>
      <c r="R694" s="51">
        <v>5420706.9092895836</v>
      </c>
      <c r="S694" s="51">
        <v>5420706.9092895836</v>
      </c>
      <c r="T694" s="51">
        <v>5420706.9092895836</v>
      </c>
    </row>
    <row r="695" spans="1:20" s="34" customFormat="1" ht="65.099999999999994" customHeight="1" x14ac:dyDescent="0.3">
      <c r="A695" s="13">
        <v>685</v>
      </c>
      <c r="B695" s="406"/>
      <c r="C695" s="403"/>
      <c r="D695" s="82" t="s">
        <v>14</v>
      </c>
      <c r="E695" s="81" t="s">
        <v>214</v>
      </c>
      <c r="F695" s="83" t="s">
        <v>1925</v>
      </c>
      <c r="G695" s="469"/>
      <c r="H695" s="55"/>
      <c r="I695" s="55"/>
      <c r="J695" s="56"/>
      <c r="K695" s="388"/>
      <c r="L695" s="51">
        <v>5849439.9367305525</v>
      </c>
      <c r="M695" s="51">
        <v>5849439.9367305525</v>
      </c>
      <c r="N695" s="51">
        <v>5849439.9367305525</v>
      </c>
      <c r="O695" s="51">
        <v>5849439.9367305525</v>
      </c>
      <c r="P695" s="51">
        <v>5849439.9367305525</v>
      </c>
      <c r="Q695" s="51">
        <v>5849439.9367305525</v>
      </c>
      <c r="R695" s="51">
        <v>5849439.9367305525</v>
      </c>
      <c r="S695" s="51">
        <v>5849439.9367305525</v>
      </c>
      <c r="T695" s="51">
        <v>5849439.9367305525</v>
      </c>
    </row>
    <row r="696" spans="1:20" s="34" customFormat="1" ht="65.099999999999994" customHeight="1" x14ac:dyDescent="0.3">
      <c r="A696" s="13">
        <v>686</v>
      </c>
      <c r="B696" s="406"/>
      <c r="C696" s="403" t="s">
        <v>1926</v>
      </c>
      <c r="D696" s="82" t="s">
        <v>14</v>
      </c>
      <c r="E696" s="81" t="s">
        <v>214</v>
      </c>
      <c r="F696" s="83" t="s">
        <v>1927</v>
      </c>
      <c r="G696" s="469"/>
      <c r="H696" s="55"/>
      <c r="I696" s="55"/>
      <c r="J696" s="56"/>
      <c r="K696" s="388"/>
      <c r="L696" s="51">
        <v>4045464.1438824474</v>
      </c>
      <c r="M696" s="51">
        <v>4045464.1438824474</v>
      </c>
      <c r="N696" s="51">
        <v>4045464.1438824474</v>
      </c>
      <c r="O696" s="51">
        <v>4045464.1438824474</v>
      </c>
      <c r="P696" s="51">
        <v>4045464.1438824474</v>
      </c>
      <c r="Q696" s="51">
        <v>4045464.1438824474</v>
      </c>
      <c r="R696" s="51">
        <v>4045464.1438824474</v>
      </c>
      <c r="S696" s="51">
        <v>4045464.1438824474</v>
      </c>
      <c r="T696" s="51">
        <v>4045464.1438824474</v>
      </c>
    </row>
    <row r="697" spans="1:20" s="34" customFormat="1" ht="65.099999999999994" customHeight="1" x14ac:dyDescent="0.3">
      <c r="A697" s="13">
        <v>687</v>
      </c>
      <c r="B697" s="406"/>
      <c r="C697" s="403"/>
      <c r="D697" s="82" t="s">
        <v>14</v>
      </c>
      <c r="E697" s="81" t="s">
        <v>214</v>
      </c>
      <c r="F697" s="83" t="s">
        <v>1928</v>
      </c>
      <c r="G697" s="469"/>
      <c r="H697" s="55"/>
      <c r="I697" s="55"/>
      <c r="J697" s="56"/>
      <c r="K697" s="388"/>
      <c r="L697" s="51">
        <v>4324452.9637362715</v>
      </c>
      <c r="M697" s="51">
        <v>4324452.9637362715</v>
      </c>
      <c r="N697" s="51">
        <v>4324452.9637362715</v>
      </c>
      <c r="O697" s="51">
        <v>4324452.9637362715</v>
      </c>
      <c r="P697" s="51">
        <v>4324452.9637362715</v>
      </c>
      <c r="Q697" s="51">
        <v>4324452.9637362715</v>
      </c>
      <c r="R697" s="51">
        <v>4324452.9637362715</v>
      </c>
      <c r="S697" s="51">
        <v>4324452.9637362715</v>
      </c>
      <c r="T697" s="51">
        <v>4324452.9637362715</v>
      </c>
    </row>
    <row r="698" spans="1:20" s="34" customFormat="1" ht="65.099999999999994" customHeight="1" x14ac:dyDescent="0.3">
      <c r="A698" s="13">
        <v>688</v>
      </c>
      <c r="B698" s="406"/>
      <c r="C698" s="403"/>
      <c r="D698" s="82" t="s">
        <v>14</v>
      </c>
      <c r="E698" s="81" t="s">
        <v>214</v>
      </c>
      <c r="F698" s="83" t="s">
        <v>1913</v>
      </c>
      <c r="G698" s="469"/>
      <c r="H698" s="55"/>
      <c r="I698" s="55"/>
      <c r="J698" s="56"/>
      <c r="K698" s="388"/>
      <c r="L698" s="51">
        <v>4596915.9691399373</v>
      </c>
      <c r="M698" s="51">
        <v>4596915.9691399373</v>
      </c>
      <c r="N698" s="51">
        <v>4596915.9691399373</v>
      </c>
      <c r="O698" s="51">
        <v>4596915.9691399373</v>
      </c>
      <c r="P698" s="51">
        <v>4596915.9691399373</v>
      </c>
      <c r="Q698" s="51">
        <v>4596915.9691399373</v>
      </c>
      <c r="R698" s="51">
        <v>4596915.9691399373</v>
      </c>
      <c r="S698" s="51">
        <v>4596915.9691399373</v>
      </c>
      <c r="T698" s="51">
        <v>4596915.9691399373</v>
      </c>
    </row>
    <row r="699" spans="1:20" s="34" customFormat="1" ht="65.099999999999994" customHeight="1" x14ac:dyDescent="0.3">
      <c r="A699" s="13">
        <v>689</v>
      </c>
      <c r="B699" s="406"/>
      <c r="C699" s="403"/>
      <c r="D699" s="82" t="s">
        <v>14</v>
      </c>
      <c r="E699" s="81" t="s">
        <v>214</v>
      </c>
      <c r="F699" s="83" t="s">
        <v>1929</v>
      </c>
      <c r="G699" s="469"/>
      <c r="H699" s="55"/>
      <c r="I699" s="55"/>
      <c r="J699" s="56"/>
      <c r="K699" s="388"/>
      <c r="L699" s="51">
        <v>5002353.2736588186</v>
      </c>
      <c r="M699" s="51">
        <v>5002353.2736588186</v>
      </c>
      <c r="N699" s="51">
        <v>5002353.2736588186</v>
      </c>
      <c r="O699" s="51">
        <v>5002353.2736588186</v>
      </c>
      <c r="P699" s="51">
        <v>5002353.2736588186</v>
      </c>
      <c r="Q699" s="51">
        <v>5002353.2736588186</v>
      </c>
      <c r="R699" s="51">
        <v>5002353.2736588186</v>
      </c>
      <c r="S699" s="51">
        <v>5002353.2736588186</v>
      </c>
      <c r="T699" s="51">
        <v>5002353.2736588186</v>
      </c>
    </row>
    <row r="700" spans="1:20" s="34" customFormat="1" ht="65.099999999999994" customHeight="1" x14ac:dyDescent="0.3">
      <c r="A700" s="13">
        <v>690</v>
      </c>
      <c r="B700" s="406"/>
      <c r="C700" s="403"/>
      <c r="D700" s="82" t="s">
        <v>14</v>
      </c>
      <c r="E700" s="81" t="s">
        <v>214</v>
      </c>
      <c r="F700" s="83" t="s">
        <v>1930</v>
      </c>
      <c r="G700" s="469"/>
      <c r="H700" s="55"/>
      <c r="I700" s="55"/>
      <c r="J700" s="56"/>
      <c r="K700" s="388"/>
      <c r="L700" s="51">
        <v>5553605.6007181527</v>
      </c>
      <c r="M700" s="51">
        <v>5553605.6007181527</v>
      </c>
      <c r="N700" s="51">
        <v>5553605.6007181527</v>
      </c>
      <c r="O700" s="51">
        <v>5553605.6007181527</v>
      </c>
      <c r="P700" s="51">
        <v>5553605.6007181527</v>
      </c>
      <c r="Q700" s="51">
        <v>5553605.6007181527</v>
      </c>
      <c r="R700" s="51">
        <v>5553605.6007181527</v>
      </c>
      <c r="S700" s="51">
        <v>5553605.6007181527</v>
      </c>
      <c r="T700" s="51">
        <v>5553605.6007181527</v>
      </c>
    </row>
    <row r="701" spans="1:20" s="34" customFormat="1" ht="65.099999999999994" customHeight="1" x14ac:dyDescent="0.3">
      <c r="A701" s="13">
        <v>691</v>
      </c>
      <c r="B701" s="406"/>
      <c r="C701" s="403" t="s">
        <v>1931</v>
      </c>
      <c r="D701" s="82" t="s">
        <v>14</v>
      </c>
      <c r="E701" s="81" t="s">
        <v>214</v>
      </c>
      <c r="F701" s="83" t="s">
        <v>1932</v>
      </c>
      <c r="G701" s="469"/>
      <c r="H701" s="55"/>
      <c r="I701" s="55"/>
      <c r="J701" s="56"/>
      <c r="K701" s="388"/>
      <c r="L701" s="51">
        <v>4081055.8036910212</v>
      </c>
      <c r="M701" s="51">
        <v>4081055.8036910212</v>
      </c>
      <c r="N701" s="51">
        <v>4081055.8036910212</v>
      </c>
      <c r="O701" s="51">
        <v>4081055.8036910212</v>
      </c>
      <c r="P701" s="51">
        <v>4081055.8036910212</v>
      </c>
      <c r="Q701" s="51">
        <v>4081055.8036910212</v>
      </c>
      <c r="R701" s="51">
        <v>4081055.8036910212</v>
      </c>
      <c r="S701" s="51">
        <v>4081055.8036910212</v>
      </c>
      <c r="T701" s="51">
        <v>4081055.8036910212</v>
      </c>
    </row>
    <row r="702" spans="1:20" s="34" customFormat="1" ht="65.099999999999994" customHeight="1" x14ac:dyDescent="0.3">
      <c r="A702" s="13">
        <v>692</v>
      </c>
      <c r="B702" s="406"/>
      <c r="C702" s="403"/>
      <c r="D702" s="82" t="s">
        <v>14</v>
      </c>
      <c r="E702" s="81" t="s">
        <v>214</v>
      </c>
      <c r="F702" s="83" t="s">
        <v>1933</v>
      </c>
      <c r="G702" s="469"/>
      <c r="H702" s="55"/>
      <c r="I702" s="55"/>
      <c r="J702" s="56"/>
      <c r="K702" s="388"/>
      <c r="L702" s="51">
        <v>4327859.14468069</v>
      </c>
      <c r="M702" s="51">
        <v>4327859.14468069</v>
      </c>
      <c r="N702" s="51">
        <v>4327859.14468069</v>
      </c>
      <c r="O702" s="51">
        <v>4327859.14468069</v>
      </c>
      <c r="P702" s="51">
        <v>4327859.14468069</v>
      </c>
      <c r="Q702" s="51">
        <v>4327859.14468069</v>
      </c>
      <c r="R702" s="51">
        <v>4327859.14468069</v>
      </c>
      <c r="S702" s="51">
        <v>4327859.14468069</v>
      </c>
      <c r="T702" s="51">
        <v>4327859.14468069</v>
      </c>
    </row>
    <row r="703" spans="1:20" s="34" customFormat="1" ht="65.099999999999994" customHeight="1" x14ac:dyDescent="0.3">
      <c r="A703" s="13">
        <v>693</v>
      </c>
      <c r="B703" s="406"/>
      <c r="C703" s="403"/>
      <c r="D703" s="82" t="s">
        <v>14</v>
      </c>
      <c r="E703" s="81" t="s">
        <v>214</v>
      </c>
      <c r="F703" s="83" t="s">
        <v>1934</v>
      </c>
      <c r="G703" s="469"/>
      <c r="H703" s="55"/>
      <c r="I703" s="55"/>
      <c r="J703" s="56"/>
      <c r="K703" s="388"/>
      <c r="L703" s="51">
        <v>4555122.7085895035</v>
      </c>
      <c r="M703" s="51">
        <v>4555122.7085895035</v>
      </c>
      <c r="N703" s="51">
        <v>4555122.7085895035</v>
      </c>
      <c r="O703" s="51">
        <v>4555122.7085895035</v>
      </c>
      <c r="P703" s="51">
        <v>4555122.7085895035</v>
      </c>
      <c r="Q703" s="51">
        <v>4555122.7085895035</v>
      </c>
      <c r="R703" s="51">
        <v>4555122.7085895035</v>
      </c>
      <c r="S703" s="51">
        <v>4555122.7085895035</v>
      </c>
      <c r="T703" s="51">
        <v>4555122.7085895035</v>
      </c>
    </row>
    <row r="704" spans="1:20" s="34" customFormat="1" ht="65.099999999999994" customHeight="1" x14ac:dyDescent="0.3">
      <c r="A704" s="13">
        <v>694</v>
      </c>
      <c r="B704" s="406"/>
      <c r="C704" s="403"/>
      <c r="D704" s="82" t="s">
        <v>14</v>
      </c>
      <c r="E704" s="81" t="s">
        <v>214</v>
      </c>
      <c r="F704" s="83" t="s">
        <v>1935</v>
      </c>
      <c r="G704" s="469"/>
      <c r="H704" s="55"/>
      <c r="I704" s="55"/>
      <c r="J704" s="56"/>
      <c r="K704" s="388"/>
      <c r="L704" s="51">
        <v>4808542.8584497292</v>
      </c>
      <c r="M704" s="51">
        <v>4808542.8584497292</v>
      </c>
      <c r="N704" s="51">
        <v>4808542.8584497292</v>
      </c>
      <c r="O704" s="51">
        <v>4808542.8584497292</v>
      </c>
      <c r="P704" s="51">
        <v>4808542.8584497292</v>
      </c>
      <c r="Q704" s="51">
        <v>4808542.8584497292</v>
      </c>
      <c r="R704" s="51">
        <v>4808542.8584497292</v>
      </c>
      <c r="S704" s="51">
        <v>4808542.8584497292</v>
      </c>
      <c r="T704" s="51">
        <v>4808542.8584497292</v>
      </c>
    </row>
    <row r="705" spans="1:20" s="34" customFormat="1" ht="65.099999999999994" customHeight="1" x14ac:dyDescent="0.3">
      <c r="A705" s="13">
        <v>695</v>
      </c>
      <c r="B705" s="406"/>
      <c r="C705" s="403"/>
      <c r="D705" s="82" t="s">
        <v>14</v>
      </c>
      <c r="E705" s="81" t="s">
        <v>214</v>
      </c>
      <c r="F705" s="83" t="s">
        <v>1907</v>
      </c>
      <c r="G705" s="469"/>
      <c r="H705" s="55"/>
      <c r="I705" s="55"/>
      <c r="J705" s="56"/>
      <c r="K705" s="388"/>
      <c r="L705" s="51">
        <v>5035303.2680033054</v>
      </c>
      <c r="M705" s="51">
        <v>5035303.2680033054</v>
      </c>
      <c r="N705" s="51">
        <v>5035303.2680033054</v>
      </c>
      <c r="O705" s="51">
        <v>5035303.2680033054</v>
      </c>
      <c r="P705" s="51">
        <v>5035303.2680033054</v>
      </c>
      <c r="Q705" s="51">
        <v>5035303.2680033054</v>
      </c>
      <c r="R705" s="51">
        <v>5035303.2680033054</v>
      </c>
      <c r="S705" s="51">
        <v>5035303.2680033054</v>
      </c>
      <c r="T705" s="51">
        <v>5035303.2680033054</v>
      </c>
    </row>
    <row r="706" spans="1:20" s="34" customFormat="1" ht="65.099999999999994" customHeight="1" x14ac:dyDescent="0.3">
      <c r="A706" s="13">
        <v>696</v>
      </c>
      <c r="B706" s="406"/>
      <c r="C706" s="403"/>
      <c r="D706" s="82" t="s">
        <v>14</v>
      </c>
      <c r="E706" s="81" t="s">
        <v>214</v>
      </c>
      <c r="F706" s="83" t="s">
        <v>1936</v>
      </c>
      <c r="G706" s="469"/>
      <c r="H706" s="55"/>
      <c r="I706" s="55"/>
      <c r="J706" s="56"/>
      <c r="K706" s="388"/>
      <c r="L706" s="51">
        <v>5760407.1070901696</v>
      </c>
      <c r="M706" s="51">
        <v>5760407.1070901696</v>
      </c>
      <c r="N706" s="51">
        <v>5760407.1070901696</v>
      </c>
      <c r="O706" s="51">
        <v>5760407.1070901696</v>
      </c>
      <c r="P706" s="51">
        <v>5760407.1070901696</v>
      </c>
      <c r="Q706" s="51">
        <v>5760407.1070901696</v>
      </c>
      <c r="R706" s="51">
        <v>5760407.1070901696</v>
      </c>
      <c r="S706" s="51">
        <v>5760407.1070901696</v>
      </c>
      <c r="T706" s="51">
        <v>5760407.1070901696</v>
      </c>
    </row>
    <row r="707" spans="1:20" s="34" customFormat="1" ht="65.099999999999994" customHeight="1" x14ac:dyDescent="0.3">
      <c r="A707" s="13">
        <v>697</v>
      </c>
      <c r="B707" s="406"/>
      <c r="C707" s="403" t="s">
        <v>1937</v>
      </c>
      <c r="D707" s="82" t="s">
        <v>14</v>
      </c>
      <c r="E707" s="81" t="s">
        <v>214</v>
      </c>
      <c r="F707" s="83" t="s">
        <v>1912</v>
      </c>
      <c r="G707" s="469"/>
      <c r="H707" s="55"/>
      <c r="I707" s="55"/>
      <c r="J707" s="56"/>
      <c r="K707" s="388"/>
      <c r="L707" s="51">
        <v>4010357.5932428902</v>
      </c>
      <c r="M707" s="51">
        <v>4010357.5932428902</v>
      </c>
      <c r="N707" s="51">
        <v>4010357.5932428902</v>
      </c>
      <c r="O707" s="51">
        <v>4010357.5932428902</v>
      </c>
      <c r="P707" s="51">
        <v>4010357.5932428902</v>
      </c>
      <c r="Q707" s="51">
        <v>4010357.5932428902</v>
      </c>
      <c r="R707" s="51">
        <v>4010357.5932428902</v>
      </c>
      <c r="S707" s="51">
        <v>4010357.5932428902</v>
      </c>
      <c r="T707" s="51">
        <v>4010357.5932428902</v>
      </c>
    </row>
    <row r="708" spans="1:20" s="34" customFormat="1" ht="65.099999999999994" customHeight="1" x14ac:dyDescent="0.3">
      <c r="A708" s="13">
        <v>698</v>
      </c>
      <c r="B708" s="406"/>
      <c r="C708" s="403"/>
      <c r="D708" s="82" t="s">
        <v>14</v>
      </c>
      <c r="E708" s="81" t="s">
        <v>214</v>
      </c>
      <c r="F708" s="83" t="s">
        <v>1903</v>
      </c>
      <c r="G708" s="469"/>
      <c r="H708" s="55"/>
      <c r="I708" s="55"/>
      <c r="J708" s="56"/>
      <c r="K708" s="388"/>
      <c r="L708" s="51">
        <v>4306758.2195192967</v>
      </c>
      <c r="M708" s="51">
        <v>4306758.2195192967</v>
      </c>
      <c r="N708" s="51">
        <v>4306758.2195192967</v>
      </c>
      <c r="O708" s="51">
        <v>4306758.2195192967</v>
      </c>
      <c r="P708" s="51">
        <v>4306758.2195192967</v>
      </c>
      <c r="Q708" s="51">
        <v>4306758.2195192967</v>
      </c>
      <c r="R708" s="51">
        <v>4306758.2195192967</v>
      </c>
      <c r="S708" s="51">
        <v>4306758.2195192967</v>
      </c>
      <c r="T708" s="51">
        <v>4306758.2195192967</v>
      </c>
    </row>
    <row r="709" spans="1:20" s="34" customFormat="1" ht="65.099999999999994" customHeight="1" x14ac:dyDescent="0.3">
      <c r="A709" s="13">
        <v>699</v>
      </c>
      <c r="B709" s="406"/>
      <c r="C709" s="403"/>
      <c r="D709" s="82" t="s">
        <v>14</v>
      </c>
      <c r="E709" s="81" t="s">
        <v>214</v>
      </c>
      <c r="F709" s="83" t="s">
        <v>1913</v>
      </c>
      <c r="G709" s="469"/>
      <c r="H709" s="55"/>
      <c r="I709" s="55"/>
      <c r="J709" s="56"/>
      <c r="K709" s="388"/>
      <c r="L709" s="51">
        <v>4453929.8623320684</v>
      </c>
      <c r="M709" s="51">
        <v>4453929.8623320684</v>
      </c>
      <c r="N709" s="51">
        <v>4453929.8623320684</v>
      </c>
      <c r="O709" s="51">
        <v>4453929.8623320684</v>
      </c>
      <c r="P709" s="51">
        <v>4453929.8623320684</v>
      </c>
      <c r="Q709" s="51">
        <v>4453929.8623320684</v>
      </c>
      <c r="R709" s="51">
        <v>4453929.8623320684</v>
      </c>
      <c r="S709" s="51">
        <v>4453929.8623320684</v>
      </c>
      <c r="T709" s="51">
        <v>4453929.8623320684</v>
      </c>
    </row>
    <row r="710" spans="1:20" s="34" customFormat="1" ht="65.099999999999994" customHeight="1" x14ac:dyDescent="0.3">
      <c r="A710" s="13">
        <v>700</v>
      </c>
      <c r="B710" s="406"/>
      <c r="C710" s="403"/>
      <c r="D710" s="82" t="s">
        <v>14</v>
      </c>
      <c r="E710" s="81" t="s">
        <v>214</v>
      </c>
      <c r="F710" s="83" t="s">
        <v>1888</v>
      </c>
      <c r="G710" s="469"/>
      <c r="H710" s="55"/>
      <c r="I710" s="55"/>
      <c r="J710" s="56"/>
      <c r="K710" s="388"/>
      <c r="L710" s="51">
        <v>4900473.7822100185</v>
      </c>
      <c r="M710" s="51">
        <v>4900473.7822100185</v>
      </c>
      <c r="N710" s="51">
        <v>4900473.7822100185</v>
      </c>
      <c r="O710" s="51">
        <v>4900473.7822100185</v>
      </c>
      <c r="P710" s="51">
        <v>4900473.7822100185</v>
      </c>
      <c r="Q710" s="51">
        <v>4900473.7822100185</v>
      </c>
      <c r="R710" s="51">
        <v>4900473.7822100185</v>
      </c>
      <c r="S710" s="51">
        <v>4900473.7822100185</v>
      </c>
      <c r="T710" s="51">
        <v>4900473.7822100185</v>
      </c>
    </row>
    <row r="711" spans="1:20" s="34" customFormat="1" ht="65.099999999999994" customHeight="1" x14ac:dyDescent="0.3">
      <c r="A711" s="13">
        <v>701</v>
      </c>
      <c r="B711" s="406"/>
      <c r="C711" s="403" t="s">
        <v>1937</v>
      </c>
      <c r="D711" s="82" t="s">
        <v>14</v>
      </c>
      <c r="E711" s="81" t="s">
        <v>214</v>
      </c>
      <c r="F711" s="83" t="s">
        <v>1918</v>
      </c>
      <c r="G711" s="469"/>
      <c r="H711" s="55"/>
      <c r="I711" s="55"/>
      <c r="J711" s="56"/>
      <c r="K711" s="388"/>
      <c r="L711" s="51">
        <v>4693487.7848038813</v>
      </c>
      <c r="M711" s="51">
        <v>4693487.7848038813</v>
      </c>
      <c r="N711" s="51">
        <v>4693487.7848038813</v>
      </c>
      <c r="O711" s="51">
        <v>4693487.7848038813</v>
      </c>
      <c r="P711" s="51">
        <v>4693487.7848038813</v>
      </c>
      <c r="Q711" s="51">
        <v>4693487.7848038813</v>
      </c>
      <c r="R711" s="51">
        <v>4693487.7848038813</v>
      </c>
      <c r="S711" s="51">
        <v>4693487.7848038813</v>
      </c>
      <c r="T711" s="51">
        <v>4693487.7848038813</v>
      </c>
    </row>
    <row r="712" spans="1:20" s="34" customFormat="1" ht="65.099999999999994" customHeight="1" x14ac:dyDescent="0.3">
      <c r="A712" s="13">
        <v>702</v>
      </c>
      <c r="B712" s="406"/>
      <c r="C712" s="403"/>
      <c r="D712" s="82" t="s">
        <v>14</v>
      </c>
      <c r="E712" s="81" t="s">
        <v>214</v>
      </c>
      <c r="F712" s="83" t="s">
        <v>1919</v>
      </c>
      <c r="G712" s="469"/>
      <c r="H712" s="55"/>
      <c r="I712" s="55"/>
      <c r="J712" s="56"/>
      <c r="K712" s="388"/>
      <c r="L712" s="51">
        <v>4872558.6557916412</v>
      </c>
      <c r="M712" s="51">
        <v>4872558.6557916412</v>
      </c>
      <c r="N712" s="51">
        <v>4872558.6557916412</v>
      </c>
      <c r="O712" s="51">
        <v>4872558.6557916412</v>
      </c>
      <c r="P712" s="51">
        <v>4872558.6557916412</v>
      </c>
      <c r="Q712" s="51">
        <v>4872558.6557916412</v>
      </c>
      <c r="R712" s="51">
        <v>4872558.6557916412</v>
      </c>
      <c r="S712" s="51">
        <v>4872558.6557916412</v>
      </c>
      <c r="T712" s="51">
        <v>4872558.6557916412</v>
      </c>
    </row>
    <row r="713" spans="1:20" s="34" customFormat="1" ht="65.099999999999994" customHeight="1" x14ac:dyDescent="0.3">
      <c r="A713" s="13">
        <v>703</v>
      </c>
      <c r="B713" s="406"/>
      <c r="C713" s="403"/>
      <c r="D713" s="82" t="s">
        <v>14</v>
      </c>
      <c r="E713" s="81" t="s">
        <v>214</v>
      </c>
      <c r="F713" s="83" t="s">
        <v>1909</v>
      </c>
      <c r="G713" s="469"/>
      <c r="H713" s="55"/>
      <c r="I713" s="55"/>
      <c r="J713" s="56"/>
      <c r="K713" s="388"/>
      <c r="L713" s="51">
        <v>5141917.3878730759</v>
      </c>
      <c r="M713" s="51">
        <v>5141917.3878730759</v>
      </c>
      <c r="N713" s="51">
        <v>5141917.3878730759</v>
      </c>
      <c r="O713" s="51">
        <v>5141917.3878730759</v>
      </c>
      <c r="P713" s="51">
        <v>5141917.3878730759</v>
      </c>
      <c r="Q713" s="51">
        <v>5141917.3878730759</v>
      </c>
      <c r="R713" s="51">
        <v>5141917.3878730759</v>
      </c>
      <c r="S713" s="51">
        <v>5141917.3878730759</v>
      </c>
      <c r="T713" s="51">
        <v>5141917.3878730759</v>
      </c>
    </row>
    <row r="714" spans="1:20" s="34" customFormat="1" ht="65.099999999999994" customHeight="1" x14ac:dyDescent="0.3">
      <c r="A714" s="13">
        <v>704</v>
      </c>
      <c r="B714" s="406"/>
      <c r="C714" s="403"/>
      <c r="D714" s="82" t="s">
        <v>14</v>
      </c>
      <c r="E714" s="81" t="s">
        <v>214</v>
      </c>
      <c r="F714" s="83" t="s">
        <v>1920</v>
      </c>
      <c r="G714" s="469"/>
      <c r="H714" s="55"/>
      <c r="I714" s="55"/>
      <c r="J714" s="56"/>
      <c r="K714" s="388"/>
      <c r="L714" s="51">
        <v>5371707.4358317414</v>
      </c>
      <c r="M714" s="51">
        <v>5371707.4358317414</v>
      </c>
      <c r="N714" s="51">
        <v>5371707.4358317414</v>
      </c>
      <c r="O714" s="51">
        <v>5371707.4358317414</v>
      </c>
      <c r="P714" s="51">
        <v>5371707.4358317414</v>
      </c>
      <c r="Q714" s="51">
        <v>5371707.4358317414</v>
      </c>
      <c r="R714" s="51">
        <v>5371707.4358317414</v>
      </c>
      <c r="S714" s="51">
        <v>5371707.4358317414</v>
      </c>
      <c r="T714" s="51">
        <v>5371707.4358317414</v>
      </c>
    </row>
    <row r="715" spans="1:20" s="34" customFormat="1" ht="65.099999999999994" customHeight="1" x14ac:dyDescent="0.3">
      <c r="A715" s="13">
        <v>705</v>
      </c>
      <c r="B715" s="406"/>
      <c r="C715" s="403"/>
      <c r="D715" s="82" t="s">
        <v>14</v>
      </c>
      <c r="E715" s="81" t="s">
        <v>214</v>
      </c>
      <c r="F715" s="83" t="s">
        <v>1921</v>
      </c>
      <c r="G715" s="469"/>
      <c r="H715" s="55"/>
      <c r="I715" s="55"/>
      <c r="J715" s="56"/>
      <c r="K715" s="388"/>
      <c r="L715" s="51">
        <v>5709650.9238219289</v>
      </c>
      <c r="M715" s="51">
        <v>5709650.9238219289</v>
      </c>
      <c r="N715" s="51">
        <v>5709650.9238219289</v>
      </c>
      <c r="O715" s="51">
        <v>5709650.9238219289</v>
      </c>
      <c r="P715" s="51">
        <v>5709650.9238219289</v>
      </c>
      <c r="Q715" s="51">
        <v>5709650.9238219289</v>
      </c>
      <c r="R715" s="51">
        <v>5709650.9238219289</v>
      </c>
      <c r="S715" s="51">
        <v>5709650.9238219289</v>
      </c>
      <c r="T715" s="51">
        <v>5709650.9238219289</v>
      </c>
    </row>
    <row r="716" spans="1:20" s="34" customFormat="1" ht="65.099999999999994" customHeight="1" x14ac:dyDescent="0.3">
      <c r="A716" s="13">
        <v>706</v>
      </c>
      <c r="B716" s="406"/>
      <c r="C716" s="403"/>
      <c r="D716" s="82" t="s">
        <v>14</v>
      </c>
      <c r="E716" s="81" t="s">
        <v>214</v>
      </c>
      <c r="F716" s="83" t="s">
        <v>1907</v>
      </c>
      <c r="G716" s="469"/>
      <c r="H716" s="55"/>
      <c r="I716" s="55"/>
      <c r="J716" s="56"/>
      <c r="K716" s="388"/>
      <c r="L716" s="51">
        <v>6061054.6626875745</v>
      </c>
      <c r="M716" s="51">
        <v>6061054.6626875745</v>
      </c>
      <c r="N716" s="51">
        <v>6061054.6626875745</v>
      </c>
      <c r="O716" s="51">
        <v>6061054.6626875745</v>
      </c>
      <c r="P716" s="51">
        <v>6061054.6626875745</v>
      </c>
      <c r="Q716" s="51">
        <v>6061054.6626875745</v>
      </c>
      <c r="R716" s="51">
        <v>6061054.6626875745</v>
      </c>
      <c r="S716" s="51">
        <v>6061054.6626875745</v>
      </c>
      <c r="T716" s="51">
        <v>6061054.6626875745</v>
      </c>
    </row>
    <row r="717" spans="1:20" s="34" customFormat="1" ht="65.099999999999994" customHeight="1" x14ac:dyDescent="0.3">
      <c r="A717" s="13">
        <v>707</v>
      </c>
      <c r="B717" s="406"/>
      <c r="C717" s="403" t="s">
        <v>1938</v>
      </c>
      <c r="D717" s="82" t="s">
        <v>14</v>
      </c>
      <c r="E717" s="81" t="s">
        <v>214</v>
      </c>
      <c r="F717" s="83" t="s">
        <v>1932</v>
      </c>
      <c r="G717" s="469"/>
      <c r="H717" s="55"/>
      <c r="I717" s="55"/>
      <c r="J717" s="56"/>
      <c r="K717" s="388"/>
      <c r="L717" s="51">
        <v>4482284.4803762883</v>
      </c>
      <c r="M717" s="51">
        <v>4482284.4803762883</v>
      </c>
      <c r="N717" s="51">
        <v>4482284.4803762883</v>
      </c>
      <c r="O717" s="51">
        <v>4482284.4803762883</v>
      </c>
      <c r="P717" s="51">
        <v>4482284.4803762883</v>
      </c>
      <c r="Q717" s="51">
        <v>4482284.4803762883</v>
      </c>
      <c r="R717" s="51">
        <v>4482284.4803762883</v>
      </c>
      <c r="S717" s="51">
        <v>4482284.4803762883</v>
      </c>
      <c r="T717" s="51">
        <v>4482284.4803762883</v>
      </c>
    </row>
    <row r="718" spans="1:20" s="34" customFormat="1" ht="65.099999999999994" customHeight="1" x14ac:dyDescent="0.3">
      <c r="A718" s="13">
        <v>708</v>
      </c>
      <c r="B718" s="406"/>
      <c r="C718" s="403"/>
      <c r="D718" s="82" t="s">
        <v>14</v>
      </c>
      <c r="E718" s="81" t="s">
        <v>214</v>
      </c>
      <c r="F718" s="83" t="s">
        <v>1933</v>
      </c>
      <c r="G718" s="469"/>
      <c r="H718" s="55"/>
      <c r="I718" s="55"/>
      <c r="J718" s="56"/>
      <c r="K718" s="388"/>
      <c r="L718" s="51">
        <v>4752449.944739705</v>
      </c>
      <c r="M718" s="51">
        <v>4752449.944739705</v>
      </c>
      <c r="N718" s="51">
        <v>4752449.944739705</v>
      </c>
      <c r="O718" s="51">
        <v>4752449.944739705</v>
      </c>
      <c r="P718" s="51">
        <v>4752449.944739705</v>
      </c>
      <c r="Q718" s="51">
        <v>4752449.944739705</v>
      </c>
      <c r="R718" s="51">
        <v>4752449.944739705</v>
      </c>
      <c r="S718" s="51">
        <v>4752449.944739705</v>
      </c>
      <c r="T718" s="51">
        <v>4752449.944739705</v>
      </c>
    </row>
    <row r="719" spans="1:20" s="34" customFormat="1" ht="65.099999999999994" customHeight="1" x14ac:dyDescent="0.3">
      <c r="A719" s="13">
        <v>709</v>
      </c>
      <c r="B719" s="406"/>
      <c r="C719" s="403"/>
      <c r="D719" s="82" t="s">
        <v>14</v>
      </c>
      <c r="E719" s="81" t="s">
        <v>214</v>
      </c>
      <c r="F719" s="83" t="s">
        <v>1934</v>
      </c>
      <c r="G719" s="469"/>
      <c r="H719" s="55"/>
      <c r="I719" s="55"/>
      <c r="J719" s="56"/>
      <c r="K719" s="388"/>
      <c r="L719" s="51">
        <v>5028943.2153695235</v>
      </c>
      <c r="M719" s="51">
        <v>5028943.2153695235</v>
      </c>
      <c r="N719" s="51">
        <v>5028943.2153695235</v>
      </c>
      <c r="O719" s="51">
        <v>5028943.2153695235</v>
      </c>
      <c r="P719" s="51">
        <v>5028943.2153695235</v>
      </c>
      <c r="Q719" s="51">
        <v>5028943.2153695235</v>
      </c>
      <c r="R719" s="51">
        <v>5028943.2153695235</v>
      </c>
      <c r="S719" s="51">
        <v>5028943.2153695235</v>
      </c>
      <c r="T719" s="51">
        <v>5028943.2153695235</v>
      </c>
    </row>
    <row r="720" spans="1:20" s="34" customFormat="1" ht="65.099999999999994" customHeight="1" x14ac:dyDescent="0.3">
      <c r="A720" s="13">
        <v>710</v>
      </c>
      <c r="B720" s="406"/>
      <c r="C720" s="403"/>
      <c r="D720" s="82" t="s">
        <v>14</v>
      </c>
      <c r="E720" s="81" t="s">
        <v>214</v>
      </c>
      <c r="F720" s="83" t="s">
        <v>1935</v>
      </c>
      <c r="G720" s="469"/>
      <c r="H720" s="55"/>
      <c r="I720" s="55"/>
      <c r="J720" s="56"/>
      <c r="K720" s="388"/>
      <c r="L720" s="51">
        <v>5293145.3437783886</v>
      </c>
      <c r="M720" s="51">
        <v>5293145.3437783886</v>
      </c>
      <c r="N720" s="51">
        <v>5293145.3437783886</v>
      </c>
      <c r="O720" s="51">
        <v>5293145.3437783886</v>
      </c>
      <c r="P720" s="51">
        <v>5293145.3437783886</v>
      </c>
      <c r="Q720" s="51">
        <v>5293145.3437783886</v>
      </c>
      <c r="R720" s="51">
        <v>5293145.3437783886</v>
      </c>
      <c r="S720" s="51">
        <v>5293145.3437783886</v>
      </c>
      <c r="T720" s="51">
        <v>5293145.3437783886</v>
      </c>
    </row>
    <row r="721" spans="1:20" s="34" customFormat="1" ht="65.099999999999994" customHeight="1" x14ac:dyDescent="0.3">
      <c r="A721" s="13">
        <v>711</v>
      </c>
      <c r="B721" s="406"/>
      <c r="C721" s="403"/>
      <c r="D721" s="82" t="s">
        <v>14</v>
      </c>
      <c r="E721" s="81" t="s">
        <v>214</v>
      </c>
      <c r="F721" s="83" t="s">
        <v>1907</v>
      </c>
      <c r="G721" s="469"/>
      <c r="H721" s="55"/>
      <c r="I721" s="55"/>
      <c r="J721" s="56"/>
      <c r="K721" s="388"/>
      <c r="L721" s="51">
        <v>5613053.1556387795</v>
      </c>
      <c r="M721" s="51">
        <v>5613053.1556387795</v>
      </c>
      <c r="N721" s="51">
        <v>5613053.1556387795</v>
      </c>
      <c r="O721" s="51">
        <v>5613053.1556387795</v>
      </c>
      <c r="P721" s="51">
        <v>5613053.1556387795</v>
      </c>
      <c r="Q721" s="51">
        <v>5613053.1556387795</v>
      </c>
      <c r="R721" s="51">
        <v>5613053.1556387795</v>
      </c>
      <c r="S721" s="51">
        <v>5613053.1556387795</v>
      </c>
      <c r="T721" s="51">
        <v>5613053.1556387795</v>
      </c>
    </row>
    <row r="722" spans="1:20" s="34" customFormat="1" ht="65.099999999999994" customHeight="1" x14ac:dyDescent="0.3">
      <c r="A722" s="13">
        <v>712</v>
      </c>
      <c r="B722" s="406"/>
      <c r="C722" s="403"/>
      <c r="D722" s="82" t="s">
        <v>14</v>
      </c>
      <c r="E722" s="81" t="s">
        <v>214</v>
      </c>
      <c r="F722" s="83" t="s">
        <v>1925</v>
      </c>
      <c r="G722" s="469"/>
      <c r="H722" s="55"/>
      <c r="I722" s="55"/>
      <c r="J722" s="56"/>
      <c r="K722" s="388"/>
      <c r="L722" s="51">
        <v>5134830.2224670537</v>
      </c>
      <c r="M722" s="51">
        <v>5134830.2224670537</v>
      </c>
      <c r="N722" s="51">
        <v>5134830.2224670537</v>
      </c>
      <c r="O722" s="51">
        <v>5134830.2224670537</v>
      </c>
      <c r="P722" s="51">
        <v>5134830.2224670537</v>
      </c>
      <c r="Q722" s="51">
        <v>5134830.2224670537</v>
      </c>
      <c r="R722" s="51">
        <v>5134830.2224670537</v>
      </c>
      <c r="S722" s="51">
        <v>5134830.2224670537</v>
      </c>
      <c r="T722" s="51">
        <v>5134830.2224670537</v>
      </c>
    </row>
    <row r="723" spans="1:20" s="34" customFormat="1" ht="65.099999999999994" customHeight="1" x14ac:dyDescent="0.3">
      <c r="A723" s="13">
        <v>713</v>
      </c>
      <c r="B723" s="406"/>
      <c r="C723" s="403" t="s">
        <v>1939</v>
      </c>
      <c r="D723" s="82" t="s">
        <v>14</v>
      </c>
      <c r="E723" s="81" t="s">
        <v>214</v>
      </c>
      <c r="F723" s="83" t="s">
        <v>1927</v>
      </c>
      <c r="G723" s="469"/>
      <c r="H723" s="55"/>
      <c r="I723" s="55"/>
      <c r="J723" s="56"/>
      <c r="K723" s="388"/>
      <c r="L723" s="51">
        <v>4556001.0132331066</v>
      </c>
      <c r="M723" s="51">
        <v>4556001.0132331066</v>
      </c>
      <c r="N723" s="51">
        <v>4556001.0132331066</v>
      </c>
      <c r="O723" s="51">
        <v>4556001.0132331066</v>
      </c>
      <c r="P723" s="51">
        <v>4556001.0132331066</v>
      </c>
      <c r="Q723" s="51">
        <v>4556001.0132331066</v>
      </c>
      <c r="R723" s="51">
        <v>4556001.0132331066</v>
      </c>
      <c r="S723" s="51">
        <v>4556001.0132331066</v>
      </c>
      <c r="T723" s="51">
        <v>4556001.0132331066</v>
      </c>
    </row>
    <row r="724" spans="1:20" s="34" customFormat="1" ht="65.099999999999994" customHeight="1" x14ac:dyDescent="0.3">
      <c r="A724" s="13">
        <v>714</v>
      </c>
      <c r="B724" s="406"/>
      <c r="C724" s="403"/>
      <c r="D724" s="82" t="s">
        <v>14</v>
      </c>
      <c r="E724" s="81" t="s">
        <v>214</v>
      </c>
      <c r="F724" s="83" t="s">
        <v>1928</v>
      </c>
      <c r="G724" s="469"/>
      <c r="H724" s="55"/>
      <c r="I724" s="55"/>
      <c r="J724" s="56"/>
      <c r="K724" s="388"/>
      <c r="L724" s="51">
        <v>4903134.5958089596</v>
      </c>
      <c r="M724" s="51">
        <v>4903134.5958089596</v>
      </c>
      <c r="N724" s="51">
        <v>4903134.5958089596</v>
      </c>
      <c r="O724" s="51">
        <v>4903134.5958089596</v>
      </c>
      <c r="P724" s="51">
        <v>4903134.5958089596</v>
      </c>
      <c r="Q724" s="51">
        <v>4903134.5958089596</v>
      </c>
      <c r="R724" s="51">
        <v>4903134.5958089596</v>
      </c>
      <c r="S724" s="51">
        <v>4903134.5958089596</v>
      </c>
      <c r="T724" s="51">
        <v>4903134.5958089596</v>
      </c>
    </row>
    <row r="725" spans="1:20" s="34" customFormat="1" ht="65.099999999999994" customHeight="1" x14ac:dyDescent="0.3">
      <c r="A725" s="13">
        <v>715</v>
      </c>
      <c r="B725" s="406"/>
      <c r="C725" s="403"/>
      <c r="D725" s="82" t="s">
        <v>14</v>
      </c>
      <c r="E725" s="81" t="s">
        <v>214</v>
      </c>
      <c r="F725" s="83" t="s">
        <v>1913</v>
      </c>
      <c r="G725" s="469"/>
      <c r="H725" s="55"/>
      <c r="I725" s="55"/>
      <c r="J725" s="56"/>
      <c r="K725" s="388"/>
      <c r="L725" s="51">
        <v>5262968.7847042307</v>
      </c>
      <c r="M725" s="51">
        <v>5262968.7847042307</v>
      </c>
      <c r="N725" s="51">
        <v>5262968.7847042307</v>
      </c>
      <c r="O725" s="51">
        <v>5262968.7847042307</v>
      </c>
      <c r="P725" s="51">
        <v>5262968.7847042307</v>
      </c>
      <c r="Q725" s="51">
        <v>5262968.7847042307</v>
      </c>
      <c r="R725" s="51">
        <v>5262968.7847042307</v>
      </c>
      <c r="S725" s="51">
        <v>5262968.7847042307</v>
      </c>
      <c r="T725" s="51">
        <v>5262968.7847042307</v>
      </c>
    </row>
    <row r="726" spans="1:20" s="34" customFormat="1" ht="65.099999999999994" customHeight="1" x14ac:dyDescent="0.3">
      <c r="A726" s="13">
        <v>716</v>
      </c>
      <c r="B726" s="406"/>
      <c r="C726" s="403"/>
      <c r="D726" s="82" t="s">
        <v>14</v>
      </c>
      <c r="E726" s="81" t="s">
        <v>214</v>
      </c>
      <c r="F726" s="83" t="s">
        <v>1929</v>
      </c>
      <c r="G726" s="469"/>
      <c r="H726" s="55"/>
      <c r="I726" s="55"/>
      <c r="J726" s="56"/>
      <c r="K726" s="388"/>
      <c r="L726" s="51">
        <v>5739565.0324335508</v>
      </c>
      <c r="M726" s="51">
        <v>5739565.0324335508</v>
      </c>
      <c r="N726" s="51">
        <v>5739565.0324335508</v>
      </c>
      <c r="O726" s="51">
        <v>5739565.0324335508</v>
      </c>
      <c r="P726" s="51">
        <v>5739565.0324335508</v>
      </c>
      <c r="Q726" s="51">
        <v>5739565.0324335508</v>
      </c>
      <c r="R726" s="51">
        <v>5739565.0324335508</v>
      </c>
      <c r="S726" s="51">
        <v>5739565.0324335508</v>
      </c>
      <c r="T726" s="51">
        <v>5739565.0324335508</v>
      </c>
    </row>
    <row r="727" spans="1:20" s="34" customFormat="1" ht="65.099999999999994" customHeight="1" x14ac:dyDescent="0.3">
      <c r="A727" s="13">
        <v>717</v>
      </c>
      <c r="B727" s="406"/>
      <c r="C727" s="403"/>
      <c r="D727" s="82" t="s">
        <v>14</v>
      </c>
      <c r="E727" s="81" t="s">
        <v>214</v>
      </c>
      <c r="F727" s="83" t="s">
        <v>1930</v>
      </c>
      <c r="G727" s="469"/>
      <c r="H727" s="55"/>
      <c r="I727" s="55"/>
      <c r="J727" s="56"/>
      <c r="K727" s="388"/>
      <c r="L727" s="51">
        <v>6241333.2519570272</v>
      </c>
      <c r="M727" s="51">
        <v>6241333.2519570272</v>
      </c>
      <c r="N727" s="51">
        <v>6241333.2519570272</v>
      </c>
      <c r="O727" s="51">
        <v>6241333.2519570272</v>
      </c>
      <c r="P727" s="51">
        <v>6241333.2519570272</v>
      </c>
      <c r="Q727" s="51">
        <v>6241333.2519570272</v>
      </c>
      <c r="R727" s="51">
        <v>6241333.2519570272</v>
      </c>
      <c r="S727" s="51">
        <v>6241333.2519570272</v>
      </c>
      <c r="T727" s="51">
        <v>6241333.2519570272</v>
      </c>
    </row>
    <row r="728" spans="1:20" s="34" customFormat="1" ht="65.099999999999994" customHeight="1" x14ac:dyDescent="0.3">
      <c r="A728" s="13">
        <v>718</v>
      </c>
      <c r="B728" s="406"/>
      <c r="C728" s="403" t="s">
        <v>1940</v>
      </c>
      <c r="D728" s="82" t="s">
        <v>14</v>
      </c>
      <c r="E728" s="81" t="s">
        <v>214</v>
      </c>
      <c r="F728" s="83" t="s">
        <v>1941</v>
      </c>
      <c r="G728" s="469"/>
      <c r="H728" s="55"/>
      <c r="I728" s="55"/>
      <c r="J728" s="56"/>
      <c r="K728" s="388"/>
      <c r="L728" s="51">
        <v>4623523.7699376484</v>
      </c>
      <c r="M728" s="51">
        <v>4623523.7699376484</v>
      </c>
      <c r="N728" s="51">
        <v>4623523.7699376484</v>
      </c>
      <c r="O728" s="51">
        <v>4623523.7699376484</v>
      </c>
      <c r="P728" s="51">
        <v>4623523.7699376484</v>
      </c>
      <c r="Q728" s="51">
        <v>4623523.7699376484</v>
      </c>
      <c r="R728" s="51">
        <v>4623523.7699376484</v>
      </c>
      <c r="S728" s="51">
        <v>4623523.7699376484</v>
      </c>
      <c r="T728" s="51">
        <v>4623523.7699376484</v>
      </c>
    </row>
    <row r="729" spans="1:20" s="34" customFormat="1" ht="65.099999999999994" customHeight="1" x14ac:dyDescent="0.3">
      <c r="A729" s="13">
        <v>719</v>
      </c>
      <c r="B729" s="406"/>
      <c r="C729" s="403"/>
      <c r="D729" s="82" t="s">
        <v>14</v>
      </c>
      <c r="E729" s="81" t="s">
        <v>214</v>
      </c>
      <c r="F729" s="83" t="s">
        <v>1942</v>
      </c>
      <c r="G729" s="469"/>
      <c r="H729" s="55"/>
      <c r="I729" s="55"/>
      <c r="J729" s="56"/>
      <c r="K729" s="388"/>
      <c r="L729" s="51">
        <v>4787900.5574891781</v>
      </c>
      <c r="M729" s="51">
        <v>4787900.5574891781</v>
      </c>
      <c r="N729" s="51">
        <v>4787900.5574891781</v>
      </c>
      <c r="O729" s="51">
        <v>4787900.5574891781</v>
      </c>
      <c r="P729" s="51">
        <v>4787900.5574891781</v>
      </c>
      <c r="Q729" s="51">
        <v>4787900.5574891781</v>
      </c>
      <c r="R729" s="51">
        <v>4787900.5574891781</v>
      </c>
      <c r="S729" s="51">
        <v>4787900.5574891781</v>
      </c>
      <c r="T729" s="51">
        <v>4787900.5574891781</v>
      </c>
    </row>
    <row r="730" spans="1:20" s="34" customFormat="1" ht="65.099999999999994" customHeight="1" x14ac:dyDescent="0.3">
      <c r="A730" s="13">
        <v>720</v>
      </c>
      <c r="B730" s="406"/>
      <c r="C730" s="403"/>
      <c r="D730" s="82" t="s">
        <v>14</v>
      </c>
      <c r="E730" s="81" t="s">
        <v>214</v>
      </c>
      <c r="F730" s="83" t="s">
        <v>1943</v>
      </c>
      <c r="G730" s="469"/>
      <c r="H730" s="55"/>
      <c r="I730" s="55"/>
      <c r="J730" s="56"/>
      <c r="K730" s="388"/>
      <c r="L730" s="51">
        <v>4899826.7142973971</v>
      </c>
      <c r="M730" s="51">
        <v>4899826.7142973971</v>
      </c>
      <c r="N730" s="51">
        <v>4899826.7142973971</v>
      </c>
      <c r="O730" s="51">
        <v>4899826.7142973971</v>
      </c>
      <c r="P730" s="51">
        <v>4899826.7142973971</v>
      </c>
      <c r="Q730" s="51">
        <v>4899826.7142973971</v>
      </c>
      <c r="R730" s="51">
        <v>4899826.7142973971</v>
      </c>
      <c r="S730" s="51">
        <v>4899826.7142973971</v>
      </c>
      <c r="T730" s="51">
        <v>4899826.7142973971</v>
      </c>
    </row>
    <row r="731" spans="1:20" s="34" customFormat="1" ht="65.099999999999994" customHeight="1" x14ac:dyDescent="0.3">
      <c r="A731" s="13">
        <v>721</v>
      </c>
      <c r="B731" s="406"/>
      <c r="C731" s="403"/>
      <c r="D731" s="82" t="s">
        <v>14</v>
      </c>
      <c r="E731" s="81" t="s">
        <v>214</v>
      </c>
      <c r="F731" s="83" t="s">
        <v>1944</v>
      </c>
      <c r="G731" s="469"/>
      <c r="H731" s="55"/>
      <c r="I731" s="55"/>
      <c r="J731" s="56"/>
      <c r="K731" s="388"/>
      <c r="L731" s="51">
        <v>5565179.3521880927</v>
      </c>
      <c r="M731" s="51">
        <v>5565179.3521880927</v>
      </c>
      <c r="N731" s="51">
        <v>5565179.3521880927</v>
      </c>
      <c r="O731" s="51">
        <v>5565179.3521880927</v>
      </c>
      <c r="P731" s="51">
        <v>5565179.3521880927</v>
      </c>
      <c r="Q731" s="51">
        <v>5565179.3521880927</v>
      </c>
      <c r="R731" s="51">
        <v>5565179.3521880927</v>
      </c>
      <c r="S731" s="51">
        <v>5565179.3521880927</v>
      </c>
      <c r="T731" s="51">
        <v>5565179.3521880927</v>
      </c>
    </row>
    <row r="732" spans="1:20" s="34" customFormat="1" ht="65.099999999999994" customHeight="1" x14ac:dyDescent="0.3">
      <c r="A732" s="13">
        <v>722</v>
      </c>
      <c r="B732" s="406"/>
      <c r="C732" s="403"/>
      <c r="D732" s="82" t="s">
        <v>14</v>
      </c>
      <c r="E732" s="81" t="s">
        <v>214</v>
      </c>
      <c r="F732" s="83" t="s">
        <v>1945</v>
      </c>
      <c r="G732" s="469"/>
      <c r="H732" s="55"/>
      <c r="I732" s="55"/>
      <c r="J732" s="56"/>
      <c r="K732" s="388"/>
      <c r="L732" s="51">
        <v>5724893.4631061908</v>
      </c>
      <c r="M732" s="51">
        <v>5724893.4631061908</v>
      </c>
      <c r="N732" s="51">
        <v>5724893.4631061908</v>
      </c>
      <c r="O732" s="51">
        <v>5724893.4631061908</v>
      </c>
      <c r="P732" s="51">
        <v>5724893.4631061908</v>
      </c>
      <c r="Q732" s="51">
        <v>5724893.4631061908</v>
      </c>
      <c r="R732" s="51">
        <v>5724893.4631061908</v>
      </c>
      <c r="S732" s="51">
        <v>5724893.4631061908</v>
      </c>
      <c r="T732" s="51">
        <v>5724893.4631061908</v>
      </c>
    </row>
    <row r="733" spans="1:20" s="34" customFormat="1" ht="65.099999999999994" customHeight="1" x14ac:dyDescent="0.3">
      <c r="A733" s="13">
        <v>723</v>
      </c>
      <c r="B733" s="406"/>
      <c r="C733" s="403" t="s">
        <v>1946</v>
      </c>
      <c r="D733" s="82" t="s">
        <v>14</v>
      </c>
      <c r="E733" s="81" t="s">
        <v>214</v>
      </c>
      <c r="F733" s="83" t="s">
        <v>1947</v>
      </c>
      <c r="G733" s="469"/>
      <c r="H733" s="55"/>
      <c r="I733" s="55"/>
      <c r="J733" s="56"/>
      <c r="K733" s="388"/>
      <c r="L733" s="51">
        <v>4077444.5385413533</v>
      </c>
      <c r="M733" s="51">
        <v>4077444.5385413533</v>
      </c>
      <c r="N733" s="51">
        <v>4077444.5385413533</v>
      </c>
      <c r="O733" s="51">
        <v>4077444.5385413533</v>
      </c>
      <c r="P733" s="51">
        <v>4077444.5385413533</v>
      </c>
      <c r="Q733" s="51">
        <v>4077444.5385413533</v>
      </c>
      <c r="R733" s="51">
        <v>4077444.5385413533</v>
      </c>
      <c r="S733" s="51">
        <v>4077444.5385413533</v>
      </c>
      <c r="T733" s="51">
        <v>4077444.5385413533</v>
      </c>
    </row>
    <row r="734" spans="1:20" s="34" customFormat="1" ht="65.099999999999994" customHeight="1" x14ac:dyDescent="0.3">
      <c r="A734" s="13">
        <v>724</v>
      </c>
      <c r="B734" s="406"/>
      <c r="C734" s="403"/>
      <c r="D734" s="82" t="s">
        <v>14</v>
      </c>
      <c r="E734" s="81" t="s">
        <v>214</v>
      </c>
      <c r="F734" s="83" t="s">
        <v>1948</v>
      </c>
      <c r="G734" s="469"/>
      <c r="H734" s="55"/>
      <c r="I734" s="55"/>
      <c r="J734" s="56"/>
      <c r="K734" s="388"/>
      <c r="L734" s="51">
        <v>4468462.2267346503</v>
      </c>
      <c r="M734" s="51">
        <v>4468462.2267346503</v>
      </c>
      <c r="N734" s="51">
        <v>4468462.2267346503</v>
      </c>
      <c r="O734" s="51">
        <v>4468462.2267346503</v>
      </c>
      <c r="P734" s="51">
        <v>4468462.2267346503</v>
      </c>
      <c r="Q734" s="51">
        <v>4468462.2267346503</v>
      </c>
      <c r="R734" s="51">
        <v>4468462.2267346503</v>
      </c>
      <c r="S734" s="51">
        <v>4468462.2267346503</v>
      </c>
      <c r="T734" s="51">
        <v>4468462.2267346503</v>
      </c>
    </row>
    <row r="735" spans="1:20" s="34" customFormat="1" ht="65.099999999999994" customHeight="1" x14ac:dyDescent="0.3">
      <c r="A735" s="13">
        <v>725</v>
      </c>
      <c r="B735" s="406"/>
      <c r="C735" s="403"/>
      <c r="D735" s="82" t="s">
        <v>14</v>
      </c>
      <c r="E735" s="81" t="s">
        <v>214</v>
      </c>
      <c r="F735" s="83" t="s">
        <v>1949</v>
      </c>
      <c r="G735" s="469"/>
      <c r="H735" s="55"/>
      <c r="I735" s="55"/>
      <c r="J735" s="56"/>
      <c r="K735" s="388"/>
      <c r="L735" s="51">
        <v>4564273.9032082297</v>
      </c>
      <c r="M735" s="51">
        <v>4564273.9032082297</v>
      </c>
      <c r="N735" s="51">
        <v>4564273.9032082297</v>
      </c>
      <c r="O735" s="51">
        <v>4564273.9032082297</v>
      </c>
      <c r="P735" s="51">
        <v>4564273.9032082297</v>
      </c>
      <c r="Q735" s="51">
        <v>4564273.9032082297</v>
      </c>
      <c r="R735" s="51">
        <v>4564273.9032082297</v>
      </c>
      <c r="S735" s="51">
        <v>4564273.9032082297</v>
      </c>
      <c r="T735" s="51">
        <v>4564273.9032082297</v>
      </c>
    </row>
    <row r="736" spans="1:20" s="34" customFormat="1" ht="65.099999999999994" customHeight="1" x14ac:dyDescent="0.3">
      <c r="A736" s="13">
        <v>726</v>
      </c>
      <c r="B736" s="406"/>
      <c r="C736" s="403"/>
      <c r="D736" s="82" t="s">
        <v>14</v>
      </c>
      <c r="E736" s="81" t="s">
        <v>214</v>
      </c>
      <c r="F736" s="83" t="s">
        <v>1950</v>
      </c>
      <c r="G736" s="469"/>
      <c r="H736" s="55"/>
      <c r="I736" s="55"/>
      <c r="J736" s="56"/>
      <c r="K736" s="388"/>
      <c r="L736" s="51">
        <v>5112791.0128431814</v>
      </c>
      <c r="M736" s="51">
        <v>5112791.0128431814</v>
      </c>
      <c r="N736" s="51">
        <v>5112791.0128431814</v>
      </c>
      <c r="O736" s="51">
        <v>5112791.0128431814</v>
      </c>
      <c r="P736" s="51">
        <v>5112791.0128431814</v>
      </c>
      <c r="Q736" s="51">
        <v>5112791.0128431814</v>
      </c>
      <c r="R736" s="51">
        <v>5112791.0128431814</v>
      </c>
      <c r="S736" s="51">
        <v>5112791.0128431814</v>
      </c>
      <c r="T736" s="51">
        <v>5112791.0128431814</v>
      </c>
    </row>
    <row r="737" spans="1:20" s="34" customFormat="1" ht="65.099999999999994" customHeight="1" x14ac:dyDescent="0.3">
      <c r="A737" s="13">
        <v>727</v>
      </c>
      <c r="B737" s="406"/>
      <c r="C737" s="403"/>
      <c r="D737" s="82" t="s">
        <v>14</v>
      </c>
      <c r="E737" s="81" t="s">
        <v>214</v>
      </c>
      <c r="F737" s="83" t="s">
        <v>1951</v>
      </c>
      <c r="G737" s="469"/>
      <c r="H737" s="55"/>
      <c r="I737" s="55"/>
      <c r="J737" s="56"/>
      <c r="K737" s="388"/>
      <c r="L737" s="51">
        <v>5243953.6035355581</v>
      </c>
      <c r="M737" s="51">
        <v>5243953.6035355581</v>
      </c>
      <c r="N737" s="51">
        <v>5243953.6035355581</v>
      </c>
      <c r="O737" s="51">
        <v>5243953.6035355581</v>
      </c>
      <c r="P737" s="51">
        <v>5243953.6035355581</v>
      </c>
      <c r="Q737" s="51">
        <v>5243953.6035355581</v>
      </c>
      <c r="R737" s="51">
        <v>5243953.6035355581</v>
      </c>
      <c r="S737" s="51">
        <v>5243953.6035355581</v>
      </c>
      <c r="T737" s="51">
        <v>5243953.6035355581</v>
      </c>
    </row>
    <row r="738" spans="1:20" s="34" customFormat="1" ht="65.099999999999994" customHeight="1" x14ac:dyDescent="0.3">
      <c r="A738" s="13">
        <v>728</v>
      </c>
      <c r="B738" s="406"/>
      <c r="C738" s="403" t="s">
        <v>1952</v>
      </c>
      <c r="D738" s="82" t="s">
        <v>14</v>
      </c>
      <c r="E738" s="81" t="s">
        <v>214</v>
      </c>
      <c r="F738" s="83" t="s">
        <v>1953</v>
      </c>
      <c r="G738" s="469"/>
      <c r="H738" s="55"/>
      <c r="I738" s="55"/>
      <c r="J738" s="56"/>
      <c r="K738" s="388"/>
      <c r="L738" s="51">
        <v>3165834.9965725653</v>
      </c>
      <c r="M738" s="51">
        <v>3165834.9965725653</v>
      </c>
      <c r="N738" s="51">
        <v>3165834.9965725653</v>
      </c>
      <c r="O738" s="51">
        <v>3165834.9965725653</v>
      </c>
      <c r="P738" s="51">
        <v>3165834.9965725653</v>
      </c>
      <c r="Q738" s="51">
        <v>3165834.9965725653</v>
      </c>
      <c r="R738" s="51">
        <v>3165834.9965725653</v>
      </c>
      <c r="S738" s="51">
        <v>3165834.9965725653</v>
      </c>
      <c r="T738" s="51">
        <v>3165834.9965725653</v>
      </c>
    </row>
    <row r="739" spans="1:20" s="34" customFormat="1" ht="65.099999999999994" customHeight="1" x14ac:dyDescent="0.3">
      <c r="A739" s="13">
        <v>729</v>
      </c>
      <c r="B739" s="406"/>
      <c r="C739" s="403"/>
      <c r="D739" s="82" t="s">
        <v>14</v>
      </c>
      <c r="E739" s="81" t="s">
        <v>214</v>
      </c>
      <c r="F739" s="83" t="s">
        <v>1954</v>
      </c>
      <c r="G739" s="469"/>
      <c r="H739" s="55"/>
      <c r="I739" s="55"/>
      <c r="J739" s="56"/>
      <c r="K739" s="388"/>
      <c r="L739" s="51">
        <v>3089467.2441940536</v>
      </c>
      <c r="M739" s="51">
        <v>3089467.2441940536</v>
      </c>
      <c r="N739" s="51">
        <v>3089467.2441940536</v>
      </c>
      <c r="O739" s="51">
        <v>3089467.2441940536</v>
      </c>
      <c r="P739" s="51">
        <v>3089467.2441940536</v>
      </c>
      <c r="Q739" s="51">
        <v>3089467.2441940536</v>
      </c>
      <c r="R739" s="51">
        <v>3089467.2441940536</v>
      </c>
      <c r="S739" s="51">
        <v>3089467.2441940536</v>
      </c>
      <c r="T739" s="51">
        <v>3089467.2441940536</v>
      </c>
    </row>
    <row r="740" spans="1:20" s="34" customFormat="1" ht="65.099999999999994" customHeight="1" x14ac:dyDescent="0.3">
      <c r="A740" s="13">
        <v>730</v>
      </c>
      <c r="B740" s="406"/>
      <c r="C740" s="403"/>
      <c r="D740" s="82" t="s">
        <v>14</v>
      </c>
      <c r="E740" s="81" t="s">
        <v>214</v>
      </c>
      <c r="F740" s="83" t="s">
        <v>1955</v>
      </c>
      <c r="G740" s="469"/>
      <c r="H740" s="55"/>
      <c r="I740" s="55"/>
      <c r="J740" s="56"/>
      <c r="K740" s="388"/>
      <c r="L740" s="51">
        <v>3027368.2518274053</v>
      </c>
      <c r="M740" s="51">
        <v>3027368.2518274053</v>
      </c>
      <c r="N740" s="51">
        <v>3027368.2518274053</v>
      </c>
      <c r="O740" s="51">
        <v>3027368.2518274053</v>
      </c>
      <c r="P740" s="51">
        <v>3027368.2518274053</v>
      </c>
      <c r="Q740" s="51">
        <v>3027368.2518274053</v>
      </c>
      <c r="R740" s="51">
        <v>3027368.2518274053</v>
      </c>
      <c r="S740" s="51">
        <v>3027368.2518274053</v>
      </c>
      <c r="T740" s="51">
        <v>3027368.2518274053</v>
      </c>
    </row>
    <row r="741" spans="1:20" s="34" customFormat="1" ht="65.099999999999994" customHeight="1" x14ac:dyDescent="0.3">
      <c r="A741" s="13">
        <v>731</v>
      </c>
      <c r="B741" s="406"/>
      <c r="C741" s="403"/>
      <c r="D741" s="82" t="s">
        <v>14</v>
      </c>
      <c r="E741" s="81" t="s">
        <v>214</v>
      </c>
      <c r="F741" s="83" t="s">
        <v>1956</v>
      </c>
      <c r="G741" s="469"/>
      <c r="H741" s="55"/>
      <c r="I741" s="55"/>
      <c r="J741" s="56"/>
      <c r="K741" s="388"/>
      <c r="L741" s="51">
        <v>2974968.7719374457</v>
      </c>
      <c r="M741" s="51">
        <v>2974968.7719374457</v>
      </c>
      <c r="N741" s="51">
        <v>2974968.7719374457</v>
      </c>
      <c r="O741" s="51">
        <v>2974968.7719374457</v>
      </c>
      <c r="P741" s="51">
        <v>2974968.7719374457</v>
      </c>
      <c r="Q741" s="51">
        <v>2974968.7719374457</v>
      </c>
      <c r="R741" s="51">
        <v>2974968.7719374457</v>
      </c>
      <c r="S741" s="51">
        <v>2974968.7719374457</v>
      </c>
      <c r="T741" s="51">
        <v>2974968.7719374457</v>
      </c>
    </row>
    <row r="742" spans="1:20" s="34" customFormat="1" ht="65.099999999999994" customHeight="1" x14ac:dyDescent="0.3">
      <c r="A742" s="13">
        <v>732</v>
      </c>
      <c r="B742" s="406"/>
      <c r="C742" s="403"/>
      <c r="D742" s="82" t="s">
        <v>14</v>
      </c>
      <c r="E742" s="81" t="s">
        <v>214</v>
      </c>
      <c r="F742" s="83" t="s">
        <v>1928</v>
      </c>
      <c r="G742" s="469"/>
      <c r="H742" s="55"/>
      <c r="I742" s="55"/>
      <c r="J742" s="56"/>
      <c r="K742" s="388"/>
      <c r="L742" s="51">
        <v>3034048.1329123187</v>
      </c>
      <c r="M742" s="51">
        <v>3034048.1329123187</v>
      </c>
      <c r="N742" s="51">
        <v>3034048.1329123187</v>
      </c>
      <c r="O742" s="51">
        <v>3034048.1329123187</v>
      </c>
      <c r="P742" s="51">
        <v>3034048.1329123187</v>
      </c>
      <c r="Q742" s="51">
        <v>3034048.1329123187</v>
      </c>
      <c r="R742" s="51">
        <v>3034048.1329123187</v>
      </c>
      <c r="S742" s="51">
        <v>3034048.1329123187</v>
      </c>
      <c r="T742" s="51">
        <v>3034048.1329123187</v>
      </c>
    </row>
    <row r="743" spans="1:20" s="34" customFormat="1" ht="65.099999999999994" customHeight="1" x14ac:dyDescent="0.3">
      <c r="A743" s="13">
        <v>733</v>
      </c>
      <c r="B743" s="406"/>
      <c r="C743" s="403"/>
      <c r="D743" s="82" t="s">
        <v>14</v>
      </c>
      <c r="E743" s="81" t="s">
        <v>214</v>
      </c>
      <c r="F743" s="83" t="s">
        <v>1957</v>
      </c>
      <c r="G743" s="469"/>
      <c r="H743" s="55"/>
      <c r="I743" s="55"/>
      <c r="J743" s="56"/>
      <c r="K743" s="388"/>
      <c r="L743" s="51">
        <v>2961064.7535730577</v>
      </c>
      <c r="M743" s="51">
        <v>2961064.7535730577</v>
      </c>
      <c r="N743" s="51">
        <v>2961064.7535730577</v>
      </c>
      <c r="O743" s="51">
        <v>2961064.7535730577</v>
      </c>
      <c r="P743" s="51">
        <v>2961064.7535730577</v>
      </c>
      <c r="Q743" s="51">
        <v>2961064.7535730577</v>
      </c>
      <c r="R743" s="51">
        <v>2961064.7535730577</v>
      </c>
      <c r="S743" s="51">
        <v>2961064.7535730577</v>
      </c>
      <c r="T743" s="51">
        <v>2961064.7535730577</v>
      </c>
    </row>
    <row r="744" spans="1:20" s="34" customFormat="1" ht="65.099999999999994" customHeight="1" x14ac:dyDescent="0.3">
      <c r="A744" s="13">
        <v>734</v>
      </c>
      <c r="B744" s="406"/>
      <c r="C744" s="403"/>
      <c r="D744" s="82" t="s">
        <v>14</v>
      </c>
      <c r="E744" s="81" t="s">
        <v>214</v>
      </c>
      <c r="F744" s="83" t="s">
        <v>1949</v>
      </c>
      <c r="G744" s="469"/>
      <c r="H744" s="55"/>
      <c r="I744" s="55"/>
      <c r="J744" s="56"/>
      <c r="K744" s="388"/>
      <c r="L744" s="51">
        <v>2901917.7003295426</v>
      </c>
      <c r="M744" s="51">
        <v>2901917.7003295426</v>
      </c>
      <c r="N744" s="51">
        <v>2901917.7003295426</v>
      </c>
      <c r="O744" s="51">
        <v>2901917.7003295426</v>
      </c>
      <c r="P744" s="51">
        <v>2901917.7003295426</v>
      </c>
      <c r="Q744" s="51">
        <v>2901917.7003295426</v>
      </c>
      <c r="R744" s="51">
        <v>2901917.7003295426</v>
      </c>
      <c r="S744" s="51">
        <v>2901917.7003295426</v>
      </c>
      <c r="T744" s="51">
        <v>2901917.7003295426</v>
      </c>
    </row>
    <row r="745" spans="1:20" s="34" customFormat="1" ht="65.099999999999994" customHeight="1" x14ac:dyDescent="0.3">
      <c r="A745" s="13">
        <v>735</v>
      </c>
      <c r="B745" s="406"/>
      <c r="C745" s="403"/>
      <c r="D745" s="82" t="s">
        <v>14</v>
      </c>
      <c r="E745" s="81" t="s">
        <v>214</v>
      </c>
      <c r="F745" s="83" t="s">
        <v>1948</v>
      </c>
      <c r="G745" s="469"/>
      <c r="H745" s="55"/>
      <c r="I745" s="55"/>
      <c r="J745" s="56"/>
      <c r="K745" s="388"/>
      <c r="L745" s="51">
        <v>2851636.1963364291</v>
      </c>
      <c r="M745" s="51">
        <v>2851636.1963364291</v>
      </c>
      <c r="N745" s="51">
        <v>2851636.1963364291</v>
      </c>
      <c r="O745" s="51">
        <v>2851636.1963364291</v>
      </c>
      <c r="P745" s="51">
        <v>2851636.1963364291</v>
      </c>
      <c r="Q745" s="51">
        <v>2851636.1963364291</v>
      </c>
      <c r="R745" s="51">
        <v>2851636.1963364291</v>
      </c>
      <c r="S745" s="51">
        <v>2851636.1963364291</v>
      </c>
      <c r="T745" s="51">
        <v>2851636.1963364291</v>
      </c>
    </row>
    <row r="746" spans="1:20" s="34" customFormat="1" ht="65.099999999999994" customHeight="1" x14ac:dyDescent="0.3">
      <c r="A746" s="13">
        <v>736</v>
      </c>
      <c r="B746" s="406"/>
      <c r="C746" s="403" t="s">
        <v>1958</v>
      </c>
      <c r="D746" s="82" t="s">
        <v>14</v>
      </c>
      <c r="E746" s="81" t="s">
        <v>214</v>
      </c>
      <c r="F746" s="83" t="s">
        <v>1959</v>
      </c>
      <c r="G746" s="469"/>
      <c r="H746" s="55"/>
      <c r="I746" s="55"/>
      <c r="J746" s="56"/>
      <c r="K746" s="388"/>
      <c r="L746" s="51">
        <v>2899519.3054361143</v>
      </c>
      <c r="M746" s="51">
        <v>2899519.3054361143</v>
      </c>
      <c r="N746" s="51">
        <v>2899519.3054361143</v>
      </c>
      <c r="O746" s="51">
        <v>2899519.3054361143</v>
      </c>
      <c r="P746" s="51">
        <v>2899519.3054361143</v>
      </c>
      <c r="Q746" s="51">
        <v>2899519.3054361143</v>
      </c>
      <c r="R746" s="51">
        <v>2899519.3054361143</v>
      </c>
      <c r="S746" s="51">
        <v>2899519.3054361143</v>
      </c>
      <c r="T746" s="51">
        <v>2899519.3054361143</v>
      </c>
    </row>
    <row r="747" spans="1:20" s="34" customFormat="1" ht="65.099999999999994" customHeight="1" x14ac:dyDescent="0.3">
      <c r="A747" s="13">
        <v>737</v>
      </c>
      <c r="B747" s="406"/>
      <c r="C747" s="403"/>
      <c r="D747" s="82" t="s">
        <v>14</v>
      </c>
      <c r="E747" s="81" t="s">
        <v>214</v>
      </c>
      <c r="F747" s="83" t="s">
        <v>1960</v>
      </c>
      <c r="G747" s="469"/>
      <c r="H747" s="55"/>
      <c r="I747" s="55"/>
      <c r="J747" s="56"/>
      <c r="K747" s="388"/>
      <c r="L747" s="51">
        <v>2839813.0017359522</v>
      </c>
      <c r="M747" s="51">
        <v>2839813.0017359522</v>
      </c>
      <c r="N747" s="51">
        <v>2839813.0017359522</v>
      </c>
      <c r="O747" s="51">
        <v>2839813.0017359522</v>
      </c>
      <c r="P747" s="51">
        <v>2839813.0017359522</v>
      </c>
      <c r="Q747" s="51">
        <v>2839813.0017359522</v>
      </c>
      <c r="R747" s="51">
        <v>2839813.0017359522</v>
      </c>
      <c r="S747" s="51">
        <v>2839813.0017359522</v>
      </c>
      <c r="T747" s="51">
        <v>2839813.0017359522</v>
      </c>
    </row>
    <row r="748" spans="1:20" s="34" customFormat="1" ht="65.099999999999994" customHeight="1" x14ac:dyDescent="0.3">
      <c r="A748" s="13">
        <v>738</v>
      </c>
      <c r="B748" s="406"/>
      <c r="C748" s="403"/>
      <c r="D748" s="82" t="s">
        <v>14</v>
      </c>
      <c r="E748" s="81" t="s">
        <v>214</v>
      </c>
      <c r="F748" s="83" t="s">
        <v>1961</v>
      </c>
      <c r="G748" s="469"/>
      <c r="H748" s="55"/>
      <c r="I748" s="55"/>
      <c r="J748" s="56"/>
      <c r="K748" s="388"/>
      <c r="L748" s="51">
        <v>2790992.6765232356</v>
      </c>
      <c r="M748" s="51">
        <v>2790992.6765232356</v>
      </c>
      <c r="N748" s="51">
        <v>2790992.6765232356</v>
      </c>
      <c r="O748" s="51">
        <v>2790992.6765232356</v>
      </c>
      <c r="P748" s="51">
        <v>2790992.6765232356</v>
      </c>
      <c r="Q748" s="51">
        <v>2790992.6765232356</v>
      </c>
      <c r="R748" s="51">
        <v>2790992.6765232356</v>
      </c>
      <c r="S748" s="51">
        <v>2790992.6765232356</v>
      </c>
      <c r="T748" s="51">
        <v>2790992.6765232356</v>
      </c>
    </row>
    <row r="749" spans="1:20" s="34" customFormat="1" ht="65.099999999999994" customHeight="1" x14ac:dyDescent="0.3">
      <c r="A749" s="13">
        <v>739</v>
      </c>
      <c r="B749" s="406"/>
      <c r="C749" s="403"/>
      <c r="D749" s="82" t="s">
        <v>14</v>
      </c>
      <c r="E749" s="81" t="s">
        <v>214</v>
      </c>
      <c r="F749" s="83" t="s">
        <v>1962</v>
      </c>
      <c r="G749" s="469"/>
      <c r="H749" s="55"/>
      <c r="I749" s="55"/>
      <c r="J749" s="56"/>
      <c r="K749" s="388"/>
      <c r="L749" s="51">
        <v>2750017.0095841479</v>
      </c>
      <c r="M749" s="51">
        <v>2750017.0095841479</v>
      </c>
      <c r="N749" s="51">
        <v>2750017.0095841479</v>
      </c>
      <c r="O749" s="51">
        <v>2750017.0095841479</v>
      </c>
      <c r="P749" s="51">
        <v>2750017.0095841479</v>
      </c>
      <c r="Q749" s="51">
        <v>2750017.0095841479</v>
      </c>
      <c r="R749" s="51">
        <v>2750017.0095841479</v>
      </c>
      <c r="S749" s="51">
        <v>2750017.0095841479</v>
      </c>
      <c r="T749" s="51">
        <v>2750017.0095841479</v>
      </c>
    </row>
    <row r="750" spans="1:20" s="34" customFormat="1" ht="65.099999999999994" customHeight="1" x14ac:dyDescent="0.3">
      <c r="A750" s="13">
        <v>740</v>
      </c>
      <c r="B750" s="406"/>
      <c r="C750" s="403"/>
      <c r="D750" s="82" t="s">
        <v>14</v>
      </c>
      <c r="E750" s="81" t="s">
        <v>214</v>
      </c>
      <c r="F750" s="83" t="s">
        <v>1963</v>
      </c>
      <c r="G750" s="469"/>
      <c r="H750" s="55"/>
      <c r="I750" s="55"/>
      <c r="J750" s="56"/>
      <c r="K750" s="388"/>
      <c r="L750" s="51">
        <v>2800656.342752371</v>
      </c>
      <c r="M750" s="51">
        <v>2800656.342752371</v>
      </c>
      <c r="N750" s="51">
        <v>2800656.342752371</v>
      </c>
      <c r="O750" s="51">
        <v>2800656.342752371</v>
      </c>
      <c r="P750" s="51">
        <v>2800656.342752371</v>
      </c>
      <c r="Q750" s="51">
        <v>2800656.342752371</v>
      </c>
      <c r="R750" s="51">
        <v>2800656.342752371</v>
      </c>
      <c r="S750" s="51">
        <v>2800656.342752371</v>
      </c>
      <c r="T750" s="51">
        <v>2800656.342752371</v>
      </c>
    </row>
    <row r="751" spans="1:20" s="34" customFormat="1" ht="65.099999999999994" customHeight="1" x14ac:dyDescent="0.3">
      <c r="A751" s="13">
        <v>741</v>
      </c>
      <c r="B751" s="406"/>
      <c r="C751" s="403"/>
      <c r="D751" s="82" t="s">
        <v>14</v>
      </c>
      <c r="E751" s="81" t="s">
        <v>214</v>
      </c>
      <c r="F751" s="83" t="s">
        <v>1964</v>
      </c>
      <c r="G751" s="469"/>
      <c r="H751" s="55"/>
      <c r="I751" s="55"/>
      <c r="J751" s="56"/>
      <c r="K751" s="388"/>
      <c r="L751" s="51">
        <v>2742148.8946442534</v>
      </c>
      <c r="M751" s="51">
        <v>2742148.8946442534</v>
      </c>
      <c r="N751" s="51">
        <v>2742148.8946442534</v>
      </c>
      <c r="O751" s="51">
        <v>2742148.8946442534</v>
      </c>
      <c r="P751" s="51">
        <v>2742148.8946442534</v>
      </c>
      <c r="Q751" s="51">
        <v>2742148.8946442534</v>
      </c>
      <c r="R751" s="51">
        <v>2742148.8946442534</v>
      </c>
      <c r="S751" s="51">
        <v>2742148.8946442534</v>
      </c>
      <c r="T751" s="51">
        <v>2742148.8946442534</v>
      </c>
    </row>
    <row r="752" spans="1:20" s="34" customFormat="1" ht="65.099999999999994" customHeight="1" x14ac:dyDescent="0.3">
      <c r="A752" s="13">
        <v>742</v>
      </c>
      <c r="B752" s="406"/>
      <c r="C752" s="403"/>
      <c r="D752" s="82" t="s">
        <v>14</v>
      </c>
      <c r="E752" s="81" t="s">
        <v>214</v>
      </c>
      <c r="F752" s="83" t="s">
        <v>1965</v>
      </c>
      <c r="G752" s="469"/>
      <c r="H752" s="55"/>
      <c r="I752" s="55"/>
      <c r="J752" s="56"/>
      <c r="K752" s="388"/>
      <c r="L752" s="51">
        <v>2694559.1061508581</v>
      </c>
      <c r="M752" s="51">
        <v>2694559.1061508581</v>
      </c>
      <c r="N752" s="51">
        <v>2694559.1061508581</v>
      </c>
      <c r="O752" s="51">
        <v>2694559.1061508581</v>
      </c>
      <c r="P752" s="51">
        <v>2694559.1061508581</v>
      </c>
      <c r="Q752" s="51">
        <v>2694559.1061508581</v>
      </c>
      <c r="R752" s="51">
        <v>2694559.1061508581</v>
      </c>
      <c r="S752" s="51">
        <v>2694559.1061508581</v>
      </c>
      <c r="T752" s="51">
        <v>2694559.1061508581</v>
      </c>
    </row>
    <row r="753" spans="1:20" s="34" customFormat="1" ht="65.099999999999994" customHeight="1" x14ac:dyDescent="0.3">
      <c r="A753" s="13">
        <v>743</v>
      </c>
      <c r="B753" s="406"/>
      <c r="C753" s="403"/>
      <c r="D753" s="82" t="s">
        <v>14</v>
      </c>
      <c r="E753" s="81" t="s">
        <v>214</v>
      </c>
      <c r="F753" s="83" t="s">
        <v>1966</v>
      </c>
      <c r="G753" s="469"/>
      <c r="H753" s="55"/>
      <c r="I753" s="55"/>
      <c r="J753" s="56"/>
      <c r="K753" s="388"/>
      <c r="L753" s="51">
        <v>2654402.7291224706</v>
      </c>
      <c r="M753" s="51">
        <v>2654402.7291224706</v>
      </c>
      <c r="N753" s="51">
        <v>2654402.7291224706</v>
      </c>
      <c r="O753" s="51">
        <v>2654402.7291224706</v>
      </c>
      <c r="P753" s="51">
        <v>2654402.7291224706</v>
      </c>
      <c r="Q753" s="51">
        <v>2654402.7291224706</v>
      </c>
      <c r="R753" s="51">
        <v>2654402.7291224706</v>
      </c>
      <c r="S753" s="51">
        <v>2654402.7291224706</v>
      </c>
      <c r="T753" s="51">
        <v>2654402.7291224706</v>
      </c>
    </row>
    <row r="754" spans="1:20" s="34" customFormat="1" ht="65.099999999999994" customHeight="1" x14ac:dyDescent="0.3">
      <c r="A754" s="13">
        <v>744</v>
      </c>
      <c r="B754" s="406"/>
      <c r="C754" s="403" t="s">
        <v>1967</v>
      </c>
      <c r="D754" s="82" t="s">
        <v>14</v>
      </c>
      <c r="E754" s="81" t="s">
        <v>214</v>
      </c>
      <c r="F754" s="83" t="s">
        <v>1959</v>
      </c>
      <c r="G754" s="469"/>
      <c r="H754" s="55"/>
      <c r="I754" s="55"/>
      <c r="J754" s="56"/>
      <c r="K754" s="388"/>
      <c r="L754" s="51">
        <v>8340166.1074807588</v>
      </c>
      <c r="M754" s="51">
        <v>8340166.1074807588</v>
      </c>
      <c r="N754" s="51">
        <v>8340166.1074807588</v>
      </c>
      <c r="O754" s="51">
        <v>8340166.1074807588</v>
      </c>
      <c r="P754" s="51">
        <v>8340166.1074807588</v>
      </c>
      <c r="Q754" s="51">
        <v>8340166.1074807588</v>
      </c>
      <c r="R754" s="51">
        <v>8340166.1074807588</v>
      </c>
      <c r="S754" s="51">
        <v>8340166.1074807588</v>
      </c>
      <c r="T754" s="51">
        <v>8340166.1074807588</v>
      </c>
    </row>
    <row r="755" spans="1:20" s="34" customFormat="1" ht="65.099999999999994" customHeight="1" x14ac:dyDescent="0.3">
      <c r="A755" s="13">
        <v>745</v>
      </c>
      <c r="B755" s="406"/>
      <c r="C755" s="403"/>
      <c r="D755" s="82" t="s">
        <v>14</v>
      </c>
      <c r="E755" s="81" t="s">
        <v>214</v>
      </c>
      <c r="F755" s="83" t="s">
        <v>1960</v>
      </c>
      <c r="G755" s="469"/>
      <c r="H755" s="55"/>
      <c r="I755" s="55"/>
      <c r="J755" s="56"/>
      <c r="K755" s="388"/>
      <c r="L755" s="51">
        <v>7770137.7455391474</v>
      </c>
      <c r="M755" s="51">
        <v>7770137.7455391474</v>
      </c>
      <c r="N755" s="51">
        <v>7770137.7455391474</v>
      </c>
      <c r="O755" s="51">
        <v>7770137.7455391474</v>
      </c>
      <c r="P755" s="51">
        <v>7770137.7455391474</v>
      </c>
      <c r="Q755" s="51">
        <v>7770137.7455391474</v>
      </c>
      <c r="R755" s="51">
        <v>7770137.7455391474</v>
      </c>
      <c r="S755" s="51">
        <v>7770137.7455391474</v>
      </c>
      <c r="T755" s="51">
        <v>7770137.7455391474</v>
      </c>
    </row>
    <row r="756" spans="1:20" s="34" customFormat="1" ht="65.099999999999994" customHeight="1" x14ac:dyDescent="0.3">
      <c r="A756" s="13">
        <v>746</v>
      </c>
      <c r="B756" s="406"/>
      <c r="C756" s="403"/>
      <c r="D756" s="82" t="s">
        <v>14</v>
      </c>
      <c r="E756" s="81" t="s">
        <v>214</v>
      </c>
      <c r="F756" s="83" t="s">
        <v>1961</v>
      </c>
      <c r="G756" s="469"/>
      <c r="H756" s="55"/>
      <c r="I756" s="55"/>
      <c r="J756" s="56"/>
      <c r="K756" s="388"/>
      <c r="L756" s="51">
        <v>7303207.7758301357</v>
      </c>
      <c r="M756" s="51">
        <v>7303207.7758301357</v>
      </c>
      <c r="N756" s="51">
        <v>7303207.7758301357</v>
      </c>
      <c r="O756" s="51">
        <v>7303207.7758301357</v>
      </c>
      <c r="P756" s="51">
        <v>7303207.7758301357</v>
      </c>
      <c r="Q756" s="51">
        <v>7303207.7758301357</v>
      </c>
      <c r="R756" s="51">
        <v>7303207.7758301357</v>
      </c>
      <c r="S756" s="51">
        <v>7303207.7758301357</v>
      </c>
      <c r="T756" s="51">
        <v>7303207.7758301357</v>
      </c>
    </row>
    <row r="757" spans="1:20" s="34" customFormat="1" ht="65.099999999999994" customHeight="1" x14ac:dyDescent="0.3">
      <c r="A757" s="13">
        <v>747</v>
      </c>
      <c r="B757" s="406"/>
      <c r="C757" s="403"/>
      <c r="D757" s="82" t="s">
        <v>14</v>
      </c>
      <c r="E757" s="81" t="s">
        <v>214</v>
      </c>
      <c r="F757" s="83" t="s">
        <v>1962</v>
      </c>
      <c r="G757" s="469"/>
      <c r="H757" s="55"/>
      <c r="I757" s="55"/>
      <c r="J757" s="56"/>
      <c r="K757" s="388"/>
      <c r="L757" s="51">
        <v>6914730.0898534581</v>
      </c>
      <c r="M757" s="51">
        <v>6914730.0898534581</v>
      </c>
      <c r="N757" s="51">
        <v>6914730.0898534581</v>
      </c>
      <c r="O757" s="51">
        <v>6914730.0898534581</v>
      </c>
      <c r="P757" s="51">
        <v>6914730.0898534581</v>
      </c>
      <c r="Q757" s="51">
        <v>6914730.0898534581</v>
      </c>
      <c r="R757" s="51">
        <v>6914730.0898534581</v>
      </c>
      <c r="S757" s="51">
        <v>6914730.0898534581</v>
      </c>
      <c r="T757" s="51">
        <v>6914730.0898534581</v>
      </c>
    </row>
    <row r="758" spans="1:20" s="34" customFormat="1" ht="65.099999999999994" customHeight="1" x14ac:dyDescent="0.3">
      <c r="A758" s="13">
        <v>748</v>
      </c>
      <c r="B758" s="406"/>
      <c r="C758" s="403" t="s">
        <v>1968</v>
      </c>
      <c r="D758" s="82" t="s">
        <v>14</v>
      </c>
      <c r="E758" s="81" t="s">
        <v>214</v>
      </c>
      <c r="F758" s="83" t="s">
        <v>1969</v>
      </c>
      <c r="G758" s="469"/>
      <c r="H758" s="55"/>
      <c r="I758" s="55"/>
      <c r="J758" s="56"/>
      <c r="K758" s="388"/>
      <c r="L758" s="51">
        <v>9834763.2063895538</v>
      </c>
      <c r="M758" s="51">
        <v>9834763.2063895538</v>
      </c>
      <c r="N758" s="51">
        <v>9834763.2063895538</v>
      </c>
      <c r="O758" s="51">
        <v>9834763.2063895538</v>
      </c>
      <c r="P758" s="51">
        <v>9834763.2063895538</v>
      </c>
      <c r="Q758" s="51">
        <v>9834763.2063895538</v>
      </c>
      <c r="R758" s="51">
        <v>9834763.2063895538</v>
      </c>
      <c r="S758" s="51">
        <v>9834763.2063895538</v>
      </c>
      <c r="T758" s="51">
        <v>9834763.2063895538</v>
      </c>
    </row>
    <row r="759" spans="1:20" s="34" customFormat="1" ht="65.099999999999994" customHeight="1" x14ac:dyDescent="0.3">
      <c r="A759" s="13">
        <v>749</v>
      </c>
      <c r="B759" s="406"/>
      <c r="C759" s="403"/>
      <c r="D759" s="82" t="s">
        <v>14</v>
      </c>
      <c r="E759" s="81" t="s">
        <v>214</v>
      </c>
      <c r="F759" s="83" t="s">
        <v>1970</v>
      </c>
      <c r="G759" s="469"/>
      <c r="H759" s="55"/>
      <c r="I759" s="55"/>
      <c r="J759" s="56"/>
      <c r="K759" s="388"/>
      <c r="L759" s="51">
        <v>9131830.0096877385</v>
      </c>
      <c r="M759" s="51">
        <v>9131830.0096877385</v>
      </c>
      <c r="N759" s="51">
        <v>9131830.0096877385</v>
      </c>
      <c r="O759" s="51">
        <v>9131830.0096877385</v>
      </c>
      <c r="P759" s="51">
        <v>9131830.0096877385</v>
      </c>
      <c r="Q759" s="51">
        <v>9131830.0096877385</v>
      </c>
      <c r="R759" s="51">
        <v>9131830.0096877385</v>
      </c>
      <c r="S759" s="51">
        <v>9131830.0096877385</v>
      </c>
      <c r="T759" s="51">
        <v>9131830.0096877385</v>
      </c>
    </row>
    <row r="760" spans="1:20" s="34" customFormat="1" ht="65.099999999999994" customHeight="1" x14ac:dyDescent="0.3">
      <c r="A760" s="13">
        <v>750</v>
      </c>
      <c r="B760" s="406"/>
      <c r="C760" s="403"/>
      <c r="D760" s="82" t="s">
        <v>14</v>
      </c>
      <c r="E760" s="81" t="s">
        <v>214</v>
      </c>
      <c r="F760" s="83" t="s">
        <v>1971</v>
      </c>
      <c r="G760" s="469"/>
      <c r="H760" s="55"/>
      <c r="I760" s="55"/>
      <c r="J760" s="56"/>
      <c r="K760" s="388"/>
      <c r="L760" s="51">
        <v>8556053.2950517237</v>
      </c>
      <c r="M760" s="51">
        <v>8556053.2950517237</v>
      </c>
      <c r="N760" s="51">
        <v>8556053.2950517237</v>
      </c>
      <c r="O760" s="51">
        <v>8556053.2950517237</v>
      </c>
      <c r="P760" s="51">
        <v>8556053.2950517237</v>
      </c>
      <c r="Q760" s="51">
        <v>8556053.2950517237</v>
      </c>
      <c r="R760" s="51">
        <v>8556053.2950517237</v>
      </c>
      <c r="S760" s="51">
        <v>8556053.2950517237</v>
      </c>
      <c r="T760" s="51">
        <v>8556053.2950517237</v>
      </c>
    </row>
    <row r="761" spans="1:20" s="34" customFormat="1" ht="65.099999999999994" customHeight="1" x14ac:dyDescent="0.3">
      <c r="A761" s="13">
        <v>751</v>
      </c>
      <c r="B761" s="406"/>
      <c r="C761" s="403"/>
      <c r="D761" s="82" t="s">
        <v>14</v>
      </c>
      <c r="E761" s="81" t="s">
        <v>214</v>
      </c>
      <c r="F761" s="83" t="s">
        <v>1972</v>
      </c>
      <c r="G761" s="469"/>
      <c r="H761" s="55"/>
      <c r="I761" s="55"/>
      <c r="J761" s="56"/>
      <c r="K761" s="388"/>
      <c r="L761" s="51">
        <v>8076934.6247226447</v>
      </c>
      <c r="M761" s="51">
        <v>8076934.6247226447</v>
      </c>
      <c r="N761" s="51">
        <v>8076934.6247226447</v>
      </c>
      <c r="O761" s="51">
        <v>8076934.6247226447</v>
      </c>
      <c r="P761" s="51">
        <v>8076934.6247226447</v>
      </c>
      <c r="Q761" s="51">
        <v>8076934.6247226447</v>
      </c>
      <c r="R761" s="51">
        <v>8076934.6247226447</v>
      </c>
      <c r="S761" s="51">
        <v>8076934.6247226447</v>
      </c>
      <c r="T761" s="51">
        <v>8076934.6247226447</v>
      </c>
    </row>
    <row r="762" spans="1:20" s="34" customFormat="1" ht="65.099999999999994" customHeight="1" x14ac:dyDescent="0.3">
      <c r="A762" s="13">
        <v>752</v>
      </c>
      <c r="B762" s="406"/>
      <c r="C762" s="403" t="s">
        <v>1973</v>
      </c>
      <c r="D762" s="82" t="s">
        <v>14</v>
      </c>
      <c r="E762" s="81" t="s">
        <v>214</v>
      </c>
      <c r="F762" s="83" t="s">
        <v>1924</v>
      </c>
      <c r="G762" s="469"/>
      <c r="H762" s="55"/>
      <c r="I762" s="55"/>
      <c r="J762" s="56"/>
      <c r="K762" s="388" t="s">
        <v>2051</v>
      </c>
      <c r="L762" s="51">
        <v>3008549.5775171211</v>
      </c>
      <c r="M762" s="51">
        <v>3008549.5775171211</v>
      </c>
      <c r="N762" s="51">
        <v>3008549.5775171211</v>
      </c>
      <c r="O762" s="51">
        <v>3008549.5775171211</v>
      </c>
      <c r="P762" s="51">
        <v>3008549.5775171211</v>
      </c>
      <c r="Q762" s="51">
        <v>3008549.5775171211</v>
      </c>
      <c r="R762" s="51">
        <v>3008549.5775171211</v>
      </c>
      <c r="S762" s="51">
        <v>3008549.5775171211</v>
      </c>
      <c r="T762" s="51">
        <v>3008549.5775171211</v>
      </c>
    </row>
    <row r="763" spans="1:20" s="34" customFormat="1" ht="65.099999999999994" customHeight="1" x14ac:dyDescent="0.3">
      <c r="A763" s="13">
        <v>753</v>
      </c>
      <c r="B763" s="406"/>
      <c r="C763" s="403"/>
      <c r="D763" s="82" t="s">
        <v>14</v>
      </c>
      <c r="E763" s="81" t="s">
        <v>214</v>
      </c>
      <c r="F763" s="83" t="s">
        <v>1887</v>
      </c>
      <c r="G763" s="469"/>
      <c r="H763" s="55"/>
      <c r="I763" s="55"/>
      <c r="J763" s="56"/>
      <c r="K763" s="388"/>
      <c r="L763" s="51">
        <v>3189157.9749472188</v>
      </c>
      <c r="M763" s="51">
        <v>3189157.9749472188</v>
      </c>
      <c r="N763" s="51">
        <v>3189157.9749472188</v>
      </c>
      <c r="O763" s="51">
        <v>3189157.9749472188</v>
      </c>
      <c r="P763" s="51">
        <v>3189157.9749472188</v>
      </c>
      <c r="Q763" s="51">
        <v>3189157.9749472188</v>
      </c>
      <c r="R763" s="51">
        <v>3189157.9749472188</v>
      </c>
      <c r="S763" s="51">
        <v>3189157.9749472188</v>
      </c>
      <c r="T763" s="51">
        <v>3189157.9749472188</v>
      </c>
    </row>
    <row r="764" spans="1:20" s="34" customFormat="1" ht="65.099999999999994" customHeight="1" x14ac:dyDescent="0.3">
      <c r="A764" s="13">
        <v>754</v>
      </c>
      <c r="B764" s="406"/>
      <c r="C764" s="403"/>
      <c r="D764" s="82" t="s">
        <v>14</v>
      </c>
      <c r="E764" s="81" t="s">
        <v>214</v>
      </c>
      <c r="F764" s="83" t="s">
        <v>1888</v>
      </c>
      <c r="G764" s="469"/>
      <c r="H764" s="55"/>
      <c r="I764" s="55"/>
      <c r="J764" s="56"/>
      <c r="K764" s="388"/>
      <c r="L764" s="51">
        <v>3404768.9378465242</v>
      </c>
      <c r="M764" s="51">
        <v>3404768.9378465242</v>
      </c>
      <c r="N764" s="51">
        <v>3404768.9378465242</v>
      </c>
      <c r="O764" s="51">
        <v>3404768.9378465242</v>
      </c>
      <c r="P764" s="51">
        <v>3404768.9378465242</v>
      </c>
      <c r="Q764" s="51">
        <v>3404768.9378465242</v>
      </c>
      <c r="R764" s="51">
        <v>3404768.9378465242</v>
      </c>
      <c r="S764" s="51">
        <v>3404768.9378465242</v>
      </c>
      <c r="T764" s="51">
        <v>3404768.9378465242</v>
      </c>
    </row>
    <row r="765" spans="1:20" s="34" customFormat="1" ht="65.099999999999994" customHeight="1" x14ac:dyDescent="0.3">
      <c r="A765" s="13">
        <v>755</v>
      </c>
      <c r="B765" s="406"/>
      <c r="C765" s="403"/>
      <c r="D765" s="82" t="s">
        <v>14</v>
      </c>
      <c r="E765" s="81" t="s">
        <v>214</v>
      </c>
      <c r="F765" s="83" t="s">
        <v>1901</v>
      </c>
      <c r="G765" s="469"/>
      <c r="H765" s="55"/>
      <c r="I765" s="55"/>
      <c r="J765" s="56"/>
      <c r="K765" s="388"/>
      <c r="L765" s="51">
        <v>3669509.6857827301</v>
      </c>
      <c r="M765" s="51">
        <v>3669509.6857827301</v>
      </c>
      <c r="N765" s="51">
        <v>3669509.6857827301</v>
      </c>
      <c r="O765" s="51">
        <v>3669509.6857827301</v>
      </c>
      <c r="P765" s="51">
        <v>3669509.6857827301</v>
      </c>
      <c r="Q765" s="51">
        <v>3669509.6857827301</v>
      </c>
      <c r="R765" s="51">
        <v>3669509.6857827301</v>
      </c>
      <c r="S765" s="51">
        <v>3669509.6857827301</v>
      </c>
      <c r="T765" s="51">
        <v>3669509.6857827301</v>
      </c>
    </row>
    <row r="766" spans="1:20" s="34" customFormat="1" ht="65.099999999999994" customHeight="1" x14ac:dyDescent="0.3">
      <c r="A766" s="13">
        <v>756</v>
      </c>
      <c r="B766" s="406"/>
      <c r="C766" s="403"/>
      <c r="D766" s="82" t="s">
        <v>14</v>
      </c>
      <c r="E766" s="81" t="s">
        <v>214</v>
      </c>
      <c r="F766" s="83" t="s">
        <v>1925</v>
      </c>
      <c r="G766" s="469"/>
      <c r="H766" s="55"/>
      <c r="I766" s="55"/>
      <c r="J766" s="56"/>
      <c r="K766" s="388"/>
      <c r="L766" s="51">
        <v>3830268.286970906</v>
      </c>
      <c r="M766" s="51">
        <v>3830268.286970906</v>
      </c>
      <c r="N766" s="51">
        <v>3830268.286970906</v>
      </c>
      <c r="O766" s="51">
        <v>3830268.286970906</v>
      </c>
      <c r="P766" s="51">
        <v>3830268.286970906</v>
      </c>
      <c r="Q766" s="51">
        <v>3830268.286970906</v>
      </c>
      <c r="R766" s="51">
        <v>3830268.286970906</v>
      </c>
      <c r="S766" s="51">
        <v>3830268.286970906</v>
      </c>
      <c r="T766" s="51">
        <v>3830268.286970906</v>
      </c>
    </row>
    <row r="767" spans="1:20" s="34" customFormat="1" ht="65.099999999999994" customHeight="1" x14ac:dyDescent="0.3">
      <c r="A767" s="13">
        <v>757</v>
      </c>
      <c r="B767" s="406"/>
      <c r="C767" s="403" t="s">
        <v>1973</v>
      </c>
      <c r="D767" s="82" t="s">
        <v>14</v>
      </c>
      <c r="E767" s="81" t="s">
        <v>214</v>
      </c>
      <c r="F767" s="83" t="s">
        <v>1974</v>
      </c>
      <c r="G767" s="469"/>
      <c r="H767" s="55"/>
      <c r="I767" s="55"/>
      <c r="J767" s="56"/>
      <c r="K767" s="388"/>
      <c r="L767" s="51">
        <v>3069867.7178716492</v>
      </c>
      <c r="M767" s="51">
        <v>3069867.7178716492</v>
      </c>
      <c r="N767" s="51">
        <v>3069867.7178716492</v>
      </c>
      <c r="O767" s="51">
        <v>3069867.7178716492</v>
      </c>
      <c r="P767" s="51">
        <v>3069867.7178716492</v>
      </c>
      <c r="Q767" s="51">
        <v>3069867.7178716492</v>
      </c>
      <c r="R767" s="51">
        <v>3069867.7178716492</v>
      </c>
      <c r="S767" s="51">
        <v>3069867.7178716492</v>
      </c>
      <c r="T767" s="51">
        <v>3069867.7178716492</v>
      </c>
    </row>
    <row r="768" spans="1:20" s="34" customFormat="1" ht="65.099999999999994" customHeight="1" x14ac:dyDescent="0.3">
      <c r="A768" s="13">
        <v>758</v>
      </c>
      <c r="B768" s="406"/>
      <c r="C768" s="403"/>
      <c r="D768" s="82" t="s">
        <v>14</v>
      </c>
      <c r="E768" s="81" t="s">
        <v>214</v>
      </c>
      <c r="F768" s="83" t="s">
        <v>1903</v>
      </c>
      <c r="G768" s="469"/>
      <c r="H768" s="55"/>
      <c r="I768" s="55"/>
      <c r="J768" s="56"/>
      <c r="K768" s="388"/>
      <c r="L768" s="51">
        <v>3306236.1451528892</v>
      </c>
      <c r="M768" s="51">
        <v>3306236.1451528892</v>
      </c>
      <c r="N768" s="51">
        <v>3306236.1451528892</v>
      </c>
      <c r="O768" s="51">
        <v>3306236.1451528892</v>
      </c>
      <c r="P768" s="51">
        <v>3306236.1451528892</v>
      </c>
      <c r="Q768" s="51">
        <v>3306236.1451528892</v>
      </c>
      <c r="R768" s="51">
        <v>3306236.1451528892</v>
      </c>
      <c r="S768" s="51">
        <v>3306236.1451528892</v>
      </c>
      <c r="T768" s="51">
        <v>3306236.1451528892</v>
      </c>
    </row>
    <row r="769" spans="1:20" s="34" customFormat="1" ht="65.099999999999994" customHeight="1" x14ac:dyDescent="0.3">
      <c r="A769" s="13">
        <v>759</v>
      </c>
      <c r="B769" s="406"/>
      <c r="C769" s="403"/>
      <c r="D769" s="82" t="s">
        <v>14</v>
      </c>
      <c r="E769" s="81" t="s">
        <v>214</v>
      </c>
      <c r="F769" s="83" t="s">
        <v>1902</v>
      </c>
      <c r="G769" s="469"/>
      <c r="H769" s="55"/>
      <c r="I769" s="55"/>
      <c r="J769" s="56"/>
      <c r="K769" s="388"/>
      <c r="L769" s="51">
        <v>3474742.7345062923</v>
      </c>
      <c r="M769" s="51">
        <v>3474742.7345062923</v>
      </c>
      <c r="N769" s="51">
        <v>3474742.7345062923</v>
      </c>
      <c r="O769" s="51">
        <v>3474742.7345062923</v>
      </c>
      <c r="P769" s="51">
        <v>3474742.7345062923</v>
      </c>
      <c r="Q769" s="51">
        <v>3474742.7345062923</v>
      </c>
      <c r="R769" s="51">
        <v>3474742.7345062923</v>
      </c>
      <c r="S769" s="51">
        <v>3474742.7345062923</v>
      </c>
      <c r="T769" s="51">
        <v>3474742.7345062923</v>
      </c>
    </row>
    <row r="770" spans="1:20" s="34" customFormat="1" ht="65.099999999999994" customHeight="1" x14ac:dyDescent="0.3">
      <c r="A770" s="13">
        <v>760</v>
      </c>
      <c r="B770" s="406"/>
      <c r="C770" s="403"/>
      <c r="D770" s="82" t="s">
        <v>14</v>
      </c>
      <c r="E770" s="81" t="s">
        <v>214</v>
      </c>
      <c r="F770" s="83" t="s">
        <v>1888</v>
      </c>
      <c r="G770" s="469"/>
      <c r="H770" s="55"/>
      <c r="I770" s="55"/>
      <c r="J770" s="56"/>
      <c r="K770" s="388"/>
      <c r="L770" s="51">
        <v>3707672.3961465913</v>
      </c>
      <c r="M770" s="51">
        <v>3707672.3961465913</v>
      </c>
      <c r="N770" s="51">
        <v>3707672.3961465913</v>
      </c>
      <c r="O770" s="51">
        <v>3707672.3961465913</v>
      </c>
      <c r="P770" s="51">
        <v>3707672.3961465913</v>
      </c>
      <c r="Q770" s="51">
        <v>3707672.3961465913</v>
      </c>
      <c r="R770" s="51">
        <v>3707672.3961465913</v>
      </c>
      <c r="S770" s="51">
        <v>3707672.3961465913</v>
      </c>
      <c r="T770" s="51">
        <v>3707672.3961465913</v>
      </c>
    </row>
    <row r="771" spans="1:20" s="34" customFormat="1" ht="65.099999999999994" customHeight="1" x14ac:dyDescent="0.3">
      <c r="A771" s="13">
        <v>761</v>
      </c>
      <c r="B771" s="406"/>
      <c r="C771" s="403"/>
      <c r="D771" s="82" t="s">
        <v>14</v>
      </c>
      <c r="E771" s="81" t="s">
        <v>214</v>
      </c>
      <c r="F771" s="83" t="s">
        <v>1901</v>
      </c>
      <c r="G771" s="469"/>
      <c r="H771" s="55"/>
      <c r="I771" s="55"/>
      <c r="J771" s="56"/>
      <c r="K771" s="388"/>
      <c r="L771" s="51">
        <v>4034574.5638263663</v>
      </c>
      <c r="M771" s="51">
        <v>4034574.5638263663</v>
      </c>
      <c r="N771" s="51">
        <v>4034574.5638263663</v>
      </c>
      <c r="O771" s="51">
        <v>4034574.5638263663</v>
      </c>
      <c r="P771" s="51">
        <v>4034574.5638263663</v>
      </c>
      <c r="Q771" s="51">
        <v>4034574.5638263663</v>
      </c>
      <c r="R771" s="51">
        <v>4034574.5638263663</v>
      </c>
      <c r="S771" s="51">
        <v>4034574.5638263663</v>
      </c>
      <c r="T771" s="51">
        <v>4034574.5638263663</v>
      </c>
    </row>
    <row r="772" spans="1:20" s="34" customFormat="1" ht="65.099999999999994" customHeight="1" x14ac:dyDescent="0.3">
      <c r="A772" s="13">
        <v>762</v>
      </c>
      <c r="B772" s="406"/>
      <c r="C772" s="403" t="s">
        <v>2053</v>
      </c>
      <c r="D772" s="82" t="s">
        <v>14</v>
      </c>
      <c r="E772" s="81" t="s">
        <v>207</v>
      </c>
      <c r="F772" s="83" t="s">
        <v>1901</v>
      </c>
      <c r="G772" s="469" t="s">
        <v>2536</v>
      </c>
      <c r="H772" s="55"/>
      <c r="I772" s="55"/>
      <c r="J772" s="56"/>
      <c r="K772" s="388" t="s">
        <v>2051</v>
      </c>
      <c r="L772" s="51">
        <v>3254407.5961076901</v>
      </c>
      <c r="M772" s="51">
        <v>3254407.5961076901</v>
      </c>
      <c r="N772" s="51">
        <v>3254407.5961076901</v>
      </c>
      <c r="O772" s="51">
        <v>3254407.5961076901</v>
      </c>
      <c r="P772" s="51">
        <v>3254407.5961076901</v>
      </c>
      <c r="Q772" s="51">
        <v>3254407.5961076901</v>
      </c>
      <c r="R772" s="51">
        <v>3254407.5961076901</v>
      </c>
      <c r="S772" s="51">
        <v>3254407.5961076901</v>
      </c>
      <c r="T772" s="51">
        <v>3254407.5961076901</v>
      </c>
    </row>
    <row r="773" spans="1:20" s="34" customFormat="1" ht="65.099999999999994" customHeight="1" x14ac:dyDescent="0.3">
      <c r="A773" s="13">
        <v>763</v>
      </c>
      <c r="B773" s="406"/>
      <c r="C773" s="403"/>
      <c r="D773" s="82" t="s">
        <v>14</v>
      </c>
      <c r="E773" s="81" t="s">
        <v>207</v>
      </c>
      <c r="F773" s="83" t="s">
        <v>1888</v>
      </c>
      <c r="G773" s="469"/>
      <c r="H773" s="55"/>
      <c r="I773" s="55"/>
      <c r="J773" s="56"/>
      <c r="K773" s="388"/>
      <c r="L773" s="51">
        <v>2992590.6986281299</v>
      </c>
      <c r="M773" s="51">
        <v>2992590.6986281299</v>
      </c>
      <c r="N773" s="51">
        <v>2992590.6986281299</v>
      </c>
      <c r="O773" s="51">
        <v>2992590.6986281299</v>
      </c>
      <c r="P773" s="51">
        <v>2992590.6986281299</v>
      </c>
      <c r="Q773" s="51">
        <v>2992590.6986281299</v>
      </c>
      <c r="R773" s="51">
        <v>2992590.6986281299</v>
      </c>
      <c r="S773" s="51">
        <v>2992590.6986281299</v>
      </c>
      <c r="T773" s="51">
        <v>2992590.6986281299</v>
      </c>
    </row>
    <row r="774" spans="1:20" s="34" customFormat="1" ht="65.099999999999994" customHeight="1" x14ac:dyDescent="0.3">
      <c r="A774" s="13">
        <v>764</v>
      </c>
      <c r="B774" s="406"/>
      <c r="C774" s="403"/>
      <c r="D774" s="82" t="s">
        <v>14</v>
      </c>
      <c r="E774" s="81" t="s">
        <v>207</v>
      </c>
      <c r="F774" s="83" t="s">
        <v>1902</v>
      </c>
      <c r="G774" s="469"/>
      <c r="H774" s="55"/>
      <c r="I774" s="55"/>
      <c r="J774" s="56"/>
      <c r="K774" s="388"/>
      <c r="L774" s="51">
        <v>2813589.9419049202</v>
      </c>
      <c r="M774" s="51">
        <v>2813589.9419049202</v>
      </c>
      <c r="N774" s="51">
        <v>2813589.9419049202</v>
      </c>
      <c r="O774" s="51">
        <v>2813589.9419049202</v>
      </c>
      <c r="P774" s="51">
        <v>2813589.9419049202</v>
      </c>
      <c r="Q774" s="51">
        <v>2813589.9419049202</v>
      </c>
      <c r="R774" s="51">
        <v>2813589.9419049202</v>
      </c>
      <c r="S774" s="51">
        <v>2813589.9419049202</v>
      </c>
      <c r="T774" s="51">
        <v>2813589.9419049202</v>
      </c>
    </row>
    <row r="775" spans="1:20" s="34" customFormat="1" ht="65.099999999999994" customHeight="1" x14ac:dyDescent="0.3">
      <c r="A775" s="13">
        <v>765</v>
      </c>
      <c r="B775" s="406"/>
      <c r="C775" s="403"/>
      <c r="D775" s="82" t="s">
        <v>14</v>
      </c>
      <c r="E775" s="81" t="s">
        <v>207</v>
      </c>
      <c r="F775" s="83" t="s">
        <v>1903</v>
      </c>
      <c r="G775" s="469"/>
      <c r="H775" s="55"/>
      <c r="I775" s="55"/>
      <c r="J775" s="56"/>
      <c r="K775" s="388"/>
      <c r="L775" s="51">
        <v>2684502.1786640198</v>
      </c>
      <c r="M775" s="51">
        <v>2684502.1786640198</v>
      </c>
      <c r="N775" s="51">
        <v>2684502.1786640198</v>
      </c>
      <c r="O775" s="51">
        <v>2684502.1786640198</v>
      </c>
      <c r="P775" s="51">
        <v>2684502.1786640198</v>
      </c>
      <c r="Q775" s="51">
        <v>2684502.1786640198</v>
      </c>
      <c r="R775" s="51">
        <v>2684502.1786640198</v>
      </c>
      <c r="S775" s="51">
        <v>2684502.1786640198</v>
      </c>
      <c r="T775" s="51">
        <v>2684502.1786640198</v>
      </c>
    </row>
    <row r="776" spans="1:20" s="34" customFormat="1" ht="65.099999999999994" customHeight="1" x14ac:dyDescent="0.3">
      <c r="A776" s="13">
        <v>766</v>
      </c>
      <c r="B776" s="406"/>
      <c r="C776" s="403" t="s">
        <v>2054</v>
      </c>
      <c r="D776" s="82" t="s">
        <v>14</v>
      </c>
      <c r="E776" s="81" t="s">
        <v>207</v>
      </c>
      <c r="F776" s="83" t="s">
        <v>1901</v>
      </c>
      <c r="G776" s="469"/>
      <c r="H776" s="55"/>
      <c r="I776" s="55"/>
      <c r="J776" s="56"/>
      <c r="K776" s="388"/>
      <c r="L776" s="51">
        <v>3210135.5259044198</v>
      </c>
      <c r="M776" s="51">
        <v>3210135.5259044198</v>
      </c>
      <c r="N776" s="51">
        <v>3210135.5259044198</v>
      </c>
      <c r="O776" s="51">
        <v>3210135.5259044198</v>
      </c>
      <c r="P776" s="51">
        <v>3210135.5259044198</v>
      </c>
      <c r="Q776" s="51">
        <v>3210135.5259044198</v>
      </c>
      <c r="R776" s="51">
        <v>3210135.5259044198</v>
      </c>
      <c r="S776" s="51">
        <v>3210135.5259044198</v>
      </c>
      <c r="T776" s="51">
        <v>3210135.5259044198</v>
      </c>
    </row>
    <row r="777" spans="1:20" s="34" customFormat="1" ht="65.099999999999994" customHeight="1" x14ac:dyDescent="0.3">
      <c r="A777" s="13">
        <v>767</v>
      </c>
      <c r="B777" s="406"/>
      <c r="C777" s="403"/>
      <c r="D777" s="82" t="s">
        <v>14</v>
      </c>
      <c r="E777" s="81" t="s">
        <v>207</v>
      </c>
      <c r="F777" s="83" t="s">
        <v>1888</v>
      </c>
      <c r="G777" s="469"/>
      <c r="H777" s="55"/>
      <c r="I777" s="55"/>
      <c r="J777" s="56"/>
      <c r="K777" s="388"/>
      <c r="L777" s="51">
        <v>2961846.2054314199</v>
      </c>
      <c r="M777" s="51">
        <v>2961846.2054314199</v>
      </c>
      <c r="N777" s="51">
        <v>2961846.2054314199</v>
      </c>
      <c r="O777" s="51">
        <v>2961846.2054314199</v>
      </c>
      <c r="P777" s="51">
        <v>2961846.2054314199</v>
      </c>
      <c r="Q777" s="51">
        <v>2961846.2054314199</v>
      </c>
      <c r="R777" s="51">
        <v>2961846.2054314199</v>
      </c>
      <c r="S777" s="51">
        <v>2961846.2054314199</v>
      </c>
      <c r="T777" s="51">
        <v>2961846.2054314199</v>
      </c>
    </row>
    <row r="778" spans="1:20" s="34" customFormat="1" ht="65.099999999999994" customHeight="1" x14ac:dyDescent="0.3">
      <c r="A778" s="13">
        <v>768</v>
      </c>
      <c r="B778" s="406"/>
      <c r="C778" s="403"/>
      <c r="D778" s="82" t="s">
        <v>14</v>
      </c>
      <c r="E778" s="81" t="s">
        <v>207</v>
      </c>
      <c r="F778" s="83" t="s">
        <v>1902</v>
      </c>
      <c r="G778" s="469"/>
      <c r="H778" s="55"/>
      <c r="I778" s="55"/>
      <c r="J778" s="56"/>
      <c r="K778" s="388"/>
      <c r="L778" s="51">
        <v>2791002.15098488</v>
      </c>
      <c r="M778" s="51">
        <v>2791002.15098488</v>
      </c>
      <c r="N778" s="51">
        <v>2791002.15098488</v>
      </c>
      <c r="O778" s="51">
        <v>2791002.15098488</v>
      </c>
      <c r="P778" s="51">
        <v>2791002.15098488</v>
      </c>
      <c r="Q778" s="51">
        <v>2791002.15098488</v>
      </c>
      <c r="R778" s="51">
        <v>2791002.15098488</v>
      </c>
      <c r="S778" s="51">
        <v>2791002.15098488</v>
      </c>
      <c r="T778" s="51">
        <v>2791002.15098488</v>
      </c>
    </row>
    <row r="779" spans="1:20" s="34" customFormat="1" ht="65.099999999999994" customHeight="1" x14ac:dyDescent="0.3">
      <c r="A779" s="13">
        <v>769</v>
      </c>
      <c r="B779" s="406"/>
      <c r="C779" s="403"/>
      <c r="D779" s="82" t="s">
        <v>14</v>
      </c>
      <c r="E779" s="81" t="s">
        <v>207</v>
      </c>
      <c r="F779" s="83" t="s">
        <v>1903</v>
      </c>
      <c r="G779" s="469"/>
      <c r="H779" s="55"/>
      <c r="I779" s="55"/>
      <c r="J779" s="56"/>
      <c r="K779" s="388"/>
      <c r="L779" s="51">
        <v>2667208.4012408736</v>
      </c>
      <c r="M779" s="51">
        <v>2667208.4012408736</v>
      </c>
      <c r="N779" s="51">
        <v>2667208.4012408736</v>
      </c>
      <c r="O779" s="51">
        <v>2667208.4012408736</v>
      </c>
      <c r="P779" s="51">
        <v>2667208.4012408736</v>
      </c>
      <c r="Q779" s="51">
        <v>2667208.4012408736</v>
      </c>
      <c r="R779" s="51">
        <v>2667208.4012408736</v>
      </c>
      <c r="S779" s="51">
        <v>2667208.4012408736</v>
      </c>
      <c r="T779" s="51">
        <v>2667208.4012408736</v>
      </c>
    </row>
    <row r="780" spans="1:20" s="34" customFormat="1" ht="65.099999999999994" customHeight="1" x14ac:dyDescent="0.3">
      <c r="A780" s="13">
        <v>770</v>
      </c>
      <c r="B780" s="406"/>
      <c r="C780" s="403" t="s">
        <v>2055</v>
      </c>
      <c r="D780" s="82" t="s">
        <v>14</v>
      </c>
      <c r="E780" s="81" t="s">
        <v>207</v>
      </c>
      <c r="F780" s="83" t="s">
        <v>2056</v>
      </c>
      <c r="G780" s="469"/>
      <c r="H780" s="55"/>
      <c r="I780" s="55"/>
      <c r="J780" s="56"/>
      <c r="K780" s="388"/>
      <c r="L780" s="51">
        <v>3127319.2023132066</v>
      </c>
      <c r="M780" s="51">
        <v>3127319.2023132066</v>
      </c>
      <c r="N780" s="51">
        <v>3127319.2023132066</v>
      </c>
      <c r="O780" s="51">
        <v>3127319.2023132066</v>
      </c>
      <c r="P780" s="51">
        <v>3127319.2023132066</v>
      </c>
      <c r="Q780" s="51">
        <v>3127319.2023132066</v>
      </c>
      <c r="R780" s="51">
        <v>3127319.2023132066</v>
      </c>
      <c r="S780" s="51">
        <v>3127319.2023132066</v>
      </c>
      <c r="T780" s="51">
        <v>3127319.2023132066</v>
      </c>
    </row>
    <row r="781" spans="1:20" s="34" customFormat="1" ht="65.099999999999994" customHeight="1" x14ac:dyDescent="0.3">
      <c r="A781" s="13">
        <v>771</v>
      </c>
      <c r="B781" s="406"/>
      <c r="C781" s="403"/>
      <c r="D781" s="82" t="s">
        <v>14</v>
      </c>
      <c r="E781" s="81" t="s">
        <v>207</v>
      </c>
      <c r="F781" s="83" t="s">
        <v>1893</v>
      </c>
      <c r="G781" s="469"/>
      <c r="H781" s="55"/>
      <c r="I781" s="55"/>
      <c r="J781" s="56"/>
      <c r="K781" s="388"/>
      <c r="L781" s="51">
        <v>2896358.981185765</v>
      </c>
      <c r="M781" s="51">
        <v>2896358.981185765</v>
      </c>
      <c r="N781" s="51">
        <v>2896358.981185765</v>
      </c>
      <c r="O781" s="51">
        <v>2896358.981185765</v>
      </c>
      <c r="P781" s="51">
        <v>2896358.981185765</v>
      </c>
      <c r="Q781" s="51">
        <v>2896358.981185765</v>
      </c>
      <c r="R781" s="51">
        <v>2896358.981185765</v>
      </c>
      <c r="S781" s="51">
        <v>2896358.981185765</v>
      </c>
      <c r="T781" s="51">
        <v>2896358.981185765</v>
      </c>
    </row>
    <row r="782" spans="1:20" s="34" customFormat="1" ht="65.099999999999994" customHeight="1" x14ac:dyDescent="0.3">
      <c r="A782" s="13">
        <v>772</v>
      </c>
      <c r="B782" s="406"/>
      <c r="C782" s="403"/>
      <c r="D782" s="82" t="s">
        <v>14</v>
      </c>
      <c r="E782" s="81" t="s">
        <v>207</v>
      </c>
      <c r="F782" s="83" t="s">
        <v>2057</v>
      </c>
      <c r="G782" s="469"/>
      <c r="H782" s="55"/>
      <c r="I782" s="55"/>
      <c r="J782" s="56"/>
      <c r="K782" s="388"/>
      <c r="L782" s="51">
        <v>2737671.3078751615</v>
      </c>
      <c r="M782" s="51">
        <v>2737671.3078751615</v>
      </c>
      <c r="N782" s="51">
        <v>2737671.3078751615</v>
      </c>
      <c r="O782" s="51">
        <v>2737671.3078751615</v>
      </c>
      <c r="P782" s="51">
        <v>2737671.3078751615</v>
      </c>
      <c r="Q782" s="51">
        <v>2737671.3078751615</v>
      </c>
      <c r="R782" s="51">
        <v>2737671.3078751615</v>
      </c>
      <c r="S782" s="51">
        <v>2737671.3078751615</v>
      </c>
      <c r="T782" s="51">
        <v>2737671.3078751615</v>
      </c>
    </row>
    <row r="783" spans="1:20" s="34" customFormat="1" ht="65.099999999999994" customHeight="1" x14ac:dyDescent="0.3">
      <c r="A783" s="13">
        <v>773</v>
      </c>
      <c r="B783" s="406"/>
      <c r="C783" s="403"/>
      <c r="D783" s="82" t="s">
        <v>14</v>
      </c>
      <c r="E783" s="81" t="s">
        <v>207</v>
      </c>
      <c r="F783" s="83" t="s">
        <v>2058</v>
      </c>
      <c r="G783" s="469"/>
      <c r="H783" s="55"/>
      <c r="I783" s="55"/>
      <c r="J783" s="56"/>
      <c r="K783" s="388"/>
      <c r="L783" s="51">
        <v>2620798.0875515249</v>
      </c>
      <c r="M783" s="51">
        <v>2620798.0875515249</v>
      </c>
      <c r="N783" s="51">
        <v>2620798.0875515249</v>
      </c>
      <c r="O783" s="51">
        <v>2620798.0875515249</v>
      </c>
      <c r="P783" s="51">
        <v>2620798.0875515249</v>
      </c>
      <c r="Q783" s="51">
        <v>2620798.0875515249</v>
      </c>
      <c r="R783" s="51">
        <v>2620798.0875515249</v>
      </c>
      <c r="S783" s="51">
        <v>2620798.0875515249</v>
      </c>
      <c r="T783" s="51">
        <v>2620798.0875515249</v>
      </c>
    </row>
    <row r="784" spans="1:20" s="34" customFormat="1" ht="65.099999999999994" customHeight="1" x14ac:dyDescent="0.3">
      <c r="A784" s="13">
        <v>774</v>
      </c>
      <c r="B784" s="406"/>
      <c r="C784" s="403" t="s">
        <v>2059</v>
      </c>
      <c r="D784" s="82" t="s">
        <v>14</v>
      </c>
      <c r="E784" s="81" t="s">
        <v>207</v>
      </c>
      <c r="F784" s="83" t="s">
        <v>2056</v>
      </c>
      <c r="G784" s="469"/>
      <c r="H784" s="55"/>
      <c r="I784" s="55"/>
      <c r="J784" s="56"/>
      <c r="K784" s="388"/>
      <c r="L784" s="51">
        <v>3127773.9884925778</v>
      </c>
      <c r="M784" s="51">
        <v>3127773.9884925778</v>
      </c>
      <c r="N784" s="51">
        <v>3127773.9884925778</v>
      </c>
      <c r="O784" s="51">
        <v>3127773.9884925778</v>
      </c>
      <c r="P784" s="51">
        <v>3127773.9884925778</v>
      </c>
      <c r="Q784" s="51">
        <v>3127773.9884925778</v>
      </c>
      <c r="R784" s="51">
        <v>3127773.9884925778</v>
      </c>
      <c r="S784" s="51">
        <v>3127773.9884925778</v>
      </c>
      <c r="T784" s="51">
        <v>3127773.9884925778</v>
      </c>
    </row>
    <row r="785" spans="1:20" s="34" customFormat="1" ht="65.099999999999994" customHeight="1" x14ac:dyDescent="0.3">
      <c r="A785" s="13">
        <v>775</v>
      </c>
      <c r="B785" s="406"/>
      <c r="C785" s="403"/>
      <c r="D785" s="82" t="s">
        <v>14</v>
      </c>
      <c r="E785" s="81" t="s">
        <v>207</v>
      </c>
      <c r="F785" s="83" t="s">
        <v>1893</v>
      </c>
      <c r="G785" s="469"/>
      <c r="H785" s="55"/>
      <c r="I785" s="55"/>
      <c r="J785" s="56"/>
      <c r="K785" s="388"/>
      <c r="L785" s="51">
        <v>2896674.8049214394</v>
      </c>
      <c r="M785" s="51">
        <v>2896674.8049214394</v>
      </c>
      <c r="N785" s="51">
        <v>2896674.8049214394</v>
      </c>
      <c r="O785" s="51">
        <v>2896674.8049214394</v>
      </c>
      <c r="P785" s="51">
        <v>2896674.8049214394</v>
      </c>
      <c r="Q785" s="51">
        <v>2896674.8049214394</v>
      </c>
      <c r="R785" s="51">
        <v>2896674.8049214394</v>
      </c>
      <c r="S785" s="51">
        <v>2896674.8049214394</v>
      </c>
      <c r="T785" s="51">
        <v>2896674.8049214394</v>
      </c>
    </row>
    <row r="786" spans="1:20" s="34" customFormat="1" ht="65.099999999999994" customHeight="1" x14ac:dyDescent="0.3">
      <c r="A786" s="13">
        <v>776</v>
      </c>
      <c r="B786" s="406"/>
      <c r="C786" s="403"/>
      <c r="D786" s="82" t="s">
        <v>14</v>
      </c>
      <c r="E786" s="81" t="s">
        <v>207</v>
      </c>
      <c r="F786" s="83" t="s">
        <v>2057</v>
      </c>
      <c r="G786" s="469"/>
      <c r="H786" s="55"/>
      <c r="I786" s="55"/>
      <c r="J786" s="56"/>
      <c r="K786" s="388"/>
      <c r="L786" s="51">
        <v>2737903.3416401474</v>
      </c>
      <c r="M786" s="51">
        <v>2737903.3416401474</v>
      </c>
      <c r="N786" s="51">
        <v>2737903.3416401474</v>
      </c>
      <c r="O786" s="51">
        <v>2737903.3416401474</v>
      </c>
      <c r="P786" s="51">
        <v>2737903.3416401474</v>
      </c>
      <c r="Q786" s="51">
        <v>2737903.3416401474</v>
      </c>
      <c r="R786" s="51">
        <v>2737903.3416401474</v>
      </c>
      <c r="S786" s="51">
        <v>2737903.3416401474</v>
      </c>
      <c r="T786" s="51">
        <v>2737903.3416401474</v>
      </c>
    </row>
    <row r="787" spans="1:20" s="34" customFormat="1" ht="65.099999999999994" customHeight="1" x14ac:dyDescent="0.3">
      <c r="A787" s="13">
        <v>777</v>
      </c>
      <c r="B787" s="406"/>
      <c r="C787" s="403"/>
      <c r="D787" s="82" t="s">
        <v>14</v>
      </c>
      <c r="E787" s="81" t="s">
        <v>207</v>
      </c>
      <c r="F787" s="83" t="s">
        <v>2058</v>
      </c>
      <c r="G787" s="469"/>
      <c r="H787" s="55"/>
      <c r="I787" s="55"/>
      <c r="J787" s="56"/>
      <c r="K787" s="388"/>
      <c r="L787" s="51">
        <v>2620975.7384028421</v>
      </c>
      <c r="M787" s="51">
        <v>2620975.7384028421</v>
      </c>
      <c r="N787" s="51">
        <v>2620975.7384028421</v>
      </c>
      <c r="O787" s="51">
        <v>2620975.7384028421</v>
      </c>
      <c r="P787" s="51">
        <v>2620975.7384028421</v>
      </c>
      <c r="Q787" s="51">
        <v>2620975.7384028421</v>
      </c>
      <c r="R787" s="51">
        <v>2620975.7384028421</v>
      </c>
      <c r="S787" s="51">
        <v>2620975.7384028421</v>
      </c>
      <c r="T787" s="51">
        <v>2620975.7384028421</v>
      </c>
    </row>
    <row r="788" spans="1:20" s="34" customFormat="1" ht="65.099999999999994" customHeight="1" x14ac:dyDescent="0.3">
      <c r="A788" s="13">
        <v>778</v>
      </c>
      <c r="B788" s="406"/>
      <c r="C788" s="403" t="s">
        <v>2060</v>
      </c>
      <c r="D788" s="82" t="s">
        <v>14</v>
      </c>
      <c r="E788" s="81" t="s">
        <v>207</v>
      </c>
      <c r="F788" s="83" t="s">
        <v>2061</v>
      </c>
      <c r="G788" s="469"/>
      <c r="H788" s="55"/>
      <c r="I788" s="55"/>
      <c r="J788" s="56"/>
      <c r="K788" s="388"/>
      <c r="L788" s="51">
        <v>3117294.3972906028</v>
      </c>
      <c r="M788" s="51">
        <v>3117294.3972906028</v>
      </c>
      <c r="N788" s="51">
        <v>3117294.3972906028</v>
      </c>
      <c r="O788" s="51">
        <v>3117294.3972906028</v>
      </c>
      <c r="P788" s="51">
        <v>3117294.3972906028</v>
      </c>
      <c r="Q788" s="51">
        <v>3117294.3972906028</v>
      </c>
      <c r="R788" s="51">
        <v>3117294.3972906028</v>
      </c>
      <c r="S788" s="51">
        <v>3117294.3972906028</v>
      </c>
      <c r="T788" s="51">
        <v>3117294.3972906028</v>
      </c>
    </row>
    <row r="789" spans="1:20" s="34" customFormat="1" ht="65.099999999999994" customHeight="1" x14ac:dyDescent="0.3">
      <c r="A789" s="13">
        <v>779</v>
      </c>
      <c r="B789" s="406"/>
      <c r="C789" s="403"/>
      <c r="D789" s="82" t="s">
        <v>14</v>
      </c>
      <c r="E789" s="81" t="s">
        <v>207</v>
      </c>
      <c r="F789" s="83" t="s">
        <v>2062</v>
      </c>
      <c r="G789" s="469"/>
      <c r="H789" s="55"/>
      <c r="I789" s="55"/>
      <c r="J789" s="56"/>
      <c r="K789" s="388"/>
      <c r="L789" s="51">
        <v>2940520.4235885842</v>
      </c>
      <c r="M789" s="51">
        <v>2940520.4235885842</v>
      </c>
      <c r="N789" s="51">
        <v>2940520.4235885842</v>
      </c>
      <c r="O789" s="51">
        <v>2940520.4235885842</v>
      </c>
      <c r="P789" s="51">
        <v>2940520.4235885842</v>
      </c>
      <c r="Q789" s="51">
        <v>2940520.4235885842</v>
      </c>
      <c r="R789" s="51">
        <v>2940520.4235885842</v>
      </c>
      <c r="S789" s="51">
        <v>2940520.4235885842</v>
      </c>
      <c r="T789" s="51">
        <v>2940520.4235885842</v>
      </c>
    </row>
    <row r="790" spans="1:20" s="34" customFormat="1" ht="65.099999999999994" customHeight="1" x14ac:dyDescent="0.3">
      <c r="A790" s="13">
        <v>780</v>
      </c>
      <c r="B790" s="406"/>
      <c r="C790" s="403"/>
      <c r="D790" s="82" t="s">
        <v>14</v>
      </c>
      <c r="E790" s="81" t="s">
        <v>207</v>
      </c>
      <c r="F790" s="83" t="s">
        <v>2063</v>
      </c>
      <c r="G790" s="469"/>
      <c r="H790" s="55"/>
      <c r="I790" s="55"/>
      <c r="J790" s="56"/>
      <c r="K790" s="388"/>
      <c r="L790" s="51">
        <v>2811038.4097272037</v>
      </c>
      <c r="M790" s="51">
        <v>2811038.4097272037</v>
      </c>
      <c r="N790" s="51">
        <v>2811038.4097272037</v>
      </c>
      <c r="O790" s="51">
        <v>2811038.4097272037</v>
      </c>
      <c r="P790" s="51">
        <v>2811038.4097272037</v>
      </c>
      <c r="Q790" s="51">
        <v>2811038.4097272037</v>
      </c>
      <c r="R790" s="51">
        <v>2811038.4097272037</v>
      </c>
      <c r="S790" s="51">
        <v>2811038.4097272037</v>
      </c>
      <c r="T790" s="51">
        <v>2811038.4097272037</v>
      </c>
    </row>
    <row r="791" spans="1:20" s="34" customFormat="1" ht="65.099999999999994" customHeight="1" x14ac:dyDescent="0.3">
      <c r="A791" s="13">
        <v>781</v>
      </c>
      <c r="B791" s="406"/>
      <c r="C791" s="403"/>
      <c r="D791" s="82" t="s">
        <v>14</v>
      </c>
      <c r="E791" s="81" t="s">
        <v>207</v>
      </c>
      <c r="F791" s="83" t="s">
        <v>2064</v>
      </c>
      <c r="G791" s="469"/>
      <c r="H791" s="55"/>
      <c r="I791" s="55"/>
      <c r="J791" s="56"/>
      <c r="K791" s="388"/>
      <c r="L791" s="51">
        <v>2710338.3260385245</v>
      </c>
      <c r="M791" s="51">
        <v>2710338.3260385245</v>
      </c>
      <c r="N791" s="51">
        <v>2710338.3260385245</v>
      </c>
      <c r="O791" s="51">
        <v>2710338.3260385245</v>
      </c>
      <c r="P791" s="51">
        <v>2710338.3260385245</v>
      </c>
      <c r="Q791" s="51">
        <v>2710338.3260385245</v>
      </c>
      <c r="R791" s="51">
        <v>2710338.3260385245</v>
      </c>
      <c r="S791" s="51">
        <v>2710338.3260385245</v>
      </c>
      <c r="T791" s="51">
        <v>2710338.3260385245</v>
      </c>
    </row>
    <row r="792" spans="1:20" s="34" customFormat="1" ht="65.099999999999994" customHeight="1" x14ac:dyDescent="0.3">
      <c r="A792" s="13">
        <v>782</v>
      </c>
      <c r="B792" s="406"/>
      <c r="C792" s="403" t="s">
        <v>2065</v>
      </c>
      <c r="D792" s="82" t="s">
        <v>14</v>
      </c>
      <c r="E792" s="81" t="s">
        <v>207</v>
      </c>
      <c r="F792" s="83" t="s">
        <v>1901</v>
      </c>
      <c r="G792" s="469"/>
      <c r="H792" s="55"/>
      <c r="I792" s="55"/>
      <c r="J792" s="56"/>
      <c r="K792" s="388"/>
      <c r="L792" s="51">
        <v>4492550.4638777478</v>
      </c>
      <c r="M792" s="51">
        <v>4492550.4638777478</v>
      </c>
      <c r="N792" s="51">
        <v>4492550.4638777478</v>
      </c>
      <c r="O792" s="51">
        <v>4492550.4638777478</v>
      </c>
      <c r="P792" s="51">
        <v>4492550.4638777478</v>
      </c>
      <c r="Q792" s="51">
        <v>4492550.4638777478</v>
      </c>
      <c r="R792" s="51">
        <v>4492550.4638777478</v>
      </c>
      <c r="S792" s="51">
        <v>4492550.4638777478</v>
      </c>
      <c r="T792" s="51">
        <v>4492550.4638777478</v>
      </c>
    </row>
    <row r="793" spans="1:20" s="34" customFormat="1" ht="65.099999999999994" customHeight="1" x14ac:dyDescent="0.3">
      <c r="A793" s="13">
        <v>783</v>
      </c>
      <c r="B793" s="406"/>
      <c r="C793" s="403"/>
      <c r="D793" s="82" t="s">
        <v>14</v>
      </c>
      <c r="E793" s="81" t="s">
        <v>207</v>
      </c>
      <c r="F793" s="83" t="s">
        <v>1888</v>
      </c>
      <c r="G793" s="469"/>
      <c r="H793" s="55"/>
      <c r="I793" s="55"/>
      <c r="J793" s="56"/>
      <c r="K793" s="388"/>
      <c r="L793" s="51">
        <v>4070123.0626027472</v>
      </c>
      <c r="M793" s="51">
        <v>4070123.0626027472</v>
      </c>
      <c r="N793" s="51">
        <v>4070123.0626027472</v>
      </c>
      <c r="O793" s="51">
        <v>4070123.0626027472</v>
      </c>
      <c r="P793" s="51">
        <v>4070123.0626027472</v>
      </c>
      <c r="Q793" s="51">
        <v>4070123.0626027472</v>
      </c>
      <c r="R793" s="51">
        <v>4070123.0626027472</v>
      </c>
      <c r="S793" s="51">
        <v>4070123.0626027472</v>
      </c>
      <c r="T793" s="51">
        <v>4070123.0626027472</v>
      </c>
    </row>
    <row r="794" spans="1:20" s="34" customFormat="1" ht="65.099999999999994" customHeight="1" x14ac:dyDescent="0.3">
      <c r="A794" s="13">
        <v>784</v>
      </c>
      <c r="B794" s="406"/>
      <c r="C794" s="403"/>
      <c r="D794" s="82" t="s">
        <v>14</v>
      </c>
      <c r="E794" s="81" t="s">
        <v>207</v>
      </c>
      <c r="F794" s="83" t="s">
        <v>1902</v>
      </c>
      <c r="G794" s="469"/>
      <c r="H794" s="55"/>
      <c r="I794" s="55"/>
      <c r="J794" s="56"/>
      <c r="K794" s="388"/>
      <c r="L794" s="51">
        <v>3780552.4758362337</v>
      </c>
      <c r="M794" s="51">
        <v>3780552.4758362337</v>
      </c>
      <c r="N794" s="51">
        <v>3780552.4758362337</v>
      </c>
      <c r="O794" s="51">
        <v>3780552.4758362337</v>
      </c>
      <c r="P794" s="51">
        <v>3780552.4758362337</v>
      </c>
      <c r="Q794" s="51">
        <v>3780552.4758362337</v>
      </c>
      <c r="R794" s="51">
        <v>3780552.4758362337</v>
      </c>
      <c r="S794" s="51">
        <v>3780552.4758362337</v>
      </c>
      <c r="T794" s="51">
        <v>3780552.4758362337</v>
      </c>
    </row>
    <row r="795" spans="1:20" s="34" customFormat="1" ht="65.099999999999994" customHeight="1" x14ac:dyDescent="0.3">
      <c r="A795" s="13">
        <v>785</v>
      </c>
      <c r="B795" s="406"/>
      <c r="C795" s="403"/>
      <c r="D795" s="82" t="s">
        <v>14</v>
      </c>
      <c r="E795" s="81" t="s">
        <v>207</v>
      </c>
      <c r="F795" s="83" t="s">
        <v>1903</v>
      </c>
      <c r="G795" s="469"/>
      <c r="H795" s="55"/>
      <c r="I795" s="55"/>
      <c r="J795" s="56"/>
      <c r="K795" s="388"/>
      <c r="L795" s="51">
        <v>3593649.34010982</v>
      </c>
      <c r="M795" s="51">
        <v>3593649.34010982</v>
      </c>
      <c r="N795" s="51">
        <v>3593649.34010982</v>
      </c>
      <c r="O795" s="51">
        <v>3593649.34010982</v>
      </c>
      <c r="P795" s="51">
        <v>3593649.34010982</v>
      </c>
      <c r="Q795" s="51">
        <v>3593649.34010982</v>
      </c>
      <c r="R795" s="51">
        <v>3593649.34010982</v>
      </c>
      <c r="S795" s="51">
        <v>3593649.34010982</v>
      </c>
      <c r="T795" s="51">
        <v>3593649.34010982</v>
      </c>
    </row>
    <row r="796" spans="1:20" s="34" customFormat="1" ht="65.099999999999994" customHeight="1" x14ac:dyDescent="0.3">
      <c r="A796" s="13">
        <v>786</v>
      </c>
      <c r="B796" s="406"/>
      <c r="C796" s="403" t="s">
        <v>2066</v>
      </c>
      <c r="D796" s="82" t="s">
        <v>14</v>
      </c>
      <c r="E796" s="81" t="s">
        <v>207</v>
      </c>
      <c r="F796" s="83" t="s">
        <v>1901</v>
      </c>
      <c r="G796" s="469"/>
      <c r="H796" s="55"/>
      <c r="I796" s="55"/>
      <c r="J796" s="56"/>
      <c r="K796" s="388"/>
      <c r="L796" s="51">
        <v>4552241.1499202428</v>
      </c>
      <c r="M796" s="51">
        <v>4552241.1499202428</v>
      </c>
      <c r="N796" s="51">
        <v>4552241.1499202428</v>
      </c>
      <c r="O796" s="51">
        <v>4552241.1499202428</v>
      </c>
      <c r="P796" s="51">
        <v>4552241.1499202428</v>
      </c>
      <c r="Q796" s="51">
        <v>4552241.1499202428</v>
      </c>
      <c r="R796" s="51">
        <v>4552241.1499202428</v>
      </c>
      <c r="S796" s="51">
        <v>4552241.1499202428</v>
      </c>
      <c r="T796" s="51">
        <v>4552241.1499202428</v>
      </c>
    </row>
    <row r="797" spans="1:20" s="34" customFormat="1" ht="65.099999999999994" customHeight="1" x14ac:dyDescent="0.3">
      <c r="A797" s="13">
        <v>787</v>
      </c>
      <c r="B797" s="406"/>
      <c r="C797" s="403"/>
      <c r="D797" s="82" t="s">
        <v>14</v>
      </c>
      <c r="E797" s="81" t="s">
        <v>207</v>
      </c>
      <c r="F797" s="83" t="s">
        <v>1888</v>
      </c>
      <c r="G797" s="469"/>
      <c r="H797" s="55"/>
      <c r="I797" s="55"/>
      <c r="J797" s="56"/>
      <c r="K797" s="388"/>
      <c r="L797" s="51">
        <v>4082302.8049690374</v>
      </c>
      <c r="M797" s="51">
        <v>4082302.8049690374</v>
      </c>
      <c r="N797" s="51">
        <v>4082302.8049690374</v>
      </c>
      <c r="O797" s="51">
        <v>4082302.8049690374</v>
      </c>
      <c r="P797" s="51">
        <v>4082302.8049690374</v>
      </c>
      <c r="Q797" s="51">
        <v>4082302.8049690374</v>
      </c>
      <c r="R797" s="51">
        <v>4082302.8049690374</v>
      </c>
      <c r="S797" s="51">
        <v>4082302.8049690374</v>
      </c>
      <c r="T797" s="51">
        <v>4082302.8049690374</v>
      </c>
    </row>
    <row r="798" spans="1:20" s="34" customFormat="1" ht="65.099999999999994" customHeight="1" x14ac:dyDescent="0.3">
      <c r="A798" s="13">
        <v>788</v>
      </c>
      <c r="B798" s="406"/>
      <c r="C798" s="403"/>
      <c r="D798" s="82" t="s">
        <v>14</v>
      </c>
      <c r="E798" s="81" t="s">
        <v>207</v>
      </c>
      <c r="F798" s="83" t="s">
        <v>1902</v>
      </c>
      <c r="G798" s="469"/>
      <c r="H798" s="55"/>
      <c r="I798" s="55"/>
      <c r="J798" s="56"/>
      <c r="K798" s="388"/>
      <c r="L798" s="51">
        <v>3807425.4663280193</v>
      </c>
      <c r="M798" s="51">
        <v>3807425.4663280193</v>
      </c>
      <c r="N798" s="51">
        <v>3807425.4663280193</v>
      </c>
      <c r="O798" s="51">
        <v>3807425.4663280193</v>
      </c>
      <c r="P798" s="51">
        <v>3807425.4663280193</v>
      </c>
      <c r="Q798" s="51">
        <v>3807425.4663280193</v>
      </c>
      <c r="R798" s="51">
        <v>3807425.4663280193</v>
      </c>
      <c r="S798" s="51">
        <v>3807425.4663280193</v>
      </c>
      <c r="T798" s="51">
        <v>3807425.4663280193</v>
      </c>
    </row>
    <row r="799" spans="1:20" s="34" customFormat="1" ht="65.099999999999994" customHeight="1" x14ac:dyDescent="0.3">
      <c r="A799" s="13">
        <v>789</v>
      </c>
      <c r="B799" s="406"/>
      <c r="C799" s="403"/>
      <c r="D799" s="82" t="s">
        <v>14</v>
      </c>
      <c r="E799" s="81" t="s">
        <v>207</v>
      </c>
      <c r="F799" s="83" t="s">
        <v>1903</v>
      </c>
      <c r="G799" s="469"/>
      <c r="H799" s="55"/>
      <c r="I799" s="55"/>
      <c r="J799" s="56"/>
      <c r="K799" s="388"/>
      <c r="L799" s="51">
        <v>3589135.2319778567</v>
      </c>
      <c r="M799" s="51">
        <v>3589135.2319778567</v>
      </c>
      <c r="N799" s="51">
        <v>3589135.2319778567</v>
      </c>
      <c r="O799" s="51">
        <v>3589135.2319778567</v>
      </c>
      <c r="P799" s="51">
        <v>3589135.2319778567</v>
      </c>
      <c r="Q799" s="51">
        <v>3589135.2319778567</v>
      </c>
      <c r="R799" s="51">
        <v>3589135.2319778567</v>
      </c>
      <c r="S799" s="51">
        <v>3589135.2319778567</v>
      </c>
      <c r="T799" s="51">
        <v>3589135.2319778567</v>
      </c>
    </row>
    <row r="800" spans="1:20" s="34" customFormat="1" ht="65.099999999999994" customHeight="1" x14ac:dyDescent="0.3">
      <c r="A800" s="13">
        <v>790</v>
      </c>
      <c r="B800" s="406"/>
      <c r="C800" s="403" t="s">
        <v>2067</v>
      </c>
      <c r="D800" s="82" t="s">
        <v>14</v>
      </c>
      <c r="E800" s="81" t="s">
        <v>207</v>
      </c>
      <c r="F800" s="83" t="s">
        <v>1901</v>
      </c>
      <c r="G800" s="469"/>
      <c r="H800" s="55"/>
      <c r="I800" s="55"/>
      <c r="J800" s="56"/>
      <c r="K800" s="388"/>
      <c r="L800" s="51">
        <v>3702838.4777246648</v>
      </c>
      <c r="M800" s="51">
        <v>3702838.4777246648</v>
      </c>
      <c r="N800" s="51">
        <v>3702838.4777246648</v>
      </c>
      <c r="O800" s="51">
        <v>3702838.4777246648</v>
      </c>
      <c r="P800" s="51">
        <v>3702838.4777246648</v>
      </c>
      <c r="Q800" s="51">
        <v>3702838.4777246648</v>
      </c>
      <c r="R800" s="51">
        <v>3702838.4777246648</v>
      </c>
      <c r="S800" s="51">
        <v>3702838.4777246648</v>
      </c>
      <c r="T800" s="51">
        <v>3702838.4777246648</v>
      </c>
    </row>
    <row r="801" spans="1:20" s="34" customFormat="1" ht="65.099999999999994" customHeight="1" x14ac:dyDescent="0.3">
      <c r="A801" s="13">
        <v>791</v>
      </c>
      <c r="B801" s="406"/>
      <c r="C801" s="403"/>
      <c r="D801" s="82" t="s">
        <v>14</v>
      </c>
      <c r="E801" s="81" t="s">
        <v>207</v>
      </c>
      <c r="F801" s="83" t="s">
        <v>1888</v>
      </c>
      <c r="G801" s="469"/>
      <c r="H801" s="55"/>
      <c r="I801" s="55"/>
      <c r="J801" s="56"/>
      <c r="K801" s="388"/>
      <c r="L801" s="51">
        <v>3302954.1641312595</v>
      </c>
      <c r="M801" s="51">
        <v>3302954.1641312595</v>
      </c>
      <c r="N801" s="51">
        <v>3302954.1641312595</v>
      </c>
      <c r="O801" s="51">
        <v>3302954.1641312595</v>
      </c>
      <c r="P801" s="51">
        <v>3302954.1641312595</v>
      </c>
      <c r="Q801" s="51">
        <v>3302954.1641312595</v>
      </c>
      <c r="R801" s="51">
        <v>3302954.1641312595</v>
      </c>
      <c r="S801" s="51">
        <v>3302954.1641312595</v>
      </c>
      <c r="T801" s="51">
        <v>3302954.1641312595</v>
      </c>
    </row>
    <row r="802" spans="1:20" s="34" customFormat="1" ht="65.099999999999994" customHeight="1" x14ac:dyDescent="0.3">
      <c r="A802" s="13">
        <v>792</v>
      </c>
      <c r="B802" s="406"/>
      <c r="C802" s="403"/>
      <c r="D802" s="82" t="s">
        <v>14</v>
      </c>
      <c r="E802" s="81" t="s">
        <v>207</v>
      </c>
      <c r="F802" s="83" t="s">
        <v>1902</v>
      </c>
      <c r="G802" s="469"/>
      <c r="H802" s="55"/>
      <c r="I802" s="55"/>
      <c r="J802" s="56"/>
      <c r="K802" s="388"/>
      <c r="L802" s="51">
        <v>3055127.950237019</v>
      </c>
      <c r="M802" s="51">
        <v>3055127.950237019</v>
      </c>
      <c r="N802" s="51">
        <v>3055127.950237019</v>
      </c>
      <c r="O802" s="51">
        <v>3055127.950237019</v>
      </c>
      <c r="P802" s="51">
        <v>3055127.950237019</v>
      </c>
      <c r="Q802" s="51">
        <v>3055127.950237019</v>
      </c>
      <c r="R802" s="51">
        <v>3055127.950237019</v>
      </c>
      <c r="S802" s="51">
        <v>3055127.950237019</v>
      </c>
      <c r="T802" s="51">
        <v>3055127.950237019</v>
      </c>
    </row>
    <row r="803" spans="1:20" s="34" customFormat="1" ht="65.099999999999994" customHeight="1" x14ac:dyDescent="0.3">
      <c r="A803" s="13">
        <v>793</v>
      </c>
      <c r="B803" s="406"/>
      <c r="C803" s="403"/>
      <c r="D803" s="82" t="s">
        <v>14</v>
      </c>
      <c r="E803" s="81" t="s">
        <v>207</v>
      </c>
      <c r="F803" s="83" t="s">
        <v>1903</v>
      </c>
      <c r="G803" s="469"/>
      <c r="H803" s="55"/>
      <c r="I803" s="55"/>
      <c r="J803" s="56"/>
      <c r="K803" s="388"/>
      <c r="L803" s="51">
        <v>2883620.2094982928</v>
      </c>
      <c r="M803" s="51">
        <v>2883620.2094982928</v>
      </c>
      <c r="N803" s="51">
        <v>2883620.2094982928</v>
      </c>
      <c r="O803" s="51">
        <v>2883620.2094982928</v>
      </c>
      <c r="P803" s="51">
        <v>2883620.2094982928</v>
      </c>
      <c r="Q803" s="51">
        <v>2883620.2094982928</v>
      </c>
      <c r="R803" s="51">
        <v>2883620.2094982928</v>
      </c>
      <c r="S803" s="51">
        <v>2883620.2094982928</v>
      </c>
      <c r="T803" s="51">
        <v>2883620.2094982928</v>
      </c>
    </row>
    <row r="804" spans="1:20" s="34" customFormat="1" ht="65.099999999999994" customHeight="1" x14ac:dyDescent="0.3">
      <c r="A804" s="13">
        <v>794</v>
      </c>
      <c r="B804" s="406"/>
      <c r="C804" s="403" t="s">
        <v>2068</v>
      </c>
      <c r="D804" s="82" t="s">
        <v>14</v>
      </c>
      <c r="E804" s="81" t="s">
        <v>207</v>
      </c>
      <c r="F804" s="83" t="s">
        <v>1901</v>
      </c>
      <c r="G804" s="469"/>
      <c r="H804" s="55"/>
      <c r="I804" s="55"/>
      <c r="J804" s="56"/>
      <c r="K804" s="388"/>
      <c r="L804" s="51">
        <v>3708360.0367284128</v>
      </c>
      <c r="M804" s="51">
        <v>3708360.0367284128</v>
      </c>
      <c r="N804" s="51">
        <v>3708360.0367284128</v>
      </c>
      <c r="O804" s="51">
        <v>3708360.0367284128</v>
      </c>
      <c r="P804" s="51">
        <v>3708360.0367284128</v>
      </c>
      <c r="Q804" s="51">
        <v>3708360.0367284128</v>
      </c>
      <c r="R804" s="51">
        <v>3708360.0367284128</v>
      </c>
      <c r="S804" s="51">
        <v>3708360.0367284128</v>
      </c>
      <c r="T804" s="51">
        <v>3708360.0367284128</v>
      </c>
    </row>
    <row r="805" spans="1:20" s="34" customFormat="1" ht="65.099999999999994" customHeight="1" x14ac:dyDescent="0.3">
      <c r="A805" s="13">
        <v>795</v>
      </c>
      <c r="B805" s="406"/>
      <c r="C805" s="403"/>
      <c r="D805" s="82" t="s">
        <v>14</v>
      </c>
      <c r="E805" s="81" t="s">
        <v>207</v>
      </c>
      <c r="F805" s="83" t="s">
        <v>1888</v>
      </c>
      <c r="G805" s="469"/>
      <c r="H805" s="55"/>
      <c r="I805" s="55"/>
      <c r="J805" s="56"/>
      <c r="K805" s="388"/>
      <c r="L805" s="51">
        <v>3329314.7080530738</v>
      </c>
      <c r="M805" s="51">
        <v>3329314.7080530738</v>
      </c>
      <c r="N805" s="51">
        <v>3329314.7080530738</v>
      </c>
      <c r="O805" s="51">
        <v>3329314.7080530738</v>
      </c>
      <c r="P805" s="51">
        <v>3329314.7080530738</v>
      </c>
      <c r="Q805" s="51">
        <v>3329314.7080530738</v>
      </c>
      <c r="R805" s="51">
        <v>3329314.7080530738</v>
      </c>
      <c r="S805" s="51">
        <v>3329314.7080530738</v>
      </c>
      <c r="T805" s="51">
        <v>3329314.7080530738</v>
      </c>
    </row>
    <row r="806" spans="1:20" s="34" customFormat="1" ht="65.099999999999994" customHeight="1" x14ac:dyDescent="0.3">
      <c r="A806" s="13">
        <v>796</v>
      </c>
      <c r="B806" s="406"/>
      <c r="C806" s="403"/>
      <c r="D806" s="82" t="s">
        <v>14</v>
      </c>
      <c r="E806" s="81" t="s">
        <v>207</v>
      </c>
      <c r="F806" s="83" t="s">
        <v>1902</v>
      </c>
      <c r="G806" s="469"/>
      <c r="H806" s="55"/>
      <c r="I806" s="55"/>
      <c r="J806" s="56"/>
      <c r="K806" s="388"/>
      <c r="L806" s="51">
        <v>3089843.9140190757</v>
      </c>
      <c r="M806" s="51">
        <v>3089843.9140190757</v>
      </c>
      <c r="N806" s="51">
        <v>3089843.9140190757</v>
      </c>
      <c r="O806" s="51">
        <v>3089843.9140190757</v>
      </c>
      <c r="P806" s="51">
        <v>3089843.9140190757</v>
      </c>
      <c r="Q806" s="51">
        <v>3089843.9140190757</v>
      </c>
      <c r="R806" s="51">
        <v>3089843.9140190757</v>
      </c>
      <c r="S806" s="51">
        <v>3089843.9140190757</v>
      </c>
      <c r="T806" s="51">
        <v>3089843.9140190757</v>
      </c>
    </row>
    <row r="807" spans="1:20" s="34" customFormat="1" ht="65.099999999999994" customHeight="1" x14ac:dyDescent="0.3">
      <c r="A807" s="13">
        <v>797</v>
      </c>
      <c r="B807" s="406"/>
      <c r="C807" s="403"/>
      <c r="D807" s="82" t="s">
        <v>14</v>
      </c>
      <c r="E807" s="81" t="s">
        <v>207</v>
      </c>
      <c r="F807" s="83" t="s">
        <v>1903</v>
      </c>
      <c r="G807" s="469"/>
      <c r="H807" s="55"/>
      <c r="I807" s="55"/>
      <c r="J807" s="56"/>
      <c r="K807" s="388"/>
      <c r="L807" s="51">
        <v>2913579.8708423618</v>
      </c>
      <c r="M807" s="51">
        <v>2913579.8708423618</v>
      </c>
      <c r="N807" s="51">
        <v>2913579.8708423618</v>
      </c>
      <c r="O807" s="51">
        <v>2913579.8708423618</v>
      </c>
      <c r="P807" s="51">
        <v>2913579.8708423618</v>
      </c>
      <c r="Q807" s="51">
        <v>2913579.8708423618</v>
      </c>
      <c r="R807" s="51">
        <v>2913579.8708423618</v>
      </c>
      <c r="S807" s="51">
        <v>2913579.8708423618</v>
      </c>
      <c r="T807" s="51">
        <v>2913579.8708423618</v>
      </c>
    </row>
    <row r="808" spans="1:20" s="34" customFormat="1" ht="65.099999999999994" customHeight="1" x14ac:dyDescent="0.3">
      <c r="A808" s="13">
        <v>798</v>
      </c>
      <c r="B808" s="406"/>
      <c r="C808" s="403" t="s">
        <v>2069</v>
      </c>
      <c r="D808" s="82" t="s">
        <v>14</v>
      </c>
      <c r="E808" s="81" t="s">
        <v>207</v>
      </c>
      <c r="F808" s="83" t="s">
        <v>1906</v>
      </c>
      <c r="G808" s="469"/>
      <c r="H808" s="55"/>
      <c r="I808" s="55"/>
      <c r="J808" s="56"/>
      <c r="K808" s="388"/>
      <c r="L808" s="51">
        <v>5058753.9696236178</v>
      </c>
      <c r="M808" s="51">
        <v>5058753.9696236178</v>
      </c>
      <c r="N808" s="51">
        <v>5058753.9696236178</v>
      </c>
      <c r="O808" s="51">
        <v>5058753.9696236178</v>
      </c>
      <c r="P808" s="51">
        <v>5058753.9696236178</v>
      </c>
      <c r="Q808" s="51">
        <v>5058753.9696236178</v>
      </c>
      <c r="R808" s="51">
        <v>5058753.9696236178</v>
      </c>
      <c r="S808" s="51">
        <v>5058753.9696236178</v>
      </c>
      <c r="T808" s="51">
        <v>5058753.9696236178</v>
      </c>
    </row>
    <row r="809" spans="1:20" s="34" customFormat="1" ht="65.099999999999994" customHeight="1" x14ac:dyDescent="0.3">
      <c r="A809" s="13">
        <v>799</v>
      </c>
      <c r="B809" s="406"/>
      <c r="C809" s="403"/>
      <c r="D809" s="82" t="s">
        <v>14</v>
      </c>
      <c r="E809" s="81" t="s">
        <v>207</v>
      </c>
      <c r="F809" s="83" t="s">
        <v>1907</v>
      </c>
      <c r="G809" s="469"/>
      <c r="H809" s="55"/>
      <c r="I809" s="55"/>
      <c r="J809" s="56"/>
      <c r="K809" s="388"/>
      <c r="L809" s="51">
        <v>4462695.4822698096</v>
      </c>
      <c r="M809" s="51">
        <v>4462695.4822698096</v>
      </c>
      <c r="N809" s="51">
        <v>4462695.4822698096</v>
      </c>
      <c r="O809" s="51">
        <v>4462695.4822698096</v>
      </c>
      <c r="P809" s="51">
        <v>4462695.4822698096</v>
      </c>
      <c r="Q809" s="51">
        <v>4462695.4822698096</v>
      </c>
      <c r="R809" s="51">
        <v>4462695.4822698096</v>
      </c>
      <c r="S809" s="51">
        <v>4462695.4822698096</v>
      </c>
      <c r="T809" s="51">
        <v>4462695.4822698096</v>
      </c>
    </row>
    <row r="810" spans="1:20" s="34" customFormat="1" ht="65.099999999999994" customHeight="1" x14ac:dyDescent="0.3">
      <c r="A810" s="13">
        <v>800</v>
      </c>
      <c r="B810" s="406"/>
      <c r="C810" s="403"/>
      <c r="D810" s="82" t="s">
        <v>14</v>
      </c>
      <c r="E810" s="81" t="s">
        <v>207</v>
      </c>
      <c r="F810" s="83" t="s">
        <v>1908</v>
      </c>
      <c r="G810" s="469"/>
      <c r="H810" s="55"/>
      <c r="I810" s="55"/>
      <c r="J810" s="56"/>
      <c r="K810" s="388"/>
      <c r="L810" s="51">
        <v>4049863.4057154111</v>
      </c>
      <c r="M810" s="51">
        <v>4049863.4057154111</v>
      </c>
      <c r="N810" s="51">
        <v>4049863.4057154111</v>
      </c>
      <c r="O810" s="51">
        <v>4049863.4057154111</v>
      </c>
      <c r="P810" s="51">
        <v>4049863.4057154111</v>
      </c>
      <c r="Q810" s="51">
        <v>4049863.4057154111</v>
      </c>
      <c r="R810" s="51">
        <v>4049863.4057154111</v>
      </c>
      <c r="S810" s="51">
        <v>4049863.4057154111</v>
      </c>
      <c r="T810" s="51">
        <v>4049863.4057154111</v>
      </c>
    </row>
    <row r="811" spans="1:20" s="34" customFormat="1" ht="65.099999999999994" customHeight="1" x14ac:dyDescent="0.3">
      <c r="A811" s="13">
        <v>801</v>
      </c>
      <c r="B811" s="406"/>
      <c r="C811" s="403"/>
      <c r="D811" s="82" t="s">
        <v>14</v>
      </c>
      <c r="E811" s="81" t="s">
        <v>207</v>
      </c>
      <c r="F811" s="83" t="s">
        <v>1909</v>
      </c>
      <c r="G811" s="469"/>
      <c r="H811" s="55"/>
      <c r="I811" s="55"/>
      <c r="J811" s="56"/>
      <c r="K811" s="388"/>
      <c r="L811" s="51">
        <v>3796074.6567342463</v>
      </c>
      <c r="M811" s="51">
        <v>3796074.6567342463</v>
      </c>
      <c r="N811" s="51">
        <v>3796074.6567342463</v>
      </c>
      <c r="O811" s="51">
        <v>3796074.6567342463</v>
      </c>
      <c r="P811" s="51">
        <v>3796074.6567342463</v>
      </c>
      <c r="Q811" s="51">
        <v>3796074.6567342463</v>
      </c>
      <c r="R811" s="51">
        <v>3796074.6567342463</v>
      </c>
      <c r="S811" s="51">
        <v>3796074.6567342463</v>
      </c>
      <c r="T811" s="51">
        <v>3796074.6567342463</v>
      </c>
    </row>
    <row r="812" spans="1:20" s="34" customFormat="1" ht="65.099999999999994" customHeight="1" x14ac:dyDescent="0.3">
      <c r="A812" s="13">
        <v>802</v>
      </c>
      <c r="B812" s="406"/>
      <c r="C812" s="403" t="s">
        <v>2070</v>
      </c>
      <c r="D812" s="82" t="s">
        <v>14</v>
      </c>
      <c r="E812" s="81" t="s">
        <v>207</v>
      </c>
      <c r="F812" s="83" t="s">
        <v>1906</v>
      </c>
      <c r="G812" s="469"/>
      <c r="H812" s="55"/>
      <c r="I812" s="55"/>
      <c r="J812" s="56"/>
      <c r="K812" s="388"/>
      <c r="L812" s="51">
        <v>3928961.2920809253</v>
      </c>
      <c r="M812" s="51">
        <v>3928961.2920809253</v>
      </c>
      <c r="N812" s="51">
        <v>3928961.2920809253</v>
      </c>
      <c r="O812" s="51">
        <v>3928961.2920809253</v>
      </c>
      <c r="P812" s="51">
        <v>3928961.2920809253</v>
      </c>
      <c r="Q812" s="51">
        <v>3928961.2920809253</v>
      </c>
      <c r="R812" s="51">
        <v>3928961.2920809253</v>
      </c>
      <c r="S812" s="51">
        <v>3928961.2920809253</v>
      </c>
      <c r="T812" s="51">
        <v>3928961.2920809253</v>
      </c>
    </row>
    <row r="813" spans="1:20" s="34" customFormat="1" ht="65.099999999999994" customHeight="1" x14ac:dyDescent="0.3">
      <c r="A813" s="13">
        <v>803</v>
      </c>
      <c r="B813" s="406"/>
      <c r="C813" s="403"/>
      <c r="D813" s="82" t="s">
        <v>14</v>
      </c>
      <c r="E813" s="81" t="s">
        <v>207</v>
      </c>
      <c r="F813" s="83" t="s">
        <v>1907</v>
      </c>
      <c r="G813" s="469"/>
      <c r="H813" s="55"/>
      <c r="I813" s="55"/>
      <c r="J813" s="56"/>
      <c r="K813" s="388"/>
      <c r="L813" s="51">
        <v>3505591.2945467052</v>
      </c>
      <c r="M813" s="51">
        <v>3505591.2945467052</v>
      </c>
      <c r="N813" s="51">
        <v>3505591.2945467052</v>
      </c>
      <c r="O813" s="51">
        <v>3505591.2945467052</v>
      </c>
      <c r="P813" s="51">
        <v>3505591.2945467052</v>
      </c>
      <c r="Q813" s="51">
        <v>3505591.2945467052</v>
      </c>
      <c r="R813" s="51">
        <v>3505591.2945467052</v>
      </c>
      <c r="S813" s="51">
        <v>3505591.2945467052</v>
      </c>
      <c r="T813" s="51">
        <v>3505591.2945467052</v>
      </c>
    </row>
    <row r="814" spans="1:20" s="34" customFormat="1" ht="65.099999999999994" customHeight="1" x14ac:dyDescent="0.3">
      <c r="A814" s="13">
        <v>804</v>
      </c>
      <c r="B814" s="406"/>
      <c r="C814" s="403"/>
      <c r="D814" s="82" t="s">
        <v>14</v>
      </c>
      <c r="E814" s="81" t="s">
        <v>207</v>
      </c>
      <c r="F814" s="83" t="s">
        <v>1908</v>
      </c>
      <c r="G814" s="469"/>
      <c r="H814" s="55"/>
      <c r="I814" s="55"/>
      <c r="J814" s="56"/>
      <c r="K814" s="388"/>
      <c r="L814" s="51">
        <v>3245786.0467484463</v>
      </c>
      <c r="M814" s="51">
        <v>3245786.0467484463</v>
      </c>
      <c r="N814" s="51">
        <v>3245786.0467484463</v>
      </c>
      <c r="O814" s="51">
        <v>3245786.0467484463</v>
      </c>
      <c r="P814" s="51">
        <v>3245786.0467484463</v>
      </c>
      <c r="Q814" s="51">
        <v>3245786.0467484463</v>
      </c>
      <c r="R814" s="51">
        <v>3245786.0467484463</v>
      </c>
      <c r="S814" s="51">
        <v>3245786.0467484463</v>
      </c>
      <c r="T814" s="51">
        <v>3245786.0467484463</v>
      </c>
    </row>
    <row r="815" spans="1:20" s="34" customFormat="1" ht="65.099999999999994" customHeight="1" x14ac:dyDescent="0.3">
      <c r="A815" s="13">
        <v>805</v>
      </c>
      <c r="B815" s="406"/>
      <c r="C815" s="403"/>
      <c r="D815" s="82" t="s">
        <v>14</v>
      </c>
      <c r="E815" s="81" t="s">
        <v>207</v>
      </c>
      <c r="F815" s="83" t="s">
        <v>1909</v>
      </c>
      <c r="G815" s="469"/>
      <c r="H815" s="55"/>
      <c r="I815" s="55"/>
      <c r="J815" s="56"/>
      <c r="K815" s="388"/>
      <c r="L815" s="51">
        <v>3099750.1345712878</v>
      </c>
      <c r="M815" s="51">
        <v>3099750.1345712878</v>
      </c>
      <c r="N815" s="51">
        <v>3099750.1345712878</v>
      </c>
      <c r="O815" s="51">
        <v>3099750.1345712878</v>
      </c>
      <c r="P815" s="51">
        <v>3099750.1345712878</v>
      </c>
      <c r="Q815" s="51">
        <v>3099750.1345712878</v>
      </c>
      <c r="R815" s="51">
        <v>3099750.1345712878</v>
      </c>
      <c r="S815" s="51">
        <v>3099750.1345712878</v>
      </c>
      <c r="T815" s="51">
        <v>3099750.1345712878</v>
      </c>
    </row>
    <row r="816" spans="1:20" s="34" customFormat="1" ht="65.099999999999994" customHeight="1" x14ac:dyDescent="0.3">
      <c r="A816" s="13">
        <v>806</v>
      </c>
      <c r="B816" s="406"/>
      <c r="C816" s="403" t="s">
        <v>2071</v>
      </c>
      <c r="D816" s="82" t="s">
        <v>14</v>
      </c>
      <c r="E816" s="81" t="s">
        <v>207</v>
      </c>
      <c r="F816" s="83" t="s">
        <v>1901</v>
      </c>
      <c r="G816" s="469"/>
      <c r="H816" s="55"/>
      <c r="I816" s="55"/>
      <c r="J816" s="56"/>
      <c r="K816" s="388"/>
      <c r="L816" s="51">
        <v>4072445.4105031951</v>
      </c>
      <c r="M816" s="51">
        <v>4072445.4105031951</v>
      </c>
      <c r="N816" s="51">
        <v>4072445.4105031951</v>
      </c>
      <c r="O816" s="51">
        <v>4072445.4105031951</v>
      </c>
      <c r="P816" s="51">
        <v>4072445.4105031951</v>
      </c>
      <c r="Q816" s="51">
        <v>4072445.4105031951</v>
      </c>
      <c r="R816" s="51">
        <v>4072445.4105031951</v>
      </c>
      <c r="S816" s="51">
        <v>4072445.4105031951</v>
      </c>
      <c r="T816" s="51">
        <v>4072445.4105031951</v>
      </c>
    </row>
    <row r="817" spans="1:20" s="34" customFormat="1" ht="65.099999999999994" customHeight="1" x14ac:dyDescent="0.3">
      <c r="A817" s="13">
        <v>807</v>
      </c>
      <c r="B817" s="406"/>
      <c r="C817" s="403"/>
      <c r="D817" s="82" t="s">
        <v>14</v>
      </c>
      <c r="E817" s="81" t="s">
        <v>207</v>
      </c>
      <c r="F817" s="83" t="s">
        <v>1888</v>
      </c>
      <c r="G817" s="469"/>
      <c r="H817" s="55"/>
      <c r="I817" s="55"/>
      <c r="J817" s="56"/>
      <c r="K817" s="388"/>
      <c r="L817" s="51">
        <v>3594514.4911802411</v>
      </c>
      <c r="M817" s="51">
        <v>3594514.4911802411</v>
      </c>
      <c r="N817" s="51">
        <v>3594514.4911802411</v>
      </c>
      <c r="O817" s="51">
        <v>3594514.4911802411</v>
      </c>
      <c r="P817" s="51">
        <v>3594514.4911802411</v>
      </c>
      <c r="Q817" s="51">
        <v>3594514.4911802411</v>
      </c>
      <c r="R817" s="51">
        <v>3594514.4911802411</v>
      </c>
      <c r="S817" s="51">
        <v>3594514.4911802411</v>
      </c>
      <c r="T817" s="51">
        <v>3594514.4911802411</v>
      </c>
    </row>
    <row r="818" spans="1:20" s="34" customFormat="1" ht="65.099999999999994" customHeight="1" x14ac:dyDescent="0.3">
      <c r="A818" s="13">
        <v>808</v>
      </c>
      <c r="B818" s="406"/>
      <c r="C818" s="403"/>
      <c r="D818" s="82" t="s">
        <v>14</v>
      </c>
      <c r="E818" s="81" t="s">
        <v>207</v>
      </c>
      <c r="F818" s="83" t="s">
        <v>1902</v>
      </c>
      <c r="G818" s="469"/>
      <c r="H818" s="55"/>
      <c r="I818" s="55"/>
      <c r="J818" s="56"/>
      <c r="K818" s="388"/>
      <c r="L818" s="51">
        <v>3310143.167203052</v>
      </c>
      <c r="M818" s="51">
        <v>3310143.167203052</v>
      </c>
      <c r="N818" s="51">
        <v>3310143.167203052</v>
      </c>
      <c r="O818" s="51">
        <v>3310143.167203052</v>
      </c>
      <c r="P818" s="51">
        <v>3310143.167203052</v>
      </c>
      <c r="Q818" s="51">
        <v>3310143.167203052</v>
      </c>
      <c r="R818" s="51">
        <v>3310143.167203052</v>
      </c>
      <c r="S818" s="51">
        <v>3310143.167203052</v>
      </c>
      <c r="T818" s="51">
        <v>3310143.167203052</v>
      </c>
    </row>
    <row r="819" spans="1:20" s="34" customFormat="1" ht="65.099999999999994" customHeight="1" x14ac:dyDescent="0.3">
      <c r="A819" s="13">
        <v>809</v>
      </c>
      <c r="B819" s="406"/>
      <c r="C819" s="403"/>
      <c r="D819" s="82" t="s">
        <v>14</v>
      </c>
      <c r="E819" s="81" t="s">
        <v>207</v>
      </c>
      <c r="F819" s="83" t="s">
        <v>1903</v>
      </c>
      <c r="G819" s="469"/>
      <c r="H819" s="55"/>
      <c r="I819" s="55"/>
      <c r="J819" s="56"/>
      <c r="K819" s="388"/>
      <c r="L819" s="51">
        <v>3096487.1919839326</v>
      </c>
      <c r="M819" s="51">
        <v>3096487.1919839326</v>
      </c>
      <c r="N819" s="51">
        <v>3096487.1919839326</v>
      </c>
      <c r="O819" s="51">
        <v>3096487.1919839326</v>
      </c>
      <c r="P819" s="51">
        <v>3096487.1919839326</v>
      </c>
      <c r="Q819" s="51">
        <v>3096487.1919839326</v>
      </c>
      <c r="R819" s="51">
        <v>3096487.1919839326</v>
      </c>
      <c r="S819" s="51">
        <v>3096487.1919839326</v>
      </c>
      <c r="T819" s="51">
        <v>3096487.1919839326</v>
      </c>
    </row>
    <row r="820" spans="1:20" s="34" customFormat="1" ht="65.099999999999994" customHeight="1" x14ac:dyDescent="0.3">
      <c r="A820" s="13">
        <v>810</v>
      </c>
      <c r="B820" s="406"/>
      <c r="C820" s="403" t="s">
        <v>2072</v>
      </c>
      <c r="D820" s="82" t="s">
        <v>14</v>
      </c>
      <c r="E820" s="81" t="s">
        <v>207</v>
      </c>
      <c r="F820" s="83" t="s">
        <v>1901</v>
      </c>
      <c r="G820" s="469"/>
      <c r="H820" s="55"/>
      <c r="I820" s="55"/>
      <c r="J820" s="56"/>
      <c r="K820" s="388"/>
      <c r="L820" s="51">
        <v>3905663.4940870414</v>
      </c>
      <c r="M820" s="51">
        <v>3905663.4940870414</v>
      </c>
      <c r="N820" s="51">
        <v>3905663.4940870414</v>
      </c>
      <c r="O820" s="51">
        <v>3905663.4940870414</v>
      </c>
      <c r="P820" s="51">
        <v>3905663.4940870414</v>
      </c>
      <c r="Q820" s="51">
        <v>3905663.4940870414</v>
      </c>
      <c r="R820" s="51">
        <v>3905663.4940870414</v>
      </c>
      <c r="S820" s="51">
        <v>3905663.4940870414</v>
      </c>
      <c r="T820" s="51">
        <v>3905663.4940870414</v>
      </c>
    </row>
    <row r="821" spans="1:20" s="34" customFormat="1" ht="65.099999999999994" customHeight="1" x14ac:dyDescent="0.3">
      <c r="A821" s="13">
        <v>811</v>
      </c>
      <c r="B821" s="406"/>
      <c r="C821" s="403"/>
      <c r="D821" s="82" t="s">
        <v>14</v>
      </c>
      <c r="E821" s="81" t="s">
        <v>207</v>
      </c>
      <c r="F821" s="83" t="s">
        <v>1888</v>
      </c>
      <c r="G821" s="469"/>
      <c r="H821" s="55"/>
      <c r="I821" s="55"/>
      <c r="J821" s="56"/>
      <c r="K821" s="388"/>
      <c r="L821" s="51">
        <v>3554870.4009359535</v>
      </c>
      <c r="M821" s="51">
        <v>3554870.4009359535</v>
      </c>
      <c r="N821" s="51">
        <v>3554870.4009359535</v>
      </c>
      <c r="O821" s="51">
        <v>3554870.4009359535</v>
      </c>
      <c r="P821" s="51">
        <v>3554870.4009359535</v>
      </c>
      <c r="Q821" s="51">
        <v>3554870.4009359535</v>
      </c>
      <c r="R821" s="51">
        <v>3554870.4009359535</v>
      </c>
      <c r="S821" s="51">
        <v>3554870.4009359535</v>
      </c>
      <c r="T821" s="51">
        <v>3554870.4009359535</v>
      </c>
    </row>
    <row r="822" spans="1:20" s="34" customFormat="1" ht="65.099999999999994" customHeight="1" x14ac:dyDescent="0.3">
      <c r="A822" s="13">
        <v>812</v>
      </c>
      <c r="B822" s="406"/>
      <c r="C822" s="403"/>
      <c r="D822" s="82" t="s">
        <v>14</v>
      </c>
      <c r="E822" s="81" t="s">
        <v>207</v>
      </c>
      <c r="F822" s="83" t="s">
        <v>1902</v>
      </c>
      <c r="G822" s="469"/>
      <c r="H822" s="55"/>
      <c r="I822" s="55"/>
      <c r="J822" s="56"/>
      <c r="K822" s="388"/>
      <c r="L822" s="51">
        <v>3256113.8729924364</v>
      </c>
      <c r="M822" s="51">
        <v>3256113.8729924364</v>
      </c>
      <c r="N822" s="51">
        <v>3256113.8729924364</v>
      </c>
      <c r="O822" s="51">
        <v>3256113.8729924364</v>
      </c>
      <c r="P822" s="51">
        <v>3256113.8729924364</v>
      </c>
      <c r="Q822" s="51">
        <v>3256113.8729924364</v>
      </c>
      <c r="R822" s="51">
        <v>3256113.8729924364</v>
      </c>
      <c r="S822" s="51">
        <v>3256113.8729924364</v>
      </c>
      <c r="T822" s="51">
        <v>3256113.8729924364</v>
      </c>
    </row>
    <row r="823" spans="1:20" s="34" customFormat="1" ht="65.099999999999994" customHeight="1" x14ac:dyDescent="0.3">
      <c r="A823" s="13">
        <v>813</v>
      </c>
      <c r="B823" s="406"/>
      <c r="C823" s="403"/>
      <c r="D823" s="82" t="s">
        <v>14</v>
      </c>
      <c r="E823" s="81" t="s">
        <v>207</v>
      </c>
      <c r="F823" s="83" t="s">
        <v>1903</v>
      </c>
      <c r="G823" s="469"/>
      <c r="H823" s="55"/>
      <c r="I823" s="55"/>
      <c r="J823" s="56"/>
      <c r="K823" s="388"/>
      <c r="L823" s="51">
        <v>3048912.1163504026</v>
      </c>
      <c r="M823" s="51">
        <v>3048912.1163504026</v>
      </c>
      <c r="N823" s="51">
        <v>3048912.1163504026</v>
      </c>
      <c r="O823" s="51">
        <v>3048912.1163504026</v>
      </c>
      <c r="P823" s="51">
        <v>3048912.1163504026</v>
      </c>
      <c r="Q823" s="51">
        <v>3048912.1163504026</v>
      </c>
      <c r="R823" s="51">
        <v>3048912.1163504026</v>
      </c>
      <c r="S823" s="51">
        <v>3048912.1163504026</v>
      </c>
      <c r="T823" s="51">
        <v>3048912.1163504026</v>
      </c>
    </row>
    <row r="824" spans="1:20" s="34" customFormat="1" ht="65.099999999999994" customHeight="1" x14ac:dyDescent="0.3">
      <c r="A824" s="13">
        <v>814</v>
      </c>
      <c r="B824" s="406"/>
      <c r="C824" s="403" t="s">
        <v>2073</v>
      </c>
      <c r="D824" s="82" t="s">
        <v>14</v>
      </c>
      <c r="E824" s="81" t="s">
        <v>207</v>
      </c>
      <c r="F824" s="83" t="s">
        <v>1906</v>
      </c>
      <c r="G824" s="469"/>
      <c r="H824" s="55"/>
      <c r="I824" s="55"/>
      <c r="J824" s="56"/>
      <c r="K824" s="388"/>
      <c r="L824" s="51">
        <v>4100482.2860494838</v>
      </c>
      <c r="M824" s="51">
        <v>4100482.2860494838</v>
      </c>
      <c r="N824" s="51">
        <v>4100482.2860494838</v>
      </c>
      <c r="O824" s="51">
        <v>4100482.2860494838</v>
      </c>
      <c r="P824" s="51">
        <v>4100482.2860494838</v>
      </c>
      <c r="Q824" s="51">
        <v>4100482.2860494838</v>
      </c>
      <c r="R824" s="51">
        <v>4100482.2860494838</v>
      </c>
      <c r="S824" s="51">
        <v>4100482.2860494838</v>
      </c>
      <c r="T824" s="51">
        <v>4100482.2860494838</v>
      </c>
    </row>
    <row r="825" spans="1:20" s="34" customFormat="1" ht="65.099999999999994" customHeight="1" x14ac:dyDescent="0.3">
      <c r="A825" s="13">
        <v>815</v>
      </c>
      <c r="B825" s="406"/>
      <c r="C825" s="403"/>
      <c r="D825" s="82" t="s">
        <v>14</v>
      </c>
      <c r="E825" s="81" t="s">
        <v>207</v>
      </c>
      <c r="F825" s="83" t="s">
        <v>1907</v>
      </c>
      <c r="G825" s="469"/>
      <c r="H825" s="55"/>
      <c r="I825" s="55"/>
      <c r="J825" s="56"/>
      <c r="K825" s="388"/>
      <c r="L825" s="51">
        <v>3721817.113387824</v>
      </c>
      <c r="M825" s="51">
        <v>3721817.113387824</v>
      </c>
      <c r="N825" s="51">
        <v>3721817.113387824</v>
      </c>
      <c r="O825" s="51">
        <v>3721817.113387824</v>
      </c>
      <c r="P825" s="51">
        <v>3721817.113387824</v>
      </c>
      <c r="Q825" s="51">
        <v>3721817.113387824</v>
      </c>
      <c r="R825" s="51">
        <v>3721817.113387824</v>
      </c>
      <c r="S825" s="51">
        <v>3721817.113387824</v>
      </c>
      <c r="T825" s="51">
        <v>3721817.113387824</v>
      </c>
    </row>
    <row r="826" spans="1:20" s="34" customFormat="1" ht="65.099999999999994" customHeight="1" x14ac:dyDescent="0.3">
      <c r="A826" s="13">
        <v>816</v>
      </c>
      <c r="B826" s="406"/>
      <c r="C826" s="403"/>
      <c r="D826" s="82" t="s">
        <v>14</v>
      </c>
      <c r="E826" s="81" t="s">
        <v>207</v>
      </c>
      <c r="F826" s="83" t="s">
        <v>1908</v>
      </c>
      <c r="G826" s="469"/>
      <c r="H826" s="55"/>
      <c r="I826" s="55"/>
      <c r="J826" s="56"/>
      <c r="K826" s="388"/>
      <c r="L826" s="51">
        <v>3405361.9392656442</v>
      </c>
      <c r="M826" s="51">
        <v>3405361.9392656442</v>
      </c>
      <c r="N826" s="51">
        <v>3405361.9392656442</v>
      </c>
      <c r="O826" s="51">
        <v>3405361.9392656442</v>
      </c>
      <c r="P826" s="51">
        <v>3405361.9392656442</v>
      </c>
      <c r="Q826" s="51">
        <v>3405361.9392656442</v>
      </c>
      <c r="R826" s="51">
        <v>3405361.9392656442</v>
      </c>
      <c r="S826" s="51">
        <v>3405361.9392656442</v>
      </c>
      <c r="T826" s="51">
        <v>3405361.9392656442</v>
      </c>
    </row>
    <row r="827" spans="1:20" s="34" customFormat="1" ht="65.099999999999994" customHeight="1" x14ac:dyDescent="0.3">
      <c r="A827" s="13">
        <v>817</v>
      </c>
      <c r="B827" s="406"/>
      <c r="C827" s="403"/>
      <c r="D827" s="82" t="s">
        <v>14</v>
      </c>
      <c r="E827" s="81" t="s">
        <v>207</v>
      </c>
      <c r="F827" s="83" t="s">
        <v>1909</v>
      </c>
      <c r="G827" s="469"/>
      <c r="H827" s="55"/>
      <c r="I827" s="55"/>
      <c r="J827" s="56"/>
      <c r="K827" s="388"/>
      <c r="L827" s="51">
        <v>3178304.4758707131</v>
      </c>
      <c r="M827" s="51">
        <v>3178304.4758707131</v>
      </c>
      <c r="N827" s="51">
        <v>3178304.4758707131</v>
      </c>
      <c r="O827" s="51">
        <v>3178304.4758707131</v>
      </c>
      <c r="P827" s="51">
        <v>3178304.4758707131</v>
      </c>
      <c r="Q827" s="51">
        <v>3178304.4758707131</v>
      </c>
      <c r="R827" s="51">
        <v>3178304.4758707131</v>
      </c>
      <c r="S827" s="51">
        <v>3178304.4758707131</v>
      </c>
      <c r="T827" s="51">
        <v>3178304.4758707131</v>
      </c>
    </row>
    <row r="828" spans="1:20" s="34" customFormat="1" ht="65.099999999999994" customHeight="1" x14ac:dyDescent="0.3">
      <c r="A828" s="13">
        <v>818</v>
      </c>
      <c r="B828" s="406"/>
      <c r="C828" s="403" t="s">
        <v>2074</v>
      </c>
      <c r="D828" s="82" t="s">
        <v>14</v>
      </c>
      <c r="E828" s="81" t="s">
        <v>207</v>
      </c>
      <c r="F828" s="83" t="s">
        <v>1906</v>
      </c>
      <c r="G828" s="469"/>
      <c r="H828" s="55"/>
      <c r="I828" s="55"/>
      <c r="J828" s="56"/>
      <c r="K828" s="388"/>
      <c r="L828" s="51">
        <v>4462212.3897303632</v>
      </c>
      <c r="M828" s="51">
        <v>4462212.3897303632</v>
      </c>
      <c r="N828" s="51">
        <v>4462212.3897303632</v>
      </c>
      <c r="O828" s="51">
        <v>4462212.3897303632</v>
      </c>
      <c r="P828" s="51">
        <v>4462212.3897303632</v>
      </c>
      <c r="Q828" s="51">
        <v>4462212.3897303632</v>
      </c>
      <c r="R828" s="51">
        <v>4462212.3897303632</v>
      </c>
      <c r="S828" s="51">
        <v>4462212.3897303632</v>
      </c>
      <c r="T828" s="51">
        <v>4462212.3897303632</v>
      </c>
    </row>
    <row r="829" spans="1:20" s="34" customFormat="1" ht="65.099999999999994" customHeight="1" x14ac:dyDescent="0.3">
      <c r="A829" s="13">
        <v>819</v>
      </c>
      <c r="B829" s="406"/>
      <c r="C829" s="403"/>
      <c r="D829" s="82" t="s">
        <v>14</v>
      </c>
      <c r="E829" s="81" t="s">
        <v>207</v>
      </c>
      <c r="F829" s="83" t="s">
        <v>1907</v>
      </c>
      <c r="G829" s="469"/>
      <c r="H829" s="55"/>
      <c r="I829" s="55"/>
      <c r="J829" s="56"/>
      <c r="K829" s="388"/>
      <c r="L829" s="51">
        <v>3913520.5528581259</v>
      </c>
      <c r="M829" s="51">
        <v>3913520.5528581259</v>
      </c>
      <c r="N829" s="51">
        <v>3913520.5528581259</v>
      </c>
      <c r="O829" s="51">
        <v>3913520.5528581259</v>
      </c>
      <c r="P829" s="51">
        <v>3913520.5528581259</v>
      </c>
      <c r="Q829" s="51">
        <v>3913520.5528581259</v>
      </c>
      <c r="R829" s="51">
        <v>3913520.5528581259</v>
      </c>
      <c r="S829" s="51">
        <v>3913520.5528581259</v>
      </c>
      <c r="T829" s="51">
        <v>3913520.5528581259</v>
      </c>
    </row>
    <row r="830" spans="1:20" s="34" customFormat="1" ht="65.099999999999994" customHeight="1" x14ac:dyDescent="0.3">
      <c r="A830" s="13">
        <v>820</v>
      </c>
      <c r="B830" s="406"/>
      <c r="C830" s="403"/>
      <c r="D830" s="82" t="s">
        <v>14</v>
      </c>
      <c r="E830" s="81" t="s">
        <v>207</v>
      </c>
      <c r="F830" s="83" t="s">
        <v>1908</v>
      </c>
      <c r="G830" s="469"/>
      <c r="H830" s="55"/>
      <c r="I830" s="55"/>
      <c r="J830" s="56"/>
      <c r="K830" s="388"/>
      <c r="L830" s="51">
        <v>3544107.0750399167</v>
      </c>
      <c r="M830" s="51">
        <v>3544107.0750399167</v>
      </c>
      <c r="N830" s="51">
        <v>3544107.0750399167</v>
      </c>
      <c r="O830" s="51">
        <v>3544107.0750399167</v>
      </c>
      <c r="P830" s="51">
        <v>3544107.0750399167</v>
      </c>
      <c r="Q830" s="51">
        <v>3544107.0750399167</v>
      </c>
      <c r="R830" s="51">
        <v>3544107.0750399167</v>
      </c>
      <c r="S830" s="51">
        <v>3544107.0750399167</v>
      </c>
      <c r="T830" s="51">
        <v>3544107.0750399167</v>
      </c>
    </row>
    <row r="831" spans="1:20" s="34" customFormat="1" ht="65.099999999999994" customHeight="1" x14ac:dyDescent="0.3">
      <c r="A831" s="13">
        <v>821</v>
      </c>
      <c r="B831" s="406"/>
      <c r="C831" s="403"/>
      <c r="D831" s="82" t="s">
        <v>14</v>
      </c>
      <c r="E831" s="81" t="s">
        <v>207</v>
      </c>
      <c r="F831" s="83" t="s">
        <v>1909</v>
      </c>
      <c r="G831" s="469"/>
      <c r="H831" s="55"/>
      <c r="I831" s="55"/>
      <c r="J831" s="56"/>
      <c r="K831" s="388"/>
      <c r="L831" s="51">
        <v>3293254.6940668346</v>
      </c>
      <c r="M831" s="51">
        <v>3293254.6940668346</v>
      </c>
      <c r="N831" s="51">
        <v>3293254.6940668346</v>
      </c>
      <c r="O831" s="51">
        <v>3293254.6940668346</v>
      </c>
      <c r="P831" s="51">
        <v>3293254.6940668346</v>
      </c>
      <c r="Q831" s="51">
        <v>3293254.6940668346</v>
      </c>
      <c r="R831" s="51">
        <v>3293254.6940668346</v>
      </c>
      <c r="S831" s="51">
        <v>3293254.6940668346</v>
      </c>
      <c r="T831" s="51">
        <v>3293254.6940668346</v>
      </c>
    </row>
    <row r="832" spans="1:20" s="34" customFormat="1" ht="65.099999999999994" customHeight="1" x14ac:dyDescent="0.3">
      <c r="A832" s="13">
        <v>822</v>
      </c>
      <c r="B832" s="406"/>
      <c r="C832" s="403" t="s">
        <v>2075</v>
      </c>
      <c r="D832" s="82" t="s">
        <v>14</v>
      </c>
      <c r="E832" s="81" t="s">
        <v>207</v>
      </c>
      <c r="F832" s="83" t="s">
        <v>2076</v>
      </c>
      <c r="G832" s="469"/>
      <c r="H832" s="55"/>
      <c r="I832" s="55"/>
      <c r="J832" s="56"/>
      <c r="K832" s="388"/>
      <c r="L832" s="51">
        <v>4765373.0622252254</v>
      </c>
      <c r="M832" s="51">
        <v>4765373.0622252254</v>
      </c>
      <c r="N832" s="51">
        <v>4765373.0622252254</v>
      </c>
      <c r="O832" s="51">
        <v>4765373.0622252254</v>
      </c>
      <c r="P832" s="51">
        <v>4765373.0622252254</v>
      </c>
      <c r="Q832" s="51">
        <v>4765373.0622252254</v>
      </c>
      <c r="R832" s="51">
        <v>4765373.0622252254</v>
      </c>
      <c r="S832" s="51">
        <v>4765373.0622252254</v>
      </c>
      <c r="T832" s="51">
        <v>4765373.0622252254</v>
      </c>
    </row>
    <row r="833" spans="1:20" s="34" customFormat="1" ht="65.099999999999994" customHeight="1" x14ac:dyDescent="0.3">
      <c r="A833" s="13">
        <v>823</v>
      </c>
      <c r="B833" s="406"/>
      <c r="C833" s="403"/>
      <c r="D833" s="82" t="s">
        <v>14</v>
      </c>
      <c r="E833" s="81" t="s">
        <v>207</v>
      </c>
      <c r="F833" s="83" t="s">
        <v>2077</v>
      </c>
      <c r="G833" s="469"/>
      <c r="H833" s="55"/>
      <c r="I833" s="55"/>
      <c r="J833" s="56"/>
      <c r="K833" s="388"/>
      <c r="L833" s="51">
        <v>4584806.694740166</v>
      </c>
      <c r="M833" s="51">
        <v>4584806.694740166</v>
      </c>
      <c r="N833" s="51">
        <v>4584806.694740166</v>
      </c>
      <c r="O833" s="51">
        <v>4584806.694740166</v>
      </c>
      <c r="P833" s="51">
        <v>4584806.694740166</v>
      </c>
      <c r="Q833" s="51">
        <v>4584806.694740166</v>
      </c>
      <c r="R833" s="51">
        <v>4584806.694740166</v>
      </c>
      <c r="S833" s="51">
        <v>4584806.694740166</v>
      </c>
      <c r="T833" s="51">
        <v>4584806.694740166</v>
      </c>
    </row>
    <row r="834" spans="1:20" s="34" customFormat="1" ht="65.099999999999994" customHeight="1" x14ac:dyDescent="0.3">
      <c r="A834" s="13">
        <v>824</v>
      </c>
      <c r="B834" s="406"/>
      <c r="C834" s="403"/>
      <c r="D834" s="82" t="s">
        <v>14</v>
      </c>
      <c r="E834" s="81" t="s">
        <v>207</v>
      </c>
      <c r="F834" s="83" t="s">
        <v>2077</v>
      </c>
      <c r="G834" s="469"/>
      <c r="H834" s="55"/>
      <c r="I834" s="55"/>
      <c r="J834" s="56"/>
      <c r="K834" s="388"/>
      <c r="L834" s="51">
        <v>4434791.4769671327</v>
      </c>
      <c r="M834" s="51">
        <v>4434791.4769671327</v>
      </c>
      <c r="N834" s="51">
        <v>4434791.4769671327</v>
      </c>
      <c r="O834" s="51">
        <v>4434791.4769671327</v>
      </c>
      <c r="P834" s="51">
        <v>4434791.4769671327</v>
      </c>
      <c r="Q834" s="51">
        <v>4434791.4769671327</v>
      </c>
      <c r="R834" s="51">
        <v>4434791.4769671327</v>
      </c>
      <c r="S834" s="51">
        <v>4434791.4769671327</v>
      </c>
      <c r="T834" s="51">
        <v>4434791.4769671327</v>
      </c>
    </row>
    <row r="835" spans="1:20" s="34" customFormat="1" ht="65.099999999999994" customHeight="1" x14ac:dyDescent="0.3">
      <c r="A835" s="13">
        <v>825</v>
      </c>
      <c r="B835" s="406"/>
      <c r="C835" s="403"/>
      <c r="D835" s="82" t="s">
        <v>14</v>
      </c>
      <c r="E835" s="81" t="s">
        <v>207</v>
      </c>
      <c r="F835" s="83" t="s">
        <v>2078</v>
      </c>
      <c r="G835" s="469"/>
      <c r="H835" s="55"/>
      <c r="I835" s="55"/>
      <c r="J835" s="56"/>
      <c r="K835" s="388"/>
      <c r="L835" s="51">
        <v>4367396.549884161</v>
      </c>
      <c r="M835" s="51">
        <v>4367396.549884161</v>
      </c>
      <c r="N835" s="51">
        <v>4367396.549884161</v>
      </c>
      <c r="O835" s="51">
        <v>4367396.549884161</v>
      </c>
      <c r="P835" s="51">
        <v>4367396.549884161</v>
      </c>
      <c r="Q835" s="51">
        <v>4367396.549884161</v>
      </c>
      <c r="R835" s="51">
        <v>4367396.549884161</v>
      </c>
      <c r="S835" s="51">
        <v>4367396.549884161</v>
      </c>
      <c r="T835" s="51">
        <v>4367396.549884161</v>
      </c>
    </row>
    <row r="836" spans="1:20" s="34" customFormat="1" ht="65.099999999999994" customHeight="1" x14ac:dyDescent="0.3">
      <c r="A836" s="13">
        <v>826</v>
      </c>
      <c r="B836" s="406"/>
      <c r="C836" s="403"/>
      <c r="D836" s="82" t="s">
        <v>14</v>
      </c>
      <c r="E836" s="81" t="s">
        <v>207</v>
      </c>
      <c r="F836" s="83" t="s">
        <v>2079</v>
      </c>
      <c r="G836" s="469"/>
      <c r="H836" s="55"/>
      <c r="I836" s="55"/>
      <c r="J836" s="56"/>
      <c r="K836" s="388"/>
      <c r="L836" s="51">
        <v>4268266.4409133969</v>
      </c>
      <c r="M836" s="51">
        <v>4268266.4409133969</v>
      </c>
      <c r="N836" s="51">
        <v>4268266.4409133969</v>
      </c>
      <c r="O836" s="51">
        <v>4268266.4409133969</v>
      </c>
      <c r="P836" s="51">
        <v>4268266.4409133969</v>
      </c>
      <c r="Q836" s="51">
        <v>4268266.4409133969</v>
      </c>
      <c r="R836" s="51">
        <v>4268266.4409133969</v>
      </c>
      <c r="S836" s="51">
        <v>4268266.4409133969</v>
      </c>
      <c r="T836" s="51">
        <v>4268266.4409133969</v>
      </c>
    </row>
    <row r="837" spans="1:20" s="34" customFormat="1" ht="65.099999999999994" customHeight="1" x14ac:dyDescent="0.3">
      <c r="A837" s="13">
        <v>827</v>
      </c>
      <c r="B837" s="406"/>
      <c r="C837" s="403"/>
      <c r="D837" s="82" t="s">
        <v>14</v>
      </c>
      <c r="E837" s="81" t="s">
        <v>207</v>
      </c>
      <c r="F837" s="83" t="s">
        <v>2080</v>
      </c>
      <c r="G837" s="469"/>
      <c r="H837" s="55"/>
      <c r="I837" s="55"/>
      <c r="J837" s="56"/>
      <c r="K837" s="388"/>
      <c r="L837" s="51">
        <v>4117460.8143091565</v>
      </c>
      <c r="M837" s="51">
        <v>4117460.8143091565</v>
      </c>
      <c r="N837" s="51">
        <v>4117460.8143091565</v>
      </c>
      <c r="O837" s="51">
        <v>4117460.8143091565</v>
      </c>
      <c r="P837" s="51">
        <v>4117460.8143091565</v>
      </c>
      <c r="Q837" s="51">
        <v>4117460.8143091565</v>
      </c>
      <c r="R837" s="51">
        <v>4117460.8143091565</v>
      </c>
      <c r="S837" s="51">
        <v>4117460.8143091565</v>
      </c>
      <c r="T837" s="51">
        <v>4117460.8143091565</v>
      </c>
    </row>
    <row r="838" spans="1:20" s="34" customFormat="1" ht="65.099999999999994" customHeight="1" x14ac:dyDescent="0.3">
      <c r="A838" s="13">
        <v>828</v>
      </c>
      <c r="B838" s="406"/>
      <c r="C838" s="403"/>
      <c r="D838" s="82" t="s">
        <v>14</v>
      </c>
      <c r="E838" s="81" t="s">
        <v>207</v>
      </c>
      <c r="F838" s="83" t="s">
        <v>2081</v>
      </c>
      <c r="G838" s="469"/>
      <c r="H838" s="55"/>
      <c r="I838" s="55"/>
      <c r="J838" s="56"/>
      <c r="K838" s="388"/>
      <c r="L838" s="51">
        <v>3992301.7600474549</v>
      </c>
      <c r="M838" s="51">
        <v>3992301.7600474549</v>
      </c>
      <c r="N838" s="51">
        <v>3992301.7600474549</v>
      </c>
      <c r="O838" s="51">
        <v>3992301.7600474549</v>
      </c>
      <c r="P838" s="51">
        <v>3992301.7600474549</v>
      </c>
      <c r="Q838" s="51">
        <v>3992301.7600474549</v>
      </c>
      <c r="R838" s="51">
        <v>3992301.7600474549</v>
      </c>
      <c r="S838" s="51">
        <v>3992301.7600474549</v>
      </c>
      <c r="T838" s="51">
        <v>3992301.7600474549</v>
      </c>
    </row>
    <row r="839" spans="1:20" s="34" customFormat="1" ht="65.099999999999994" customHeight="1" x14ac:dyDescent="0.3">
      <c r="A839" s="13">
        <v>829</v>
      </c>
      <c r="B839" s="406"/>
      <c r="C839" s="403"/>
      <c r="D839" s="82" t="s">
        <v>14</v>
      </c>
      <c r="E839" s="81" t="s">
        <v>207</v>
      </c>
      <c r="F839" s="83" t="s">
        <v>2082</v>
      </c>
      <c r="G839" s="469"/>
      <c r="H839" s="55"/>
      <c r="I839" s="55"/>
      <c r="J839" s="56"/>
      <c r="K839" s="388"/>
      <c r="L839" s="51">
        <v>3932816.3571362467</v>
      </c>
      <c r="M839" s="51">
        <v>3932816.3571362467</v>
      </c>
      <c r="N839" s="51">
        <v>3932816.3571362467</v>
      </c>
      <c r="O839" s="51">
        <v>3932816.3571362467</v>
      </c>
      <c r="P839" s="51">
        <v>3932816.3571362467</v>
      </c>
      <c r="Q839" s="51">
        <v>3932816.3571362467</v>
      </c>
      <c r="R839" s="51">
        <v>3932816.3571362467</v>
      </c>
      <c r="S839" s="51">
        <v>3932816.3571362467</v>
      </c>
      <c r="T839" s="51">
        <v>3932816.3571362467</v>
      </c>
    </row>
    <row r="840" spans="1:20" s="34" customFormat="1" ht="65.099999999999994" customHeight="1" x14ac:dyDescent="0.3">
      <c r="A840" s="13">
        <v>830</v>
      </c>
      <c r="B840" s="406"/>
      <c r="C840" s="403" t="s">
        <v>2083</v>
      </c>
      <c r="D840" s="82" t="s">
        <v>14</v>
      </c>
      <c r="E840" s="81" t="s">
        <v>207</v>
      </c>
      <c r="F840" s="83" t="s">
        <v>2076</v>
      </c>
      <c r="G840" s="469"/>
      <c r="H840" s="55"/>
      <c r="I840" s="55"/>
      <c r="J840" s="56"/>
      <c r="K840" s="388"/>
      <c r="L840" s="51">
        <v>4591238.6826166287</v>
      </c>
      <c r="M840" s="51">
        <v>4591238.6826166287</v>
      </c>
      <c r="N840" s="51">
        <v>4591238.6826166287</v>
      </c>
      <c r="O840" s="51">
        <v>4591238.6826166287</v>
      </c>
      <c r="P840" s="51">
        <v>4591238.6826166287</v>
      </c>
      <c r="Q840" s="51">
        <v>4591238.6826166287</v>
      </c>
      <c r="R840" s="51">
        <v>4591238.6826166287</v>
      </c>
      <c r="S840" s="51">
        <v>4591238.6826166287</v>
      </c>
      <c r="T840" s="51">
        <v>4591238.6826166287</v>
      </c>
    </row>
    <row r="841" spans="1:20" s="34" customFormat="1" ht="65.099999999999994" customHeight="1" x14ac:dyDescent="0.3">
      <c r="A841" s="13">
        <v>831</v>
      </c>
      <c r="B841" s="406"/>
      <c r="C841" s="403"/>
      <c r="D841" s="82" t="s">
        <v>14</v>
      </c>
      <c r="E841" s="81" t="s">
        <v>207</v>
      </c>
      <c r="F841" s="83" t="s">
        <v>2077</v>
      </c>
      <c r="G841" s="469"/>
      <c r="H841" s="55"/>
      <c r="I841" s="55"/>
      <c r="J841" s="56"/>
      <c r="K841" s="388"/>
      <c r="L841" s="51">
        <v>4469406.3259610292</v>
      </c>
      <c r="M841" s="51">
        <v>4469406.3259610292</v>
      </c>
      <c r="N841" s="51">
        <v>4469406.3259610292</v>
      </c>
      <c r="O841" s="51">
        <v>4469406.3259610292</v>
      </c>
      <c r="P841" s="51">
        <v>4469406.3259610292</v>
      </c>
      <c r="Q841" s="51">
        <v>4469406.3259610292</v>
      </c>
      <c r="R841" s="51">
        <v>4469406.3259610292</v>
      </c>
      <c r="S841" s="51">
        <v>4469406.3259610292</v>
      </c>
      <c r="T841" s="51">
        <v>4469406.3259610292</v>
      </c>
    </row>
    <row r="842" spans="1:20" s="34" customFormat="1" ht="65.099999999999994" customHeight="1" x14ac:dyDescent="0.3">
      <c r="A842" s="13">
        <v>832</v>
      </c>
      <c r="B842" s="406"/>
      <c r="C842" s="403"/>
      <c r="D842" s="82" t="s">
        <v>14</v>
      </c>
      <c r="E842" s="81" t="s">
        <v>207</v>
      </c>
      <c r="F842" s="83" t="s">
        <v>2084</v>
      </c>
      <c r="G842" s="469"/>
      <c r="H842" s="55"/>
      <c r="I842" s="55"/>
      <c r="J842" s="56"/>
      <c r="K842" s="388"/>
      <c r="L842" s="51">
        <v>4329882.0508042797</v>
      </c>
      <c r="M842" s="51">
        <v>4329882.0508042797</v>
      </c>
      <c r="N842" s="51">
        <v>4329882.0508042797</v>
      </c>
      <c r="O842" s="51">
        <v>4329882.0508042797</v>
      </c>
      <c r="P842" s="51">
        <v>4329882.0508042797</v>
      </c>
      <c r="Q842" s="51">
        <v>4329882.0508042797</v>
      </c>
      <c r="R842" s="51">
        <v>4329882.0508042797</v>
      </c>
      <c r="S842" s="51">
        <v>4329882.0508042797</v>
      </c>
      <c r="T842" s="51">
        <v>4329882.0508042797</v>
      </c>
    </row>
    <row r="843" spans="1:20" s="34" customFormat="1" ht="65.099999999999994" customHeight="1" x14ac:dyDescent="0.3">
      <c r="A843" s="13">
        <v>833</v>
      </c>
      <c r="B843" s="406"/>
      <c r="C843" s="403"/>
      <c r="D843" s="82" t="s">
        <v>14</v>
      </c>
      <c r="E843" s="81" t="s">
        <v>207</v>
      </c>
      <c r="F843" s="83" t="s">
        <v>2078</v>
      </c>
      <c r="G843" s="469"/>
      <c r="H843" s="55"/>
      <c r="I843" s="55"/>
      <c r="J843" s="56"/>
      <c r="K843" s="388"/>
      <c r="L843" s="51">
        <v>4228613.6745399144</v>
      </c>
      <c r="M843" s="51">
        <v>4228613.6745399144</v>
      </c>
      <c r="N843" s="51">
        <v>4228613.6745399144</v>
      </c>
      <c r="O843" s="51">
        <v>4228613.6745399144</v>
      </c>
      <c r="P843" s="51">
        <v>4228613.6745399144</v>
      </c>
      <c r="Q843" s="51">
        <v>4228613.6745399144</v>
      </c>
      <c r="R843" s="51">
        <v>4228613.6745399144</v>
      </c>
      <c r="S843" s="51">
        <v>4228613.6745399144</v>
      </c>
      <c r="T843" s="51">
        <v>4228613.6745399144</v>
      </c>
    </row>
    <row r="844" spans="1:20" s="34" customFormat="1" ht="65.099999999999994" customHeight="1" x14ac:dyDescent="0.3">
      <c r="A844" s="13">
        <v>834</v>
      </c>
      <c r="B844" s="406"/>
      <c r="C844" s="403"/>
      <c r="D844" s="82" t="s">
        <v>14</v>
      </c>
      <c r="E844" s="81" t="s">
        <v>207</v>
      </c>
      <c r="F844" s="83" t="s">
        <v>2079</v>
      </c>
      <c r="G844" s="469"/>
      <c r="H844" s="55"/>
      <c r="I844" s="55"/>
      <c r="J844" s="56"/>
      <c r="K844" s="388"/>
      <c r="L844" s="51">
        <v>4132828.5901067103</v>
      </c>
      <c r="M844" s="51">
        <v>4132828.5901067103</v>
      </c>
      <c r="N844" s="51">
        <v>4132828.5901067103</v>
      </c>
      <c r="O844" s="51">
        <v>4132828.5901067103</v>
      </c>
      <c r="P844" s="51">
        <v>4132828.5901067103</v>
      </c>
      <c r="Q844" s="51">
        <v>4132828.5901067103</v>
      </c>
      <c r="R844" s="51">
        <v>4132828.5901067103</v>
      </c>
      <c r="S844" s="51">
        <v>4132828.5901067103</v>
      </c>
      <c r="T844" s="51">
        <v>4132828.5901067103</v>
      </c>
    </row>
    <row r="845" spans="1:20" s="34" customFormat="1" ht="65.099999999999994" customHeight="1" x14ac:dyDescent="0.3">
      <c r="A845" s="13">
        <v>835</v>
      </c>
      <c r="B845" s="406"/>
      <c r="C845" s="403"/>
      <c r="D845" s="82" t="s">
        <v>14</v>
      </c>
      <c r="E845" s="81" t="s">
        <v>207</v>
      </c>
      <c r="F845" s="83" t="s">
        <v>2081</v>
      </c>
      <c r="G845" s="469"/>
      <c r="H845" s="55"/>
      <c r="I845" s="55"/>
      <c r="J845" s="56"/>
      <c r="K845" s="388"/>
      <c r="L845" s="51">
        <v>4027704.9719253844</v>
      </c>
      <c r="M845" s="51">
        <v>4027704.9719253844</v>
      </c>
      <c r="N845" s="51">
        <v>4027704.9719253844</v>
      </c>
      <c r="O845" s="51">
        <v>4027704.9719253844</v>
      </c>
      <c r="P845" s="51">
        <v>4027704.9719253844</v>
      </c>
      <c r="Q845" s="51">
        <v>4027704.9719253844</v>
      </c>
      <c r="R845" s="51">
        <v>4027704.9719253844</v>
      </c>
      <c r="S845" s="51">
        <v>4027704.9719253844</v>
      </c>
      <c r="T845" s="51">
        <v>4027704.9719253844</v>
      </c>
    </row>
    <row r="846" spans="1:20" s="34" customFormat="1" ht="65.099999999999994" customHeight="1" x14ac:dyDescent="0.3">
      <c r="A846" s="13">
        <v>836</v>
      </c>
      <c r="B846" s="406"/>
      <c r="C846" s="403"/>
      <c r="D846" s="82" t="s">
        <v>14</v>
      </c>
      <c r="E846" s="81" t="s">
        <v>207</v>
      </c>
      <c r="F846" s="83" t="s">
        <v>2081</v>
      </c>
      <c r="G846" s="469"/>
      <c r="H846" s="55"/>
      <c r="I846" s="55"/>
      <c r="J846" s="56"/>
      <c r="K846" s="388"/>
      <c r="L846" s="51">
        <v>3910705.539698571</v>
      </c>
      <c r="M846" s="51">
        <v>3910705.539698571</v>
      </c>
      <c r="N846" s="51">
        <v>3910705.539698571</v>
      </c>
      <c r="O846" s="51">
        <v>3910705.539698571</v>
      </c>
      <c r="P846" s="51">
        <v>3910705.539698571</v>
      </c>
      <c r="Q846" s="51">
        <v>3910705.539698571</v>
      </c>
      <c r="R846" s="51">
        <v>3910705.539698571</v>
      </c>
      <c r="S846" s="51">
        <v>3910705.539698571</v>
      </c>
      <c r="T846" s="51">
        <v>3910705.539698571</v>
      </c>
    </row>
    <row r="847" spans="1:20" s="34" customFormat="1" ht="65.099999999999994" customHeight="1" x14ac:dyDescent="0.3">
      <c r="A847" s="13">
        <v>837</v>
      </c>
      <c r="B847" s="406"/>
      <c r="C847" s="403"/>
      <c r="D847" s="82" t="s">
        <v>14</v>
      </c>
      <c r="E847" s="81" t="s">
        <v>207</v>
      </c>
      <c r="F847" s="83" t="s">
        <v>2082</v>
      </c>
      <c r="G847" s="469"/>
      <c r="H847" s="55"/>
      <c r="I847" s="55"/>
      <c r="J847" s="56"/>
      <c r="K847" s="388"/>
      <c r="L847" s="51">
        <v>3824874.1207573898</v>
      </c>
      <c r="M847" s="51">
        <v>3824874.1207573898</v>
      </c>
      <c r="N847" s="51">
        <v>3824874.1207573898</v>
      </c>
      <c r="O847" s="51">
        <v>3824874.1207573898</v>
      </c>
      <c r="P847" s="51">
        <v>3824874.1207573898</v>
      </c>
      <c r="Q847" s="51">
        <v>3824874.1207573898</v>
      </c>
      <c r="R847" s="51">
        <v>3824874.1207573898</v>
      </c>
      <c r="S847" s="51">
        <v>3824874.1207573898</v>
      </c>
      <c r="T847" s="51">
        <v>3824874.1207573898</v>
      </c>
    </row>
    <row r="848" spans="1:20" s="34" customFormat="1" ht="65.099999999999994" customHeight="1" x14ac:dyDescent="0.3">
      <c r="A848" s="13">
        <v>838</v>
      </c>
      <c r="B848" s="406"/>
      <c r="C848" s="403" t="s">
        <v>2085</v>
      </c>
      <c r="D848" s="82" t="s">
        <v>14</v>
      </c>
      <c r="E848" s="81" t="s">
        <v>207</v>
      </c>
      <c r="F848" s="83" t="s">
        <v>2076</v>
      </c>
      <c r="G848" s="469"/>
      <c r="H848" s="55"/>
      <c r="I848" s="55"/>
      <c r="J848" s="56"/>
      <c r="K848" s="388"/>
      <c r="L848" s="51">
        <v>4461911.5699184807</v>
      </c>
      <c r="M848" s="51">
        <v>4461911.5699184807</v>
      </c>
      <c r="N848" s="51">
        <v>4461911.5699184807</v>
      </c>
      <c r="O848" s="51">
        <v>4461911.5699184807</v>
      </c>
      <c r="P848" s="51">
        <v>4461911.5699184807</v>
      </c>
      <c r="Q848" s="51">
        <v>4461911.5699184807</v>
      </c>
      <c r="R848" s="51">
        <v>4461911.5699184807</v>
      </c>
      <c r="S848" s="51">
        <v>4461911.5699184807</v>
      </c>
      <c r="T848" s="51">
        <v>4461911.5699184807</v>
      </c>
    </row>
    <row r="849" spans="1:20" s="34" customFormat="1" ht="65.099999999999994" customHeight="1" x14ac:dyDescent="0.3">
      <c r="A849" s="13">
        <v>839</v>
      </c>
      <c r="B849" s="406"/>
      <c r="C849" s="403"/>
      <c r="D849" s="82" t="s">
        <v>14</v>
      </c>
      <c r="E849" s="81" t="s">
        <v>207</v>
      </c>
      <c r="F849" s="83" t="s">
        <v>2077</v>
      </c>
      <c r="G849" s="469"/>
      <c r="H849" s="55"/>
      <c r="I849" s="55"/>
      <c r="J849" s="56"/>
      <c r="K849" s="388"/>
      <c r="L849" s="51">
        <v>4311691.3516640952</v>
      </c>
      <c r="M849" s="51">
        <v>4311691.3516640952</v>
      </c>
      <c r="N849" s="51">
        <v>4311691.3516640952</v>
      </c>
      <c r="O849" s="51">
        <v>4311691.3516640952</v>
      </c>
      <c r="P849" s="51">
        <v>4311691.3516640952</v>
      </c>
      <c r="Q849" s="51">
        <v>4311691.3516640952</v>
      </c>
      <c r="R849" s="51">
        <v>4311691.3516640952</v>
      </c>
      <c r="S849" s="51">
        <v>4311691.3516640952</v>
      </c>
      <c r="T849" s="51">
        <v>4311691.3516640952</v>
      </c>
    </row>
    <row r="850" spans="1:20" s="34" customFormat="1" ht="65.099999999999994" customHeight="1" x14ac:dyDescent="0.3">
      <c r="A850" s="13">
        <v>840</v>
      </c>
      <c r="B850" s="406"/>
      <c r="C850" s="403"/>
      <c r="D850" s="82" t="s">
        <v>14</v>
      </c>
      <c r="E850" s="81" t="s">
        <v>207</v>
      </c>
      <c r="F850" s="83" t="s">
        <v>2084</v>
      </c>
      <c r="G850" s="469"/>
      <c r="H850" s="55"/>
      <c r="I850" s="55"/>
      <c r="J850" s="56"/>
      <c r="K850" s="388"/>
      <c r="L850" s="51">
        <v>4186504.8014434311</v>
      </c>
      <c r="M850" s="51">
        <v>4186504.8014434311</v>
      </c>
      <c r="N850" s="51">
        <v>4186504.8014434311</v>
      </c>
      <c r="O850" s="51">
        <v>4186504.8014434311</v>
      </c>
      <c r="P850" s="51">
        <v>4186504.8014434311</v>
      </c>
      <c r="Q850" s="51">
        <v>4186504.8014434311</v>
      </c>
      <c r="R850" s="51">
        <v>4186504.8014434311</v>
      </c>
      <c r="S850" s="51">
        <v>4186504.8014434311</v>
      </c>
      <c r="T850" s="51">
        <v>4186504.8014434311</v>
      </c>
    </row>
    <row r="851" spans="1:20" s="34" customFormat="1" ht="65.099999999999994" customHeight="1" x14ac:dyDescent="0.3">
      <c r="A851" s="13">
        <v>841</v>
      </c>
      <c r="B851" s="406"/>
      <c r="C851" s="403"/>
      <c r="D851" s="82" t="s">
        <v>14</v>
      </c>
      <c r="E851" s="81" t="s">
        <v>207</v>
      </c>
      <c r="F851" s="83" t="s">
        <v>2078</v>
      </c>
      <c r="G851" s="469"/>
      <c r="H851" s="55"/>
      <c r="I851" s="55"/>
      <c r="J851" s="56"/>
      <c r="K851" s="388"/>
      <c r="L851" s="51">
        <v>4084271.8502710322</v>
      </c>
      <c r="M851" s="51">
        <v>4084271.8502710322</v>
      </c>
      <c r="N851" s="51">
        <v>4084271.8502710322</v>
      </c>
      <c r="O851" s="51">
        <v>4084271.8502710322</v>
      </c>
      <c r="P851" s="51">
        <v>4084271.8502710322</v>
      </c>
      <c r="Q851" s="51">
        <v>4084271.8502710322</v>
      </c>
      <c r="R851" s="51">
        <v>4084271.8502710322</v>
      </c>
      <c r="S851" s="51">
        <v>4084271.8502710322</v>
      </c>
      <c r="T851" s="51">
        <v>4084271.8502710322</v>
      </c>
    </row>
    <row r="852" spans="1:20" s="34" customFormat="1" ht="65.099999999999994" customHeight="1" x14ac:dyDescent="0.3">
      <c r="A852" s="13">
        <v>842</v>
      </c>
      <c r="B852" s="406"/>
      <c r="C852" s="403"/>
      <c r="D852" s="82" t="s">
        <v>14</v>
      </c>
      <c r="E852" s="81" t="s">
        <v>207</v>
      </c>
      <c r="F852" s="83" t="s">
        <v>2079</v>
      </c>
      <c r="G852" s="469"/>
      <c r="H852" s="55"/>
      <c r="I852" s="55"/>
      <c r="J852" s="56"/>
      <c r="K852" s="388"/>
      <c r="L852" s="51">
        <v>4032240.8357859282</v>
      </c>
      <c r="M852" s="51">
        <v>4032240.8357859282</v>
      </c>
      <c r="N852" s="51">
        <v>4032240.8357859282</v>
      </c>
      <c r="O852" s="51">
        <v>4032240.8357859282</v>
      </c>
      <c r="P852" s="51">
        <v>4032240.8357859282</v>
      </c>
      <c r="Q852" s="51">
        <v>4032240.8357859282</v>
      </c>
      <c r="R852" s="51">
        <v>4032240.8357859282</v>
      </c>
      <c r="S852" s="51">
        <v>4032240.8357859282</v>
      </c>
      <c r="T852" s="51">
        <v>4032240.8357859282</v>
      </c>
    </row>
    <row r="853" spans="1:20" s="34" customFormat="1" ht="65.099999999999994" customHeight="1" x14ac:dyDescent="0.3">
      <c r="A853" s="13">
        <v>843</v>
      </c>
      <c r="B853" s="406"/>
      <c r="C853" s="403"/>
      <c r="D853" s="82" t="s">
        <v>14</v>
      </c>
      <c r="E853" s="81" t="s">
        <v>207</v>
      </c>
      <c r="F853" s="83" t="s">
        <v>2080</v>
      </c>
      <c r="G853" s="469"/>
      <c r="H853" s="55"/>
      <c r="I853" s="55"/>
      <c r="J853" s="56"/>
      <c r="K853" s="388"/>
      <c r="L853" s="51">
        <v>3905037.7696944349</v>
      </c>
      <c r="M853" s="51">
        <v>3905037.7696944349</v>
      </c>
      <c r="N853" s="51">
        <v>3905037.7696944349</v>
      </c>
      <c r="O853" s="51">
        <v>3905037.7696944349</v>
      </c>
      <c r="P853" s="51">
        <v>3905037.7696944349</v>
      </c>
      <c r="Q853" s="51">
        <v>3905037.7696944349</v>
      </c>
      <c r="R853" s="51">
        <v>3905037.7696944349</v>
      </c>
      <c r="S853" s="51">
        <v>3905037.7696944349</v>
      </c>
      <c r="T853" s="51">
        <v>3905037.7696944349</v>
      </c>
    </row>
    <row r="854" spans="1:20" s="34" customFormat="1" ht="65.099999999999994" customHeight="1" x14ac:dyDescent="0.3">
      <c r="A854" s="13">
        <v>844</v>
      </c>
      <c r="B854" s="406"/>
      <c r="C854" s="403"/>
      <c r="D854" s="82" t="s">
        <v>14</v>
      </c>
      <c r="E854" s="81" t="s">
        <v>207</v>
      </c>
      <c r="F854" s="83" t="s">
        <v>2081</v>
      </c>
      <c r="G854" s="469"/>
      <c r="H854" s="55"/>
      <c r="I854" s="55"/>
      <c r="J854" s="56"/>
      <c r="K854" s="388"/>
      <c r="L854" s="51">
        <v>3799189.9013067987</v>
      </c>
      <c r="M854" s="51">
        <v>3799189.9013067987</v>
      </c>
      <c r="N854" s="51">
        <v>3799189.9013067987</v>
      </c>
      <c r="O854" s="51">
        <v>3799189.9013067987</v>
      </c>
      <c r="P854" s="51">
        <v>3799189.9013067987</v>
      </c>
      <c r="Q854" s="51">
        <v>3799189.9013067987</v>
      </c>
      <c r="R854" s="51">
        <v>3799189.9013067987</v>
      </c>
      <c r="S854" s="51">
        <v>3799189.9013067987</v>
      </c>
      <c r="T854" s="51">
        <v>3799189.9013067987</v>
      </c>
    </row>
    <row r="855" spans="1:20" s="34" customFormat="1" ht="65.099999999999994" customHeight="1" x14ac:dyDescent="0.3">
      <c r="A855" s="13">
        <v>845</v>
      </c>
      <c r="B855" s="406"/>
      <c r="C855" s="403"/>
      <c r="D855" s="82" t="s">
        <v>14</v>
      </c>
      <c r="E855" s="81" t="s">
        <v>207</v>
      </c>
      <c r="F855" s="83" t="s">
        <v>2082</v>
      </c>
      <c r="G855" s="469"/>
      <c r="H855" s="55"/>
      <c r="I855" s="55"/>
      <c r="J855" s="56"/>
      <c r="K855" s="388"/>
      <c r="L855" s="51">
        <v>3712608.2574371481</v>
      </c>
      <c r="M855" s="51">
        <v>3712608.2574371481</v>
      </c>
      <c r="N855" s="51">
        <v>3712608.2574371481</v>
      </c>
      <c r="O855" s="51">
        <v>3712608.2574371481</v>
      </c>
      <c r="P855" s="51">
        <v>3712608.2574371481</v>
      </c>
      <c r="Q855" s="51">
        <v>3712608.2574371481</v>
      </c>
      <c r="R855" s="51">
        <v>3712608.2574371481</v>
      </c>
      <c r="S855" s="51">
        <v>3712608.2574371481</v>
      </c>
      <c r="T855" s="51">
        <v>3712608.2574371481</v>
      </c>
    </row>
    <row r="856" spans="1:20" s="34" customFormat="1" ht="65.099999999999994" customHeight="1" x14ac:dyDescent="0.3">
      <c r="A856" s="13">
        <v>846</v>
      </c>
      <c r="B856" s="406"/>
      <c r="C856" s="403" t="s">
        <v>2086</v>
      </c>
      <c r="D856" s="82" t="s">
        <v>14</v>
      </c>
      <c r="E856" s="81" t="s">
        <v>207</v>
      </c>
      <c r="F856" s="83" t="s">
        <v>1953</v>
      </c>
      <c r="G856" s="469"/>
      <c r="H856" s="55"/>
      <c r="I856" s="55"/>
      <c r="J856" s="56"/>
      <c r="K856" s="388"/>
      <c r="L856" s="51">
        <v>4386952.1481009368</v>
      </c>
      <c r="M856" s="51">
        <v>4386952.1481009368</v>
      </c>
      <c r="N856" s="51">
        <v>4386952.1481009368</v>
      </c>
      <c r="O856" s="51">
        <v>4386952.1481009368</v>
      </c>
      <c r="P856" s="51">
        <v>4386952.1481009368</v>
      </c>
      <c r="Q856" s="51">
        <v>4386952.1481009368</v>
      </c>
      <c r="R856" s="51">
        <v>4386952.1481009368</v>
      </c>
      <c r="S856" s="51">
        <v>4386952.1481009368</v>
      </c>
      <c r="T856" s="51">
        <v>4386952.1481009368</v>
      </c>
    </row>
    <row r="857" spans="1:20" s="34" customFormat="1" ht="65.099999999999994" customHeight="1" x14ac:dyDescent="0.3">
      <c r="A857" s="13">
        <v>847</v>
      </c>
      <c r="B857" s="406"/>
      <c r="C857" s="403"/>
      <c r="D857" s="82" t="s">
        <v>14</v>
      </c>
      <c r="E857" s="81" t="s">
        <v>207</v>
      </c>
      <c r="F857" s="83" t="s">
        <v>1954</v>
      </c>
      <c r="G857" s="469"/>
      <c r="H857" s="55"/>
      <c r="I857" s="55"/>
      <c r="J857" s="56"/>
      <c r="K857" s="388"/>
      <c r="L857" s="51">
        <v>4231074.9099774705</v>
      </c>
      <c r="M857" s="51">
        <v>4231074.9099774705</v>
      </c>
      <c r="N857" s="51">
        <v>4231074.9099774705</v>
      </c>
      <c r="O857" s="51">
        <v>4231074.9099774705</v>
      </c>
      <c r="P857" s="51">
        <v>4231074.9099774705</v>
      </c>
      <c r="Q857" s="51">
        <v>4231074.9099774705</v>
      </c>
      <c r="R857" s="51">
        <v>4231074.9099774705</v>
      </c>
      <c r="S857" s="51">
        <v>4231074.9099774705</v>
      </c>
      <c r="T857" s="51">
        <v>4231074.9099774705</v>
      </c>
    </row>
    <row r="858" spans="1:20" s="34" customFormat="1" ht="65.099999999999994" customHeight="1" x14ac:dyDescent="0.3">
      <c r="A858" s="13">
        <v>848</v>
      </c>
      <c r="B858" s="406"/>
      <c r="C858" s="403"/>
      <c r="D858" s="82" t="s">
        <v>14</v>
      </c>
      <c r="E858" s="81" t="s">
        <v>207</v>
      </c>
      <c r="F858" s="83" t="s">
        <v>1955</v>
      </c>
      <c r="G858" s="469"/>
      <c r="H858" s="55"/>
      <c r="I858" s="55"/>
      <c r="J858" s="56"/>
      <c r="K858" s="388"/>
      <c r="L858" s="51">
        <v>4112077.7460520002</v>
      </c>
      <c r="M858" s="51">
        <v>4112077.7460520002</v>
      </c>
      <c r="N858" s="51">
        <v>4112077.7460520002</v>
      </c>
      <c r="O858" s="51">
        <v>4112077.7460520002</v>
      </c>
      <c r="P858" s="51">
        <v>4112077.7460520002</v>
      </c>
      <c r="Q858" s="51">
        <v>4112077.7460520002</v>
      </c>
      <c r="R858" s="51">
        <v>4112077.7460520002</v>
      </c>
      <c r="S858" s="51">
        <v>4112077.7460520002</v>
      </c>
      <c r="T858" s="51">
        <v>4112077.7460520002</v>
      </c>
    </row>
    <row r="859" spans="1:20" s="34" customFormat="1" ht="65.099999999999994" customHeight="1" x14ac:dyDescent="0.3">
      <c r="A859" s="13">
        <v>849</v>
      </c>
      <c r="B859" s="406"/>
      <c r="C859" s="403"/>
      <c r="D859" s="82" t="s">
        <v>14</v>
      </c>
      <c r="E859" s="81" t="s">
        <v>207</v>
      </c>
      <c r="F859" s="83" t="s">
        <v>1956</v>
      </c>
      <c r="G859" s="469"/>
      <c r="H859" s="55"/>
      <c r="I859" s="55"/>
      <c r="J859" s="56"/>
      <c r="K859" s="388"/>
      <c r="L859" s="51">
        <v>4041094.1465677982</v>
      </c>
      <c r="M859" s="51">
        <v>4041094.1465677982</v>
      </c>
      <c r="N859" s="51">
        <v>4041094.1465677982</v>
      </c>
      <c r="O859" s="51">
        <v>4041094.1465677982</v>
      </c>
      <c r="P859" s="51">
        <v>4041094.1465677982</v>
      </c>
      <c r="Q859" s="51">
        <v>4041094.1465677982</v>
      </c>
      <c r="R859" s="51">
        <v>4041094.1465677982</v>
      </c>
      <c r="S859" s="51">
        <v>4041094.1465677982</v>
      </c>
      <c r="T859" s="51">
        <v>4041094.1465677982</v>
      </c>
    </row>
    <row r="860" spans="1:20" s="34" customFormat="1" ht="65.099999999999994" customHeight="1" x14ac:dyDescent="0.3">
      <c r="A860" s="13">
        <v>850</v>
      </c>
      <c r="B860" s="406"/>
      <c r="C860" s="403"/>
      <c r="D860" s="82" t="s">
        <v>14</v>
      </c>
      <c r="E860" s="81" t="s">
        <v>207</v>
      </c>
      <c r="F860" s="83" t="s">
        <v>2087</v>
      </c>
      <c r="G860" s="469"/>
      <c r="H860" s="55"/>
      <c r="I860" s="55"/>
      <c r="J860" s="56"/>
      <c r="K860" s="388"/>
      <c r="L860" s="51">
        <v>3975035.3969332608</v>
      </c>
      <c r="M860" s="51">
        <v>3975035.3969332608</v>
      </c>
      <c r="N860" s="51">
        <v>3975035.3969332608</v>
      </c>
      <c r="O860" s="51">
        <v>3975035.3969332608</v>
      </c>
      <c r="P860" s="51">
        <v>3975035.3969332608</v>
      </c>
      <c r="Q860" s="51">
        <v>3975035.3969332608</v>
      </c>
      <c r="R860" s="51">
        <v>3975035.3969332608</v>
      </c>
      <c r="S860" s="51">
        <v>3975035.3969332608</v>
      </c>
      <c r="T860" s="51">
        <v>3975035.3969332608</v>
      </c>
    </row>
    <row r="861" spans="1:20" s="34" customFormat="1" ht="65.099999999999994" customHeight="1" x14ac:dyDescent="0.3">
      <c r="A861" s="13">
        <v>851</v>
      </c>
      <c r="B861" s="406"/>
      <c r="C861" s="403"/>
      <c r="D861" s="82" t="s">
        <v>14</v>
      </c>
      <c r="E861" s="81" t="s">
        <v>207</v>
      </c>
      <c r="F861" s="83" t="s">
        <v>2088</v>
      </c>
      <c r="G861" s="469"/>
      <c r="H861" s="55"/>
      <c r="I861" s="55"/>
      <c r="J861" s="56"/>
      <c r="K861" s="388"/>
      <c r="L861" s="51">
        <v>3843322.7931319401</v>
      </c>
      <c r="M861" s="51">
        <v>3843322.7931319401</v>
      </c>
      <c r="N861" s="51">
        <v>3843322.7931319401</v>
      </c>
      <c r="O861" s="51">
        <v>3843322.7931319401</v>
      </c>
      <c r="P861" s="51">
        <v>3843322.7931319401</v>
      </c>
      <c r="Q861" s="51">
        <v>3843322.7931319401</v>
      </c>
      <c r="R861" s="51">
        <v>3843322.7931319401</v>
      </c>
      <c r="S861" s="51">
        <v>3843322.7931319401</v>
      </c>
      <c r="T861" s="51">
        <v>3843322.7931319401</v>
      </c>
    </row>
    <row r="862" spans="1:20" s="34" customFormat="1" ht="65.099999999999994" customHeight="1" x14ac:dyDescent="0.3">
      <c r="A862" s="13">
        <v>852</v>
      </c>
      <c r="B862" s="406"/>
      <c r="C862" s="403"/>
      <c r="D862" s="82" t="s">
        <v>14</v>
      </c>
      <c r="E862" s="81" t="s">
        <v>207</v>
      </c>
      <c r="F862" s="83" t="s">
        <v>2089</v>
      </c>
      <c r="G862" s="469"/>
      <c r="H862" s="55"/>
      <c r="I862" s="55"/>
      <c r="J862" s="56"/>
      <c r="K862" s="388"/>
      <c r="L862" s="51">
        <v>3742199.1918350719</v>
      </c>
      <c r="M862" s="51">
        <v>3742199.1918350719</v>
      </c>
      <c r="N862" s="51">
        <v>3742199.1918350719</v>
      </c>
      <c r="O862" s="51">
        <v>3742199.1918350719</v>
      </c>
      <c r="P862" s="51">
        <v>3742199.1918350719</v>
      </c>
      <c r="Q862" s="51">
        <v>3742199.1918350719</v>
      </c>
      <c r="R862" s="51">
        <v>3742199.1918350719</v>
      </c>
      <c r="S862" s="51">
        <v>3742199.1918350719</v>
      </c>
      <c r="T862" s="51">
        <v>3742199.1918350719</v>
      </c>
    </row>
    <row r="863" spans="1:20" s="34" customFormat="1" ht="65.099999999999994" customHeight="1" x14ac:dyDescent="0.3">
      <c r="A863" s="13">
        <v>853</v>
      </c>
      <c r="B863" s="406"/>
      <c r="C863" s="403"/>
      <c r="D863" s="82" t="s">
        <v>14</v>
      </c>
      <c r="E863" s="81" t="s">
        <v>207</v>
      </c>
      <c r="F863" s="83" t="s">
        <v>2090</v>
      </c>
      <c r="G863" s="469"/>
      <c r="H863" s="55"/>
      <c r="I863" s="55"/>
      <c r="J863" s="56"/>
      <c r="K863" s="388"/>
      <c r="L863" s="51">
        <v>3679834.4520124993</v>
      </c>
      <c r="M863" s="51">
        <v>3679834.4520124993</v>
      </c>
      <c r="N863" s="51">
        <v>3679834.4520124993</v>
      </c>
      <c r="O863" s="51">
        <v>3679834.4520124993</v>
      </c>
      <c r="P863" s="51">
        <v>3679834.4520124993</v>
      </c>
      <c r="Q863" s="51">
        <v>3679834.4520124993</v>
      </c>
      <c r="R863" s="51">
        <v>3679834.4520124993</v>
      </c>
      <c r="S863" s="51">
        <v>3679834.4520124993</v>
      </c>
      <c r="T863" s="51">
        <v>3679834.4520124993</v>
      </c>
    </row>
    <row r="864" spans="1:20" s="34" customFormat="1" ht="65.099999999999994" customHeight="1" x14ac:dyDescent="0.3">
      <c r="A864" s="13">
        <v>854</v>
      </c>
      <c r="B864" s="406"/>
      <c r="C864" s="403" t="s">
        <v>2091</v>
      </c>
      <c r="D864" s="82" t="s">
        <v>14</v>
      </c>
      <c r="E864" s="81" t="s">
        <v>207</v>
      </c>
      <c r="F864" s="83" t="s">
        <v>1953</v>
      </c>
      <c r="G864" s="469"/>
      <c r="H864" s="55"/>
      <c r="I864" s="55"/>
      <c r="J864" s="56"/>
      <c r="K864" s="388"/>
      <c r="L864" s="51">
        <v>4319259.3909499776</v>
      </c>
      <c r="M864" s="51">
        <v>4319259.3909499776</v>
      </c>
      <c r="N864" s="51">
        <v>4319259.3909499776</v>
      </c>
      <c r="O864" s="51">
        <v>4319259.3909499776</v>
      </c>
      <c r="P864" s="51">
        <v>4319259.3909499776</v>
      </c>
      <c r="Q864" s="51">
        <v>4319259.3909499776</v>
      </c>
      <c r="R864" s="51">
        <v>4319259.3909499776</v>
      </c>
      <c r="S864" s="51">
        <v>4319259.3909499776</v>
      </c>
      <c r="T864" s="51">
        <v>4319259.3909499776</v>
      </c>
    </row>
    <row r="865" spans="1:20" s="34" customFormat="1" ht="65.099999999999994" customHeight="1" x14ac:dyDescent="0.3">
      <c r="A865" s="13">
        <v>855</v>
      </c>
      <c r="B865" s="406"/>
      <c r="C865" s="403"/>
      <c r="D865" s="82" t="s">
        <v>14</v>
      </c>
      <c r="E865" s="81" t="s">
        <v>207</v>
      </c>
      <c r="F865" s="83" t="s">
        <v>1954</v>
      </c>
      <c r="G865" s="469"/>
      <c r="H865" s="55"/>
      <c r="I865" s="55"/>
      <c r="J865" s="56"/>
      <c r="K865" s="388"/>
      <c r="L865" s="51">
        <v>4170151.4285416068</v>
      </c>
      <c r="M865" s="51">
        <v>4170151.4285416068</v>
      </c>
      <c r="N865" s="51">
        <v>4170151.4285416068</v>
      </c>
      <c r="O865" s="51">
        <v>4170151.4285416068</v>
      </c>
      <c r="P865" s="51">
        <v>4170151.4285416068</v>
      </c>
      <c r="Q865" s="51">
        <v>4170151.4285416068</v>
      </c>
      <c r="R865" s="51">
        <v>4170151.4285416068</v>
      </c>
      <c r="S865" s="51">
        <v>4170151.4285416068</v>
      </c>
      <c r="T865" s="51">
        <v>4170151.4285416068</v>
      </c>
    </row>
    <row r="866" spans="1:20" s="34" customFormat="1" ht="65.099999999999994" customHeight="1" x14ac:dyDescent="0.3">
      <c r="A866" s="13">
        <v>856</v>
      </c>
      <c r="B866" s="406"/>
      <c r="C866" s="403"/>
      <c r="D866" s="82" t="s">
        <v>14</v>
      </c>
      <c r="E866" s="81" t="s">
        <v>207</v>
      </c>
      <c r="F866" s="83" t="s">
        <v>1955</v>
      </c>
      <c r="G866" s="469"/>
      <c r="H866" s="55"/>
      <c r="I866" s="55"/>
      <c r="J866" s="56"/>
      <c r="K866" s="388"/>
      <c r="L866" s="51">
        <v>4067025.1210133955</v>
      </c>
      <c r="M866" s="51">
        <v>4067025.1210133955</v>
      </c>
      <c r="N866" s="51">
        <v>4067025.1210133955</v>
      </c>
      <c r="O866" s="51">
        <v>4067025.1210133955</v>
      </c>
      <c r="P866" s="51">
        <v>4067025.1210133955</v>
      </c>
      <c r="Q866" s="51">
        <v>4067025.1210133955</v>
      </c>
      <c r="R866" s="51">
        <v>4067025.1210133955</v>
      </c>
      <c r="S866" s="51">
        <v>4067025.1210133955</v>
      </c>
      <c r="T866" s="51">
        <v>4067025.1210133955</v>
      </c>
    </row>
    <row r="867" spans="1:20" s="34" customFormat="1" ht="65.099999999999994" customHeight="1" x14ac:dyDescent="0.3">
      <c r="A867" s="13">
        <v>857</v>
      </c>
      <c r="B867" s="406"/>
      <c r="C867" s="403"/>
      <c r="D867" s="82" t="s">
        <v>14</v>
      </c>
      <c r="E867" s="81" t="s">
        <v>207</v>
      </c>
      <c r="F867" s="83" t="s">
        <v>1956</v>
      </c>
      <c r="G867" s="469"/>
      <c r="H867" s="55"/>
      <c r="I867" s="55"/>
      <c r="J867" s="56"/>
      <c r="K867" s="388"/>
      <c r="L867" s="51">
        <v>3986233.5333856805</v>
      </c>
      <c r="M867" s="51">
        <v>3986233.5333856805</v>
      </c>
      <c r="N867" s="51">
        <v>3986233.5333856805</v>
      </c>
      <c r="O867" s="51">
        <v>3986233.5333856805</v>
      </c>
      <c r="P867" s="51">
        <v>3986233.5333856805</v>
      </c>
      <c r="Q867" s="51">
        <v>3986233.5333856805</v>
      </c>
      <c r="R867" s="51">
        <v>3986233.5333856805</v>
      </c>
      <c r="S867" s="51">
        <v>3986233.5333856805</v>
      </c>
      <c r="T867" s="51">
        <v>3986233.5333856805</v>
      </c>
    </row>
    <row r="868" spans="1:20" s="34" customFormat="1" ht="65.099999999999994" customHeight="1" x14ac:dyDescent="0.3">
      <c r="A868" s="13">
        <v>858</v>
      </c>
      <c r="B868" s="406"/>
      <c r="C868" s="403"/>
      <c r="D868" s="82" t="s">
        <v>14</v>
      </c>
      <c r="E868" s="81" t="s">
        <v>207</v>
      </c>
      <c r="F868" s="83" t="s">
        <v>2087</v>
      </c>
      <c r="G868" s="469"/>
      <c r="H868" s="55"/>
      <c r="I868" s="55"/>
      <c r="J868" s="56"/>
      <c r="K868" s="388"/>
      <c r="L868" s="51">
        <v>3922385.4747047382</v>
      </c>
      <c r="M868" s="51">
        <v>3922385.4747047382</v>
      </c>
      <c r="N868" s="51">
        <v>3922385.4747047382</v>
      </c>
      <c r="O868" s="51">
        <v>3922385.4747047382</v>
      </c>
      <c r="P868" s="51">
        <v>3922385.4747047382</v>
      </c>
      <c r="Q868" s="51">
        <v>3922385.4747047382</v>
      </c>
      <c r="R868" s="51">
        <v>3922385.4747047382</v>
      </c>
      <c r="S868" s="51">
        <v>3922385.4747047382</v>
      </c>
      <c r="T868" s="51">
        <v>3922385.4747047382</v>
      </c>
    </row>
    <row r="869" spans="1:20" s="34" customFormat="1" ht="65.099999999999994" customHeight="1" x14ac:dyDescent="0.3">
      <c r="A869" s="13">
        <v>859</v>
      </c>
      <c r="B869" s="406"/>
      <c r="C869" s="403"/>
      <c r="D869" s="82" t="s">
        <v>14</v>
      </c>
      <c r="E869" s="81" t="s">
        <v>207</v>
      </c>
      <c r="F869" s="83" t="s">
        <v>2088</v>
      </c>
      <c r="G869" s="469"/>
      <c r="H869" s="55"/>
      <c r="I869" s="55"/>
      <c r="J869" s="56"/>
      <c r="K869" s="388"/>
      <c r="L869" s="51">
        <v>3795937.8631262681</v>
      </c>
      <c r="M869" s="51">
        <v>3795937.8631262681</v>
      </c>
      <c r="N869" s="51">
        <v>3795937.8631262681</v>
      </c>
      <c r="O869" s="51">
        <v>3795937.8631262681</v>
      </c>
      <c r="P869" s="51">
        <v>3795937.8631262681</v>
      </c>
      <c r="Q869" s="51">
        <v>3795937.8631262681</v>
      </c>
      <c r="R869" s="51">
        <v>3795937.8631262681</v>
      </c>
      <c r="S869" s="51">
        <v>3795937.8631262681</v>
      </c>
      <c r="T869" s="51">
        <v>3795937.8631262681</v>
      </c>
    </row>
    <row r="870" spans="1:20" s="34" customFormat="1" ht="65.099999999999994" customHeight="1" x14ac:dyDescent="0.3">
      <c r="A870" s="13">
        <v>860</v>
      </c>
      <c r="B870" s="406"/>
      <c r="C870" s="403"/>
      <c r="D870" s="82" t="s">
        <v>14</v>
      </c>
      <c r="E870" s="81" t="s">
        <v>207</v>
      </c>
      <c r="F870" s="83" t="s">
        <v>2089</v>
      </c>
      <c r="G870" s="469"/>
      <c r="H870" s="55"/>
      <c r="I870" s="55"/>
      <c r="J870" s="56"/>
      <c r="K870" s="388"/>
      <c r="L870" s="51">
        <v>3713730.2660763916</v>
      </c>
      <c r="M870" s="51">
        <v>3713730.2660763916</v>
      </c>
      <c r="N870" s="51">
        <v>3713730.2660763916</v>
      </c>
      <c r="O870" s="51">
        <v>3713730.2660763916</v>
      </c>
      <c r="P870" s="51">
        <v>3713730.2660763916</v>
      </c>
      <c r="Q870" s="51">
        <v>3713730.2660763916</v>
      </c>
      <c r="R870" s="51">
        <v>3713730.2660763916</v>
      </c>
      <c r="S870" s="51">
        <v>3713730.2660763916</v>
      </c>
      <c r="T870" s="51">
        <v>3713730.2660763916</v>
      </c>
    </row>
    <row r="871" spans="1:20" s="34" customFormat="1" ht="65.099999999999994" customHeight="1" x14ac:dyDescent="0.3">
      <c r="A871" s="13">
        <v>861</v>
      </c>
      <c r="B871" s="406"/>
      <c r="C871" s="403"/>
      <c r="D871" s="82" t="s">
        <v>14</v>
      </c>
      <c r="E871" s="81" t="s">
        <v>207</v>
      </c>
      <c r="F871" s="83" t="s">
        <v>2090</v>
      </c>
      <c r="G871" s="469"/>
      <c r="H871" s="55"/>
      <c r="I871" s="55"/>
      <c r="J871" s="56"/>
      <c r="K871" s="388"/>
      <c r="L871" s="51">
        <v>3637165.0862041847</v>
      </c>
      <c r="M871" s="51">
        <v>3637165.0862041847</v>
      </c>
      <c r="N871" s="51">
        <v>3637165.0862041847</v>
      </c>
      <c r="O871" s="51">
        <v>3637165.0862041847</v>
      </c>
      <c r="P871" s="51">
        <v>3637165.0862041847</v>
      </c>
      <c r="Q871" s="51">
        <v>3637165.0862041847</v>
      </c>
      <c r="R871" s="51">
        <v>3637165.0862041847</v>
      </c>
      <c r="S871" s="51">
        <v>3637165.0862041847</v>
      </c>
      <c r="T871" s="51">
        <v>3637165.0862041847</v>
      </c>
    </row>
    <row r="872" spans="1:20" s="34" customFormat="1" ht="65.099999999999994" customHeight="1" x14ac:dyDescent="0.3">
      <c r="A872" s="13">
        <v>862</v>
      </c>
      <c r="B872" s="406"/>
      <c r="C872" s="403" t="s">
        <v>2092</v>
      </c>
      <c r="D872" s="82" t="s">
        <v>14</v>
      </c>
      <c r="E872" s="81" t="s">
        <v>207</v>
      </c>
      <c r="F872" s="83" t="s">
        <v>1953</v>
      </c>
      <c r="G872" s="469"/>
      <c r="H872" s="55"/>
      <c r="I872" s="55"/>
      <c r="J872" s="56"/>
      <c r="K872" s="388"/>
      <c r="L872" s="51">
        <v>2586586.5261401692</v>
      </c>
      <c r="M872" s="51">
        <v>2586586.5261401692</v>
      </c>
      <c r="N872" s="51">
        <v>2586586.5261401692</v>
      </c>
      <c r="O872" s="51">
        <v>2586586.5261401692</v>
      </c>
      <c r="P872" s="51">
        <v>2586586.5261401692</v>
      </c>
      <c r="Q872" s="51">
        <v>2586586.5261401692</v>
      </c>
      <c r="R872" s="51">
        <v>2586586.5261401692</v>
      </c>
      <c r="S872" s="51">
        <v>2586586.5261401692</v>
      </c>
      <c r="T872" s="51">
        <v>2586586.5261401692</v>
      </c>
    </row>
    <row r="873" spans="1:20" s="34" customFormat="1" ht="65.099999999999994" customHeight="1" x14ac:dyDescent="0.3">
      <c r="A873" s="13">
        <v>863</v>
      </c>
      <c r="B873" s="406"/>
      <c r="C873" s="403"/>
      <c r="D873" s="82" t="s">
        <v>14</v>
      </c>
      <c r="E873" s="81" t="s">
        <v>207</v>
      </c>
      <c r="F873" s="83" t="s">
        <v>1955</v>
      </c>
      <c r="G873" s="469"/>
      <c r="H873" s="55"/>
      <c r="I873" s="55"/>
      <c r="J873" s="56"/>
      <c r="K873" s="388"/>
      <c r="L873" s="51">
        <v>2519189.329113062</v>
      </c>
      <c r="M873" s="51">
        <v>2519189.329113062</v>
      </c>
      <c r="N873" s="51">
        <v>2519189.329113062</v>
      </c>
      <c r="O873" s="51">
        <v>2519189.329113062</v>
      </c>
      <c r="P873" s="51">
        <v>2519189.329113062</v>
      </c>
      <c r="Q873" s="51">
        <v>2519189.329113062</v>
      </c>
      <c r="R873" s="51">
        <v>2519189.329113062</v>
      </c>
      <c r="S873" s="51">
        <v>2519189.329113062</v>
      </c>
      <c r="T873" s="51">
        <v>2519189.329113062</v>
      </c>
    </row>
    <row r="874" spans="1:20" s="34" customFormat="1" ht="65.099999999999994" customHeight="1" x14ac:dyDescent="0.3">
      <c r="A874" s="13">
        <v>864</v>
      </c>
      <c r="B874" s="406"/>
      <c r="C874" s="403"/>
      <c r="D874" s="82" t="s">
        <v>14</v>
      </c>
      <c r="E874" s="81" t="s">
        <v>207</v>
      </c>
      <c r="F874" s="83" t="s">
        <v>1955</v>
      </c>
      <c r="G874" s="469"/>
      <c r="H874" s="55"/>
      <c r="I874" s="55"/>
      <c r="J874" s="56"/>
      <c r="K874" s="388"/>
      <c r="L874" s="51">
        <v>2480097.9790020445</v>
      </c>
      <c r="M874" s="51">
        <v>2480097.9790020445</v>
      </c>
      <c r="N874" s="51">
        <v>2480097.9790020445</v>
      </c>
      <c r="O874" s="51">
        <v>2480097.9790020445</v>
      </c>
      <c r="P874" s="51">
        <v>2480097.9790020445</v>
      </c>
      <c r="Q874" s="51">
        <v>2480097.9790020445</v>
      </c>
      <c r="R874" s="51">
        <v>2480097.9790020445</v>
      </c>
      <c r="S874" s="51">
        <v>2480097.9790020445</v>
      </c>
      <c r="T874" s="51">
        <v>2480097.9790020445</v>
      </c>
    </row>
    <row r="875" spans="1:20" s="34" customFormat="1" ht="65.099999999999994" customHeight="1" x14ac:dyDescent="0.3">
      <c r="A875" s="13">
        <v>865</v>
      </c>
      <c r="B875" s="406"/>
      <c r="C875" s="403"/>
      <c r="D875" s="82" t="s">
        <v>14</v>
      </c>
      <c r="E875" s="81" t="s">
        <v>207</v>
      </c>
      <c r="F875" s="83" t="s">
        <v>1956</v>
      </c>
      <c r="G875" s="469"/>
      <c r="H875" s="55"/>
      <c r="I875" s="55"/>
      <c r="J875" s="56"/>
      <c r="K875" s="388"/>
      <c r="L875" s="51">
        <v>2433053.7655487331</v>
      </c>
      <c r="M875" s="51">
        <v>2433053.7655487331</v>
      </c>
      <c r="N875" s="51">
        <v>2433053.7655487331</v>
      </c>
      <c r="O875" s="51">
        <v>2433053.7655487331</v>
      </c>
      <c r="P875" s="51">
        <v>2433053.7655487331</v>
      </c>
      <c r="Q875" s="51">
        <v>2433053.7655487331</v>
      </c>
      <c r="R875" s="51">
        <v>2433053.7655487331</v>
      </c>
      <c r="S875" s="51">
        <v>2433053.7655487331</v>
      </c>
      <c r="T875" s="51">
        <v>2433053.7655487331</v>
      </c>
    </row>
    <row r="876" spans="1:20" s="34" customFormat="1" ht="65.099999999999994" customHeight="1" x14ac:dyDescent="0.3">
      <c r="A876" s="13">
        <v>866</v>
      </c>
      <c r="B876" s="406"/>
      <c r="C876" s="403"/>
      <c r="D876" s="82" t="s">
        <v>14</v>
      </c>
      <c r="E876" s="81" t="s">
        <v>207</v>
      </c>
      <c r="F876" s="83" t="s">
        <v>1928</v>
      </c>
      <c r="G876" s="469"/>
      <c r="H876" s="55"/>
      <c r="I876" s="55"/>
      <c r="J876" s="56"/>
      <c r="K876" s="388"/>
      <c r="L876" s="51">
        <v>2471678.6596620944</v>
      </c>
      <c r="M876" s="51">
        <v>2471678.6596620944</v>
      </c>
      <c r="N876" s="51">
        <v>2471678.6596620944</v>
      </c>
      <c r="O876" s="51">
        <v>2471678.6596620944</v>
      </c>
      <c r="P876" s="51">
        <v>2471678.6596620944</v>
      </c>
      <c r="Q876" s="51">
        <v>2471678.6596620944</v>
      </c>
      <c r="R876" s="51">
        <v>2471678.6596620944</v>
      </c>
      <c r="S876" s="51">
        <v>2471678.6596620944</v>
      </c>
      <c r="T876" s="51">
        <v>2471678.6596620944</v>
      </c>
    </row>
    <row r="877" spans="1:20" s="34" customFormat="1" ht="65.099999999999994" customHeight="1" x14ac:dyDescent="0.3">
      <c r="A877" s="13">
        <v>867</v>
      </c>
      <c r="B877" s="406"/>
      <c r="C877" s="403"/>
      <c r="D877" s="82" t="s">
        <v>14</v>
      </c>
      <c r="E877" s="81" t="s">
        <v>207</v>
      </c>
      <c r="F877" s="83" t="s">
        <v>1957</v>
      </c>
      <c r="G877" s="469"/>
      <c r="H877" s="55"/>
      <c r="I877" s="55"/>
      <c r="J877" s="56"/>
      <c r="K877" s="388"/>
      <c r="L877" s="51">
        <v>2409213.6718086586</v>
      </c>
      <c r="M877" s="51">
        <v>2409213.6718086586</v>
      </c>
      <c r="N877" s="51">
        <v>2409213.6718086586</v>
      </c>
      <c r="O877" s="51">
        <v>2409213.6718086586</v>
      </c>
      <c r="P877" s="51">
        <v>2409213.6718086586</v>
      </c>
      <c r="Q877" s="51">
        <v>2409213.6718086586</v>
      </c>
      <c r="R877" s="51">
        <v>2409213.6718086586</v>
      </c>
      <c r="S877" s="51">
        <v>2409213.6718086586</v>
      </c>
      <c r="T877" s="51">
        <v>2409213.6718086586</v>
      </c>
    </row>
    <row r="878" spans="1:20" s="34" customFormat="1" ht="65.099999999999994" customHeight="1" x14ac:dyDescent="0.3">
      <c r="A878" s="13">
        <v>868</v>
      </c>
      <c r="B878" s="406"/>
      <c r="C878" s="403"/>
      <c r="D878" s="82" t="s">
        <v>14</v>
      </c>
      <c r="E878" s="81" t="s">
        <v>207</v>
      </c>
      <c r="F878" s="83" t="s">
        <v>1949</v>
      </c>
      <c r="G878" s="469"/>
      <c r="H878" s="55"/>
      <c r="I878" s="55"/>
      <c r="J878" s="56"/>
      <c r="K878" s="388"/>
      <c r="L878" s="51">
        <v>2372604.9538983824</v>
      </c>
      <c r="M878" s="51">
        <v>2372604.9538983824</v>
      </c>
      <c r="N878" s="51">
        <v>2372604.9538983824</v>
      </c>
      <c r="O878" s="51">
        <v>2372604.9538983824</v>
      </c>
      <c r="P878" s="51">
        <v>2372604.9538983824</v>
      </c>
      <c r="Q878" s="51">
        <v>2372604.9538983824</v>
      </c>
      <c r="R878" s="51">
        <v>2372604.9538983824</v>
      </c>
      <c r="S878" s="51">
        <v>2372604.9538983824</v>
      </c>
      <c r="T878" s="51">
        <v>2372604.9538983824</v>
      </c>
    </row>
    <row r="879" spans="1:20" s="34" customFormat="1" ht="65.099999999999994" customHeight="1" x14ac:dyDescent="0.3">
      <c r="A879" s="13">
        <v>869</v>
      </c>
      <c r="B879" s="406"/>
      <c r="C879" s="403"/>
      <c r="D879" s="82" t="s">
        <v>14</v>
      </c>
      <c r="E879" s="81" t="s">
        <v>207</v>
      </c>
      <c r="F879" s="83" t="s">
        <v>1948</v>
      </c>
      <c r="G879" s="469"/>
      <c r="H879" s="55"/>
      <c r="I879" s="55"/>
      <c r="J879" s="56"/>
      <c r="K879" s="388"/>
      <c r="L879" s="51">
        <v>2329022.252332625</v>
      </c>
      <c r="M879" s="51">
        <v>2329022.252332625</v>
      </c>
      <c r="N879" s="51">
        <v>2329022.252332625</v>
      </c>
      <c r="O879" s="51">
        <v>2329022.252332625</v>
      </c>
      <c r="P879" s="51">
        <v>2329022.252332625</v>
      </c>
      <c r="Q879" s="51">
        <v>2329022.252332625</v>
      </c>
      <c r="R879" s="51">
        <v>2329022.252332625</v>
      </c>
      <c r="S879" s="51">
        <v>2329022.252332625</v>
      </c>
      <c r="T879" s="51">
        <v>2329022.252332625</v>
      </c>
    </row>
    <row r="880" spans="1:20" s="34" customFormat="1" ht="65.099999999999994" customHeight="1" x14ac:dyDescent="0.3">
      <c r="A880" s="13">
        <v>870</v>
      </c>
      <c r="B880" s="406"/>
      <c r="C880" s="403" t="s">
        <v>2093</v>
      </c>
      <c r="D880" s="82" t="s">
        <v>14</v>
      </c>
      <c r="E880" s="81" t="s">
        <v>207</v>
      </c>
      <c r="F880" s="83" t="s">
        <v>1959</v>
      </c>
      <c r="G880" s="469"/>
      <c r="H880" s="55"/>
      <c r="I880" s="55"/>
      <c r="J880" s="56"/>
      <c r="K880" s="388"/>
      <c r="L880" s="51">
        <v>2287013.9804307441</v>
      </c>
      <c r="M880" s="51">
        <v>2287013.9804307441</v>
      </c>
      <c r="N880" s="51">
        <v>2287013.9804307441</v>
      </c>
      <c r="O880" s="51">
        <v>2287013.9804307441</v>
      </c>
      <c r="P880" s="51">
        <v>2287013.9804307441</v>
      </c>
      <c r="Q880" s="51">
        <v>2287013.9804307441</v>
      </c>
      <c r="R880" s="51">
        <v>2287013.9804307441</v>
      </c>
      <c r="S880" s="51">
        <v>2287013.9804307441</v>
      </c>
      <c r="T880" s="51">
        <v>2287013.9804307441</v>
      </c>
    </row>
    <row r="881" spans="1:20" s="34" customFormat="1" ht="65.099999999999994" customHeight="1" x14ac:dyDescent="0.3">
      <c r="A881" s="13">
        <v>871</v>
      </c>
      <c r="B881" s="406"/>
      <c r="C881" s="403"/>
      <c r="D881" s="82" t="s">
        <v>14</v>
      </c>
      <c r="E881" s="81" t="s">
        <v>207</v>
      </c>
      <c r="F881" s="83" t="s">
        <v>1960</v>
      </c>
      <c r="G881" s="469"/>
      <c r="H881" s="55"/>
      <c r="I881" s="55"/>
      <c r="J881" s="56"/>
      <c r="K881" s="388"/>
      <c r="L881" s="51">
        <v>2241500.7533059604</v>
      </c>
      <c r="M881" s="51">
        <v>2241500.7533059604</v>
      </c>
      <c r="N881" s="51">
        <v>2241500.7533059604</v>
      </c>
      <c r="O881" s="51">
        <v>2241500.7533059604</v>
      </c>
      <c r="P881" s="51">
        <v>2241500.7533059604</v>
      </c>
      <c r="Q881" s="51">
        <v>2241500.7533059604</v>
      </c>
      <c r="R881" s="51">
        <v>2241500.7533059604</v>
      </c>
      <c r="S881" s="51">
        <v>2241500.7533059604</v>
      </c>
      <c r="T881" s="51">
        <v>2241500.7533059604</v>
      </c>
    </row>
    <row r="882" spans="1:20" s="34" customFormat="1" ht="65.099999999999994" customHeight="1" x14ac:dyDescent="0.3">
      <c r="A882" s="13">
        <v>872</v>
      </c>
      <c r="B882" s="406"/>
      <c r="C882" s="403"/>
      <c r="D882" s="82" t="s">
        <v>14</v>
      </c>
      <c r="E882" s="81" t="s">
        <v>207</v>
      </c>
      <c r="F882" s="83" t="s">
        <v>1961</v>
      </c>
      <c r="G882" s="469"/>
      <c r="H882" s="55"/>
      <c r="I882" s="55"/>
      <c r="J882" s="56"/>
      <c r="K882" s="388"/>
      <c r="L882" s="51">
        <v>2211772.220671529</v>
      </c>
      <c r="M882" s="51">
        <v>2211772.220671529</v>
      </c>
      <c r="N882" s="51">
        <v>2211772.220671529</v>
      </c>
      <c r="O882" s="51">
        <v>2211772.220671529</v>
      </c>
      <c r="P882" s="51">
        <v>2211772.220671529</v>
      </c>
      <c r="Q882" s="51">
        <v>2211772.220671529</v>
      </c>
      <c r="R882" s="51">
        <v>2211772.220671529</v>
      </c>
      <c r="S882" s="51">
        <v>2211772.220671529</v>
      </c>
      <c r="T882" s="51">
        <v>2211772.220671529</v>
      </c>
    </row>
    <row r="883" spans="1:20" s="34" customFormat="1" ht="65.099999999999994" customHeight="1" x14ac:dyDescent="0.3">
      <c r="A883" s="13">
        <v>873</v>
      </c>
      <c r="B883" s="406"/>
      <c r="C883" s="403"/>
      <c r="D883" s="82" t="s">
        <v>14</v>
      </c>
      <c r="E883" s="81" t="s">
        <v>207</v>
      </c>
      <c r="F883" s="83" t="s">
        <v>1962</v>
      </c>
      <c r="G883" s="469"/>
      <c r="H883" s="55"/>
      <c r="I883" s="55"/>
      <c r="J883" s="56"/>
      <c r="K883" s="388"/>
      <c r="L883" s="51">
        <v>2180621.2733059786</v>
      </c>
      <c r="M883" s="51">
        <v>2180621.2733059786</v>
      </c>
      <c r="N883" s="51">
        <v>2180621.2733059786</v>
      </c>
      <c r="O883" s="51">
        <v>2180621.2733059786</v>
      </c>
      <c r="P883" s="51">
        <v>2180621.2733059786</v>
      </c>
      <c r="Q883" s="51">
        <v>2180621.2733059786</v>
      </c>
      <c r="R883" s="51">
        <v>2180621.2733059786</v>
      </c>
      <c r="S883" s="51">
        <v>2180621.2733059786</v>
      </c>
      <c r="T883" s="51">
        <v>2180621.2733059786</v>
      </c>
    </row>
    <row r="884" spans="1:20" s="34" customFormat="1" ht="65.099999999999994" customHeight="1" x14ac:dyDescent="0.3">
      <c r="A884" s="13">
        <v>874</v>
      </c>
      <c r="B884" s="406"/>
      <c r="C884" s="403"/>
      <c r="D884" s="82" t="s">
        <v>14</v>
      </c>
      <c r="E884" s="81" t="s">
        <v>207</v>
      </c>
      <c r="F884" s="83" t="s">
        <v>1963</v>
      </c>
      <c r="G884" s="469"/>
      <c r="H884" s="55"/>
      <c r="I884" s="55"/>
      <c r="J884" s="56"/>
      <c r="K884" s="388"/>
      <c r="L884" s="51">
        <v>2208818.8230803041</v>
      </c>
      <c r="M884" s="51">
        <v>2208818.8230803041</v>
      </c>
      <c r="N884" s="51">
        <v>2208818.8230803041</v>
      </c>
      <c r="O884" s="51">
        <v>2208818.8230803041</v>
      </c>
      <c r="P884" s="51">
        <v>2208818.8230803041</v>
      </c>
      <c r="Q884" s="51">
        <v>2208818.8230803041</v>
      </c>
      <c r="R884" s="51">
        <v>2208818.8230803041</v>
      </c>
      <c r="S884" s="51">
        <v>2208818.8230803041</v>
      </c>
      <c r="T884" s="51">
        <v>2208818.8230803041</v>
      </c>
    </row>
    <row r="885" spans="1:20" s="34" customFormat="1" ht="65.099999999999994" customHeight="1" x14ac:dyDescent="0.3">
      <c r="A885" s="13">
        <v>875</v>
      </c>
      <c r="B885" s="406"/>
      <c r="C885" s="403"/>
      <c r="D885" s="82" t="s">
        <v>14</v>
      </c>
      <c r="E885" s="81" t="s">
        <v>207</v>
      </c>
      <c r="F885" s="83" t="s">
        <v>1964</v>
      </c>
      <c r="G885" s="469"/>
      <c r="H885" s="55"/>
      <c r="I885" s="55"/>
      <c r="J885" s="56"/>
      <c r="K885" s="388"/>
      <c r="L885" s="51">
        <v>2166058.200197008</v>
      </c>
      <c r="M885" s="51">
        <v>2166058.200197008</v>
      </c>
      <c r="N885" s="51">
        <v>2166058.200197008</v>
      </c>
      <c r="O885" s="51">
        <v>2166058.200197008</v>
      </c>
      <c r="P885" s="51">
        <v>2166058.200197008</v>
      </c>
      <c r="Q885" s="51">
        <v>2166058.200197008</v>
      </c>
      <c r="R885" s="51">
        <v>2166058.200197008</v>
      </c>
      <c r="S885" s="51">
        <v>2166058.200197008</v>
      </c>
      <c r="T885" s="51">
        <v>2166058.200197008</v>
      </c>
    </row>
    <row r="886" spans="1:20" s="34" customFormat="1" ht="65.099999999999994" customHeight="1" x14ac:dyDescent="0.3">
      <c r="A886" s="13">
        <v>876</v>
      </c>
      <c r="B886" s="406"/>
      <c r="C886" s="403"/>
      <c r="D886" s="82" t="s">
        <v>14</v>
      </c>
      <c r="E886" s="81" t="s">
        <v>207</v>
      </c>
      <c r="F886" s="83" t="s">
        <v>1965</v>
      </c>
      <c r="G886" s="469"/>
      <c r="H886" s="55"/>
      <c r="I886" s="55"/>
      <c r="J886" s="56"/>
      <c r="K886" s="388"/>
      <c r="L886" s="51">
        <v>2137438.8058328736</v>
      </c>
      <c r="M886" s="51">
        <v>2137438.8058328736</v>
      </c>
      <c r="N886" s="51">
        <v>2137438.8058328736</v>
      </c>
      <c r="O886" s="51">
        <v>2137438.8058328736</v>
      </c>
      <c r="P886" s="51">
        <v>2137438.8058328736</v>
      </c>
      <c r="Q886" s="51">
        <v>2137438.8058328736</v>
      </c>
      <c r="R886" s="51">
        <v>2137438.8058328736</v>
      </c>
      <c r="S886" s="51">
        <v>2137438.8058328736</v>
      </c>
      <c r="T886" s="51">
        <v>2137438.8058328736</v>
      </c>
    </row>
    <row r="887" spans="1:20" s="34" customFormat="1" ht="65.099999999999994" customHeight="1" x14ac:dyDescent="0.3">
      <c r="A887" s="13">
        <v>877</v>
      </c>
      <c r="B887" s="406"/>
      <c r="C887" s="403"/>
      <c r="D887" s="82" t="s">
        <v>14</v>
      </c>
      <c r="E887" s="81" t="s">
        <v>207</v>
      </c>
      <c r="F887" s="83" t="s">
        <v>1966</v>
      </c>
      <c r="G887" s="469"/>
      <c r="H887" s="55"/>
      <c r="I887" s="55"/>
      <c r="J887" s="56"/>
      <c r="K887" s="388"/>
      <c r="L887" s="51">
        <v>2107794.4712211001</v>
      </c>
      <c r="M887" s="51">
        <v>2107794.4712211001</v>
      </c>
      <c r="N887" s="51">
        <v>2107794.4712211001</v>
      </c>
      <c r="O887" s="51">
        <v>2107794.4712211001</v>
      </c>
      <c r="P887" s="51">
        <v>2107794.4712211001</v>
      </c>
      <c r="Q887" s="51">
        <v>2107794.4712211001</v>
      </c>
      <c r="R887" s="51">
        <v>2107794.4712211001</v>
      </c>
      <c r="S887" s="51">
        <v>2107794.4712211001</v>
      </c>
      <c r="T887" s="51">
        <v>2107794.4712211001</v>
      </c>
    </row>
    <row r="888" spans="1:20" s="34" customFormat="1" ht="65.099999999999994" customHeight="1" x14ac:dyDescent="0.3">
      <c r="A888" s="13">
        <v>878</v>
      </c>
      <c r="B888" s="406"/>
      <c r="C888" s="403" t="s">
        <v>2094</v>
      </c>
      <c r="D888" s="82" t="s">
        <v>14</v>
      </c>
      <c r="E888" s="81" t="s">
        <v>207</v>
      </c>
      <c r="F888" s="83" t="s">
        <v>1906</v>
      </c>
      <c r="G888" s="469"/>
      <c r="H888" s="55"/>
      <c r="I888" s="55"/>
      <c r="J888" s="56"/>
      <c r="K888" s="388"/>
      <c r="L888" s="51">
        <v>2526464.1199909202</v>
      </c>
      <c r="M888" s="51">
        <v>2526464.1199909202</v>
      </c>
      <c r="N888" s="51">
        <v>2526464.1199909202</v>
      </c>
      <c r="O888" s="51">
        <v>2526464.1199909202</v>
      </c>
      <c r="P888" s="51">
        <v>2526464.1199909202</v>
      </c>
      <c r="Q888" s="51">
        <v>2526464.1199909202</v>
      </c>
      <c r="R888" s="51">
        <v>2526464.1199909202</v>
      </c>
      <c r="S888" s="51">
        <v>2526464.1199909202</v>
      </c>
      <c r="T888" s="51">
        <v>2526464.1199909202</v>
      </c>
    </row>
    <row r="889" spans="1:20" s="34" customFormat="1" ht="65.099999999999994" customHeight="1" x14ac:dyDescent="0.3">
      <c r="A889" s="13">
        <v>879</v>
      </c>
      <c r="B889" s="406"/>
      <c r="C889" s="403"/>
      <c r="D889" s="82" t="s">
        <v>14</v>
      </c>
      <c r="E889" s="81" t="s">
        <v>207</v>
      </c>
      <c r="F889" s="83" t="s">
        <v>1901</v>
      </c>
      <c r="G889" s="469"/>
      <c r="H889" s="55"/>
      <c r="I889" s="55"/>
      <c r="J889" s="56"/>
      <c r="K889" s="388"/>
      <c r="L889" s="51">
        <v>2199042.5624436336</v>
      </c>
      <c r="M889" s="51">
        <v>2199042.5624436336</v>
      </c>
      <c r="N889" s="51">
        <v>2199042.5624436336</v>
      </c>
      <c r="O889" s="51">
        <v>2199042.5624436336</v>
      </c>
      <c r="P889" s="51">
        <v>2199042.5624436336</v>
      </c>
      <c r="Q889" s="51">
        <v>2199042.5624436336</v>
      </c>
      <c r="R889" s="51">
        <v>2199042.5624436336</v>
      </c>
      <c r="S889" s="51">
        <v>2199042.5624436336</v>
      </c>
      <c r="T889" s="51">
        <v>2199042.5624436336</v>
      </c>
    </row>
    <row r="890" spans="1:20" s="34" customFormat="1" ht="65.099999999999994" customHeight="1" x14ac:dyDescent="0.3">
      <c r="A890" s="13">
        <v>880</v>
      </c>
      <c r="B890" s="406"/>
      <c r="C890" s="403"/>
      <c r="D890" s="82" t="s">
        <v>14</v>
      </c>
      <c r="E890" s="81" t="s">
        <v>207</v>
      </c>
      <c r="F890" s="83" t="s">
        <v>2095</v>
      </c>
      <c r="G890" s="469"/>
      <c r="H890" s="55"/>
      <c r="I890" s="55"/>
      <c r="J890" s="56"/>
      <c r="K890" s="388"/>
      <c r="L890" s="51">
        <v>2089626.4428365058</v>
      </c>
      <c r="M890" s="51">
        <v>2089626.4428365058</v>
      </c>
      <c r="N890" s="51">
        <v>2089626.4428365058</v>
      </c>
      <c r="O890" s="51">
        <v>2089626.4428365058</v>
      </c>
      <c r="P890" s="51">
        <v>2089626.4428365058</v>
      </c>
      <c r="Q890" s="51">
        <v>2089626.4428365058</v>
      </c>
      <c r="R890" s="51">
        <v>2089626.4428365058</v>
      </c>
      <c r="S890" s="51">
        <v>2089626.4428365058</v>
      </c>
      <c r="T890" s="51">
        <v>2089626.4428365058</v>
      </c>
    </row>
    <row r="891" spans="1:20" s="34" customFormat="1" ht="65.099999999999994" customHeight="1" x14ac:dyDescent="0.3">
      <c r="A891" s="13">
        <v>881</v>
      </c>
      <c r="B891" s="406"/>
      <c r="C891" s="403"/>
      <c r="D891" s="82" t="s">
        <v>14</v>
      </c>
      <c r="E891" s="81" t="s">
        <v>207</v>
      </c>
      <c r="F891" s="83" t="s">
        <v>2096</v>
      </c>
      <c r="G891" s="469"/>
      <c r="H891" s="55"/>
      <c r="I891" s="55"/>
      <c r="J891" s="56"/>
      <c r="K891" s="388"/>
      <c r="L891" s="51">
        <v>1901124.9622172636</v>
      </c>
      <c r="M891" s="51">
        <v>1901124.9622172636</v>
      </c>
      <c r="N891" s="51">
        <v>1901124.9622172636</v>
      </c>
      <c r="O891" s="51">
        <v>1901124.9622172636</v>
      </c>
      <c r="P891" s="51">
        <v>1901124.9622172636</v>
      </c>
      <c r="Q891" s="51">
        <v>1901124.9622172636</v>
      </c>
      <c r="R891" s="51">
        <v>1901124.9622172636</v>
      </c>
      <c r="S891" s="51">
        <v>1901124.9622172636</v>
      </c>
      <c r="T891" s="51">
        <v>1901124.9622172636</v>
      </c>
    </row>
    <row r="892" spans="1:20" s="34" customFormat="1" ht="65.099999999999994" customHeight="1" x14ac:dyDescent="0.3">
      <c r="A892" s="13">
        <v>882</v>
      </c>
      <c r="B892" s="406"/>
      <c r="C892" s="403" t="s">
        <v>2097</v>
      </c>
      <c r="D892" s="82" t="s">
        <v>14</v>
      </c>
      <c r="E892" s="81" t="s">
        <v>207</v>
      </c>
      <c r="F892" s="83" t="s">
        <v>1901</v>
      </c>
      <c r="G892" s="469"/>
      <c r="H892" s="55"/>
      <c r="I892" s="55"/>
      <c r="J892" s="56"/>
      <c r="K892" s="388"/>
      <c r="L892" s="51">
        <v>2521123.7191495039</v>
      </c>
      <c r="M892" s="51">
        <v>2521123.7191495039</v>
      </c>
      <c r="N892" s="51">
        <v>2521123.7191495039</v>
      </c>
      <c r="O892" s="51">
        <v>2521123.7191495039</v>
      </c>
      <c r="P892" s="51">
        <v>2521123.7191495039</v>
      </c>
      <c r="Q892" s="51">
        <v>2521123.7191495039</v>
      </c>
      <c r="R892" s="51">
        <v>2521123.7191495039</v>
      </c>
      <c r="S892" s="51">
        <v>2521123.7191495039</v>
      </c>
      <c r="T892" s="51">
        <v>2521123.7191495039</v>
      </c>
    </row>
    <row r="893" spans="1:20" s="34" customFormat="1" ht="65.099999999999994" customHeight="1" x14ac:dyDescent="0.3">
      <c r="A893" s="13">
        <v>883</v>
      </c>
      <c r="B893" s="406"/>
      <c r="C893" s="403"/>
      <c r="D893" s="82" t="s">
        <v>14</v>
      </c>
      <c r="E893" s="81" t="s">
        <v>207</v>
      </c>
      <c r="F893" s="83" t="s">
        <v>2056</v>
      </c>
      <c r="G893" s="469"/>
      <c r="H893" s="55"/>
      <c r="I893" s="55"/>
      <c r="J893" s="56"/>
      <c r="K893" s="388"/>
      <c r="L893" s="51">
        <v>2356751.4886691077</v>
      </c>
      <c r="M893" s="51">
        <v>2356751.4886691077</v>
      </c>
      <c r="N893" s="51">
        <v>2356751.4886691077</v>
      </c>
      <c r="O893" s="51">
        <v>2356751.4886691077</v>
      </c>
      <c r="P893" s="51">
        <v>2356751.4886691077</v>
      </c>
      <c r="Q893" s="51">
        <v>2356751.4886691077</v>
      </c>
      <c r="R893" s="51">
        <v>2356751.4886691077</v>
      </c>
      <c r="S893" s="51">
        <v>2356751.4886691077</v>
      </c>
      <c r="T893" s="51">
        <v>2356751.4886691077</v>
      </c>
    </row>
    <row r="894" spans="1:20" s="34" customFormat="1" ht="65.099999999999994" customHeight="1" x14ac:dyDescent="0.3">
      <c r="A894" s="13">
        <v>884</v>
      </c>
      <c r="B894" s="406"/>
      <c r="C894" s="403"/>
      <c r="D894" s="82" t="s">
        <v>14</v>
      </c>
      <c r="E894" s="81" t="s">
        <v>207</v>
      </c>
      <c r="F894" s="83" t="s">
        <v>2098</v>
      </c>
      <c r="G894" s="469"/>
      <c r="H894" s="55"/>
      <c r="I894" s="55"/>
      <c r="J894" s="56"/>
      <c r="K894" s="388"/>
      <c r="L894" s="51">
        <v>2274565.37342891</v>
      </c>
      <c r="M894" s="51">
        <v>2274565.37342891</v>
      </c>
      <c r="N894" s="51">
        <v>2274565.37342891</v>
      </c>
      <c r="O894" s="51">
        <v>2274565.37342891</v>
      </c>
      <c r="P894" s="51">
        <v>2274565.37342891</v>
      </c>
      <c r="Q894" s="51">
        <v>2274565.37342891</v>
      </c>
      <c r="R894" s="51">
        <v>2274565.37342891</v>
      </c>
      <c r="S894" s="51">
        <v>2274565.37342891</v>
      </c>
      <c r="T894" s="51">
        <v>2274565.37342891</v>
      </c>
    </row>
    <row r="895" spans="1:20" s="34" customFormat="1" ht="65.099999999999994" customHeight="1" x14ac:dyDescent="0.3">
      <c r="A895" s="13">
        <v>885</v>
      </c>
      <c r="B895" s="406"/>
      <c r="C895" s="403"/>
      <c r="D895" s="82" t="s">
        <v>14</v>
      </c>
      <c r="E895" s="81" t="s">
        <v>207</v>
      </c>
      <c r="F895" s="83" t="s">
        <v>2096</v>
      </c>
      <c r="G895" s="469"/>
      <c r="H895" s="55"/>
      <c r="I895" s="55"/>
      <c r="J895" s="56"/>
      <c r="K895" s="388"/>
      <c r="L895" s="51">
        <v>2086953.9596165707</v>
      </c>
      <c r="M895" s="51">
        <v>2086953.9596165707</v>
      </c>
      <c r="N895" s="51">
        <v>2086953.9596165707</v>
      </c>
      <c r="O895" s="51">
        <v>2086953.9596165707</v>
      </c>
      <c r="P895" s="51">
        <v>2086953.9596165707</v>
      </c>
      <c r="Q895" s="51">
        <v>2086953.9596165707</v>
      </c>
      <c r="R895" s="51">
        <v>2086953.9596165707</v>
      </c>
      <c r="S895" s="51">
        <v>2086953.9596165707</v>
      </c>
      <c r="T895" s="51">
        <v>2086953.9596165707</v>
      </c>
    </row>
    <row r="896" spans="1:20" s="34" customFormat="1" ht="78" customHeight="1" x14ac:dyDescent="0.3">
      <c r="A896" s="13">
        <v>886</v>
      </c>
      <c r="B896" s="406"/>
      <c r="C896" s="81" t="s">
        <v>1975</v>
      </c>
      <c r="D896" s="82" t="s">
        <v>14</v>
      </c>
      <c r="E896" s="81" t="s">
        <v>52</v>
      </c>
      <c r="F896" s="83"/>
      <c r="G896" s="469" t="s">
        <v>2536</v>
      </c>
      <c r="H896" s="55"/>
      <c r="I896" s="55"/>
      <c r="J896" s="56"/>
      <c r="K896" s="388" t="s">
        <v>1990</v>
      </c>
      <c r="L896" s="51">
        <v>336851</v>
      </c>
      <c r="M896" s="51">
        <v>336851</v>
      </c>
      <c r="N896" s="51">
        <v>336851</v>
      </c>
      <c r="O896" s="51">
        <v>336851</v>
      </c>
      <c r="P896" s="51">
        <v>336851</v>
      </c>
      <c r="Q896" s="51">
        <v>336851</v>
      </c>
      <c r="R896" s="51">
        <v>336851</v>
      </c>
      <c r="S896" s="51">
        <v>336851</v>
      </c>
      <c r="T896" s="51">
        <v>336851</v>
      </c>
    </row>
    <row r="897" spans="1:20" s="34" customFormat="1" ht="78" customHeight="1" x14ac:dyDescent="0.3">
      <c r="A897" s="13">
        <v>887</v>
      </c>
      <c r="B897" s="406"/>
      <c r="C897" s="81" t="s">
        <v>1976</v>
      </c>
      <c r="D897" s="82" t="s">
        <v>14</v>
      </c>
      <c r="E897" s="81" t="s">
        <v>52</v>
      </c>
      <c r="F897" s="83"/>
      <c r="G897" s="469"/>
      <c r="H897" s="55"/>
      <c r="I897" s="55"/>
      <c r="J897" s="56"/>
      <c r="K897" s="388"/>
      <c r="L897" s="51">
        <v>405163</v>
      </c>
      <c r="M897" s="51">
        <v>405163</v>
      </c>
      <c r="N897" s="51">
        <v>405163</v>
      </c>
      <c r="O897" s="51">
        <v>405163</v>
      </c>
      <c r="P897" s="51">
        <v>405163</v>
      </c>
      <c r="Q897" s="51">
        <v>405163</v>
      </c>
      <c r="R897" s="51">
        <v>405163</v>
      </c>
      <c r="S897" s="51">
        <v>405163</v>
      </c>
      <c r="T897" s="51">
        <v>405163</v>
      </c>
    </row>
    <row r="898" spans="1:20" s="34" customFormat="1" ht="78" customHeight="1" x14ac:dyDescent="0.3">
      <c r="A898" s="13">
        <v>888</v>
      </c>
      <c r="B898" s="406"/>
      <c r="C898" s="81" t="s">
        <v>1977</v>
      </c>
      <c r="D898" s="82" t="s">
        <v>14</v>
      </c>
      <c r="E898" s="81" t="s">
        <v>52</v>
      </c>
      <c r="F898" s="83"/>
      <c r="G898" s="469"/>
      <c r="H898" s="55"/>
      <c r="I898" s="55"/>
      <c r="J898" s="56"/>
      <c r="K898" s="388"/>
      <c r="L898" s="51">
        <v>567700</v>
      </c>
      <c r="M898" s="51">
        <v>567700</v>
      </c>
      <c r="N898" s="51">
        <v>567700</v>
      </c>
      <c r="O898" s="51">
        <v>567700</v>
      </c>
      <c r="P898" s="51">
        <v>567700</v>
      </c>
      <c r="Q898" s="51">
        <v>567700</v>
      </c>
      <c r="R898" s="51">
        <v>567700</v>
      </c>
      <c r="S898" s="51">
        <v>567700</v>
      </c>
      <c r="T898" s="51">
        <v>567700</v>
      </c>
    </row>
    <row r="899" spans="1:20" s="34" customFormat="1" ht="78" customHeight="1" x14ac:dyDescent="0.3">
      <c r="A899" s="13">
        <v>889</v>
      </c>
      <c r="B899" s="406"/>
      <c r="C899" s="81" t="s">
        <v>1978</v>
      </c>
      <c r="D899" s="82" t="s">
        <v>14</v>
      </c>
      <c r="E899" s="81" t="s">
        <v>52</v>
      </c>
      <c r="F899" s="83"/>
      <c r="G899" s="469"/>
      <c r="H899" s="55"/>
      <c r="I899" s="55"/>
      <c r="J899" s="56"/>
      <c r="K899" s="388"/>
      <c r="L899" s="51">
        <v>716102</v>
      </c>
      <c r="M899" s="51">
        <v>716102</v>
      </c>
      <c r="N899" s="51">
        <v>716102</v>
      </c>
      <c r="O899" s="51">
        <v>716102</v>
      </c>
      <c r="P899" s="51">
        <v>716102</v>
      </c>
      <c r="Q899" s="51">
        <v>716102</v>
      </c>
      <c r="R899" s="51">
        <v>716102</v>
      </c>
      <c r="S899" s="51">
        <v>716102</v>
      </c>
      <c r="T899" s="51">
        <v>716102</v>
      </c>
    </row>
    <row r="900" spans="1:20" s="34" customFormat="1" ht="78" customHeight="1" x14ac:dyDescent="0.3">
      <c r="A900" s="13">
        <v>890</v>
      </c>
      <c r="B900" s="406"/>
      <c r="C900" s="81" t="s">
        <v>1979</v>
      </c>
      <c r="D900" s="82" t="s">
        <v>14</v>
      </c>
      <c r="E900" s="81" t="s">
        <v>52</v>
      </c>
      <c r="F900" s="83"/>
      <c r="G900" s="469"/>
      <c r="H900" s="55"/>
      <c r="I900" s="55"/>
      <c r="J900" s="56"/>
      <c r="K900" s="388"/>
      <c r="L900" s="51">
        <v>864505</v>
      </c>
      <c r="M900" s="51">
        <v>864505</v>
      </c>
      <c r="N900" s="51">
        <v>864505</v>
      </c>
      <c r="O900" s="51">
        <v>864505</v>
      </c>
      <c r="P900" s="51">
        <v>864505</v>
      </c>
      <c r="Q900" s="51">
        <v>864505</v>
      </c>
      <c r="R900" s="51">
        <v>864505</v>
      </c>
      <c r="S900" s="51">
        <v>864505</v>
      </c>
      <c r="T900" s="51">
        <v>864505</v>
      </c>
    </row>
    <row r="901" spans="1:20" s="34" customFormat="1" ht="78" customHeight="1" x14ac:dyDescent="0.3">
      <c r="A901" s="13">
        <v>891</v>
      </c>
      <c r="B901" s="406"/>
      <c r="C901" s="81" t="s">
        <v>1980</v>
      </c>
      <c r="D901" s="82" t="s">
        <v>14</v>
      </c>
      <c r="E901" s="81" t="s">
        <v>52</v>
      </c>
      <c r="F901" s="83"/>
      <c r="G901" s="469"/>
      <c r="H901" s="55"/>
      <c r="I901" s="55"/>
      <c r="J901" s="56"/>
      <c r="K901" s="388"/>
      <c r="L901" s="51">
        <v>362623</v>
      </c>
      <c r="M901" s="51">
        <v>362623</v>
      </c>
      <c r="N901" s="51">
        <v>362623</v>
      </c>
      <c r="O901" s="51">
        <v>362623</v>
      </c>
      <c r="P901" s="51">
        <v>362623</v>
      </c>
      <c r="Q901" s="51">
        <v>362623</v>
      </c>
      <c r="R901" s="51">
        <v>362623</v>
      </c>
      <c r="S901" s="51">
        <v>362623</v>
      </c>
      <c r="T901" s="51">
        <v>362623</v>
      </c>
    </row>
    <row r="902" spans="1:20" s="34" customFormat="1" ht="78" customHeight="1" x14ac:dyDescent="0.3">
      <c r="A902" s="13">
        <v>892</v>
      </c>
      <c r="B902" s="406"/>
      <c r="C902" s="81" t="s">
        <v>1981</v>
      </c>
      <c r="D902" s="82" t="s">
        <v>14</v>
      </c>
      <c r="E902" s="81" t="s">
        <v>52</v>
      </c>
      <c r="F902" s="83"/>
      <c r="G902" s="469"/>
      <c r="H902" s="55"/>
      <c r="I902" s="55"/>
      <c r="J902" s="56"/>
      <c r="K902" s="388"/>
      <c r="L902" s="51">
        <v>410529</v>
      </c>
      <c r="M902" s="51">
        <v>410529</v>
      </c>
      <c r="N902" s="51">
        <v>410529</v>
      </c>
      <c r="O902" s="51">
        <v>410529</v>
      </c>
      <c r="P902" s="51">
        <v>410529</v>
      </c>
      <c r="Q902" s="51">
        <v>410529</v>
      </c>
      <c r="R902" s="51">
        <v>410529</v>
      </c>
      <c r="S902" s="51">
        <v>410529</v>
      </c>
      <c r="T902" s="51">
        <v>410529</v>
      </c>
    </row>
    <row r="903" spans="1:20" s="34" customFormat="1" ht="78" customHeight="1" x14ac:dyDescent="0.3">
      <c r="A903" s="13">
        <v>893</v>
      </c>
      <c r="B903" s="406"/>
      <c r="C903" s="81" t="s">
        <v>1982</v>
      </c>
      <c r="D903" s="82" t="s">
        <v>14</v>
      </c>
      <c r="E903" s="81" t="s">
        <v>52</v>
      </c>
      <c r="F903" s="83"/>
      <c r="G903" s="469"/>
      <c r="H903" s="55"/>
      <c r="I903" s="55"/>
      <c r="J903" s="56"/>
      <c r="K903" s="388"/>
      <c r="L903" s="51">
        <v>515726</v>
      </c>
      <c r="M903" s="51">
        <v>515726</v>
      </c>
      <c r="N903" s="51">
        <v>515726</v>
      </c>
      <c r="O903" s="51">
        <v>515726</v>
      </c>
      <c r="P903" s="51">
        <v>515726</v>
      </c>
      <c r="Q903" s="51">
        <v>515726</v>
      </c>
      <c r="R903" s="51">
        <v>515726</v>
      </c>
      <c r="S903" s="51">
        <v>515726</v>
      </c>
      <c r="T903" s="51">
        <v>515726</v>
      </c>
    </row>
    <row r="904" spans="1:20" s="34" customFormat="1" ht="78" customHeight="1" x14ac:dyDescent="0.3">
      <c r="A904" s="13">
        <v>894</v>
      </c>
      <c r="B904" s="406"/>
      <c r="C904" s="81" t="s">
        <v>1983</v>
      </c>
      <c r="D904" s="82" t="s">
        <v>14</v>
      </c>
      <c r="E904" s="81" t="s">
        <v>52</v>
      </c>
      <c r="F904" s="83"/>
      <c r="G904" s="469"/>
      <c r="H904" s="55"/>
      <c r="I904" s="55"/>
      <c r="J904" s="56"/>
      <c r="K904" s="388"/>
      <c r="L904" s="51">
        <v>621057</v>
      </c>
      <c r="M904" s="51">
        <v>621057</v>
      </c>
      <c r="N904" s="51">
        <v>621057</v>
      </c>
      <c r="O904" s="51">
        <v>621057</v>
      </c>
      <c r="P904" s="51">
        <v>621057</v>
      </c>
      <c r="Q904" s="51">
        <v>621057</v>
      </c>
      <c r="R904" s="51">
        <v>621057</v>
      </c>
      <c r="S904" s="51">
        <v>621057</v>
      </c>
      <c r="T904" s="51">
        <v>621057</v>
      </c>
    </row>
    <row r="905" spans="1:20" s="34" customFormat="1" ht="78" customHeight="1" x14ac:dyDescent="0.3">
      <c r="A905" s="13">
        <v>895</v>
      </c>
      <c r="B905" s="406"/>
      <c r="C905" s="81" t="s">
        <v>1984</v>
      </c>
      <c r="D905" s="82" t="s">
        <v>14</v>
      </c>
      <c r="E905" s="81" t="s">
        <v>52</v>
      </c>
      <c r="F905" s="83"/>
      <c r="G905" s="469"/>
      <c r="H905" s="55"/>
      <c r="I905" s="55"/>
      <c r="J905" s="56"/>
      <c r="K905" s="388"/>
      <c r="L905" s="51">
        <v>724253</v>
      </c>
      <c r="M905" s="51">
        <v>724253</v>
      </c>
      <c r="N905" s="51">
        <v>724253</v>
      </c>
      <c r="O905" s="51">
        <v>724253</v>
      </c>
      <c r="P905" s="51">
        <v>724253</v>
      </c>
      <c r="Q905" s="51">
        <v>724253</v>
      </c>
      <c r="R905" s="51">
        <v>724253</v>
      </c>
      <c r="S905" s="51">
        <v>724253</v>
      </c>
      <c r="T905" s="51">
        <v>724253</v>
      </c>
    </row>
    <row r="906" spans="1:20" s="34" customFormat="1" ht="78" customHeight="1" x14ac:dyDescent="0.3">
      <c r="A906" s="13">
        <v>896</v>
      </c>
      <c r="B906" s="406"/>
      <c r="C906" s="81" t="s">
        <v>1985</v>
      </c>
      <c r="D906" s="82" t="s">
        <v>14</v>
      </c>
      <c r="E906" s="81" t="s">
        <v>52</v>
      </c>
      <c r="F906" s="83"/>
      <c r="G906" s="469"/>
      <c r="H906" s="55"/>
      <c r="I906" s="55"/>
      <c r="J906" s="56"/>
      <c r="K906" s="388"/>
      <c r="L906" s="51">
        <v>507594</v>
      </c>
      <c r="M906" s="51">
        <v>507594</v>
      </c>
      <c r="N906" s="51">
        <v>507594</v>
      </c>
      <c r="O906" s="51">
        <v>507594</v>
      </c>
      <c r="P906" s="51">
        <v>507594</v>
      </c>
      <c r="Q906" s="51">
        <v>507594</v>
      </c>
      <c r="R906" s="51">
        <v>507594</v>
      </c>
      <c r="S906" s="51">
        <v>507594</v>
      </c>
      <c r="T906" s="51">
        <v>507594</v>
      </c>
    </row>
    <row r="907" spans="1:20" s="34" customFormat="1" ht="93" customHeight="1" x14ac:dyDescent="0.3">
      <c r="A907" s="13">
        <v>897</v>
      </c>
      <c r="B907" s="406"/>
      <c r="C907" s="81" t="s">
        <v>1986</v>
      </c>
      <c r="D907" s="82" t="s">
        <v>14</v>
      </c>
      <c r="E907" s="81" t="s">
        <v>52</v>
      </c>
      <c r="F907" s="83"/>
      <c r="G907" s="469"/>
      <c r="H907" s="55"/>
      <c r="I907" s="55"/>
      <c r="J907" s="56"/>
      <c r="K907" s="388"/>
      <c r="L907" s="51">
        <v>582815</v>
      </c>
      <c r="M907" s="51">
        <v>582815</v>
      </c>
      <c r="N907" s="51">
        <v>582815</v>
      </c>
      <c r="O907" s="51">
        <v>582815</v>
      </c>
      <c r="P907" s="51">
        <v>582815</v>
      </c>
      <c r="Q907" s="51">
        <v>582815</v>
      </c>
      <c r="R907" s="51">
        <v>582815</v>
      </c>
      <c r="S907" s="51">
        <v>582815</v>
      </c>
      <c r="T907" s="51">
        <v>582815</v>
      </c>
    </row>
    <row r="908" spans="1:20" s="34" customFormat="1" ht="78" customHeight="1" x14ac:dyDescent="0.3">
      <c r="A908" s="13">
        <v>898</v>
      </c>
      <c r="B908" s="406"/>
      <c r="C908" s="81" t="s">
        <v>1987</v>
      </c>
      <c r="D908" s="82" t="s">
        <v>14</v>
      </c>
      <c r="E908" s="81" t="s">
        <v>52</v>
      </c>
      <c r="F908" s="83"/>
      <c r="G908" s="469"/>
      <c r="H908" s="55"/>
      <c r="I908" s="55"/>
      <c r="J908" s="56"/>
      <c r="K908" s="388"/>
      <c r="L908" s="51">
        <v>650218</v>
      </c>
      <c r="M908" s="51">
        <v>650218</v>
      </c>
      <c r="N908" s="51">
        <v>650218</v>
      </c>
      <c r="O908" s="51">
        <v>650218</v>
      </c>
      <c r="P908" s="51">
        <v>650218</v>
      </c>
      <c r="Q908" s="51">
        <v>650218</v>
      </c>
      <c r="R908" s="51">
        <v>650218</v>
      </c>
      <c r="S908" s="51">
        <v>650218</v>
      </c>
      <c r="T908" s="51">
        <v>650218</v>
      </c>
    </row>
    <row r="909" spans="1:20" s="34" customFormat="1" ht="78" customHeight="1" x14ac:dyDescent="0.3">
      <c r="A909" s="13">
        <v>899</v>
      </c>
      <c r="B909" s="406"/>
      <c r="C909" s="81" t="s">
        <v>1988</v>
      </c>
      <c r="D909" s="82" t="s">
        <v>14</v>
      </c>
      <c r="E909" s="81" t="s">
        <v>52</v>
      </c>
      <c r="F909" s="83"/>
      <c r="G909" s="469"/>
      <c r="H909" s="55"/>
      <c r="I909" s="55"/>
      <c r="J909" s="56"/>
      <c r="K909" s="388"/>
      <c r="L909" s="51">
        <v>779298</v>
      </c>
      <c r="M909" s="51">
        <v>779298</v>
      </c>
      <c r="N909" s="51">
        <v>779298</v>
      </c>
      <c r="O909" s="51">
        <v>779298</v>
      </c>
      <c r="P909" s="51">
        <v>779298</v>
      </c>
      <c r="Q909" s="51">
        <v>779298</v>
      </c>
      <c r="R909" s="51">
        <v>779298</v>
      </c>
      <c r="S909" s="51">
        <v>779298</v>
      </c>
      <c r="T909" s="51">
        <v>779298</v>
      </c>
    </row>
    <row r="910" spans="1:20" s="34" customFormat="1" ht="78" customHeight="1" x14ac:dyDescent="0.3">
      <c r="A910" s="13">
        <v>900</v>
      </c>
      <c r="B910" s="406"/>
      <c r="C910" s="81" t="s">
        <v>1989</v>
      </c>
      <c r="D910" s="82" t="s">
        <v>14</v>
      </c>
      <c r="E910" s="81" t="s">
        <v>52</v>
      </c>
      <c r="F910" s="83"/>
      <c r="G910" s="469"/>
      <c r="H910" s="55"/>
      <c r="I910" s="55"/>
      <c r="J910" s="56"/>
      <c r="K910" s="388"/>
      <c r="L910" s="51">
        <v>810681</v>
      </c>
      <c r="M910" s="51">
        <v>810681</v>
      </c>
      <c r="N910" s="51">
        <v>810681</v>
      </c>
      <c r="O910" s="51">
        <v>810681</v>
      </c>
      <c r="P910" s="51">
        <v>810681</v>
      </c>
      <c r="Q910" s="51">
        <v>810681</v>
      </c>
      <c r="R910" s="51">
        <v>810681</v>
      </c>
      <c r="S910" s="51">
        <v>810681</v>
      </c>
      <c r="T910" s="51">
        <v>810681</v>
      </c>
    </row>
    <row r="911" spans="1:20" s="37" customFormat="1" ht="55.5" customHeight="1" x14ac:dyDescent="0.4">
      <c r="A911" s="13">
        <v>901</v>
      </c>
      <c r="B911" s="406"/>
      <c r="C911" s="55" t="s">
        <v>221</v>
      </c>
      <c r="D911" s="56" t="s">
        <v>14</v>
      </c>
      <c r="E911" s="55" t="s">
        <v>2502</v>
      </c>
      <c r="F911" s="373" t="s">
        <v>2503</v>
      </c>
      <c r="G911" s="376" t="s">
        <v>2537</v>
      </c>
      <c r="H911" s="35"/>
      <c r="I911" s="35"/>
      <c r="J911" s="373" t="s">
        <v>2518</v>
      </c>
      <c r="K911" s="373" t="s">
        <v>2504</v>
      </c>
      <c r="L911" s="36">
        <v>1475000</v>
      </c>
      <c r="M911" s="36">
        <v>1475000</v>
      </c>
      <c r="N911" s="36">
        <v>1475000</v>
      </c>
      <c r="O911" s="36">
        <v>1475000</v>
      </c>
      <c r="P911" s="36">
        <v>1475000</v>
      </c>
      <c r="Q911" s="36">
        <v>1475000</v>
      </c>
      <c r="R911" s="36">
        <v>1475000</v>
      </c>
      <c r="S911" s="36">
        <v>1475000</v>
      </c>
      <c r="T911" s="36">
        <v>1475000</v>
      </c>
    </row>
    <row r="912" spans="1:20" s="37" customFormat="1" ht="84" customHeight="1" x14ac:dyDescent="0.4">
      <c r="A912" s="13">
        <v>902</v>
      </c>
      <c r="B912" s="406"/>
      <c r="C912" s="55" t="s">
        <v>2505</v>
      </c>
      <c r="D912" s="55" t="s">
        <v>14</v>
      </c>
      <c r="E912" s="55" t="s">
        <v>119</v>
      </c>
      <c r="F912" s="373"/>
      <c r="G912" s="376"/>
      <c r="H912" s="35"/>
      <c r="I912" s="35"/>
      <c r="J912" s="373"/>
      <c r="K912" s="373"/>
      <c r="L912" s="38">
        <v>1865000</v>
      </c>
      <c r="M912" s="38">
        <v>1865000</v>
      </c>
      <c r="N912" s="38">
        <v>1865000</v>
      </c>
      <c r="O912" s="38">
        <v>1865000</v>
      </c>
      <c r="P912" s="38">
        <v>1865000</v>
      </c>
      <c r="Q912" s="38">
        <v>1865000</v>
      </c>
      <c r="R912" s="38">
        <v>1865000</v>
      </c>
      <c r="S912" s="38">
        <v>1865000</v>
      </c>
      <c r="T912" s="38">
        <v>1865000</v>
      </c>
    </row>
    <row r="913" spans="1:20" s="37" customFormat="1" ht="55.5" customHeight="1" x14ac:dyDescent="0.4">
      <c r="A913" s="13">
        <v>903</v>
      </c>
      <c r="B913" s="406"/>
      <c r="C913" s="55" t="s">
        <v>2506</v>
      </c>
      <c r="D913" s="55" t="s">
        <v>2507</v>
      </c>
      <c r="E913" s="55" t="s">
        <v>119</v>
      </c>
      <c r="F913" s="373"/>
      <c r="G913" s="376"/>
      <c r="H913" s="35"/>
      <c r="I913" s="35"/>
      <c r="J913" s="373"/>
      <c r="K913" s="373"/>
      <c r="L913" s="38">
        <v>600000</v>
      </c>
      <c r="M913" s="38">
        <v>600000</v>
      </c>
      <c r="N913" s="38">
        <v>600000</v>
      </c>
      <c r="O913" s="38">
        <v>600000</v>
      </c>
      <c r="P913" s="38">
        <v>600000</v>
      </c>
      <c r="Q913" s="38">
        <v>600000</v>
      </c>
      <c r="R913" s="38">
        <v>600000</v>
      </c>
      <c r="S913" s="38">
        <v>600000</v>
      </c>
      <c r="T913" s="38">
        <v>600000</v>
      </c>
    </row>
    <row r="914" spans="1:20" s="37" customFormat="1" ht="55.5" customHeight="1" x14ac:dyDescent="0.4">
      <c r="A914" s="13">
        <v>904</v>
      </c>
      <c r="B914" s="406"/>
      <c r="C914" s="55" t="s">
        <v>2508</v>
      </c>
      <c r="D914" s="55" t="s">
        <v>2507</v>
      </c>
      <c r="E914" s="55" t="s">
        <v>119</v>
      </c>
      <c r="F914" s="373"/>
      <c r="G914" s="376"/>
      <c r="H914" s="35"/>
      <c r="I914" s="35"/>
      <c r="J914" s="373"/>
      <c r="K914" s="373"/>
      <c r="L914" s="38">
        <v>955000</v>
      </c>
      <c r="M914" s="38">
        <v>955000</v>
      </c>
      <c r="N914" s="38">
        <v>955000</v>
      </c>
      <c r="O914" s="38">
        <v>955000</v>
      </c>
      <c r="P914" s="38">
        <v>955000</v>
      </c>
      <c r="Q914" s="38">
        <v>955000</v>
      </c>
      <c r="R914" s="38">
        <v>955000</v>
      </c>
      <c r="S914" s="38">
        <v>955000</v>
      </c>
      <c r="T914" s="38">
        <v>955000</v>
      </c>
    </row>
    <row r="915" spans="1:20" s="37" customFormat="1" ht="55.5" customHeight="1" x14ac:dyDescent="0.4">
      <c r="A915" s="13">
        <v>905</v>
      </c>
      <c r="B915" s="406"/>
      <c r="C915" s="55" t="s">
        <v>2509</v>
      </c>
      <c r="D915" s="55" t="s">
        <v>2507</v>
      </c>
      <c r="E915" s="55" t="s">
        <v>119</v>
      </c>
      <c r="F915" s="373"/>
      <c r="G915" s="376"/>
      <c r="H915" s="35"/>
      <c r="I915" s="35"/>
      <c r="J915" s="373"/>
      <c r="K915" s="373"/>
      <c r="L915" s="38">
        <v>775000</v>
      </c>
      <c r="M915" s="38">
        <v>775000</v>
      </c>
      <c r="N915" s="38">
        <v>775000</v>
      </c>
      <c r="O915" s="38">
        <v>775000</v>
      </c>
      <c r="P915" s="38">
        <v>775000</v>
      </c>
      <c r="Q915" s="38">
        <v>775000</v>
      </c>
      <c r="R915" s="38">
        <v>775000</v>
      </c>
      <c r="S915" s="38">
        <v>775000</v>
      </c>
      <c r="T915" s="38">
        <v>775000</v>
      </c>
    </row>
    <row r="916" spans="1:20" s="37" customFormat="1" ht="55.5" customHeight="1" x14ac:dyDescent="0.4">
      <c r="A916" s="13">
        <v>906</v>
      </c>
      <c r="B916" s="406"/>
      <c r="C916" s="55" t="s">
        <v>2510</v>
      </c>
      <c r="D916" s="55" t="s">
        <v>2507</v>
      </c>
      <c r="E916" s="55" t="s">
        <v>119</v>
      </c>
      <c r="F916" s="373"/>
      <c r="G916" s="376"/>
      <c r="H916" s="35"/>
      <c r="I916" s="35"/>
      <c r="J916" s="373"/>
      <c r="K916" s="373"/>
      <c r="L916" s="38">
        <v>1040000</v>
      </c>
      <c r="M916" s="38">
        <v>1040000</v>
      </c>
      <c r="N916" s="38">
        <v>1040000</v>
      </c>
      <c r="O916" s="38">
        <v>1040000</v>
      </c>
      <c r="P916" s="38">
        <v>1040000</v>
      </c>
      <c r="Q916" s="38">
        <v>1040000</v>
      </c>
      <c r="R916" s="38">
        <v>1040000</v>
      </c>
      <c r="S916" s="38">
        <v>1040000</v>
      </c>
      <c r="T916" s="38">
        <v>1040000</v>
      </c>
    </row>
    <row r="917" spans="1:20" s="37" customFormat="1" ht="55.5" customHeight="1" x14ac:dyDescent="0.4">
      <c r="A917" s="13">
        <v>907</v>
      </c>
      <c r="B917" s="406"/>
      <c r="C917" s="55" t="s">
        <v>2511</v>
      </c>
      <c r="D917" s="55" t="s">
        <v>2507</v>
      </c>
      <c r="E917" s="55" t="s">
        <v>119</v>
      </c>
      <c r="F917" s="373"/>
      <c r="G917" s="376"/>
      <c r="H917" s="35"/>
      <c r="I917" s="35"/>
      <c r="J917" s="373"/>
      <c r="K917" s="373"/>
      <c r="L917" s="38">
        <v>2135000</v>
      </c>
      <c r="M917" s="38">
        <v>2135000</v>
      </c>
      <c r="N917" s="38">
        <v>2135000</v>
      </c>
      <c r="O917" s="38">
        <v>2135000</v>
      </c>
      <c r="P917" s="38">
        <v>2135000</v>
      </c>
      <c r="Q917" s="38">
        <v>2135000</v>
      </c>
      <c r="R917" s="38">
        <v>2135000</v>
      </c>
      <c r="S917" s="38">
        <v>2135000</v>
      </c>
      <c r="T917" s="38">
        <v>2135000</v>
      </c>
    </row>
    <row r="918" spans="1:20" s="37" customFormat="1" ht="80.25" customHeight="1" x14ac:dyDescent="0.4">
      <c r="A918" s="13">
        <v>908</v>
      </c>
      <c r="B918" s="406"/>
      <c r="C918" s="55" t="s">
        <v>2512</v>
      </c>
      <c r="D918" s="55" t="s">
        <v>14</v>
      </c>
      <c r="E918" s="55" t="s">
        <v>119</v>
      </c>
      <c r="F918" s="373"/>
      <c r="G918" s="376"/>
      <c r="H918" s="35"/>
      <c r="I918" s="35"/>
      <c r="J918" s="373"/>
      <c r="K918" s="373"/>
      <c r="L918" s="38">
        <v>1955000</v>
      </c>
      <c r="M918" s="38">
        <v>1955000</v>
      </c>
      <c r="N918" s="38">
        <v>1955000</v>
      </c>
      <c r="O918" s="38">
        <v>1955000</v>
      </c>
      <c r="P918" s="38">
        <v>1955000</v>
      </c>
      <c r="Q918" s="38">
        <v>1955000</v>
      </c>
      <c r="R918" s="38">
        <v>1955000</v>
      </c>
      <c r="S918" s="38">
        <v>1955000</v>
      </c>
      <c r="T918" s="38">
        <v>1955000</v>
      </c>
    </row>
    <row r="919" spans="1:20" s="37" customFormat="1" ht="55.5" customHeight="1" x14ac:dyDescent="0.4">
      <c r="A919" s="13">
        <v>909</v>
      </c>
      <c r="B919" s="406"/>
      <c r="C919" s="55" t="s">
        <v>2513</v>
      </c>
      <c r="D919" s="55" t="s">
        <v>2507</v>
      </c>
      <c r="E919" s="55" t="s">
        <v>119</v>
      </c>
      <c r="F919" s="373"/>
      <c r="G919" s="376"/>
      <c r="H919" s="35"/>
      <c r="I919" s="35"/>
      <c r="J919" s="373"/>
      <c r="K919" s="373"/>
      <c r="L919" s="38">
        <v>1565000</v>
      </c>
      <c r="M919" s="38">
        <v>1565000</v>
      </c>
      <c r="N919" s="38">
        <v>1565000</v>
      </c>
      <c r="O919" s="38">
        <v>1565000</v>
      </c>
      <c r="P919" s="38">
        <v>1565000</v>
      </c>
      <c r="Q919" s="38">
        <v>1565000</v>
      </c>
      <c r="R919" s="38">
        <v>1565000</v>
      </c>
      <c r="S919" s="38">
        <v>1565000</v>
      </c>
      <c r="T919" s="38">
        <v>1565000</v>
      </c>
    </row>
    <row r="920" spans="1:20" s="37" customFormat="1" ht="55.5" customHeight="1" x14ac:dyDescent="0.4">
      <c r="A920" s="13">
        <v>910</v>
      </c>
      <c r="B920" s="406"/>
      <c r="C920" s="55" t="s">
        <v>2514</v>
      </c>
      <c r="D920" s="55" t="s">
        <v>2507</v>
      </c>
      <c r="E920" s="55" t="s">
        <v>119</v>
      </c>
      <c r="F920" s="373"/>
      <c r="G920" s="376"/>
      <c r="H920" s="35"/>
      <c r="I920" s="35"/>
      <c r="J920" s="373"/>
      <c r="K920" s="373"/>
      <c r="L920" s="38">
        <v>2330000</v>
      </c>
      <c r="M920" s="38">
        <v>2330000</v>
      </c>
      <c r="N920" s="38">
        <v>2330000</v>
      </c>
      <c r="O920" s="38">
        <v>2330000</v>
      </c>
      <c r="P920" s="38">
        <v>2330000</v>
      </c>
      <c r="Q920" s="38">
        <v>2330000</v>
      </c>
      <c r="R920" s="38">
        <v>2330000</v>
      </c>
      <c r="S920" s="38">
        <v>2330000</v>
      </c>
      <c r="T920" s="38">
        <v>2330000</v>
      </c>
    </row>
    <row r="921" spans="1:20" s="37" customFormat="1" ht="55.5" customHeight="1" x14ac:dyDescent="0.4">
      <c r="A921" s="13">
        <v>911</v>
      </c>
      <c r="B921" s="406"/>
      <c r="C921" s="55" t="s">
        <v>2515</v>
      </c>
      <c r="D921" s="55" t="s">
        <v>2507</v>
      </c>
      <c r="E921" s="55" t="s">
        <v>119</v>
      </c>
      <c r="F921" s="373"/>
      <c r="G921" s="376"/>
      <c r="H921" s="35"/>
      <c r="I921" s="35"/>
      <c r="J921" s="373"/>
      <c r="K921" s="373"/>
      <c r="L921" s="38">
        <v>1449999.9999999998</v>
      </c>
      <c r="M921" s="38">
        <v>1449999.9999999998</v>
      </c>
      <c r="N921" s="38">
        <v>1449999.9999999998</v>
      </c>
      <c r="O921" s="38">
        <v>1449999.9999999998</v>
      </c>
      <c r="P921" s="38">
        <v>1449999.9999999998</v>
      </c>
      <c r="Q921" s="38">
        <v>1449999.9999999998</v>
      </c>
      <c r="R921" s="38">
        <v>1449999.9999999998</v>
      </c>
      <c r="S921" s="38">
        <v>1449999.9999999998</v>
      </c>
      <c r="T921" s="38">
        <v>1449999.9999999998</v>
      </c>
    </row>
    <row r="922" spans="1:20" s="37" customFormat="1" ht="55.5" customHeight="1" x14ac:dyDescent="0.4">
      <c r="A922" s="13">
        <v>912</v>
      </c>
      <c r="B922" s="406"/>
      <c r="C922" s="55" t="s">
        <v>2516</v>
      </c>
      <c r="D922" s="55" t="s">
        <v>2507</v>
      </c>
      <c r="E922" s="55" t="s">
        <v>119</v>
      </c>
      <c r="F922" s="373"/>
      <c r="G922" s="376"/>
      <c r="H922" s="35"/>
      <c r="I922" s="35"/>
      <c r="J922" s="373"/>
      <c r="K922" s="373"/>
      <c r="L922" s="38">
        <v>5909000</v>
      </c>
      <c r="M922" s="38">
        <v>5909000</v>
      </c>
      <c r="N922" s="38">
        <v>5909000</v>
      </c>
      <c r="O922" s="38">
        <v>5909000</v>
      </c>
      <c r="P922" s="38">
        <v>5909000</v>
      </c>
      <c r="Q922" s="38">
        <v>5909000</v>
      </c>
      <c r="R922" s="38">
        <v>5909000</v>
      </c>
      <c r="S922" s="38">
        <v>5909000</v>
      </c>
      <c r="T922" s="38">
        <v>5909000</v>
      </c>
    </row>
    <row r="923" spans="1:20" s="37" customFormat="1" ht="55.5" customHeight="1" x14ac:dyDescent="0.4">
      <c r="A923" s="13">
        <v>913</v>
      </c>
      <c r="B923" s="406"/>
      <c r="C923" s="55" t="s">
        <v>221</v>
      </c>
      <c r="D923" s="55" t="s">
        <v>14</v>
      </c>
      <c r="E923" s="55" t="s">
        <v>214</v>
      </c>
      <c r="F923" s="373" t="s">
        <v>2517</v>
      </c>
      <c r="G923" s="376"/>
      <c r="H923" s="35"/>
      <c r="I923" s="35"/>
      <c r="J923" s="373"/>
      <c r="K923" s="373"/>
      <c r="L923" s="38">
        <v>1590000</v>
      </c>
      <c r="M923" s="38">
        <v>1590000</v>
      </c>
      <c r="N923" s="38">
        <v>1590000</v>
      </c>
      <c r="O923" s="38">
        <v>1590000</v>
      </c>
      <c r="P923" s="38">
        <v>1590000</v>
      </c>
      <c r="Q923" s="38">
        <v>1590000</v>
      </c>
      <c r="R923" s="38">
        <v>1590000</v>
      </c>
      <c r="S923" s="38">
        <v>1590000</v>
      </c>
      <c r="T923" s="38">
        <v>1590000</v>
      </c>
    </row>
    <row r="924" spans="1:20" s="37" customFormat="1" ht="85.5" customHeight="1" x14ac:dyDescent="0.4">
      <c r="A924" s="13">
        <v>914</v>
      </c>
      <c r="B924" s="406"/>
      <c r="C924" s="55" t="s">
        <v>2505</v>
      </c>
      <c r="D924" s="55" t="s">
        <v>14</v>
      </c>
      <c r="E924" s="55" t="s">
        <v>119</v>
      </c>
      <c r="F924" s="373"/>
      <c r="G924" s="376"/>
      <c r="H924" s="35"/>
      <c r="I924" s="35"/>
      <c r="J924" s="373"/>
      <c r="K924" s="373"/>
      <c r="L924" s="38">
        <v>2010000</v>
      </c>
      <c r="M924" s="38">
        <v>2010000</v>
      </c>
      <c r="N924" s="38">
        <v>2010000</v>
      </c>
      <c r="O924" s="38">
        <v>2010000</v>
      </c>
      <c r="P924" s="38">
        <v>2010000</v>
      </c>
      <c r="Q924" s="38">
        <v>2010000</v>
      </c>
      <c r="R924" s="38">
        <v>2010000</v>
      </c>
      <c r="S924" s="38">
        <v>2010000</v>
      </c>
      <c r="T924" s="38">
        <v>2010000</v>
      </c>
    </row>
    <row r="925" spans="1:20" s="37" customFormat="1" ht="55.5" customHeight="1" x14ac:dyDescent="0.4">
      <c r="A925" s="13">
        <v>915</v>
      </c>
      <c r="B925" s="406"/>
      <c r="C925" s="55" t="s">
        <v>2506</v>
      </c>
      <c r="D925" s="55" t="s">
        <v>2507</v>
      </c>
      <c r="E925" s="55" t="s">
        <v>119</v>
      </c>
      <c r="F925" s="373"/>
      <c r="G925" s="376"/>
      <c r="H925" s="35"/>
      <c r="I925" s="35"/>
      <c r="J925" s="373"/>
      <c r="K925" s="373"/>
      <c r="L925" s="38">
        <v>600000</v>
      </c>
      <c r="M925" s="38">
        <v>600000</v>
      </c>
      <c r="N925" s="38">
        <v>600000</v>
      </c>
      <c r="O925" s="38">
        <v>600000</v>
      </c>
      <c r="P925" s="38">
        <v>600000</v>
      </c>
      <c r="Q925" s="38">
        <v>600000</v>
      </c>
      <c r="R925" s="38">
        <v>600000</v>
      </c>
      <c r="S925" s="38">
        <v>600000</v>
      </c>
      <c r="T925" s="38">
        <v>600000</v>
      </c>
    </row>
    <row r="926" spans="1:20" s="37" customFormat="1" ht="55.5" customHeight="1" x14ac:dyDescent="0.4">
      <c r="A926" s="13">
        <v>916</v>
      </c>
      <c r="B926" s="406"/>
      <c r="C926" s="55" t="s">
        <v>2508</v>
      </c>
      <c r="D926" s="55" t="s">
        <v>2507</v>
      </c>
      <c r="E926" s="55" t="s">
        <v>119</v>
      </c>
      <c r="F926" s="373"/>
      <c r="G926" s="376"/>
      <c r="H926" s="35"/>
      <c r="I926" s="35" t="s">
        <v>2501</v>
      </c>
      <c r="J926" s="373"/>
      <c r="K926" s="373"/>
      <c r="L926" s="38">
        <v>955000</v>
      </c>
      <c r="M926" s="38">
        <v>955000</v>
      </c>
      <c r="N926" s="38">
        <v>955000</v>
      </c>
      <c r="O926" s="38">
        <v>955000</v>
      </c>
      <c r="P926" s="38">
        <v>955000</v>
      </c>
      <c r="Q926" s="38">
        <v>955000</v>
      </c>
      <c r="R926" s="38">
        <v>955000</v>
      </c>
      <c r="S926" s="38">
        <v>955000</v>
      </c>
      <c r="T926" s="38">
        <v>955000</v>
      </c>
    </row>
    <row r="927" spans="1:20" s="37" customFormat="1" ht="55.5" customHeight="1" x14ac:dyDescent="0.4">
      <c r="A927" s="13">
        <v>917</v>
      </c>
      <c r="B927" s="406"/>
      <c r="C927" s="55" t="s">
        <v>2509</v>
      </c>
      <c r="D927" s="55" t="s">
        <v>2507</v>
      </c>
      <c r="E927" s="55" t="s">
        <v>119</v>
      </c>
      <c r="F927" s="373"/>
      <c r="G927" s="376"/>
      <c r="H927" s="35"/>
      <c r="I927" s="35"/>
      <c r="J927" s="373"/>
      <c r="K927" s="373"/>
      <c r="L927" s="38">
        <v>775000</v>
      </c>
      <c r="M927" s="38">
        <v>775000</v>
      </c>
      <c r="N927" s="38">
        <v>775000</v>
      </c>
      <c r="O927" s="38">
        <v>775000</v>
      </c>
      <c r="P927" s="38">
        <v>775000</v>
      </c>
      <c r="Q927" s="38">
        <v>775000</v>
      </c>
      <c r="R927" s="38">
        <v>775000</v>
      </c>
      <c r="S927" s="38">
        <v>775000</v>
      </c>
      <c r="T927" s="38">
        <v>775000</v>
      </c>
    </row>
    <row r="928" spans="1:20" s="37" customFormat="1" ht="55.5" customHeight="1" x14ac:dyDescent="0.4">
      <c r="A928" s="13">
        <v>918</v>
      </c>
      <c r="B928" s="406"/>
      <c r="C928" s="55" t="s">
        <v>2510</v>
      </c>
      <c r="D928" s="55" t="s">
        <v>2507</v>
      </c>
      <c r="E928" s="55" t="s">
        <v>119</v>
      </c>
      <c r="F928" s="373"/>
      <c r="G928" s="376"/>
      <c r="H928" s="35"/>
      <c r="I928" s="35"/>
      <c r="J928" s="373"/>
      <c r="K928" s="373"/>
      <c r="L928" s="38">
        <v>1040000</v>
      </c>
      <c r="M928" s="38">
        <v>1040000</v>
      </c>
      <c r="N928" s="38">
        <v>1040000</v>
      </c>
      <c r="O928" s="38">
        <v>1040000</v>
      </c>
      <c r="P928" s="38">
        <v>1040000</v>
      </c>
      <c r="Q928" s="38">
        <v>1040000</v>
      </c>
      <c r="R928" s="38">
        <v>1040000</v>
      </c>
      <c r="S928" s="38">
        <v>1040000</v>
      </c>
      <c r="T928" s="38">
        <v>1040000</v>
      </c>
    </row>
    <row r="929" spans="1:20" s="37" customFormat="1" ht="55.5" customHeight="1" x14ac:dyDescent="0.4">
      <c r="A929" s="13">
        <v>919</v>
      </c>
      <c r="B929" s="406"/>
      <c r="C929" s="55" t="s">
        <v>2511</v>
      </c>
      <c r="D929" s="55" t="s">
        <v>2507</v>
      </c>
      <c r="E929" s="55" t="s">
        <v>119</v>
      </c>
      <c r="F929" s="373"/>
      <c r="G929" s="376"/>
      <c r="H929" s="35"/>
      <c r="I929" s="35"/>
      <c r="J929" s="373"/>
      <c r="K929" s="373"/>
      <c r="L929" s="38">
        <v>2135000</v>
      </c>
      <c r="M929" s="38">
        <v>2135000</v>
      </c>
      <c r="N929" s="38">
        <v>2135000</v>
      </c>
      <c r="O929" s="38">
        <v>2135000</v>
      </c>
      <c r="P929" s="38">
        <v>2135000</v>
      </c>
      <c r="Q929" s="38">
        <v>2135000</v>
      </c>
      <c r="R929" s="38">
        <v>2135000</v>
      </c>
      <c r="S929" s="38">
        <v>2135000</v>
      </c>
      <c r="T929" s="38">
        <v>2135000</v>
      </c>
    </row>
    <row r="930" spans="1:20" s="37" customFormat="1" ht="77.25" customHeight="1" x14ac:dyDescent="0.4">
      <c r="A930" s="13">
        <v>920</v>
      </c>
      <c r="B930" s="406"/>
      <c r="C930" s="55" t="s">
        <v>2512</v>
      </c>
      <c r="D930" s="55" t="s">
        <v>14</v>
      </c>
      <c r="E930" s="55" t="s">
        <v>119</v>
      </c>
      <c r="F930" s="373"/>
      <c r="G930" s="376"/>
      <c r="H930" s="35"/>
      <c r="I930" s="35"/>
      <c r="J930" s="373"/>
      <c r="K930" s="373"/>
      <c r="L930" s="38">
        <v>2155000</v>
      </c>
      <c r="M930" s="38">
        <v>2155000</v>
      </c>
      <c r="N930" s="38">
        <v>2155000</v>
      </c>
      <c r="O930" s="38">
        <v>2155000</v>
      </c>
      <c r="P930" s="38">
        <v>2155000</v>
      </c>
      <c r="Q930" s="38">
        <v>2155000</v>
      </c>
      <c r="R930" s="38">
        <v>2155000</v>
      </c>
      <c r="S930" s="38">
        <v>2155000</v>
      </c>
      <c r="T930" s="38">
        <v>2155000</v>
      </c>
    </row>
    <row r="931" spans="1:20" s="37" customFormat="1" ht="55.5" customHeight="1" x14ac:dyDescent="0.4">
      <c r="A931" s="13">
        <v>921</v>
      </c>
      <c r="B931" s="406"/>
      <c r="C931" s="55" t="s">
        <v>2513</v>
      </c>
      <c r="D931" s="55" t="s">
        <v>2507</v>
      </c>
      <c r="E931" s="55" t="s">
        <v>119</v>
      </c>
      <c r="F931" s="373"/>
      <c r="G931" s="376"/>
      <c r="H931" s="35"/>
      <c r="I931" s="35"/>
      <c r="J931" s="373"/>
      <c r="K931" s="373"/>
      <c r="L931" s="38">
        <v>1680000</v>
      </c>
      <c r="M931" s="38">
        <v>1680000</v>
      </c>
      <c r="N931" s="38">
        <v>1680000</v>
      </c>
      <c r="O931" s="38">
        <v>1680000</v>
      </c>
      <c r="P931" s="38">
        <v>1680000</v>
      </c>
      <c r="Q931" s="38">
        <v>1680000</v>
      </c>
      <c r="R931" s="38">
        <v>1680000</v>
      </c>
      <c r="S931" s="38">
        <v>1680000</v>
      </c>
      <c r="T931" s="38">
        <v>1680000</v>
      </c>
    </row>
    <row r="932" spans="1:20" s="37" customFormat="1" ht="55.5" customHeight="1" x14ac:dyDescent="0.4">
      <c r="A932" s="13">
        <v>922</v>
      </c>
      <c r="B932" s="406"/>
      <c r="C932" s="55" t="s">
        <v>2514</v>
      </c>
      <c r="D932" s="55" t="s">
        <v>2507</v>
      </c>
      <c r="E932" s="55" t="s">
        <v>119</v>
      </c>
      <c r="F932" s="373"/>
      <c r="G932" s="376"/>
      <c r="H932" s="35"/>
      <c r="I932" s="35"/>
      <c r="J932" s="373"/>
      <c r="K932" s="373"/>
      <c r="L932" s="38">
        <v>2870000</v>
      </c>
      <c r="M932" s="38">
        <v>2870000</v>
      </c>
      <c r="N932" s="38">
        <v>2870000</v>
      </c>
      <c r="O932" s="38">
        <v>2870000</v>
      </c>
      <c r="P932" s="38">
        <v>2870000</v>
      </c>
      <c r="Q932" s="38">
        <v>2870000</v>
      </c>
      <c r="R932" s="38">
        <v>2870000</v>
      </c>
      <c r="S932" s="38">
        <v>2870000</v>
      </c>
      <c r="T932" s="38">
        <v>2870000</v>
      </c>
    </row>
    <row r="933" spans="1:20" s="37" customFormat="1" ht="55.5" customHeight="1" x14ac:dyDescent="0.4">
      <c r="A933" s="13">
        <v>923</v>
      </c>
      <c r="B933" s="406"/>
      <c r="C933" s="55" t="s">
        <v>2515</v>
      </c>
      <c r="D933" s="55" t="s">
        <v>2507</v>
      </c>
      <c r="E933" s="55" t="s">
        <v>119</v>
      </c>
      <c r="F933" s="373"/>
      <c r="G933" s="376"/>
      <c r="H933" s="35"/>
      <c r="I933" s="35"/>
      <c r="J933" s="373"/>
      <c r="K933" s="373"/>
      <c r="L933" s="38">
        <v>2125000</v>
      </c>
      <c r="M933" s="38">
        <v>2125000</v>
      </c>
      <c r="N933" s="38">
        <v>2125000</v>
      </c>
      <c r="O933" s="38">
        <v>2125000</v>
      </c>
      <c r="P933" s="38">
        <v>2125000</v>
      </c>
      <c r="Q933" s="38">
        <v>2125000</v>
      </c>
      <c r="R933" s="38">
        <v>2125000</v>
      </c>
      <c r="S933" s="38">
        <v>2125000</v>
      </c>
      <c r="T933" s="38">
        <v>2125000</v>
      </c>
    </row>
    <row r="934" spans="1:20" s="37" customFormat="1" ht="55.5" customHeight="1" x14ac:dyDescent="0.4">
      <c r="A934" s="13">
        <v>924</v>
      </c>
      <c r="B934" s="406"/>
      <c r="C934" s="55" t="s">
        <v>2516</v>
      </c>
      <c r="D934" s="55" t="s">
        <v>2507</v>
      </c>
      <c r="E934" s="55" t="s">
        <v>119</v>
      </c>
      <c r="F934" s="373"/>
      <c r="G934" s="376"/>
      <c r="H934" s="35"/>
      <c r="I934" s="35"/>
      <c r="J934" s="373"/>
      <c r="K934" s="373"/>
      <c r="L934" s="38">
        <v>5909000</v>
      </c>
      <c r="M934" s="38">
        <v>5909000</v>
      </c>
      <c r="N934" s="38">
        <v>5909000</v>
      </c>
      <c r="O934" s="38">
        <v>5909000</v>
      </c>
      <c r="P934" s="38">
        <v>5909000</v>
      </c>
      <c r="Q934" s="38">
        <v>5909000</v>
      </c>
      <c r="R934" s="38">
        <v>5909000</v>
      </c>
      <c r="S934" s="38">
        <v>5909000</v>
      </c>
      <c r="T934" s="38">
        <v>5909000</v>
      </c>
    </row>
    <row r="935" spans="1:20" s="37" customFormat="1" ht="55.5" customHeight="1" x14ac:dyDescent="0.4">
      <c r="A935" s="13">
        <v>925</v>
      </c>
      <c r="B935" s="406"/>
      <c r="C935" s="55" t="s">
        <v>2791</v>
      </c>
      <c r="D935" s="55" t="s">
        <v>2792</v>
      </c>
      <c r="E935" s="55" t="s">
        <v>214</v>
      </c>
      <c r="F935" s="373" t="s">
        <v>2793</v>
      </c>
      <c r="G935" s="376" t="s">
        <v>2794</v>
      </c>
      <c r="H935" s="373" t="s">
        <v>17</v>
      </c>
      <c r="I935" s="373" t="s">
        <v>291</v>
      </c>
      <c r="J935" s="373" t="s">
        <v>2795</v>
      </c>
      <c r="K935" s="377" t="s">
        <v>2796</v>
      </c>
      <c r="L935" s="38">
        <v>2037207.0888</v>
      </c>
      <c r="M935" s="38">
        <v>2037207.0888</v>
      </c>
      <c r="N935" s="38">
        <v>2037207.0888</v>
      </c>
      <c r="O935" s="38">
        <v>2037207.0888</v>
      </c>
      <c r="P935" s="38">
        <v>2037207.0888</v>
      </c>
      <c r="Q935" s="38">
        <v>2037207.0888</v>
      </c>
      <c r="R935" s="38">
        <v>2037207.0888</v>
      </c>
      <c r="S935" s="38">
        <v>2037207.0888</v>
      </c>
      <c r="T935" s="38">
        <v>2037207.0888</v>
      </c>
    </row>
    <row r="936" spans="1:20" s="37" customFormat="1" ht="55.5" customHeight="1" x14ac:dyDescent="0.4">
      <c r="A936" s="13">
        <v>926</v>
      </c>
      <c r="B936" s="406"/>
      <c r="C936" s="55" t="s">
        <v>2797</v>
      </c>
      <c r="D936" s="55" t="s">
        <v>209</v>
      </c>
      <c r="E936" s="55" t="s">
        <v>214</v>
      </c>
      <c r="F936" s="373"/>
      <c r="G936" s="376"/>
      <c r="H936" s="373"/>
      <c r="I936" s="373"/>
      <c r="J936" s="373"/>
      <c r="K936" s="377"/>
      <c r="L936" s="38">
        <v>4184805.0493100001</v>
      </c>
      <c r="M936" s="38">
        <v>4184805.0493100001</v>
      </c>
      <c r="N936" s="38">
        <v>4184805.0493100001</v>
      </c>
      <c r="O936" s="38">
        <v>4184805.0493100001</v>
      </c>
      <c r="P936" s="38">
        <v>4184805.0493100001</v>
      </c>
      <c r="Q936" s="38">
        <v>4184805.0493100001</v>
      </c>
      <c r="R936" s="38">
        <v>4184805.0493100001</v>
      </c>
      <c r="S936" s="38">
        <v>4184805.0493100001</v>
      </c>
      <c r="T936" s="38">
        <v>4184805.0493100001</v>
      </c>
    </row>
    <row r="937" spans="1:20" s="37" customFormat="1" ht="55.5" customHeight="1" x14ac:dyDescent="0.4">
      <c r="A937" s="13">
        <v>927</v>
      </c>
      <c r="B937" s="406"/>
      <c r="C937" s="55" t="s">
        <v>2798</v>
      </c>
      <c r="D937" s="55" t="s">
        <v>2792</v>
      </c>
      <c r="E937" s="55" t="s">
        <v>214</v>
      </c>
      <c r="F937" s="373"/>
      <c r="G937" s="376"/>
      <c r="H937" s="373"/>
      <c r="I937" s="373"/>
      <c r="J937" s="373"/>
      <c r="K937" s="377"/>
      <c r="L937" s="38">
        <v>1992370.1381999999</v>
      </c>
      <c r="M937" s="38">
        <v>1992370.1381999999</v>
      </c>
      <c r="N937" s="38">
        <v>1992370.1381999999</v>
      </c>
      <c r="O937" s="38">
        <v>1992370.1381999999</v>
      </c>
      <c r="P937" s="38">
        <v>1992370.1381999999</v>
      </c>
      <c r="Q937" s="38">
        <v>1992370.1381999999</v>
      </c>
      <c r="R937" s="38">
        <v>1992370.1381999999</v>
      </c>
      <c r="S937" s="38">
        <v>1992370.1381999999</v>
      </c>
      <c r="T937" s="38">
        <v>1992370.1381999999</v>
      </c>
    </row>
    <row r="938" spans="1:20" s="37" customFormat="1" ht="55.5" customHeight="1" x14ac:dyDescent="0.4">
      <c r="A938" s="13">
        <v>928</v>
      </c>
      <c r="B938" s="406"/>
      <c r="C938" s="55" t="s">
        <v>2799</v>
      </c>
      <c r="D938" s="55" t="s">
        <v>209</v>
      </c>
      <c r="E938" s="55" t="s">
        <v>214</v>
      </c>
      <c r="F938" s="373"/>
      <c r="G938" s="376"/>
      <c r="H938" s="373"/>
      <c r="I938" s="373"/>
      <c r="J938" s="373"/>
      <c r="K938" s="377"/>
      <c r="L938" s="38">
        <v>2004372.6449800001</v>
      </c>
      <c r="M938" s="38">
        <v>2004372.6449800001</v>
      </c>
      <c r="N938" s="38">
        <v>2004372.6449800001</v>
      </c>
      <c r="O938" s="38">
        <v>2004372.6449800001</v>
      </c>
      <c r="P938" s="38">
        <v>2004372.6449800001</v>
      </c>
      <c r="Q938" s="38">
        <v>2004372.6449800001</v>
      </c>
      <c r="R938" s="38">
        <v>2004372.6449800001</v>
      </c>
      <c r="S938" s="38">
        <v>2004372.6449800001</v>
      </c>
      <c r="T938" s="38">
        <v>2004372.6449800001</v>
      </c>
    </row>
    <row r="939" spans="1:20" s="37" customFormat="1" ht="55.5" customHeight="1" x14ac:dyDescent="0.4">
      <c r="A939" s="13">
        <v>929</v>
      </c>
      <c r="B939" s="406"/>
      <c r="C939" s="55" t="s">
        <v>2800</v>
      </c>
      <c r="D939" s="55" t="s">
        <v>2792</v>
      </c>
      <c r="E939" s="55" t="s">
        <v>214</v>
      </c>
      <c r="F939" s="373"/>
      <c r="G939" s="376"/>
      <c r="H939" s="373"/>
      <c r="I939" s="373"/>
      <c r="J939" s="373"/>
      <c r="K939" s="377"/>
      <c r="L939" s="38">
        <v>2017662.777</v>
      </c>
      <c r="M939" s="38">
        <v>2017662.777</v>
      </c>
      <c r="N939" s="38">
        <v>2017662.777</v>
      </c>
      <c r="O939" s="38">
        <v>2017662.777</v>
      </c>
      <c r="P939" s="38">
        <v>2017662.777</v>
      </c>
      <c r="Q939" s="38">
        <v>2017662.777</v>
      </c>
      <c r="R939" s="38">
        <v>2017662.777</v>
      </c>
      <c r="S939" s="38">
        <v>2017662.777</v>
      </c>
      <c r="T939" s="38">
        <v>2017662.777</v>
      </c>
    </row>
    <row r="940" spans="1:20" s="37" customFormat="1" ht="55.5" customHeight="1" x14ac:dyDescent="0.4">
      <c r="A940" s="13">
        <v>930</v>
      </c>
      <c r="B940" s="406"/>
      <c r="C940" s="55" t="s">
        <v>2801</v>
      </c>
      <c r="D940" s="55" t="s">
        <v>209</v>
      </c>
      <c r="E940" s="55" t="s">
        <v>214</v>
      </c>
      <c r="F940" s="373"/>
      <c r="G940" s="376"/>
      <c r="H940" s="373"/>
      <c r="I940" s="373"/>
      <c r="J940" s="373"/>
      <c r="K940" s="377"/>
      <c r="L940" s="38">
        <v>1170761.76009</v>
      </c>
      <c r="M940" s="38">
        <v>1170761.76009</v>
      </c>
      <c r="N940" s="38">
        <v>1170761.76009</v>
      </c>
      <c r="O940" s="38">
        <v>1170761.76009</v>
      </c>
      <c r="P940" s="38">
        <v>1170761.76009</v>
      </c>
      <c r="Q940" s="38">
        <v>1170761.76009</v>
      </c>
      <c r="R940" s="38">
        <v>1170761.76009</v>
      </c>
      <c r="S940" s="38">
        <v>1170761.76009</v>
      </c>
      <c r="T940" s="38">
        <v>1170761.76009</v>
      </c>
    </row>
    <row r="941" spans="1:20" s="37" customFormat="1" ht="55.5" customHeight="1" x14ac:dyDescent="0.4">
      <c r="A941" s="13">
        <v>931</v>
      </c>
      <c r="B941" s="406"/>
      <c r="C941" s="55" t="s">
        <v>2802</v>
      </c>
      <c r="D941" s="55" t="s">
        <v>2792</v>
      </c>
      <c r="E941" s="55" t="s">
        <v>214</v>
      </c>
      <c r="F941" s="373"/>
      <c r="G941" s="376"/>
      <c r="H941" s="373"/>
      <c r="I941" s="373"/>
      <c r="J941" s="373"/>
      <c r="K941" s="377"/>
      <c r="L941" s="38">
        <v>1757838.3966000001</v>
      </c>
      <c r="M941" s="38">
        <v>1757838.3966000001</v>
      </c>
      <c r="N941" s="38">
        <v>1757838.3966000001</v>
      </c>
      <c r="O941" s="38">
        <v>1757838.3966000001</v>
      </c>
      <c r="P941" s="38">
        <v>1757838.3966000001</v>
      </c>
      <c r="Q941" s="38">
        <v>1757838.3966000001</v>
      </c>
      <c r="R941" s="38">
        <v>1757838.3966000001</v>
      </c>
      <c r="S941" s="38">
        <v>1757838.3966000001</v>
      </c>
      <c r="T941" s="38">
        <v>1757838.3966000001</v>
      </c>
    </row>
    <row r="942" spans="1:20" s="37" customFormat="1" ht="55.5" customHeight="1" x14ac:dyDescent="0.4">
      <c r="A942" s="13">
        <v>932</v>
      </c>
      <c r="B942" s="406"/>
      <c r="C942" s="55" t="s">
        <v>2803</v>
      </c>
      <c r="D942" s="55" t="s">
        <v>209</v>
      </c>
      <c r="E942" s="55" t="s">
        <v>214</v>
      </c>
      <c r="F942" s="373"/>
      <c r="G942" s="376"/>
      <c r="H942" s="373"/>
      <c r="I942" s="373"/>
      <c r="J942" s="373"/>
      <c r="K942" s="377"/>
      <c r="L942" s="38">
        <v>408073.73372999998</v>
      </c>
      <c r="M942" s="38">
        <v>408073.73372999998</v>
      </c>
      <c r="N942" s="38">
        <v>408073.73372999998</v>
      </c>
      <c r="O942" s="38">
        <v>408073.73372999998</v>
      </c>
      <c r="P942" s="38">
        <v>408073.73372999998</v>
      </c>
      <c r="Q942" s="38">
        <v>408073.73372999998</v>
      </c>
      <c r="R942" s="38">
        <v>408073.73372999998</v>
      </c>
      <c r="S942" s="38">
        <v>408073.73372999998</v>
      </c>
      <c r="T942" s="38">
        <v>408073.73372999998</v>
      </c>
    </row>
    <row r="943" spans="1:20" s="37" customFormat="1" ht="55.5" customHeight="1" x14ac:dyDescent="0.4">
      <c r="A943" s="13">
        <v>933</v>
      </c>
      <c r="B943" s="406"/>
      <c r="C943" s="55" t="s">
        <v>2804</v>
      </c>
      <c r="D943" s="55" t="s">
        <v>2792</v>
      </c>
      <c r="E943" s="55" t="s">
        <v>214</v>
      </c>
      <c r="F943" s="373"/>
      <c r="G943" s="376"/>
      <c r="H943" s="373"/>
      <c r="I943" s="373"/>
      <c r="J943" s="373"/>
      <c r="K943" s="377"/>
      <c r="L943" s="38">
        <v>1730246.4269999999</v>
      </c>
      <c r="M943" s="38">
        <v>1730246.4269999999</v>
      </c>
      <c r="N943" s="38">
        <v>1730246.4269999999</v>
      </c>
      <c r="O943" s="38">
        <v>1730246.4269999999</v>
      </c>
      <c r="P943" s="38">
        <v>1730246.4269999999</v>
      </c>
      <c r="Q943" s="38">
        <v>1730246.4269999999</v>
      </c>
      <c r="R943" s="38">
        <v>1730246.4269999999</v>
      </c>
      <c r="S943" s="38">
        <v>1730246.4269999999</v>
      </c>
      <c r="T943" s="38">
        <v>1730246.4269999999</v>
      </c>
    </row>
    <row r="944" spans="1:20" s="37" customFormat="1" ht="55.5" customHeight="1" x14ac:dyDescent="0.4">
      <c r="A944" s="13">
        <v>934</v>
      </c>
      <c r="B944" s="406"/>
      <c r="C944" s="55" t="s">
        <v>2805</v>
      </c>
      <c r="D944" s="55" t="s">
        <v>209</v>
      </c>
      <c r="E944" s="55" t="s">
        <v>214</v>
      </c>
      <c r="F944" s="373"/>
      <c r="G944" s="376"/>
      <c r="H944" s="373"/>
      <c r="I944" s="373"/>
      <c r="J944" s="373"/>
      <c r="K944" s="377"/>
      <c r="L944" s="38">
        <v>864260.96444999997</v>
      </c>
      <c r="M944" s="38">
        <v>864260.96444999997</v>
      </c>
      <c r="N944" s="38">
        <v>864260.96444999997</v>
      </c>
      <c r="O944" s="38">
        <v>864260.96444999997</v>
      </c>
      <c r="P944" s="38">
        <v>864260.96444999997</v>
      </c>
      <c r="Q944" s="38">
        <v>864260.96444999997</v>
      </c>
      <c r="R944" s="38">
        <v>864260.96444999997</v>
      </c>
      <c r="S944" s="38">
        <v>864260.96444999997</v>
      </c>
      <c r="T944" s="38">
        <v>864260.96444999997</v>
      </c>
    </row>
    <row r="945" spans="1:20" s="37" customFormat="1" ht="55.5" customHeight="1" x14ac:dyDescent="0.4">
      <c r="A945" s="13">
        <v>935</v>
      </c>
      <c r="B945" s="406"/>
      <c r="C945" s="55" t="s">
        <v>2806</v>
      </c>
      <c r="D945" s="55" t="s">
        <v>2792</v>
      </c>
      <c r="E945" s="55" t="s">
        <v>214</v>
      </c>
      <c r="F945" s="373"/>
      <c r="G945" s="376"/>
      <c r="H945" s="373"/>
      <c r="I945" s="373"/>
      <c r="J945" s="373"/>
      <c r="K945" s="377"/>
      <c r="L945" s="38">
        <v>2119982.9975999999</v>
      </c>
      <c r="M945" s="38">
        <v>2119982.9975999999</v>
      </c>
      <c r="N945" s="38">
        <v>2119982.9975999999</v>
      </c>
      <c r="O945" s="38">
        <v>2119982.9975999999</v>
      </c>
      <c r="P945" s="38">
        <v>2119982.9975999999</v>
      </c>
      <c r="Q945" s="38">
        <v>2119982.9975999999</v>
      </c>
      <c r="R945" s="38">
        <v>2119982.9975999999</v>
      </c>
      <c r="S945" s="38">
        <v>2119982.9975999999</v>
      </c>
      <c r="T945" s="38">
        <v>2119982.9975999999</v>
      </c>
    </row>
    <row r="946" spans="1:20" s="37" customFormat="1" ht="55.5" customHeight="1" x14ac:dyDescent="0.4">
      <c r="A946" s="13">
        <v>936</v>
      </c>
      <c r="B946" s="406"/>
      <c r="C946" s="55" t="s">
        <v>2807</v>
      </c>
      <c r="D946" s="55" t="s">
        <v>209</v>
      </c>
      <c r="E946" s="55" t="s">
        <v>214</v>
      </c>
      <c r="F946" s="373"/>
      <c r="G946" s="376"/>
      <c r="H946" s="373"/>
      <c r="I946" s="373"/>
      <c r="J946" s="373"/>
      <c r="K946" s="377"/>
      <c r="L946" s="38">
        <v>399508.72649999999</v>
      </c>
      <c r="M946" s="38">
        <v>399508.72649999999</v>
      </c>
      <c r="N946" s="38">
        <v>399508.72649999999</v>
      </c>
      <c r="O946" s="38">
        <v>399508.72649999999</v>
      </c>
      <c r="P946" s="38">
        <v>399508.72649999999</v>
      </c>
      <c r="Q946" s="38">
        <v>399508.72649999999</v>
      </c>
      <c r="R946" s="38">
        <v>399508.72649999999</v>
      </c>
      <c r="S946" s="38">
        <v>399508.72649999999</v>
      </c>
      <c r="T946" s="38">
        <v>399508.72649999999</v>
      </c>
    </row>
    <row r="947" spans="1:20" s="37" customFormat="1" ht="55.5" customHeight="1" x14ac:dyDescent="0.4">
      <c r="A947" s="13">
        <v>937</v>
      </c>
      <c r="B947" s="406"/>
      <c r="C947" s="55" t="s">
        <v>2808</v>
      </c>
      <c r="D947" s="55" t="s">
        <v>2792</v>
      </c>
      <c r="E947" s="55" t="s">
        <v>214</v>
      </c>
      <c r="F947" s="373"/>
      <c r="G947" s="376"/>
      <c r="H947" s="373"/>
      <c r="I947" s="373"/>
      <c r="J947" s="373"/>
      <c r="K947" s="377"/>
      <c r="L947" s="38">
        <v>2022261.4386</v>
      </c>
      <c r="M947" s="38">
        <v>2022261.4386</v>
      </c>
      <c r="N947" s="38">
        <v>2022261.4386</v>
      </c>
      <c r="O947" s="38">
        <v>2022261.4386</v>
      </c>
      <c r="P947" s="38">
        <v>2022261.4386</v>
      </c>
      <c r="Q947" s="38">
        <v>2022261.4386</v>
      </c>
      <c r="R947" s="38">
        <v>2022261.4386</v>
      </c>
      <c r="S947" s="38">
        <v>2022261.4386</v>
      </c>
      <c r="T947" s="38">
        <v>2022261.4386</v>
      </c>
    </row>
    <row r="948" spans="1:20" s="37" customFormat="1" ht="55.5" customHeight="1" x14ac:dyDescent="0.4">
      <c r="A948" s="13">
        <v>938</v>
      </c>
      <c r="B948" s="406"/>
      <c r="C948" s="55" t="s">
        <v>2809</v>
      </c>
      <c r="D948" s="55" t="s">
        <v>209</v>
      </c>
      <c r="E948" s="55" t="s">
        <v>214</v>
      </c>
      <c r="F948" s="373"/>
      <c r="G948" s="376"/>
      <c r="H948" s="373"/>
      <c r="I948" s="373"/>
      <c r="J948" s="373"/>
      <c r="K948" s="377"/>
      <c r="L948" s="38">
        <v>748075.77913000004</v>
      </c>
      <c r="M948" s="38">
        <v>748075.77913000004</v>
      </c>
      <c r="N948" s="38">
        <v>748075.77913000004</v>
      </c>
      <c r="O948" s="38">
        <v>748075.77913000004</v>
      </c>
      <c r="P948" s="38">
        <v>748075.77913000004</v>
      </c>
      <c r="Q948" s="38">
        <v>748075.77913000004</v>
      </c>
      <c r="R948" s="38">
        <v>748075.77913000004</v>
      </c>
      <c r="S948" s="38">
        <v>748075.77913000004</v>
      </c>
      <c r="T948" s="38">
        <v>748075.77913000004</v>
      </c>
    </row>
    <row r="949" spans="1:20" s="37" customFormat="1" ht="55.5" customHeight="1" x14ac:dyDescent="0.4">
      <c r="A949" s="13">
        <v>939</v>
      </c>
      <c r="B949" s="406"/>
      <c r="C949" s="55" t="s">
        <v>2810</v>
      </c>
      <c r="D949" s="55" t="s">
        <v>2792</v>
      </c>
      <c r="E949" s="55" t="s">
        <v>214</v>
      </c>
      <c r="F949" s="373"/>
      <c r="G949" s="376"/>
      <c r="H949" s="373"/>
      <c r="I949" s="373"/>
      <c r="J949" s="373"/>
      <c r="K949" s="377"/>
      <c r="L949" s="38">
        <v>2143152.2044099998</v>
      </c>
      <c r="M949" s="38">
        <v>2143152.2044099998</v>
      </c>
      <c r="N949" s="38">
        <v>2143152.2044099998</v>
      </c>
      <c r="O949" s="38">
        <v>2143152.2044099998</v>
      </c>
      <c r="P949" s="38">
        <v>2143152.2044099998</v>
      </c>
      <c r="Q949" s="38">
        <v>2143152.2044099998</v>
      </c>
      <c r="R949" s="38">
        <v>2143152.2044099998</v>
      </c>
      <c r="S949" s="38">
        <v>2143152.2044099998</v>
      </c>
      <c r="T949" s="38">
        <v>2143152.2044099998</v>
      </c>
    </row>
    <row r="950" spans="1:20" s="37" customFormat="1" ht="55.5" customHeight="1" x14ac:dyDescent="0.4">
      <c r="A950" s="13">
        <v>940</v>
      </c>
      <c r="B950" s="406"/>
      <c r="C950" s="55" t="s">
        <v>2811</v>
      </c>
      <c r="D950" s="55" t="s">
        <v>209</v>
      </c>
      <c r="E950" s="55" t="s">
        <v>214</v>
      </c>
      <c r="F950" s="373"/>
      <c r="G950" s="376"/>
      <c r="H950" s="373"/>
      <c r="I950" s="373"/>
      <c r="J950" s="373"/>
      <c r="K950" s="377"/>
      <c r="L950" s="38">
        <v>1913491.5951100001</v>
      </c>
      <c r="M950" s="38">
        <v>1913491.5951100001</v>
      </c>
      <c r="N950" s="38">
        <v>1913491.5951100001</v>
      </c>
      <c r="O950" s="38">
        <v>1913491.5951100001</v>
      </c>
      <c r="P950" s="38">
        <v>1913491.5951100001</v>
      </c>
      <c r="Q950" s="38">
        <v>1913491.5951100001</v>
      </c>
      <c r="R950" s="38">
        <v>1913491.5951100001</v>
      </c>
      <c r="S950" s="38">
        <v>1913491.5951100001</v>
      </c>
      <c r="T950" s="38">
        <v>1913491.5951100001</v>
      </c>
    </row>
    <row r="951" spans="1:20" s="37" customFormat="1" ht="55.5" customHeight="1" x14ac:dyDescent="0.4">
      <c r="A951" s="13">
        <v>941</v>
      </c>
      <c r="B951" s="406"/>
      <c r="C951" s="55" t="s">
        <v>2812</v>
      </c>
      <c r="D951" s="55" t="s">
        <v>2792</v>
      </c>
      <c r="E951" s="55" t="s">
        <v>214</v>
      </c>
      <c r="F951" s="373"/>
      <c r="G951" s="376"/>
      <c r="H951" s="373"/>
      <c r="I951" s="373"/>
      <c r="J951" s="373"/>
      <c r="K951" s="377"/>
      <c r="L951" s="38">
        <v>1863607.6133999999</v>
      </c>
      <c r="M951" s="38">
        <v>1863607.6133999999</v>
      </c>
      <c r="N951" s="38">
        <v>1863607.6133999999</v>
      </c>
      <c r="O951" s="38">
        <v>1863607.6133999999</v>
      </c>
      <c r="P951" s="38">
        <v>1863607.6133999999</v>
      </c>
      <c r="Q951" s="38">
        <v>1863607.6133999999</v>
      </c>
      <c r="R951" s="38">
        <v>1863607.6133999999</v>
      </c>
      <c r="S951" s="38">
        <v>1863607.6133999999</v>
      </c>
      <c r="T951" s="38">
        <v>1863607.6133999999</v>
      </c>
    </row>
    <row r="952" spans="1:20" s="37" customFormat="1" ht="55.5" customHeight="1" x14ac:dyDescent="0.4">
      <c r="A952" s="13">
        <v>942</v>
      </c>
      <c r="B952" s="406"/>
      <c r="C952" s="55" t="s">
        <v>2813</v>
      </c>
      <c r="D952" s="55" t="s">
        <v>209</v>
      </c>
      <c r="E952" s="55" t="s">
        <v>214</v>
      </c>
      <c r="F952" s="373"/>
      <c r="G952" s="376"/>
      <c r="H952" s="373"/>
      <c r="I952" s="373"/>
      <c r="J952" s="373"/>
      <c r="K952" s="377"/>
      <c r="L952" s="38">
        <v>179623.72210000001</v>
      </c>
      <c r="M952" s="38">
        <v>179623.72210000001</v>
      </c>
      <c r="N952" s="38">
        <v>179623.72210000001</v>
      </c>
      <c r="O952" s="38">
        <v>179623.72210000001</v>
      </c>
      <c r="P952" s="38">
        <v>179623.72210000001</v>
      </c>
      <c r="Q952" s="38">
        <v>179623.72210000001</v>
      </c>
      <c r="R952" s="38">
        <v>179623.72210000001</v>
      </c>
      <c r="S952" s="38">
        <v>179623.72210000001</v>
      </c>
      <c r="T952" s="38">
        <v>179623.72210000001</v>
      </c>
    </row>
    <row r="953" spans="1:20" s="37" customFormat="1" ht="55.5" customHeight="1" x14ac:dyDescent="0.4">
      <c r="A953" s="13">
        <v>943</v>
      </c>
      <c r="B953" s="406"/>
      <c r="C953" s="55" t="s">
        <v>2814</v>
      </c>
      <c r="D953" s="55" t="s">
        <v>2792</v>
      </c>
      <c r="E953" s="55" t="s">
        <v>214</v>
      </c>
      <c r="F953" s="373"/>
      <c r="G953" s="376"/>
      <c r="H953" s="373"/>
      <c r="I953" s="373"/>
      <c r="J953" s="373"/>
      <c r="K953" s="377"/>
      <c r="L953" s="38">
        <v>1824518.9898000001</v>
      </c>
      <c r="M953" s="38">
        <v>1824518.9898000001</v>
      </c>
      <c r="N953" s="38">
        <v>1824518.9898000001</v>
      </c>
      <c r="O953" s="38">
        <v>1824518.9898000001</v>
      </c>
      <c r="P953" s="38">
        <v>1824518.9898000001</v>
      </c>
      <c r="Q953" s="38">
        <v>1824518.9898000001</v>
      </c>
      <c r="R953" s="38">
        <v>1824518.9898000001</v>
      </c>
      <c r="S953" s="38">
        <v>1824518.9898000001</v>
      </c>
      <c r="T953" s="38">
        <v>1824518.9898000001</v>
      </c>
    </row>
    <row r="954" spans="1:20" s="37" customFormat="1" ht="55.5" customHeight="1" x14ac:dyDescent="0.4">
      <c r="A954" s="13">
        <v>944</v>
      </c>
      <c r="B954" s="406"/>
      <c r="C954" s="55" t="s">
        <v>2815</v>
      </c>
      <c r="D954" s="55" t="s">
        <v>209</v>
      </c>
      <c r="E954" s="55" t="s">
        <v>214</v>
      </c>
      <c r="F954" s="373"/>
      <c r="G954" s="376"/>
      <c r="H954" s="373"/>
      <c r="I954" s="373"/>
      <c r="J954" s="373"/>
      <c r="K954" s="377"/>
      <c r="L954" s="38">
        <v>359247.44419000001</v>
      </c>
      <c r="M954" s="38">
        <v>359247.44419000001</v>
      </c>
      <c r="N954" s="38">
        <v>359247.44419000001</v>
      </c>
      <c r="O954" s="38">
        <v>359247.44419000001</v>
      </c>
      <c r="P954" s="38">
        <v>359247.44419000001</v>
      </c>
      <c r="Q954" s="38">
        <v>359247.44419000001</v>
      </c>
      <c r="R954" s="38">
        <v>359247.44419000001</v>
      </c>
      <c r="S954" s="38">
        <v>359247.44419000001</v>
      </c>
      <c r="T954" s="38">
        <v>359247.44419000001</v>
      </c>
    </row>
    <row r="955" spans="1:20" s="37" customFormat="1" ht="55.5" customHeight="1" x14ac:dyDescent="0.4">
      <c r="A955" s="13">
        <v>945</v>
      </c>
      <c r="B955" s="406"/>
      <c r="C955" s="55" t="s">
        <v>2816</v>
      </c>
      <c r="D955" s="55" t="s">
        <v>2792</v>
      </c>
      <c r="E955" s="55" t="s">
        <v>214</v>
      </c>
      <c r="F955" s="373"/>
      <c r="G955" s="376"/>
      <c r="H955" s="373"/>
      <c r="I955" s="373"/>
      <c r="J955" s="373"/>
      <c r="K955" s="377"/>
      <c r="L955" s="38">
        <v>2746550.6406</v>
      </c>
      <c r="M955" s="38">
        <v>2746550.6406</v>
      </c>
      <c r="N955" s="38">
        <v>2746550.6406</v>
      </c>
      <c r="O955" s="38">
        <v>2746550.6406</v>
      </c>
      <c r="P955" s="38">
        <v>2746550.6406</v>
      </c>
      <c r="Q955" s="38">
        <v>2746550.6406</v>
      </c>
      <c r="R955" s="38">
        <v>2746550.6406</v>
      </c>
      <c r="S955" s="38">
        <v>2746550.6406</v>
      </c>
      <c r="T955" s="38">
        <v>2746550.6406</v>
      </c>
    </row>
    <row r="956" spans="1:20" s="37" customFormat="1" ht="55.5" customHeight="1" x14ac:dyDescent="0.4">
      <c r="A956" s="13">
        <v>946</v>
      </c>
      <c r="B956" s="406"/>
      <c r="C956" s="55" t="s">
        <v>2817</v>
      </c>
      <c r="D956" s="55" t="s">
        <v>209</v>
      </c>
      <c r="E956" s="55" t="s">
        <v>214</v>
      </c>
      <c r="F956" s="373"/>
      <c r="G956" s="376"/>
      <c r="H956" s="373"/>
      <c r="I956" s="373"/>
      <c r="J956" s="373"/>
      <c r="K956" s="377"/>
      <c r="L956" s="38">
        <v>292015.01160000003</v>
      </c>
      <c r="M956" s="38">
        <v>292015.01160000003</v>
      </c>
      <c r="N956" s="38">
        <v>292015.01160000003</v>
      </c>
      <c r="O956" s="38">
        <v>292015.01160000003</v>
      </c>
      <c r="P956" s="38">
        <v>292015.01160000003</v>
      </c>
      <c r="Q956" s="38">
        <v>292015.01160000003</v>
      </c>
      <c r="R956" s="38">
        <v>292015.01160000003</v>
      </c>
      <c r="S956" s="38">
        <v>292015.01160000003</v>
      </c>
      <c r="T956" s="38">
        <v>292015.01160000003</v>
      </c>
    </row>
    <row r="957" spans="1:20" s="37" customFormat="1" ht="55.5" customHeight="1" x14ac:dyDescent="0.4">
      <c r="A957" s="13">
        <v>947</v>
      </c>
      <c r="B957" s="406"/>
      <c r="C957" s="55" t="s">
        <v>2818</v>
      </c>
      <c r="D957" s="55" t="s">
        <v>2792</v>
      </c>
      <c r="E957" s="55" t="s">
        <v>214</v>
      </c>
      <c r="F957" s="373"/>
      <c r="G957" s="376"/>
      <c r="H957" s="373"/>
      <c r="I957" s="373"/>
      <c r="J957" s="373"/>
      <c r="K957" s="377"/>
      <c r="L957" s="38">
        <v>1796927.0201999999</v>
      </c>
      <c r="M957" s="38">
        <v>1796927.0201999999</v>
      </c>
      <c r="N957" s="38">
        <v>1796927.0201999999</v>
      </c>
      <c r="O957" s="38">
        <v>1796927.0201999999</v>
      </c>
      <c r="P957" s="38">
        <v>1796927.0201999999</v>
      </c>
      <c r="Q957" s="38">
        <v>1796927.0201999999</v>
      </c>
      <c r="R957" s="38">
        <v>1796927.0201999999</v>
      </c>
      <c r="S957" s="38">
        <v>1796927.0201999999</v>
      </c>
      <c r="T957" s="38">
        <v>1796927.0201999999</v>
      </c>
    </row>
    <row r="958" spans="1:20" s="97" customFormat="1" ht="55.5" customHeight="1" x14ac:dyDescent="0.4">
      <c r="A958" s="94"/>
      <c r="B958" s="406"/>
      <c r="C958" s="95" t="s">
        <v>265</v>
      </c>
      <c r="D958" s="95" t="s">
        <v>14</v>
      </c>
      <c r="E958" s="95" t="s">
        <v>214</v>
      </c>
      <c r="F958" s="492" t="s">
        <v>3064</v>
      </c>
      <c r="G958" s="489" t="s">
        <v>3065</v>
      </c>
      <c r="H958" s="95" t="s">
        <v>257</v>
      </c>
      <c r="I958" s="95"/>
      <c r="J958" s="492" t="s">
        <v>19</v>
      </c>
      <c r="K958" s="486" t="s">
        <v>3066</v>
      </c>
      <c r="L958" s="96">
        <v>1893000</v>
      </c>
      <c r="M958" s="96">
        <v>1893000</v>
      </c>
      <c r="N958" s="96">
        <v>1893000</v>
      </c>
      <c r="O958" s="96">
        <v>1893000</v>
      </c>
      <c r="P958" s="96">
        <v>1893000</v>
      </c>
      <c r="Q958" s="96">
        <v>1893000</v>
      </c>
      <c r="R958" s="96">
        <v>1893000</v>
      </c>
      <c r="S958" s="96">
        <v>1893000</v>
      </c>
      <c r="T958" s="96">
        <v>1893000</v>
      </c>
    </row>
    <row r="959" spans="1:20" s="97" customFormat="1" ht="90" customHeight="1" x14ac:dyDescent="0.4">
      <c r="A959" s="94"/>
      <c r="B959" s="406"/>
      <c r="C959" s="95" t="s">
        <v>3067</v>
      </c>
      <c r="D959" s="95" t="s">
        <v>14</v>
      </c>
      <c r="E959" s="95" t="s">
        <v>214</v>
      </c>
      <c r="F959" s="493"/>
      <c r="G959" s="490"/>
      <c r="H959" s="95" t="s">
        <v>257</v>
      </c>
      <c r="I959" s="95"/>
      <c r="J959" s="493"/>
      <c r="K959" s="487"/>
      <c r="L959" s="96">
        <v>2750000</v>
      </c>
      <c r="M959" s="96">
        <v>2750000</v>
      </c>
      <c r="N959" s="96">
        <v>2750000</v>
      </c>
      <c r="O959" s="96">
        <v>2750000</v>
      </c>
      <c r="P959" s="96">
        <v>2750000</v>
      </c>
      <c r="Q959" s="96">
        <v>2750000</v>
      </c>
      <c r="R959" s="96">
        <v>2750000</v>
      </c>
      <c r="S959" s="96">
        <v>2750000</v>
      </c>
      <c r="T959" s="96">
        <v>2750000</v>
      </c>
    </row>
    <row r="960" spans="1:20" s="97" customFormat="1" ht="85.5" customHeight="1" x14ac:dyDescent="0.4">
      <c r="A960" s="94"/>
      <c r="B960" s="406"/>
      <c r="C960" s="95" t="s">
        <v>268</v>
      </c>
      <c r="D960" s="95" t="s">
        <v>209</v>
      </c>
      <c r="E960" s="95" t="s">
        <v>214</v>
      </c>
      <c r="F960" s="493"/>
      <c r="G960" s="490"/>
      <c r="H960" s="95" t="s">
        <v>257</v>
      </c>
      <c r="I960" s="95"/>
      <c r="J960" s="493"/>
      <c r="K960" s="487"/>
      <c r="L960" s="96">
        <v>1098000</v>
      </c>
      <c r="M960" s="96">
        <v>1098000</v>
      </c>
      <c r="N960" s="96">
        <v>1098000</v>
      </c>
      <c r="O960" s="96">
        <v>1098000</v>
      </c>
      <c r="P960" s="96">
        <v>1098000</v>
      </c>
      <c r="Q960" s="96">
        <v>1098000</v>
      </c>
      <c r="R960" s="96">
        <v>1098000</v>
      </c>
      <c r="S960" s="96">
        <v>1098000</v>
      </c>
      <c r="T960" s="96">
        <v>1098000</v>
      </c>
    </row>
    <row r="961" spans="1:20" s="97" customFormat="1" ht="85.5" customHeight="1" x14ac:dyDescent="0.4">
      <c r="A961" s="94"/>
      <c r="B961" s="406"/>
      <c r="C961" s="95" t="s">
        <v>284</v>
      </c>
      <c r="D961" s="95" t="s">
        <v>209</v>
      </c>
      <c r="E961" s="95" t="s">
        <v>214</v>
      </c>
      <c r="F961" s="493"/>
      <c r="G961" s="490"/>
      <c r="H961" s="95" t="s">
        <v>257</v>
      </c>
      <c r="I961" s="95"/>
      <c r="J961" s="493"/>
      <c r="K961" s="487"/>
      <c r="L961" s="96">
        <v>2082000</v>
      </c>
      <c r="M961" s="96">
        <v>2082000</v>
      </c>
      <c r="N961" s="96">
        <v>2082000</v>
      </c>
      <c r="O961" s="96">
        <v>2082000</v>
      </c>
      <c r="P961" s="96">
        <v>2082000</v>
      </c>
      <c r="Q961" s="96">
        <v>2082000</v>
      </c>
      <c r="R961" s="96">
        <v>2082000</v>
      </c>
      <c r="S961" s="96">
        <v>2082000</v>
      </c>
      <c r="T961" s="96">
        <v>2082000</v>
      </c>
    </row>
    <row r="962" spans="1:20" s="97" customFormat="1" ht="85.5" customHeight="1" x14ac:dyDescent="0.4">
      <c r="A962" s="94"/>
      <c r="B962" s="406"/>
      <c r="C962" s="95" t="s">
        <v>3068</v>
      </c>
      <c r="D962" s="95" t="s">
        <v>14</v>
      </c>
      <c r="E962" s="95" t="s">
        <v>214</v>
      </c>
      <c r="F962" s="493"/>
      <c r="G962" s="490"/>
      <c r="H962" s="95" t="s">
        <v>257</v>
      </c>
      <c r="I962" s="95"/>
      <c r="J962" s="493"/>
      <c r="K962" s="487"/>
      <c r="L962" s="96">
        <v>2606000</v>
      </c>
      <c r="M962" s="96">
        <v>2606000</v>
      </c>
      <c r="N962" s="96">
        <v>2606000</v>
      </c>
      <c r="O962" s="96">
        <v>2606000</v>
      </c>
      <c r="P962" s="96">
        <v>2606000</v>
      </c>
      <c r="Q962" s="96">
        <v>2606000</v>
      </c>
      <c r="R962" s="96">
        <v>2606000</v>
      </c>
      <c r="S962" s="96">
        <v>2606000</v>
      </c>
      <c r="T962" s="96">
        <v>2606000</v>
      </c>
    </row>
    <row r="963" spans="1:20" s="97" customFormat="1" ht="85.5" customHeight="1" x14ac:dyDescent="0.4">
      <c r="A963" s="94"/>
      <c r="B963" s="406"/>
      <c r="C963" s="95" t="s">
        <v>215</v>
      </c>
      <c r="D963" s="95" t="s">
        <v>209</v>
      </c>
      <c r="E963" s="95" t="s">
        <v>214</v>
      </c>
      <c r="F963" s="493"/>
      <c r="G963" s="490"/>
      <c r="H963" s="95" t="s">
        <v>257</v>
      </c>
      <c r="I963" s="95"/>
      <c r="J963" s="493"/>
      <c r="K963" s="487"/>
      <c r="L963" s="96">
        <v>1142000</v>
      </c>
      <c r="M963" s="96">
        <v>1142000</v>
      </c>
      <c r="N963" s="96">
        <v>1142000</v>
      </c>
      <c r="O963" s="96">
        <v>1142000</v>
      </c>
      <c r="P963" s="96">
        <v>1142000</v>
      </c>
      <c r="Q963" s="96">
        <v>1142000</v>
      </c>
      <c r="R963" s="96">
        <v>1142000</v>
      </c>
      <c r="S963" s="96">
        <v>1142000</v>
      </c>
      <c r="T963" s="96">
        <v>1142000</v>
      </c>
    </row>
    <row r="964" spans="1:20" s="97" customFormat="1" ht="85.5" customHeight="1" x14ac:dyDescent="0.4">
      <c r="A964" s="94"/>
      <c r="B964" s="406"/>
      <c r="C964" s="95" t="s">
        <v>3069</v>
      </c>
      <c r="D964" s="95" t="s">
        <v>209</v>
      </c>
      <c r="E964" s="95" t="s">
        <v>214</v>
      </c>
      <c r="F964" s="493"/>
      <c r="G964" s="490"/>
      <c r="H964" s="95" t="s">
        <v>257</v>
      </c>
      <c r="I964" s="95"/>
      <c r="J964" s="493"/>
      <c r="K964" s="487"/>
      <c r="L964" s="96">
        <v>1186000</v>
      </c>
      <c r="M964" s="96">
        <v>1186000</v>
      </c>
      <c r="N964" s="96">
        <v>1186000</v>
      </c>
      <c r="O964" s="96">
        <v>1186000</v>
      </c>
      <c r="P964" s="96">
        <v>1186000</v>
      </c>
      <c r="Q964" s="96">
        <v>1186000</v>
      </c>
      <c r="R964" s="96">
        <v>1186000</v>
      </c>
      <c r="S964" s="96">
        <v>1186000</v>
      </c>
      <c r="T964" s="96">
        <v>1186000</v>
      </c>
    </row>
    <row r="965" spans="1:20" s="97" customFormat="1" ht="85.5" customHeight="1" x14ac:dyDescent="0.4">
      <c r="A965" s="94"/>
      <c r="B965" s="406"/>
      <c r="C965" s="95" t="s">
        <v>3070</v>
      </c>
      <c r="D965" s="95" t="s">
        <v>14</v>
      </c>
      <c r="E965" s="95" t="s">
        <v>214</v>
      </c>
      <c r="F965" s="493"/>
      <c r="G965" s="490"/>
      <c r="H965" s="95" t="s">
        <v>257</v>
      </c>
      <c r="I965" s="95"/>
      <c r="J965" s="493"/>
      <c r="K965" s="487"/>
      <c r="L965" s="96">
        <v>2994000</v>
      </c>
      <c r="M965" s="96">
        <v>2994000</v>
      </c>
      <c r="N965" s="96">
        <v>2994000</v>
      </c>
      <c r="O965" s="96">
        <v>2994000</v>
      </c>
      <c r="P965" s="96">
        <v>2994000</v>
      </c>
      <c r="Q965" s="96">
        <v>2994000</v>
      </c>
      <c r="R965" s="96">
        <v>2994000</v>
      </c>
      <c r="S965" s="96">
        <v>2994000</v>
      </c>
      <c r="T965" s="96">
        <v>2994000</v>
      </c>
    </row>
    <row r="966" spans="1:20" s="97" customFormat="1" ht="74.25" customHeight="1" x14ac:dyDescent="0.4">
      <c r="A966" s="94"/>
      <c r="B966" s="406"/>
      <c r="C966" s="95" t="s">
        <v>216</v>
      </c>
      <c r="D966" s="95" t="s">
        <v>209</v>
      </c>
      <c r="E966" s="95" t="s">
        <v>214</v>
      </c>
      <c r="F966" s="493"/>
      <c r="G966" s="490"/>
      <c r="H966" s="95" t="s">
        <v>257</v>
      </c>
      <c r="I966" s="95"/>
      <c r="J966" s="493"/>
      <c r="K966" s="487"/>
      <c r="L966" s="96">
        <v>2130000</v>
      </c>
      <c r="M966" s="96">
        <v>2130000</v>
      </c>
      <c r="N966" s="96">
        <v>2130000</v>
      </c>
      <c r="O966" s="96">
        <v>2130000</v>
      </c>
      <c r="P966" s="96">
        <v>2130000</v>
      </c>
      <c r="Q966" s="96">
        <v>2130000</v>
      </c>
      <c r="R966" s="96">
        <v>2130000</v>
      </c>
      <c r="S966" s="96">
        <v>2130000</v>
      </c>
      <c r="T966" s="96">
        <v>2130000</v>
      </c>
    </row>
    <row r="967" spans="1:20" s="97" customFormat="1" ht="74.25" customHeight="1" x14ac:dyDescent="0.4">
      <c r="A967" s="94"/>
      <c r="B967" s="406"/>
      <c r="C967" s="95" t="s">
        <v>217</v>
      </c>
      <c r="D967" s="95" t="s">
        <v>209</v>
      </c>
      <c r="E967" s="95" t="s">
        <v>214</v>
      </c>
      <c r="F967" s="493"/>
      <c r="G967" s="490"/>
      <c r="H967" s="95" t="s">
        <v>257</v>
      </c>
      <c r="I967" s="95"/>
      <c r="J967" s="493"/>
      <c r="K967" s="487"/>
      <c r="L967" s="96">
        <v>3504000</v>
      </c>
      <c r="M967" s="96">
        <v>3504000</v>
      </c>
      <c r="N967" s="96">
        <v>3504000</v>
      </c>
      <c r="O967" s="96">
        <v>3504000</v>
      </c>
      <c r="P967" s="96">
        <v>3504000</v>
      </c>
      <c r="Q967" s="96">
        <v>3504000</v>
      </c>
      <c r="R967" s="96">
        <v>3504000</v>
      </c>
      <c r="S967" s="96">
        <v>3504000</v>
      </c>
      <c r="T967" s="96">
        <v>3504000</v>
      </c>
    </row>
    <row r="968" spans="1:20" s="97" customFormat="1" ht="74.25" customHeight="1" x14ac:dyDescent="0.4">
      <c r="A968" s="94"/>
      <c r="B968" s="406"/>
      <c r="C968" s="95" t="s">
        <v>274</v>
      </c>
      <c r="D968" s="95" t="s">
        <v>209</v>
      </c>
      <c r="E968" s="95" t="s">
        <v>214</v>
      </c>
      <c r="F968" s="493"/>
      <c r="G968" s="490"/>
      <c r="H968" s="95" t="s">
        <v>257</v>
      </c>
      <c r="I968" s="95"/>
      <c r="J968" s="493"/>
      <c r="K968" s="487"/>
      <c r="L968" s="96">
        <v>6754000</v>
      </c>
      <c r="M968" s="96">
        <v>6754000</v>
      </c>
      <c r="N968" s="96">
        <v>6754000</v>
      </c>
      <c r="O968" s="96">
        <v>6754000</v>
      </c>
      <c r="P968" s="96">
        <v>6754000</v>
      </c>
      <c r="Q968" s="96">
        <v>6754000</v>
      </c>
      <c r="R968" s="96">
        <v>6754000</v>
      </c>
      <c r="S968" s="96">
        <v>6754000</v>
      </c>
      <c r="T968" s="96">
        <v>6754000</v>
      </c>
    </row>
    <row r="969" spans="1:20" s="97" customFormat="1" ht="74.25" customHeight="1" x14ac:dyDescent="0.4">
      <c r="A969" s="94"/>
      <c r="B969" s="406"/>
      <c r="C969" s="95" t="s">
        <v>3071</v>
      </c>
      <c r="D969" s="95" t="s">
        <v>14</v>
      </c>
      <c r="E969" s="95" t="s">
        <v>214</v>
      </c>
      <c r="F969" s="493"/>
      <c r="G969" s="490"/>
      <c r="H969" s="95" t="s">
        <v>257</v>
      </c>
      <c r="I969" s="95"/>
      <c r="J969" s="493"/>
      <c r="K969" s="487"/>
      <c r="L969" s="96">
        <v>3076000</v>
      </c>
      <c r="M969" s="96">
        <v>3076000</v>
      </c>
      <c r="N969" s="96">
        <v>3076000</v>
      </c>
      <c r="O969" s="96">
        <v>3076000</v>
      </c>
      <c r="P969" s="96">
        <v>3076000</v>
      </c>
      <c r="Q969" s="96">
        <v>3076000</v>
      </c>
      <c r="R969" s="96">
        <v>3076000</v>
      </c>
      <c r="S969" s="96">
        <v>3076000</v>
      </c>
      <c r="T969" s="96">
        <v>3076000</v>
      </c>
    </row>
    <row r="970" spans="1:20" s="97" customFormat="1" ht="74.25" customHeight="1" x14ac:dyDescent="0.4">
      <c r="A970" s="94"/>
      <c r="B970" s="406"/>
      <c r="C970" s="95" t="s">
        <v>3072</v>
      </c>
      <c r="D970" s="95"/>
      <c r="E970" s="95" t="s">
        <v>214</v>
      </c>
      <c r="F970" s="493"/>
      <c r="G970" s="490"/>
      <c r="H970" s="95" t="s">
        <v>257</v>
      </c>
      <c r="I970" s="95"/>
      <c r="J970" s="493"/>
      <c r="K970" s="487"/>
      <c r="L970" s="96">
        <v>8398000</v>
      </c>
      <c r="M970" s="96">
        <v>8398000</v>
      </c>
      <c r="N970" s="96">
        <v>8398000</v>
      </c>
      <c r="O970" s="96">
        <v>8398000</v>
      </c>
      <c r="P970" s="96">
        <v>8398000</v>
      </c>
      <c r="Q970" s="96">
        <v>8398000</v>
      </c>
      <c r="R970" s="96">
        <v>8398000</v>
      </c>
      <c r="S970" s="96">
        <v>8398000</v>
      </c>
      <c r="T970" s="96">
        <v>8398000</v>
      </c>
    </row>
    <row r="971" spans="1:20" s="97" customFormat="1" ht="91.5" customHeight="1" x14ac:dyDescent="0.4">
      <c r="A971" s="94"/>
      <c r="B971" s="406"/>
      <c r="C971" s="95" t="s">
        <v>3073</v>
      </c>
      <c r="D971" s="95" t="s">
        <v>14</v>
      </c>
      <c r="E971" s="95" t="s">
        <v>214</v>
      </c>
      <c r="F971" s="494"/>
      <c r="G971" s="490"/>
      <c r="H971" s="95" t="s">
        <v>257</v>
      </c>
      <c r="I971" s="95"/>
      <c r="J971" s="493"/>
      <c r="K971" s="487"/>
      <c r="L971" s="96">
        <v>3132000</v>
      </c>
      <c r="M971" s="96">
        <v>3132000</v>
      </c>
      <c r="N971" s="96">
        <v>3132000</v>
      </c>
      <c r="O971" s="96">
        <v>3132000</v>
      </c>
      <c r="P971" s="96">
        <v>3132000</v>
      </c>
      <c r="Q971" s="96">
        <v>3132000</v>
      </c>
      <c r="R971" s="96">
        <v>3132000</v>
      </c>
      <c r="S971" s="96">
        <v>3132000</v>
      </c>
      <c r="T971" s="96">
        <v>3132000</v>
      </c>
    </row>
    <row r="972" spans="1:20" s="97" customFormat="1" ht="74.25" customHeight="1" x14ac:dyDescent="0.4">
      <c r="A972" s="94"/>
      <c r="B972" s="406"/>
      <c r="C972" s="95" t="s">
        <v>265</v>
      </c>
      <c r="D972" s="95" t="s">
        <v>14</v>
      </c>
      <c r="E972" s="95" t="s">
        <v>214</v>
      </c>
      <c r="F972" s="492" t="s">
        <v>3074</v>
      </c>
      <c r="G972" s="490"/>
      <c r="H972" s="95" t="s">
        <v>17</v>
      </c>
      <c r="I972" s="95"/>
      <c r="J972" s="493"/>
      <c r="K972" s="487"/>
      <c r="L972" s="96">
        <v>1623000</v>
      </c>
      <c r="M972" s="96">
        <v>1623000</v>
      </c>
      <c r="N972" s="96">
        <v>1623000</v>
      </c>
      <c r="O972" s="96">
        <v>1623000</v>
      </c>
      <c r="P972" s="96">
        <v>1623000</v>
      </c>
      <c r="Q972" s="96">
        <v>1623000</v>
      </c>
      <c r="R972" s="96">
        <v>1623000</v>
      </c>
      <c r="S972" s="96">
        <v>1623000</v>
      </c>
      <c r="T972" s="96">
        <v>1623000</v>
      </c>
    </row>
    <row r="973" spans="1:20" s="97" customFormat="1" ht="98.25" customHeight="1" x14ac:dyDescent="0.4">
      <c r="A973" s="94"/>
      <c r="B973" s="406"/>
      <c r="C973" s="95" t="s">
        <v>3067</v>
      </c>
      <c r="D973" s="95" t="s">
        <v>14</v>
      </c>
      <c r="E973" s="95" t="s">
        <v>214</v>
      </c>
      <c r="F973" s="493"/>
      <c r="G973" s="490"/>
      <c r="H973" s="95" t="s">
        <v>17</v>
      </c>
      <c r="I973" s="95"/>
      <c r="J973" s="493"/>
      <c r="K973" s="487"/>
      <c r="L973" s="96">
        <v>2513000</v>
      </c>
      <c r="M973" s="96">
        <v>2513000</v>
      </c>
      <c r="N973" s="96">
        <v>2513000</v>
      </c>
      <c r="O973" s="96">
        <v>2513000</v>
      </c>
      <c r="P973" s="96">
        <v>2513000</v>
      </c>
      <c r="Q973" s="96">
        <v>2513000</v>
      </c>
      <c r="R973" s="96">
        <v>2513000</v>
      </c>
      <c r="S973" s="96">
        <v>2513000</v>
      </c>
      <c r="T973" s="96">
        <v>2513000</v>
      </c>
    </row>
    <row r="974" spans="1:20" s="97" customFormat="1" ht="74.25" customHeight="1" x14ac:dyDescent="0.4">
      <c r="A974" s="94"/>
      <c r="B974" s="406"/>
      <c r="C974" s="95" t="s">
        <v>268</v>
      </c>
      <c r="D974" s="95" t="s">
        <v>209</v>
      </c>
      <c r="E974" s="95" t="s">
        <v>214</v>
      </c>
      <c r="F974" s="493"/>
      <c r="G974" s="490"/>
      <c r="H974" s="95" t="s">
        <v>257</v>
      </c>
      <c r="I974" s="95"/>
      <c r="J974" s="493"/>
      <c r="K974" s="487"/>
      <c r="L974" s="96">
        <v>1098000</v>
      </c>
      <c r="M974" s="96">
        <v>1098000</v>
      </c>
      <c r="N974" s="96">
        <v>1098000</v>
      </c>
      <c r="O974" s="96">
        <v>1098000</v>
      </c>
      <c r="P974" s="96">
        <v>1098000</v>
      </c>
      <c r="Q974" s="96">
        <v>1098000</v>
      </c>
      <c r="R974" s="96">
        <v>1098000</v>
      </c>
      <c r="S974" s="96">
        <v>1098000</v>
      </c>
      <c r="T974" s="96">
        <v>1098000</v>
      </c>
    </row>
    <row r="975" spans="1:20" s="97" customFormat="1" ht="74.25" customHeight="1" x14ac:dyDescent="0.4">
      <c r="A975" s="94"/>
      <c r="B975" s="406"/>
      <c r="C975" s="95" t="s">
        <v>284</v>
      </c>
      <c r="D975" s="95" t="s">
        <v>209</v>
      </c>
      <c r="E975" s="95" t="s">
        <v>214</v>
      </c>
      <c r="F975" s="493"/>
      <c r="G975" s="490"/>
      <c r="H975" s="95" t="s">
        <v>257</v>
      </c>
      <c r="I975" s="95"/>
      <c r="J975" s="493"/>
      <c r="K975" s="487"/>
      <c r="L975" s="96">
        <v>2082000</v>
      </c>
      <c r="M975" s="96">
        <v>2082000</v>
      </c>
      <c r="N975" s="96">
        <v>2082000</v>
      </c>
      <c r="O975" s="96">
        <v>2082000</v>
      </c>
      <c r="P975" s="96">
        <v>2082000</v>
      </c>
      <c r="Q975" s="96">
        <v>2082000</v>
      </c>
      <c r="R975" s="96">
        <v>2082000</v>
      </c>
      <c r="S975" s="96">
        <v>2082000</v>
      </c>
      <c r="T975" s="96">
        <v>2082000</v>
      </c>
    </row>
    <row r="976" spans="1:20" s="97" customFormat="1" ht="74.25" customHeight="1" x14ac:dyDescent="0.4">
      <c r="A976" s="94"/>
      <c r="B976" s="406"/>
      <c r="C976" s="95" t="s">
        <v>3068</v>
      </c>
      <c r="D976" s="95" t="s">
        <v>14</v>
      </c>
      <c r="E976" s="95" t="s">
        <v>214</v>
      </c>
      <c r="F976" s="493"/>
      <c r="G976" s="490"/>
      <c r="H976" s="95" t="s">
        <v>17</v>
      </c>
      <c r="I976" s="95"/>
      <c r="J976" s="493"/>
      <c r="K976" s="487"/>
      <c r="L976" s="96">
        <v>2338000</v>
      </c>
      <c r="M976" s="96">
        <v>2338000</v>
      </c>
      <c r="N976" s="96">
        <v>2338000</v>
      </c>
      <c r="O976" s="96">
        <v>2338000</v>
      </c>
      <c r="P976" s="96">
        <v>2338000</v>
      </c>
      <c r="Q976" s="96">
        <v>2338000</v>
      </c>
      <c r="R976" s="96">
        <v>2338000</v>
      </c>
      <c r="S976" s="96">
        <v>2338000</v>
      </c>
      <c r="T976" s="96">
        <v>2338000</v>
      </c>
    </row>
    <row r="977" spans="1:20" s="97" customFormat="1" ht="74.25" customHeight="1" x14ac:dyDescent="0.4">
      <c r="A977" s="94"/>
      <c r="B977" s="406"/>
      <c r="C977" s="95" t="s">
        <v>215</v>
      </c>
      <c r="D977" s="95" t="s">
        <v>209</v>
      </c>
      <c r="E977" s="95" t="s">
        <v>214</v>
      </c>
      <c r="F977" s="493"/>
      <c r="G977" s="490"/>
      <c r="H977" s="95" t="s">
        <v>257</v>
      </c>
      <c r="I977" s="95"/>
      <c r="J977" s="493"/>
      <c r="K977" s="487"/>
      <c r="L977" s="96">
        <v>1142000</v>
      </c>
      <c r="M977" s="96">
        <v>1142000</v>
      </c>
      <c r="N977" s="96">
        <v>1142000</v>
      </c>
      <c r="O977" s="96">
        <v>1142000</v>
      </c>
      <c r="P977" s="96">
        <v>1142000</v>
      </c>
      <c r="Q977" s="96">
        <v>1142000</v>
      </c>
      <c r="R977" s="96">
        <v>1142000</v>
      </c>
      <c r="S977" s="96">
        <v>1142000</v>
      </c>
      <c r="T977" s="96">
        <v>1142000</v>
      </c>
    </row>
    <row r="978" spans="1:20" s="97" customFormat="1" ht="74.25" customHeight="1" x14ac:dyDescent="0.4">
      <c r="A978" s="94"/>
      <c r="B978" s="406"/>
      <c r="C978" s="95" t="s">
        <v>3069</v>
      </c>
      <c r="D978" s="95" t="s">
        <v>209</v>
      </c>
      <c r="E978" s="95" t="s">
        <v>214</v>
      </c>
      <c r="F978" s="493"/>
      <c r="G978" s="490"/>
      <c r="H978" s="95" t="s">
        <v>257</v>
      </c>
      <c r="I978" s="95"/>
      <c r="J978" s="493"/>
      <c r="K978" s="487"/>
      <c r="L978" s="96">
        <v>1186000</v>
      </c>
      <c r="M978" s="96">
        <v>1186000</v>
      </c>
      <c r="N978" s="96">
        <v>1186000</v>
      </c>
      <c r="O978" s="96">
        <v>1186000</v>
      </c>
      <c r="P978" s="96">
        <v>1186000</v>
      </c>
      <c r="Q978" s="96">
        <v>1186000</v>
      </c>
      <c r="R978" s="96">
        <v>1186000</v>
      </c>
      <c r="S978" s="96">
        <v>1186000</v>
      </c>
      <c r="T978" s="96">
        <v>1186000</v>
      </c>
    </row>
    <row r="979" spans="1:20" s="97" customFormat="1" ht="74.25" customHeight="1" x14ac:dyDescent="0.4">
      <c r="A979" s="94"/>
      <c r="B979" s="406"/>
      <c r="C979" s="95" t="s">
        <v>3070</v>
      </c>
      <c r="D979" s="95" t="s">
        <v>14</v>
      </c>
      <c r="E979" s="95" t="s">
        <v>214</v>
      </c>
      <c r="F979" s="493"/>
      <c r="G979" s="490"/>
      <c r="H979" s="95" t="s">
        <v>17</v>
      </c>
      <c r="I979" s="95"/>
      <c r="J979" s="493"/>
      <c r="K979" s="487"/>
      <c r="L979" s="96">
        <v>2681000</v>
      </c>
      <c r="M979" s="96">
        <v>2681000</v>
      </c>
      <c r="N979" s="96">
        <v>2681000</v>
      </c>
      <c r="O979" s="96">
        <v>2681000</v>
      </c>
      <c r="P979" s="96">
        <v>2681000</v>
      </c>
      <c r="Q979" s="96">
        <v>2681000</v>
      </c>
      <c r="R979" s="96">
        <v>2681000</v>
      </c>
      <c r="S979" s="96">
        <v>2681000</v>
      </c>
      <c r="T979" s="96">
        <v>2681000</v>
      </c>
    </row>
    <row r="980" spans="1:20" s="97" customFormat="1" ht="74.25" customHeight="1" x14ac:dyDescent="0.4">
      <c r="A980" s="94"/>
      <c r="B980" s="406"/>
      <c r="C980" s="95" t="s">
        <v>216</v>
      </c>
      <c r="D980" s="95" t="s">
        <v>209</v>
      </c>
      <c r="E980" s="95" t="s">
        <v>214</v>
      </c>
      <c r="F980" s="493"/>
      <c r="G980" s="490"/>
      <c r="H980" s="95" t="s">
        <v>257</v>
      </c>
      <c r="I980" s="95"/>
      <c r="J980" s="493"/>
      <c r="K980" s="487"/>
      <c r="L980" s="96">
        <v>2130000</v>
      </c>
      <c r="M980" s="96">
        <v>2130000</v>
      </c>
      <c r="N980" s="96">
        <v>2130000</v>
      </c>
      <c r="O980" s="96">
        <v>2130000</v>
      </c>
      <c r="P980" s="96">
        <v>2130000</v>
      </c>
      <c r="Q980" s="96">
        <v>2130000</v>
      </c>
      <c r="R980" s="96">
        <v>2130000</v>
      </c>
      <c r="S980" s="96">
        <v>2130000</v>
      </c>
      <c r="T980" s="96">
        <v>2130000</v>
      </c>
    </row>
    <row r="981" spans="1:20" s="97" customFormat="1" ht="74.25" customHeight="1" x14ac:dyDescent="0.4">
      <c r="A981" s="94"/>
      <c r="B981" s="406"/>
      <c r="C981" s="95" t="s">
        <v>217</v>
      </c>
      <c r="D981" s="95" t="s">
        <v>209</v>
      </c>
      <c r="E981" s="95" t="s">
        <v>214</v>
      </c>
      <c r="F981" s="493"/>
      <c r="G981" s="490"/>
      <c r="H981" s="95" t="s">
        <v>257</v>
      </c>
      <c r="I981" s="95"/>
      <c r="J981" s="493"/>
      <c r="K981" s="487"/>
      <c r="L981" s="96">
        <v>3504000</v>
      </c>
      <c r="M981" s="96">
        <v>3504000</v>
      </c>
      <c r="N981" s="96">
        <v>3504000</v>
      </c>
      <c r="O981" s="96">
        <v>3504000</v>
      </c>
      <c r="P981" s="96">
        <v>3504000</v>
      </c>
      <c r="Q981" s="96">
        <v>3504000</v>
      </c>
      <c r="R981" s="96">
        <v>3504000</v>
      </c>
      <c r="S981" s="96">
        <v>3504000</v>
      </c>
      <c r="T981" s="96">
        <v>3504000</v>
      </c>
    </row>
    <row r="982" spans="1:20" s="97" customFormat="1" ht="74.25" customHeight="1" x14ac:dyDescent="0.4">
      <c r="A982" s="94"/>
      <c r="B982" s="406"/>
      <c r="C982" s="95" t="s">
        <v>274</v>
      </c>
      <c r="D982" s="95" t="s">
        <v>209</v>
      </c>
      <c r="E982" s="95" t="s">
        <v>214</v>
      </c>
      <c r="F982" s="493"/>
      <c r="G982" s="490"/>
      <c r="H982" s="95" t="s">
        <v>257</v>
      </c>
      <c r="I982" s="95"/>
      <c r="J982" s="493"/>
      <c r="K982" s="487"/>
      <c r="L982" s="96">
        <v>6754000</v>
      </c>
      <c r="M982" s="96">
        <v>6754000</v>
      </c>
      <c r="N982" s="96">
        <v>6754000</v>
      </c>
      <c r="O982" s="96">
        <v>6754000</v>
      </c>
      <c r="P982" s="96">
        <v>6754000</v>
      </c>
      <c r="Q982" s="96">
        <v>6754000</v>
      </c>
      <c r="R982" s="96">
        <v>6754000</v>
      </c>
      <c r="S982" s="96">
        <v>6754000</v>
      </c>
      <c r="T982" s="96">
        <v>6754000</v>
      </c>
    </row>
    <row r="983" spans="1:20" s="97" customFormat="1" ht="74.25" customHeight="1" x14ac:dyDescent="0.4">
      <c r="A983" s="94"/>
      <c r="B983" s="406"/>
      <c r="C983" s="95" t="s">
        <v>3071</v>
      </c>
      <c r="D983" s="95" t="s">
        <v>14</v>
      </c>
      <c r="E983" s="95" t="s">
        <v>214</v>
      </c>
      <c r="F983" s="493"/>
      <c r="G983" s="490"/>
      <c r="H983" s="95" t="s">
        <v>17</v>
      </c>
      <c r="I983" s="95"/>
      <c r="J983" s="493"/>
      <c r="K983" s="487"/>
      <c r="L983" s="96">
        <v>2749000</v>
      </c>
      <c r="M983" s="96">
        <v>2749000</v>
      </c>
      <c r="N983" s="96">
        <v>2749000</v>
      </c>
      <c r="O983" s="96">
        <v>2749000</v>
      </c>
      <c r="P983" s="96">
        <v>2749000</v>
      </c>
      <c r="Q983" s="96">
        <v>2749000</v>
      </c>
      <c r="R983" s="96">
        <v>2749000</v>
      </c>
      <c r="S983" s="96">
        <v>2749000</v>
      </c>
      <c r="T983" s="96">
        <v>2749000</v>
      </c>
    </row>
    <row r="984" spans="1:20" s="97" customFormat="1" ht="74.25" customHeight="1" x14ac:dyDescent="0.4">
      <c r="A984" s="94"/>
      <c r="B984" s="406"/>
      <c r="C984" s="95" t="s">
        <v>3072</v>
      </c>
      <c r="D984" s="95" t="s">
        <v>209</v>
      </c>
      <c r="E984" s="95" t="s">
        <v>214</v>
      </c>
      <c r="F984" s="493"/>
      <c r="G984" s="490"/>
      <c r="H984" s="95" t="s">
        <v>257</v>
      </c>
      <c r="I984" s="95"/>
      <c r="J984" s="493"/>
      <c r="K984" s="487"/>
      <c r="L984" s="96">
        <v>8398000</v>
      </c>
      <c r="M984" s="96">
        <v>8398000</v>
      </c>
      <c r="N984" s="96">
        <v>8398000</v>
      </c>
      <c r="O984" s="96">
        <v>8398000</v>
      </c>
      <c r="P984" s="96">
        <v>8398000</v>
      </c>
      <c r="Q984" s="96">
        <v>8398000</v>
      </c>
      <c r="R984" s="96">
        <v>8398000</v>
      </c>
      <c r="S984" s="96">
        <v>8398000</v>
      </c>
      <c r="T984" s="96">
        <v>8398000</v>
      </c>
    </row>
    <row r="985" spans="1:20" s="97" customFormat="1" ht="74.25" customHeight="1" x14ac:dyDescent="0.4">
      <c r="A985" s="94"/>
      <c r="B985" s="407"/>
      <c r="C985" s="95" t="s">
        <v>3075</v>
      </c>
      <c r="D985" s="95" t="s">
        <v>14</v>
      </c>
      <c r="E985" s="95" t="s">
        <v>214</v>
      </c>
      <c r="F985" s="494"/>
      <c r="G985" s="491"/>
      <c r="H985" s="95" t="s">
        <v>17</v>
      </c>
      <c r="I985" s="95"/>
      <c r="J985" s="494"/>
      <c r="K985" s="488"/>
      <c r="L985" s="96">
        <v>2785000</v>
      </c>
      <c r="M985" s="96">
        <v>2785000</v>
      </c>
      <c r="N985" s="96">
        <v>2785000</v>
      </c>
      <c r="O985" s="96">
        <v>2785000</v>
      </c>
      <c r="P985" s="96">
        <v>2785000</v>
      </c>
      <c r="Q985" s="96">
        <v>2785000</v>
      </c>
      <c r="R985" s="96">
        <v>2785000</v>
      </c>
      <c r="S985" s="96">
        <v>2785000</v>
      </c>
      <c r="T985" s="96">
        <v>2785000</v>
      </c>
    </row>
    <row r="986" spans="1:20" s="10" customFormat="1" ht="65.099999999999994" customHeight="1" x14ac:dyDescent="0.3">
      <c r="A986" s="13">
        <v>948</v>
      </c>
      <c r="B986" s="376" t="s">
        <v>319</v>
      </c>
      <c r="C986" s="55" t="s">
        <v>311</v>
      </c>
      <c r="D986" s="56" t="s">
        <v>312</v>
      </c>
      <c r="E986" s="55" t="s">
        <v>313</v>
      </c>
      <c r="F986" s="53" t="s">
        <v>314</v>
      </c>
      <c r="G986" s="376" t="s">
        <v>315</v>
      </c>
      <c r="H986" s="55" t="s">
        <v>17</v>
      </c>
      <c r="I986" s="55"/>
      <c r="J986" s="389" t="s">
        <v>19</v>
      </c>
      <c r="K986" s="388"/>
      <c r="L986" s="51">
        <v>533636.36363636365</v>
      </c>
      <c r="M986" s="51">
        <v>533636.36363636365</v>
      </c>
      <c r="N986" s="51">
        <v>533636.36363636365</v>
      </c>
      <c r="O986" s="51">
        <v>533636.36363636365</v>
      </c>
      <c r="P986" s="51">
        <v>533636.36363636365</v>
      </c>
      <c r="Q986" s="51">
        <v>533636.36363636365</v>
      </c>
      <c r="R986" s="51">
        <v>533636.36363636365</v>
      </c>
      <c r="S986" s="51">
        <v>533636.36363636365</v>
      </c>
      <c r="T986" s="51">
        <v>533636.36363636365</v>
      </c>
    </row>
    <row r="987" spans="1:20" s="10" customFormat="1" ht="65.099999999999994" customHeight="1" x14ac:dyDescent="0.3">
      <c r="A987" s="13">
        <v>949</v>
      </c>
      <c r="B987" s="376"/>
      <c r="C987" s="55" t="s">
        <v>316</v>
      </c>
      <c r="D987" s="56" t="s">
        <v>312</v>
      </c>
      <c r="E987" s="54" t="s">
        <v>44</v>
      </c>
      <c r="F987" s="53" t="s">
        <v>314</v>
      </c>
      <c r="G987" s="376"/>
      <c r="H987" s="54" t="s">
        <v>44</v>
      </c>
      <c r="I987" s="55"/>
      <c r="J987" s="389"/>
      <c r="K987" s="388"/>
      <c r="L987" s="51">
        <v>497272.72727272724</v>
      </c>
      <c r="M987" s="51">
        <v>497272.72727272724</v>
      </c>
      <c r="N987" s="51">
        <v>497272.72727272724</v>
      </c>
      <c r="O987" s="51">
        <v>497272.72727272724</v>
      </c>
      <c r="P987" s="51">
        <v>497272.72727272724</v>
      </c>
      <c r="Q987" s="51">
        <v>497272.72727272724</v>
      </c>
      <c r="R987" s="51">
        <v>497272.72727272724</v>
      </c>
      <c r="S987" s="51">
        <v>497272.72727272724</v>
      </c>
      <c r="T987" s="51">
        <v>497272.72727272724</v>
      </c>
    </row>
    <row r="988" spans="1:20" s="10" customFormat="1" ht="65.099999999999994" customHeight="1" x14ac:dyDescent="0.3">
      <c r="A988" s="13">
        <v>950</v>
      </c>
      <c r="B988" s="376"/>
      <c r="C988" s="55" t="s">
        <v>317</v>
      </c>
      <c r="D988" s="56" t="s">
        <v>312</v>
      </c>
      <c r="E988" s="54" t="s">
        <v>44</v>
      </c>
      <c r="F988" s="53" t="s">
        <v>314</v>
      </c>
      <c r="G988" s="376"/>
      <c r="H988" s="54" t="s">
        <v>44</v>
      </c>
      <c r="I988" s="55"/>
      <c r="J988" s="389"/>
      <c r="K988" s="388"/>
      <c r="L988" s="51">
        <v>415454.54545454541</v>
      </c>
      <c r="M988" s="51">
        <v>415454.54545454541</v>
      </c>
      <c r="N988" s="51">
        <v>415454.54545454541</v>
      </c>
      <c r="O988" s="51">
        <v>415454.54545454541</v>
      </c>
      <c r="P988" s="51">
        <v>415454.54545454541</v>
      </c>
      <c r="Q988" s="51">
        <v>415454.54545454541</v>
      </c>
      <c r="R988" s="51">
        <v>415454.54545454541</v>
      </c>
      <c r="S988" s="51">
        <v>415454.54545454541</v>
      </c>
      <c r="T988" s="51">
        <v>415454.54545454541</v>
      </c>
    </row>
    <row r="989" spans="1:20" s="10" customFormat="1" ht="65.099999999999994" customHeight="1" x14ac:dyDescent="0.3">
      <c r="A989" s="13">
        <v>951</v>
      </c>
      <c r="B989" s="376"/>
      <c r="C989" s="55" t="s">
        <v>318</v>
      </c>
      <c r="D989" s="56" t="s">
        <v>312</v>
      </c>
      <c r="E989" s="54" t="s">
        <v>44</v>
      </c>
      <c r="F989" s="53" t="s">
        <v>314</v>
      </c>
      <c r="G989" s="376"/>
      <c r="H989" s="54" t="s">
        <v>44</v>
      </c>
      <c r="I989" s="55"/>
      <c r="J989" s="389"/>
      <c r="K989" s="388"/>
      <c r="L989" s="51">
        <v>368181.81818181818</v>
      </c>
      <c r="M989" s="51">
        <v>368181.81818181818</v>
      </c>
      <c r="N989" s="51">
        <v>368181.81818181818</v>
      </c>
      <c r="O989" s="51">
        <v>368181.81818181818</v>
      </c>
      <c r="P989" s="51">
        <v>368181.81818181818</v>
      </c>
      <c r="Q989" s="51">
        <v>368181.81818181818</v>
      </c>
      <c r="R989" s="51">
        <v>368181.81818181818</v>
      </c>
      <c r="S989" s="51">
        <v>368181.81818181818</v>
      </c>
      <c r="T989" s="51">
        <v>368181.81818181818</v>
      </c>
    </row>
    <row r="990" spans="1:20" s="10" customFormat="1" ht="65.099999999999994" customHeight="1" x14ac:dyDescent="0.3">
      <c r="A990" s="13">
        <v>952</v>
      </c>
      <c r="B990" s="376"/>
      <c r="C990" s="55" t="s">
        <v>320</v>
      </c>
      <c r="D990" s="56" t="s">
        <v>321</v>
      </c>
      <c r="E990" s="55" t="s">
        <v>322</v>
      </c>
      <c r="F990" s="53" t="s">
        <v>323</v>
      </c>
      <c r="G990" s="376"/>
      <c r="H990" s="54" t="s">
        <v>44</v>
      </c>
      <c r="I990" s="55"/>
      <c r="J990" s="389"/>
      <c r="K990" s="388"/>
      <c r="L990" s="51">
        <v>2689090.9090909087</v>
      </c>
      <c r="M990" s="51">
        <v>2689090.9090909087</v>
      </c>
      <c r="N990" s="51">
        <v>2689090.9090909087</v>
      </c>
      <c r="O990" s="51">
        <v>2689090.9090909087</v>
      </c>
      <c r="P990" s="51">
        <v>2689090.9090909087</v>
      </c>
      <c r="Q990" s="51">
        <v>2689090.9090909087</v>
      </c>
      <c r="R990" s="51">
        <v>2689090.9090909087</v>
      </c>
      <c r="S990" s="51">
        <v>2689090.9090909087</v>
      </c>
      <c r="T990" s="51">
        <v>2689090.9090909087</v>
      </c>
    </row>
    <row r="991" spans="1:20" s="10" customFormat="1" ht="65.099999999999994" customHeight="1" x14ac:dyDescent="0.3">
      <c r="A991" s="13">
        <v>953</v>
      </c>
      <c r="B991" s="376"/>
      <c r="C991" s="55" t="s">
        <v>324</v>
      </c>
      <c r="D991" s="56" t="s">
        <v>321</v>
      </c>
      <c r="E991" s="54" t="s">
        <v>44</v>
      </c>
      <c r="F991" s="53" t="s">
        <v>323</v>
      </c>
      <c r="G991" s="376"/>
      <c r="H991" s="54" t="s">
        <v>44</v>
      </c>
      <c r="I991" s="55"/>
      <c r="J991" s="389"/>
      <c r="K991" s="388"/>
      <c r="L991" s="51">
        <v>1727272.7272727271</v>
      </c>
      <c r="M991" s="51">
        <v>1727272.7272727271</v>
      </c>
      <c r="N991" s="51">
        <v>1727272.7272727271</v>
      </c>
      <c r="O991" s="51">
        <v>1727272.7272727271</v>
      </c>
      <c r="P991" s="51">
        <v>1727272.7272727271</v>
      </c>
      <c r="Q991" s="51">
        <v>1727272.7272727271</v>
      </c>
      <c r="R991" s="51">
        <v>1727272.7272727271</v>
      </c>
      <c r="S991" s="51">
        <v>1727272.7272727271</v>
      </c>
      <c r="T991" s="51">
        <v>1727272.7272727271</v>
      </c>
    </row>
    <row r="992" spans="1:20" s="10" customFormat="1" ht="65.099999999999994" customHeight="1" x14ac:dyDescent="0.3">
      <c r="A992" s="13">
        <v>954</v>
      </c>
      <c r="B992" s="376"/>
      <c r="C992" s="55" t="s">
        <v>325</v>
      </c>
      <c r="D992" s="56" t="s">
        <v>321</v>
      </c>
      <c r="E992" s="55" t="s">
        <v>52</v>
      </c>
      <c r="F992" s="53" t="s">
        <v>323</v>
      </c>
      <c r="G992" s="376"/>
      <c r="H992" s="54" t="s">
        <v>44</v>
      </c>
      <c r="I992" s="55"/>
      <c r="J992" s="389"/>
      <c r="K992" s="388"/>
      <c r="L992" s="51">
        <v>3204545.4545454541</v>
      </c>
      <c r="M992" s="51">
        <v>3204545.4545454541</v>
      </c>
      <c r="N992" s="51">
        <v>3204545.4545454541</v>
      </c>
      <c r="O992" s="51">
        <v>3204545.4545454541</v>
      </c>
      <c r="P992" s="51">
        <v>3204545.4545454541</v>
      </c>
      <c r="Q992" s="51">
        <v>3204545.4545454541</v>
      </c>
      <c r="R992" s="51">
        <v>3204545.4545454541</v>
      </c>
      <c r="S992" s="51">
        <v>3204545.4545454541</v>
      </c>
      <c r="T992" s="51">
        <v>3204545.4545454541</v>
      </c>
    </row>
    <row r="993" spans="1:20" s="10" customFormat="1" ht="65.099999999999994" customHeight="1" x14ac:dyDescent="0.3">
      <c r="A993" s="13">
        <v>955</v>
      </c>
      <c r="B993" s="376"/>
      <c r="C993" s="55" t="s">
        <v>326</v>
      </c>
      <c r="D993" s="56" t="s">
        <v>321</v>
      </c>
      <c r="E993" s="54" t="s">
        <v>44</v>
      </c>
      <c r="F993" s="53" t="s">
        <v>323</v>
      </c>
      <c r="G993" s="376"/>
      <c r="H993" s="54" t="s">
        <v>44</v>
      </c>
      <c r="I993" s="55"/>
      <c r="J993" s="389"/>
      <c r="K993" s="388"/>
      <c r="L993" s="51">
        <v>2168181.8181818179</v>
      </c>
      <c r="M993" s="51">
        <v>2168181.8181818179</v>
      </c>
      <c r="N993" s="51">
        <v>2168181.8181818179</v>
      </c>
      <c r="O993" s="51">
        <v>2168181.8181818179</v>
      </c>
      <c r="P993" s="51">
        <v>2168181.8181818179</v>
      </c>
      <c r="Q993" s="51">
        <v>2168181.8181818179</v>
      </c>
      <c r="R993" s="51">
        <v>2168181.8181818179</v>
      </c>
      <c r="S993" s="51">
        <v>2168181.8181818179</v>
      </c>
      <c r="T993" s="51">
        <v>2168181.8181818179</v>
      </c>
    </row>
    <row r="994" spans="1:20" s="10" customFormat="1" ht="65.099999999999994" customHeight="1" x14ac:dyDescent="0.3">
      <c r="A994" s="13">
        <v>956</v>
      </c>
      <c r="B994" s="376"/>
      <c r="C994" s="55" t="s">
        <v>327</v>
      </c>
      <c r="D994" s="56" t="s">
        <v>321</v>
      </c>
      <c r="E994" s="54" t="s">
        <v>44</v>
      </c>
      <c r="F994" s="53" t="s">
        <v>323</v>
      </c>
      <c r="G994" s="376"/>
      <c r="H994" s="54" t="s">
        <v>44</v>
      </c>
      <c r="I994" s="55"/>
      <c r="J994" s="389"/>
      <c r="K994" s="388"/>
      <c r="L994" s="51">
        <v>1492727.2727272727</v>
      </c>
      <c r="M994" s="51">
        <v>1492727.2727272727</v>
      </c>
      <c r="N994" s="51">
        <v>1492727.2727272727</v>
      </c>
      <c r="O994" s="51">
        <v>1492727.2727272727</v>
      </c>
      <c r="P994" s="51">
        <v>1492727.2727272727</v>
      </c>
      <c r="Q994" s="51">
        <v>1492727.2727272727</v>
      </c>
      <c r="R994" s="51">
        <v>1492727.2727272727</v>
      </c>
      <c r="S994" s="51">
        <v>1492727.2727272727</v>
      </c>
      <c r="T994" s="51">
        <v>1492727.2727272727</v>
      </c>
    </row>
    <row r="995" spans="1:20" s="10" customFormat="1" ht="65.099999999999994" customHeight="1" x14ac:dyDescent="0.3">
      <c r="A995" s="13">
        <v>957</v>
      </c>
      <c r="B995" s="376"/>
      <c r="C995" s="55" t="s">
        <v>328</v>
      </c>
      <c r="D995" s="56" t="s">
        <v>321</v>
      </c>
      <c r="E995" s="54" t="s">
        <v>44</v>
      </c>
      <c r="F995" s="53" t="s">
        <v>323</v>
      </c>
      <c r="G995" s="376"/>
      <c r="H995" s="54" t="s">
        <v>44</v>
      </c>
      <c r="I995" s="55"/>
      <c r="J995" s="389"/>
      <c r="K995" s="388"/>
      <c r="L995" s="51">
        <v>1036363.6363636362</v>
      </c>
      <c r="M995" s="51">
        <v>1036363.6363636362</v>
      </c>
      <c r="N995" s="51">
        <v>1036363.6363636362</v>
      </c>
      <c r="O995" s="51">
        <v>1036363.6363636362</v>
      </c>
      <c r="P995" s="51">
        <v>1036363.6363636362</v>
      </c>
      <c r="Q995" s="51">
        <v>1036363.6363636362</v>
      </c>
      <c r="R995" s="51">
        <v>1036363.6363636362</v>
      </c>
      <c r="S995" s="51">
        <v>1036363.6363636362</v>
      </c>
      <c r="T995" s="51">
        <v>1036363.6363636362</v>
      </c>
    </row>
    <row r="996" spans="1:20" s="10" customFormat="1" ht="65.099999999999994" customHeight="1" x14ac:dyDescent="0.3">
      <c r="A996" s="13">
        <v>958</v>
      </c>
      <c r="B996" s="376"/>
      <c r="C996" s="55" t="s">
        <v>329</v>
      </c>
      <c r="D996" s="56" t="s">
        <v>321</v>
      </c>
      <c r="E996" s="54" t="s">
        <v>44</v>
      </c>
      <c r="F996" s="53" t="s">
        <v>323</v>
      </c>
      <c r="G996" s="376"/>
      <c r="H996" s="54" t="s">
        <v>44</v>
      </c>
      <c r="I996" s="55"/>
      <c r="J996" s="389"/>
      <c r="K996" s="388"/>
      <c r="L996" s="51">
        <v>893636.36363636353</v>
      </c>
      <c r="M996" s="51">
        <v>893636.36363636353</v>
      </c>
      <c r="N996" s="51">
        <v>893636.36363636353</v>
      </c>
      <c r="O996" s="51">
        <v>893636.36363636353</v>
      </c>
      <c r="P996" s="51">
        <v>893636.36363636353</v>
      </c>
      <c r="Q996" s="51">
        <v>893636.36363636353</v>
      </c>
      <c r="R996" s="51">
        <v>893636.36363636353</v>
      </c>
      <c r="S996" s="51">
        <v>893636.36363636353</v>
      </c>
      <c r="T996" s="51">
        <v>893636.36363636353</v>
      </c>
    </row>
    <row r="997" spans="1:20" s="10" customFormat="1" ht="65.099999999999994" customHeight="1" x14ac:dyDescent="0.3">
      <c r="A997" s="13">
        <v>959</v>
      </c>
      <c r="B997" s="376"/>
      <c r="C997" s="55" t="s">
        <v>330</v>
      </c>
      <c r="D997" s="56" t="s">
        <v>331</v>
      </c>
      <c r="E997" s="54" t="s">
        <v>44</v>
      </c>
      <c r="F997" s="53" t="s">
        <v>332</v>
      </c>
      <c r="G997" s="376"/>
      <c r="H997" s="54" t="s">
        <v>44</v>
      </c>
      <c r="I997" s="55"/>
      <c r="J997" s="389"/>
      <c r="K997" s="388"/>
      <c r="L997" s="51">
        <v>1704545.4545454544</v>
      </c>
      <c r="M997" s="51">
        <v>1704545.4545454544</v>
      </c>
      <c r="N997" s="51">
        <v>1704545.4545454544</v>
      </c>
      <c r="O997" s="51">
        <v>1704545.4545454544</v>
      </c>
      <c r="P997" s="51">
        <v>1704545.4545454544</v>
      </c>
      <c r="Q997" s="51">
        <v>1704545.4545454544</v>
      </c>
      <c r="R997" s="51">
        <v>1704545.4545454544</v>
      </c>
      <c r="S997" s="51">
        <v>1704545.4545454544</v>
      </c>
      <c r="T997" s="51">
        <v>1704545.4545454544</v>
      </c>
    </row>
    <row r="998" spans="1:20" s="10" customFormat="1" ht="65.099999999999994" customHeight="1" x14ac:dyDescent="0.3">
      <c r="A998" s="13">
        <v>960</v>
      </c>
      <c r="B998" s="376"/>
      <c r="C998" s="55" t="s">
        <v>333</v>
      </c>
      <c r="D998" s="56" t="s">
        <v>331</v>
      </c>
      <c r="E998" s="54" t="s">
        <v>44</v>
      </c>
      <c r="F998" s="53" t="s">
        <v>332</v>
      </c>
      <c r="G998" s="376"/>
      <c r="H998" s="54" t="s">
        <v>44</v>
      </c>
      <c r="I998" s="55"/>
      <c r="J998" s="389"/>
      <c r="K998" s="388"/>
      <c r="L998" s="51">
        <v>1447272.7272727271</v>
      </c>
      <c r="M998" s="51">
        <v>1447272.7272727271</v>
      </c>
      <c r="N998" s="51">
        <v>1447272.7272727271</v>
      </c>
      <c r="O998" s="51">
        <v>1447272.7272727271</v>
      </c>
      <c r="P998" s="51">
        <v>1447272.7272727271</v>
      </c>
      <c r="Q998" s="51">
        <v>1447272.7272727271</v>
      </c>
      <c r="R998" s="51">
        <v>1447272.7272727271</v>
      </c>
      <c r="S998" s="51">
        <v>1447272.7272727271</v>
      </c>
      <c r="T998" s="51">
        <v>1447272.7272727271</v>
      </c>
    </row>
    <row r="999" spans="1:20" s="10" customFormat="1" ht="65.099999999999994" customHeight="1" x14ac:dyDescent="0.3">
      <c r="A999" s="13">
        <v>961</v>
      </c>
      <c r="B999" s="376"/>
      <c r="C999" s="55" t="s">
        <v>334</v>
      </c>
      <c r="D999" s="56" t="s">
        <v>321</v>
      </c>
      <c r="E999" s="54" t="s">
        <v>44</v>
      </c>
      <c r="F999" s="53" t="s">
        <v>323</v>
      </c>
      <c r="G999" s="376"/>
      <c r="H999" s="54" t="s">
        <v>44</v>
      </c>
      <c r="I999" s="55"/>
      <c r="J999" s="389"/>
      <c r="K999" s="388"/>
      <c r="L999" s="51">
        <v>1788181.8181818181</v>
      </c>
      <c r="M999" s="51">
        <v>1788181.8181818181</v>
      </c>
      <c r="N999" s="51">
        <v>1788181.8181818181</v>
      </c>
      <c r="O999" s="51">
        <v>1788181.8181818181</v>
      </c>
      <c r="P999" s="51">
        <v>1788181.8181818181</v>
      </c>
      <c r="Q999" s="51">
        <v>1788181.8181818181</v>
      </c>
      <c r="R999" s="51">
        <v>1788181.8181818181</v>
      </c>
      <c r="S999" s="51">
        <v>1788181.8181818181</v>
      </c>
      <c r="T999" s="51">
        <v>1788181.8181818181</v>
      </c>
    </row>
    <row r="1000" spans="1:20" s="10" customFormat="1" ht="65.099999999999994" customHeight="1" x14ac:dyDescent="0.3">
      <c r="A1000" s="13">
        <v>962</v>
      </c>
      <c r="B1000" s="376"/>
      <c r="C1000" s="55" t="s">
        <v>335</v>
      </c>
      <c r="D1000" s="56" t="s">
        <v>321</v>
      </c>
      <c r="E1000" s="54" t="s">
        <v>44</v>
      </c>
      <c r="F1000" s="53" t="s">
        <v>323</v>
      </c>
      <c r="G1000" s="376"/>
      <c r="H1000" s="54" t="s">
        <v>44</v>
      </c>
      <c r="I1000" s="55"/>
      <c r="J1000" s="389"/>
      <c r="K1000" s="388"/>
      <c r="L1000" s="51">
        <v>3242727.2727272725</v>
      </c>
      <c r="M1000" s="51">
        <v>3242727.2727272725</v>
      </c>
      <c r="N1000" s="51">
        <v>3242727.2727272725</v>
      </c>
      <c r="O1000" s="51">
        <v>3242727.2727272725</v>
      </c>
      <c r="P1000" s="51">
        <v>3242727.2727272725</v>
      </c>
      <c r="Q1000" s="51">
        <v>3242727.2727272725</v>
      </c>
      <c r="R1000" s="51">
        <v>3242727.2727272725</v>
      </c>
      <c r="S1000" s="51">
        <v>3242727.2727272725</v>
      </c>
      <c r="T1000" s="51">
        <v>3242727.2727272725</v>
      </c>
    </row>
    <row r="1001" spans="1:20" s="10" customFormat="1" ht="65.099999999999994" customHeight="1" x14ac:dyDescent="0.3">
      <c r="A1001" s="13">
        <v>963</v>
      </c>
      <c r="B1001" s="376"/>
      <c r="C1001" s="55" t="s">
        <v>336</v>
      </c>
      <c r="D1001" s="56" t="s">
        <v>321</v>
      </c>
      <c r="E1001" s="54" t="s">
        <v>44</v>
      </c>
      <c r="F1001" s="53" t="s">
        <v>338</v>
      </c>
      <c r="G1001" s="376"/>
      <c r="H1001" s="54" t="s">
        <v>44</v>
      </c>
      <c r="I1001" s="55"/>
      <c r="J1001" s="389"/>
      <c r="K1001" s="388"/>
      <c r="L1001" s="51">
        <v>2783636.3636363633</v>
      </c>
      <c r="M1001" s="51">
        <v>2783636.3636363633</v>
      </c>
      <c r="N1001" s="51">
        <v>2783636.3636363633</v>
      </c>
      <c r="O1001" s="51">
        <v>2783636.3636363633</v>
      </c>
      <c r="P1001" s="51">
        <v>2783636.3636363633</v>
      </c>
      <c r="Q1001" s="51">
        <v>2783636.3636363633</v>
      </c>
      <c r="R1001" s="51">
        <v>2783636.3636363633</v>
      </c>
      <c r="S1001" s="51">
        <v>2783636.3636363633</v>
      </c>
      <c r="T1001" s="51">
        <v>2783636.3636363633</v>
      </c>
    </row>
    <row r="1002" spans="1:20" s="10" customFormat="1" ht="65.099999999999994" customHeight="1" x14ac:dyDescent="0.3">
      <c r="A1002" s="13">
        <v>964</v>
      </c>
      <c r="B1002" s="376"/>
      <c r="C1002" s="55" t="s">
        <v>339</v>
      </c>
      <c r="D1002" s="56" t="s">
        <v>321</v>
      </c>
      <c r="E1002" s="54" t="s">
        <v>44</v>
      </c>
      <c r="F1002" s="53" t="s">
        <v>338</v>
      </c>
      <c r="G1002" s="376"/>
      <c r="H1002" s="54" t="s">
        <v>44</v>
      </c>
      <c r="I1002" s="55"/>
      <c r="J1002" s="389"/>
      <c r="K1002" s="388"/>
      <c r="L1002" s="51">
        <v>3120909.0909090908</v>
      </c>
      <c r="M1002" s="51">
        <v>3120909.0909090908</v>
      </c>
      <c r="N1002" s="51">
        <v>3120909.0909090908</v>
      </c>
      <c r="O1002" s="51">
        <v>3120909.0909090908</v>
      </c>
      <c r="P1002" s="51">
        <v>3120909.0909090908</v>
      </c>
      <c r="Q1002" s="51">
        <v>3120909.0909090908</v>
      </c>
      <c r="R1002" s="51">
        <v>3120909.0909090908</v>
      </c>
      <c r="S1002" s="51">
        <v>3120909.0909090908</v>
      </c>
      <c r="T1002" s="51">
        <v>3120909.0909090908</v>
      </c>
    </row>
    <row r="1003" spans="1:20" s="10" customFormat="1" ht="65.099999999999994" customHeight="1" x14ac:dyDescent="0.3">
      <c r="A1003" s="13">
        <v>965</v>
      </c>
      <c r="B1003" s="376"/>
      <c r="C1003" s="55" t="s">
        <v>340</v>
      </c>
      <c r="D1003" s="56" t="s">
        <v>331</v>
      </c>
      <c r="E1003" s="55" t="s">
        <v>337</v>
      </c>
      <c r="F1003" s="53" t="s">
        <v>341</v>
      </c>
      <c r="G1003" s="376"/>
      <c r="H1003" s="54" t="s">
        <v>44</v>
      </c>
      <c r="I1003" s="55"/>
      <c r="J1003" s="389"/>
      <c r="K1003" s="388"/>
      <c r="L1003" s="51">
        <v>309090.90909090906</v>
      </c>
      <c r="M1003" s="51">
        <v>309090.90909090906</v>
      </c>
      <c r="N1003" s="51">
        <v>309090.90909090906</v>
      </c>
      <c r="O1003" s="51">
        <v>309090.90909090906</v>
      </c>
      <c r="P1003" s="51">
        <v>309090.90909090906</v>
      </c>
      <c r="Q1003" s="51">
        <v>309090.90909090906</v>
      </c>
      <c r="R1003" s="51">
        <v>309090.90909090906</v>
      </c>
      <c r="S1003" s="51">
        <v>309090.90909090906</v>
      </c>
      <c r="T1003" s="51">
        <v>309090.90909090906</v>
      </c>
    </row>
    <row r="1004" spans="1:20" s="10" customFormat="1" ht="65.099999999999994" customHeight="1" x14ac:dyDescent="0.3">
      <c r="A1004" s="13">
        <v>966</v>
      </c>
      <c r="B1004" s="376"/>
      <c r="C1004" s="55" t="s">
        <v>340</v>
      </c>
      <c r="D1004" s="56" t="s">
        <v>321</v>
      </c>
      <c r="E1004" s="54" t="s">
        <v>44</v>
      </c>
      <c r="F1004" s="53" t="s">
        <v>338</v>
      </c>
      <c r="G1004" s="376"/>
      <c r="H1004" s="54" t="s">
        <v>44</v>
      </c>
      <c r="I1004" s="55"/>
      <c r="J1004" s="389"/>
      <c r="K1004" s="388"/>
      <c r="L1004" s="51">
        <v>1638181.8181818181</v>
      </c>
      <c r="M1004" s="51">
        <v>1638181.8181818181</v>
      </c>
      <c r="N1004" s="51">
        <v>1638181.8181818181</v>
      </c>
      <c r="O1004" s="51">
        <v>1638181.8181818181</v>
      </c>
      <c r="P1004" s="51">
        <v>1638181.8181818181</v>
      </c>
      <c r="Q1004" s="51">
        <v>1638181.8181818181</v>
      </c>
      <c r="R1004" s="51">
        <v>1638181.8181818181</v>
      </c>
      <c r="S1004" s="51">
        <v>1638181.8181818181</v>
      </c>
      <c r="T1004" s="51">
        <v>1638181.8181818181</v>
      </c>
    </row>
    <row r="1005" spans="1:20" s="10" customFormat="1" ht="65.099999999999994" customHeight="1" x14ac:dyDescent="0.3">
      <c r="A1005" s="13">
        <v>967</v>
      </c>
      <c r="B1005" s="376"/>
      <c r="C1005" s="55" t="s">
        <v>342</v>
      </c>
      <c r="D1005" s="56" t="s">
        <v>331</v>
      </c>
      <c r="E1005" s="54" t="s">
        <v>44</v>
      </c>
      <c r="F1005" s="53" t="s">
        <v>343</v>
      </c>
      <c r="G1005" s="376"/>
      <c r="H1005" s="54" t="s">
        <v>44</v>
      </c>
      <c r="I1005" s="55"/>
      <c r="J1005" s="389"/>
      <c r="K1005" s="388"/>
      <c r="L1005" s="51">
        <v>466363.63636363635</v>
      </c>
      <c r="M1005" s="51">
        <v>466363.63636363635</v>
      </c>
      <c r="N1005" s="51">
        <v>466363.63636363635</v>
      </c>
      <c r="O1005" s="51">
        <v>466363.63636363635</v>
      </c>
      <c r="P1005" s="51">
        <v>466363.63636363635</v>
      </c>
      <c r="Q1005" s="51">
        <v>466363.63636363635</v>
      </c>
      <c r="R1005" s="51">
        <v>466363.63636363635</v>
      </c>
      <c r="S1005" s="51">
        <v>466363.63636363635</v>
      </c>
      <c r="T1005" s="51">
        <v>466363.63636363635</v>
      </c>
    </row>
    <row r="1006" spans="1:20" s="10" customFormat="1" ht="65.099999999999994" customHeight="1" x14ac:dyDescent="0.3">
      <c r="A1006" s="13">
        <v>968</v>
      </c>
      <c r="B1006" s="376"/>
      <c r="C1006" s="55" t="s">
        <v>342</v>
      </c>
      <c r="D1006" s="56" t="s">
        <v>321</v>
      </c>
      <c r="E1006" s="54" t="s">
        <v>44</v>
      </c>
      <c r="F1006" s="53" t="s">
        <v>338</v>
      </c>
      <c r="G1006" s="376"/>
      <c r="H1006" s="54" t="s">
        <v>44</v>
      </c>
      <c r="I1006" s="55"/>
      <c r="J1006" s="389"/>
      <c r="K1006" s="388"/>
      <c r="L1006" s="51">
        <v>2601818.1818181816</v>
      </c>
      <c r="M1006" s="51">
        <v>2601818.1818181816</v>
      </c>
      <c r="N1006" s="51">
        <v>2601818.1818181816</v>
      </c>
      <c r="O1006" s="51">
        <v>2601818.1818181816</v>
      </c>
      <c r="P1006" s="51">
        <v>2601818.1818181816</v>
      </c>
      <c r="Q1006" s="51">
        <v>2601818.1818181816</v>
      </c>
      <c r="R1006" s="51">
        <v>2601818.1818181816</v>
      </c>
      <c r="S1006" s="51">
        <v>2601818.1818181816</v>
      </c>
      <c r="T1006" s="51">
        <v>2601818.1818181816</v>
      </c>
    </row>
    <row r="1007" spans="1:20" s="10" customFormat="1" ht="65.099999999999994" customHeight="1" x14ac:dyDescent="0.3">
      <c r="A1007" s="13">
        <v>969</v>
      </c>
      <c r="B1007" s="376"/>
      <c r="C1007" s="55" t="s">
        <v>344</v>
      </c>
      <c r="D1007" s="56" t="s">
        <v>37</v>
      </c>
      <c r="E1007" s="54" t="s">
        <v>44</v>
      </c>
      <c r="F1007" s="53" t="s">
        <v>345</v>
      </c>
      <c r="G1007" s="376"/>
      <c r="H1007" s="54" t="s">
        <v>44</v>
      </c>
      <c r="I1007" s="55"/>
      <c r="J1007" s="389"/>
      <c r="K1007" s="388"/>
      <c r="L1007" s="51">
        <v>170909.09090909088</v>
      </c>
      <c r="M1007" s="51">
        <v>170909.09090909088</v>
      </c>
      <c r="N1007" s="51">
        <v>170909.09090909088</v>
      </c>
      <c r="O1007" s="51">
        <v>170909.09090909088</v>
      </c>
      <c r="P1007" s="51">
        <v>170909.09090909088</v>
      </c>
      <c r="Q1007" s="51">
        <v>170909.09090909088</v>
      </c>
      <c r="R1007" s="51">
        <v>170909.09090909088</v>
      </c>
      <c r="S1007" s="51">
        <v>170909.09090909088</v>
      </c>
      <c r="T1007" s="51">
        <v>170909.09090909088</v>
      </c>
    </row>
    <row r="1008" spans="1:20" s="10" customFormat="1" ht="65.099999999999994" customHeight="1" x14ac:dyDescent="0.3">
      <c r="A1008" s="13">
        <v>970</v>
      </c>
      <c r="B1008" s="376"/>
      <c r="C1008" s="55" t="s">
        <v>346</v>
      </c>
      <c r="D1008" s="56" t="s">
        <v>37</v>
      </c>
      <c r="E1008" s="54" t="s">
        <v>44</v>
      </c>
      <c r="F1008" s="53" t="s">
        <v>347</v>
      </c>
      <c r="G1008" s="376"/>
      <c r="H1008" s="54" t="s">
        <v>44</v>
      </c>
      <c r="I1008" s="55"/>
      <c r="J1008" s="389"/>
      <c r="K1008" s="388"/>
      <c r="L1008" s="51">
        <v>281818.18181818182</v>
      </c>
      <c r="M1008" s="51">
        <v>281818.18181818182</v>
      </c>
      <c r="N1008" s="51">
        <v>281818.18181818182</v>
      </c>
      <c r="O1008" s="51">
        <v>281818.18181818182</v>
      </c>
      <c r="P1008" s="51">
        <v>281818.18181818182</v>
      </c>
      <c r="Q1008" s="51">
        <v>281818.18181818182</v>
      </c>
      <c r="R1008" s="51">
        <v>281818.18181818182</v>
      </c>
      <c r="S1008" s="51">
        <v>281818.18181818182</v>
      </c>
      <c r="T1008" s="51">
        <v>281818.18181818182</v>
      </c>
    </row>
    <row r="1009" spans="1:20" s="10" customFormat="1" ht="65.099999999999994" customHeight="1" x14ac:dyDescent="0.3">
      <c r="A1009" s="13">
        <v>971</v>
      </c>
      <c r="B1009" s="376"/>
      <c r="C1009" s="55" t="s">
        <v>348</v>
      </c>
      <c r="D1009" s="56" t="s">
        <v>37</v>
      </c>
      <c r="E1009" s="54" t="s">
        <v>44</v>
      </c>
      <c r="F1009" s="53" t="s">
        <v>345</v>
      </c>
      <c r="G1009" s="376"/>
      <c r="H1009" s="54" t="s">
        <v>44</v>
      </c>
      <c r="I1009" s="55"/>
      <c r="J1009" s="389"/>
      <c r="K1009" s="388"/>
      <c r="L1009" s="51">
        <v>161818.18181818179</v>
      </c>
      <c r="M1009" s="51">
        <v>161818.18181818179</v>
      </c>
      <c r="N1009" s="51">
        <v>161818.18181818179</v>
      </c>
      <c r="O1009" s="51">
        <v>161818.18181818179</v>
      </c>
      <c r="P1009" s="51">
        <v>161818.18181818179</v>
      </c>
      <c r="Q1009" s="51">
        <v>161818.18181818179</v>
      </c>
      <c r="R1009" s="51">
        <v>161818.18181818179</v>
      </c>
      <c r="S1009" s="51">
        <v>161818.18181818179</v>
      </c>
      <c r="T1009" s="51">
        <v>161818.18181818179</v>
      </c>
    </row>
    <row r="1010" spans="1:20" s="10" customFormat="1" ht="93" customHeight="1" x14ac:dyDescent="0.3">
      <c r="A1010" s="13">
        <v>972</v>
      </c>
      <c r="B1010" s="376"/>
      <c r="C1010" s="55" t="s">
        <v>349</v>
      </c>
      <c r="D1010" s="56" t="s">
        <v>37</v>
      </c>
      <c r="E1010" s="54" t="s">
        <v>44</v>
      </c>
      <c r="F1010" s="53" t="s">
        <v>345</v>
      </c>
      <c r="G1010" s="376"/>
      <c r="H1010" s="54" t="s">
        <v>44</v>
      </c>
      <c r="I1010" s="55"/>
      <c r="J1010" s="389"/>
      <c r="K1010" s="388"/>
      <c r="L1010" s="51">
        <v>363636.36363636359</v>
      </c>
      <c r="M1010" s="51">
        <v>363636.36363636359</v>
      </c>
      <c r="N1010" s="51">
        <v>363636.36363636359</v>
      </c>
      <c r="O1010" s="51">
        <v>363636.36363636359</v>
      </c>
      <c r="P1010" s="51">
        <v>363636.36363636359</v>
      </c>
      <c r="Q1010" s="51">
        <v>363636.36363636359</v>
      </c>
      <c r="R1010" s="51">
        <v>363636.36363636359</v>
      </c>
      <c r="S1010" s="51">
        <v>363636.36363636359</v>
      </c>
      <c r="T1010" s="51">
        <v>363636.36363636359</v>
      </c>
    </row>
    <row r="1011" spans="1:20" s="10" customFormat="1" ht="89.25" customHeight="1" x14ac:dyDescent="0.3">
      <c r="A1011" s="13">
        <v>973</v>
      </c>
      <c r="B1011" s="376"/>
      <c r="C1011" s="55" t="s">
        <v>350</v>
      </c>
      <c r="D1011" s="56" t="s">
        <v>37</v>
      </c>
      <c r="E1011" s="54" t="s">
        <v>44</v>
      </c>
      <c r="F1011" s="53" t="s">
        <v>345</v>
      </c>
      <c r="G1011" s="376"/>
      <c r="H1011" s="54" t="s">
        <v>44</v>
      </c>
      <c r="I1011" s="55"/>
      <c r="J1011" s="389"/>
      <c r="K1011" s="388"/>
      <c r="L1011" s="51">
        <v>319090.90909090906</v>
      </c>
      <c r="M1011" s="51">
        <v>319090.90909090906</v>
      </c>
      <c r="N1011" s="51">
        <v>319090.90909090906</v>
      </c>
      <c r="O1011" s="51">
        <v>319090.90909090906</v>
      </c>
      <c r="P1011" s="51">
        <v>319090.90909090906</v>
      </c>
      <c r="Q1011" s="51">
        <v>319090.90909090906</v>
      </c>
      <c r="R1011" s="51">
        <v>319090.90909090906</v>
      </c>
      <c r="S1011" s="51">
        <v>319090.90909090906</v>
      </c>
      <c r="T1011" s="51">
        <v>319090.90909090906</v>
      </c>
    </row>
    <row r="1012" spans="1:20" s="10" customFormat="1" ht="65.099999999999994" customHeight="1" x14ac:dyDescent="0.3">
      <c r="A1012" s="13">
        <v>974</v>
      </c>
      <c r="B1012" s="376"/>
      <c r="C1012" s="55" t="s">
        <v>351</v>
      </c>
      <c r="D1012" s="56" t="s">
        <v>352</v>
      </c>
      <c r="E1012" s="54" t="s">
        <v>44</v>
      </c>
      <c r="F1012" s="53" t="s">
        <v>353</v>
      </c>
      <c r="G1012" s="376"/>
      <c r="H1012" s="54" t="s">
        <v>44</v>
      </c>
      <c r="I1012" s="55"/>
      <c r="J1012" s="389"/>
      <c r="K1012" s="388"/>
      <c r="L1012" s="51">
        <v>109090.90909090909</v>
      </c>
      <c r="M1012" s="51">
        <v>109090.90909090909</v>
      </c>
      <c r="N1012" s="51">
        <v>109090.90909090909</v>
      </c>
      <c r="O1012" s="51">
        <v>109090.90909090909</v>
      </c>
      <c r="P1012" s="51">
        <v>109090.90909090909</v>
      </c>
      <c r="Q1012" s="51">
        <v>109090.90909090909</v>
      </c>
      <c r="R1012" s="51">
        <v>109090.90909090909</v>
      </c>
      <c r="S1012" s="51">
        <v>109090.90909090909</v>
      </c>
      <c r="T1012" s="51">
        <v>109090.90909090909</v>
      </c>
    </row>
    <row r="1013" spans="1:20" s="10" customFormat="1" ht="65.099999999999994" customHeight="1" x14ac:dyDescent="0.3">
      <c r="A1013" s="13">
        <v>975</v>
      </c>
      <c r="B1013" s="376"/>
      <c r="C1013" s="55" t="s">
        <v>354</v>
      </c>
      <c r="D1013" s="56" t="s">
        <v>37</v>
      </c>
      <c r="E1013" s="54" t="s">
        <v>44</v>
      </c>
      <c r="F1013" s="53" t="s">
        <v>345</v>
      </c>
      <c r="G1013" s="376"/>
      <c r="H1013" s="54" t="s">
        <v>44</v>
      </c>
      <c r="I1013" s="55"/>
      <c r="J1013" s="389"/>
      <c r="K1013" s="388"/>
      <c r="L1013" s="51">
        <v>69090.909090909088</v>
      </c>
      <c r="M1013" s="51">
        <v>69090.909090909088</v>
      </c>
      <c r="N1013" s="51">
        <v>69090.909090909088</v>
      </c>
      <c r="O1013" s="51">
        <v>69090.909090909088</v>
      </c>
      <c r="P1013" s="51">
        <v>69090.909090909088</v>
      </c>
      <c r="Q1013" s="51">
        <v>69090.909090909088</v>
      </c>
      <c r="R1013" s="51">
        <v>69090.909090909088</v>
      </c>
      <c r="S1013" s="51">
        <v>69090.909090909088</v>
      </c>
      <c r="T1013" s="51">
        <v>69090.909090909088</v>
      </c>
    </row>
    <row r="1014" spans="1:20" s="10" customFormat="1" ht="65.099999999999994" customHeight="1" x14ac:dyDescent="0.3">
      <c r="A1014" s="13">
        <v>976</v>
      </c>
      <c r="B1014" s="376"/>
      <c r="C1014" s="55" t="s">
        <v>355</v>
      </c>
      <c r="D1014" s="56" t="s">
        <v>37</v>
      </c>
      <c r="E1014" s="54" t="s">
        <v>44</v>
      </c>
      <c r="F1014" s="53" t="s">
        <v>345</v>
      </c>
      <c r="G1014" s="376"/>
      <c r="H1014" s="54" t="s">
        <v>44</v>
      </c>
      <c r="I1014" s="55"/>
      <c r="J1014" s="389"/>
      <c r="K1014" s="388"/>
      <c r="L1014" s="51">
        <v>167272.72727272726</v>
      </c>
      <c r="M1014" s="51">
        <v>167272.72727272726</v>
      </c>
      <c r="N1014" s="51">
        <v>167272.72727272726</v>
      </c>
      <c r="O1014" s="51">
        <v>167272.72727272726</v>
      </c>
      <c r="P1014" s="51">
        <v>167272.72727272726</v>
      </c>
      <c r="Q1014" s="51">
        <v>167272.72727272726</v>
      </c>
      <c r="R1014" s="51">
        <v>167272.72727272726</v>
      </c>
      <c r="S1014" s="51">
        <v>167272.72727272726</v>
      </c>
      <c r="T1014" s="51">
        <v>167272.72727272726</v>
      </c>
    </row>
    <row r="1015" spans="1:20" s="10" customFormat="1" ht="65.099999999999994" customHeight="1" x14ac:dyDescent="0.3">
      <c r="A1015" s="13">
        <v>977</v>
      </c>
      <c r="B1015" s="376"/>
      <c r="C1015" s="55" t="s">
        <v>356</v>
      </c>
      <c r="D1015" s="56" t="s">
        <v>37</v>
      </c>
      <c r="E1015" s="54" t="s">
        <v>44</v>
      </c>
      <c r="F1015" s="53" t="s">
        <v>345</v>
      </c>
      <c r="G1015" s="376"/>
      <c r="H1015" s="54" t="s">
        <v>44</v>
      </c>
      <c r="I1015" s="55"/>
      <c r="J1015" s="389"/>
      <c r="K1015" s="388"/>
      <c r="L1015" s="51">
        <v>350000</v>
      </c>
      <c r="M1015" s="51">
        <v>350000</v>
      </c>
      <c r="N1015" s="51">
        <v>350000</v>
      </c>
      <c r="O1015" s="51">
        <v>350000</v>
      </c>
      <c r="P1015" s="51">
        <v>350000</v>
      </c>
      <c r="Q1015" s="51">
        <v>350000</v>
      </c>
      <c r="R1015" s="51">
        <v>350000</v>
      </c>
      <c r="S1015" s="51">
        <v>350000</v>
      </c>
      <c r="T1015" s="51">
        <v>350000</v>
      </c>
    </row>
    <row r="1016" spans="1:20" s="10" customFormat="1" ht="65.099999999999994" customHeight="1" x14ac:dyDescent="0.3">
      <c r="A1016" s="13">
        <v>978</v>
      </c>
      <c r="B1016" s="376"/>
      <c r="C1016" s="55" t="s">
        <v>357</v>
      </c>
      <c r="D1016" s="56" t="s">
        <v>37</v>
      </c>
      <c r="E1016" s="54" t="s">
        <v>44</v>
      </c>
      <c r="F1016" s="53" t="s">
        <v>358</v>
      </c>
      <c r="G1016" s="376"/>
      <c r="H1016" s="54" t="s">
        <v>44</v>
      </c>
      <c r="I1016" s="55"/>
      <c r="J1016" s="389"/>
      <c r="K1016" s="388"/>
      <c r="L1016" s="51">
        <v>110909.0909090909</v>
      </c>
      <c r="M1016" s="51">
        <v>110909.0909090909</v>
      </c>
      <c r="N1016" s="51">
        <v>110909.0909090909</v>
      </c>
      <c r="O1016" s="51">
        <v>110909.0909090909</v>
      </c>
      <c r="P1016" s="51">
        <v>110909.0909090909</v>
      </c>
      <c r="Q1016" s="51">
        <v>110909.0909090909</v>
      </c>
      <c r="R1016" s="51">
        <v>110909.0909090909</v>
      </c>
      <c r="S1016" s="51">
        <v>110909.0909090909</v>
      </c>
      <c r="T1016" s="51">
        <v>110909.0909090909</v>
      </c>
    </row>
    <row r="1017" spans="1:20" s="10" customFormat="1" ht="65.099999999999994" customHeight="1" x14ac:dyDescent="0.3">
      <c r="A1017" s="13">
        <v>979</v>
      </c>
      <c r="B1017" s="376"/>
      <c r="C1017" s="55" t="s">
        <v>359</v>
      </c>
      <c r="D1017" s="56" t="s">
        <v>37</v>
      </c>
      <c r="E1017" s="54" t="s">
        <v>44</v>
      </c>
      <c r="F1017" s="53" t="s">
        <v>360</v>
      </c>
      <c r="G1017" s="376"/>
      <c r="H1017" s="54" t="s">
        <v>44</v>
      </c>
      <c r="I1017" s="55"/>
      <c r="J1017" s="389"/>
      <c r="K1017" s="388"/>
      <c r="L1017" s="51">
        <v>53636.363636363632</v>
      </c>
      <c r="M1017" s="51">
        <v>53636.363636363632</v>
      </c>
      <c r="N1017" s="51">
        <v>53636.363636363632</v>
      </c>
      <c r="O1017" s="51">
        <v>53636.363636363632</v>
      </c>
      <c r="P1017" s="51">
        <v>53636.363636363632</v>
      </c>
      <c r="Q1017" s="51">
        <v>53636.363636363632</v>
      </c>
      <c r="R1017" s="51">
        <v>53636.363636363632</v>
      </c>
      <c r="S1017" s="51">
        <v>53636.363636363632</v>
      </c>
      <c r="T1017" s="51">
        <v>53636.363636363632</v>
      </c>
    </row>
    <row r="1018" spans="1:20" s="10" customFormat="1" ht="65.099999999999994" customHeight="1" x14ac:dyDescent="0.3">
      <c r="A1018" s="13">
        <v>980</v>
      </c>
      <c r="B1018" s="376"/>
      <c r="C1018" s="55" t="s">
        <v>361</v>
      </c>
      <c r="D1018" s="56" t="s">
        <v>37</v>
      </c>
      <c r="E1018" s="54" t="s">
        <v>44</v>
      </c>
      <c r="F1018" s="53" t="s">
        <v>362</v>
      </c>
      <c r="G1018" s="376"/>
      <c r="H1018" s="54" t="s">
        <v>44</v>
      </c>
      <c r="I1018" s="55"/>
      <c r="J1018" s="389"/>
      <c r="K1018" s="388"/>
      <c r="L1018" s="51">
        <v>181818.18181818179</v>
      </c>
      <c r="M1018" s="51">
        <v>181818.18181818179</v>
      </c>
      <c r="N1018" s="51">
        <v>181818.18181818179</v>
      </c>
      <c r="O1018" s="51">
        <v>181818.18181818179</v>
      </c>
      <c r="P1018" s="51">
        <v>181818.18181818179</v>
      </c>
      <c r="Q1018" s="51">
        <v>181818.18181818179</v>
      </c>
      <c r="R1018" s="51">
        <v>181818.18181818179</v>
      </c>
      <c r="S1018" s="51">
        <v>181818.18181818179</v>
      </c>
      <c r="T1018" s="51">
        <v>181818.18181818179</v>
      </c>
    </row>
    <row r="1019" spans="1:20" s="10" customFormat="1" ht="65.099999999999994" customHeight="1" x14ac:dyDescent="0.3">
      <c r="A1019" s="13">
        <v>981</v>
      </c>
      <c r="B1019" s="376"/>
      <c r="C1019" s="55" t="s">
        <v>363</v>
      </c>
      <c r="D1019" s="56" t="s">
        <v>321</v>
      </c>
      <c r="E1019" s="55" t="s">
        <v>364</v>
      </c>
      <c r="F1019" s="53" t="s">
        <v>323</v>
      </c>
      <c r="G1019" s="376" t="s">
        <v>2213</v>
      </c>
      <c r="H1019" s="373" t="s">
        <v>17</v>
      </c>
      <c r="I1019" s="373"/>
      <c r="J1019" s="389" t="s">
        <v>1994</v>
      </c>
      <c r="K1019" s="388"/>
      <c r="L1019" s="51">
        <v>711462</v>
      </c>
      <c r="M1019" s="51">
        <v>711462</v>
      </c>
      <c r="N1019" s="51">
        <v>711462</v>
      </c>
      <c r="O1019" s="51">
        <v>711462</v>
      </c>
      <c r="P1019" s="51">
        <v>711462</v>
      </c>
      <c r="Q1019" s="51">
        <v>711462</v>
      </c>
      <c r="R1019" s="51">
        <v>711462</v>
      </c>
      <c r="S1019" s="51">
        <v>711462</v>
      </c>
      <c r="T1019" s="51">
        <v>711462</v>
      </c>
    </row>
    <row r="1020" spans="1:20" s="10" customFormat="1" ht="65.099999999999994" customHeight="1" x14ac:dyDescent="0.3">
      <c r="A1020" s="13">
        <v>982</v>
      </c>
      <c r="B1020" s="376"/>
      <c r="C1020" s="55" t="s">
        <v>365</v>
      </c>
      <c r="D1020" s="56" t="s">
        <v>321</v>
      </c>
      <c r="E1020" s="55" t="s">
        <v>364</v>
      </c>
      <c r="F1020" s="53" t="s">
        <v>323</v>
      </c>
      <c r="G1020" s="376"/>
      <c r="H1020" s="373"/>
      <c r="I1020" s="373"/>
      <c r="J1020" s="389"/>
      <c r="K1020" s="388"/>
      <c r="L1020" s="51">
        <v>1338843</v>
      </c>
      <c r="M1020" s="51">
        <v>1338843</v>
      </c>
      <c r="N1020" s="51">
        <v>1338843</v>
      </c>
      <c r="O1020" s="51">
        <v>1338843</v>
      </c>
      <c r="P1020" s="51">
        <v>1338843</v>
      </c>
      <c r="Q1020" s="51">
        <v>1338843</v>
      </c>
      <c r="R1020" s="51">
        <v>1338843</v>
      </c>
      <c r="S1020" s="51">
        <v>1338843</v>
      </c>
      <c r="T1020" s="51">
        <v>1338843</v>
      </c>
    </row>
    <row r="1021" spans="1:20" s="10" customFormat="1" ht="89.25" customHeight="1" x14ac:dyDescent="0.3">
      <c r="A1021" s="13">
        <v>983</v>
      </c>
      <c r="B1021" s="376"/>
      <c r="C1021" s="55" t="s">
        <v>366</v>
      </c>
      <c r="D1021" s="56" t="s">
        <v>321</v>
      </c>
      <c r="E1021" s="55" t="s">
        <v>364</v>
      </c>
      <c r="F1021" s="53" t="s">
        <v>323</v>
      </c>
      <c r="G1021" s="376"/>
      <c r="H1021" s="373"/>
      <c r="I1021" s="373"/>
      <c r="J1021" s="389"/>
      <c r="K1021" s="388"/>
      <c r="L1021" s="51">
        <v>1671937</v>
      </c>
      <c r="M1021" s="51">
        <v>1671937</v>
      </c>
      <c r="N1021" s="51">
        <v>1671937</v>
      </c>
      <c r="O1021" s="51">
        <v>1671937</v>
      </c>
      <c r="P1021" s="51">
        <v>1671937</v>
      </c>
      <c r="Q1021" s="51">
        <v>1671937</v>
      </c>
      <c r="R1021" s="51">
        <v>1671937</v>
      </c>
      <c r="S1021" s="51">
        <v>1671937</v>
      </c>
      <c r="T1021" s="51">
        <v>1671937</v>
      </c>
    </row>
    <row r="1022" spans="1:20" s="10" customFormat="1" ht="89.25" customHeight="1" x14ac:dyDescent="0.3">
      <c r="A1022" s="13">
        <v>984</v>
      </c>
      <c r="B1022" s="376"/>
      <c r="C1022" s="55" t="s">
        <v>367</v>
      </c>
      <c r="D1022" s="56" t="s">
        <v>321</v>
      </c>
      <c r="E1022" s="55" t="s">
        <v>364</v>
      </c>
      <c r="F1022" s="53" t="s">
        <v>323</v>
      </c>
      <c r="G1022" s="376"/>
      <c r="H1022" s="373"/>
      <c r="I1022" s="373"/>
      <c r="J1022" s="389"/>
      <c r="K1022" s="388"/>
      <c r="L1022" s="51">
        <v>3200000</v>
      </c>
      <c r="M1022" s="51">
        <v>3200000</v>
      </c>
      <c r="N1022" s="51">
        <v>3200000</v>
      </c>
      <c r="O1022" s="51">
        <v>3200000</v>
      </c>
      <c r="P1022" s="51">
        <v>3200000</v>
      </c>
      <c r="Q1022" s="51">
        <v>3200000</v>
      </c>
      <c r="R1022" s="51">
        <v>3200000</v>
      </c>
      <c r="S1022" s="51">
        <v>3200000</v>
      </c>
      <c r="T1022" s="51">
        <v>3200000</v>
      </c>
    </row>
    <row r="1023" spans="1:20" s="10" customFormat="1" ht="65.099999999999994" customHeight="1" x14ac:dyDescent="0.3">
      <c r="A1023" s="13">
        <v>985</v>
      </c>
      <c r="B1023" s="376"/>
      <c r="C1023" s="55" t="s">
        <v>368</v>
      </c>
      <c r="D1023" s="56" t="s">
        <v>321</v>
      </c>
      <c r="E1023" s="55" t="s">
        <v>364</v>
      </c>
      <c r="F1023" s="53" t="s">
        <v>323</v>
      </c>
      <c r="G1023" s="376"/>
      <c r="H1023" s="373"/>
      <c r="I1023" s="373"/>
      <c r="J1023" s="389"/>
      <c r="K1023" s="388"/>
      <c r="L1023" s="51">
        <v>1698701</v>
      </c>
      <c r="M1023" s="51">
        <v>1698701</v>
      </c>
      <c r="N1023" s="51">
        <v>1698701</v>
      </c>
      <c r="O1023" s="51">
        <v>1698701</v>
      </c>
      <c r="P1023" s="51">
        <v>1698701</v>
      </c>
      <c r="Q1023" s="51">
        <v>1698701</v>
      </c>
      <c r="R1023" s="51">
        <v>1698701</v>
      </c>
      <c r="S1023" s="51">
        <v>1698701</v>
      </c>
      <c r="T1023" s="51">
        <v>1698701</v>
      </c>
    </row>
    <row r="1024" spans="1:20" s="10" customFormat="1" ht="65.099999999999994" customHeight="1" x14ac:dyDescent="0.3">
      <c r="A1024" s="13">
        <v>986</v>
      </c>
      <c r="B1024" s="376"/>
      <c r="C1024" s="55" t="s">
        <v>1995</v>
      </c>
      <c r="D1024" s="56" t="s">
        <v>321</v>
      </c>
      <c r="E1024" s="55" t="s">
        <v>364</v>
      </c>
      <c r="F1024" s="53" t="s">
        <v>1392</v>
      </c>
      <c r="G1024" s="376"/>
      <c r="H1024" s="373"/>
      <c r="I1024" s="373"/>
      <c r="J1024" s="389"/>
      <c r="K1024" s="388"/>
      <c r="L1024" s="51">
        <v>2318000</v>
      </c>
      <c r="M1024" s="51">
        <v>2318000</v>
      </c>
      <c r="N1024" s="51">
        <v>2318000</v>
      </c>
      <c r="O1024" s="51">
        <v>2318000</v>
      </c>
      <c r="P1024" s="51">
        <v>2318000</v>
      </c>
      <c r="Q1024" s="51">
        <v>2318000</v>
      </c>
      <c r="R1024" s="51">
        <v>2318000</v>
      </c>
      <c r="S1024" s="51">
        <v>2318000</v>
      </c>
      <c r="T1024" s="51">
        <v>2318000</v>
      </c>
    </row>
    <row r="1025" spans="1:20" s="10" customFormat="1" ht="65.099999999999994" customHeight="1" x14ac:dyDescent="0.3">
      <c r="A1025" s="13">
        <v>987</v>
      </c>
      <c r="B1025" s="376"/>
      <c r="C1025" s="55" t="s">
        <v>369</v>
      </c>
      <c r="D1025" s="56" t="s">
        <v>321</v>
      </c>
      <c r="E1025" s="55" t="s">
        <v>364</v>
      </c>
      <c r="F1025" s="53" t="s">
        <v>1392</v>
      </c>
      <c r="G1025" s="376"/>
      <c r="H1025" s="373"/>
      <c r="I1025" s="373"/>
      <c r="J1025" s="389"/>
      <c r="K1025" s="388"/>
      <c r="L1025" s="51">
        <v>1658678</v>
      </c>
      <c r="M1025" s="51">
        <v>1658678</v>
      </c>
      <c r="N1025" s="51">
        <v>1658678</v>
      </c>
      <c r="O1025" s="51">
        <v>1658678</v>
      </c>
      <c r="P1025" s="51">
        <v>1658678</v>
      </c>
      <c r="Q1025" s="51">
        <v>1658678</v>
      </c>
      <c r="R1025" s="51">
        <v>1658678</v>
      </c>
      <c r="S1025" s="51">
        <v>1658678</v>
      </c>
      <c r="T1025" s="51">
        <v>1658678</v>
      </c>
    </row>
    <row r="1026" spans="1:20" s="10" customFormat="1" ht="65.099999999999994" customHeight="1" x14ac:dyDescent="0.3">
      <c r="A1026" s="13">
        <v>988</v>
      </c>
      <c r="B1026" s="376"/>
      <c r="C1026" s="55" t="s">
        <v>370</v>
      </c>
      <c r="D1026" s="56" t="s">
        <v>321</v>
      </c>
      <c r="E1026" s="55" t="s">
        <v>364</v>
      </c>
      <c r="F1026" s="53" t="s">
        <v>1392</v>
      </c>
      <c r="G1026" s="376"/>
      <c r="H1026" s="373"/>
      <c r="I1026" s="373"/>
      <c r="J1026" s="389"/>
      <c r="K1026" s="388"/>
      <c r="L1026" s="51">
        <v>1833471</v>
      </c>
      <c r="M1026" s="51">
        <v>1833471</v>
      </c>
      <c r="N1026" s="51">
        <v>1833471</v>
      </c>
      <c r="O1026" s="51">
        <v>1833471</v>
      </c>
      <c r="P1026" s="51">
        <v>1833471</v>
      </c>
      <c r="Q1026" s="51">
        <v>1833471</v>
      </c>
      <c r="R1026" s="51">
        <v>1833471</v>
      </c>
      <c r="S1026" s="51">
        <v>1833471</v>
      </c>
      <c r="T1026" s="51">
        <v>1833471</v>
      </c>
    </row>
    <row r="1027" spans="1:20" s="10" customFormat="1" ht="65.099999999999994" customHeight="1" x14ac:dyDescent="0.3">
      <c r="A1027" s="13">
        <v>989</v>
      </c>
      <c r="B1027" s="376"/>
      <c r="C1027" s="55" t="s">
        <v>371</v>
      </c>
      <c r="D1027" s="56" t="s">
        <v>321</v>
      </c>
      <c r="E1027" s="55" t="s">
        <v>364</v>
      </c>
      <c r="F1027" s="53" t="s">
        <v>323</v>
      </c>
      <c r="G1027" s="376"/>
      <c r="H1027" s="373"/>
      <c r="I1027" s="373"/>
      <c r="J1027" s="389"/>
      <c r="K1027" s="388"/>
      <c r="L1027" s="51">
        <v>4737025</v>
      </c>
      <c r="M1027" s="51">
        <v>4737025</v>
      </c>
      <c r="N1027" s="51">
        <v>4737025</v>
      </c>
      <c r="O1027" s="51">
        <v>4737025</v>
      </c>
      <c r="P1027" s="51">
        <v>4737025</v>
      </c>
      <c r="Q1027" s="51">
        <v>4737025</v>
      </c>
      <c r="R1027" s="51">
        <v>4737025</v>
      </c>
      <c r="S1027" s="51">
        <v>4737025</v>
      </c>
      <c r="T1027" s="51">
        <v>4737025</v>
      </c>
    </row>
    <row r="1028" spans="1:20" s="10" customFormat="1" ht="64.5" customHeight="1" x14ac:dyDescent="0.3">
      <c r="A1028" s="13">
        <v>990</v>
      </c>
      <c r="B1028" s="376"/>
      <c r="C1028" s="55" t="s">
        <v>372</v>
      </c>
      <c r="D1028" s="56" t="s">
        <v>321</v>
      </c>
      <c r="E1028" s="55" t="s">
        <v>364</v>
      </c>
      <c r="F1028" s="53" t="s">
        <v>1392</v>
      </c>
      <c r="G1028" s="376"/>
      <c r="H1028" s="373"/>
      <c r="I1028" s="373"/>
      <c r="J1028" s="389"/>
      <c r="K1028" s="388"/>
      <c r="L1028" s="51">
        <v>3100000</v>
      </c>
      <c r="M1028" s="51">
        <v>3100000</v>
      </c>
      <c r="N1028" s="51">
        <v>3100000</v>
      </c>
      <c r="O1028" s="51">
        <v>3100000</v>
      </c>
      <c r="P1028" s="51">
        <v>3100000</v>
      </c>
      <c r="Q1028" s="51">
        <v>3100000</v>
      </c>
      <c r="R1028" s="51">
        <v>3100000</v>
      </c>
      <c r="S1028" s="51">
        <v>3100000</v>
      </c>
      <c r="T1028" s="51">
        <v>3100000</v>
      </c>
    </row>
    <row r="1029" spans="1:20" s="10" customFormat="1" ht="65.099999999999994" customHeight="1" x14ac:dyDescent="0.3">
      <c r="A1029" s="13">
        <v>991</v>
      </c>
      <c r="B1029" s="376"/>
      <c r="C1029" s="55" t="s">
        <v>374</v>
      </c>
      <c r="D1029" s="56" t="s">
        <v>312</v>
      </c>
      <c r="E1029" s="55" t="s">
        <v>313</v>
      </c>
      <c r="F1029" s="53" t="s">
        <v>375</v>
      </c>
      <c r="G1029" s="376"/>
      <c r="H1029" s="373"/>
      <c r="I1029" s="373"/>
      <c r="J1029" s="389"/>
      <c r="K1029" s="388"/>
      <c r="L1029" s="51">
        <v>318181.81818181818</v>
      </c>
      <c r="M1029" s="51">
        <v>318181.81818181818</v>
      </c>
      <c r="N1029" s="51">
        <v>318181.81818181818</v>
      </c>
      <c r="O1029" s="51">
        <v>318181.81818181818</v>
      </c>
      <c r="P1029" s="51">
        <v>318181.81818181818</v>
      </c>
      <c r="Q1029" s="51">
        <v>318181.81818181818</v>
      </c>
      <c r="R1029" s="51">
        <v>318181.81818181818</v>
      </c>
      <c r="S1029" s="51">
        <v>318181.81818181818</v>
      </c>
      <c r="T1029" s="51">
        <v>318181.81818181818</v>
      </c>
    </row>
    <row r="1030" spans="1:20" s="10" customFormat="1" ht="65.099999999999994" customHeight="1" x14ac:dyDescent="0.3">
      <c r="A1030" s="13">
        <v>992</v>
      </c>
      <c r="B1030" s="376"/>
      <c r="C1030" s="55" t="s">
        <v>376</v>
      </c>
      <c r="D1030" s="56" t="s">
        <v>312</v>
      </c>
      <c r="E1030" s="55" t="s">
        <v>313</v>
      </c>
      <c r="F1030" s="53" t="s">
        <v>375</v>
      </c>
      <c r="G1030" s="376"/>
      <c r="H1030" s="373"/>
      <c r="I1030" s="373"/>
      <c r="J1030" s="389"/>
      <c r="K1030" s="388"/>
      <c r="L1030" s="51">
        <v>409090.90909090906</v>
      </c>
      <c r="M1030" s="51">
        <v>409090.90909090906</v>
      </c>
      <c r="N1030" s="51">
        <v>409090.90909090906</v>
      </c>
      <c r="O1030" s="51">
        <v>409090.90909090906</v>
      </c>
      <c r="P1030" s="51">
        <v>409090.90909090906</v>
      </c>
      <c r="Q1030" s="51">
        <v>409090.90909090906</v>
      </c>
      <c r="R1030" s="51">
        <v>409090.90909090906</v>
      </c>
      <c r="S1030" s="51">
        <v>409090.90909090906</v>
      </c>
      <c r="T1030" s="51">
        <v>409090.90909090906</v>
      </c>
    </row>
    <row r="1031" spans="1:20" s="10" customFormat="1" ht="129" customHeight="1" x14ac:dyDescent="0.3">
      <c r="A1031" s="13">
        <v>993</v>
      </c>
      <c r="B1031" s="376"/>
      <c r="C1031" s="55" t="s">
        <v>1669</v>
      </c>
      <c r="D1031" s="56" t="s">
        <v>377</v>
      </c>
      <c r="E1031" s="55" t="s">
        <v>52</v>
      </c>
      <c r="F1031" s="53" t="s">
        <v>378</v>
      </c>
      <c r="G1031" s="469" t="s">
        <v>1280</v>
      </c>
      <c r="H1031" s="373" t="s">
        <v>17</v>
      </c>
      <c r="I1031" s="373"/>
      <c r="J1031" s="389" t="s">
        <v>19</v>
      </c>
      <c r="K1031" s="388"/>
      <c r="L1031" s="51">
        <v>499999.99999999994</v>
      </c>
      <c r="M1031" s="51">
        <v>499999.99999999994</v>
      </c>
      <c r="N1031" s="51">
        <v>499999.99999999994</v>
      </c>
      <c r="O1031" s="51">
        <v>499999.99999999994</v>
      </c>
      <c r="P1031" s="51">
        <v>499999.99999999994</v>
      </c>
      <c r="Q1031" s="51">
        <v>499999.99999999994</v>
      </c>
      <c r="R1031" s="51">
        <v>499999.99999999994</v>
      </c>
      <c r="S1031" s="51">
        <v>499999.99999999994</v>
      </c>
      <c r="T1031" s="51">
        <v>499999.99999999994</v>
      </c>
    </row>
    <row r="1032" spans="1:20" s="10" customFormat="1" ht="132" customHeight="1" x14ac:dyDescent="0.3">
      <c r="A1032" s="13">
        <v>994</v>
      </c>
      <c r="B1032" s="376"/>
      <c r="C1032" s="55" t="s">
        <v>1670</v>
      </c>
      <c r="D1032" s="56" t="s">
        <v>377</v>
      </c>
      <c r="E1032" s="54" t="s">
        <v>44</v>
      </c>
      <c r="F1032" s="53" t="s">
        <v>378</v>
      </c>
      <c r="G1032" s="469"/>
      <c r="H1032" s="373"/>
      <c r="I1032" s="373"/>
      <c r="J1032" s="389"/>
      <c r="K1032" s="388"/>
      <c r="L1032" s="51">
        <v>580000</v>
      </c>
      <c r="M1032" s="51">
        <v>580000</v>
      </c>
      <c r="N1032" s="51">
        <v>580000</v>
      </c>
      <c r="O1032" s="51">
        <v>580000</v>
      </c>
      <c r="P1032" s="51">
        <v>580000</v>
      </c>
      <c r="Q1032" s="51">
        <v>580000</v>
      </c>
      <c r="R1032" s="51">
        <v>580000</v>
      </c>
      <c r="S1032" s="51">
        <v>580000</v>
      </c>
      <c r="T1032" s="51">
        <v>580000</v>
      </c>
    </row>
    <row r="1033" spans="1:20" s="10" customFormat="1" ht="139.5" customHeight="1" x14ac:dyDescent="0.3">
      <c r="A1033" s="13">
        <v>995</v>
      </c>
      <c r="B1033" s="376"/>
      <c r="C1033" s="55" t="s">
        <v>1671</v>
      </c>
      <c r="D1033" s="56" t="s">
        <v>379</v>
      </c>
      <c r="E1033" s="54" t="s">
        <v>44</v>
      </c>
      <c r="F1033" s="53" t="s">
        <v>380</v>
      </c>
      <c r="G1033" s="469"/>
      <c r="H1033" s="373"/>
      <c r="I1033" s="373"/>
      <c r="J1033" s="389"/>
      <c r="K1033" s="388"/>
      <c r="L1033" s="51">
        <v>2863636.3636363633</v>
      </c>
      <c r="M1033" s="51">
        <v>2863636.3636363633</v>
      </c>
      <c r="N1033" s="51">
        <v>2863636.3636363633</v>
      </c>
      <c r="O1033" s="51">
        <v>2863636.3636363633</v>
      </c>
      <c r="P1033" s="51">
        <v>2863636.3636363633</v>
      </c>
      <c r="Q1033" s="51">
        <v>2863636.3636363633</v>
      </c>
      <c r="R1033" s="51">
        <v>2863636.3636363633</v>
      </c>
      <c r="S1033" s="51">
        <v>2863636.3636363633</v>
      </c>
      <c r="T1033" s="51">
        <v>2863636.3636363633</v>
      </c>
    </row>
    <row r="1034" spans="1:20" s="10" customFormat="1" ht="143.25" customHeight="1" x14ac:dyDescent="0.3">
      <c r="A1034" s="13">
        <v>996</v>
      </c>
      <c r="B1034" s="376"/>
      <c r="C1034" s="55" t="s">
        <v>381</v>
      </c>
      <c r="D1034" s="56" t="s">
        <v>380</v>
      </c>
      <c r="E1034" s="54" t="s">
        <v>44</v>
      </c>
      <c r="F1034" s="53" t="s">
        <v>380</v>
      </c>
      <c r="G1034" s="469"/>
      <c r="H1034" s="373"/>
      <c r="I1034" s="373"/>
      <c r="J1034" s="389"/>
      <c r="K1034" s="388"/>
      <c r="L1034" s="51">
        <v>3872727.2727272725</v>
      </c>
      <c r="M1034" s="51">
        <v>3872727.2727272725</v>
      </c>
      <c r="N1034" s="51">
        <v>3872727.2727272725</v>
      </c>
      <c r="O1034" s="51">
        <v>3872727.2727272725</v>
      </c>
      <c r="P1034" s="51">
        <v>3872727.2727272725</v>
      </c>
      <c r="Q1034" s="51">
        <v>3872727.2727272725</v>
      </c>
      <c r="R1034" s="51">
        <v>3872727.2727272725</v>
      </c>
      <c r="S1034" s="51">
        <v>3872727.2727272725</v>
      </c>
      <c r="T1034" s="51">
        <v>3872727.2727272725</v>
      </c>
    </row>
    <row r="1035" spans="1:20" s="10" customFormat="1" ht="127.5" customHeight="1" x14ac:dyDescent="0.3">
      <c r="A1035" s="13">
        <v>997</v>
      </c>
      <c r="B1035" s="376"/>
      <c r="C1035" s="55" t="s">
        <v>382</v>
      </c>
      <c r="D1035" s="56" t="s">
        <v>380</v>
      </c>
      <c r="E1035" s="54" t="s">
        <v>44</v>
      </c>
      <c r="F1035" s="53" t="s">
        <v>380</v>
      </c>
      <c r="G1035" s="469"/>
      <c r="H1035" s="373"/>
      <c r="I1035" s="373"/>
      <c r="J1035" s="389"/>
      <c r="K1035" s="388"/>
      <c r="L1035" s="51">
        <v>3068181.8181818179</v>
      </c>
      <c r="M1035" s="51">
        <v>3068181.8181818179</v>
      </c>
      <c r="N1035" s="51">
        <v>3068181.8181818179</v>
      </c>
      <c r="O1035" s="51">
        <v>3068181.8181818179</v>
      </c>
      <c r="P1035" s="51">
        <v>3068181.8181818179</v>
      </c>
      <c r="Q1035" s="51">
        <v>3068181.8181818179</v>
      </c>
      <c r="R1035" s="51">
        <v>3068181.8181818179</v>
      </c>
      <c r="S1035" s="51">
        <v>3068181.8181818179</v>
      </c>
      <c r="T1035" s="51">
        <v>3068181.8181818179</v>
      </c>
    </row>
    <row r="1036" spans="1:20" s="10" customFormat="1" ht="137.25" customHeight="1" x14ac:dyDescent="0.3">
      <c r="A1036" s="13">
        <v>998</v>
      </c>
      <c r="B1036" s="376"/>
      <c r="C1036" s="55" t="s">
        <v>383</v>
      </c>
      <c r="D1036" s="56" t="s">
        <v>380</v>
      </c>
      <c r="E1036" s="54" t="s">
        <v>44</v>
      </c>
      <c r="F1036" s="53" t="s">
        <v>380</v>
      </c>
      <c r="G1036" s="469"/>
      <c r="H1036" s="373"/>
      <c r="I1036" s="373"/>
      <c r="J1036" s="389"/>
      <c r="K1036" s="388"/>
      <c r="L1036" s="51">
        <v>3927272.7272727271</v>
      </c>
      <c r="M1036" s="51">
        <v>3927272.7272727271</v>
      </c>
      <c r="N1036" s="51">
        <v>3927272.7272727271</v>
      </c>
      <c r="O1036" s="51">
        <v>3927272.7272727271</v>
      </c>
      <c r="P1036" s="51">
        <v>3927272.7272727271</v>
      </c>
      <c r="Q1036" s="51">
        <v>3927272.7272727271</v>
      </c>
      <c r="R1036" s="51">
        <v>3927272.7272727271</v>
      </c>
      <c r="S1036" s="51">
        <v>3927272.7272727271</v>
      </c>
      <c r="T1036" s="51">
        <v>3927272.7272727271</v>
      </c>
    </row>
    <row r="1037" spans="1:20" s="10" customFormat="1" ht="130.5" customHeight="1" x14ac:dyDescent="0.3">
      <c r="A1037" s="13">
        <v>999</v>
      </c>
      <c r="B1037" s="376"/>
      <c r="C1037" s="55" t="s">
        <v>1673</v>
      </c>
      <c r="D1037" s="56" t="s">
        <v>380</v>
      </c>
      <c r="E1037" s="54" t="s">
        <v>44</v>
      </c>
      <c r="F1037" s="53" t="s">
        <v>380</v>
      </c>
      <c r="G1037" s="469"/>
      <c r="H1037" s="373"/>
      <c r="I1037" s="373"/>
      <c r="J1037" s="389"/>
      <c r="K1037" s="388"/>
      <c r="L1037" s="51">
        <v>4477272.7272727266</v>
      </c>
      <c r="M1037" s="51">
        <v>4477272.7272727266</v>
      </c>
      <c r="N1037" s="51">
        <v>4477272.7272727266</v>
      </c>
      <c r="O1037" s="51">
        <v>4477272.7272727266</v>
      </c>
      <c r="P1037" s="51">
        <v>4477272.7272727266</v>
      </c>
      <c r="Q1037" s="51">
        <v>4477272.7272727266</v>
      </c>
      <c r="R1037" s="51">
        <v>4477272.7272727266</v>
      </c>
      <c r="S1037" s="51">
        <v>4477272.7272727266</v>
      </c>
      <c r="T1037" s="51">
        <v>4477272.7272727266</v>
      </c>
    </row>
    <row r="1038" spans="1:20" s="10" customFormat="1" ht="105.75" customHeight="1" x14ac:dyDescent="0.3">
      <c r="A1038" s="13">
        <v>1000</v>
      </c>
      <c r="B1038" s="376"/>
      <c r="C1038" s="55" t="s">
        <v>1672</v>
      </c>
      <c r="D1038" s="56" t="s">
        <v>380</v>
      </c>
      <c r="E1038" s="54" t="s">
        <v>44</v>
      </c>
      <c r="F1038" s="53" t="s">
        <v>380</v>
      </c>
      <c r="G1038" s="469"/>
      <c r="H1038" s="373"/>
      <c r="I1038" s="373"/>
      <c r="J1038" s="389"/>
      <c r="K1038" s="388"/>
      <c r="L1038" s="51">
        <v>3845454.5454545449</v>
      </c>
      <c r="M1038" s="51">
        <v>3845454.5454545449</v>
      </c>
      <c r="N1038" s="51">
        <v>3845454.5454545449</v>
      </c>
      <c r="O1038" s="51">
        <v>3845454.5454545449</v>
      </c>
      <c r="P1038" s="51">
        <v>3845454.5454545449</v>
      </c>
      <c r="Q1038" s="51">
        <v>3845454.5454545449</v>
      </c>
      <c r="R1038" s="51">
        <v>3845454.5454545449</v>
      </c>
      <c r="S1038" s="51">
        <v>3845454.5454545449</v>
      </c>
      <c r="T1038" s="51">
        <v>3845454.5454545449</v>
      </c>
    </row>
    <row r="1039" spans="1:20" s="10" customFormat="1" ht="105.75" customHeight="1" x14ac:dyDescent="0.3">
      <c r="A1039" s="13">
        <v>1001</v>
      </c>
      <c r="B1039" s="376"/>
      <c r="C1039" s="55" t="s">
        <v>384</v>
      </c>
      <c r="D1039" s="56" t="s">
        <v>385</v>
      </c>
      <c r="E1039" s="54" t="s">
        <v>44</v>
      </c>
      <c r="F1039" s="53" t="s">
        <v>385</v>
      </c>
      <c r="G1039" s="469"/>
      <c r="H1039" s="373"/>
      <c r="I1039" s="373"/>
      <c r="J1039" s="389"/>
      <c r="K1039" s="388"/>
      <c r="L1039" s="51">
        <v>800000</v>
      </c>
      <c r="M1039" s="51">
        <v>800000</v>
      </c>
      <c r="N1039" s="51">
        <v>800000</v>
      </c>
      <c r="O1039" s="51">
        <v>800000</v>
      </c>
      <c r="P1039" s="51">
        <v>800000</v>
      </c>
      <c r="Q1039" s="51">
        <v>800000</v>
      </c>
      <c r="R1039" s="51">
        <v>800000</v>
      </c>
      <c r="S1039" s="51">
        <v>800000</v>
      </c>
      <c r="T1039" s="51">
        <v>800000</v>
      </c>
    </row>
    <row r="1040" spans="1:20" s="10" customFormat="1" ht="105.75" customHeight="1" x14ac:dyDescent="0.3">
      <c r="A1040" s="13">
        <v>1002</v>
      </c>
      <c r="B1040" s="376"/>
      <c r="C1040" s="55" t="s">
        <v>384</v>
      </c>
      <c r="D1040" s="56" t="s">
        <v>386</v>
      </c>
      <c r="E1040" s="54" t="s">
        <v>44</v>
      </c>
      <c r="F1040" s="53" t="s">
        <v>386</v>
      </c>
      <c r="G1040" s="469"/>
      <c r="H1040" s="373"/>
      <c r="I1040" s="373"/>
      <c r="J1040" s="389"/>
      <c r="K1040" s="388"/>
      <c r="L1040" s="51">
        <v>3250000</v>
      </c>
      <c r="M1040" s="51">
        <v>3250000</v>
      </c>
      <c r="N1040" s="51">
        <v>3250000</v>
      </c>
      <c r="O1040" s="51">
        <v>3250000</v>
      </c>
      <c r="P1040" s="51">
        <v>3250000</v>
      </c>
      <c r="Q1040" s="51">
        <v>3250000</v>
      </c>
      <c r="R1040" s="51">
        <v>3250000</v>
      </c>
      <c r="S1040" s="51">
        <v>3250000</v>
      </c>
      <c r="T1040" s="51">
        <v>3250000</v>
      </c>
    </row>
    <row r="1041" spans="1:20" s="10" customFormat="1" ht="105.75" customHeight="1" x14ac:dyDescent="0.3">
      <c r="A1041" s="13">
        <v>1003</v>
      </c>
      <c r="B1041" s="376"/>
      <c r="C1041" s="55" t="s">
        <v>387</v>
      </c>
      <c r="D1041" s="56" t="s">
        <v>388</v>
      </c>
      <c r="E1041" s="54" t="s">
        <v>44</v>
      </c>
      <c r="F1041" s="53" t="s">
        <v>388</v>
      </c>
      <c r="G1041" s="469"/>
      <c r="H1041" s="373"/>
      <c r="I1041" s="373"/>
      <c r="J1041" s="389"/>
      <c r="K1041" s="388"/>
      <c r="L1041" s="51">
        <v>1250000</v>
      </c>
      <c r="M1041" s="51">
        <v>1250000</v>
      </c>
      <c r="N1041" s="51">
        <v>1250000</v>
      </c>
      <c r="O1041" s="51">
        <v>1250000</v>
      </c>
      <c r="P1041" s="51">
        <v>1250000</v>
      </c>
      <c r="Q1041" s="51">
        <v>1250000</v>
      </c>
      <c r="R1041" s="51">
        <v>1250000</v>
      </c>
      <c r="S1041" s="51">
        <v>1250000</v>
      </c>
      <c r="T1041" s="51">
        <v>1250000</v>
      </c>
    </row>
    <row r="1042" spans="1:20" s="10" customFormat="1" ht="105.75" customHeight="1" x14ac:dyDescent="0.3">
      <c r="A1042" s="13">
        <v>1004</v>
      </c>
      <c r="B1042" s="376"/>
      <c r="C1042" s="55" t="s">
        <v>387</v>
      </c>
      <c r="D1042" s="56" t="s">
        <v>389</v>
      </c>
      <c r="E1042" s="54" t="s">
        <v>44</v>
      </c>
      <c r="F1042" s="53" t="s">
        <v>389</v>
      </c>
      <c r="G1042" s="469"/>
      <c r="H1042" s="373"/>
      <c r="I1042" s="373"/>
      <c r="J1042" s="389"/>
      <c r="K1042" s="388"/>
      <c r="L1042" s="51">
        <v>420000</v>
      </c>
      <c r="M1042" s="51">
        <v>420000</v>
      </c>
      <c r="N1042" s="51">
        <v>420000</v>
      </c>
      <c r="O1042" s="51">
        <v>420000</v>
      </c>
      <c r="P1042" s="51">
        <v>420000</v>
      </c>
      <c r="Q1042" s="51">
        <v>420000</v>
      </c>
      <c r="R1042" s="51">
        <v>420000</v>
      </c>
      <c r="S1042" s="51">
        <v>420000</v>
      </c>
      <c r="T1042" s="51">
        <v>420000</v>
      </c>
    </row>
    <row r="1043" spans="1:20" s="10" customFormat="1" ht="105.75" customHeight="1" x14ac:dyDescent="0.3">
      <c r="A1043" s="13">
        <v>1005</v>
      </c>
      <c r="B1043" s="376"/>
      <c r="C1043" s="55" t="s">
        <v>1281</v>
      </c>
      <c r="D1043" s="56" t="s">
        <v>312</v>
      </c>
      <c r="E1043" s="54"/>
      <c r="F1043" s="53" t="s">
        <v>1276</v>
      </c>
      <c r="G1043" s="469" t="s">
        <v>1279</v>
      </c>
      <c r="H1043" s="391" t="s">
        <v>17</v>
      </c>
      <c r="I1043" s="373"/>
      <c r="J1043" s="389" t="s">
        <v>19</v>
      </c>
      <c r="K1043" s="388"/>
      <c r="L1043" s="51">
        <v>320000</v>
      </c>
      <c r="M1043" s="51">
        <v>320000</v>
      </c>
      <c r="N1043" s="51">
        <v>320000</v>
      </c>
      <c r="O1043" s="51">
        <v>320000</v>
      </c>
      <c r="P1043" s="51">
        <v>320000</v>
      </c>
      <c r="Q1043" s="51">
        <v>320000</v>
      </c>
      <c r="R1043" s="51">
        <v>320000</v>
      </c>
      <c r="S1043" s="51">
        <v>320000</v>
      </c>
      <c r="T1043" s="51">
        <v>320000</v>
      </c>
    </row>
    <row r="1044" spans="1:20" s="10" customFormat="1" ht="105.75" customHeight="1" x14ac:dyDescent="0.3">
      <c r="A1044" s="13">
        <v>1006</v>
      </c>
      <c r="B1044" s="376"/>
      <c r="C1044" s="55" t="s">
        <v>1282</v>
      </c>
      <c r="D1044" s="56" t="s">
        <v>312</v>
      </c>
      <c r="E1044" s="54"/>
      <c r="F1044" s="53" t="s">
        <v>1276</v>
      </c>
      <c r="G1044" s="469"/>
      <c r="H1044" s="391"/>
      <c r="I1044" s="373"/>
      <c r="J1044" s="389"/>
      <c r="K1044" s="388"/>
      <c r="L1044" s="51">
        <v>347000</v>
      </c>
      <c r="M1044" s="51">
        <v>347000</v>
      </c>
      <c r="N1044" s="51">
        <v>347000</v>
      </c>
      <c r="O1044" s="51">
        <v>347000</v>
      </c>
      <c r="P1044" s="51">
        <v>347000</v>
      </c>
      <c r="Q1044" s="51">
        <v>347000</v>
      </c>
      <c r="R1044" s="51">
        <v>347000</v>
      </c>
      <c r="S1044" s="51">
        <v>347000</v>
      </c>
      <c r="T1044" s="51">
        <v>347000</v>
      </c>
    </row>
    <row r="1045" spans="1:20" s="10" customFormat="1" ht="105.75" customHeight="1" x14ac:dyDescent="0.3">
      <c r="A1045" s="13">
        <v>1007</v>
      </c>
      <c r="B1045" s="376"/>
      <c r="C1045" s="55" t="s">
        <v>1283</v>
      </c>
      <c r="D1045" s="56" t="s">
        <v>321</v>
      </c>
      <c r="E1045" s="54" t="s">
        <v>1277</v>
      </c>
      <c r="F1045" s="53" t="s">
        <v>1278</v>
      </c>
      <c r="G1045" s="469"/>
      <c r="H1045" s="391"/>
      <c r="I1045" s="373"/>
      <c r="J1045" s="389"/>
      <c r="K1045" s="388"/>
      <c r="L1045" s="51">
        <v>4203000</v>
      </c>
      <c r="M1045" s="51">
        <v>4203000</v>
      </c>
      <c r="N1045" s="51">
        <v>4203000</v>
      </c>
      <c r="O1045" s="51">
        <v>4203000</v>
      </c>
      <c r="P1045" s="51">
        <v>4203000</v>
      </c>
      <c r="Q1045" s="51">
        <v>4203000</v>
      </c>
      <c r="R1045" s="51">
        <v>4203000</v>
      </c>
      <c r="S1045" s="51">
        <v>4203000</v>
      </c>
      <c r="T1045" s="51">
        <v>4203000</v>
      </c>
    </row>
    <row r="1046" spans="1:20" s="10" customFormat="1" ht="105.75" customHeight="1" x14ac:dyDescent="0.3">
      <c r="A1046" s="13">
        <v>1008</v>
      </c>
      <c r="B1046" s="376"/>
      <c r="C1046" s="55" t="s">
        <v>1284</v>
      </c>
      <c r="D1046" s="56" t="s">
        <v>321</v>
      </c>
      <c r="E1046" s="54" t="s">
        <v>44</v>
      </c>
      <c r="F1046" s="53" t="s">
        <v>1278</v>
      </c>
      <c r="G1046" s="469"/>
      <c r="H1046" s="391"/>
      <c r="I1046" s="373"/>
      <c r="J1046" s="389"/>
      <c r="K1046" s="388"/>
      <c r="L1046" s="51">
        <v>2172000</v>
      </c>
      <c r="M1046" s="51">
        <v>2172000</v>
      </c>
      <c r="N1046" s="51">
        <v>2172000</v>
      </c>
      <c r="O1046" s="51">
        <v>2172000</v>
      </c>
      <c r="P1046" s="51">
        <v>2172000</v>
      </c>
      <c r="Q1046" s="51">
        <v>2172000</v>
      </c>
      <c r="R1046" s="51">
        <v>2172000</v>
      </c>
      <c r="S1046" s="51">
        <v>2172000</v>
      </c>
      <c r="T1046" s="51">
        <v>2172000</v>
      </c>
    </row>
    <row r="1047" spans="1:20" s="10" customFormat="1" ht="105.75" customHeight="1" x14ac:dyDescent="0.3">
      <c r="A1047" s="13">
        <v>1009</v>
      </c>
      <c r="B1047" s="376"/>
      <c r="C1047" s="55" t="s">
        <v>1285</v>
      </c>
      <c r="D1047" s="56" t="s">
        <v>321</v>
      </c>
      <c r="E1047" s="54" t="s">
        <v>44</v>
      </c>
      <c r="F1047" s="53" t="s">
        <v>1278</v>
      </c>
      <c r="G1047" s="469"/>
      <c r="H1047" s="391"/>
      <c r="I1047" s="373"/>
      <c r="J1047" s="389"/>
      <c r="K1047" s="388"/>
      <c r="L1047" s="51">
        <v>2954000</v>
      </c>
      <c r="M1047" s="51">
        <v>2954000</v>
      </c>
      <c r="N1047" s="51">
        <v>2954000</v>
      </c>
      <c r="O1047" s="51">
        <v>2954000</v>
      </c>
      <c r="P1047" s="51">
        <v>2954000</v>
      </c>
      <c r="Q1047" s="51">
        <v>2954000</v>
      </c>
      <c r="R1047" s="51">
        <v>2954000</v>
      </c>
      <c r="S1047" s="51">
        <v>2954000</v>
      </c>
      <c r="T1047" s="51">
        <v>2954000</v>
      </c>
    </row>
    <row r="1048" spans="1:20" s="10" customFormat="1" ht="105.75" customHeight="1" x14ac:dyDescent="0.3">
      <c r="A1048" s="13">
        <v>1010</v>
      </c>
      <c r="B1048" s="376"/>
      <c r="C1048" s="55" t="s">
        <v>1286</v>
      </c>
      <c r="D1048" s="56" t="s">
        <v>321</v>
      </c>
      <c r="E1048" s="54" t="s">
        <v>44</v>
      </c>
      <c r="F1048" s="53" t="s">
        <v>1278</v>
      </c>
      <c r="G1048" s="469"/>
      <c r="H1048" s="391"/>
      <c r="I1048" s="373"/>
      <c r="J1048" s="389"/>
      <c r="K1048" s="388"/>
      <c r="L1048" s="51">
        <v>2309000</v>
      </c>
      <c r="M1048" s="51">
        <v>2309000</v>
      </c>
      <c r="N1048" s="51">
        <v>2309000</v>
      </c>
      <c r="O1048" s="51">
        <v>2309000</v>
      </c>
      <c r="P1048" s="51">
        <v>2309000</v>
      </c>
      <c r="Q1048" s="51">
        <v>2309000</v>
      </c>
      <c r="R1048" s="51">
        <v>2309000</v>
      </c>
      <c r="S1048" s="51">
        <v>2309000</v>
      </c>
      <c r="T1048" s="51">
        <v>2309000</v>
      </c>
    </row>
    <row r="1049" spans="1:20" s="10" customFormat="1" ht="105.75" customHeight="1" x14ac:dyDescent="0.3">
      <c r="A1049" s="13">
        <v>1011</v>
      </c>
      <c r="B1049" s="376"/>
      <c r="C1049" s="55" t="s">
        <v>1287</v>
      </c>
      <c r="D1049" s="56" t="s">
        <v>321</v>
      </c>
      <c r="E1049" s="54" t="s">
        <v>44</v>
      </c>
      <c r="F1049" s="53" t="s">
        <v>1278</v>
      </c>
      <c r="G1049" s="469"/>
      <c r="H1049" s="391"/>
      <c r="I1049" s="373"/>
      <c r="J1049" s="389"/>
      <c r="K1049" s="388"/>
      <c r="L1049" s="51">
        <v>1122000</v>
      </c>
      <c r="M1049" s="51">
        <v>1122000</v>
      </c>
      <c r="N1049" s="51">
        <v>1122000</v>
      </c>
      <c r="O1049" s="51">
        <v>1122000</v>
      </c>
      <c r="P1049" s="51">
        <v>1122000</v>
      </c>
      <c r="Q1049" s="51">
        <v>1122000</v>
      </c>
      <c r="R1049" s="51">
        <v>1122000</v>
      </c>
      <c r="S1049" s="51">
        <v>1122000</v>
      </c>
      <c r="T1049" s="51">
        <v>1122000</v>
      </c>
    </row>
    <row r="1050" spans="1:20" s="10" customFormat="1" ht="105.75" customHeight="1" x14ac:dyDescent="0.3">
      <c r="A1050" s="13">
        <v>1012</v>
      </c>
      <c r="B1050" s="376"/>
      <c r="C1050" s="55" t="s">
        <v>1288</v>
      </c>
      <c r="D1050" s="56" t="s">
        <v>321</v>
      </c>
      <c r="E1050" s="54" t="s">
        <v>44</v>
      </c>
      <c r="F1050" s="53" t="s">
        <v>1278</v>
      </c>
      <c r="G1050" s="469"/>
      <c r="H1050" s="391"/>
      <c r="I1050" s="373"/>
      <c r="J1050" s="389"/>
      <c r="K1050" s="388"/>
      <c r="L1050" s="51">
        <v>2105000</v>
      </c>
      <c r="M1050" s="51">
        <v>2105000</v>
      </c>
      <c r="N1050" s="51">
        <v>2105000</v>
      </c>
      <c r="O1050" s="51">
        <v>2105000</v>
      </c>
      <c r="P1050" s="51">
        <v>2105000</v>
      </c>
      <c r="Q1050" s="51">
        <v>2105000</v>
      </c>
      <c r="R1050" s="51">
        <v>2105000</v>
      </c>
      <c r="S1050" s="51">
        <v>2105000</v>
      </c>
      <c r="T1050" s="51">
        <v>2105000</v>
      </c>
    </row>
    <row r="1051" spans="1:20" s="10" customFormat="1" ht="105.75" customHeight="1" x14ac:dyDescent="0.3">
      <c r="A1051" s="13">
        <v>1013</v>
      </c>
      <c r="B1051" s="376"/>
      <c r="C1051" s="55" t="s">
        <v>1289</v>
      </c>
      <c r="D1051" s="56" t="s">
        <v>321</v>
      </c>
      <c r="E1051" s="54" t="s">
        <v>44</v>
      </c>
      <c r="F1051" s="53" t="s">
        <v>1278</v>
      </c>
      <c r="G1051" s="469"/>
      <c r="H1051" s="391"/>
      <c r="I1051" s="373"/>
      <c r="J1051" s="389"/>
      <c r="K1051" s="388"/>
      <c r="L1051" s="51">
        <v>4267000</v>
      </c>
      <c r="M1051" s="51">
        <v>4267000</v>
      </c>
      <c r="N1051" s="51">
        <v>4267000</v>
      </c>
      <c r="O1051" s="51">
        <v>4267000</v>
      </c>
      <c r="P1051" s="51">
        <v>4267000</v>
      </c>
      <c r="Q1051" s="51">
        <v>4267000</v>
      </c>
      <c r="R1051" s="51">
        <v>4267000</v>
      </c>
      <c r="S1051" s="51">
        <v>4267000</v>
      </c>
      <c r="T1051" s="51">
        <v>4267000</v>
      </c>
    </row>
    <row r="1052" spans="1:20" s="10" customFormat="1" ht="105.75" customHeight="1" x14ac:dyDescent="0.3">
      <c r="A1052" s="13">
        <v>1014</v>
      </c>
      <c r="B1052" s="376"/>
      <c r="C1052" s="55" t="s">
        <v>1290</v>
      </c>
      <c r="D1052" s="56" t="s">
        <v>321</v>
      </c>
      <c r="E1052" s="54" t="s">
        <v>44</v>
      </c>
      <c r="F1052" s="53" t="s">
        <v>1278</v>
      </c>
      <c r="G1052" s="469"/>
      <c r="H1052" s="391"/>
      <c r="I1052" s="373"/>
      <c r="J1052" s="389"/>
      <c r="K1052" s="388"/>
      <c r="L1052" s="51">
        <v>2557000</v>
      </c>
      <c r="M1052" s="51">
        <v>2557000</v>
      </c>
      <c r="N1052" s="51">
        <v>2557000</v>
      </c>
      <c r="O1052" s="51">
        <v>2557000</v>
      </c>
      <c r="P1052" s="51">
        <v>2557000</v>
      </c>
      <c r="Q1052" s="51">
        <v>2557000</v>
      </c>
      <c r="R1052" s="51">
        <v>2557000</v>
      </c>
      <c r="S1052" s="51">
        <v>2557000</v>
      </c>
      <c r="T1052" s="51">
        <v>2557000</v>
      </c>
    </row>
    <row r="1053" spans="1:20" s="10" customFormat="1" ht="119.25" customHeight="1" x14ac:dyDescent="0.3">
      <c r="A1053" s="13">
        <v>1015</v>
      </c>
      <c r="B1053" s="376"/>
      <c r="C1053" s="55" t="s">
        <v>1302</v>
      </c>
      <c r="D1053" s="56" t="s">
        <v>373</v>
      </c>
      <c r="E1053" s="54" t="s">
        <v>313</v>
      </c>
      <c r="F1053" s="53"/>
      <c r="G1053" s="376" t="s">
        <v>1299</v>
      </c>
      <c r="H1053" s="391" t="s">
        <v>17</v>
      </c>
      <c r="I1053" s="373"/>
      <c r="J1053" s="389" t="s">
        <v>19</v>
      </c>
      <c r="K1053" s="388"/>
      <c r="L1053" s="51">
        <v>12577.725</v>
      </c>
      <c r="M1053" s="51">
        <v>12577.725</v>
      </c>
      <c r="N1053" s="51">
        <v>12577.725</v>
      </c>
      <c r="O1053" s="51">
        <v>12577.725</v>
      </c>
      <c r="P1053" s="51">
        <v>12577.725</v>
      </c>
      <c r="Q1053" s="51">
        <v>12577.725</v>
      </c>
      <c r="R1053" s="51">
        <v>12577.725</v>
      </c>
      <c r="S1053" s="51">
        <v>12577.725</v>
      </c>
      <c r="T1053" s="51">
        <v>12577.725</v>
      </c>
    </row>
    <row r="1054" spans="1:20" s="10" customFormat="1" ht="138" customHeight="1" x14ac:dyDescent="0.3">
      <c r="A1054" s="13">
        <v>1016</v>
      </c>
      <c r="B1054" s="376"/>
      <c r="C1054" s="55" t="s">
        <v>1303</v>
      </c>
      <c r="D1054" s="56" t="s">
        <v>373</v>
      </c>
      <c r="E1054" s="54" t="s">
        <v>313</v>
      </c>
      <c r="F1054" s="53"/>
      <c r="G1054" s="376"/>
      <c r="H1054" s="391"/>
      <c r="I1054" s="373"/>
      <c r="J1054" s="389"/>
      <c r="K1054" s="388"/>
      <c r="L1054" s="51">
        <v>10056.825000000001</v>
      </c>
      <c r="M1054" s="51">
        <v>10056.825000000001</v>
      </c>
      <c r="N1054" s="51">
        <v>10056.825000000001</v>
      </c>
      <c r="O1054" s="51">
        <v>10056.825000000001</v>
      </c>
      <c r="P1054" s="51">
        <v>10056.825000000001</v>
      </c>
      <c r="Q1054" s="51">
        <v>10056.825000000001</v>
      </c>
      <c r="R1054" s="51">
        <v>10056.825000000001</v>
      </c>
      <c r="S1054" s="51">
        <v>10056.825000000001</v>
      </c>
      <c r="T1054" s="51">
        <v>10056.825000000001</v>
      </c>
    </row>
    <row r="1055" spans="1:20" s="10" customFormat="1" ht="65.099999999999994" customHeight="1" x14ac:dyDescent="0.3">
      <c r="A1055" s="13">
        <v>1017</v>
      </c>
      <c r="B1055" s="376"/>
      <c r="C1055" s="55" t="s">
        <v>1304</v>
      </c>
      <c r="D1055" s="56" t="s">
        <v>1300</v>
      </c>
      <c r="E1055" s="391" t="s">
        <v>1301</v>
      </c>
      <c r="F1055" s="53"/>
      <c r="G1055" s="376"/>
      <c r="H1055" s="391"/>
      <c r="I1055" s="373"/>
      <c r="J1055" s="389"/>
      <c r="K1055" s="388"/>
      <c r="L1055" s="51">
        <v>114960.61111111111</v>
      </c>
      <c r="M1055" s="51">
        <v>114960.61111111111</v>
      </c>
      <c r="N1055" s="51">
        <v>114960.61111111111</v>
      </c>
      <c r="O1055" s="51">
        <v>114960.61111111111</v>
      </c>
      <c r="P1055" s="51">
        <v>114960.61111111111</v>
      </c>
      <c r="Q1055" s="51">
        <v>114960.61111111111</v>
      </c>
      <c r="R1055" s="51">
        <v>114960.61111111111</v>
      </c>
      <c r="S1055" s="51">
        <v>114960.61111111111</v>
      </c>
      <c r="T1055" s="51">
        <v>114960.61111111111</v>
      </c>
    </row>
    <row r="1056" spans="1:20" s="10" customFormat="1" ht="105.75" customHeight="1" x14ac:dyDescent="0.3">
      <c r="A1056" s="13">
        <v>1018</v>
      </c>
      <c r="B1056" s="376"/>
      <c r="C1056" s="55" t="s">
        <v>1305</v>
      </c>
      <c r="D1056" s="56" t="s">
        <v>1300</v>
      </c>
      <c r="E1056" s="391"/>
      <c r="F1056" s="53"/>
      <c r="G1056" s="376"/>
      <c r="H1056" s="391"/>
      <c r="I1056" s="373"/>
      <c r="J1056" s="389"/>
      <c r="K1056" s="388"/>
      <c r="L1056" s="51">
        <v>67820.222222222219</v>
      </c>
      <c r="M1056" s="51">
        <v>67820.222222222219</v>
      </c>
      <c r="N1056" s="51">
        <v>67820.222222222219</v>
      </c>
      <c r="O1056" s="51">
        <v>67820.222222222219</v>
      </c>
      <c r="P1056" s="51">
        <v>67820.222222222219</v>
      </c>
      <c r="Q1056" s="51">
        <v>67820.222222222219</v>
      </c>
      <c r="R1056" s="51">
        <v>67820.222222222219</v>
      </c>
      <c r="S1056" s="51">
        <v>67820.222222222219</v>
      </c>
      <c r="T1056" s="51">
        <v>67820.222222222219</v>
      </c>
    </row>
    <row r="1057" spans="1:20" s="10" customFormat="1" ht="109.5" customHeight="1" x14ac:dyDescent="0.3">
      <c r="A1057" s="13">
        <v>1019</v>
      </c>
      <c r="B1057" s="376"/>
      <c r="C1057" s="55" t="s">
        <v>1306</v>
      </c>
      <c r="D1057" s="56" t="s">
        <v>1300</v>
      </c>
      <c r="E1057" s="391" t="s">
        <v>2627</v>
      </c>
      <c r="F1057" s="53"/>
      <c r="G1057" s="376"/>
      <c r="H1057" s="391"/>
      <c r="I1057" s="373"/>
      <c r="J1057" s="389"/>
      <c r="K1057" s="388"/>
      <c r="L1057" s="51">
        <v>55305.055555555555</v>
      </c>
      <c r="M1057" s="51">
        <v>55305.055555555555</v>
      </c>
      <c r="N1057" s="51">
        <v>55305.055555555555</v>
      </c>
      <c r="O1057" s="51">
        <v>55305.055555555555</v>
      </c>
      <c r="P1057" s="51">
        <v>55305.055555555555</v>
      </c>
      <c r="Q1057" s="51">
        <v>55305.055555555555</v>
      </c>
      <c r="R1057" s="51">
        <v>55305.055555555555</v>
      </c>
      <c r="S1057" s="51">
        <v>55305.055555555555</v>
      </c>
      <c r="T1057" s="51">
        <v>55305.055555555555</v>
      </c>
    </row>
    <row r="1058" spans="1:20" s="10" customFormat="1" ht="109.5" customHeight="1" x14ac:dyDescent="0.3">
      <c r="A1058" s="13">
        <v>1020</v>
      </c>
      <c r="B1058" s="376"/>
      <c r="C1058" s="55" t="s">
        <v>1307</v>
      </c>
      <c r="D1058" s="56" t="s">
        <v>1300</v>
      </c>
      <c r="E1058" s="391"/>
      <c r="F1058" s="53"/>
      <c r="G1058" s="376"/>
      <c r="H1058" s="391"/>
      <c r="I1058" s="373"/>
      <c r="J1058" s="389"/>
      <c r="K1058" s="388"/>
      <c r="L1058" s="51">
        <v>76104.055555555562</v>
      </c>
      <c r="M1058" s="51">
        <v>76104.055555555562</v>
      </c>
      <c r="N1058" s="51">
        <v>76104.055555555562</v>
      </c>
      <c r="O1058" s="51">
        <v>76104.055555555562</v>
      </c>
      <c r="P1058" s="51">
        <v>76104.055555555562</v>
      </c>
      <c r="Q1058" s="51">
        <v>76104.055555555562</v>
      </c>
      <c r="R1058" s="51">
        <v>76104.055555555562</v>
      </c>
      <c r="S1058" s="51">
        <v>76104.055555555562</v>
      </c>
      <c r="T1058" s="51">
        <v>76104.055555555562</v>
      </c>
    </row>
    <row r="1059" spans="1:20" s="10" customFormat="1" ht="109.5" customHeight="1" x14ac:dyDescent="0.3">
      <c r="A1059" s="13">
        <v>1021</v>
      </c>
      <c r="B1059" s="376"/>
      <c r="C1059" s="55" t="s">
        <v>1308</v>
      </c>
      <c r="D1059" s="56" t="s">
        <v>1300</v>
      </c>
      <c r="E1059" s="391"/>
      <c r="F1059" s="53"/>
      <c r="G1059" s="376"/>
      <c r="H1059" s="391"/>
      <c r="I1059" s="373"/>
      <c r="J1059" s="389"/>
      <c r="K1059" s="388"/>
      <c r="L1059" s="51">
        <v>105067.66666666667</v>
      </c>
      <c r="M1059" s="51">
        <v>105067.66666666667</v>
      </c>
      <c r="N1059" s="51">
        <v>105067.66666666667</v>
      </c>
      <c r="O1059" s="51">
        <v>105067.66666666667</v>
      </c>
      <c r="P1059" s="51">
        <v>105067.66666666667</v>
      </c>
      <c r="Q1059" s="51">
        <v>105067.66666666667</v>
      </c>
      <c r="R1059" s="51">
        <v>105067.66666666667</v>
      </c>
      <c r="S1059" s="51">
        <v>105067.66666666667</v>
      </c>
      <c r="T1059" s="51">
        <v>105067.66666666667</v>
      </c>
    </row>
    <row r="1060" spans="1:20" s="10" customFormat="1" ht="109.5" customHeight="1" x14ac:dyDescent="0.3">
      <c r="A1060" s="13">
        <v>1022</v>
      </c>
      <c r="B1060" s="376"/>
      <c r="C1060" s="55" t="s">
        <v>1309</v>
      </c>
      <c r="D1060" s="56" t="s">
        <v>1300</v>
      </c>
      <c r="E1060" s="391"/>
      <c r="F1060" s="53"/>
      <c r="G1060" s="376"/>
      <c r="H1060" s="391"/>
      <c r="I1060" s="373"/>
      <c r="J1060" s="389"/>
      <c r="K1060" s="388"/>
      <c r="L1060" s="51">
        <v>179681.83333333334</v>
      </c>
      <c r="M1060" s="51">
        <v>179681.83333333334</v>
      </c>
      <c r="N1060" s="51">
        <v>179681.83333333334</v>
      </c>
      <c r="O1060" s="51">
        <v>179681.83333333334</v>
      </c>
      <c r="P1060" s="51">
        <v>179681.83333333334</v>
      </c>
      <c r="Q1060" s="51">
        <v>179681.83333333334</v>
      </c>
      <c r="R1060" s="51">
        <v>179681.83333333334</v>
      </c>
      <c r="S1060" s="51">
        <v>179681.83333333334</v>
      </c>
      <c r="T1060" s="51">
        <v>179681.83333333334</v>
      </c>
    </row>
    <row r="1061" spans="1:20" s="10" customFormat="1" ht="93.75" customHeight="1" x14ac:dyDescent="0.3">
      <c r="A1061" s="13">
        <v>1023</v>
      </c>
      <c r="B1061" s="376"/>
      <c r="C1061" s="55" t="s">
        <v>2597</v>
      </c>
      <c r="D1061" s="56" t="s">
        <v>1300</v>
      </c>
      <c r="E1061" s="391" t="s">
        <v>1440</v>
      </c>
      <c r="F1061" s="53" t="s">
        <v>2596</v>
      </c>
      <c r="G1061" s="376"/>
      <c r="H1061" s="54"/>
      <c r="I1061" s="55"/>
      <c r="J1061" s="56"/>
      <c r="K1061" s="53" t="s">
        <v>2612</v>
      </c>
      <c r="L1061" s="51">
        <v>5828000</v>
      </c>
      <c r="M1061" s="51">
        <v>5828000</v>
      </c>
      <c r="N1061" s="51">
        <v>5828000</v>
      </c>
      <c r="O1061" s="51">
        <v>5828000</v>
      </c>
      <c r="P1061" s="51">
        <v>5828000</v>
      </c>
      <c r="Q1061" s="51">
        <v>5828000</v>
      </c>
      <c r="R1061" s="51">
        <v>5828000</v>
      </c>
      <c r="S1061" s="51">
        <v>5828000</v>
      </c>
      <c r="T1061" s="51">
        <v>5828000</v>
      </c>
    </row>
    <row r="1062" spans="1:20" s="10" customFormat="1" ht="69" customHeight="1" x14ac:dyDescent="0.3">
      <c r="A1062" s="13">
        <v>1024</v>
      </c>
      <c r="B1062" s="376"/>
      <c r="C1062" s="55" t="s">
        <v>2598</v>
      </c>
      <c r="D1062" s="56" t="s">
        <v>1300</v>
      </c>
      <c r="E1062" s="391"/>
      <c r="F1062" s="53" t="s">
        <v>2596</v>
      </c>
      <c r="G1062" s="376"/>
      <c r="H1062" s="54"/>
      <c r="I1062" s="55"/>
      <c r="J1062" s="56"/>
      <c r="K1062" s="53" t="s">
        <v>2613</v>
      </c>
      <c r="L1062" s="51">
        <v>4300000</v>
      </c>
      <c r="M1062" s="51">
        <v>4300000</v>
      </c>
      <c r="N1062" s="51">
        <v>4300000</v>
      </c>
      <c r="O1062" s="51">
        <v>4300000</v>
      </c>
      <c r="P1062" s="51">
        <v>4300000</v>
      </c>
      <c r="Q1062" s="51">
        <v>4300000</v>
      </c>
      <c r="R1062" s="51">
        <v>4300000</v>
      </c>
      <c r="S1062" s="51">
        <v>4300000</v>
      </c>
      <c r="T1062" s="51">
        <v>4300000</v>
      </c>
    </row>
    <row r="1063" spans="1:20" s="10" customFormat="1" ht="77.25" customHeight="1" x14ac:dyDescent="0.3">
      <c r="A1063" s="13">
        <v>1025</v>
      </c>
      <c r="B1063" s="376"/>
      <c r="C1063" s="55" t="s">
        <v>2599</v>
      </c>
      <c r="D1063" s="56" t="s">
        <v>1300</v>
      </c>
      <c r="E1063" s="391"/>
      <c r="F1063" s="53" t="s">
        <v>2596</v>
      </c>
      <c r="G1063" s="376"/>
      <c r="H1063" s="54"/>
      <c r="I1063" s="55"/>
      <c r="J1063" s="56"/>
      <c r="K1063" s="53" t="s">
        <v>2614</v>
      </c>
      <c r="L1063" s="51">
        <v>1975000</v>
      </c>
      <c r="M1063" s="51">
        <v>1975000</v>
      </c>
      <c r="N1063" s="51">
        <v>1975000</v>
      </c>
      <c r="O1063" s="51">
        <v>1975000</v>
      </c>
      <c r="P1063" s="51">
        <v>1975000</v>
      </c>
      <c r="Q1063" s="51">
        <v>1975000</v>
      </c>
      <c r="R1063" s="51">
        <v>1975000</v>
      </c>
      <c r="S1063" s="51">
        <v>1975000</v>
      </c>
      <c r="T1063" s="51">
        <v>1975000</v>
      </c>
    </row>
    <row r="1064" spans="1:20" s="10" customFormat="1" ht="93.75" customHeight="1" x14ac:dyDescent="0.3">
      <c r="A1064" s="13">
        <v>1026</v>
      </c>
      <c r="B1064" s="376"/>
      <c r="C1064" s="55" t="s">
        <v>2600</v>
      </c>
      <c r="D1064" s="56" t="s">
        <v>1300</v>
      </c>
      <c r="E1064" s="391"/>
      <c r="F1064" s="53" t="s">
        <v>2596</v>
      </c>
      <c r="G1064" s="376"/>
      <c r="H1064" s="54"/>
      <c r="I1064" s="55"/>
      <c r="J1064" s="56"/>
      <c r="K1064" s="53" t="s">
        <v>2615</v>
      </c>
      <c r="L1064" s="51">
        <v>3393000</v>
      </c>
      <c r="M1064" s="51">
        <v>3393000</v>
      </c>
      <c r="N1064" s="51">
        <v>3393000</v>
      </c>
      <c r="O1064" s="51">
        <v>3393000</v>
      </c>
      <c r="P1064" s="51">
        <v>3393000</v>
      </c>
      <c r="Q1064" s="51">
        <v>3393000</v>
      </c>
      <c r="R1064" s="51">
        <v>3393000</v>
      </c>
      <c r="S1064" s="51">
        <v>3393000</v>
      </c>
      <c r="T1064" s="51">
        <v>3393000</v>
      </c>
    </row>
    <row r="1065" spans="1:20" s="10" customFormat="1" ht="93.75" customHeight="1" x14ac:dyDescent="0.3">
      <c r="A1065" s="13">
        <v>1027</v>
      </c>
      <c r="B1065" s="376"/>
      <c r="C1065" s="55" t="s">
        <v>2601</v>
      </c>
      <c r="D1065" s="56" t="s">
        <v>1300</v>
      </c>
      <c r="E1065" s="391"/>
      <c r="F1065" s="53" t="s">
        <v>2596</v>
      </c>
      <c r="G1065" s="376"/>
      <c r="H1065" s="54"/>
      <c r="I1065" s="55"/>
      <c r="J1065" s="56"/>
      <c r="K1065" s="53" t="s">
        <v>2616</v>
      </c>
      <c r="L1065" s="51">
        <v>2922000</v>
      </c>
      <c r="M1065" s="51">
        <v>2922000</v>
      </c>
      <c r="N1065" s="51">
        <v>2922000</v>
      </c>
      <c r="O1065" s="51">
        <v>2922000</v>
      </c>
      <c r="P1065" s="51">
        <v>2922000</v>
      </c>
      <c r="Q1065" s="51">
        <v>2922000</v>
      </c>
      <c r="R1065" s="51">
        <v>2922000</v>
      </c>
      <c r="S1065" s="51">
        <v>2922000</v>
      </c>
      <c r="T1065" s="51">
        <v>2922000</v>
      </c>
    </row>
    <row r="1066" spans="1:20" s="10" customFormat="1" ht="58.5" customHeight="1" x14ac:dyDescent="0.3">
      <c r="A1066" s="13">
        <v>1028</v>
      </c>
      <c r="B1066" s="376"/>
      <c r="C1066" s="55" t="s">
        <v>2602</v>
      </c>
      <c r="D1066" s="56" t="s">
        <v>1300</v>
      </c>
      <c r="E1066" s="391"/>
      <c r="F1066" s="53" t="s">
        <v>2596</v>
      </c>
      <c r="G1066" s="376"/>
      <c r="H1066" s="54"/>
      <c r="I1066" s="55"/>
      <c r="J1066" s="56"/>
      <c r="K1066" s="53" t="s">
        <v>2617</v>
      </c>
      <c r="L1066" s="51">
        <v>2454000</v>
      </c>
      <c r="M1066" s="51">
        <v>2454000</v>
      </c>
      <c r="N1066" s="51">
        <v>2454000</v>
      </c>
      <c r="O1066" s="51">
        <v>2454000</v>
      </c>
      <c r="P1066" s="51">
        <v>2454000</v>
      </c>
      <c r="Q1066" s="51">
        <v>2454000</v>
      </c>
      <c r="R1066" s="51">
        <v>2454000</v>
      </c>
      <c r="S1066" s="51">
        <v>2454000</v>
      </c>
      <c r="T1066" s="51">
        <v>2454000</v>
      </c>
    </row>
    <row r="1067" spans="1:20" s="10" customFormat="1" ht="72" customHeight="1" x14ac:dyDescent="0.3">
      <c r="A1067" s="13">
        <v>1029</v>
      </c>
      <c r="B1067" s="376"/>
      <c r="C1067" s="55" t="s">
        <v>2603</v>
      </c>
      <c r="D1067" s="56" t="s">
        <v>1300</v>
      </c>
      <c r="E1067" s="391"/>
      <c r="F1067" s="53" t="s">
        <v>2596</v>
      </c>
      <c r="G1067" s="376"/>
      <c r="H1067" s="54"/>
      <c r="I1067" s="55"/>
      <c r="J1067" s="56"/>
      <c r="K1067" s="53" t="s">
        <v>2618</v>
      </c>
      <c r="L1067" s="51">
        <v>1607000</v>
      </c>
      <c r="M1067" s="51">
        <v>1607000</v>
      </c>
      <c r="N1067" s="51">
        <v>1607000</v>
      </c>
      <c r="O1067" s="51">
        <v>1607000</v>
      </c>
      <c r="P1067" s="51">
        <v>1607000</v>
      </c>
      <c r="Q1067" s="51">
        <v>1607000</v>
      </c>
      <c r="R1067" s="51">
        <v>1607000</v>
      </c>
      <c r="S1067" s="51">
        <v>1607000</v>
      </c>
      <c r="T1067" s="51">
        <v>1607000</v>
      </c>
    </row>
    <row r="1068" spans="1:20" s="10" customFormat="1" ht="87" customHeight="1" x14ac:dyDescent="0.3">
      <c r="A1068" s="13">
        <v>1030</v>
      </c>
      <c r="B1068" s="376"/>
      <c r="C1068" s="55" t="s">
        <v>2604</v>
      </c>
      <c r="D1068" s="56" t="s">
        <v>1300</v>
      </c>
      <c r="E1068" s="391"/>
      <c r="F1068" s="53" t="s">
        <v>2596</v>
      </c>
      <c r="G1068" s="376"/>
      <c r="H1068" s="54"/>
      <c r="I1068" s="55"/>
      <c r="J1068" s="56"/>
      <c r="K1068" s="53" t="s">
        <v>2619</v>
      </c>
      <c r="L1068" s="51">
        <v>987000</v>
      </c>
      <c r="M1068" s="51">
        <v>987000</v>
      </c>
      <c r="N1068" s="51">
        <v>987000</v>
      </c>
      <c r="O1068" s="51">
        <v>987000</v>
      </c>
      <c r="P1068" s="51">
        <v>987000</v>
      </c>
      <c r="Q1068" s="51">
        <v>987000</v>
      </c>
      <c r="R1068" s="51">
        <v>987000</v>
      </c>
      <c r="S1068" s="51">
        <v>987000</v>
      </c>
      <c r="T1068" s="51">
        <v>987000</v>
      </c>
    </row>
    <row r="1069" spans="1:20" s="10" customFormat="1" ht="78.75" customHeight="1" x14ac:dyDescent="0.3">
      <c r="A1069" s="13">
        <v>1031</v>
      </c>
      <c r="B1069" s="376"/>
      <c r="C1069" s="55" t="s">
        <v>2605</v>
      </c>
      <c r="D1069" s="56" t="s">
        <v>1300</v>
      </c>
      <c r="E1069" s="391"/>
      <c r="F1069" s="53" t="s">
        <v>2596</v>
      </c>
      <c r="G1069" s="376"/>
      <c r="H1069" s="54"/>
      <c r="I1069" s="55"/>
      <c r="J1069" s="56"/>
      <c r="K1069" s="53" t="s">
        <v>2620</v>
      </c>
      <c r="L1069" s="51">
        <v>3370000</v>
      </c>
      <c r="M1069" s="51">
        <v>3370000</v>
      </c>
      <c r="N1069" s="51">
        <v>3370000</v>
      </c>
      <c r="O1069" s="51">
        <v>3370000</v>
      </c>
      <c r="P1069" s="51">
        <v>3370000</v>
      </c>
      <c r="Q1069" s="51">
        <v>3370000</v>
      </c>
      <c r="R1069" s="51">
        <v>3370000</v>
      </c>
      <c r="S1069" s="51">
        <v>3370000</v>
      </c>
      <c r="T1069" s="51">
        <v>3370000</v>
      </c>
    </row>
    <row r="1070" spans="1:20" s="10" customFormat="1" ht="57" customHeight="1" x14ac:dyDescent="0.3">
      <c r="A1070" s="13">
        <v>1032</v>
      </c>
      <c r="B1070" s="376"/>
      <c r="C1070" s="55" t="s">
        <v>2606</v>
      </c>
      <c r="D1070" s="56" t="s">
        <v>1300</v>
      </c>
      <c r="E1070" s="391"/>
      <c r="F1070" s="53" t="s">
        <v>2596</v>
      </c>
      <c r="G1070" s="376"/>
      <c r="H1070" s="54"/>
      <c r="I1070" s="55"/>
      <c r="J1070" s="56"/>
      <c r="K1070" s="53" t="s">
        <v>2621</v>
      </c>
      <c r="L1070" s="51">
        <v>2032000</v>
      </c>
      <c r="M1070" s="51">
        <v>2032000</v>
      </c>
      <c r="N1070" s="51">
        <v>2032000</v>
      </c>
      <c r="O1070" s="51">
        <v>2032000</v>
      </c>
      <c r="P1070" s="51">
        <v>2032000</v>
      </c>
      <c r="Q1070" s="51">
        <v>2032000</v>
      </c>
      <c r="R1070" s="51">
        <v>2032000</v>
      </c>
      <c r="S1070" s="51">
        <v>2032000</v>
      </c>
      <c r="T1070" s="51">
        <v>2032000</v>
      </c>
    </row>
    <row r="1071" spans="1:20" s="10" customFormat="1" ht="66" customHeight="1" x14ac:dyDescent="0.3">
      <c r="A1071" s="13">
        <v>1033</v>
      </c>
      <c r="B1071" s="376"/>
      <c r="C1071" s="55" t="s">
        <v>2607</v>
      </c>
      <c r="D1071" s="56" t="s">
        <v>1300</v>
      </c>
      <c r="E1071" s="391"/>
      <c r="F1071" s="53" t="s">
        <v>2596</v>
      </c>
      <c r="G1071" s="376"/>
      <c r="H1071" s="54"/>
      <c r="I1071" s="55"/>
      <c r="J1071" s="56"/>
      <c r="K1071" s="53" t="s">
        <v>2622</v>
      </c>
      <c r="L1071" s="51">
        <v>2234000</v>
      </c>
      <c r="M1071" s="51">
        <v>2234000</v>
      </c>
      <c r="N1071" s="51">
        <v>2234000</v>
      </c>
      <c r="O1071" s="51">
        <v>2234000</v>
      </c>
      <c r="P1071" s="51">
        <v>2234000</v>
      </c>
      <c r="Q1071" s="51">
        <v>2234000</v>
      </c>
      <c r="R1071" s="51">
        <v>2234000</v>
      </c>
      <c r="S1071" s="51">
        <v>2234000</v>
      </c>
      <c r="T1071" s="51">
        <v>2234000</v>
      </c>
    </row>
    <row r="1072" spans="1:20" s="10" customFormat="1" ht="93.75" customHeight="1" x14ac:dyDescent="0.3">
      <c r="A1072" s="13">
        <v>1034</v>
      </c>
      <c r="B1072" s="376"/>
      <c r="C1072" s="55" t="s">
        <v>2608</v>
      </c>
      <c r="D1072" s="56" t="s">
        <v>1300</v>
      </c>
      <c r="E1072" s="391"/>
      <c r="F1072" s="53" t="s">
        <v>2596</v>
      </c>
      <c r="G1072" s="376"/>
      <c r="H1072" s="54"/>
      <c r="I1072" s="55"/>
      <c r="J1072" s="56"/>
      <c r="K1072" s="53" t="s">
        <v>2623</v>
      </c>
      <c r="L1072" s="51">
        <v>2482000</v>
      </c>
      <c r="M1072" s="51">
        <v>2482000</v>
      </c>
      <c r="N1072" s="51">
        <v>2482000</v>
      </c>
      <c r="O1072" s="51">
        <v>2482000</v>
      </c>
      <c r="P1072" s="51">
        <v>2482000</v>
      </c>
      <c r="Q1072" s="51">
        <v>2482000</v>
      </c>
      <c r="R1072" s="51">
        <v>2482000</v>
      </c>
      <c r="S1072" s="51">
        <v>2482000</v>
      </c>
      <c r="T1072" s="51">
        <v>2482000</v>
      </c>
    </row>
    <row r="1073" spans="1:20" s="10" customFormat="1" ht="65.25" customHeight="1" x14ac:dyDescent="0.3">
      <c r="A1073" s="13">
        <v>1035</v>
      </c>
      <c r="B1073" s="376"/>
      <c r="C1073" s="55" t="s">
        <v>2609</v>
      </c>
      <c r="D1073" s="56" t="s">
        <v>1300</v>
      </c>
      <c r="E1073" s="391"/>
      <c r="F1073" s="53" t="s">
        <v>2596</v>
      </c>
      <c r="G1073" s="376"/>
      <c r="H1073" s="54"/>
      <c r="I1073" s="55"/>
      <c r="J1073" s="56"/>
      <c r="K1073" s="53" t="s">
        <v>2624</v>
      </c>
      <c r="L1073" s="51">
        <v>1266000</v>
      </c>
      <c r="M1073" s="51">
        <v>1266000</v>
      </c>
      <c r="N1073" s="51">
        <v>1266000</v>
      </c>
      <c r="O1073" s="51">
        <v>1266000</v>
      </c>
      <c r="P1073" s="51">
        <v>1266000</v>
      </c>
      <c r="Q1073" s="51">
        <v>1266000</v>
      </c>
      <c r="R1073" s="51">
        <v>1266000</v>
      </c>
      <c r="S1073" s="51">
        <v>1266000</v>
      </c>
      <c r="T1073" s="51">
        <v>1266000</v>
      </c>
    </row>
    <row r="1074" spans="1:20" s="10" customFormat="1" ht="70.5" customHeight="1" x14ac:dyDescent="0.3">
      <c r="A1074" s="13">
        <v>1036</v>
      </c>
      <c r="B1074" s="376"/>
      <c r="C1074" s="55" t="s">
        <v>2610</v>
      </c>
      <c r="D1074" s="56" t="s">
        <v>373</v>
      </c>
      <c r="E1074" s="391"/>
      <c r="F1074" s="53" t="s">
        <v>1511</v>
      </c>
      <c r="G1074" s="376"/>
      <c r="H1074" s="54"/>
      <c r="I1074" s="55"/>
      <c r="J1074" s="56"/>
      <c r="K1074" s="53" t="s">
        <v>2625</v>
      </c>
      <c r="L1074" s="51">
        <v>4014000</v>
      </c>
      <c r="M1074" s="51">
        <v>4014000</v>
      </c>
      <c r="N1074" s="51">
        <v>4014000</v>
      </c>
      <c r="O1074" s="51">
        <v>4014000</v>
      </c>
      <c r="P1074" s="51">
        <v>4014000</v>
      </c>
      <c r="Q1074" s="51">
        <v>4014000</v>
      </c>
      <c r="R1074" s="51">
        <v>4014000</v>
      </c>
      <c r="S1074" s="51">
        <v>4014000</v>
      </c>
      <c r="T1074" s="51">
        <v>4014000</v>
      </c>
    </row>
    <row r="1075" spans="1:20" s="10" customFormat="1" ht="67.5" customHeight="1" x14ac:dyDescent="0.3">
      <c r="A1075" s="13">
        <v>1037</v>
      </c>
      <c r="B1075" s="376"/>
      <c r="C1075" s="55" t="s">
        <v>2611</v>
      </c>
      <c r="D1075" s="56" t="s">
        <v>373</v>
      </c>
      <c r="E1075" s="391"/>
      <c r="F1075" s="53" t="s">
        <v>1511</v>
      </c>
      <c r="G1075" s="376"/>
      <c r="H1075" s="54"/>
      <c r="I1075" s="55"/>
      <c r="J1075" s="56"/>
      <c r="K1075" s="53" t="s">
        <v>2626</v>
      </c>
      <c r="L1075" s="51">
        <v>4126000</v>
      </c>
      <c r="M1075" s="51">
        <v>4126000</v>
      </c>
      <c r="N1075" s="51">
        <v>4126000</v>
      </c>
      <c r="O1075" s="51">
        <v>4126000</v>
      </c>
      <c r="P1075" s="51">
        <v>4126000</v>
      </c>
      <c r="Q1075" s="51">
        <v>4126000</v>
      </c>
      <c r="R1075" s="51">
        <v>4126000</v>
      </c>
      <c r="S1075" s="51">
        <v>4126000</v>
      </c>
      <c r="T1075" s="51">
        <v>4126000</v>
      </c>
    </row>
    <row r="1076" spans="1:20" s="10" customFormat="1" ht="65.099999999999994" customHeight="1" x14ac:dyDescent="0.3">
      <c r="A1076" s="13">
        <v>1038</v>
      </c>
      <c r="B1076" s="376"/>
      <c r="C1076" s="55" t="s">
        <v>1503</v>
      </c>
      <c r="D1076" s="56" t="s">
        <v>321</v>
      </c>
      <c r="E1076" s="55" t="s">
        <v>52</v>
      </c>
      <c r="F1076" s="53" t="s">
        <v>1504</v>
      </c>
      <c r="G1076" s="376" t="s">
        <v>1505</v>
      </c>
      <c r="H1076" s="391" t="s">
        <v>17</v>
      </c>
      <c r="I1076" s="373"/>
      <c r="J1076" s="389" t="s">
        <v>19</v>
      </c>
      <c r="K1076" s="388"/>
      <c r="L1076" s="51">
        <v>746363.63636363635</v>
      </c>
      <c r="M1076" s="51">
        <v>746363.63636363635</v>
      </c>
      <c r="N1076" s="51">
        <v>746363.63636363635</v>
      </c>
      <c r="O1076" s="51">
        <v>746363.63636363635</v>
      </c>
      <c r="P1076" s="51">
        <v>746363.63636363635</v>
      </c>
      <c r="Q1076" s="51">
        <v>746363.63636363635</v>
      </c>
      <c r="R1076" s="51">
        <v>746363.63636363635</v>
      </c>
      <c r="S1076" s="51">
        <v>746363.63636363635</v>
      </c>
      <c r="T1076" s="51">
        <v>746363.63636363635</v>
      </c>
    </row>
    <row r="1077" spans="1:20" s="10" customFormat="1" ht="65.099999999999994" customHeight="1" x14ac:dyDescent="0.3">
      <c r="A1077" s="13">
        <v>1039</v>
      </c>
      <c r="B1077" s="376"/>
      <c r="C1077" s="55" t="s">
        <v>1506</v>
      </c>
      <c r="D1077" s="56" t="s">
        <v>321</v>
      </c>
      <c r="E1077" s="55" t="s">
        <v>52</v>
      </c>
      <c r="F1077" s="53" t="s">
        <v>1504</v>
      </c>
      <c r="G1077" s="376"/>
      <c r="H1077" s="391"/>
      <c r="I1077" s="373"/>
      <c r="J1077" s="389"/>
      <c r="K1077" s="388"/>
      <c r="L1077" s="51">
        <v>936363.63636363624</v>
      </c>
      <c r="M1077" s="51">
        <v>936363.63636363624</v>
      </c>
      <c r="N1077" s="51">
        <v>936363.63636363624</v>
      </c>
      <c r="O1077" s="51">
        <v>936363.63636363624</v>
      </c>
      <c r="P1077" s="51">
        <v>936363.63636363624</v>
      </c>
      <c r="Q1077" s="51">
        <v>936363.63636363624</v>
      </c>
      <c r="R1077" s="51">
        <v>936363.63636363624</v>
      </c>
      <c r="S1077" s="51">
        <v>936363.63636363624</v>
      </c>
      <c r="T1077" s="51">
        <v>936363.63636363624</v>
      </c>
    </row>
    <row r="1078" spans="1:20" s="10" customFormat="1" ht="65.099999999999994" customHeight="1" x14ac:dyDescent="0.3">
      <c r="A1078" s="13">
        <v>1040</v>
      </c>
      <c r="B1078" s="376"/>
      <c r="C1078" s="55" t="s">
        <v>1507</v>
      </c>
      <c r="D1078" s="56" t="s">
        <v>321</v>
      </c>
      <c r="E1078" s="55" t="s">
        <v>52</v>
      </c>
      <c r="F1078" s="53" t="s">
        <v>1504</v>
      </c>
      <c r="G1078" s="376"/>
      <c r="H1078" s="391"/>
      <c r="I1078" s="373"/>
      <c r="J1078" s="389"/>
      <c r="K1078" s="388"/>
      <c r="L1078" s="51">
        <v>2260000</v>
      </c>
      <c r="M1078" s="51">
        <v>2260000</v>
      </c>
      <c r="N1078" s="51">
        <v>2260000</v>
      </c>
      <c r="O1078" s="51">
        <v>2260000</v>
      </c>
      <c r="P1078" s="51">
        <v>2260000</v>
      </c>
      <c r="Q1078" s="51">
        <v>2260000</v>
      </c>
      <c r="R1078" s="51">
        <v>2260000</v>
      </c>
      <c r="S1078" s="51">
        <v>2260000</v>
      </c>
      <c r="T1078" s="51">
        <v>2260000</v>
      </c>
    </row>
    <row r="1079" spans="1:20" s="10" customFormat="1" ht="65.099999999999994" customHeight="1" x14ac:dyDescent="0.3">
      <c r="A1079" s="13">
        <v>1041</v>
      </c>
      <c r="B1079" s="376"/>
      <c r="C1079" s="55" t="s">
        <v>1508</v>
      </c>
      <c r="D1079" s="56" t="s">
        <v>321</v>
      </c>
      <c r="E1079" s="55" t="s">
        <v>52</v>
      </c>
      <c r="F1079" s="53" t="s">
        <v>1504</v>
      </c>
      <c r="G1079" s="376"/>
      <c r="H1079" s="391"/>
      <c r="I1079" s="373"/>
      <c r="J1079" s="389"/>
      <c r="K1079" s="388"/>
      <c r="L1079" s="51">
        <v>1618181.8181818181</v>
      </c>
      <c r="M1079" s="51">
        <v>1618181.8181818181</v>
      </c>
      <c r="N1079" s="51">
        <v>1618181.8181818181</v>
      </c>
      <c r="O1079" s="51">
        <v>1618181.8181818181</v>
      </c>
      <c r="P1079" s="51">
        <v>1618181.8181818181</v>
      </c>
      <c r="Q1079" s="51">
        <v>1618181.8181818181</v>
      </c>
      <c r="R1079" s="51">
        <v>1618181.8181818181</v>
      </c>
      <c r="S1079" s="51">
        <v>1618181.8181818181</v>
      </c>
      <c r="T1079" s="51">
        <v>1618181.8181818181</v>
      </c>
    </row>
    <row r="1080" spans="1:20" s="10" customFormat="1" ht="65.099999999999994" customHeight="1" x14ac:dyDescent="0.3">
      <c r="A1080" s="13">
        <v>1042</v>
      </c>
      <c r="B1080" s="376"/>
      <c r="C1080" s="55" t="s">
        <v>1509</v>
      </c>
      <c r="D1080" s="56" t="s">
        <v>321</v>
      </c>
      <c r="E1080" s="55" t="s">
        <v>52</v>
      </c>
      <c r="F1080" s="53" t="s">
        <v>1504</v>
      </c>
      <c r="G1080" s="376"/>
      <c r="H1080" s="391"/>
      <c r="I1080" s="373"/>
      <c r="J1080" s="389"/>
      <c r="K1080" s="388"/>
      <c r="L1080" s="51">
        <v>3157272.7272727271</v>
      </c>
      <c r="M1080" s="51">
        <v>3157272.7272727271</v>
      </c>
      <c r="N1080" s="51">
        <v>3157272.7272727271</v>
      </c>
      <c r="O1080" s="51">
        <v>3157272.7272727271</v>
      </c>
      <c r="P1080" s="51">
        <v>3157272.7272727271</v>
      </c>
      <c r="Q1080" s="51">
        <v>3157272.7272727271</v>
      </c>
      <c r="R1080" s="51">
        <v>3157272.7272727271</v>
      </c>
      <c r="S1080" s="51">
        <v>3157272.7272727271</v>
      </c>
      <c r="T1080" s="51">
        <v>3157272.7272727271</v>
      </c>
    </row>
    <row r="1081" spans="1:20" s="10" customFormat="1" ht="65.099999999999994" customHeight="1" x14ac:dyDescent="0.3">
      <c r="A1081" s="13">
        <v>1043</v>
      </c>
      <c r="B1081" s="376"/>
      <c r="C1081" s="55" t="s">
        <v>1510</v>
      </c>
      <c r="D1081" s="56" t="s">
        <v>321</v>
      </c>
      <c r="E1081" s="55" t="s">
        <v>52</v>
      </c>
      <c r="F1081" s="53" t="s">
        <v>1511</v>
      </c>
      <c r="G1081" s="376"/>
      <c r="H1081" s="391"/>
      <c r="I1081" s="373"/>
      <c r="J1081" s="389"/>
      <c r="K1081" s="388"/>
      <c r="L1081" s="51">
        <v>3522727.2727272725</v>
      </c>
      <c r="M1081" s="51">
        <v>3522727.2727272725</v>
      </c>
      <c r="N1081" s="51">
        <v>3522727.2727272725</v>
      </c>
      <c r="O1081" s="51">
        <v>3522727.2727272725</v>
      </c>
      <c r="P1081" s="51">
        <v>3522727.2727272725</v>
      </c>
      <c r="Q1081" s="51">
        <v>3522727.2727272725</v>
      </c>
      <c r="R1081" s="51">
        <v>3522727.2727272725</v>
      </c>
      <c r="S1081" s="51">
        <v>3522727.2727272725</v>
      </c>
      <c r="T1081" s="51">
        <v>3522727.2727272725</v>
      </c>
    </row>
    <row r="1082" spans="1:20" s="10" customFormat="1" ht="65.099999999999994" customHeight="1" x14ac:dyDescent="0.3">
      <c r="A1082" s="13">
        <v>1044</v>
      </c>
      <c r="B1082" s="376"/>
      <c r="C1082" s="55" t="s">
        <v>1512</v>
      </c>
      <c r="D1082" s="56" t="s">
        <v>321</v>
      </c>
      <c r="E1082" s="55" t="s">
        <v>1513</v>
      </c>
      <c r="F1082" s="53" t="s">
        <v>1514</v>
      </c>
      <c r="G1082" s="376"/>
      <c r="H1082" s="391"/>
      <c r="I1082" s="373"/>
      <c r="J1082" s="389"/>
      <c r="K1082" s="388"/>
      <c r="L1082" s="51">
        <v>1990909.0909090908</v>
      </c>
      <c r="M1082" s="51">
        <v>1990909.0909090908</v>
      </c>
      <c r="N1082" s="51">
        <v>1990909.0909090908</v>
      </c>
      <c r="O1082" s="51">
        <v>1990909.0909090908</v>
      </c>
      <c r="P1082" s="51">
        <v>1990909.0909090908</v>
      </c>
      <c r="Q1082" s="51">
        <v>1990909.0909090908</v>
      </c>
      <c r="R1082" s="51">
        <v>1990909.0909090908</v>
      </c>
      <c r="S1082" s="51">
        <v>1990909.0909090908</v>
      </c>
      <c r="T1082" s="51">
        <v>1990909.0909090908</v>
      </c>
    </row>
    <row r="1083" spans="1:20" s="10" customFormat="1" ht="65.099999999999994" customHeight="1" x14ac:dyDescent="0.3">
      <c r="A1083" s="13">
        <v>1045</v>
      </c>
      <c r="B1083" s="376"/>
      <c r="C1083" s="55" t="s">
        <v>1515</v>
      </c>
      <c r="D1083" s="56" t="s">
        <v>321</v>
      </c>
      <c r="E1083" s="55" t="s">
        <v>1513</v>
      </c>
      <c r="F1083" s="53" t="s">
        <v>1514</v>
      </c>
      <c r="G1083" s="376"/>
      <c r="H1083" s="391"/>
      <c r="I1083" s="373"/>
      <c r="J1083" s="389"/>
      <c r="K1083" s="388"/>
      <c r="L1083" s="51">
        <v>2192727.2727272725</v>
      </c>
      <c r="M1083" s="51">
        <v>2192727.2727272725</v>
      </c>
      <c r="N1083" s="51">
        <v>2192727.2727272725</v>
      </c>
      <c r="O1083" s="51">
        <v>2192727.2727272725</v>
      </c>
      <c r="P1083" s="51">
        <v>2192727.2727272725</v>
      </c>
      <c r="Q1083" s="51">
        <v>2192727.2727272725</v>
      </c>
      <c r="R1083" s="51">
        <v>2192727.2727272725</v>
      </c>
      <c r="S1083" s="51">
        <v>2192727.2727272725</v>
      </c>
      <c r="T1083" s="51">
        <v>2192727.2727272725</v>
      </c>
    </row>
    <row r="1084" spans="1:20" s="10" customFormat="1" ht="65.099999999999994" customHeight="1" x14ac:dyDescent="0.3">
      <c r="A1084" s="13">
        <v>1046</v>
      </c>
      <c r="B1084" s="376"/>
      <c r="C1084" s="55" t="s">
        <v>1516</v>
      </c>
      <c r="D1084" s="56" t="s">
        <v>321</v>
      </c>
      <c r="E1084" s="55" t="s">
        <v>1513</v>
      </c>
      <c r="F1084" s="53" t="s">
        <v>1514</v>
      </c>
      <c r="G1084" s="376"/>
      <c r="H1084" s="391"/>
      <c r="I1084" s="373"/>
      <c r="J1084" s="389"/>
      <c r="K1084" s="388"/>
      <c r="L1084" s="51">
        <v>3063636.3636363633</v>
      </c>
      <c r="M1084" s="51">
        <v>3063636.3636363633</v>
      </c>
      <c r="N1084" s="51">
        <v>3063636.3636363633</v>
      </c>
      <c r="O1084" s="51">
        <v>3063636.3636363633</v>
      </c>
      <c r="P1084" s="51">
        <v>3063636.3636363633</v>
      </c>
      <c r="Q1084" s="51">
        <v>3063636.3636363633</v>
      </c>
      <c r="R1084" s="51">
        <v>3063636.3636363633</v>
      </c>
      <c r="S1084" s="51">
        <v>3063636.3636363633</v>
      </c>
      <c r="T1084" s="51">
        <v>3063636.3636363633</v>
      </c>
    </row>
    <row r="1085" spans="1:20" s="10" customFormat="1" ht="65.099999999999994" customHeight="1" x14ac:dyDescent="0.3">
      <c r="A1085" s="13">
        <v>1047</v>
      </c>
      <c r="B1085" s="376"/>
      <c r="C1085" s="55" t="s">
        <v>1517</v>
      </c>
      <c r="D1085" s="56" t="s">
        <v>321</v>
      </c>
      <c r="E1085" s="55" t="s">
        <v>1518</v>
      </c>
      <c r="F1085" s="53" t="s">
        <v>1514</v>
      </c>
      <c r="G1085" s="376"/>
      <c r="H1085" s="391"/>
      <c r="I1085" s="373"/>
      <c r="J1085" s="389"/>
      <c r="K1085" s="388"/>
      <c r="L1085" s="51">
        <v>2104545.4545454546</v>
      </c>
      <c r="M1085" s="51">
        <v>2104545.4545454546</v>
      </c>
      <c r="N1085" s="51">
        <v>2104545.4545454546</v>
      </c>
      <c r="O1085" s="51">
        <v>2104545.4545454546</v>
      </c>
      <c r="P1085" s="51">
        <v>2104545.4545454546</v>
      </c>
      <c r="Q1085" s="51">
        <v>2104545.4545454546</v>
      </c>
      <c r="R1085" s="51">
        <v>2104545.4545454546</v>
      </c>
      <c r="S1085" s="51">
        <v>2104545.4545454546</v>
      </c>
      <c r="T1085" s="51">
        <v>2104545.4545454546</v>
      </c>
    </row>
    <row r="1086" spans="1:20" s="10" customFormat="1" ht="65.099999999999994" customHeight="1" x14ac:dyDescent="0.3">
      <c r="A1086" s="13">
        <v>1048</v>
      </c>
      <c r="B1086" s="376"/>
      <c r="C1086" s="55" t="s">
        <v>1519</v>
      </c>
      <c r="D1086" s="56" t="s">
        <v>321</v>
      </c>
      <c r="E1086" s="55" t="s">
        <v>1440</v>
      </c>
      <c r="F1086" s="53" t="s">
        <v>1511</v>
      </c>
      <c r="G1086" s="376"/>
      <c r="H1086" s="391"/>
      <c r="I1086" s="373"/>
      <c r="J1086" s="389"/>
      <c r="K1086" s="388"/>
      <c r="L1086" s="51">
        <v>2818181.8181818179</v>
      </c>
      <c r="M1086" s="51">
        <v>2818181.8181818179</v>
      </c>
      <c r="N1086" s="51">
        <v>2818181.8181818179</v>
      </c>
      <c r="O1086" s="51">
        <v>2818181.8181818179</v>
      </c>
      <c r="P1086" s="51">
        <v>2818181.8181818179</v>
      </c>
      <c r="Q1086" s="51">
        <v>2818181.8181818179</v>
      </c>
      <c r="R1086" s="51">
        <v>2818181.8181818179</v>
      </c>
      <c r="S1086" s="51">
        <v>2818181.8181818179</v>
      </c>
      <c r="T1086" s="51">
        <v>2818181.8181818179</v>
      </c>
    </row>
    <row r="1087" spans="1:20" s="10" customFormat="1" ht="65.099999999999994" customHeight="1" x14ac:dyDescent="0.3">
      <c r="A1087" s="13">
        <v>1049</v>
      </c>
      <c r="B1087" s="376"/>
      <c r="C1087" s="55" t="s">
        <v>1520</v>
      </c>
      <c r="D1087" s="56" t="s">
        <v>321</v>
      </c>
      <c r="E1087" s="55" t="s">
        <v>52</v>
      </c>
      <c r="F1087" s="53" t="s">
        <v>1504</v>
      </c>
      <c r="G1087" s="376"/>
      <c r="H1087" s="391"/>
      <c r="I1087" s="373"/>
      <c r="J1087" s="389"/>
      <c r="K1087" s="388"/>
      <c r="L1087" s="51">
        <v>1318181.8181818181</v>
      </c>
      <c r="M1087" s="51">
        <v>1318181.8181818181</v>
      </c>
      <c r="N1087" s="51">
        <v>1318181.8181818181</v>
      </c>
      <c r="O1087" s="51">
        <v>1318181.8181818181</v>
      </c>
      <c r="P1087" s="51">
        <v>1318181.8181818181</v>
      </c>
      <c r="Q1087" s="51">
        <v>1318181.8181818181</v>
      </c>
      <c r="R1087" s="51">
        <v>1318181.8181818181</v>
      </c>
      <c r="S1087" s="51">
        <v>1318181.8181818181</v>
      </c>
      <c r="T1087" s="51">
        <v>1318181.8181818181</v>
      </c>
    </row>
    <row r="1088" spans="1:20" s="10" customFormat="1" ht="65.099999999999994" customHeight="1" x14ac:dyDescent="0.3">
      <c r="A1088" s="13">
        <v>1050</v>
      </c>
      <c r="B1088" s="376"/>
      <c r="C1088" s="55" t="s">
        <v>1522</v>
      </c>
      <c r="D1088" s="56" t="s">
        <v>405</v>
      </c>
      <c r="E1088" s="55" t="s">
        <v>1523</v>
      </c>
      <c r="F1088" s="53" t="s">
        <v>1524</v>
      </c>
      <c r="G1088" s="376" t="s">
        <v>1525</v>
      </c>
      <c r="H1088" s="391" t="s">
        <v>17</v>
      </c>
      <c r="I1088" s="373"/>
      <c r="J1088" s="389" t="s">
        <v>1526</v>
      </c>
      <c r="K1088" s="388"/>
      <c r="L1088" s="51">
        <v>41458.333333333336</v>
      </c>
      <c r="M1088" s="51">
        <v>41458.333333333336</v>
      </c>
      <c r="N1088" s="51">
        <v>41458.333333333336</v>
      </c>
      <c r="O1088" s="51">
        <v>41458.333333333336</v>
      </c>
      <c r="P1088" s="51">
        <v>41458.333333333336</v>
      </c>
      <c r="Q1088" s="51">
        <v>41458.333333333336</v>
      </c>
      <c r="R1088" s="51">
        <v>41458.333333333336</v>
      </c>
      <c r="S1088" s="51">
        <v>41458.333333333336</v>
      </c>
      <c r="T1088" s="51">
        <v>41458.333333333336</v>
      </c>
    </row>
    <row r="1089" spans="1:20" s="10" customFormat="1" ht="65.099999999999994" customHeight="1" x14ac:dyDescent="0.3">
      <c r="A1089" s="13">
        <v>1051</v>
      </c>
      <c r="B1089" s="376"/>
      <c r="C1089" s="55" t="s">
        <v>1527</v>
      </c>
      <c r="D1089" s="56" t="s">
        <v>405</v>
      </c>
      <c r="E1089" s="55" t="s">
        <v>1523</v>
      </c>
      <c r="F1089" s="53" t="s">
        <v>1528</v>
      </c>
      <c r="G1089" s="376"/>
      <c r="H1089" s="391"/>
      <c r="I1089" s="373"/>
      <c r="J1089" s="389"/>
      <c r="K1089" s="388"/>
      <c r="L1089" s="51">
        <v>97619.047619047618</v>
      </c>
      <c r="M1089" s="51">
        <v>97619.047619047618</v>
      </c>
      <c r="N1089" s="51">
        <v>97619.047619047618</v>
      </c>
      <c r="O1089" s="51">
        <v>97619.047619047618</v>
      </c>
      <c r="P1089" s="51">
        <v>97619.047619047618</v>
      </c>
      <c r="Q1089" s="51">
        <v>97619.047619047618</v>
      </c>
      <c r="R1089" s="51">
        <v>97619.047619047618</v>
      </c>
      <c r="S1089" s="51">
        <v>97619.047619047618</v>
      </c>
      <c r="T1089" s="51">
        <v>97619.047619047618</v>
      </c>
    </row>
    <row r="1090" spans="1:20" s="10" customFormat="1" ht="65.099999999999994" customHeight="1" x14ac:dyDescent="0.3">
      <c r="A1090" s="13">
        <v>1052</v>
      </c>
      <c r="B1090" s="376"/>
      <c r="C1090" s="55" t="s">
        <v>1529</v>
      </c>
      <c r="D1090" s="56" t="s">
        <v>405</v>
      </c>
      <c r="E1090" s="55" t="s">
        <v>1523</v>
      </c>
      <c r="F1090" s="53" t="s">
        <v>1528</v>
      </c>
      <c r="G1090" s="376"/>
      <c r="H1090" s="391"/>
      <c r="I1090" s="373"/>
      <c r="J1090" s="389"/>
      <c r="K1090" s="388"/>
      <c r="L1090" s="51">
        <v>127857.14285714286</v>
      </c>
      <c r="M1090" s="51">
        <v>127857.14285714286</v>
      </c>
      <c r="N1090" s="51">
        <v>127857.14285714286</v>
      </c>
      <c r="O1090" s="51">
        <v>127857.14285714286</v>
      </c>
      <c r="P1090" s="51">
        <v>127857.14285714286</v>
      </c>
      <c r="Q1090" s="51">
        <v>127857.14285714286</v>
      </c>
      <c r="R1090" s="51">
        <v>127857.14285714286</v>
      </c>
      <c r="S1090" s="51">
        <v>127857.14285714286</v>
      </c>
      <c r="T1090" s="51">
        <v>127857.14285714286</v>
      </c>
    </row>
    <row r="1091" spans="1:20" s="10" customFormat="1" ht="65.099999999999994" customHeight="1" x14ac:dyDescent="0.3">
      <c r="A1091" s="13">
        <v>1053</v>
      </c>
      <c r="B1091" s="376"/>
      <c r="C1091" s="55" t="s">
        <v>1530</v>
      </c>
      <c r="D1091" s="56" t="s">
        <v>405</v>
      </c>
      <c r="E1091" s="55" t="s">
        <v>1523</v>
      </c>
      <c r="F1091" s="53" t="s">
        <v>1528</v>
      </c>
      <c r="G1091" s="376"/>
      <c r="H1091" s="391"/>
      <c r="I1091" s="373"/>
      <c r="J1091" s="389"/>
      <c r="K1091" s="388"/>
      <c r="L1091" s="51">
        <v>100952.38095238095</v>
      </c>
      <c r="M1091" s="51">
        <v>100952.38095238095</v>
      </c>
      <c r="N1091" s="51">
        <v>100952.38095238095</v>
      </c>
      <c r="O1091" s="51">
        <v>100952.38095238095</v>
      </c>
      <c r="P1091" s="51">
        <v>100952.38095238095</v>
      </c>
      <c r="Q1091" s="51">
        <v>100952.38095238095</v>
      </c>
      <c r="R1091" s="51">
        <v>100952.38095238095</v>
      </c>
      <c r="S1091" s="51">
        <v>100952.38095238095</v>
      </c>
      <c r="T1091" s="51">
        <v>100952.38095238095</v>
      </c>
    </row>
    <row r="1092" spans="1:20" s="10" customFormat="1" ht="65.099999999999994" customHeight="1" x14ac:dyDescent="0.3">
      <c r="A1092" s="13">
        <v>1054</v>
      </c>
      <c r="B1092" s="376"/>
      <c r="C1092" s="55" t="s">
        <v>1531</v>
      </c>
      <c r="D1092" s="56" t="s">
        <v>405</v>
      </c>
      <c r="E1092" s="55" t="s">
        <v>1523</v>
      </c>
      <c r="F1092" s="53" t="s">
        <v>1532</v>
      </c>
      <c r="G1092" s="376"/>
      <c r="H1092" s="391"/>
      <c r="I1092" s="373"/>
      <c r="J1092" s="389"/>
      <c r="K1092" s="388"/>
      <c r="L1092" s="51">
        <v>149000</v>
      </c>
      <c r="M1092" s="51">
        <v>149000</v>
      </c>
      <c r="N1092" s="51">
        <v>149000</v>
      </c>
      <c r="O1092" s="51">
        <v>149000</v>
      </c>
      <c r="P1092" s="51">
        <v>149000</v>
      </c>
      <c r="Q1092" s="51">
        <v>149000</v>
      </c>
      <c r="R1092" s="51">
        <v>149000</v>
      </c>
      <c r="S1092" s="51">
        <v>149000</v>
      </c>
      <c r="T1092" s="51">
        <v>149000</v>
      </c>
    </row>
    <row r="1093" spans="1:20" s="10" customFormat="1" ht="65.099999999999994" customHeight="1" x14ac:dyDescent="0.3">
      <c r="A1093" s="13">
        <v>1055</v>
      </c>
      <c r="B1093" s="376"/>
      <c r="C1093" s="55" t="s">
        <v>1533</v>
      </c>
      <c r="D1093" s="56" t="s">
        <v>405</v>
      </c>
      <c r="E1093" s="55" t="s">
        <v>1523</v>
      </c>
      <c r="F1093" s="53" t="s">
        <v>1534</v>
      </c>
      <c r="G1093" s="376"/>
      <c r="H1093" s="391"/>
      <c r="I1093" s="373"/>
      <c r="J1093" s="389"/>
      <c r="K1093" s="388"/>
      <c r="L1093" s="51">
        <v>76304.34782608696</v>
      </c>
      <c r="M1093" s="51">
        <v>76304.34782608696</v>
      </c>
      <c r="N1093" s="51">
        <v>76304.34782608696</v>
      </c>
      <c r="O1093" s="51">
        <v>76304.34782608696</v>
      </c>
      <c r="P1093" s="51">
        <v>76304.34782608696</v>
      </c>
      <c r="Q1093" s="51">
        <v>76304.34782608696</v>
      </c>
      <c r="R1093" s="51">
        <v>76304.34782608696</v>
      </c>
      <c r="S1093" s="51">
        <v>76304.34782608696</v>
      </c>
      <c r="T1093" s="51">
        <v>76304.34782608696</v>
      </c>
    </row>
    <row r="1094" spans="1:20" s="10" customFormat="1" ht="65.099999999999994" customHeight="1" x14ac:dyDescent="0.3">
      <c r="A1094" s="13">
        <v>1056</v>
      </c>
      <c r="B1094" s="376"/>
      <c r="C1094" s="55" t="s">
        <v>1535</v>
      </c>
      <c r="D1094" s="56" t="s">
        <v>405</v>
      </c>
      <c r="E1094" s="55" t="s">
        <v>1523</v>
      </c>
      <c r="F1094" s="53" t="s">
        <v>1536</v>
      </c>
      <c r="G1094" s="376"/>
      <c r="H1094" s="391"/>
      <c r="I1094" s="373"/>
      <c r="J1094" s="389"/>
      <c r="K1094" s="388"/>
      <c r="L1094" s="51">
        <v>110227.27272727272</v>
      </c>
      <c r="M1094" s="51">
        <v>110227.27272727272</v>
      </c>
      <c r="N1094" s="51">
        <v>110227.27272727272</v>
      </c>
      <c r="O1094" s="51">
        <v>110227.27272727272</v>
      </c>
      <c r="P1094" s="51">
        <v>110227.27272727272</v>
      </c>
      <c r="Q1094" s="51">
        <v>110227.27272727272</v>
      </c>
      <c r="R1094" s="51">
        <v>110227.27272727272</v>
      </c>
      <c r="S1094" s="51">
        <v>110227.27272727272</v>
      </c>
      <c r="T1094" s="51">
        <v>110227.27272727272</v>
      </c>
    </row>
    <row r="1095" spans="1:20" s="10" customFormat="1" ht="65.099999999999994" customHeight="1" x14ac:dyDescent="0.3">
      <c r="A1095" s="13">
        <v>1057</v>
      </c>
      <c r="B1095" s="376"/>
      <c r="C1095" s="55" t="s">
        <v>1537</v>
      </c>
      <c r="D1095" s="56" t="s">
        <v>405</v>
      </c>
      <c r="E1095" s="55" t="s">
        <v>1523</v>
      </c>
      <c r="F1095" s="53" t="s">
        <v>1538</v>
      </c>
      <c r="G1095" s="376"/>
      <c r="H1095" s="391"/>
      <c r="I1095" s="373"/>
      <c r="J1095" s="389"/>
      <c r="K1095" s="388"/>
      <c r="L1095" s="51">
        <v>162105.26315789475</v>
      </c>
      <c r="M1095" s="51">
        <v>162105.26315789475</v>
      </c>
      <c r="N1095" s="51">
        <v>162105.26315789475</v>
      </c>
      <c r="O1095" s="51">
        <v>162105.26315789475</v>
      </c>
      <c r="P1095" s="51">
        <v>162105.26315789475</v>
      </c>
      <c r="Q1095" s="51">
        <v>162105.26315789475</v>
      </c>
      <c r="R1095" s="51">
        <v>162105.26315789475</v>
      </c>
      <c r="S1095" s="51">
        <v>162105.26315789475</v>
      </c>
      <c r="T1095" s="51">
        <v>162105.26315789475</v>
      </c>
    </row>
    <row r="1096" spans="1:20" s="10" customFormat="1" ht="91.5" customHeight="1" x14ac:dyDescent="0.3">
      <c r="A1096" s="13">
        <v>1058</v>
      </c>
      <c r="B1096" s="376"/>
      <c r="C1096" s="55" t="s">
        <v>1539</v>
      </c>
      <c r="D1096" s="56" t="s">
        <v>405</v>
      </c>
      <c r="E1096" s="55" t="s">
        <v>1523</v>
      </c>
      <c r="F1096" s="53" t="s">
        <v>1532</v>
      </c>
      <c r="G1096" s="376"/>
      <c r="H1096" s="391"/>
      <c r="I1096" s="373"/>
      <c r="J1096" s="389"/>
      <c r="K1096" s="388"/>
      <c r="L1096" s="51">
        <v>131250</v>
      </c>
      <c r="M1096" s="51">
        <v>131250</v>
      </c>
      <c r="N1096" s="51">
        <v>131250</v>
      </c>
      <c r="O1096" s="51">
        <v>131250</v>
      </c>
      <c r="P1096" s="51">
        <v>131250</v>
      </c>
      <c r="Q1096" s="51">
        <v>131250</v>
      </c>
      <c r="R1096" s="51">
        <v>131250</v>
      </c>
      <c r="S1096" s="51">
        <v>131250</v>
      </c>
      <c r="T1096" s="51">
        <v>131250</v>
      </c>
    </row>
    <row r="1097" spans="1:20" s="10" customFormat="1" ht="65.099999999999994" customHeight="1" x14ac:dyDescent="0.3">
      <c r="A1097" s="13">
        <v>1059</v>
      </c>
      <c r="B1097" s="376"/>
      <c r="C1097" s="55" t="s">
        <v>1540</v>
      </c>
      <c r="D1097" s="56" t="s">
        <v>405</v>
      </c>
      <c r="E1097" s="55" t="s">
        <v>1523</v>
      </c>
      <c r="F1097" s="53" t="s">
        <v>378</v>
      </c>
      <c r="G1097" s="376"/>
      <c r="H1097" s="391"/>
      <c r="I1097" s="373"/>
      <c r="J1097" s="389"/>
      <c r="K1097" s="388"/>
      <c r="L1097" s="51">
        <v>10500</v>
      </c>
      <c r="M1097" s="51">
        <v>10500</v>
      </c>
      <c r="N1097" s="51">
        <v>10500</v>
      </c>
      <c r="O1097" s="51">
        <v>10500</v>
      </c>
      <c r="P1097" s="51">
        <v>10500</v>
      </c>
      <c r="Q1097" s="51">
        <v>10500</v>
      </c>
      <c r="R1097" s="51">
        <v>10500</v>
      </c>
      <c r="S1097" s="51">
        <v>10500</v>
      </c>
      <c r="T1097" s="51">
        <v>10500</v>
      </c>
    </row>
    <row r="1098" spans="1:20" s="10" customFormat="1" ht="65.099999999999994" customHeight="1" x14ac:dyDescent="0.3">
      <c r="A1098" s="13">
        <v>1060</v>
      </c>
      <c r="B1098" s="376"/>
      <c r="C1098" s="55" t="s">
        <v>1541</v>
      </c>
      <c r="D1098" s="56" t="s">
        <v>405</v>
      </c>
      <c r="E1098" s="55" t="s">
        <v>1523</v>
      </c>
      <c r="F1098" s="53" t="s">
        <v>378</v>
      </c>
      <c r="G1098" s="376"/>
      <c r="H1098" s="391"/>
      <c r="I1098" s="373"/>
      <c r="J1098" s="389"/>
      <c r="K1098" s="388"/>
      <c r="L1098" s="51">
        <v>13000</v>
      </c>
      <c r="M1098" s="51">
        <v>13000</v>
      </c>
      <c r="N1098" s="51">
        <v>13000</v>
      </c>
      <c r="O1098" s="51">
        <v>13000</v>
      </c>
      <c r="P1098" s="51">
        <v>13000</v>
      </c>
      <c r="Q1098" s="51">
        <v>13000</v>
      </c>
      <c r="R1098" s="51">
        <v>13000</v>
      </c>
      <c r="S1098" s="51">
        <v>13000</v>
      </c>
      <c r="T1098" s="51">
        <v>13000</v>
      </c>
    </row>
    <row r="1099" spans="1:20" s="10" customFormat="1" ht="65.099999999999994" customHeight="1" x14ac:dyDescent="0.3">
      <c r="A1099" s="13">
        <v>1061</v>
      </c>
      <c r="B1099" s="376"/>
      <c r="C1099" s="55" t="s">
        <v>1542</v>
      </c>
      <c r="D1099" s="56" t="s">
        <v>405</v>
      </c>
      <c r="E1099" s="55" t="s">
        <v>1523</v>
      </c>
      <c r="F1099" s="53" t="s">
        <v>1524</v>
      </c>
      <c r="G1099" s="376"/>
      <c r="H1099" s="391"/>
      <c r="I1099" s="373"/>
      <c r="J1099" s="389"/>
      <c r="K1099" s="388"/>
      <c r="L1099" s="51">
        <v>41458.333333333336</v>
      </c>
      <c r="M1099" s="51">
        <v>41458.333333333336</v>
      </c>
      <c r="N1099" s="51">
        <v>41458.333333333336</v>
      </c>
      <c r="O1099" s="51">
        <v>41458.333333333336</v>
      </c>
      <c r="P1099" s="51">
        <v>41458.333333333336</v>
      </c>
      <c r="Q1099" s="51">
        <v>41458.333333333336</v>
      </c>
      <c r="R1099" s="51">
        <v>41458.333333333336</v>
      </c>
      <c r="S1099" s="51">
        <v>41458.333333333336</v>
      </c>
      <c r="T1099" s="51">
        <v>41458.333333333336</v>
      </c>
    </row>
    <row r="1100" spans="1:20" s="10" customFormat="1" ht="65.099999999999994" customHeight="1" x14ac:dyDescent="0.3">
      <c r="A1100" s="13">
        <v>1062</v>
      </c>
      <c r="B1100" s="376"/>
      <c r="C1100" s="55" t="s">
        <v>1543</v>
      </c>
      <c r="D1100" s="56" t="s">
        <v>405</v>
      </c>
      <c r="E1100" s="55" t="s">
        <v>1523</v>
      </c>
      <c r="F1100" s="53" t="s">
        <v>1528</v>
      </c>
      <c r="G1100" s="376"/>
      <c r="H1100" s="391"/>
      <c r="I1100" s="373"/>
      <c r="J1100" s="389"/>
      <c r="K1100" s="388"/>
      <c r="L1100" s="51">
        <v>97619.047619047618</v>
      </c>
      <c r="M1100" s="51">
        <v>97619.047619047618</v>
      </c>
      <c r="N1100" s="51">
        <v>97619.047619047618</v>
      </c>
      <c r="O1100" s="51">
        <v>97619.047619047618</v>
      </c>
      <c r="P1100" s="51">
        <v>97619.047619047618</v>
      </c>
      <c r="Q1100" s="51">
        <v>97619.047619047618</v>
      </c>
      <c r="R1100" s="51">
        <v>97619.047619047618</v>
      </c>
      <c r="S1100" s="51">
        <v>97619.047619047618</v>
      </c>
      <c r="T1100" s="51">
        <v>97619.047619047618</v>
      </c>
    </row>
    <row r="1101" spans="1:20" s="10" customFormat="1" ht="104.25" customHeight="1" x14ac:dyDescent="0.3">
      <c r="A1101" s="13">
        <v>1063</v>
      </c>
      <c r="B1101" s="376"/>
      <c r="C1101" s="55" t="s">
        <v>1544</v>
      </c>
      <c r="D1101" s="56" t="s">
        <v>405</v>
      </c>
      <c r="E1101" s="55" t="s">
        <v>1523</v>
      </c>
      <c r="F1101" s="53" t="s">
        <v>1528</v>
      </c>
      <c r="G1101" s="376"/>
      <c r="H1101" s="391"/>
      <c r="I1101" s="373"/>
      <c r="J1101" s="389"/>
      <c r="K1101" s="388"/>
      <c r="L1101" s="51">
        <v>124761.90476190476</v>
      </c>
      <c r="M1101" s="51">
        <v>124761.90476190476</v>
      </c>
      <c r="N1101" s="51">
        <v>124761.90476190476</v>
      </c>
      <c r="O1101" s="51">
        <v>124761.90476190476</v>
      </c>
      <c r="P1101" s="51">
        <v>124761.90476190476</v>
      </c>
      <c r="Q1101" s="51">
        <v>124761.90476190476</v>
      </c>
      <c r="R1101" s="51">
        <v>124761.90476190476</v>
      </c>
      <c r="S1101" s="51">
        <v>124761.90476190476</v>
      </c>
      <c r="T1101" s="51">
        <v>124761.90476190476</v>
      </c>
    </row>
    <row r="1102" spans="1:20" s="10" customFormat="1" ht="65.099999999999994" customHeight="1" x14ac:dyDescent="0.3">
      <c r="A1102" s="13">
        <v>1064</v>
      </c>
      <c r="B1102" s="376"/>
      <c r="C1102" s="55" t="s">
        <v>1545</v>
      </c>
      <c r="D1102" s="56" t="s">
        <v>405</v>
      </c>
      <c r="E1102" s="55" t="s">
        <v>1523</v>
      </c>
      <c r="F1102" s="53" t="s">
        <v>1528</v>
      </c>
      <c r="G1102" s="376"/>
      <c r="H1102" s="391"/>
      <c r="I1102" s="373"/>
      <c r="J1102" s="389"/>
      <c r="K1102" s="388"/>
      <c r="L1102" s="51">
        <v>98809.523809523816</v>
      </c>
      <c r="M1102" s="51">
        <v>98809.523809523816</v>
      </c>
      <c r="N1102" s="51">
        <v>98809.523809523816</v>
      </c>
      <c r="O1102" s="51">
        <v>98809.523809523816</v>
      </c>
      <c r="P1102" s="51">
        <v>98809.523809523816</v>
      </c>
      <c r="Q1102" s="51">
        <v>98809.523809523816</v>
      </c>
      <c r="R1102" s="51">
        <v>98809.523809523816</v>
      </c>
      <c r="S1102" s="51">
        <v>98809.523809523816</v>
      </c>
      <c r="T1102" s="51">
        <v>98809.523809523816</v>
      </c>
    </row>
    <row r="1103" spans="1:20" s="10" customFormat="1" ht="65.099999999999994" customHeight="1" x14ac:dyDescent="0.3">
      <c r="A1103" s="13">
        <v>1065</v>
      </c>
      <c r="B1103" s="376"/>
      <c r="C1103" s="55" t="s">
        <v>1546</v>
      </c>
      <c r="D1103" s="56" t="s">
        <v>405</v>
      </c>
      <c r="E1103" s="55" t="s">
        <v>1523</v>
      </c>
      <c r="F1103" s="53" t="s">
        <v>1532</v>
      </c>
      <c r="G1103" s="376"/>
      <c r="H1103" s="391"/>
      <c r="I1103" s="373"/>
      <c r="J1103" s="389"/>
      <c r="K1103" s="388"/>
      <c r="L1103" s="51">
        <v>149000</v>
      </c>
      <c r="M1103" s="51">
        <v>149000</v>
      </c>
      <c r="N1103" s="51">
        <v>149000</v>
      </c>
      <c r="O1103" s="51">
        <v>149000</v>
      </c>
      <c r="P1103" s="51">
        <v>149000</v>
      </c>
      <c r="Q1103" s="51">
        <v>149000</v>
      </c>
      <c r="R1103" s="51">
        <v>149000</v>
      </c>
      <c r="S1103" s="51">
        <v>149000</v>
      </c>
      <c r="T1103" s="51">
        <v>149000</v>
      </c>
    </row>
    <row r="1104" spans="1:20" s="10" customFormat="1" ht="65.099999999999994" customHeight="1" x14ac:dyDescent="0.3">
      <c r="A1104" s="13">
        <v>1066</v>
      </c>
      <c r="B1104" s="376"/>
      <c r="C1104" s="55" t="s">
        <v>1547</v>
      </c>
      <c r="D1104" s="56" t="s">
        <v>405</v>
      </c>
      <c r="E1104" s="55" t="s">
        <v>1523</v>
      </c>
      <c r="F1104" s="53" t="s">
        <v>1534</v>
      </c>
      <c r="G1104" s="376"/>
      <c r="H1104" s="391"/>
      <c r="I1104" s="373"/>
      <c r="J1104" s="389"/>
      <c r="K1104" s="388"/>
      <c r="L1104" s="51">
        <v>75869.565217391311</v>
      </c>
      <c r="M1104" s="51">
        <v>75869.565217391311</v>
      </c>
      <c r="N1104" s="51">
        <v>75869.565217391311</v>
      </c>
      <c r="O1104" s="51">
        <v>75869.565217391311</v>
      </c>
      <c r="P1104" s="51">
        <v>75869.565217391311</v>
      </c>
      <c r="Q1104" s="51">
        <v>75869.565217391311</v>
      </c>
      <c r="R1104" s="51">
        <v>75869.565217391311</v>
      </c>
      <c r="S1104" s="51">
        <v>75869.565217391311</v>
      </c>
      <c r="T1104" s="51">
        <v>75869.565217391311</v>
      </c>
    </row>
    <row r="1105" spans="1:20" s="10" customFormat="1" ht="65.099999999999994" customHeight="1" x14ac:dyDescent="0.3">
      <c r="A1105" s="13">
        <v>1067</v>
      </c>
      <c r="B1105" s="376"/>
      <c r="C1105" s="55" t="s">
        <v>1548</v>
      </c>
      <c r="D1105" s="56" t="s">
        <v>405</v>
      </c>
      <c r="E1105" s="55" t="s">
        <v>1523</v>
      </c>
      <c r="F1105" s="53" t="s">
        <v>1536</v>
      </c>
      <c r="G1105" s="376"/>
      <c r="H1105" s="391"/>
      <c r="I1105" s="373"/>
      <c r="J1105" s="389"/>
      <c r="K1105" s="388"/>
      <c r="L1105" s="51">
        <v>106590.90909090909</v>
      </c>
      <c r="M1105" s="51">
        <v>106590.90909090909</v>
      </c>
      <c r="N1105" s="51">
        <v>106590.90909090909</v>
      </c>
      <c r="O1105" s="51">
        <v>106590.90909090909</v>
      </c>
      <c r="P1105" s="51">
        <v>106590.90909090909</v>
      </c>
      <c r="Q1105" s="51">
        <v>106590.90909090909</v>
      </c>
      <c r="R1105" s="51">
        <v>106590.90909090909</v>
      </c>
      <c r="S1105" s="51">
        <v>106590.90909090909</v>
      </c>
      <c r="T1105" s="51">
        <v>106590.90909090909</v>
      </c>
    </row>
    <row r="1106" spans="1:20" s="10" customFormat="1" ht="65.099999999999994" customHeight="1" x14ac:dyDescent="0.3">
      <c r="A1106" s="13">
        <v>1068</v>
      </c>
      <c r="B1106" s="376"/>
      <c r="C1106" s="55" t="s">
        <v>1549</v>
      </c>
      <c r="D1106" s="56" t="s">
        <v>405</v>
      </c>
      <c r="E1106" s="55" t="s">
        <v>1523</v>
      </c>
      <c r="F1106" s="53" t="s">
        <v>1538</v>
      </c>
      <c r="G1106" s="376"/>
      <c r="H1106" s="391"/>
      <c r="I1106" s="373"/>
      <c r="J1106" s="389"/>
      <c r="K1106" s="388"/>
      <c r="L1106" s="51">
        <v>162105.26315789475</v>
      </c>
      <c r="M1106" s="51">
        <v>162105.26315789475</v>
      </c>
      <c r="N1106" s="51">
        <v>162105.26315789475</v>
      </c>
      <c r="O1106" s="51">
        <v>162105.26315789475</v>
      </c>
      <c r="P1106" s="51">
        <v>162105.26315789475</v>
      </c>
      <c r="Q1106" s="51">
        <v>162105.26315789475</v>
      </c>
      <c r="R1106" s="51">
        <v>162105.26315789475</v>
      </c>
      <c r="S1106" s="51">
        <v>162105.26315789475</v>
      </c>
      <c r="T1106" s="51">
        <v>162105.26315789475</v>
      </c>
    </row>
    <row r="1107" spans="1:20" s="10" customFormat="1" ht="65.099999999999994" customHeight="1" x14ac:dyDescent="0.3">
      <c r="A1107" s="13">
        <v>1069</v>
      </c>
      <c r="B1107" s="376"/>
      <c r="C1107" s="55" t="s">
        <v>1550</v>
      </c>
      <c r="D1107" s="56" t="s">
        <v>405</v>
      </c>
      <c r="E1107" s="55" t="s">
        <v>1523</v>
      </c>
      <c r="F1107" s="53" t="s">
        <v>1532</v>
      </c>
      <c r="G1107" s="376"/>
      <c r="H1107" s="391"/>
      <c r="I1107" s="373"/>
      <c r="J1107" s="389"/>
      <c r="K1107" s="388"/>
      <c r="L1107" s="51">
        <v>129750</v>
      </c>
      <c r="M1107" s="51">
        <v>129750</v>
      </c>
      <c r="N1107" s="51">
        <v>129750</v>
      </c>
      <c r="O1107" s="51">
        <v>129750</v>
      </c>
      <c r="P1107" s="51">
        <v>129750</v>
      </c>
      <c r="Q1107" s="51">
        <v>129750</v>
      </c>
      <c r="R1107" s="51">
        <v>129750</v>
      </c>
      <c r="S1107" s="51">
        <v>129750</v>
      </c>
      <c r="T1107" s="51">
        <v>129750</v>
      </c>
    </row>
    <row r="1108" spans="1:20" s="10" customFormat="1" ht="65.099999999999994" customHeight="1" x14ac:dyDescent="0.3">
      <c r="A1108" s="13">
        <v>1070</v>
      </c>
      <c r="B1108" s="376"/>
      <c r="C1108" s="55" t="s">
        <v>1551</v>
      </c>
      <c r="D1108" s="56" t="s">
        <v>405</v>
      </c>
      <c r="E1108" s="55" t="s">
        <v>1523</v>
      </c>
      <c r="F1108" s="53" t="s">
        <v>378</v>
      </c>
      <c r="G1108" s="376"/>
      <c r="H1108" s="391"/>
      <c r="I1108" s="373"/>
      <c r="J1108" s="389"/>
      <c r="K1108" s="388"/>
      <c r="L1108" s="51">
        <v>10500</v>
      </c>
      <c r="M1108" s="51">
        <v>10500</v>
      </c>
      <c r="N1108" s="51">
        <v>10500</v>
      </c>
      <c r="O1108" s="51">
        <v>10500</v>
      </c>
      <c r="P1108" s="51">
        <v>10500</v>
      </c>
      <c r="Q1108" s="51">
        <v>10500</v>
      </c>
      <c r="R1108" s="51">
        <v>10500</v>
      </c>
      <c r="S1108" s="51">
        <v>10500</v>
      </c>
      <c r="T1108" s="51">
        <v>10500</v>
      </c>
    </row>
    <row r="1109" spans="1:20" s="10" customFormat="1" ht="65.099999999999994" customHeight="1" x14ac:dyDescent="0.3">
      <c r="A1109" s="13">
        <v>1071</v>
      </c>
      <c r="B1109" s="376"/>
      <c r="C1109" s="55" t="s">
        <v>1552</v>
      </c>
      <c r="D1109" s="56" t="s">
        <v>405</v>
      </c>
      <c r="E1109" s="55" t="s">
        <v>1523</v>
      </c>
      <c r="F1109" s="53" t="s">
        <v>378</v>
      </c>
      <c r="G1109" s="376"/>
      <c r="H1109" s="391"/>
      <c r="I1109" s="373"/>
      <c r="J1109" s="389"/>
      <c r="K1109" s="388"/>
      <c r="L1109" s="51">
        <v>13000</v>
      </c>
      <c r="M1109" s="51">
        <v>13000</v>
      </c>
      <c r="N1109" s="51">
        <v>13000</v>
      </c>
      <c r="O1109" s="51">
        <v>13000</v>
      </c>
      <c r="P1109" s="51">
        <v>13000</v>
      </c>
      <c r="Q1109" s="51">
        <v>13000</v>
      </c>
      <c r="R1109" s="51">
        <v>13000</v>
      </c>
      <c r="S1109" s="51">
        <v>13000</v>
      </c>
      <c r="T1109" s="51">
        <v>13000</v>
      </c>
    </row>
    <row r="1110" spans="1:20" s="10" customFormat="1" ht="65.099999999999994" customHeight="1" x14ac:dyDescent="0.3">
      <c r="A1110" s="13">
        <v>1072</v>
      </c>
      <c r="B1110" s="376"/>
      <c r="C1110" s="55" t="s">
        <v>391</v>
      </c>
      <c r="D1110" s="56" t="s">
        <v>37</v>
      </c>
      <c r="E1110" s="55" t="s">
        <v>393</v>
      </c>
      <c r="F1110" s="53" t="s">
        <v>394</v>
      </c>
      <c r="G1110" s="376" t="s">
        <v>392</v>
      </c>
      <c r="H1110" s="55" t="s">
        <v>17</v>
      </c>
      <c r="I1110" s="55" t="s">
        <v>395</v>
      </c>
      <c r="J1110" s="389" t="s">
        <v>396</v>
      </c>
      <c r="K1110" s="388" t="s">
        <v>397</v>
      </c>
      <c r="L1110" s="51">
        <v>17000</v>
      </c>
      <c r="M1110" s="51">
        <v>17000</v>
      </c>
      <c r="N1110" s="51">
        <v>18000</v>
      </c>
      <c r="O1110" s="51">
        <v>18000</v>
      </c>
      <c r="P1110" s="51">
        <v>18000</v>
      </c>
      <c r="Q1110" s="51">
        <v>18000</v>
      </c>
      <c r="R1110" s="51">
        <v>18000</v>
      </c>
      <c r="S1110" s="51">
        <v>18000</v>
      </c>
      <c r="T1110" s="51">
        <v>18000</v>
      </c>
    </row>
    <row r="1111" spans="1:20" s="10" customFormat="1" ht="65.099999999999994" customHeight="1" x14ac:dyDescent="0.3">
      <c r="A1111" s="13">
        <v>1073</v>
      </c>
      <c r="B1111" s="376"/>
      <c r="C1111" s="55" t="s">
        <v>398</v>
      </c>
      <c r="D1111" s="61" t="s">
        <v>37</v>
      </c>
      <c r="E1111" s="54" t="s">
        <v>44</v>
      </c>
      <c r="F1111" s="53" t="s">
        <v>394</v>
      </c>
      <c r="G1111" s="376"/>
      <c r="H1111" s="54" t="s">
        <v>44</v>
      </c>
      <c r="I1111" s="54" t="s">
        <v>44</v>
      </c>
      <c r="J1111" s="389"/>
      <c r="K1111" s="388"/>
      <c r="L1111" s="51">
        <v>19000</v>
      </c>
      <c r="M1111" s="51">
        <v>19000</v>
      </c>
      <c r="N1111" s="51">
        <v>20000</v>
      </c>
      <c r="O1111" s="51">
        <v>20000</v>
      </c>
      <c r="P1111" s="51">
        <v>20000</v>
      </c>
      <c r="Q1111" s="51">
        <v>20000</v>
      </c>
      <c r="R1111" s="51">
        <v>20000</v>
      </c>
      <c r="S1111" s="51">
        <v>20000</v>
      </c>
      <c r="T1111" s="51">
        <v>20000</v>
      </c>
    </row>
    <row r="1112" spans="1:20" s="10" customFormat="1" ht="65.099999999999994" customHeight="1" x14ac:dyDescent="0.3">
      <c r="A1112" s="13">
        <v>1074</v>
      </c>
      <c r="B1112" s="376"/>
      <c r="C1112" s="55" t="s">
        <v>399</v>
      </c>
      <c r="D1112" s="61" t="s">
        <v>37</v>
      </c>
      <c r="E1112" s="54" t="s">
        <v>44</v>
      </c>
      <c r="F1112" s="53" t="s">
        <v>400</v>
      </c>
      <c r="G1112" s="376"/>
      <c r="H1112" s="54" t="s">
        <v>44</v>
      </c>
      <c r="I1112" s="54" t="s">
        <v>44</v>
      </c>
      <c r="J1112" s="389"/>
      <c r="K1112" s="388"/>
      <c r="L1112" s="51">
        <v>18000</v>
      </c>
      <c r="M1112" s="51">
        <v>18000</v>
      </c>
      <c r="N1112" s="51">
        <v>19000</v>
      </c>
      <c r="O1112" s="51">
        <v>19000</v>
      </c>
      <c r="P1112" s="51">
        <v>19000</v>
      </c>
      <c r="Q1112" s="51">
        <v>19000</v>
      </c>
      <c r="R1112" s="51">
        <v>19000</v>
      </c>
      <c r="S1112" s="51">
        <v>19000</v>
      </c>
      <c r="T1112" s="51">
        <v>19000</v>
      </c>
    </row>
    <row r="1113" spans="1:20" s="10" customFormat="1" ht="65.099999999999994" customHeight="1" x14ac:dyDescent="0.3">
      <c r="A1113" s="13">
        <v>1075</v>
      </c>
      <c r="B1113" s="376"/>
      <c r="C1113" s="55" t="s">
        <v>401</v>
      </c>
      <c r="D1113" s="61" t="s">
        <v>37</v>
      </c>
      <c r="E1113" s="54" t="s">
        <v>44</v>
      </c>
      <c r="F1113" s="53" t="s">
        <v>402</v>
      </c>
      <c r="G1113" s="376"/>
      <c r="H1113" s="54" t="s">
        <v>44</v>
      </c>
      <c r="I1113" s="54" t="s">
        <v>44</v>
      </c>
      <c r="J1113" s="389"/>
      <c r="K1113" s="388"/>
      <c r="L1113" s="51">
        <v>70000</v>
      </c>
      <c r="M1113" s="51">
        <v>70000</v>
      </c>
      <c r="N1113" s="51">
        <v>71000</v>
      </c>
      <c r="O1113" s="51">
        <v>71000</v>
      </c>
      <c r="P1113" s="51">
        <v>71000</v>
      </c>
      <c r="Q1113" s="51">
        <v>71000</v>
      </c>
      <c r="R1113" s="51">
        <v>71000</v>
      </c>
      <c r="S1113" s="51">
        <v>71000</v>
      </c>
      <c r="T1113" s="51">
        <v>71000</v>
      </c>
    </row>
    <row r="1114" spans="1:20" s="10" customFormat="1" ht="65.099999999999994" customHeight="1" x14ac:dyDescent="0.3">
      <c r="A1114" s="13">
        <v>1076</v>
      </c>
      <c r="B1114" s="376"/>
      <c r="C1114" s="55" t="s">
        <v>403</v>
      </c>
      <c r="D1114" s="61" t="s">
        <v>37</v>
      </c>
      <c r="E1114" s="54" t="s">
        <v>44</v>
      </c>
      <c r="F1114" s="53" t="s">
        <v>404</v>
      </c>
      <c r="G1114" s="376"/>
      <c r="H1114" s="54" t="s">
        <v>44</v>
      </c>
      <c r="I1114" s="54" t="s">
        <v>44</v>
      </c>
      <c r="J1114" s="389"/>
      <c r="K1114" s="388"/>
      <c r="L1114" s="51">
        <v>160000</v>
      </c>
      <c r="M1114" s="51">
        <v>160000</v>
      </c>
      <c r="N1114" s="51">
        <v>161000</v>
      </c>
      <c r="O1114" s="51">
        <v>161000</v>
      </c>
      <c r="P1114" s="51">
        <v>161000</v>
      </c>
      <c r="Q1114" s="51">
        <v>161000</v>
      </c>
      <c r="R1114" s="51">
        <v>161000</v>
      </c>
      <c r="S1114" s="51">
        <v>161000</v>
      </c>
      <c r="T1114" s="51">
        <v>161000</v>
      </c>
    </row>
    <row r="1115" spans="1:20" s="10" customFormat="1" ht="118.5" customHeight="1" x14ac:dyDescent="0.3">
      <c r="A1115" s="13">
        <v>1077</v>
      </c>
      <c r="B1115" s="376"/>
      <c r="C1115" s="55" t="s">
        <v>1198</v>
      </c>
      <c r="D1115" s="61" t="s">
        <v>1194</v>
      </c>
      <c r="E1115" s="54" t="s">
        <v>1199</v>
      </c>
      <c r="F1115" s="53" t="s">
        <v>1261</v>
      </c>
      <c r="G1115" s="390" t="s">
        <v>2534</v>
      </c>
      <c r="H1115" s="54" t="s">
        <v>1131</v>
      </c>
      <c r="I1115" s="54" t="s">
        <v>1132</v>
      </c>
      <c r="J1115" s="392" t="s">
        <v>1268</v>
      </c>
      <c r="K1115" s="53"/>
      <c r="L1115" s="51">
        <v>22847.272727272728</v>
      </c>
      <c r="M1115" s="51">
        <v>22847.272727272728</v>
      </c>
      <c r="N1115" s="51">
        <v>27416.727272727272</v>
      </c>
      <c r="O1115" s="51">
        <v>27416.727272727272</v>
      </c>
      <c r="P1115" s="51">
        <v>27416.727272727272</v>
      </c>
      <c r="Q1115" s="51">
        <v>27416.727272727272</v>
      </c>
      <c r="R1115" s="51">
        <v>27416.727272727272</v>
      </c>
      <c r="S1115" s="51">
        <v>27416.727272727272</v>
      </c>
      <c r="T1115" s="51">
        <v>27416.727272727272</v>
      </c>
    </row>
    <row r="1116" spans="1:20" s="10" customFormat="1" ht="65.099999999999994" customHeight="1" x14ac:dyDescent="0.3">
      <c r="A1116" s="13">
        <v>1078</v>
      </c>
      <c r="B1116" s="376"/>
      <c r="C1116" s="55" t="s">
        <v>1198</v>
      </c>
      <c r="D1116" s="61" t="s">
        <v>37</v>
      </c>
      <c r="E1116" s="54" t="s">
        <v>44</v>
      </c>
      <c r="F1116" s="53" t="s">
        <v>1260</v>
      </c>
      <c r="G1116" s="390"/>
      <c r="H1116" s="54" t="s">
        <v>44</v>
      </c>
      <c r="I1116" s="54" t="s">
        <v>44</v>
      </c>
      <c r="J1116" s="392"/>
      <c r="K1116" s="53"/>
      <c r="L1116" s="51">
        <v>25000.909090909092</v>
      </c>
      <c r="M1116" s="51">
        <v>25000.909090909092</v>
      </c>
      <c r="N1116" s="51">
        <v>30001.090909090908</v>
      </c>
      <c r="O1116" s="51">
        <v>30001.090909090908</v>
      </c>
      <c r="P1116" s="51">
        <v>30001.090909090908</v>
      </c>
      <c r="Q1116" s="51">
        <v>30001.090909090908</v>
      </c>
      <c r="R1116" s="51">
        <v>30001.090909090908</v>
      </c>
      <c r="S1116" s="51">
        <v>30001.090909090908</v>
      </c>
      <c r="T1116" s="51">
        <v>30001.090909090908</v>
      </c>
    </row>
    <row r="1117" spans="1:20" s="10" customFormat="1" ht="65.099999999999994" customHeight="1" x14ac:dyDescent="0.3">
      <c r="A1117" s="13">
        <v>1079</v>
      </c>
      <c r="B1117" s="376"/>
      <c r="C1117" s="55" t="s">
        <v>1198</v>
      </c>
      <c r="D1117" s="61" t="s">
        <v>37</v>
      </c>
      <c r="E1117" s="54" t="s">
        <v>44</v>
      </c>
      <c r="F1117" s="53" t="s">
        <v>1200</v>
      </c>
      <c r="G1117" s="390"/>
      <c r="H1117" s="54" t="s">
        <v>44</v>
      </c>
      <c r="I1117" s="54" t="s">
        <v>44</v>
      </c>
      <c r="J1117" s="392"/>
      <c r="K1117" s="53"/>
      <c r="L1117" s="51">
        <v>77156.363636363632</v>
      </c>
      <c r="M1117" s="51">
        <v>77156.363636363632</v>
      </c>
      <c r="N1117" s="51">
        <v>92587.636363636353</v>
      </c>
      <c r="O1117" s="51">
        <v>92587.636363636353</v>
      </c>
      <c r="P1117" s="51">
        <v>92587.636363636353</v>
      </c>
      <c r="Q1117" s="51">
        <v>92587.636363636353</v>
      </c>
      <c r="R1117" s="51">
        <v>92587.636363636353</v>
      </c>
      <c r="S1117" s="51">
        <v>92587.636363636353</v>
      </c>
      <c r="T1117" s="51">
        <v>92587.636363636353</v>
      </c>
    </row>
    <row r="1118" spans="1:20" s="10" customFormat="1" ht="65.099999999999994" customHeight="1" x14ac:dyDescent="0.3">
      <c r="A1118" s="13">
        <v>1080</v>
      </c>
      <c r="B1118" s="376"/>
      <c r="C1118" s="55" t="s">
        <v>1198</v>
      </c>
      <c r="D1118" s="61" t="s">
        <v>37</v>
      </c>
      <c r="E1118" s="54" t="s">
        <v>44</v>
      </c>
      <c r="F1118" s="53" t="s">
        <v>1201</v>
      </c>
      <c r="G1118" s="390"/>
      <c r="H1118" s="54" t="s">
        <v>44</v>
      </c>
      <c r="I1118" s="54" t="s">
        <v>44</v>
      </c>
      <c r="J1118" s="392"/>
      <c r="K1118" s="53"/>
      <c r="L1118" s="51">
        <v>22847.272727272699</v>
      </c>
      <c r="M1118" s="51">
        <v>22847.272727272699</v>
      </c>
      <c r="N1118" s="51">
        <v>27416.727272727239</v>
      </c>
      <c r="O1118" s="51">
        <v>27416.727272727239</v>
      </c>
      <c r="P1118" s="51">
        <v>27416.727272727239</v>
      </c>
      <c r="Q1118" s="51">
        <v>27416.727272727239</v>
      </c>
      <c r="R1118" s="51">
        <v>27416.727272727239</v>
      </c>
      <c r="S1118" s="51">
        <v>27416.727272727239</v>
      </c>
      <c r="T1118" s="51">
        <v>27416.727272727239</v>
      </c>
    </row>
    <row r="1119" spans="1:20" s="10" customFormat="1" ht="65.099999999999994" customHeight="1" x14ac:dyDescent="0.3">
      <c r="A1119" s="13">
        <v>1081</v>
      </c>
      <c r="B1119" s="376"/>
      <c r="C1119" s="55" t="s">
        <v>1464</v>
      </c>
      <c r="D1119" s="61" t="s">
        <v>37</v>
      </c>
      <c r="E1119" s="54" t="s">
        <v>1465</v>
      </c>
      <c r="F1119" s="53" t="s">
        <v>390</v>
      </c>
      <c r="G1119" s="390" t="s">
        <v>2135</v>
      </c>
      <c r="H1119" s="391" t="s">
        <v>17</v>
      </c>
      <c r="I1119" s="391"/>
      <c r="J1119" s="392" t="s">
        <v>396</v>
      </c>
      <c r="K1119" s="53"/>
      <c r="L1119" s="51">
        <v>12425</v>
      </c>
      <c r="M1119" s="51">
        <v>12425</v>
      </c>
      <c r="N1119" s="51">
        <v>12425</v>
      </c>
      <c r="O1119" s="51">
        <v>12425</v>
      </c>
      <c r="P1119" s="51">
        <v>12425</v>
      </c>
      <c r="Q1119" s="51">
        <v>12425</v>
      </c>
      <c r="R1119" s="51">
        <v>12425</v>
      </c>
      <c r="S1119" s="51">
        <v>12425</v>
      </c>
      <c r="T1119" s="51">
        <v>12425</v>
      </c>
    </row>
    <row r="1120" spans="1:20" s="10" customFormat="1" ht="65.099999999999994" customHeight="1" x14ac:dyDescent="0.3">
      <c r="A1120" s="13">
        <v>1082</v>
      </c>
      <c r="B1120" s="376"/>
      <c r="C1120" s="55" t="s">
        <v>1466</v>
      </c>
      <c r="D1120" s="61" t="s">
        <v>37</v>
      </c>
      <c r="E1120" s="54" t="s">
        <v>1467</v>
      </c>
      <c r="F1120" s="53" t="s">
        <v>390</v>
      </c>
      <c r="G1120" s="390"/>
      <c r="H1120" s="391"/>
      <c r="I1120" s="391"/>
      <c r="J1120" s="392"/>
      <c r="K1120" s="53"/>
      <c r="L1120" s="51">
        <v>9000</v>
      </c>
      <c r="M1120" s="51">
        <v>9000</v>
      </c>
      <c r="N1120" s="51">
        <v>9000</v>
      </c>
      <c r="O1120" s="51">
        <v>9000</v>
      </c>
      <c r="P1120" s="51">
        <v>9000</v>
      </c>
      <c r="Q1120" s="51">
        <v>9000</v>
      </c>
      <c r="R1120" s="51">
        <v>9000</v>
      </c>
      <c r="S1120" s="51">
        <v>9000</v>
      </c>
      <c r="T1120" s="51">
        <v>9000</v>
      </c>
    </row>
    <row r="1121" spans="1:20" s="10" customFormat="1" ht="65.099999999999994" customHeight="1" x14ac:dyDescent="0.3">
      <c r="A1121" s="13">
        <v>1083</v>
      </c>
      <c r="B1121" s="376"/>
      <c r="C1121" s="55" t="s">
        <v>1468</v>
      </c>
      <c r="D1121" s="61" t="s">
        <v>352</v>
      </c>
      <c r="E1121" s="54" t="s">
        <v>1469</v>
      </c>
      <c r="F1121" s="53" t="s">
        <v>1470</v>
      </c>
      <c r="G1121" s="390"/>
      <c r="H1121" s="391"/>
      <c r="I1121" s="391"/>
      <c r="J1121" s="392"/>
      <c r="K1121" s="53"/>
      <c r="L1121" s="51">
        <v>182540</v>
      </c>
      <c r="M1121" s="51">
        <v>182540</v>
      </c>
      <c r="N1121" s="51">
        <v>182540</v>
      </c>
      <c r="O1121" s="51">
        <v>182540</v>
      </c>
      <c r="P1121" s="51">
        <v>182540</v>
      </c>
      <c r="Q1121" s="51">
        <v>182540</v>
      </c>
      <c r="R1121" s="51">
        <v>182540</v>
      </c>
      <c r="S1121" s="51">
        <v>182540</v>
      </c>
      <c r="T1121" s="51">
        <v>182540</v>
      </c>
    </row>
    <row r="1122" spans="1:20" s="10" customFormat="1" ht="65.099999999999994" customHeight="1" x14ac:dyDescent="0.3">
      <c r="A1122" s="13">
        <v>1084</v>
      </c>
      <c r="B1122" s="376"/>
      <c r="C1122" s="55" t="s">
        <v>1471</v>
      </c>
      <c r="D1122" s="61" t="s">
        <v>352</v>
      </c>
      <c r="E1122" s="54" t="s">
        <v>1472</v>
      </c>
      <c r="F1122" s="53" t="s">
        <v>1473</v>
      </c>
      <c r="G1122" s="390"/>
      <c r="H1122" s="391"/>
      <c r="I1122" s="391"/>
      <c r="J1122" s="392"/>
      <c r="K1122" s="53"/>
      <c r="L1122" s="51">
        <v>94458</v>
      </c>
      <c r="M1122" s="51">
        <v>94458</v>
      </c>
      <c r="N1122" s="51">
        <v>94458</v>
      </c>
      <c r="O1122" s="51">
        <v>94458</v>
      </c>
      <c r="P1122" s="51">
        <v>94458</v>
      </c>
      <c r="Q1122" s="51">
        <v>94458</v>
      </c>
      <c r="R1122" s="51">
        <v>94458</v>
      </c>
      <c r="S1122" s="51">
        <v>94458</v>
      </c>
      <c r="T1122" s="51">
        <v>94458</v>
      </c>
    </row>
    <row r="1123" spans="1:20" s="10" customFormat="1" ht="65.099999999999994" customHeight="1" x14ac:dyDescent="0.3">
      <c r="A1123" s="13">
        <v>1085</v>
      </c>
      <c r="B1123" s="376"/>
      <c r="C1123" s="55" t="s">
        <v>1474</v>
      </c>
      <c r="D1123" s="61" t="s">
        <v>352</v>
      </c>
      <c r="E1123" s="54" t="s">
        <v>1475</v>
      </c>
      <c r="F1123" s="53" t="s">
        <v>1470</v>
      </c>
      <c r="G1123" s="390"/>
      <c r="H1123" s="391"/>
      <c r="I1123" s="391"/>
      <c r="J1123" s="392"/>
      <c r="K1123" s="53"/>
      <c r="L1123" s="51">
        <v>220000</v>
      </c>
      <c r="M1123" s="51">
        <v>220000</v>
      </c>
      <c r="N1123" s="51">
        <v>220000</v>
      </c>
      <c r="O1123" s="51">
        <v>220000</v>
      </c>
      <c r="P1123" s="51">
        <v>220000</v>
      </c>
      <c r="Q1123" s="51">
        <v>220000</v>
      </c>
      <c r="R1123" s="51">
        <v>220000</v>
      </c>
      <c r="S1123" s="51">
        <v>220000</v>
      </c>
      <c r="T1123" s="51">
        <v>220000</v>
      </c>
    </row>
    <row r="1124" spans="1:20" s="10" customFormat="1" ht="65.099999999999994" customHeight="1" x14ac:dyDescent="0.3">
      <c r="A1124" s="13">
        <v>1086</v>
      </c>
      <c r="B1124" s="376"/>
      <c r="C1124" s="55" t="s">
        <v>1476</v>
      </c>
      <c r="D1124" s="61" t="s">
        <v>352</v>
      </c>
      <c r="E1124" s="54" t="s">
        <v>1477</v>
      </c>
      <c r="F1124" s="53" t="s">
        <v>1473</v>
      </c>
      <c r="G1124" s="390"/>
      <c r="H1124" s="391"/>
      <c r="I1124" s="391"/>
      <c r="J1124" s="392"/>
      <c r="K1124" s="53"/>
      <c r="L1124" s="51">
        <v>147714</v>
      </c>
      <c r="M1124" s="51">
        <v>147714</v>
      </c>
      <c r="N1124" s="51">
        <v>147714</v>
      </c>
      <c r="O1124" s="51">
        <v>147714</v>
      </c>
      <c r="P1124" s="51">
        <v>147714</v>
      </c>
      <c r="Q1124" s="51">
        <v>147714</v>
      </c>
      <c r="R1124" s="51">
        <v>147714</v>
      </c>
      <c r="S1124" s="51">
        <v>147714</v>
      </c>
      <c r="T1124" s="51">
        <v>147714</v>
      </c>
    </row>
    <row r="1125" spans="1:20" s="10" customFormat="1" ht="65.099999999999994" customHeight="1" x14ac:dyDescent="0.3">
      <c r="A1125" s="13">
        <v>1087</v>
      </c>
      <c r="B1125" s="376"/>
      <c r="C1125" s="55" t="s">
        <v>1478</v>
      </c>
      <c r="D1125" s="61" t="s">
        <v>352</v>
      </c>
      <c r="E1125" s="54" t="s">
        <v>52</v>
      </c>
      <c r="F1125" s="53" t="s">
        <v>1470</v>
      </c>
      <c r="G1125" s="390"/>
      <c r="H1125" s="391"/>
      <c r="I1125" s="391"/>
      <c r="J1125" s="392"/>
      <c r="K1125" s="53"/>
      <c r="L1125" s="51">
        <v>118564</v>
      </c>
      <c r="M1125" s="51">
        <v>118564</v>
      </c>
      <c r="N1125" s="51">
        <v>118564</v>
      </c>
      <c r="O1125" s="51">
        <v>118564</v>
      </c>
      <c r="P1125" s="51">
        <v>118564</v>
      </c>
      <c r="Q1125" s="51">
        <v>118564</v>
      </c>
      <c r="R1125" s="51">
        <v>118564</v>
      </c>
      <c r="S1125" s="51">
        <v>118564</v>
      </c>
      <c r="T1125" s="51">
        <v>118564</v>
      </c>
    </row>
    <row r="1126" spans="1:20" s="10" customFormat="1" ht="65.099999999999994" customHeight="1" x14ac:dyDescent="0.3">
      <c r="A1126" s="13">
        <v>1088</v>
      </c>
      <c r="B1126" s="376"/>
      <c r="C1126" s="55" t="s">
        <v>1479</v>
      </c>
      <c r="D1126" s="61" t="s">
        <v>352</v>
      </c>
      <c r="E1126" s="54" t="s">
        <v>52</v>
      </c>
      <c r="F1126" s="53" t="s">
        <v>1473</v>
      </c>
      <c r="G1126" s="390"/>
      <c r="H1126" s="391"/>
      <c r="I1126" s="391"/>
      <c r="J1126" s="392"/>
      <c r="K1126" s="53"/>
      <c r="L1126" s="51">
        <v>80521</v>
      </c>
      <c r="M1126" s="51">
        <v>80521</v>
      </c>
      <c r="N1126" s="51">
        <v>80521</v>
      </c>
      <c r="O1126" s="51">
        <v>80521</v>
      </c>
      <c r="P1126" s="51">
        <v>80521</v>
      </c>
      <c r="Q1126" s="51">
        <v>80521</v>
      </c>
      <c r="R1126" s="51">
        <v>80521</v>
      </c>
      <c r="S1126" s="51">
        <v>80521</v>
      </c>
      <c r="T1126" s="51">
        <v>80521</v>
      </c>
    </row>
    <row r="1127" spans="1:20" s="10" customFormat="1" ht="65.099999999999994" customHeight="1" x14ac:dyDescent="0.3">
      <c r="A1127" s="13">
        <v>1089</v>
      </c>
      <c r="B1127" s="376"/>
      <c r="C1127" s="55" t="s">
        <v>1480</v>
      </c>
      <c r="D1127" s="61" t="s">
        <v>352</v>
      </c>
      <c r="E1127" s="54" t="s">
        <v>52</v>
      </c>
      <c r="F1127" s="53" t="s">
        <v>1470</v>
      </c>
      <c r="G1127" s="390"/>
      <c r="H1127" s="391"/>
      <c r="I1127" s="391"/>
      <c r="J1127" s="392"/>
      <c r="K1127" s="53"/>
      <c r="L1127" s="51">
        <v>105000</v>
      </c>
      <c r="M1127" s="51">
        <v>105000</v>
      </c>
      <c r="N1127" s="51">
        <v>105000</v>
      </c>
      <c r="O1127" s="51">
        <v>105000</v>
      </c>
      <c r="P1127" s="51">
        <v>105000</v>
      </c>
      <c r="Q1127" s="51">
        <v>105000</v>
      </c>
      <c r="R1127" s="51">
        <v>105000</v>
      </c>
      <c r="S1127" s="51">
        <v>105000</v>
      </c>
      <c r="T1127" s="51">
        <v>105000</v>
      </c>
    </row>
    <row r="1128" spans="1:20" s="10" customFormat="1" ht="65.099999999999994" customHeight="1" x14ac:dyDescent="0.3">
      <c r="A1128" s="13">
        <v>1090</v>
      </c>
      <c r="B1128" s="376"/>
      <c r="C1128" s="55" t="s">
        <v>1481</v>
      </c>
      <c r="D1128" s="61" t="s">
        <v>352</v>
      </c>
      <c r="E1128" s="54" t="s">
        <v>52</v>
      </c>
      <c r="F1128" s="53" t="s">
        <v>1470</v>
      </c>
      <c r="G1128" s="390"/>
      <c r="H1128" s="391"/>
      <c r="I1128" s="391"/>
      <c r="J1128" s="392"/>
      <c r="K1128" s="53"/>
      <c r="L1128" s="51">
        <v>166889</v>
      </c>
      <c r="M1128" s="51">
        <v>166889</v>
      </c>
      <c r="N1128" s="51">
        <v>166889</v>
      </c>
      <c r="O1128" s="51">
        <v>166889</v>
      </c>
      <c r="P1128" s="51">
        <v>166889</v>
      </c>
      <c r="Q1128" s="51">
        <v>166889</v>
      </c>
      <c r="R1128" s="51">
        <v>166889</v>
      </c>
      <c r="S1128" s="51">
        <v>166889</v>
      </c>
      <c r="T1128" s="51">
        <v>166889</v>
      </c>
    </row>
    <row r="1129" spans="1:20" s="10" customFormat="1" ht="65.099999999999994" customHeight="1" x14ac:dyDescent="0.3">
      <c r="A1129" s="13">
        <v>1091</v>
      </c>
      <c r="B1129" s="376"/>
      <c r="C1129" s="55" t="s">
        <v>1482</v>
      </c>
      <c r="D1129" s="61" t="s">
        <v>352</v>
      </c>
      <c r="E1129" s="54" t="s">
        <v>52</v>
      </c>
      <c r="F1129" s="53" t="s">
        <v>1470</v>
      </c>
      <c r="G1129" s="390"/>
      <c r="H1129" s="391"/>
      <c r="I1129" s="391"/>
      <c r="J1129" s="392"/>
      <c r="K1129" s="53"/>
      <c r="L1129" s="51">
        <v>148000</v>
      </c>
      <c r="M1129" s="51">
        <v>148000</v>
      </c>
      <c r="N1129" s="51">
        <v>148000</v>
      </c>
      <c r="O1129" s="51">
        <v>148000</v>
      </c>
      <c r="P1129" s="51">
        <v>148000</v>
      </c>
      <c r="Q1129" s="51">
        <v>148000</v>
      </c>
      <c r="R1129" s="51">
        <v>148000</v>
      </c>
      <c r="S1129" s="51">
        <v>148000</v>
      </c>
      <c r="T1129" s="51">
        <v>148000</v>
      </c>
    </row>
    <row r="1130" spans="1:20" s="10" customFormat="1" ht="65.099999999999994" customHeight="1" x14ac:dyDescent="0.3">
      <c r="A1130" s="13">
        <v>1092</v>
      </c>
      <c r="B1130" s="376"/>
      <c r="C1130" s="55" t="s">
        <v>1483</v>
      </c>
      <c r="D1130" s="61" t="s">
        <v>37</v>
      </c>
      <c r="E1130" s="54" t="s">
        <v>52</v>
      </c>
      <c r="F1130" s="53" t="s">
        <v>1454</v>
      </c>
      <c r="G1130" s="390"/>
      <c r="H1130" s="391"/>
      <c r="I1130" s="391"/>
      <c r="J1130" s="392"/>
      <c r="K1130" s="53"/>
      <c r="L1130" s="51">
        <v>193000</v>
      </c>
      <c r="M1130" s="51">
        <v>193000</v>
      </c>
      <c r="N1130" s="51">
        <v>193000</v>
      </c>
      <c r="O1130" s="51">
        <v>193000</v>
      </c>
      <c r="P1130" s="51">
        <v>193000</v>
      </c>
      <c r="Q1130" s="51">
        <v>193000</v>
      </c>
      <c r="R1130" s="51">
        <v>193000</v>
      </c>
      <c r="S1130" s="51">
        <v>193000</v>
      </c>
      <c r="T1130" s="51">
        <v>193000</v>
      </c>
    </row>
    <row r="1131" spans="1:20" s="10" customFormat="1" ht="65.099999999999994" customHeight="1" x14ac:dyDescent="0.3">
      <c r="A1131" s="13">
        <v>1093</v>
      </c>
      <c r="B1131" s="376"/>
      <c r="C1131" s="55" t="s">
        <v>1852</v>
      </c>
      <c r="D1131" s="61" t="s">
        <v>352</v>
      </c>
      <c r="E1131" s="54" t="s">
        <v>1513</v>
      </c>
      <c r="F1131" s="53" t="s">
        <v>1470</v>
      </c>
      <c r="G1131" s="390" t="s">
        <v>1843</v>
      </c>
      <c r="H1131" s="391" t="s">
        <v>17</v>
      </c>
      <c r="I1131" s="391" t="s">
        <v>1844</v>
      </c>
      <c r="J1131" s="392" t="s">
        <v>396</v>
      </c>
      <c r="K1131" s="388" t="s">
        <v>1845</v>
      </c>
      <c r="L1131" s="51">
        <v>2675000</v>
      </c>
      <c r="M1131" s="51">
        <v>2675000</v>
      </c>
      <c r="N1131" s="51">
        <v>2675000</v>
      </c>
      <c r="O1131" s="51">
        <v>2675000</v>
      </c>
      <c r="P1131" s="51">
        <v>2675000</v>
      </c>
      <c r="Q1131" s="51">
        <v>2675000</v>
      </c>
      <c r="R1131" s="51">
        <v>2675000</v>
      </c>
      <c r="S1131" s="51">
        <v>2675000</v>
      </c>
      <c r="T1131" s="51">
        <v>2675000</v>
      </c>
    </row>
    <row r="1132" spans="1:20" s="10" customFormat="1" ht="65.099999999999994" customHeight="1" x14ac:dyDescent="0.3">
      <c r="A1132" s="13">
        <v>1094</v>
      </c>
      <c r="B1132" s="376"/>
      <c r="C1132" s="55" t="s">
        <v>1853</v>
      </c>
      <c r="D1132" s="61" t="s">
        <v>352</v>
      </c>
      <c r="E1132" s="54" t="s">
        <v>1513</v>
      </c>
      <c r="F1132" s="53" t="s">
        <v>1847</v>
      </c>
      <c r="G1132" s="390"/>
      <c r="H1132" s="391"/>
      <c r="I1132" s="391"/>
      <c r="J1132" s="392"/>
      <c r="K1132" s="388"/>
      <c r="L1132" s="51">
        <v>3789000</v>
      </c>
      <c r="M1132" s="51">
        <v>3789000</v>
      </c>
      <c r="N1132" s="51">
        <v>3789000</v>
      </c>
      <c r="O1132" s="51">
        <v>3789000</v>
      </c>
      <c r="P1132" s="51">
        <v>3789000</v>
      </c>
      <c r="Q1132" s="51">
        <v>3789000</v>
      </c>
      <c r="R1132" s="51">
        <v>3789000</v>
      </c>
      <c r="S1132" s="51">
        <v>3789000</v>
      </c>
      <c r="T1132" s="51">
        <v>3789000</v>
      </c>
    </row>
    <row r="1133" spans="1:20" s="10" customFormat="1" ht="65.099999999999994" customHeight="1" x14ac:dyDescent="0.3">
      <c r="A1133" s="13">
        <v>1095</v>
      </c>
      <c r="B1133" s="376"/>
      <c r="C1133" s="55" t="s">
        <v>1854</v>
      </c>
      <c r="D1133" s="61" t="s">
        <v>352</v>
      </c>
      <c r="E1133" s="391" t="s">
        <v>52</v>
      </c>
      <c r="F1133" s="53" t="s">
        <v>1848</v>
      </c>
      <c r="G1133" s="390"/>
      <c r="H1133" s="391"/>
      <c r="I1133" s="391"/>
      <c r="J1133" s="392"/>
      <c r="K1133" s="388"/>
      <c r="L1133" s="51">
        <v>2252000</v>
      </c>
      <c r="M1133" s="51">
        <v>2252000</v>
      </c>
      <c r="N1133" s="51">
        <v>2252000</v>
      </c>
      <c r="O1133" s="51">
        <v>2252000</v>
      </c>
      <c r="P1133" s="51">
        <v>2252000</v>
      </c>
      <c r="Q1133" s="51">
        <v>2252000</v>
      </c>
      <c r="R1133" s="51">
        <v>2252000</v>
      </c>
      <c r="S1133" s="51">
        <v>2252000</v>
      </c>
      <c r="T1133" s="51">
        <v>2252000</v>
      </c>
    </row>
    <row r="1134" spans="1:20" s="10" customFormat="1" ht="65.099999999999994" customHeight="1" x14ac:dyDescent="0.3">
      <c r="A1134" s="13">
        <v>1096</v>
      </c>
      <c r="B1134" s="376"/>
      <c r="C1134" s="55" t="s">
        <v>1855</v>
      </c>
      <c r="D1134" s="61" t="s">
        <v>352</v>
      </c>
      <c r="E1134" s="391"/>
      <c r="F1134" s="53" t="s">
        <v>1849</v>
      </c>
      <c r="G1134" s="390"/>
      <c r="H1134" s="391"/>
      <c r="I1134" s="391"/>
      <c r="J1134" s="392"/>
      <c r="K1134" s="388"/>
      <c r="L1134" s="51">
        <v>1962000</v>
      </c>
      <c r="M1134" s="51">
        <v>1962000</v>
      </c>
      <c r="N1134" s="51">
        <v>1962000</v>
      </c>
      <c r="O1134" s="51">
        <v>1962000</v>
      </c>
      <c r="P1134" s="51">
        <v>1962000</v>
      </c>
      <c r="Q1134" s="51">
        <v>1962000</v>
      </c>
      <c r="R1134" s="51">
        <v>1962000</v>
      </c>
      <c r="S1134" s="51">
        <v>1962000</v>
      </c>
      <c r="T1134" s="51">
        <v>1962000</v>
      </c>
    </row>
    <row r="1135" spans="1:20" s="10" customFormat="1" ht="65.099999999999994" customHeight="1" x14ac:dyDescent="0.3">
      <c r="A1135" s="13">
        <v>1097</v>
      </c>
      <c r="B1135" s="376"/>
      <c r="C1135" s="55" t="s">
        <v>1856</v>
      </c>
      <c r="D1135" s="61" t="s">
        <v>352</v>
      </c>
      <c r="E1135" s="391"/>
      <c r="F1135" s="53" t="s">
        <v>1850</v>
      </c>
      <c r="G1135" s="390"/>
      <c r="H1135" s="391"/>
      <c r="I1135" s="391"/>
      <c r="J1135" s="392"/>
      <c r="K1135" s="388"/>
      <c r="L1135" s="51">
        <v>1015000</v>
      </c>
      <c r="M1135" s="51">
        <v>1015000</v>
      </c>
      <c r="N1135" s="51">
        <v>1015000</v>
      </c>
      <c r="O1135" s="51">
        <v>1015000</v>
      </c>
      <c r="P1135" s="51">
        <v>1015000</v>
      </c>
      <c r="Q1135" s="51">
        <v>1015000</v>
      </c>
      <c r="R1135" s="51">
        <v>1015000</v>
      </c>
      <c r="S1135" s="51">
        <v>1015000</v>
      </c>
      <c r="T1135" s="51">
        <v>1015000</v>
      </c>
    </row>
    <row r="1136" spans="1:20" s="10" customFormat="1" ht="65.099999999999994" customHeight="1" x14ac:dyDescent="0.3">
      <c r="A1136" s="13">
        <v>1098</v>
      </c>
      <c r="B1136" s="376"/>
      <c r="C1136" s="55" t="s">
        <v>1857</v>
      </c>
      <c r="D1136" s="61" t="s">
        <v>352</v>
      </c>
      <c r="E1136" s="391"/>
      <c r="F1136" s="53" t="s">
        <v>1851</v>
      </c>
      <c r="G1136" s="390"/>
      <c r="H1136" s="391"/>
      <c r="I1136" s="391"/>
      <c r="J1136" s="392"/>
      <c r="K1136" s="388"/>
      <c r="L1136" s="51">
        <v>2909000</v>
      </c>
      <c r="M1136" s="51">
        <v>2909000</v>
      </c>
      <c r="N1136" s="51">
        <v>2909000</v>
      </c>
      <c r="O1136" s="51">
        <v>2909000</v>
      </c>
      <c r="P1136" s="51">
        <v>2909000</v>
      </c>
      <c r="Q1136" s="51">
        <v>2909000</v>
      </c>
      <c r="R1136" s="51">
        <v>2909000</v>
      </c>
      <c r="S1136" s="51">
        <v>2909000</v>
      </c>
      <c r="T1136" s="51">
        <v>2909000</v>
      </c>
    </row>
    <row r="1137" spans="1:20" s="10" customFormat="1" ht="65.099999999999994" customHeight="1" x14ac:dyDescent="0.3">
      <c r="A1137" s="13">
        <v>1099</v>
      </c>
      <c r="B1137" s="376"/>
      <c r="C1137" s="55" t="s">
        <v>1846</v>
      </c>
      <c r="D1137" s="61" t="s">
        <v>37</v>
      </c>
      <c r="E1137" s="54" t="s">
        <v>313</v>
      </c>
      <c r="F1137" s="53" t="s">
        <v>390</v>
      </c>
      <c r="G1137" s="390"/>
      <c r="H1137" s="391"/>
      <c r="I1137" s="391"/>
      <c r="J1137" s="392"/>
      <c r="K1137" s="388"/>
      <c r="L1137" s="51">
        <v>462000</v>
      </c>
      <c r="M1137" s="51">
        <v>462000</v>
      </c>
      <c r="N1137" s="51">
        <v>462000</v>
      </c>
      <c r="O1137" s="51">
        <v>462000</v>
      </c>
      <c r="P1137" s="51">
        <v>462000</v>
      </c>
      <c r="Q1137" s="51">
        <v>462000</v>
      </c>
      <c r="R1137" s="51">
        <v>462000</v>
      </c>
      <c r="S1137" s="51">
        <v>462000</v>
      </c>
      <c r="T1137" s="51">
        <v>462000</v>
      </c>
    </row>
    <row r="1138" spans="1:20" s="10" customFormat="1" ht="65.099999999999994" customHeight="1" x14ac:dyDescent="0.3">
      <c r="A1138" s="13">
        <v>1100</v>
      </c>
      <c r="B1138" s="376"/>
      <c r="C1138" s="55" t="s">
        <v>1863</v>
      </c>
      <c r="D1138" s="61" t="s">
        <v>37</v>
      </c>
      <c r="E1138" s="54" t="s">
        <v>313</v>
      </c>
      <c r="F1138" s="53" t="s">
        <v>1873</v>
      </c>
      <c r="G1138" s="401" t="s">
        <v>1883</v>
      </c>
      <c r="H1138" s="391" t="s">
        <v>17</v>
      </c>
      <c r="I1138" s="391"/>
      <c r="J1138" s="392" t="s">
        <v>396</v>
      </c>
      <c r="K1138" s="53"/>
      <c r="L1138" s="51">
        <v>453636.36363636359</v>
      </c>
      <c r="M1138" s="51">
        <v>453636.36363636359</v>
      </c>
      <c r="N1138" s="51">
        <v>453636.36363636359</v>
      </c>
      <c r="O1138" s="51">
        <v>453636.36363636359</v>
      </c>
      <c r="P1138" s="51">
        <v>453636.36363636359</v>
      </c>
      <c r="Q1138" s="51">
        <v>453636.36363636359</v>
      </c>
      <c r="R1138" s="51">
        <v>453636.36363636359</v>
      </c>
      <c r="S1138" s="51">
        <v>453636.36363636359</v>
      </c>
      <c r="T1138" s="51">
        <v>453636.36363636359</v>
      </c>
    </row>
    <row r="1139" spans="1:20" s="10" customFormat="1" ht="65.099999999999994" customHeight="1" x14ac:dyDescent="0.3">
      <c r="A1139" s="13">
        <v>1101</v>
      </c>
      <c r="B1139" s="376"/>
      <c r="C1139" s="55" t="s">
        <v>1864</v>
      </c>
      <c r="D1139" s="61" t="s">
        <v>37</v>
      </c>
      <c r="E1139" s="54" t="s">
        <v>1877</v>
      </c>
      <c r="F1139" s="53" t="s">
        <v>1873</v>
      </c>
      <c r="G1139" s="401"/>
      <c r="H1139" s="391"/>
      <c r="I1139" s="391"/>
      <c r="J1139" s="392"/>
      <c r="K1139" s="53"/>
      <c r="L1139" s="51">
        <v>598181.81818181812</v>
      </c>
      <c r="M1139" s="51">
        <v>598181.81818181812</v>
      </c>
      <c r="N1139" s="51">
        <v>598181.81818181812</v>
      </c>
      <c r="O1139" s="51">
        <v>598181.81818181812</v>
      </c>
      <c r="P1139" s="51">
        <v>598181.81818181812</v>
      </c>
      <c r="Q1139" s="51">
        <v>598181.81818181812</v>
      </c>
      <c r="R1139" s="51">
        <v>598181.81818181812</v>
      </c>
      <c r="S1139" s="51">
        <v>598181.81818181812</v>
      </c>
      <c r="T1139" s="51">
        <v>598181.81818181812</v>
      </c>
    </row>
    <row r="1140" spans="1:20" s="10" customFormat="1" ht="65.099999999999994" customHeight="1" x14ac:dyDescent="0.3">
      <c r="A1140" s="13">
        <v>1102</v>
      </c>
      <c r="B1140" s="376"/>
      <c r="C1140" s="55" t="s">
        <v>1865</v>
      </c>
      <c r="D1140" s="61" t="s">
        <v>37</v>
      </c>
      <c r="E1140" s="54" t="s">
        <v>1878</v>
      </c>
      <c r="F1140" s="53" t="s">
        <v>1873</v>
      </c>
      <c r="G1140" s="401"/>
      <c r="H1140" s="391"/>
      <c r="I1140" s="391"/>
      <c r="J1140" s="392"/>
      <c r="K1140" s="53"/>
      <c r="L1140" s="51">
        <v>452727.27272727271</v>
      </c>
      <c r="M1140" s="51">
        <v>452727.27272727271</v>
      </c>
      <c r="N1140" s="51">
        <v>452727.27272727271</v>
      </c>
      <c r="O1140" s="51">
        <v>452727.27272727271</v>
      </c>
      <c r="P1140" s="51">
        <v>452727.27272727271</v>
      </c>
      <c r="Q1140" s="51">
        <v>452727.27272727271</v>
      </c>
      <c r="R1140" s="51">
        <v>452727.27272727271</v>
      </c>
      <c r="S1140" s="51">
        <v>452727.27272727271</v>
      </c>
      <c r="T1140" s="51">
        <v>452727.27272727271</v>
      </c>
    </row>
    <row r="1141" spans="1:20" s="10" customFormat="1" ht="65.099999999999994" customHeight="1" x14ac:dyDescent="0.3">
      <c r="A1141" s="13">
        <v>1103</v>
      </c>
      <c r="B1141" s="376"/>
      <c r="C1141" s="55" t="s">
        <v>1866</v>
      </c>
      <c r="D1141" s="61" t="s">
        <v>352</v>
      </c>
      <c r="E1141" s="54" t="s">
        <v>1879</v>
      </c>
      <c r="F1141" s="53" t="s">
        <v>1874</v>
      </c>
      <c r="G1141" s="401"/>
      <c r="H1141" s="391"/>
      <c r="I1141" s="391"/>
      <c r="J1141" s="392"/>
      <c r="K1141" s="53"/>
      <c r="L1141" s="51">
        <v>2932727.2727272725</v>
      </c>
      <c r="M1141" s="51">
        <v>2932727.2727272725</v>
      </c>
      <c r="N1141" s="51">
        <v>2932727.2727272725</v>
      </c>
      <c r="O1141" s="51">
        <v>2932727.2727272725</v>
      </c>
      <c r="P1141" s="51">
        <v>2932727.2727272725</v>
      </c>
      <c r="Q1141" s="51">
        <v>2932727.2727272725</v>
      </c>
      <c r="R1141" s="51">
        <v>2932727.2727272725</v>
      </c>
      <c r="S1141" s="51">
        <v>2932727.2727272725</v>
      </c>
      <c r="T1141" s="51">
        <v>2932727.2727272725</v>
      </c>
    </row>
    <row r="1142" spans="1:20" s="10" customFormat="1" ht="65.099999999999994" customHeight="1" x14ac:dyDescent="0.3">
      <c r="A1142" s="13">
        <v>1104</v>
      </c>
      <c r="B1142" s="376"/>
      <c r="C1142" s="55" t="s">
        <v>1867</v>
      </c>
      <c r="D1142" s="61" t="s">
        <v>352</v>
      </c>
      <c r="E1142" s="54" t="s">
        <v>1880</v>
      </c>
      <c r="F1142" s="53" t="s">
        <v>1874</v>
      </c>
      <c r="G1142" s="401"/>
      <c r="H1142" s="391"/>
      <c r="I1142" s="391"/>
      <c r="J1142" s="392"/>
      <c r="K1142" s="53"/>
      <c r="L1142" s="51">
        <v>2526363.6363636362</v>
      </c>
      <c r="M1142" s="51">
        <v>2526363.6363636362</v>
      </c>
      <c r="N1142" s="51">
        <v>2526363.6363636362</v>
      </c>
      <c r="O1142" s="51">
        <v>2526363.6363636362</v>
      </c>
      <c r="P1142" s="51">
        <v>2526363.6363636362</v>
      </c>
      <c r="Q1142" s="51">
        <v>2526363.6363636362</v>
      </c>
      <c r="R1142" s="51">
        <v>2526363.6363636362</v>
      </c>
      <c r="S1142" s="51">
        <v>2526363.6363636362</v>
      </c>
      <c r="T1142" s="51">
        <v>2526363.6363636362</v>
      </c>
    </row>
    <row r="1143" spans="1:20" s="10" customFormat="1" ht="65.099999999999994" customHeight="1" x14ac:dyDescent="0.3">
      <c r="A1143" s="13">
        <v>1105</v>
      </c>
      <c r="B1143" s="376"/>
      <c r="C1143" s="55" t="s">
        <v>1868</v>
      </c>
      <c r="D1143" s="61" t="s">
        <v>352</v>
      </c>
      <c r="E1143" s="54" t="s">
        <v>1881</v>
      </c>
      <c r="F1143" s="53" t="s">
        <v>1874</v>
      </c>
      <c r="G1143" s="401"/>
      <c r="H1143" s="391"/>
      <c r="I1143" s="391"/>
      <c r="J1143" s="392"/>
      <c r="K1143" s="53"/>
      <c r="L1143" s="51">
        <v>4034545.4545454541</v>
      </c>
      <c r="M1143" s="51">
        <v>4034545.4545454541</v>
      </c>
      <c r="N1143" s="51">
        <v>4034545.4545454541</v>
      </c>
      <c r="O1143" s="51">
        <v>4034545.4545454541</v>
      </c>
      <c r="P1143" s="51">
        <v>4034545.4545454541</v>
      </c>
      <c r="Q1143" s="51">
        <v>4034545.4545454541</v>
      </c>
      <c r="R1143" s="51">
        <v>4034545.4545454541</v>
      </c>
      <c r="S1143" s="51">
        <v>4034545.4545454541</v>
      </c>
      <c r="T1143" s="51">
        <v>4034545.4545454541</v>
      </c>
    </row>
    <row r="1144" spans="1:20" s="10" customFormat="1" ht="65.099999999999994" customHeight="1" x14ac:dyDescent="0.3">
      <c r="A1144" s="13">
        <v>1106</v>
      </c>
      <c r="B1144" s="376"/>
      <c r="C1144" s="55" t="s">
        <v>1869</v>
      </c>
      <c r="D1144" s="61" t="s">
        <v>352</v>
      </c>
      <c r="E1144" s="54" t="s">
        <v>1882</v>
      </c>
      <c r="F1144" s="53" t="s">
        <v>1875</v>
      </c>
      <c r="G1144" s="401"/>
      <c r="H1144" s="391"/>
      <c r="I1144" s="391"/>
      <c r="J1144" s="392"/>
      <c r="K1144" s="53"/>
      <c r="L1144" s="51">
        <v>872727.27272727271</v>
      </c>
      <c r="M1144" s="51">
        <v>872727.27272727271</v>
      </c>
      <c r="N1144" s="51">
        <v>872727.27272727271</v>
      </c>
      <c r="O1144" s="51">
        <v>872727.27272727271</v>
      </c>
      <c r="P1144" s="51">
        <v>872727.27272727271</v>
      </c>
      <c r="Q1144" s="51">
        <v>872727.27272727271</v>
      </c>
      <c r="R1144" s="51">
        <v>872727.27272727271</v>
      </c>
      <c r="S1144" s="51">
        <v>872727.27272727271</v>
      </c>
      <c r="T1144" s="51">
        <v>872727.27272727271</v>
      </c>
    </row>
    <row r="1145" spans="1:20" s="10" customFormat="1" ht="65.099999999999994" customHeight="1" x14ac:dyDescent="0.3">
      <c r="A1145" s="13">
        <v>1107</v>
      </c>
      <c r="B1145" s="376"/>
      <c r="C1145" s="55" t="s">
        <v>1870</v>
      </c>
      <c r="D1145" s="61" t="s">
        <v>352</v>
      </c>
      <c r="E1145" s="54" t="s">
        <v>1882</v>
      </c>
      <c r="F1145" s="53" t="s">
        <v>1874</v>
      </c>
      <c r="G1145" s="401"/>
      <c r="H1145" s="391"/>
      <c r="I1145" s="391"/>
      <c r="J1145" s="392"/>
      <c r="K1145" s="53"/>
      <c r="L1145" s="51">
        <v>2636363.6363636362</v>
      </c>
      <c r="M1145" s="51">
        <v>2636363.6363636362</v>
      </c>
      <c r="N1145" s="51">
        <v>2636363.6363636362</v>
      </c>
      <c r="O1145" s="51">
        <v>2636363.6363636362</v>
      </c>
      <c r="P1145" s="51">
        <v>2636363.6363636362</v>
      </c>
      <c r="Q1145" s="51">
        <v>2636363.6363636362</v>
      </c>
      <c r="R1145" s="51">
        <v>2636363.6363636362</v>
      </c>
      <c r="S1145" s="51">
        <v>2636363.6363636362</v>
      </c>
      <c r="T1145" s="51">
        <v>2636363.6363636362</v>
      </c>
    </row>
    <row r="1146" spans="1:20" s="10" customFormat="1" ht="65.099999999999994" customHeight="1" x14ac:dyDescent="0.3">
      <c r="A1146" s="13">
        <v>1108</v>
      </c>
      <c r="B1146" s="376"/>
      <c r="C1146" s="55" t="s">
        <v>1871</v>
      </c>
      <c r="D1146" s="61" t="s">
        <v>352</v>
      </c>
      <c r="E1146" s="54" t="s">
        <v>1882</v>
      </c>
      <c r="F1146" s="53" t="s">
        <v>1874</v>
      </c>
      <c r="G1146" s="401"/>
      <c r="H1146" s="391"/>
      <c r="I1146" s="391"/>
      <c r="J1146" s="392"/>
      <c r="K1146" s="53"/>
      <c r="L1146" s="51">
        <v>1789999.9999999998</v>
      </c>
      <c r="M1146" s="51">
        <v>1789999.9999999998</v>
      </c>
      <c r="N1146" s="51">
        <v>1789999.9999999998</v>
      </c>
      <c r="O1146" s="51">
        <v>1789999.9999999998</v>
      </c>
      <c r="P1146" s="51">
        <v>1789999.9999999998</v>
      </c>
      <c r="Q1146" s="51">
        <v>1789999.9999999998</v>
      </c>
      <c r="R1146" s="51">
        <v>1789999.9999999998</v>
      </c>
      <c r="S1146" s="51">
        <v>1789999.9999999998</v>
      </c>
      <c r="T1146" s="51">
        <v>1789999.9999999998</v>
      </c>
    </row>
    <row r="1147" spans="1:20" s="10" customFormat="1" ht="65.099999999999994" customHeight="1" x14ac:dyDescent="0.3">
      <c r="A1147" s="13">
        <v>1109</v>
      </c>
      <c r="B1147" s="376"/>
      <c r="C1147" s="55" t="s">
        <v>1872</v>
      </c>
      <c r="D1147" s="61" t="s">
        <v>352</v>
      </c>
      <c r="E1147" s="54" t="s">
        <v>1882</v>
      </c>
      <c r="F1147" s="53" t="s">
        <v>1874</v>
      </c>
      <c r="G1147" s="401"/>
      <c r="H1147" s="391"/>
      <c r="I1147" s="391"/>
      <c r="J1147" s="392"/>
      <c r="K1147" s="53"/>
      <c r="L1147" s="51">
        <v>1952727.2727272725</v>
      </c>
      <c r="M1147" s="51">
        <v>1952727.2727272725</v>
      </c>
      <c r="N1147" s="51">
        <v>1952727.2727272725</v>
      </c>
      <c r="O1147" s="51">
        <v>1952727.2727272725</v>
      </c>
      <c r="P1147" s="51">
        <v>1952727.2727272725</v>
      </c>
      <c r="Q1147" s="51">
        <v>1952727.2727272725</v>
      </c>
      <c r="R1147" s="51">
        <v>1952727.2727272725</v>
      </c>
      <c r="S1147" s="51">
        <v>1952727.2727272725</v>
      </c>
      <c r="T1147" s="51">
        <v>1952727.2727272725</v>
      </c>
    </row>
    <row r="1148" spans="1:20" s="10" customFormat="1" ht="65.099999999999994" customHeight="1" x14ac:dyDescent="0.3">
      <c r="A1148" s="13">
        <v>1110</v>
      </c>
      <c r="B1148" s="376"/>
      <c r="C1148" s="55" t="s">
        <v>2024</v>
      </c>
      <c r="D1148" s="61" t="s">
        <v>352</v>
      </c>
      <c r="E1148" s="54" t="s">
        <v>1882</v>
      </c>
      <c r="F1148" s="53" t="s">
        <v>1874</v>
      </c>
      <c r="G1148" s="401"/>
      <c r="H1148" s="391"/>
      <c r="I1148" s="391"/>
      <c r="J1148" s="392"/>
      <c r="K1148" s="53"/>
      <c r="L1148" s="51">
        <v>3852727.2727272725</v>
      </c>
      <c r="M1148" s="51">
        <v>3852727.2727272725</v>
      </c>
      <c r="N1148" s="51">
        <v>3852727.2727272725</v>
      </c>
      <c r="O1148" s="51">
        <v>3852727.2727272725</v>
      </c>
      <c r="P1148" s="51">
        <v>3852727.2727272725</v>
      </c>
      <c r="Q1148" s="51">
        <v>3852727.2727272725</v>
      </c>
      <c r="R1148" s="51">
        <v>3852727.2727272725</v>
      </c>
      <c r="S1148" s="51">
        <v>3852727.2727272725</v>
      </c>
      <c r="T1148" s="51">
        <v>3852727.2727272725</v>
      </c>
    </row>
    <row r="1149" spans="1:20" s="10" customFormat="1" ht="65.099999999999994" customHeight="1" x14ac:dyDescent="0.3">
      <c r="A1149" s="13">
        <v>1111</v>
      </c>
      <c r="B1149" s="376"/>
      <c r="C1149" s="55" t="s">
        <v>2023</v>
      </c>
      <c r="D1149" s="61" t="s">
        <v>352</v>
      </c>
      <c r="E1149" s="54" t="s">
        <v>1882</v>
      </c>
      <c r="F1149" s="53" t="s">
        <v>1874</v>
      </c>
      <c r="G1149" s="401"/>
      <c r="H1149" s="391"/>
      <c r="I1149" s="391"/>
      <c r="J1149" s="392"/>
      <c r="K1149" s="53"/>
      <c r="L1149" s="51">
        <v>4145454.5454545449</v>
      </c>
      <c r="M1149" s="51">
        <v>4145454.5454545449</v>
      </c>
      <c r="N1149" s="51">
        <v>4145454.5454545449</v>
      </c>
      <c r="O1149" s="51">
        <v>4145454.5454545449</v>
      </c>
      <c r="P1149" s="51">
        <v>4145454.5454545449</v>
      </c>
      <c r="Q1149" s="51">
        <v>4145454.5454545449</v>
      </c>
      <c r="R1149" s="51">
        <v>4145454.5454545449</v>
      </c>
      <c r="S1149" s="51">
        <v>4145454.5454545449</v>
      </c>
      <c r="T1149" s="51">
        <v>4145454.5454545449</v>
      </c>
    </row>
    <row r="1150" spans="1:20" s="10" customFormat="1" ht="65.099999999999994" customHeight="1" x14ac:dyDescent="0.3">
      <c r="A1150" s="13">
        <v>1112</v>
      </c>
      <c r="B1150" s="376"/>
      <c r="C1150" s="55" t="s">
        <v>2022</v>
      </c>
      <c r="D1150" s="61" t="s">
        <v>352</v>
      </c>
      <c r="E1150" s="54" t="s">
        <v>1882</v>
      </c>
      <c r="F1150" s="53" t="s">
        <v>1874</v>
      </c>
      <c r="G1150" s="401"/>
      <c r="H1150" s="391"/>
      <c r="I1150" s="391"/>
      <c r="J1150" s="392"/>
      <c r="K1150" s="53"/>
      <c r="L1150" s="51">
        <v>3714545.4545454541</v>
      </c>
      <c r="M1150" s="51">
        <v>3714545.4545454541</v>
      </c>
      <c r="N1150" s="51">
        <v>3714545.4545454541</v>
      </c>
      <c r="O1150" s="51">
        <v>3714545.4545454541</v>
      </c>
      <c r="P1150" s="51">
        <v>3714545.4545454541</v>
      </c>
      <c r="Q1150" s="51">
        <v>3714545.4545454541</v>
      </c>
      <c r="R1150" s="51">
        <v>3714545.4545454541</v>
      </c>
      <c r="S1150" s="51">
        <v>3714545.4545454541</v>
      </c>
      <c r="T1150" s="51">
        <v>3714545.4545454541</v>
      </c>
    </row>
    <row r="1151" spans="1:20" s="10" customFormat="1" ht="65.099999999999994" customHeight="1" x14ac:dyDescent="0.3">
      <c r="A1151" s="13">
        <v>1113</v>
      </c>
      <c r="B1151" s="376"/>
      <c r="C1151" s="55" t="s">
        <v>2021</v>
      </c>
      <c r="D1151" s="61" t="s">
        <v>37</v>
      </c>
      <c r="E1151" s="54" t="s">
        <v>1882</v>
      </c>
      <c r="F1151" s="53" t="s">
        <v>1876</v>
      </c>
      <c r="G1151" s="401"/>
      <c r="H1151" s="391"/>
      <c r="I1151" s="391"/>
      <c r="J1151" s="392"/>
      <c r="K1151" s="53"/>
      <c r="L1151" s="51">
        <v>4327272.7272727266</v>
      </c>
      <c r="M1151" s="51">
        <v>4327272.7272727266</v>
      </c>
      <c r="N1151" s="51">
        <v>4327272.7272727266</v>
      </c>
      <c r="O1151" s="51">
        <v>4327272.7272727266</v>
      </c>
      <c r="P1151" s="51">
        <v>4327272.7272727266</v>
      </c>
      <c r="Q1151" s="51">
        <v>4327272.7272727266</v>
      </c>
      <c r="R1151" s="51">
        <v>4327272.7272727266</v>
      </c>
      <c r="S1151" s="51">
        <v>4327272.7272727266</v>
      </c>
      <c r="T1151" s="51">
        <v>4327272.7272727266</v>
      </c>
    </row>
    <row r="1152" spans="1:20" s="10" customFormat="1" ht="65.099999999999994" customHeight="1" x14ac:dyDescent="0.3">
      <c r="A1152" s="13">
        <v>1114</v>
      </c>
      <c r="B1152" s="376"/>
      <c r="C1152" s="55" t="s">
        <v>2020</v>
      </c>
      <c r="D1152" s="61" t="s">
        <v>352</v>
      </c>
      <c r="E1152" s="54" t="s">
        <v>1882</v>
      </c>
      <c r="F1152" s="53" t="s">
        <v>1874</v>
      </c>
      <c r="G1152" s="401"/>
      <c r="H1152" s="391"/>
      <c r="I1152" s="391"/>
      <c r="J1152" s="392"/>
      <c r="K1152" s="53"/>
      <c r="L1152" s="51">
        <v>4536363.6363636358</v>
      </c>
      <c r="M1152" s="51">
        <v>4536363.6363636358</v>
      </c>
      <c r="N1152" s="51">
        <v>4536363.6363636358</v>
      </c>
      <c r="O1152" s="51">
        <v>4536363.6363636358</v>
      </c>
      <c r="P1152" s="51">
        <v>4536363.6363636358</v>
      </c>
      <c r="Q1152" s="51">
        <v>4536363.6363636358</v>
      </c>
      <c r="R1152" s="51">
        <v>4536363.6363636358</v>
      </c>
      <c r="S1152" s="51">
        <v>4536363.6363636358</v>
      </c>
      <c r="T1152" s="51">
        <v>4536363.6363636358</v>
      </c>
    </row>
    <row r="1153" spans="1:20" s="10" customFormat="1" ht="71.25" customHeight="1" x14ac:dyDescent="0.3">
      <c r="A1153" s="13">
        <v>1115</v>
      </c>
      <c r="B1153" s="376"/>
      <c r="C1153" s="53" t="s">
        <v>2117</v>
      </c>
      <c r="D1153" s="61" t="s">
        <v>2099</v>
      </c>
      <c r="E1153" s="391" t="s">
        <v>52</v>
      </c>
      <c r="F1153" s="53" t="s">
        <v>2100</v>
      </c>
      <c r="G1153" s="390" t="s">
        <v>2118</v>
      </c>
      <c r="H1153" s="391"/>
      <c r="I1153" s="391"/>
      <c r="J1153" s="392" t="s">
        <v>396</v>
      </c>
      <c r="K1153" s="53"/>
      <c r="L1153" s="51">
        <v>131388</v>
      </c>
      <c r="M1153" s="51">
        <v>131388</v>
      </c>
      <c r="N1153" s="51">
        <v>131388</v>
      </c>
      <c r="O1153" s="51">
        <v>131388</v>
      </c>
      <c r="P1153" s="51">
        <v>131388</v>
      </c>
      <c r="Q1153" s="51">
        <v>131388</v>
      </c>
      <c r="R1153" s="51">
        <v>131388</v>
      </c>
      <c r="S1153" s="51">
        <v>131388</v>
      </c>
      <c r="T1153" s="51">
        <v>131388</v>
      </c>
    </row>
    <row r="1154" spans="1:20" s="10" customFormat="1" ht="71.25" customHeight="1" x14ac:dyDescent="0.3">
      <c r="A1154" s="13">
        <v>1116</v>
      </c>
      <c r="B1154" s="376"/>
      <c r="C1154" s="53" t="s">
        <v>2119</v>
      </c>
      <c r="D1154" s="61" t="s">
        <v>2099</v>
      </c>
      <c r="E1154" s="391"/>
      <c r="F1154" s="53" t="s">
        <v>2100</v>
      </c>
      <c r="G1154" s="390"/>
      <c r="H1154" s="391"/>
      <c r="I1154" s="391"/>
      <c r="J1154" s="392"/>
      <c r="K1154" s="53"/>
      <c r="L1154" s="51">
        <v>153611</v>
      </c>
      <c r="M1154" s="51">
        <v>153611</v>
      </c>
      <c r="N1154" s="51">
        <v>153611</v>
      </c>
      <c r="O1154" s="51">
        <v>153611</v>
      </c>
      <c r="P1154" s="51">
        <v>153611</v>
      </c>
      <c r="Q1154" s="51">
        <v>153611</v>
      </c>
      <c r="R1154" s="51">
        <v>153611</v>
      </c>
      <c r="S1154" s="51">
        <v>153611</v>
      </c>
      <c r="T1154" s="51">
        <v>153611</v>
      </c>
    </row>
    <row r="1155" spans="1:20" s="10" customFormat="1" ht="71.25" customHeight="1" x14ac:dyDescent="0.3">
      <c r="A1155" s="13">
        <v>1117</v>
      </c>
      <c r="B1155" s="376"/>
      <c r="C1155" s="53" t="s">
        <v>2120</v>
      </c>
      <c r="D1155" s="61" t="s">
        <v>2099</v>
      </c>
      <c r="E1155" s="391"/>
      <c r="F1155" s="53" t="s">
        <v>2100</v>
      </c>
      <c r="G1155" s="390"/>
      <c r="H1155" s="391"/>
      <c r="I1155" s="391"/>
      <c r="J1155" s="392"/>
      <c r="K1155" s="53"/>
      <c r="L1155" s="51">
        <v>49166</v>
      </c>
      <c r="M1155" s="51">
        <v>49166</v>
      </c>
      <c r="N1155" s="51">
        <v>49166</v>
      </c>
      <c r="O1155" s="51">
        <v>49166</v>
      </c>
      <c r="P1155" s="51">
        <v>49166</v>
      </c>
      <c r="Q1155" s="51">
        <v>49166</v>
      </c>
      <c r="R1155" s="51">
        <v>49166</v>
      </c>
      <c r="S1155" s="51">
        <v>49166</v>
      </c>
      <c r="T1155" s="51">
        <v>49166</v>
      </c>
    </row>
    <row r="1156" spans="1:20" s="10" customFormat="1" ht="71.25" customHeight="1" x14ac:dyDescent="0.3">
      <c r="A1156" s="13">
        <v>1118</v>
      </c>
      <c r="B1156" s="376"/>
      <c r="C1156" s="53" t="s">
        <v>2121</v>
      </c>
      <c r="D1156" s="61" t="s">
        <v>2099</v>
      </c>
      <c r="E1156" s="391"/>
      <c r="F1156" s="53" t="s">
        <v>2100</v>
      </c>
      <c r="G1156" s="390"/>
      <c r="H1156" s="391"/>
      <c r="I1156" s="391"/>
      <c r="J1156" s="392"/>
      <c r="K1156" s="53"/>
      <c r="L1156" s="51">
        <v>119166</v>
      </c>
      <c r="M1156" s="51">
        <v>119166</v>
      </c>
      <c r="N1156" s="51">
        <v>119166</v>
      </c>
      <c r="O1156" s="51">
        <v>119166</v>
      </c>
      <c r="P1156" s="51">
        <v>119166</v>
      </c>
      <c r="Q1156" s="51">
        <v>119166</v>
      </c>
      <c r="R1156" s="51">
        <v>119166</v>
      </c>
      <c r="S1156" s="51">
        <v>119166</v>
      </c>
      <c r="T1156" s="51">
        <v>119166</v>
      </c>
    </row>
    <row r="1157" spans="1:20" s="10" customFormat="1" ht="71.25" customHeight="1" x14ac:dyDescent="0.3">
      <c r="A1157" s="13">
        <v>1119</v>
      </c>
      <c r="B1157" s="376"/>
      <c r="C1157" s="53" t="s">
        <v>2122</v>
      </c>
      <c r="D1157" s="61" t="s">
        <v>2099</v>
      </c>
      <c r="E1157" s="391"/>
      <c r="F1157" s="53" t="s">
        <v>2100</v>
      </c>
      <c r="G1157" s="390"/>
      <c r="H1157" s="391"/>
      <c r="I1157" s="391"/>
      <c r="J1157" s="392"/>
      <c r="K1157" s="53"/>
      <c r="L1157" s="51">
        <v>118333</v>
      </c>
      <c r="M1157" s="51">
        <v>118333</v>
      </c>
      <c r="N1157" s="51">
        <v>118333</v>
      </c>
      <c r="O1157" s="51">
        <v>118333</v>
      </c>
      <c r="P1157" s="51">
        <v>118333</v>
      </c>
      <c r="Q1157" s="51">
        <v>118333</v>
      </c>
      <c r="R1157" s="51">
        <v>118333</v>
      </c>
      <c r="S1157" s="51">
        <v>118333</v>
      </c>
      <c r="T1157" s="51">
        <v>118333</v>
      </c>
    </row>
    <row r="1158" spans="1:20" s="10" customFormat="1" ht="71.25" customHeight="1" x14ac:dyDescent="0.3">
      <c r="A1158" s="13">
        <v>1120</v>
      </c>
      <c r="B1158" s="376"/>
      <c r="C1158" s="53" t="s">
        <v>2123</v>
      </c>
      <c r="D1158" s="61" t="s">
        <v>2099</v>
      </c>
      <c r="E1158" s="391"/>
      <c r="F1158" s="53" t="s">
        <v>2100</v>
      </c>
      <c r="G1158" s="390"/>
      <c r="H1158" s="391"/>
      <c r="I1158" s="391"/>
      <c r="J1158" s="392"/>
      <c r="K1158" s="53"/>
      <c r="L1158" s="51">
        <v>133055</v>
      </c>
      <c r="M1158" s="51">
        <v>133055</v>
      </c>
      <c r="N1158" s="51">
        <v>133055</v>
      </c>
      <c r="O1158" s="51">
        <v>133055</v>
      </c>
      <c r="P1158" s="51">
        <v>133055</v>
      </c>
      <c r="Q1158" s="51">
        <v>133055</v>
      </c>
      <c r="R1158" s="51">
        <v>133055</v>
      </c>
      <c r="S1158" s="51">
        <v>133055</v>
      </c>
      <c r="T1158" s="51">
        <v>133055</v>
      </c>
    </row>
    <row r="1159" spans="1:20" s="10" customFormat="1" ht="71.25" customHeight="1" x14ac:dyDescent="0.3">
      <c r="A1159" s="13">
        <v>1121</v>
      </c>
      <c r="B1159" s="376"/>
      <c r="C1159" s="53" t="s">
        <v>2124</v>
      </c>
      <c r="D1159" s="61" t="s">
        <v>2099</v>
      </c>
      <c r="E1159" s="391"/>
      <c r="F1159" s="53" t="s">
        <v>2100</v>
      </c>
      <c r="G1159" s="390"/>
      <c r="H1159" s="391"/>
      <c r="I1159" s="391"/>
      <c r="J1159" s="392"/>
      <c r="K1159" s="53"/>
      <c r="L1159" s="51">
        <v>185277</v>
      </c>
      <c r="M1159" s="51">
        <v>185277</v>
      </c>
      <c r="N1159" s="51">
        <v>185277</v>
      </c>
      <c r="O1159" s="51">
        <v>185277</v>
      </c>
      <c r="P1159" s="51">
        <v>185277</v>
      </c>
      <c r="Q1159" s="51">
        <v>185277</v>
      </c>
      <c r="R1159" s="51">
        <v>185277</v>
      </c>
      <c r="S1159" s="51">
        <v>185277</v>
      </c>
      <c r="T1159" s="51">
        <v>185277</v>
      </c>
    </row>
    <row r="1160" spans="1:20" s="10" customFormat="1" ht="65.099999999999994" customHeight="1" x14ac:dyDescent="0.3">
      <c r="A1160" s="13">
        <v>1122</v>
      </c>
      <c r="B1160" s="376"/>
      <c r="C1160" s="53" t="s">
        <v>2125</v>
      </c>
      <c r="D1160" s="61" t="s">
        <v>2099</v>
      </c>
      <c r="E1160" s="391"/>
      <c r="F1160" s="53" t="s">
        <v>2100</v>
      </c>
      <c r="G1160" s="390"/>
      <c r="H1160" s="391"/>
      <c r="I1160" s="391"/>
      <c r="J1160" s="392"/>
      <c r="K1160" s="53"/>
      <c r="L1160" s="51">
        <v>206944</v>
      </c>
      <c r="M1160" s="51">
        <v>206944</v>
      </c>
      <c r="N1160" s="51">
        <v>206944</v>
      </c>
      <c r="O1160" s="51">
        <v>206944</v>
      </c>
      <c r="P1160" s="51">
        <v>206944</v>
      </c>
      <c r="Q1160" s="51">
        <v>206944</v>
      </c>
      <c r="R1160" s="51">
        <v>206944</v>
      </c>
      <c r="S1160" s="51">
        <v>206944</v>
      </c>
      <c r="T1160" s="51">
        <v>206944</v>
      </c>
    </row>
    <row r="1161" spans="1:20" s="10" customFormat="1" ht="65.099999999999994" customHeight="1" x14ac:dyDescent="0.3">
      <c r="A1161" s="13">
        <v>1123</v>
      </c>
      <c r="B1161" s="376"/>
      <c r="C1161" s="53" t="s">
        <v>2126</v>
      </c>
      <c r="D1161" s="61" t="s">
        <v>2099</v>
      </c>
      <c r="E1161" s="391"/>
      <c r="F1161" s="53" t="s">
        <v>2100</v>
      </c>
      <c r="G1161" s="390"/>
      <c r="H1161" s="391"/>
      <c r="I1161" s="391"/>
      <c r="J1161" s="392"/>
      <c r="K1161" s="53"/>
      <c r="L1161" s="51">
        <v>177666</v>
      </c>
      <c r="M1161" s="51">
        <v>177666</v>
      </c>
      <c r="N1161" s="51">
        <v>177666</v>
      </c>
      <c r="O1161" s="51">
        <v>177666</v>
      </c>
      <c r="P1161" s="51">
        <v>177666</v>
      </c>
      <c r="Q1161" s="51">
        <v>177666</v>
      </c>
      <c r="R1161" s="51">
        <v>177666</v>
      </c>
      <c r="S1161" s="51">
        <v>177666</v>
      </c>
      <c r="T1161" s="51">
        <v>177666</v>
      </c>
    </row>
    <row r="1162" spans="1:20" s="10" customFormat="1" ht="65.099999999999994" customHeight="1" x14ac:dyDescent="0.3">
      <c r="A1162" s="13">
        <v>1124</v>
      </c>
      <c r="B1162" s="376"/>
      <c r="C1162" s="53" t="s">
        <v>2127</v>
      </c>
      <c r="D1162" s="61" t="s">
        <v>2101</v>
      </c>
      <c r="E1162" s="54"/>
      <c r="F1162" s="53" t="s">
        <v>390</v>
      </c>
      <c r="G1162" s="390"/>
      <c r="H1162" s="391"/>
      <c r="I1162" s="391"/>
      <c r="J1162" s="392"/>
      <c r="K1162" s="53"/>
      <c r="L1162" s="51">
        <v>11700</v>
      </c>
      <c r="M1162" s="51">
        <v>11700</v>
      </c>
      <c r="N1162" s="51">
        <v>11700</v>
      </c>
      <c r="O1162" s="51">
        <v>11700</v>
      </c>
      <c r="P1162" s="51">
        <v>11700</v>
      </c>
      <c r="Q1162" s="51">
        <v>11700</v>
      </c>
      <c r="R1162" s="51">
        <v>11700</v>
      </c>
      <c r="S1162" s="51">
        <v>11700</v>
      </c>
      <c r="T1162" s="51">
        <v>11700</v>
      </c>
    </row>
    <row r="1163" spans="1:20" s="10" customFormat="1" ht="65.099999999999994" customHeight="1" x14ac:dyDescent="0.3">
      <c r="A1163" s="13">
        <v>1125</v>
      </c>
      <c r="B1163" s="376"/>
      <c r="C1163" s="53" t="s">
        <v>2128</v>
      </c>
      <c r="D1163" s="61" t="s">
        <v>2101</v>
      </c>
      <c r="E1163" s="54"/>
      <c r="F1163" s="53" t="s">
        <v>390</v>
      </c>
      <c r="G1163" s="390"/>
      <c r="H1163" s="391"/>
      <c r="I1163" s="391"/>
      <c r="J1163" s="392"/>
      <c r="K1163" s="53"/>
      <c r="L1163" s="51">
        <v>14625</v>
      </c>
      <c r="M1163" s="51">
        <v>14625</v>
      </c>
      <c r="N1163" s="51">
        <v>14625</v>
      </c>
      <c r="O1163" s="51">
        <v>14625</v>
      </c>
      <c r="P1163" s="51">
        <v>14625</v>
      </c>
      <c r="Q1163" s="51">
        <v>14625</v>
      </c>
      <c r="R1163" s="51">
        <v>14625</v>
      </c>
      <c r="S1163" s="51">
        <v>14625</v>
      </c>
      <c r="T1163" s="51">
        <v>14625</v>
      </c>
    </row>
    <row r="1164" spans="1:20" s="10" customFormat="1" ht="65.099999999999994" customHeight="1" x14ac:dyDescent="0.3">
      <c r="A1164" s="13">
        <v>1126</v>
      </c>
      <c r="B1164" s="376"/>
      <c r="C1164" s="55" t="s">
        <v>2019</v>
      </c>
      <c r="D1164" s="61" t="s">
        <v>321</v>
      </c>
      <c r="E1164" s="54" t="s">
        <v>1440</v>
      </c>
      <c r="F1164" s="53" t="s">
        <v>323</v>
      </c>
      <c r="G1164" s="390" t="s">
        <v>2007</v>
      </c>
      <c r="H1164" s="391" t="s">
        <v>17</v>
      </c>
      <c r="I1164" s="391"/>
      <c r="J1164" s="392" t="s">
        <v>396</v>
      </c>
      <c r="K1164" s="53"/>
      <c r="L1164" s="51">
        <v>3770455</v>
      </c>
      <c r="M1164" s="51">
        <v>3770455</v>
      </c>
      <c r="N1164" s="51">
        <v>3770455</v>
      </c>
      <c r="O1164" s="51">
        <v>3770455</v>
      </c>
      <c r="P1164" s="51">
        <v>3770455</v>
      </c>
      <c r="Q1164" s="51">
        <v>3770455</v>
      </c>
      <c r="R1164" s="51">
        <v>3770455</v>
      </c>
      <c r="S1164" s="51">
        <v>3770455</v>
      </c>
      <c r="T1164" s="51">
        <v>3770455</v>
      </c>
    </row>
    <row r="1165" spans="1:20" s="10" customFormat="1" ht="65.099999999999994" customHeight="1" x14ac:dyDescent="0.3">
      <c r="A1165" s="13">
        <v>1127</v>
      </c>
      <c r="B1165" s="376"/>
      <c r="C1165" s="55" t="s">
        <v>2018</v>
      </c>
      <c r="D1165" s="61" t="s">
        <v>321</v>
      </c>
      <c r="E1165" s="54" t="s">
        <v>1440</v>
      </c>
      <c r="F1165" s="53" t="s">
        <v>323</v>
      </c>
      <c r="G1165" s="390"/>
      <c r="H1165" s="391"/>
      <c r="I1165" s="391"/>
      <c r="J1165" s="392"/>
      <c r="K1165" s="53"/>
      <c r="L1165" s="51">
        <v>3284949</v>
      </c>
      <c r="M1165" s="51">
        <v>3284949</v>
      </c>
      <c r="N1165" s="51">
        <v>3284949</v>
      </c>
      <c r="O1165" s="51">
        <v>3284949</v>
      </c>
      <c r="P1165" s="51">
        <v>3284949</v>
      </c>
      <c r="Q1165" s="51">
        <v>3284949</v>
      </c>
      <c r="R1165" s="51">
        <v>3284949</v>
      </c>
      <c r="S1165" s="51">
        <v>3284949</v>
      </c>
      <c r="T1165" s="51">
        <v>3284949</v>
      </c>
    </row>
    <row r="1166" spans="1:20" s="10" customFormat="1" ht="65.099999999999994" customHeight="1" x14ac:dyDescent="0.3">
      <c r="A1166" s="13">
        <v>1128</v>
      </c>
      <c r="B1166" s="376"/>
      <c r="C1166" s="55" t="s">
        <v>2017</v>
      </c>
      <c r="D1166" s="61" t="s">
        <v>321</v>
      </c>
      <c r="E1166" s="54" t="s">
        <v>1440</v>
      </c>
      <c r="F1166" s="53" t="s">
        <v>323</v>
      </c>
      <c r="G1166" s="390"/>
      <c r="H1166" s="391"/>
      <c r="I1166" s="391"/>
      <c r="J1166" s="392"/>
      <c r="K1166" s="53"/>
      <c r="L1166" s="51">
        <v>935000</v>
      </c>
      <c r="M1166" s="51">
        <v>935000</v>
      </c>
      <c r="N1166" s="51">
        <v>935000</v>
      </c>
      <c r="O1166" s="51">
        <v>935000</v>
      </c>
      <c r="P1166" s="51">
        <v>935000</v>
      </c>
      <c r="Q1166" s="51">
        <v>935000</v>
      </c>
      <c r="R1166" s="51">
        <v>935000</v>
      </c>
      <c r="S1166" s="51">
        <v>935000</v>
      </c>
      <c r="T1166" s="51">
        <v>935000</v>
      </c>
    </row>
    <row r="1167" spans="1:20" s="10" customFormat="1" ht="65.099999999999994" customHeight="1" x14ac:dyDescent="0.3">
      <c r="A1167" s="13">
        <v>1129</v>
      </c>
      <c r="B1167" s="376"/>
      <c r="C1167" s="55" t="s">
        <v>2016</v>
      </c>
      <c r="D1167" s="61" t="s">
        <v>321</v>
      </c>
      <c r="E1167" s="54" t="s">
        <v>1440</v>
      </c>
      <c r="F1167" s="53" t="s">
        <v>323</v>
      </c>
      <c r="G1167" s="390"/>
      <c r="H1167" s="391"/>
      <c r="I1167" s="391"/>
      <c r="J1167" s="392"/>
      <c r="K1167" s="53"/>
      <c r="L1167" s="51">
        <v>2231818</v>
      </c>
      <c r="M1167" s="51">
        <v>2231818</v>
      </c>
      <c r="N1167" s="51">
        <v>2231818</v>
      </c>
      <c r="O1167" s="51">
        <v>2231818</v>
      </c>
      <c r="P1167" s="51">
        <v>2231818</v>
      </c>
      <c r="Q1167" s="51">
        <v>2231818</v>
      </c>
      <c r="R1167" s="51">
        <v>2231818</v>
      </c>
      <c r="S1167" s="51">
        <v>2231818</v>
      </c>
      <c r="T1167" s="51">
        <v>2231818</v>
      </c>
    </row>
    <row r="1168" spans="1:20" s="10" customFormat="1" ht="89.25" customHeight="1" x14ac:dyDescent="0.3">
      <c r="A1168" s="13">
        <v>1130</v>
      </c>
      <c r="B1168" s="376"/>
      <c r="C1168" s="55" t="s">
        <v>2015</v>
      </c>
      <c r="D1168" s="61" t="s">
        <v>321</v>
      </c>
      <c r="E1168" s="54" t="s">
        <v>1440</v>
      </c>
      <c r="F1168" s="53" t="s">
        <v>323</v>
      </c>
      <c r="G1168" s="390"/>
      <c r="H1168" s="391"/>
      <c r="I1168" s="391"/>
      <c r="J1168" s="392"/>
      <c r="K1168" s="53"/>
      <c r="L1168" s="51">
        <v>4426036.3636363633</v>
      </c>
      <c r="M1168" s="51">
        <v>4426036.3636363633</v>
      </c>
      <c r="N1168" s="51">
        <v>4426036.3636363633</v>
      </c>
      <c r="O1168" s="51">
        <v>4426036.3636363633</v>
      </c>
      <c r="P1168" s="51">
        <v>4426036.3636363633</v>
      </c>
      <c r="Q1168" s="51">
        <v>4426036.3636363633</v>
      </c>
      <c r="R1168" s="51">
        <v>4426036.3636363633</v>
      </c>
      <c r="S1168" s="51">
        <v>4426036.3636363633</v>
      </c>
      <c r="T1168" s="51">
        <v>4426036.3636363633</v>
      </c>
    </row>
    <row r="1169" spans="1:20" s="10" customFormat="1" ht="65.099999999999994" customHeight="1" x14ac:dyDescent="0.3">
      <c r="A1169" s="13">
        <v>1131</v>
      </c>
      <c r="B1169" s="376"/>
      <c r="C1169" s="55" t="s">
        <v>2014</v>
      </c>
      <c r="D1169" s="61" t="s">
        <v>321</v>
      </c>
      <c r="E1169" s="54" t="s">
        <v>1440</v>
      </c>
      <c r="F1169" s="53" t="s">
        <v>323</v>
      </c>
      <c r="G1169" s="390"/>
      <c r="H1169" s="391"/>
      <c r="I1169" s="391"/>
      <c r="J1169" s="392"/>
      <c r="K1169" s="53"/>
      <c r="L1169" s="51">
        <v>3594150</v>
      </c>
      <c r="M1169" s="51">
        <v>3594150</v>
      </c>
      <c r="N1169" s="51">
        <v>3594150</v>
      </c>
      <c r="O1169" s="51">
        <v>3594150</v>
      </c>
      <c r="P1169" s="51">
        <v>3594150</v>
      </c>
      <c r="Q1169" s="51">
        <v>3594150</v>
      </c>
      <c r="R1169" s="51">
        <v>3594150</v>
      </c>
      <c r="S1169" s="51">
        <v>3594150</v>
      </c>
      <c r="T1169" s="51">
        <v>3594150</v>
      </c>
    </row>
    <row r="1170" spans="1:20" s="10" customFormat="1" ht="65.099999999999994" customHeight="1" x14ac:dyDescent="0.3">
      <c r="A1170" s="13">
        <v>1132</v>
      </c>
      <c r="B1170" s="376"/>
      <c r="C1170" s="55" t="s">
        <v>2013</v>
      </c>
      <c r="D1170" s="61" t="s">
        <v>321</v>
      </c>
      <c r="E1170" s="54" t="s">
        <v>1440</v>
      </c>
      <c r="F1170" s="53" t="s">
        <v>323</v>
      </c>
      <c r="G1170" s="390"/>
      <c r="H1170" s="391"/>
      <c r="I1170" s="391"/>
      <c r="J1170" s="392"/>
      <c r="K1170" s="53"/>
      <c r="L1170" s="51">
        <v>2415477</v>
      </c>
      <c r="M1170" s="51">
        <v>2415477</v>
      </c>
      <c r="N1170" s="51">
        <v>2415477</v>
      </c>
      <c r="O1170" s="51">
        <v>2415477</v>
      </c>
      <c r="P1170" s="51">
        <v>2415477</v>
      </c>
      <c r="Q1170" s="51">
        <v>2415477</v>
      </c>
      <c r="R1170" s="51">
        <v>2415477</v>
      </c>
      <c r="S1170" s="51">
        <v>2415477</v>
      </c>
      <c r="T1170" s="51">
        <v>2415477</v>
      </c>
    </row>
    <row r="1171" spans="1:20" s="10" customFormat="1" ht="65.099999999999994" customHeight="1" x14ac:dyDescent="0.3">
      <c r="A1171" s="13">
        <v>1133</v>
      </c>
      <c r="B1171" s="376"/>
      <c r="C1171" s="55" t="s">
        <v>2012</v>
      </c>
      <c r="D1171" s="61" t="s">
        <v>321</v>
      </c>
      <c r="E1171" s="54" t="s">
        <v>1440</v>
      </c>
      <c r="F1171" s="53" t="s">
        <v>323</v>
      </c>
      <c r="G1171" s="390"/>
      <c r="H1171" s="391"/>
      <c r="I1171" s="391"/>
      <c r="J1171" s="392"/>
      <c r="K1171" s="53"/>
      <c r="L1171" s="51">
        <v>3550909</v>
      </c>
      <c r="M1171" s="51">
        <v>3550909</v>
      </c>
      <c r="N1171" s="51">
        <v>3550909</v>
      </c>
      <c r="O1171" s="51">
        <v>3550909</v>
      </c>
      <c r="P1171" s="51">
        <v>3550909</v>
      </c>
      <c r="Q1171" s="51">
        <v>3550909</v>
      </c>
      <c r="R1171" s="51">
        <v>3550909</v>
      </c>
      <c r="S1171" s="51">
        <v>3550909</v>
      </c>
      <c r="T1171" s="51">
        <v>3550909</v>
      </c>
    </row>
    <row r="1172" spans="1:20" s="10" customFormat="1" ht="65.099999999999994" customHeight="1" x14ac:dyDescent="0.3">
      <c r="A1172" s="13">
        <v>1134</v>
      </c>
      <c r="B1172" s="376"/>
      <c r="C1172" s="55" t="s">
        <v>2011</v>
      </c>
      <c r="D1172" s="61" t="s">
        <v>321</v>
      </c>
      <c r="E1172" s="54" t="s">
        <v>1513</v>
      </c>
      <c r="F1172" s="53" t="s">
        <v>323</v>
      </c>
      <c r="G1172" s="390"/>
      <c r="H1172" s="391"/>
      <c r="I1172" s="391"/>
      <c r="J1172" s="392"/>
      <c r="K1172" s="53"/>
      <c r="L1172" s="51">
        <v>1827955</v>
      </c>
      <c r="M1172" s="51">
        <v>1827955</v>
      </c>
      <c r="N1172" s="51">
        <v>1827955</v>
      </c>
      <c r="O1172" s="51">
        <v>1827955</v>
      </c>
      <c r="P1172" s="51">
        <v>1827955</v>
      </c>
      <c r="Q1172" s="51">
        <v>1827955</v>
      </c>
      <c r="R1172" s="51">
        <v>1827955</v>
      </c>
      <c r="S1172" s="51">
        <v>1827955</v>
      </c>
      <c r="T1172" s="51">
        <v>1827955</v>
      </c>
    </row>
    <row r="1173" spans="1:20" s="10" customFormat="1" ht="65.099999999999994" customHeight="1" x14ac:dyDescent="0.3">
      <c r="A1173" s="13">
        <v>1135</v>
      </c>
      <c r="B1173" s="376"/>
      <c r="C1173" s="55" t="s">
        <v>2010</v>
      </c>
      <c r="D1173" s="61" t="s">
        <v>321</v>
      </c>
      <c r="E1173" s="54" t="s">
        <v>1513</v>
      </c>
      <c r="F1173" s="53" t="s">
        <v>323</v>
      </c>
      <c r="G1173" s="390"/>
      <c r="H1173" s="391"/>
      <c r="I1173" s="391"/>
      <c r="J1173" s="392"/>
      <c r="K1173" s="53"/>
      <c r="L1173" s="51">
        <v>2395909.0909090908</v>
      </c>
      <c r="M1173" s="51">
        <v>2395909.0909090908</v>
      </c>
      <c r="N1173" s="51">
        <v>2395909.0909090908</v>
      </c>
      <c r="O1173" s="51">
        <v>2395909.0909090908</v>
      </c>
      <c r="P1173" s="51">
        <v>2395909.0909090908</v>
      </c>
      <c r="Q1173" s="51">
        <v>2395909.0909090908</v>
      </c>
      <c r="R1173" s="51">
        <v>2395909.0909090908</v>
      </c>
      <c r="S1173" s="51">
        <v>2395909.0909090908</v>
      </c>
      <c r="T1173" s="51">
        <v>2395909.0909090908</v>
      </c>
    </row>
    <row r="1174" spans="1:20" s="10" customFormat="1" ht="65.099999999999994" customHeight="1" x14ac:dyDescent="0.3">
      <c r="A1174" s="13">
        <v>1136</v>
      </c>
      <c r="B1174" s="376"/>
      <c r="C1174" s="55" t="s">
        <v>2009</v>
      </c>
      <c r="D1174" s="61" t="s">
        <v>312</v>
      </c>
      <c r="E1174" s="54" t="s">
        <v>313</v>
      </c>
      <c r="F1174" s="53" t="s">
        <v>1873</v>
      </c>
      <c r="G1174" s="390"/>
      <c r="H1174" s="391"/>
      <c r="I1174" s="391"/>
      <c r="J1174" s="392"/>
      <c r="K1174" s="53"/>
      <c r="L1174" s="51">
        <v>354545</v>
      </c>
      <c r="M1174" s="51">
        <v>354545</v>
      </c>
      <c r="N1174" s="51">
        <v>354545</v>
      </c>
      <c r="O1174" s="51">
        <v>354545</v>
      </c>
      <c r="P1174" s="51">
        <v>354545</v>
      </c>
      <c r="Q1174" s="51">
        <v>354545</v>
      </c>
      <c r="R1174" s="51">
        <v>354545</v>
      </c>
      <c r="S1174" s="51">
        <v>354545</v>
      </c>
      <c r="T1174" s="51">
        <v>354545</v>
      </c>
    </row>
    <row r="1175" spans="1:20" s="10" customFormat="1" ht="65.099999999999994" customHeight="1" x14ac:dyDescent="0.3">
      <c r="A1175" s="13">
        <v>1137</v>
      </c>
      <c r="B1175" s="376"/>
      <c r="C1175" s="55" t="s">
        <v>2008</v>
      </c>
      <c r="D1175" s="61" t="s">
        <v>312</v>
      </c>
      <c r="E1175" s="54" t="s">
        <v>313</v>
      </c>
      <c r="F1175" s="53" t="s">
        <v>1873</v>
      </c>
      <c r="G1175" s="390"/>
      <c r="H1175" s="391"/>
      <c r="I1175" s="391"/>
      <c r="J1175" s="392"/>
      <c r="K1175" s="53"/>
      <c r="L1175" s="51">
        <v>409091</v>
      </c>
      <c r="M1175" s="51">
        <v>409091</v>
      </c>
      <c r="N1175" s="51">
        <v>409091</v>
      </c>
      <c r="O1175" s="51">
        <v>409091</v>
      </c>
      <c r="P1175" s="51">
        <v>409091</v>
      </c>
      <c r="Q1175" s="51">
        <v>409091</v>
      </c>
      <c r="R1175" s="51">
        <v>409091</v>
      </c>
      <c r="S1175" s="51">
        <v>409091</v>
      </c>
      <c r="T1175" s="51">
        <v>409091</v>
      </c>
    </row>
    <row r="1176" spans="1:20" s="10" customFormat="1" ht="65.099999999999994" customHeight="1" x14ac:dyDescent="0.3">
      <c r="A1176" s="13">
        <v>1138</v>
      </c>
      <c r="B1176" s="376"/>
      <c r="C1176" s="55" t="s">
        <v>2025</v>
      </c>
      <c r="D1176" s="61" t="s">
        <v>1383</v>
      </c>
      <c r="E1176" s="391" t="s">
        <v>2026</v>
      </c>
      <c r="F1176" s="53" t="s">
        <v>2027</v>
      </c>
      <c r="G1176" s="390" t="s">
        <v>2028</v>
      </c>
      <c r="H1176" s="391" t="s">
        <v>17</v>
      </c>
      <c r="I1176" s="391" t="s">
        <v>2029</v>
      </c>
      <c r="J1176" s="392" t="s">
        <v>2030</v>
      </c>
      <c r="K1176" s="53"/>
      <c r="L1176" s="51">
        <v>765818</v>
      </c>
      <c r="M1176" s="51">
        <v>765818</v>
      </c>
      <c r="N1176" s="51">
        <v>765818</v>
      </c>
      <c r="O1176" s="51">
        <v>765818</v>
      </c>
      <c r="P1176" s="51">
        <v>765818</v>
      </c>
      <c r="Q1176" s="51">
        <v>765818</v>
      </c>
      <c r="R1176" s="51">
        <v>765818</v>
      </c>
      <c r="S1176" s="51">
        <v>765818</v>
      </c>
      <c r="T1176" s="51">
        <v>765818</v>
      </c>
    </row>
    <row r="1177" spans="1:20" s="10" customFormat="1" ht="65.099999999999994" customHeight="1" x14ac:dyDescent="0.3">
      <c r="A1177" s="13">
        <v>1139</v>
      </c>
      <c r="B1177" s="376"/>
      <c r="C1177" s="55" t="s">
        <v>2031</v>
      </c>
      <c r="D1177" s="61" t="s">
        <v>1383</v>
      </c>
      <c r="E1177" s="391"/>
      <c r="F1177" s="53" t="s">
        <v>2027</v>
      </c>
      <c r="G1177" s="390"/>
      <c r="H1177" s="391"/>
      <c r="I1177" s="391"/>
      <c r="J1177" s="392"/>
      <c r="K1177" s="53"/>
      <c r="L1177" s="51">
        <v>1129091</v>
      </c>
      <c r="M1177" s="51">
        <v>1129091</v>
      </c>
      <c r="N1177" s="51">
        <v>1129091</v>
      </c>
      <c r="O1177" s="51">
        <v>1129091</v>
      </c>
      <c r="P1177" s="51">
        <v>1129091</v>
      </c>
      <c r="Q1177" s="51">
        <v>1129091</v>
      </c>
      <c r="R1177" s="51">
        <v>1129091</v>
      </c>
      <c r="S1177" s="51">
        <v>1129091</v>
      </c>
      <c r="T1177" s="51">
        <v>1129091</v>
      </c>
    </row>
    <row r="1178" spans="1:20" s="10" customFormat="1" ht="65.099999999999994" customHeight="1" x14ac:dyDescent="0.3">
      <c r="A1178" s="13">
        <v>1140</v>
      </c>
      <c r="B1178" s="376"/>
      <c r="C1178" s="55" t="s">
        <v>2032</v>
      </c>
      <c r="D1178" s="61" t="s">
        <v>1383</v>
      </c>
      <c r="E1178" s="391"/>
      <c r="F1178" s="53" t="s">
        <v>2027</v>
      </c>
      <c r="G1178" s="390"/>
      <c r="H1178" s="391"/>
      <c r="I1178" s="391"/>
      <c r="J1178" s="392"/>
      <c r="K1178" s="53"/>
      <c r="L1178" s="51">
        <v>2415272</v>
      </c>
      <c r="M1178" s="51">
        <v>2415272</v>
      </c>
      <c r="N1178" s="51">
        <v>2415272</v>
      </c>
      <c r="O1178" s="51">
        <v>2415272</v>
      </c>
      <c r="P1178" s="51">
        <v>2415272</v>
      </c>
      <c r="Q1178" s="51">
        <v>2415272</v>
      </c>
      <c r="R1178" s="51">
        <v>2415272</v>
      </c>
      <c r="S1178" s="51">
        <v>2415272</v>
      </c>
      <c r="T1178" s="51">
        <v>2415272</v>
      </c>
    </row>
    <row r="1179" spans="1:20" s="10" customFormat="1" ht="72.75" customHeight="1" x14ac:dyDescent="0.3">
      <c r="A1179" s="13">
        <v>1141</v>
      </c>
      <c r="B1179" s="376"/>
      <c r="C1179" s="55" t="s">
        <v>2033</v>
      </c>
      <c r="D1179" s="61" t="s">
        <v>1383</v>
      </c>
      <c r="E1179" s="391"/>
      <c r="F1179" s="53" t="s">
        <v>2027</v>
      </c>
      <c r="G1179" s="390"/>
      <c r="H1179" s="391"/>
      <c r="I1179" s="391"/>
      <c r="J1179" s="392"/>
      <c r="K1179" s="53"/>
      <c r="L1179" s="51">
        <v>2209091</v>
      </c>
      <c r="M1179" s="51">
        <v>2209091</v>
      </c>
      <c r="N1179" s="51">
        <v>2209091</v>
      </c>
      <c r="O1179" s="51">
        <v>2209091</v>
      </c>
      <c r="P1179" s="51">
        <v>2209091</v>
      </c>
      <c r="Q1179" s="51">
        <v>2209091</v>
      </c>
      <c r="R1179" s="51">
        <v>2209091</v>
      </c>
      <c r="S1179" s="51">
        <v>2209091</v>
      </c>
      <c r="T1179" s="51">
        <v>2209091</v>
      </c>
    </row>
    <row r="1180" spans="1:20" s="10" customFormat="1" ht="91.5" customHeight="1" x14ac:dyDescent="0.3">
      <c r="A1180" s="13">
        <v>1142</v>
      </c>
      <c r="B1180" s="376"/>
      <c r="C1180" s="55" t="s">
        <v>2034</v>
      </c>
      <c r="D1180" s="61" t="s">
        <v>1383</v>
      </c>
      <c r="E1180" s="391"/>
      <c r="F1180" s="53" t="s">
        <v>2035</v>
      </c>
      <c r="G1180" s="390"/>
      <c r="H1180" s="391"/>
      <c r="I1180" s="391"/>
      <c r="J1180" s="392"/>
      <c r="K1180" s="53"/>
      <c r="L1180" s="51">
        <v>3105000</v>
      </c>
      <c r="M1180" s="51">
        <v>3105000</v>
      </c>
      <c r="N1180" s="51">
        <v>3105000</v>
      </c>
      <c r="O1180" s="51">
        <v>3105000</v>
      </c>
      <c r="P1180" s="51">
        <v>3105000</v>
      </c>
      <c r="Q1180" s="51">
        <v>3105000</v>
      </c>
      <c r="R1180" s="51">
        <v>3105000</v>
      </c>
      <c r="S1180" s="51">
        <v>3105000</v>
      </c>
      <c r="T1180" s="51">
        <v>3105000</v>
      </c>
    </row>
    <row r="1181" spans="1:20" s="10" customFormat="1" ht="65.099999999999994" customHeight="1" x14ac:dyDescent="0.3">
      <c r="A1181" s="13">
        <v>1143</v>
      </c>
      <c r="B1181" s="376"/>
      <c r="C1181" s="55" t="s">
        <v>2036</v>
      </c>
      <c r="D1181" s="61" t="s">
        <v>1383</v>
      </c>
      <c r="E1181" s="391"/>
      <c r="F1181" s="53" t="s">
        <v>2035</v>
      </c>
      <c r="G1181" s="390"/>
      <c r="H1181" s="391"/>
      <c r="I1181" s="391"/>
      <c r="J1181" s="392"/>
      <c r="K1181" s="53"/>
      <c r="L1181" s="51">
        <v>3387272</v>
      </c>
      <c r="M1181" s="51">
        <v>3387272</v>
      </c>
      <c r="N1181" s="51">
        <v>3387272</v>
      </c>
      <c r="O1181" s="51">
        <v>3387272</v>
      </c>
      <c r="P1181" s="51">
        <v>3387272</v>
      </c>
      <c r="Q1181" s="51">
        <v>3387272</v>
      </c>
      <c r="R1181" s="51">
        <v>3387272</v>
      </c>
      <c r="S1181" s="51">
        <v>3387272</v>
      </c>
      <c r="T1181" s="51">
        <v>3387272</v>
      </c>
    </row>
    <row r="1182" spans="1:20" s="10" customFormat="1" ht="65.099999999999994" customHeight="1" x14ac:dyDescent="0.3">
      <c r="A1182" s="13">
        <v>1144</v>
      </c>
      <c r="B1182" s="376"/>
      <c r="C1182" s="55" t="s">
        <v>2037</v>
      </c>
      <c r="D1182" s="61" t="s">
        <v>1383</v>
      </c>
      <c r="E1182" s="391"/>
      <c r="F1182" s="53" t="s">
        <v>2027</v>
      </c>
      <c r="G1182" s="390"/>
      <c r="H1182" s="391"/>
      <c r="I1182" s="391"/>
      <c r="J1182" s="392"/>
      <c r="K1182" s="53"/>
      <c r="L1182" s="51">
        <v>1975910</v>
      </c>
      <c r="M1182" s="51">
        <v>1975910</v>
      </c>
      <c r="N1182" s="51">
        <v>1975910</v>
      </c>
      <c r="O1182" s="51">
        <v>1975910</v>
      </c>
      <c r="P1182" s="51">
        <v>1975910</v>
      </c>
      <c r="Q1182" s="51">
        <v>1975910</v>
      </c>
      <c r="R1182" s="51">
        <v>1975910</v>
      </c>
      <c r="S1182" s="51">
        <v>1975910</v>
      </c>
      <c r="T1182" s="51">
        <v>1975910</v>
      </c>
    </row>
    <row r="1183" spans="1:20" s="10" customFormat="1" ht="65.099999999999994" customHeight="1" x14ac:dyDescent="0.3">
      <c r="A1183" s="13">
        <v>1145</v>
      </c>
      <c r="B1183" s="376"/>
      <c r="C1183" s="55" t="s">
        <v>2038</v>
      </c>
      <c r="D1183" s="61" t="s">
        <v>1383</v>
      </c>
      <c r="E1183" s="391"/>
      <c r="F1183" s="53" t="s">
        <v>2035</v>
      </c>
      <c r="G1183" s="390"/>
      <c r="H1183" s="391"/>
      <c r="I1183" s="391"/>
      <c r="J1183" s="392"/>
      <c r="K1183" s="53"/>
      <c r="L1183" s="51">
        <v>3217091</v>
      </c>
      <c r="M1183" s="51">
        <v>3217091</v>
      </c>
      <c r="N1183" s="51">
        <v>3217091</v>
      </c>
      <c r="O1183" s="51">
        <v>3217091</v>
      </c>
      <c r="P1183" s="51">
        <v>3217091</v>
      </c>
      <c r="Q1183" s="51">
        <v>3217091</v>
      </c>
      <c r="R1183" s="51">
        <v>3217091</v>
      </c>
      <c r="S1183" s="51">
        <v>3217091</v>
      </c>
      <c r="T1183" s="51">
        <v>3217091</v>
      </c>
    </row>
    <row r="1184" spans="1:20" s="10" customFormat="1" ht="134.25" customHeight="1" x14ac:dyDescent="0.3">
      <c r="A1184" s="13">
        <v>1146</v>
      </c>
      <c r="B1184" s="376"/>
      <c r="C1184" s="55" t="s">
        <v>2049</v>
      </c>
      <c r="D1184" s="61" t="s">
        <v>1383</v>
      </c>
      <c r="E1184" s="391"/>
      <c r="F1184" s="53" t="s">
        <v>2039</v>
      </c>
      <c r="G1184" s="390"/>
      <c r="H1184" s="391"/>
      <c r="I1184" s="391"/>
      <c r="J1184" s="392"/>
      <c r="K1184" s="53"/>
      <c r="L1184" s="51">
        <v>2307272</v>
      </c>
      <c r="M1184" s="51">
        <v>2307272</v>
      </c>
      <c r="N1184" s="51">
        <v>2307272</v>
      </c>
      <c r="O1184" s="51">
        <v>2307272</v>
      </c>
      <c r="P1184" s="51">
        <v>2307272</v>
      </c>
      <c r="Q1184" s="51">
        <v>2307272</v>
      </c>
      <c r="R1184" s="51">
        <v>2307272</v>
      </c>
      <c r="S1184" s="51">
        <v>2307272</v>
      </c>
      <c r="T1184" s="51">
        <v>2307272</v>
      </c>
    </row>
    <row r="1185" spans="1:20" s="10" customFormat="1" ht="65.099999999999994" customHeight="1" x14ac:dyDescent="0.3">
      <c r="A1185" s="13">
        <v>1147</v>
      </c>
      <c r="B1185" s="376"/>
      <c r="C1185" s="55" t="s">
        <v>2050</v>
      </c>
      <c r="D1185" s="61" t="s">
        <v>1383</v>
      </c>
      <c r="E1185" s="391"/>
      <c r="F1185" s="53" t="s">
        <v>2039</v>
      </c>
      <c r="G1185" s="390"/>
      <c r="H1185" s="391"/>
      <c r="I1185" s="391"/>
      <c r="J1185" s="392"/>
      <c r="K1185" s="53"/>
      <c r="L1185" s="51">
        <v>2896364</v>
      </c>
      <c r="M1185" s="51">
        <v>2896364</v>
      </c>
      <c r="N1185" s="51">
        <v>2896364</v>
      </c>
      <c r="O1185" s="51">
        <v>2896364</v>
      </c>
      <c r="P1185" s="51">
        <v>2896364</v>
      </c>
      <c r="Q1185" s="51">
        <v>2896364</v>
      </c>
      <c r="R1185" s="51">
        <v>2896364</v>
      </c>
      <c r="S1185" s="51">
        <v>2896364</v>
      </c>
      <c r="T1185" s="51">
        <v>2896364</v>
      </c>
    </row>
    <row r="1186" spans="1:20" s="10" customFormat="1" ht="65.099999999999994" customHeight="1" x14ac:dyDescent="0.3">
      <c r="A1186" s="13">
        <v>1148</v>
      </c>
      <c r="B1186" s="376"/>
      <c r="C1186" s="55" t="s">
        <v>2040</v>
      </c>
      <c r="D1186" s="61" t="s">
        <v>1383</v>
      </c>
      <c r="E1186" s="391"/>
      <c r="F1186" s="53" t="s">
        <v>2039</v>
      </c>
      <c r="G1186" s="390"/>
      <c r="H1186" s="391"/>
      <c r="I1186" s="391"/>
      <c r="J1186" s="392"/>
      <c r="K1186" s="53"/>
      <c r="L1186" s="51">
        <v>3878182</v>
      </c>
      <c r="M1186" s="51">
        <v>3878182</v>
      </c>
      <c r="N1186" s="51">
        <v>3878182</v>
      </c>
      <c r="O1186" s="51">
        <v>3878182</v>
      </c>
      <c r="P1186" s="51">
        <v>3878182</v>
      </c>
      <c r="Q1186" s="51">
        <v>3878182</v>
      </c>
      <c r="R1186" s="51">
        <v>3878182</v>
      </c>
      <c r="S1186" s="51">
        <v>3878182</v>
      </c>
      <c r="T1186" s="51">
        <v>3878182</v>
      </c>
    </row>
    <row r="1187" spans="1:20" s="10" customFormat="1" ht="65.099999999999994" customHeight="1" x14ac:dyDescent="0.3">
      <c r="A1187" s="13">
        <v>1149</v>
      </c>
      <c r="B1187" s="376"/>
      <c r="C1187" s="55" t="s">
        <v>2041</v>
      </c>
      <c r="D1187" s="61" t="s">
        <v>312</v>
      </c>
      <c r="E1187" s="391" t="s">
        <v>2042</v>
      </c>
      <c r="F1187" s="53" t="s">
        <v>2043</v>
      </c>
      <c r="G1187" s="390"/>
      <c r="H1187" s="391"/>
      <c r="I1187" s="391"/>
      <c r="J1187" s="392"/>
      <c r="K1187" s="53"/>
      <c r="L1187" s="51">
        <v>427091</v>
      </c>
      <c r="M1187" s="51">
        <v>427091</v>
      </c>
      <c r="N1187" s="51">
        <v>427091</v>
      </c>
      <c r="O1187" s="51">
        <v>427091</v>
      </c>
      <c r="P1187" s="51">
        <v>427091</v>
      </c>
      <c r="Q1187" s="51">
        <v>427091</v>
      </c>
      <c r="R1187" s="51">
        <v>427091</v>
      </c>
      <c r="S1187" s="51">
        <v>427091</v>
      </c>
      <c r="T1187" s="51">
        <v>427091</v>
      </c>
    </row>
    <row r="1188" spans="1:20" s="10" customFormat="1" ht="65.099999999999994" customHeight="1" x14ac:dyDescent="0.3">
      <c r="A1188" s="13">
        <v>1150</v>
      </c>
      <c r="B1188" s="376"/>
      <c r="C1188" s="55" t="s">
        <v>2044</v>
      </c>
      <c r="D1188" s="61" t="s">
        <v>312</v>
      </c>
      <c r="E1188" s="391"/>
      <c r="F1188" s="53" t="s">
        <v>2043</v>
      </c>
      <c r="G1188" s="390"/>
      <c r="H1188" s="391"/>
      <c r="I1188" s="391"/>
      <c r="J1188" s="392"/>
      <c r="K1188" s="53"/>
      <c r="L1188" s="51">
        <v>525272</v>
      </c>
      <c r="M1188" s="51">
        <v>525272</v>
      </c>
      <c r="N1188" s="51">
        <v>525272</v>
      </c>
      <c r="O1188" s="51">
        <v>525272</v>
      </c>
      <c r="P1188" s="51">
        <v>525272</v>
      </c>
      <c r="Q1188" s="51">
        <v>525272</v>
      </c>
      <c r="R1188" s="51">
        <v>525272</v>
      </c>
      <c r="S1188" s="51">
        <v>525272</v>
      </c>
      <c r="T1188" s="51">
        <v>525272</v>
      </c>
    </row>
    <row r="1189" spans="1:20" s="10" customFormat="1" ht="65.099999999999994" customHeight="1" x14ac:dyDescent="0.3">
      <c r="A1189" s="13">
        <v>1151</v>
      </c>
      <c r="B1189" s="376"/>
      <c r="C1189" s="55" t="s">
        <v>2045</v>
      </c>
      <c r="D1189" s="61" t="s">
        <v>1383</v>
      </c>
      <c r="E1189" s="391"/>
      <c r="F1189" s="53" t="s">
        <v>2046</v>
      </c>
      <c r="G1189" s="390"/>
      <c r="H1189" s="391"/>
      <c r="I1189" s="391"/>
      <c r="J1189" s="392"/>
      <c r="K1189" s="53"/>
      <c r="L1189" s="51">
        <v>3632728</v>
      </c>
      <c r="M1189" s="51">
        <v>3632728</v>
      </c>
      <c r="N1189" s="51">
        <v>3632728</v>
      </c>
      <c r="O1189" s="51">
        <v>3632728</v>
      </c>
      <c r="P1189" s="51">
        <v>3632728</v>
      </c>
      <c r="Q1189" s="51">
        <v>3632728</v>
      </c>
      <c r="R1189" s="51">
        <v>3632728</v>
      </c>
      <c r="S1189" s="51">
        <v>3632728</v>
      </c>
      <c r="T1189" s="51">
        <v>3632728</v>
      </c>
    </row>
    <row r="1190" spans="1:20" s="10" customFormat="1" ht="72.75" customHeight="1" x14ac:dyDescent="0.3">
      <c r="A1190" s="13">
        <v>1152</v>
      </c>
      <c r="B1190" s="376"/>
      <c r="C1190" s="55" t="s">
        <v>2047</v>
      </c>
      <c r="D1190" s="61" t="s">
        <v>1383</v>
      </c>
      <c r="E1190" s="391"/>
      <c r="F1190" s="53" t="s">
        <v>2039</v>
      </c>
      <c r="G1190" s="390"/>
      <c r="H1190" s="391"/>
      <c r="I1190" s="391"/>
      <c r="J1190" s="392"/>
      <c r="K1190" s="53"/>
      <c r="L1190" s="51">
        <v>2601818</v>
      </c>
      <c r="M1190" s="51">
        <v>2601818</v>
      </c>
      <c r="N1190" s="51">
        <v>2601818</v>
      </c>
      <c r="O1190" s="51">
        <v>2601818</v>
      </c>
      <c r="P1190" s="51">
        <v>2601818</v>
      </c>
      <c r="Q1190" s="51">
        <v>2601818</v>
      </c>
      <c r="R1190" s="51">
        <v>2601818</v>
      </c>
      <c r="S1190" s="51">
        <v>2601818</v>
      </c>
      <c r="T1190" s="51">
        <v>2601818</v>
      </c>
    </row>
    <row r="1191" spans="1:20" s="10" customFormat="1" ht="71.25" customHeight="1" x14ac:dyDescent="0.3">
      <c r="A1191" s="13">
        <v>1153</v>
      </c>
      <c r="B1191" s="376"/>
      <c r="C1191" s="55" t="s">
        <v>2048</v>
      </c>
      <c r="D1191" s="61" t="s">
        <v>1383</v>
      </c>
      <c r="E1191" s="391"/>
      <c r="F1191" s="53" t="s">
        <v>2039</v>
      </c>
      <c r="G1191" s="390"/>
      <c r="H1191" s="391"/>
      <c r="I1191" s="391"/>
      <c r="J1191" s="392"/>
      <c r="K1191" s="53"/>
      <c r="L1191" s="51">
        <v>1551272</v>
      </c>
      <c r="M1191" s="51">
        <v>1551272</v>
      </c>
      <c r="N1191" s="51">
        <v>1551272</v>
      </c>
      <c r="O1191" s="51">
        <v>1551272</v>
      </c>
      <c r="P1191" s="51">
        <v>1551272</v>
      </c>
      <c r="Q1191" s="51">
        <v>1551272</v>
      </c>
      <c r="R1191" s="51">
        <v>1551272</v>
      </c>
      <c r="S1191" s="51">
        <v>1551272</v>
      </c>
      <c r="T1191" s="51">
        <v>1551272</v>
      </c>
    </row>
    <row r="1192" spans="1:20" s="10" customFormat="1" ht="71.25" customHeight="1" x14ac:dyDescent="0.3">
      <c r="A1192" s="13">
        <v>1154</v>
      </c>
      <c r="B1192" s="376"/>
      <c r="C1192" s="55" t="s">
        <v>2190</v>
      </c>
      <c r="D1192" s="61" t="s">
        <v>1383</v>
      </c>
      <c r="E1192" s="54"/>
      <c r="F1192" s="61" t="s">
        <v>1874</v>
      </c>
      <c r="G1192" s="401" t="s">
        <v>2192</v>
      </c>
      <c r="H1192" s="391" t="s">
        <v>17</v>
      </c>
      <c r="I1192" s="391"/>
      <c r="J1192" s="392" t="s">
        <v>396</v>
      </c>
      <c r="K1192" s="388"/>
      <c r="L1192" s="51">
        <v>918000</v>
      </c>
      <c r="M1192" s="51">
        <v>918000</v>
      </c>
      <c r="N1192" s="51">
        <v>918000</v>
      </c>
      <c r="O1192" s="51">
        <v>918000</v>
      </c>
      <c r="P1192" s="51">
        <v>918000</v>
      </c>
      <c r="Q1192" s="51">
        <v>918000</v>
      </c>
      <c r="R1192" s="51">
        <v>918000</v>
      </c>
      <c r="S1192" s="51">
        <v>918000</v>
      </c>
      <c r="T1192" s="51">
        <v>918000</v>
      </c>
    </row>
    <row r="1193" spans="1:20" s="10" customFormat="1" ht="71.25" customHeight="1" x14ac:dyDescent="0.3">
      <c r="A1193" s="13">
        <v>1155</v>
      </c>
      <c r="B1193" s="376"/>
      <c r="C1193" s="55" t="s">
        <v>2191</v>
      </c>
      <c r="D1193" s="61" t="s">
        <v>1383</v>
      </c>
      <c r="E1193" s="54"/>
      <c r="F1193" s="61" t="s">
        <v>1874</v>
      </c>
      <c r="G1193" s="401"/>
      <c r="H1193" s="391"/>
      <c r="I1193" s="391"/>
      <c r="J1193" s="392"/>
      <c r="K1193" s="388"/>
      <c r="L1193" s="51">
        <v>2250000</v>
      </c>
      <c r="M1193" s="51">
        <v>2250000</v>
      </c>
      <c r="N1193" s="51">
        <v>2250000</v>
      </c>
      <c r="O1193" s="51">
        <v>2250000</v>
      </c>
      <c r="P1193" s="51">
        <v>2250000</v>
      </c>
      <c r="Q1193" s="51">
        <v>2250000</v>
      </c>
      <c r="R1193" s="51">
        <v>2250000</v>
      </c>
      <c r="S1193" s="51">
        <v>2250000</v>
      </c>
      <c r="T1193" s="51">
        <v>2250000</v>
      </c>
    </row>
    <row r="1194" spans="1:20" s="10" customFormat="1" ht="71.25" customHeight="1" x14ac:dyDescent="0.3">
      <c r="A1194" s="13">
        <v>1156</v>
      </c>
      <c r="B1194" s="376"/>
      <c r="C1194" s="55" t="s">
        <v>2235</v>
      </c>
      <c r="D1194" s="61" t="s">
        <v>1383</v>
      </c>
      <c r="E1194" s="54"/>
      <c r="F1194" s="61" t="s">
        <v>1874</v>
      </c>
      <c r="G1194" s="401"/>
      <c r="H1194" s="391"/>
      <c r="I1194" s="391"/>
      <c r="J1194" s="392"/>
      <c r="K1194" s="388"/>
      <c r="L1194" s="51">
        <v>576000</v>
      </c>
      <c r="M1194" s="51">
        <v>576000</v>
      </c>
      <c r="N1194" s="51">
        <v>576000</v>
      </c>
      <c r="O1194" s="51">
        <v>576000</v>
      </c>
      <c r="P1194" s="51">
        <v>576000</v>
      </c>
      <c r="Q1194" s="51">
        <v>576000</v>
      </c>
      <c r="R1194" s="51">
        <v>576000</v>
      </c>
      <c r="S1194" s="51">
        <v>576000</v>
      </c>
      <c r="T1194" s="51">
        <v>576000</v>
      </c>
    </row>
    <row r="1195" spans="1:20" s="10" customFormat="1" ht="71.25" customHeight="1" x14ac:dyDescent="0.3">
      <c r="A1195" s="13">
        <v>1157</v>
      </c>
      <c r="B1195" s="376"/>
      <c r="C1195" s="55" t="s">
        <v>2236</v>
      </c>
      <c r="D1195" s="61" t="s">
        <v>1383</v>
      </c>
      <c r="E1195" s="54"/>
      <c r="F1195" s="61" t="s">
        <v>1874</v>
      </c>
      <c r="G1195" s="401"/>
      <c r="H1195" s="391"/>
      <c r="I1195" s="391"/>
      <c r="J1195" s="392"/>
      <c r="K1195" s="388"/>
      <c r="L1195" s="51">
        <v>1476000</v>
      </c>
      <c r="M1195" s="51">
        <v>1476000</v>
      </c>
      <c r="N1195" s="51">
        <v>1476000</v>
      </c>
      <c r="O1195" s="51">
        <v>1476000</v>
      </c>
      <c r="P1195" s="51">
        <v>1476000</v>
      </c>
      <c r="Q1195" s="51">
        <v>1476000</v>
      </c>
      <c r="R1195" s="51">
        <v>1476000</v>
      </c>
      <c r="S1195" s="51">
        <v>1476000</v>
      </c>
      <c r="T1195" s="51">
        <v>1476000</v>
      </c>
    </row>
    <row r="1196" spans="1:20" s="10" customFormat="1" ht="71.25" customHeight="1" x14ac:dyDescent="0.3">
      <c r="A1196" s="13">
        <v>1158</v>
      </c>
      <c r="B1196" s="376"/>
      <c r="C1196" s="55" t="s">
        <v>2237</v>
      </c>
      <c r="D1196" s="61" t="s">
        <v>1383</v>
      </c>
      <c r="E1196" s="54"/>
      <c r="F1196" s="61" t="s">
        <v>1874</v>
      </c>
      <c r="G1196" s="401"/>
      <c r="H1196" s="391"/>
      <c r="I1196" s="391"/>
      <c r="J1196" s="392"/>
      <c r="K1196" s="388"/>
      <c r="L1196" s="51">
        <v>1098000</v>
      </c>
      <c r="M1196" s="51">
        <v>1098000</v>
      </c>
      <c r="N1196" s="51">
        <v>1098000</v>
      </c>
      <c r="O1196" s="51">
        <v>1098000</v>
      </c>
      <c r="P1196" s="51">
        <v>1098000</v>
      </c>
      <c r="Q1196" s="51">
        <v>1098000</v>
      </c>
      <c r="R1196" s="51">
        <v>1098000</v>
      </c>
      <c r="S1196" s="51">
        <v>1098000</v>
      </c>
      <c r="T1196" s="51">
        <v>1098000</v>
      </c>
    </row>
    <row r="1197" spans="1:20" s="10" customFormat="1" ht="71.25" customHeight="1" x14ac:dyDescent="0.3">
      <c r="A1197" s="13">
        <v>1159</v>
      </c>
      <c r="B1197" s="376"/>
      <c r="C1197" s="55" t="s">
        <v>2238</v>
      </c>
      <c r="D1197" s="61" t="s">
        <v>1383</v>
      </c>
      <c r="E1197" s="54"/>
      <c r="F1197" s="61" t="s">
        <v>1276</v>
      </c>
      <c r="G1197" s="401"/>
      <c r="H1197" s="391"/>
      <c r="I1197" s="391"/>
      <c r="J1197" s="392"/>
      <c r="K1197" s="388"/>
      <c r="L1197" s="51">
        <v>200000</v>
      </c>
      <c r="M1197" s="51">
        <v>200000</v>
      </c>
      <c r="N1197" s="51">
        <v>200000</v>
      </c>
      <c r="O1197" s="51">
        <v>200000</v>
      </c>
      <c r="P1197" s="51">
        <v>200000</v>
      </c>
      <c r="Q1197" s="51">
        <v>200000</v>
      </c>
      <c r="R1197" s="51">
        <v>200000</v>
      </c>
      <c r="S1197" s="51">
        <v>200000</v>
      </c>
      <c r="T1197" s="51">
        <v>200000</v>
      </c>
    </row>
    <row r="1198" spans="1:20" s="10" customFormat="1" ht="71.25" customHeight="1" x14ac:dyDescent="0.3">
      <c r="A1198" s="13">
        <v>1160</v>
      </c>
      <c r="B1198" s="376"/>
      <c r="C1198" s="55" t="s">
        <v>2238</v>
      </c>
      <c r="D1198" s="61" t="s">
        <v>1383</v>
      </c>
      <c r="E1198" s="54"/>
      <c r="F1198" s="61" t="s">
        <v>1276</v>
      </c>
      <c r="G1198" s="401"/>
      <c r="H1198" s="391"/>
      <c r="I1198" s="391"/>
      <c r="J1198" s="392"/>
      <c r="K1198" s="388"/>
      <c r="L1198" s="51">
        <v>240000</v>
      </c>
      <c r="M1198" s="51">
        <v>240000</v>
      </c>
      <c r="N1198" s="51">
        <v>240000</v>
      </c>
      <c r="O1198" s="51">
        <v>240000</v>
      </c>
      <c r="P1198" s="51">
        <v>240000</v>
      </c>
      <c r="Q1198" s="51">
        <v>240000</v>
      </c>
      <c r="R1198" s="51">
        <v>240000</v>
      </c>
      <c r="S1198" s="51">
        <v>240000</v>
      </c>
      <c r="T1198" s="51">
        <v>240000</v>
      </c>
    </row>
    <row r="1199" spans="1:20" s="10" customFormat="1" ht="71.25" customHeight="1" x14ac:dyDescent="0.3">
      <c r="A1199" s="13">
        <v>1161</v>
      </c>
      <c r="B1199" s="376"/>
      <c r="C1199" s="55" t="s">
        <v>2239</v>
      </c>
      <c r="D1199" s="61" t="s">
        <v>1383</v>
      </c>
      <c r="E1199" s="54"/>
      <c r="F1199" s="61" t="s">
        <v>1875</v>
      </c>
      <c r="G1199" s="401"/>
      <c r="H1199" s="391"/>
      <c r="I1199" s="391"/>
      <c r="J1199" s="392"/>
      <c r="K1199" s="388"/>
      <c r="L1199" s="51">
        <v>2364000</v>
      </c>
      <c r="M1199" s="51">
        <v>2364000</v>
      </c>
      <c r="N1199" s="51">
        <v>2364000</v>
      </c>
      <c r="O1199" s="51">
        <v>2364000</v>
      </c>
      <c r="P1199" s="51">
        <v>2364000</v>
      </c>
      <c r="Q1199" s="51">
        <v>2364000</v>
      </c>
      <c r="R1199" s="51">
        <v>2364000</v>
      </c>
      <c r="S1199" s="51">
        <v>2364000</v>
      </c>
      <c r="T1199" s="51">
        <v>2364000</v>
      </c>
    </row>
    <row r="1200" spans="1:20" s="10" customFormat="1" ht="94.5" customHeight="1" x14ac:dyDescent="0.3">
      <c r="A1200" s="13">
        <v>1162</v>
      </c>
      <c r="B1200" s="376"/>
      <c r="C1200" s="55" t="s">
        <v>2275</v>
      </c>
      <c r="D1200" s="61" t="s">
        <v>405</v>
      </c>
      <c r="E1200" s="54" t="s">
        <v>2268</v>
      </c>
      <c r="F1200" s="61" t="s">
        <v>1276</v>
      </c>
      <c r="G1200" s="390" t="s">
        <v>2269</v>
      </c>
      <c r="H1200" s="391" t="s">
        <v>17</v>
      </c>
      <c r="I1200" s="391"/>
      <c r="J1200" s="392" t="s">
        <v>2274</v>
      </c>
      <c r="K1200" s="64"/>
      <c r="L1200" s="51">
        <v>229999.99999999997</v>
      </c>
      <c r="M1200" s="51">
        <v>229999.99999999997</v>
      </c>
      <c r="N1200" s="51">
        <v>229999.99999999997</v>
      </c>
      <c r="O1200" s="51">
        <v>229999.99999999997</v>
      </c>
      <c r="P1200" s="51">
        <v>229999.99999999997</v>
      </c>
      <c r="Q1200" s="51">
        <v>229999.99999999997</v>
      </c>
      <c r="R1200" s="51">
        <v>229999.99999999997</v>
      </c>
      <c r="S1200" s="51">
        <v>229999.99999999997</v>
      </c>
      <c r="T1200" s="51">
        <v>229999.99999999997</v>
      </c>
    </row>
    <row r="1201" spans="1:20" s="10" customFormat="1" ht="94.5" customHeight="1" x14ac:dyDescent="0.3">
      <c r="A1201" s="13">
        <v>1163</v>
      </c>
      <c r="B1201" s="376"/>
      <c r="C1201" s="55" t="s">
        <v>2276</v>
      </c>
      <c r="D1201" s="61" t="s">
        <v>405</v>
      </c>
      <c r="E1201" s="54" t="s">
        <v>2270</v>
      </c>
      <c r="F1201" s="61" t="s">
        <v>1276</v>
      </c>
      <c r="G1201" s="390"/>
      <c r="H1201" s="391"/>
      <c r="I1201" s="391"/>
      <c r="J1201" s="392"/>
      <c r="K1201" s="64"/>
      <c r="L1201" s="51">
        <v>280000</v>
      </c>
      <c r="M1201" s="51">
        <v>280000</v>
      </c>
      <c r="N1201" s="51">
        <v>280000</v>
      </c>
      <c r="O1201" s="51">
        <v>280000</v>
      </c>
      <c r="P1201" s="51">
        <v>280000</v>
      </c>
      <c r="Q1201" s="51">
        <v>280000</v>
      </c>
      <c r="R1201" s="51">
        <v>280000</v>
      </c>
      <c r="S1201" s="51">
        <v>280000</v>
      </c>
      <c r="T1201" s="51">
        <v>280000</v>
      </c>
    </row>
    <row r="1202" spans="1:20" s="10" customFormat="1" ht="94.5" customHeight="1" x14ac:dyDescent="0.3">
      <c r="A1202" s="13">
        <v>1164</v>
      </c>
      <c r="B1202" s="376"/>
      <c r="C1202" s="55" t="s">
        <v>2277</v>
      </c>
      <c r="D1202" s="61" t="s">
        <v>1383</v>
      </c>
      <c r="E1202" s="54" t="s">
        <v>2272</v>
      </c>
      <c r="F1202" s="61" t="s">
        <v>2271</v>
      </c>
      <c r="G1202" s="390"/>
      <c r="H1202" s="391"/>
      <c r="I1202" s="391"/>
      <c r="J1202" s="392"/>
      <c r="K1202" s="64"/>
      <c r="L1202" s="51">
        <v>919999.99999999988</v>
      </c>
      <c r="M1202" s="51">
        <v>919999.99999999988</v>
      </c>
      <c r="N1202" s="51">
        <v>919999.99999999988</v>
      </c>
      <c r="O1202" s="51">
        <v>919999.99999999988</v>
      </c>
      <c r="P1202" s="51">
        <v>919999.99999999988</v>
      </c>
      <c r="Q1202" s="51">
        <v>919999.99999999988</v>
      </c>
      <c r="R1202" s="51">
        <v>919999.99999999988</v>
      </c>
      <c r="S1202" s="51">
        <v>919999.99999999988</v>
      </c>
      <c r="T1202" s="51">
        <v>919999.99999999988</v>
      </c>
    </row>
    <row r="1203" spans="1:20" s="10" customFormat="1" ht="94.5" customHeight="1" x14ac:dyDescent="0.3">
      <c r="A1203" s="13">
        <v>1165</v>
      </c>
      <c r="B1203" s="376"/>
      <c r="C1203" s="55" t="s">
        <v>2278</v>
      </c>
      <c r="D1203" s="61" t="s">
        <v>1383</v>
      </c>
      <c r="E1203" s="54" t="s">
        <v>2273</v>
      </c>
      <c r="F1203" s="61" t="s">
        <v>2271</v>
      </c>
      <c r="G1203" s="390"/>
      <c r="H1203" s="391"/>
      <c r="I1203" s="391"/>
      <c r="J1203" s="392"/>
      <c r="K1203" s="64"/>
      <c r="L1203" s="51">
        <v>1579999.9999999998</v>
      </c>
      <c r="M1203" s="51">
        <v>1579999.9999999998</v>
      </c>
      <c r="N1203" s="51">
        <v>1579999.9999999998</v>
      </c>
      <c r="O1203" s="51">
        <v>1579999.9999999998</v>
      </c>
      <c r="P1203" s="51">
        <v>1579999.9999999998</v>
      </c>
      <c r="Q1203" s="51">
        <v>1579999.9999999998</v>
      </c>
      <c r="R1203" s="51">
        <v>1579999.9999999998</v>
      </c>
      <c r="S1203" s="51">
        <v>1579999.9999999998</v>
      </c>
      <c r="T1203" s="51">
        <v>1579999.9999999998</v>
      </c>
    </row>
    <row r="1204" spans="1:20" s="10" customFormat="1" ht="94.5" customHeight="1" x14ac:dyDescent="0.3">
      <c r="A1204" s="13">
        <v>1166</v>
      </c>
      <c r="B1204" s="376"/>
      <c r="C1204" s="55" t="s">
        <v>2279</v>
      </c>
      <c r="D1204" s="61" t="s">
        <v>1383</v>
      </c>
      <c r="E1204" s="54" t="s">
        <v>52</v>
      </c>
      <c r="F1204" s="61" t="s">
        <v>2271</v>
      </c>
      <c r="G1204" s="390"/>
      <c r="H1204" s="391"/>
      <c r="I1204" s="391"/>
      <c r="J1204" s="392"/>
      <c r="K1204" s="64"/>
      <c r="L1204" s="51">
        <v>799999.99999999988</v>
      </c>
      <c r="M1204" s="51">
        <v>799999.99999999988</v>
      </c>
      <c r="N1204" s="51">
        <v>799999.99999999988</v>
      </c>
      <c r="O1204" s="51">
        <v>799999.99999999988</v>
      </c>
      <c r="P1204" s="51">
        <v>799999.99999999988</v>
      </c>
      <c r="Q1204" s="51">
        <v>799999.99999999988</v>
      </c>
      <c r="R1204" s="51">
        <v>799999.99999999988</v>
      </c>
      <c r="S1204" s="51">
        <v>799999.99999999988</v>
      </c>
      <c r="T1204" s="51">
        <v>799999.99999999988</v>
      </c>
    </row>
    <row r="1205" spans="1:20" s="10" customFormat="1" ht="94.5" customHeight="1" x14ac:dyDescent="0.3">
      <c r="A1205" s="13">
        <v>1167</v>
      </c>
      <c r="B1205" s="376"/>
      <c r="C1205" s="55" t="s">
        <v>2280</v>
      </c>
      <c r="D1205" s="61" t="s">
        <v>1383</v>
      </c>
      <c r="E1205" s="54" t="s">
        <v>52</v>
      </c>
      <c r="F1205" s="61" t="s">
        <v>2271</v>
      </c>
      <c r="G1205" s="390"/>
      <c r="H1205" s="391"/>
      <c r="I1205" s="391"/>
      <c r="J1205" s="392"/>
      <c r="K1205" s="64"/>
      <c r="L1205" s="51">
        <v>1539999.9999999998</v>
      </c>
      <c r="M1205" s="51">
        <v>1539999.9999999998</v>
      </c>
      <c r="N1205" s="51">
        <v>1539999.9999999998</v>
      </c>
      <c r="O1205" s="51">
        <v>1539999.9999999998</v>
      </c>
      <c r="P1205" s="51">
        <v>1539999.9999999998</v>
      </c>
      <c r="Q1205" s="51">
        <v>1539999.9999999998</v>
      </c>
      <c r="R1205" s="51">
        <v>1539999.9999999998</v>
      </c>
      <c r="S1205" s="51">
        <v>1539999.9999999998</v>
      </c>
      <c r="T1205" s="51">
        <v>1539999.9999999998</v>
      </c>
    </row>
    <row r="1206" spans="1:20" s="10" customFormat="1" ht="94.5" customHeight="1" x14ac:dyDescent="0.3">
      <c r="A1206" s="13">
        <v>1168</v>
      </c>
      <c r="B1206" s="376"/>
      <c r="C1206" s="55" t="s">
        <v>2281</v>
      </c>
      <c r="D1206" s="61" t="s">
        <v>1383</v>
      </c>
      <c r="E1206" s="54" t="s">
        <v>52</v>
      </c>
      <c r="F1206" s="61" t="s">
        <v>2271</v>
      </c>
      <c r="G1206" s="390"/>
      <c r="H1206" s="391"/>
      <c r="I1206" s="391"/>
      <c r="J1206" s="392"/>
      <c r="K1206" s="64"/>
      <c r="L1206" s="51">
        <v>1559999.9999999998</v>
      </c>
      <c r="M1206" s="51">
        <v>1559999.9999999998</v>
      </c>
      <c r="N1206" s="51">
        <v>1559999.9999999998</v>
      </c>
      <c r="O1206" s="51">
        <v>1559999.9999999998</v>
      </c>
      <c r="P1206" s="51">
        <v>1559999.9999999998</v>
      </c>
      <c r="Q1206" s="51">
        <v>1559999.9999999998</v>
      </c>
      <c r="R1206" s="51">
        <v>1559999.9999999998</v>
      </c>
      <c r="S1206" s="51">
        <v>1559999.9999999998</v>
      </c>
      <c r="T1206" s="51">
        <v>1559999.9999999998</v>
      </c>
    </row>
    <row r="1207" spans="1:20" s="10" customFormat="1" ht="94.5" customHeight="1" x14ac:dyDescent="0.3">
      <c r="A1207" s="13">
        <v>1169</v>
      </c>
      <c r="B1207" s="376"/>
      <c r="C1207" s="55" t="s">
        <v>2282</v>
      </c>
      <c r="D1207" s="61" t="s">
        <v>1383</v>
      </c>
      <c r="E1207" s="54" t="s">
        <v>52</v>
      </c>
      <c r="F1207" s="61" t="s">
        <v>2271</v>
      </c>
      <c r="G1207" s="390"/>
      <c r="H1207" s="391"/>
      <c r="I1207" s="391"/>
      <c r="J1207" s="392"/>
      <c r="K1207" s="64"/>
      <c r="L1207" s="51">
        <v>2320000</v>
      </c>
      <c r="M1207" s="51">
        <v>2320000</v>
      </c>
      <c r="N1207" s="51">
        <v>2320000</v>
      </c>
      <c r="O1207" s="51">
        <v>2320000</v>
      </c>
      <c r="P1207" s="51">
        <v>2320000</v>
      </c>
      <c r="Q1207" s="51">
        <v>2320000</v>
      </c>
      <c r="R1207" s="51">
        <v>2320000</v>
      </c>
      <c r="S1207" s="51">
        <v>2320000</v>
      </c>
      <c r="T1207" s="51">
        <v>2320000</v>
      </c>
    </row>
    <row r="1208" spans="1:20" s="10" customFormat="1" ht="71.25" customHeight="1" x14ac:dyDescent="0.3">
      <c r="A1208" s="13">
        <v>1170</v>
      </c>
      <c r="B1208" s="376"/>
      <c r="C1208" s="55" t="s">
        <v>2490</v>
      </c>
      <c r="D1208" s="61" t="s">
        <v>1383</v>
      </c>
      <c r="E1208" s="54" t="s">
        <v>1440</v>
      </c>
      <c r="F1208" s="61" t="s">
        <v>1874</v>
      </c>
      <c r="G1208" s="390" t="s">
        <v>2491</v>
      </c>
      <c r="H1208" s="391" t="s">
        <v>17</v>
      </c>
      <c r="I1208" s="391"/>
      <c r="J1208" s="392" t="s">
        <v>396</v>
      </c>
      <c r="K1208" s="388"/>
      <c r="L1208" s="51">
        <v>2499000</v>
      </c>
      <c r="M1208" s="51">
        <v>2499000</v>
      </c>
      <c r="N1208" s="51">
        <v>2499000</v>
      </c>
      <c r="O1208" s="51">
        <v>2499000</v>
      </c>
      <c r="P1208" s="51">
        <v>2499000</v>
      </c>
      <c r="Q1208" s="51">
        <v>2499000</v>
      </c>
      <c r="R1208" s="51">
        <v>2499000</v>
      </c>
      <c r="S1208" s="51">
        <v>2499000</v>
      </c>
      <c r="T1208" s="51">
        <v>2499000</v>
      </c>
    </row>
    <row r="1209" spans="1:20" s="10" customFormat="1" ht="71.25" customHeight="1" x14ac:dyDescent="0.3">
      <c r="A1209" s="13">
        <v>1171</v>
      </c>
      <c r="B1209" s="376"/>
      <c r="C1209" s="55" t="s">
        <v>2492</v>
      </c>
      <c r="D1209" s="61" t="s">
        <v>1383</v>
      </c>
      <c r="E1209" s="54" t="s">
        <v>1440</v>
      </c>
      <c r="F1209" s="61" t="s">
        <v>1874</v>
      </c>
      <c r="G1209" s="390"/>
      <c r="H1209" s="391"/>
      <c r="I1209" s="391"/>
      <c r="J1209" s="392"/>
      <c r="K1209" s="388"/>
      <c r="L1209" s="51">
        <v>2889000</v>
      </c>
      <c r="M1209" s="51">
        <v>2889000</v>
      </c>
      <c r="N1209" s="51">
        <v>2889000</v>
      </c>
      <c r="O1209" s="51">
        <v>2889000</v>
      </c>
      <c r="P1209" s="51">
        <v>2889000</v>
      </c>
      <c r="Q1209" s="51">
        <v>2889000</v>
      </c>
      <c r="R1209" s="51">
        <v>2889000</v>
      </c>
      <c r="S1209" s="51">
        <v>2889000</v>
      </c>
      <c r="T1209" s="51">
        <v>2889000</v>
      </c>
    </row>
    <row r="1210" spans="1:20" s="10" customFormat="1" ht="71.25" customHeight="1" x14ac:dyDescent="0.3">
      <c r="A1210" s="13">
        <v>1172</v>
      </c>
      <c r="B1210" s="376"/>
      <c r="C1210" s="55" t="s">
        <v>2493</v>
      </c>
      <c r="D1210" s="61" t="s">
        <v>1383</v>
      </c>
      <c r="E1210" s="54" t="s">
        <v>1440</v>
      </c>
      <c r="F1210" s="61" t="s">
        <v>1874</v>
      </c>
      <c r="G1210" s="390"/>
      <c r="H1210" s="391"/>
      <c r="I1210" s="391"/>
      <c r="J1210" s="392"/>
      <c r="K1210" s="388"/>
      <c r="L1210" s="51">
        <v>1683000</v>
      </c>
      <c r="M1210" s="51">
        <v>1683000</v>
      </c>
      <c r="N1210" s="51">
        <v>1683000</v>
      </c>
      <c r="O1210" s="51">
        <v>1683000</v>
      </c>
      <c r="P1210" s="51">
        <v>1683000</v>
      </c>
      <c r="Q1210" s="51">
        <v>1683000</v>
      </c>
      <c r="R1210" s="51">
        <v>1683000</v>
      </c>
      <c r="S1210" s="51">
        <v>1683000</v>
      </c>
      <c r="T1210" s="51">
        <v>1683000</v>
      </c>
    </row>
    <row r="1211" spans="1:20" s="10" customFormat="1" ht="71.25" customHeight="1" x14ac:dyDescent="0.3">
      <c r="A1211" s="13">
        <v>1173</v>
      </c>
      <c r="B1211" s="376"/>
      <c r="C1211" s="55" t="s">
        <v>2499</v>
      </c>
      <c r="D1211" s="61" t="s">
        <v>1383</v>
      </c>
      <c r="E1211" s="54" t="s">
        <v>1440</v>
      </c>
      <c r="F1211" s="61" t="s">
        <v>1874</v>
      </c>
      <c r="G1211" s="390"/>
      <c r="H1211" s="391"/>
      <c r="I1211" s="391"/>
      <c r="J1211" s="392"/>
      <c r="K1211" s="388"/>
      <c r="L1211" s="51">
        <v>1426000</v>
      </c>
      <c r="M1211" s="51">
        <v>1426000</v>
      </c>
      <c r="N1211" s="51">
        <v>1426000</v>
      </c>
      <c r="O1211" s="51">
        <v>1426000</v>
      </c>
      <c r="P1211" s="51">
        <v>1426000</v>
      </c>
      <c r="Q1211" s="51">
        <v>1426000</v>
      </c>
      <c r="R1211" s="51">
        <v>1426000</v>
      </c>
      <c r="S1211" s="51">
        <v>1426000</v>
      </c>
      <c r="T1211" s="51">
        <v>1426000</v>
      </c>
    </row>
    <row r="1212" spans="1:20" s="10" customFormat="1" ht="71.25" customHeight="1" x14ac:dyDescent="0.3">
      <c r="A1212" s="13">
        <v>1174</v>
      </c>
      <c r="B1212" s="376"/>
      <c r="C1212" s="55" t="s">
        <v>2494</v>
      </c>
      <c r="D1212" s="61" t="s">
        <v>1383</v>
      </c>
      <c r="E1212" s="54" t="s">
        <v>1440</v>
      </c>
      <c r="F1212" s="61" t="s">
        <v>1874</v>
      </c>
      <c r="G1212" s="390"/>
      <c r="H1212" s="391"/>
      <c r="I1212" s="391"/>
      <c r="J1212" s="392"/>
      <c r="K1212" s="388"/>
      <c r="L1212" s="51">
        <v>758000</v>
      </c>
      <c r="M1212" s="51">
        <v>758000</v>
      </c>
      <c r="N1212" s="51">
        <v>758000</v>
      </c>
      <c r="O1212" s="51">
        <v>758000</v>
      </c>
      <c r="P1212" s="51">
        <v>758000</v>
      </c>
      <c r="Q1212" s="51">
        <v>758000</v>
      </c>
      <c r="R1212" s="51">
        <v>758000</v>
      </c>
      <c r="S1212" s="51">
        <v>758000</v>
      </c>
      <c r="T1212" s="51">
        <v>758000</v>
      </c>
    </row>
    <row r="1213" spans="1:20" s="10" customFormat="1" ht="71.25" customHeight="1" x14ac:dyDescent="0.3">
      <c r="A1213" s="13">
        <v>1175</v>
      </c>
      <c r="B1213" s="376"/>
      <c r="C1213" s="55" t="s">
        <v>2495</v>
      </c>
      <c r="D1213" s="61" t="s">
        <v>1383</v>
      </c>
      <c r="E1213" s="54" t="s">
        <v>1440</v>
      </c>
      <c r="F1213" s="61" t="s">
        <v>1874</v>
      </c>
      <c r="G1213" s="390"/>
      <c r="H1213" s="391"/>
      <c r="I1213" s="391"/>
      <c r="J1213" s="392"/>
      <c r="K1213" s="388"/>
      <c r="L1213" s="51">
        <v>4468000</v>
      </c>
      <c r="M1213" s="51">
        <v>4468000</v>
      </c>
      <c r="N1213" s="51">
        <v>4468000</v>
      </c>
      <c r="O1213" s="51">
        <v>4468000</v>
      </c>
      <c r="P1213" s="51">
        <v>4468000</v>
      </c>
      <c r="Q1213" s="51">
        <v>4468000</v>
      </c>
      <c r="R1213" s="51">
        <v>4468000</v>
      </c>
      <c r="S1213" s="51">
        <v>4468000</v>
      </c>
      <c r="T1213" s="51">
        <v>4468000</v>
      </c>
    </row>
    <row r="1214" spans="1:20" s="10" customFormat="1" ht="71.25" customHeight="1" x14ac:dyDescent="0.3">
      <c r="A1214" s="13">
        <v>1176</v>
      </c>
      <c r="B1214" s="376"/>
      <c r="C1214" s="55" t="s">
        <v>2496</v>
      </c>
      <c r="D1214" s="61" t="s">
        <v>1383</v>
      </c>
      <c r="E1214" s="54" t="s">
        <v>1440</v>
      </c>
      <c r="F1214" s="61" t="s">
        <v>1874</v>
      </c>
      <c r="G1214" s="390"/>
      <c r="H1214" s="391"/>
      <c r="I1214" s="391"/>
      <c r="J1214" s="392"/>
      <c r="K1214" s="388"/>
      <c r="L1214" s="51">
        <v>2099000</v>
      </c>
      <c r="M1214" s="51">
        <v>2099000</v>
      </c>
      <c r="N1214" s="51">
        <v>2099000</v>
      </c>
      <c r="O1214" s="51">
        <v>2099000</v>
      </c>
      <c r="P1214" s="51">
        <v>2099000</v>
      </c>
      <c r="Q1214" s="51">
        <v>2099000</v>
      </c>
      <c r="R1214" s="51">
        <v>2099000</v>
      </c>
      <c r="S1214" s="51">
        <v>2099000</v>
      </c>
      <c r="T1214" s="51">
        <v>2099000</v>
      </c>
    </row>
    <row r="1215" spans="1:20" s="10" customFormat="1" ht="71.25" customHeight="1" x14ac:dyDescent="0.3">
      <c r="A1215" s="13">
        <v>1177</v>
      </c>
      <c r="B1215" s="376"/>
      <c r="C1215" s="55" t="s">
        <v>2497</v>
      </c>
      <c r="D1215" s="61" t="s">
        <v>1383</v>
      </c>
      <c r="E1215" s="54" t="s">
        <v>1440</v>
      </c>
      <c r="F1215" s="61" t="s">
        <v>1874</v>
      </c>
      <c r="G1215" s="390"/>
      <c r="H1215" s="391"/>
      <c r="I1215" s="391"/>
      <c r="J1215" s="392"/>
      <c r="K1215" s="388"/>
      <c r="L1215" s="51">
        <v>2998000</v>
      </c>
      <c r="M1215" s="51">
        <v>2998000</v>
      </c>
      <c r="N1215" s="51">
        <v>2998000</v>
      </c>
      <c r="O1215" s="51">
        <v>2998000</v>
      </c>
      <c r="P1215" s="51">
        <v>2998000</v>
      </c>
      <c r="Q1215" s="51">
        <v>2998000</v>
      </c>
      <c r="R1215" s="51">
        <v>2998000</v>
      </c>
      <c r="S1215" s="51">
        <v>2998000</v>
      </c>
      <c r="T1215" s="51">
        <v>2998000</v>
      </c>
    </row>
    <row r="1216" spans="1:20" s="10" customFormat="1" ht="71.25" customHeight="1" x14ac:dyDescent="0.3">
      <c r="A1216" s="13">
        <v>1178</v>
      </c>
      <c r="B1216" s="376"/>
      <c r="C1216" s="55" t="s">
        <v>2498</v>
      </c>
      <c r="D1216" s="61" t="s">
        <v>1383</v>
      </c>
      <c r="E1216" s="54" t="s">
        <v>1440</v>
      </c>
      <c r="F1216" s="61" t="s">
        <v>1874</v>
      </c>
      <c r="G1216" s="390"/>
      <c r="H1216" s="391"/>
      <c r="I1216" s="391"/>
      <c r="J1216" s="392"/>
      <c r="K1216" s="388"/>
      <c r="L1216" s="51">
        <v>3993000</v>
      </c>
      <c r="M1216" s="51">
        <v>3993000</v>
      </c>
      <c r="N1216" s="51">
        <v>3993000</v>
      </c>
      <c r="O1216" s="51">
        <v>3993000</v>
      </c>
      <c r="P1216" s="51">
        <v>3993000</v>
      </c>
      <c r="Q1216" s="51">
        <v>3993000</v>
      </c>
      <c r="R1216" s="51">
        <v>3993000</v>
      </c>
      <c r="S1216" s="51">
        <v>3993000</v>
      </c>
      <c r="T1216" s="51">
        <v>3993000</v>
      </c>
    </row>
    <row r="1217" spans="1:20" s="10" customFormat="1" ht="71.25" customHeight="1" x14ac:dyDescent="0.3">
      <c r="A1217" s="13">
        <v>1179</v>
      </c>
      <c r="B1217" s="376"/>
      <c r="C1217" s="55" t="s">
        <v>2563</v>
      </c>
      <c r="D1217" s="61" t="s">
        <v>321</v>
      </c>
      <c r="E1217" s="54"/>
      <c r="F1217" s="61" t="s">
        <v>2564</v>
      </c>
      <c r="G1217" s="390" t="s">
        <v>2595</v>
      </c>
      <c r="H1217" s="54"/>
      <c r="I1217" s="54"/>
      <c r="J1217" s="61"/>
      <c r="K1217" s="53"/>
      <c r="L1217" s="51">
        <v>2905455</v>
      </c>
      <c r="M1217" s="51">
        <v>2905455</v>
      </c>
      <c r="N1217" s="51">
        <v>2905455</v>
      </c>
      <c r="O1217" s="51">
        <v>2905455</v>
      </c>
      <c r="P1217" s="51">
        <v>2905455</v>
      </c>
      <c r="Q1217" s="51">
        <v>2905455</v>
      </c>
      <c r="R1217" s="51">
        <v>2905455</v>
      </c>
      <c r="S1217" s="51">
        <v>2905455</v>
      </c>
      <c r="T1217" s="51">
        <v>2905455</v>
      </c>
    </row>
    <row r="1218" spans="1:20" s="10" customFormat="1" ht="71.25" customHeight="1" x14ac:dyDescent="0.3">
      <c r="A1218" s="13">
        <v>1180</v>
      </c>
      <c r="B1218" s="376"/>
      <c r="C1218" s="55" t="s">
        <v>2565</v>
      </c>
      <c r="D1218" s="61" t="s">
        <v>321</v>
      </c>
      <c r="E1218" s="54"/>
      <c r="F1218" s="61" t="s">
        <v>2566</v>
      </c>
      <c r="G1218" s="390"/>
      <c r="H1218" s="54"/>
      <c r="I1218" s="54"/>
      <c r="J1218" s="61"/>
      <c r="K1218" s="53"/>
      <c r="L1218" s="51">
        <v>2338909</v>
      </c>
      <c r="M1218" s="51">
        <v>2338909</v>
      </c>
      <c r="N1218" s="51">
        <v>2338909</v>
      </c>
      <c r="O1218" s="51">
        <v>2338909</v>
      </c>
      <c r="P1218" s="51">
        <v>2338909</v>
      </c>
      <c r="Q1218" s="51">
        <v>2338909</v>
      </c>
      <c r="R1218" s="51">
        <v>2338909</v>
      </c>
      <c r="S1218" s="51">
        <v>2338909</v>
      </c>
      <c r="T1218" s="51">
        <v>2338909</v>
      </c>
    </row>
    <row r="1219" spans="1:20" s="10" customFormat="1" ht="71.25" customHeight="1" x14ac:dyDescent="0.3">
      <c r="A1219" s="13">
        <v>1181</v>
      </c>
      <c r="B1219" s="376"/>
      <c r="C1219" s="55" t="s">
        <v>2567</v>
      </c>
      <c r="D1219" s="61" t="s">
        <v>321</v>
      </c>
      <c r="E1219" s="54"/>
      <c r="F1219" s="61" t="s">
        <v>2568</v>
      </c>
      <c r="G1219" s="390"/>
      <c r="H1219" s="54"/>
      <c r="I1219" s="54"/>
      <c r="J1219" s="61"/>
      <c r="K1219" s="53"/>
      <c r="L1219" s="51">
        <v>1664000</v>
      </c>
      <c r="M1219" s="51">
        <v>1664000</v>
      </c>
      <c r="N1219" s="51">
        <v>1664000</v>
      </c>
      <c r="O1219" s="51">
        <v>1664000</v>
      </c>
      <c r="P1219" s="51">
        <v>1664000</v>
      </c>
      <c r="Q1219" s="51">
        <v>1664000</v>
      </c>
      <c r="R1219" s="51">
        <v>1664000</v>
      </c>
      <c r="S1219" s="51">
        <v>1664000</v>
      </c>
      <c r="T1219" s="51">
        <v>1664000</v>
      </c>
    </row>
    <row r="1220" spans="1:20" s="10" customFormat="1" ht="71.25" customHeight="1" x14ac:dyDescent="0.3">
      <c r="A1220" s="13">
        <v>1182</v>
      </c>
      <c r="B1220" s="376"/>
      <c r="C1220" s="55" t="s">
        <v>2569</v>
      </c>
      <c r="D1220" s="61" t="s">
        <v>321</v>
      </c>
      <c r="E1220" s="54"/>
      <c r="F1220" s="61" t="s">
        <v>338</v>
      </c>
      <c r="G1220" s="390"/>
      <c r="H1220" s="54"/>
      <c r="I1220" s="54"/>
      <c r="J1220" s="61"/>
      <c r="K1220" s="53"/>
      <c r="L1220" s="51">
        <v>2608000</v>
      </c>
      <c r="M1220" s="51">
        <v>2608000</v>
      </c>
      <c r="N1220" s="51">
        <v>2608000</v>
      </c>
      <c r="O1220" s="51">
        <v>2608000</v>
      </c>
      <c r="P1220" s="51">
        <v>2608000</v>
      </c>
      <c r="Q1220" s="51">
        <v>2608000</v>
      </c>
      <c r="R1220" s="51">
        <v>2608000</v>
      </c>
      <c r="S1220" s="51">
        <v>2608000</v>
      </c>
      <c r="T1220" s="51">
        <v>2608000</v>
      </c>
    </row>
    <row r="1221" spans="1:20" s="10" customFormat="1" ht="71.25" customHeight="1" x14ac:dyDescent="0.3">
      <c r="A1221" s="13">
        <v>1183</v>
      </c>
      <c r="B1221" s="376"/>
      <c r="C1221" s="55" t="s">
        <v>2570</v>
      </c>
      <c r="D1221" s="61" t="s">
        <v>321</v>
      </c>
      <c r="E1221" s="54"/>
      <c r="F1221" s="61" t="s">
        <v>2571</v>
      </c>
      <c r="G1221" s="390"/>
      <c r="H1221" s="54"/>
      <c r="I1221" s="54"/>
      <c r="J1221" s="61"/>
      <c r="K1221" s="53"/>
      <c r="L1221" s="51">
        <v>1749091</v>
      </c>
      <c r="M1221" s="51">
        <v>1749091</v>
      </c>
      <c r="N1221" s="51">
        <v>1749091</v>
      </c>
      <c r="O1221" s="51">
        <v>1749091</v>
      </c>
      <c r="P1221" s="51">
        <v>1749091</v>
      </c>
      <c r="Q1221" s="51">
        <v>1749091</v>
      </c>
      <c r="R1221" s="51">
        <v>1749091</v>
      </c>
      <c r="S1221" s="51">
        <v>1749091</v>
      </c>
      <c r="T1221" s="51">
        <v>1749091</v>
      </c>
    </row>
    <row r="1222" spans="1:20" s="10" customFormat="1" ht="71.25" customHeight="1" x14ac:dyDescent="0.3">
      <c r="A1222" s="13">
        <v>1184</v>
      </c>
      <c r="B1222" s="376"/>
      <c r="C1222" s="55" t="s">
        <v>2572</v>
      </c>
      <c r="D1222" s="61" t="s">
        <v>321</v>
      </c>
      <c r="E1222" s="54"/>
      <c r="F1222" s="61" t="s">
        <v>2573</v>
      </c>
      <c r="G1222" s="390"/>
      <c r="H1222" s="54"/>
      <c r="I1222" s="54"/>
      <c r="J1222" s="61"/>
      <c r="K1222" s="53"/>
      <c r="L1222" s="51">
        <v>2595636</v>
      </c>
      <c r="M1222" s="51">
        <v>2595636</v>
      </c>
      <c r="N1222" s="51">
        <v>2595636</v>
      </c>
      <c r="O1222" s="51">
        <v>2595636</v>
      </c>
      <c r="P1222" s="51">
        <v>2595636</v>
      </c>
      <c r="Q1222" s="51">
        <v>2595636</v>
      </c>
      <c r="R1222" s="51">
        <v>2595636</v>
      </c>
      <c r="S1222" s="51">
        <v>2595636</v>
      </c>
      <c r="T1222" s="51">
        <v>2595636</v>
      </c>
    </row>
    <row r="1223" spans="1:20" s="10" customFormat="1" ht="71.25" customHeight="1" x14ac:dyDescent="0.3">
      <c r="A1223" s="13">
        <v>1185</v>
      </c>
      <c r="B1223" s="376"/>
      <c r="C1223" s="55" t="s">
        <v>2574</v>
      </c>
      <c r="D1223" s="61" t="s">
        <v>321</v>
      </c>
      <c r="E1223" s="54"/>
      <c r="F1223" s="61" t="s">
        <v>2575</v>
      </c>
      <c r="G1223" s="390"/>
      <c r="H1223" s="54"/>
      <c r="I1223" s="54"/>
      <c r="J1223" s="61"/>
      <c r="K1223" s="53"/>
      <c r="L1223" s="51">
        <v>2472000</v>
      </c>
      <c r="M1223" s="51">
        <v>2472000</v>
      </c>
      <c r="N1223" s="51">
        <v>2472000</v>
      </c>
      <c r="O1223" s="51">
        <v>2472000</v>
      </c>
      <c r="P1223" s="51">
        <v>2472000</v>
      </c>
      <c r="Q1223" s="51">
        <v>2472000</v>
      </c>
      <c r="R1223" s="51">
        <v>2472000</v>
      </c>
      <c r="S1223" s="51">
        <v>2472000</v>
      </c>
      <c r="T1223" s="51">
        <v>2472000</v>
      </c>
    </row>
    <row r="1224" spans="1:20" s="10" customFormat="1" ht="71.25" customHeight="1" x14ac:dyDescent="0.3">
      <c r="A1224" s="13">
        <v>1186</v>
      </c>
      <c r="B1224" s="376"/>
      <c r="C1224" s="55" t="s">
        <v>2576</v>
      </c>
      <c r="D1224" s="61" t="s">
        <v>321</v>
      </c>
      <c r="E1224" s="54"/>
      <c r="F1224" s="61" t="s">
        <v>2568</v>
      </c>
      <c r="G1224" s="390"/>
      <c r="H1224" s="54"/>
      <c r="I1224" s="54"/>
      <c r="J1224" s="61"/>
      <c r="K1224" s="53"/>
      <c r="L1224" s="51">
        <v>606545</v>
      </c>
      <c r="M1224" s="51">
        <v>606545</v>
      </c>
      <c r="N1224" s="51">
        <v>606545</v>
      </c>
      <c r="O1224" s="51">
        <v>606545</v>
      </c>
      <c r="P1224" s="51">
        <v>606545</v>
      </c>
      <c r="Q1224" s="51">
        <v>606545</v>
      </c>
      <c r="R1224" s="51">
        <v>606545</v>
      </c>
      <c r="S1224" s="51">
        <v>606545</v>
      </c>
      <c r="T1224" s="51">
        <v>606545</v>
      </c>
    </row>
    <row r="1225" spans="1:20" s="10" customFormat="1" ht="71.25" customHeight="1" x14ac:dyDescent="0.3">
      <c r="A1225" s="13">
        <v>1187</v>
      </c>
      <c r="B1225" s="376"/>
      <c r="C1225" s="55" t="s">
        <v>2577</v>
      </c>
      <c r="D1225" s="61" t="s">
        <v>321</v>
      </c>
      <c r="E1225" s="54"/>
      <c r="F1225" s="61" t="s">
        <v>2568</v>
      </c>
      <c r="G1225" s="390"/>
      <c r="H1225" s="54"/>
      <c r="I1225" s="54"/>
      <c r="J1225" s="61"/>
      <c r="K1225" s="53"/>
      <c r="L1225" s="51">
        <v>1249455</v>
      </c>
      <c r="M1225" s="51">
        <v>1249455</v>
      </c>
      <c r="N1225" s="51">
        <v>1249455</v>
      </c>
      <c r="O1225" s="51">
        <v>1249455</v>
      </c>
      <c r="P1225" s="51">
        <v>1249455</v>
      </c>
      <c r="Q1225" s="51">
        <v>1249455</v>
      </c>
      <c r="R1225" s="51">
        <v>1249455</v>
      </c>
      <c r="S1225" s="51">
        <v>1249455</v>
      </c>
      <c r="T1225" s="51">
        <v>1249455</v>
      </c>
    </row>
    <row r="1226" spans="1:20" s="10" customFormat="1" ht="71.25" customHeight="1" x14ac:dyDescent="0.3">
      <c r="A1226" s="13">
        <v>1188</v>
      </c>
      <c r="B1226" s="376"/>
      <c r="C1226" s="55" t="s">
        <v>2578</v>
      </c>
      <c r="D1226" s="61" t="s">
        <v>321</v>
      </c>
      <c r="E1226" s="54"/>
      <c r="F1226" s="61" t="s">
        <v>2568</v>
      </c>
      <c r="G1226" s="390"/>
      <c r="H1226" s="54"/>
      <c r="I1226" s="54"/>
      <c r="J1226" s="61"/>
      <c r="K1226" s="53"/>
      <c r="L1226" s="51">
        <v>1432000</v>
      </c>
      <c r="M1226" s="51">
        <v>1432000</v>
      </c>
      <c r="N1226" s="51">
        <v>1432000</v>
      </c>
      <c r="O1226" s="51">
        <v>1432000</v>
      </c>
      <c r="P1226" s="51">
        <v>1432000</v>
      </c>
      <c r="Q1226" s="51">
        <v>1432000</v>
      </c>
      <c r="R1226" s="51">
        <v>1432000</v>
      </c>
      <c r="S1226" s="51">
        <v>1432000</v>
      </c>
      <c r="T1226" s="51">
        <v>1432000</v>
      </c>
    </row>
    <row r="1227" spans="1:20" s="10" customFormat="1" ht="71.25" customHeight="1" x14ac:dyDescent="0.3">
      <c r="A1227" s="13">
        <v>1189</v>
      </c>
      <c r="B1227" s="376"/>
      <c r="C1227" s="55" t="s">
        <v>2579</v>
      </c>
      <c r="D1227" s="61" t="s">
        <v>321</v>
      </c>
      <c r="E1227" s="54"/>
      <c r="F1227" s="61" t="s">
        <v>2580</v>
      </c>
      <c r="G1227" s="390"/>
      <c r="H1227" s="54"/>
      <c r="I1227" s="54"/>
      <c r="J1227" s="61"/>
      <c r="K1227" s="53"/>
      <c r="L1227" s="51">
        <v>1796364</v>
      </c>
      <c r="M1227" s="51">
        <v>1796364</v>
      </c>
      <c r="N1227" s="51">
        <v>1796364</v>
      </c>
      <c r="O1227" s="51">
        <v>1796364</v>
      </c>
      <c r="P1227" s="51">
        <v>1796364</v>
      </c>
      <c r="Q1227" s="51">
        <v>1796364</v>
      </c>
      <c r="R1227" s="51">
        <v>1796364</v>
      </c>
      <c r="S1227" s="51">
        <v>1796364</v>
      </c>
      <c r="T1227" s="51">
        <v>1796364</v>
      </c>
    </row>
    <row r="1228" spans="1:20" s="10" customFormat="1" ht="71.25" customHeight="1" x14ac:dyDescent="0.3">
      <c r="A1228" s="13">
        <v>1190</v>
      </c>
      <c r="B1228" s="376"/>
      <c r="C1228" s="55" t="s">
        <v>2581</v>
      </c>
      <c r="D1228" s="61" t="s">
        <v>321</v>
      </c>
      <c r="E1228" s="54"/>
      <c r="F1228" s="61" t="s">
        <v>2580</v>
      </c>
      <c r="G1228" s="390"/>
      <c r="H1228" s="54"/>
      <c r="I1228" s="54"/>
      <c r="J1228" s="61"/>
      <c r="K1228" s="53"/>
      <c r="L1228" s="51">
        <v>1076364</v>
      </c>
      <c r="M1228" s="51">
        <v>1076364</v>
      </c>
      <c r="N1228" s="51">
        <v>1076364</v>
      </c>
      <c r="O1228" s="51">
        <v>1076364</v>
      </c>
      <c r="P1228" s="51">
        <v>1076364</v>
      </c>
      <c r="Q1228" s="51">
        <v>1076364</v>
      </c>
      <c r="R1228" s="51">
        <v>1076364</v>
      </c>
      <c r="S1228" s="51">
        <v>1076364</v>
      </c>
      <c r="T1228" s="51">
        <v>1076364</v>
      </c>
    </row>
    <row r="1229" spans="1:20" s="10" customFormat="1" ht="71.25" customHeight="1" x14ac:dyDescent="0.3">
      <c r="A1229" s="13">
        <v>1191</v>
      </c>
      <c r="B1229" s="376"/>
      <c r="C1229" s="55" t="s">
        <v>2582</v>
      </c>
      <c r="D1229" s="61" t="s">
        <v>312</v>
      </c>
      <c r="E1229" s="54"/>
      <c r="F1229" s="61" t="s">
        <v>314</v>
      </c>
      <c r="G1229" s="390"/>
      <c r="H1229" s="54"/>
      <c r="I1229" s="54"/>
      <c r="J1229" s="61"/>
      <c r="K1229" s="53"/>
      <c r="L1229" s="51">
        <v>347636</v>
      </c>
      <c r="M1229" s="51">
        <v>347636</v>
      </c>
      <c r="N1229" s="51">
        <v>347636</v>
      </c>
      <c r="O1229" s="51">
        <v>347636</v>
      </c>
      <c r="P1229" s="51">
        <v>347636</v>
      </c>
      <c r="Q1229" s="51">
        <v>347636</v>
      </c>
      <c r="R1229" s="51">
        <v>347636</v>
      </c>
      <c r="S1229" s="51">
        <v>347636</v>
      </c>
      <c r="T1229" s="51">
        <v>347636</v>
      </c>
    </row>
    <row r="1230" spans="1:20" s="10" customFormat="1" ht="71.25" customHeight="1" x14ac:dyDescent="0.3">
      <c r="A1230" s="13">
        <v>1192</v>
      </c>
      <c r="B1230" s="376"/>
      <c r="C1230" s="55" t="s">
        <v>2583</v>
      </c>
      <c r="D1230" s="61" t="s">
        <v>312</v>
      </c>
      <c r="E1230" s="54"/>
      <c r="F1230" s="61" t="s">
        <v>314</v>
      </c>
      <c r="G1230" s="390"/>
      <c r="H1230" s="54"/>
      <c r="I1230" s="54"/>
      <c r="J1230" s="61"/>
      <c r="K1230" s="53"/>
      <c r="L1230" s="51">
        <v>411636</v>
      </c>
      <c r="M1230" s="51">
        <v>411636</v>
      </c>
      <c r="N1230" s="51">
        <v>411636</v>
      </c>
      <c r="O1230" s="51">
        <v>411636</v>
      </c>
      <c r="P1230" s="51">
        <v>411636</v>
      </c>
      <c r="Q1230" s="51">
        <v>411636</v>
      </c>
      <c r="R1230" s="51">
        <v>411636</v>
      </c>
      <c r="S1230" s="51">
        <v>411636</v>
      </c>
      <c r="T1230" s="51">
        <v>411636</v>
      </c>
    </row>
    <row r="1231" spans="1:20" s="10" customFormat="1" ht="65.099999999999994" customHeight="1" x14ac:dyDescent="0.3">
      <c r="A1231" s="13">
        <v>1193</v>
      </c>
      <c r="B1231" s="405" t="s">
        <v>428</v>
      </c>
      <c r="C1231" s="55" t="s">
        <v>406</v>
      </c>
      <c r="D1231" s="56" t="s">
        <v>700</v>
      </c>
      <c r="E1231" s="55" t="s">
        <v>407</v>
      </c>
      <c r="F1231" s="53" t="s">
        <v>1251</v>
      </c>
      <c r="G1231" s="376" t="s">
        <v>408</v>
      </c>
      <c r="H1231" s="55" t="s">
        <v>17</v>
      </c>
      <c r="I1231" s="55"/>
      <c r="J1231" s="389" t="s">
        <v>427</v>
      </c>
      <c r="K1231" s="388" t="s">
        <v>1250</v>
      </c>
      <c r="L1231" s="51"/>
      <c r="M1231" s="51"/>
      <c r="N1231" s="51">
        <v>248800</v>
      </c>
      <c r="O1231" s="5"/>
      <c r="P1231" s="5"/>
      <c r="Q1231" s="5"/>
      <c r="R1231" s="5"/>
      <c r="S1231" s="5"/>
      <c r="T1231" s="5"/>
    </row>
    <row r="1232" spans="1:20" s="10" customFormat="1" ht="65.099999999999994" customHeight="1" x14ac:dyDescent="0.3">
      <c r="A1232" s="13">
        <v>1194</v>
      </c>
      <c r="B1232" s="406"/>
      <c r="C1232" s="55" t="s">
        <v>409</v>
      </c>
      <c r="D1232" s="56" t="s">
        <v>700</v>
      </c>
      <c r="E1232" s="55" t="s">
        <v>407</v>
      </c>
      <c r="F1232" s="53" t="s">
        <v>1251</v>
      </c>
      <c r="G1232" s="376"/>
      <c r="H1232" s="54" t="s">
        <v>44</v>
      </c>
      <c r="I1232" s="54" t="s">
        <v>44</v>
      </c>
      <c r="J1232" s="389"/>
      <c r="K1232" s="388"/>
      <c r="L1232" s="51"/>
      <c r="M1232" s="51"/>
      <c r="N1232" s="51">
        <v>267700</v>
      </c>
      <c r="O1232" s="5"/>
      <c r="P1232" s="5"/>
      <c r="Q1232" s="5"/>
      <c r="R1232" s="5"/>
      <c r="S1232" s="5"/>
      <c r="T1232" s="5"/>
    </row>
    <row r="1233" spans="1:20" s="10" customFormat="1" ht="65.099999999999994" customHeight="1" x14ac:dyDescent="0.3">
      <c r="A1233" s="13">
        <v>1195</v>
      </c>
      <c r="B1233" s="406"/>
      <c r="C1233" s="55" t="s">
        <v>410</v>
      </c>
      <c r="D1233" s="56" t="s">
        <v>700</v>
      </c>
      <c r="E1233" s="55" t="s">
        <v>407</v>
      </c>
      <c r="F1233" s="53" t="s">
        <v>1252</v>
      </c>
      <c r="G1233" s="376"/>
      <c r="H1233" s="54" t="s">
        <v>44</v>
      </c>
      <c r="I1233" s="54" t="s">
        <v>44</v>
      </c>
      <c r="J1233" s="389"/>
      <c r="K1233" s="388"/>
      <c r="L1233" s="51"/>
      <c r="M1233" s="51"/>
      <c r="N1233" s="51">
        <v>379300</v>
      </c>
      <c r="O1233" s="5"/>
      <c r="P1233" s="5"/>
      <c r="Q1233" s="5"/>
      <c r="R1233" s="5"/>
      <c r="S1233" s="5"/>
      <c r="T1233" s="5"/>
    </row>
    <row r="1234" spans="1:20" s="10" customFormat="1" ht="65.099999999999994" customHeight="1" x14ac:dyDescent="0.3">
      <c r="A1234" s="13">
        <v>1196</v>
      </c>
      <c r="B1234" s="406"/>
      <c r="C1234" s="55" t="s">
        <v>411</v>
      </c>
      <c r="D1234" s="56" t="s">
        <v>700</v>
      </c>
      <c r="E1234" s="55" t="s">
        <v>407</v>
      </c>
      <c r="F1234" s="53" t="s">
        <v>1253</v>
      </c>
      <c r="G1234" s="376"/>
      <c r="H1234" s="54" t="s">
        <v>44</v>
      </c>
      <c r="I1234" s="54" t="s">
        <v>44</v>
      </c>
      <c r="J1234" s="389"/>
      <c r="K1234" s="388"/>
      <c r="L1234" s="51"/>
      <c r="M1234" s="51"/>
      <c r="N1234" s="51">
        <v>684800</v>
      </c>
      <c r="O1234" s="5"/>
      <c r="P1234" s="5"/>
      <c r="Q1234" s="5"/>
      <c r="R1234" s="5"/>
      <c r="S1234" s="5"/>
      <c r="T1234" s="5"/>
    </row>
    <row r="1235" spans="1:20" s="10" customFormat="1" ht="65.099999999999994" customHeight="1" x14ac:dyDescent="0.3">
      <c r="A1235" s="13">
        <v>1197</v>
      </c>
      <c r="B1235" s="406"/>
      <c r="C1235" s="55" t="s">
        <v>412</v>
      </c>
      <c r="D1235" s="56" t="s">
        <v>700</v>
      </c>
      <c r="E1235" s="55" t="s">
        <v>407</v>
      </c>
      <c r="F1235" s="53" t="s">
        <v>1254</v>
      </c>
      <c r="G1235" s="376"/>
      <c r="H1235" s="54" t="s">
        <v>44</v>
      </c>
      <c r="I1235" s="54" t="s">
        <v>44</v>
      </c>
      <c r="J1235" s="389"/>
      <c r="K1235" s="388"/>
      <c r="L1235" s="51"/>
      <c r="M1235" s="51"/>
      <c r="N1235" s="51">
        <v>911800</v>
      </c>
      <c r="O1235" s="5"/>
      <c r="P1235" s="5"/>
      <c r="Q1235" s="5"/>
      <c r="R1235" s="5"/>
      <c r="S1235" s="5"/>
      <c r="T1235" s="5"/>
    </row>
    <row r="1236" spans="1:20" s="10" customFormat="1" ht="65.099999999999994" customHeight="1" x14ac:dyDescent="0.3">
      <c r="A1236" s="13">
        <v>1198</v>
      </c>
      <c r="B1236" s="406"/>
      <c r="C1236" s="55" t="s">
        <v>413</v>
      </c>
      <c r="D1236" s="56" t="s">
        <v>700</v>
      </c>
      <c r="E1236" s="55" t="s">
        <v>407</v>
      </c>
      <c r="F1236" s="53" t="s">
        <v>1255</v>
      </c>
      <c r="G1236" s="376"/>
      <c r="H1236" s="54" t="s">
        <v>44</v>
      </c>
      <c r="I1236" s="54" t="s">
        <v>44</v>
      </c>
      <c r="J1236" s="389"/>
      <c r="K1236" s="388"/>
      <c r="L1236" s="51"/>
      <c r="M1236" s="51"/>
      <c r="N1236" s="51">
        <v>1407500</v>
      </c>
      <c r="O1236" s="5"/>
      <c r="P1236" s="5"/>
      <c r="Q1236" s="5"/>
      <c r="R1236" s="5"/>
      <c r="S1236" s="5"/>
      <c r="T1236" s="5"/>
    </row>
    <row r="1237" spans="1:20" s="10" customFormat="1" ht="65.099999999999994" customHeight="1" x14ac:dyDescent="0.3">
      <c r="A1237" s="13">
        <v>1199</v>
      </c>
      <c r="B1237" s="406"/>
      <c r="C1237" s="55" t="s">
        <v>414</v>
      </c>
      <c r="D1237" s="56" t="s">
        <v>700</v>
      </c>
      <c r="E1237" s="55" t="s">
        <v>407</v>
      </c>
      <c r="F1237" s="53" t="s">
        <v>1256</v>
      </c>
      <c r="G1237" s="376"/>
      <c r="H1237" s="54" t="s">
        <v>44</v>
      </c>
      <c r="I1237" s="54" t="s">
        <v>44</v>
      </c>
      <c r="J1237" s="389"/>
      <c r="K1237" s="388"/>
      <c r="L1237" s="51"/>
      <c r="M1237" s="51"/>
      <c r="N1237" s="51">
        <v>2237800</v>
      </c>
      <c r="O1237" s="5"/>
      <c r="P1237" s="5"/>
      <c r="Q1237" s="5"/>
      <c r="R1237" s="5"/>
      <c r="S1237" s="5"/>
      <c r="T1237" s="5"/>
    </row>
    <row r="1238" spans="1:20" s="10" customFormat="1" ht="65.099999999999994" customHeight="1" x14ac:dyDescent="0.3">
      <c r="A1238" s="13">
        <v>1200</v>
      </c>
      <c r="B1238" s="406"/>
      <c r="C1238" s="55" t="s">
        <v>415</v>
      </c>
      <c r="D1238" s="56" t="s">
        <v>700</v>
      </c>
      <c r="E1238" s="55" t="s">
        <v>407</v>
      </c>
      <c r="F1238" s="53" t="s">
        <v>1257</v>
      </c>
      <c r="G1238" s="376"/>
      <c r="H1238" s="54" t="s">
        <v>44</v>
      </c>
      <c r="I1238" s="54" t="s">
        <v>44</v>
      </c>
      <c r="J1238" s="389"/>
      <c r="K1238" s="388"/>
      <c r="L1238" s="51"/>
      <c r="M1238" s="51"/>
      <c r="N1238" s="51">
        <v>4316500</v>
      </c>
      <c r="O1238" s="5"/>
      <c r="P1238" s="5"/>
      <c r="Q1238" s="5"/>
      <c r="R1238" s="5"/>
      <c r="S1238" s="5"/>
      <c r="T1238" s="5"/>
    </row>
    <row r="1239" spans="1:20" s="10" customFormat="1" ht="65.099999999999994" customHeight="1" x14ac:dyDescent="0.3">
      <c r="A1239" s="13">
        <v>1201</v>
      </c>
      <c r="B1239" s="406"/>
      <c r="C1239" s="55" t="s">
        <v>416</v>
      </c>
      <c r="D1239" s="56" t="s">
        <v>700</v>
      </c>
      <c r="E1239" s="55" t="s">
        <v>407</v>
      </c>
      <c r="F1239" s="53" t="s">
        <v>1258</v>
      </c>
      <c r="G1239" s="376"/>
      <c r="H1239" s="54" t="s">
        <v>44</v>
      </c>
      <c r="I1239" s="54" t="s">
        <v>44</v>
      </c>
      <c r="J1239" s="389"/>
      <c r="K1239" s="388"/>
      <c r="L1239" s="51"/>
      <c r="M1239" s="51"/>
      <c r="N1239" s="51">
        <v>5538200</v>
      </c>
      <c r="O1239" s="5"/>
      <c r="P1239" s="5"/>
      <c r="Q1239" s="5"/>
      <c r="R1239" s="5"/>
      <c r="S1239" s="5"/>
      <c r="T1239" s="5"/>
    </row>
    <row r="1240" spans="1:20" s="10" customFormat="1" ht="65.099999999999994" customHeight="1" x14ac:dyDescent="0.3">
      <c r="A1240" s="13">
        <v>1202</v>
      </c>
      <c r="B1240" s="406"/>
      <c r="C1240" s="55" t="s">
        <v>417</v>
      </c>
      <c r="D1240" s="56" t="s">
        <v>700</v>
      </c>
      <c r="E1240" s="55" t="s">
        <v>407</v>
      </c>
      <c r="F1240" s="53" t="s">
        <v>1251</v>
      </c>
      <c r="G1240" s="376"/>
      <c r="H1240" s="54" t="s">
        <v>44</v>
      </c>
      <c r="I1240" s="54" t="s">
        <v>44</v>
      </c>
      <c r="J1240" s="389"/>
      <c r="K1240" s="388" t="s">
        <v>1259</v>
      </c>
      <c r="L1240" s="51"/>
      <c r="M1240" s="51"/>
      <c r="N1240" s="51">
        <v>269700</v>
      </c>
      <c r="O1240" s="5"/>
      <c r="P1240" s="5"/>
      <c r="Q1240" s="5"/>
      <c r="R1240" s="5"/>
      <c r="S1240" s="5"/>
      <c r="T1240" s="5"/>
    </row>
    <row r="1241" spans="1:20" s="10" customFormat="1" ht="65.099999999999994" customHeight="1" x14ac:dyDescent="0.3">
      <c r="A1241" s="13">
        <v>1203</v>
      </c>
      <c r="B1241" s="406"/>
      <c r="C1241" s="55" t="s">
        <v>418</v>
      </c>
      <c r="D1241" s="56" t="s">
        <v>700</v>
      </c>
      <c r="E1241" s="55" t="s">
        <v>407</v>
      </c>
      <c r="F1241" s="53" t="s">
        <v>1251</v>
      </c>
      <c r="G1241" s="376"/>
      <c r="H1241" s="54" t="s">
        <v>44</v>
      </c>
      <c r="I1241" s="54" t="s">
        <v>44</v>
      </c>
      <c r="J1241" s="389"/>
      <c r="K1241" s="388"/>
      <c r="L1241" s="51"/>
      <c r="M1241" s="51"/>
      <c r="N1241" s="51">
        <v>298700</v>
      </c>
      <c r="O1241" s="5"/>
      <c r="P1241" s="5"/>
      <c r="Q1241" s="5"/>
      <c r="R1241" s="5"/>
      <c r="S1241" s="5"/>
      <c r="T1241" s="5"/>
    </row>
    <row r="1242" spans="1:20" s="10" customFormat="1" ht="65.099999999999994" customHeight="1" x14ac:dyDescent="0.3">
      <c r="A1242" s="13">
        <v>1204</v>
      </c>
      <c r="B1242" s="406"/>
      <c r="C1242" s="55" t="s">
        <v>419</v>
      </c>
      <c r="D1242" s="56" t="s">
        <v>700</v>
      </c>
      <c r="E1242" s="55" t="s">
        <v>407</v>
      </c>
      <c r="F1242" s="53" t="s">
        <v>1252</v>
      </c>
      <c r="G1242" s="376"/>
      <c r="H1242" s="54" t="s">
        <v>44</v>
      </c>
      <c r="I1242" s="54" t="s">
        <v>44</v>
      </c>
      <c r="J1242" s="389"/>
      <c r="K1242" s="388"/>
      <c r="L1242" s="51"/>
      <c r="M1242" s="51"/>
      <c r="N1242" s="51">
        <v>448600</v>
      </c>
      <c r="O1242" s="5"/>
      <c r="P1242" s="5"/>
      <c r="Q1242" s="5"/>
      <c r="R1242" s="5"/>
      <c r="S1242" s="5"/>
      <c r="T1242" s="5"/>
    </row>
    <row r="1243" spans="1:20" s="10" customFormat="1" ht="65.099999999999994" customHeight="1" x14ac:dyDescent="0.3">
      <c r="A1243" s="13">
        <v>1205</v>
      </c>
      <c r="B1243" s="406"/>
      <c r="C1243" s="55" t="s">
        <v>420</v>
      </c>
      <c r="D1243" s="56" t="s">
        <v>700</v>
      </c>
      <c r="E1243" s="55" t="s">
        <v>407</v>
      </c>
      <c r="F1243" s="53" t="s">
        <v>1253</v>
      </c>
      <c r="G1243" s="376"/>
      <c r="H1243" s="54" t="s">
        <v>44</v>
      </c>
      <c r="I1243" s="54" t="s">
        <v>44</v>
      </c>
      <c r="J1243" s="389"/>
      <c r="K1243" s="388"/>
      <c r="L1243" s="51"/>
      <c r="M1243" s="51"/>
      <c r="N1243" s="51">
        <v>761000</v>
      </c>
      <c r="O1243" s="5"/>
      <c r="P1243" s="5"/>
      <c r="Q1243" s="5"/>
      <c r="R1243" s="5"/>
      <c r="S1243" s="5"/>
      <c r="T1243" s="5"/>
    </row>
    <row r="1244" spans="1:20" s="10" customFormat="1" ht="65.099999999999994" customHeight="1" x14ac:dyDescent="0.3">
      <c r="A1244" s="13">
        <v>1206</v>
      </c>
      <c r="B1244" s="406"/>
      <c r="C1244" s="55" t="s">
        <v>421</v>
      </c>
      <c r="D1244" s="56" t="s">
        <v>700</v>
      </c>
      <c r="E1244" s="55" t="s">
        <v>407</v>
      </c>
      <c r="F1244" s="53" t="s">
        <v>1254</v>
      </c>
      <c r="G1244" s="376"/>
      <c r="H1244" s="54" t="s">
        <v>44</v>
      </c>
      <c r="I1244" s="54" t="s">
        <v>44</v>
      </c>
      <c r="J1244" s="389"/>
      <c r="K1244" s="388"/>
      <c r="L1244" s="51"/>
      <c r="M1244" s="51"/>
      <c r="N1244" s="51">
        <v>1089800</v>
      </c>
      <c r="O1244" s="5"/>
      <c r="P1244" s="5"/>
      <c r="Q1244" s="5"/>
      <c r="R1244" s="5"/>
      <c r="S1244" s="5"/>
      <c r="T1244" s="5"/>
    </row>
    <row r="1245" spans="1:20" s="10" customFormat="1" ht="65.099999999999994" customHeight="1" x14ac:dyDescent="0.3">
      <c r="A1245" s="13">
        <v>1207</v>
      </c>
      <c r="B1245" s="406"/>
      <c r="C1245" s="55" t="s">
        <v>422</v>
      </c>
      <c r="D1245" s="56" t="s">
        <v>700</v>
      </c>
      <c r="E1245" s="55" t="s">
        <v>407</v>
      </c>
      <c r="F1245" s="53" t="s">
        <v>1255</v>
      </c>
      <c r="G1245" s="376"/>
      <c r="H1245" s="54" t="s">
        <v>44</v>
      </c>
      <c r="I1245" s="54" t="s">
        <v>44</v>
      </c>
      <c r="J1245" s="389"/>
      <c r="K1245" s="388"/>
      <c r="L1245" s="51"/>
      <c r="M1245" s="51"/>
      <c r="N1245" s="51">
        <v>1546700</v>
      </c>
      <c r="O1245" s="5"/>
      <c r="P1245" s="5"/>
      <c r="Q1245" s="5"/>
      <c r="R1245" s="5"/>
      <c r="S1245" s="5"/>
      <c r="T1245" s="5"/>
    </row>
    <row r="1246" spans="1:20" s="10" customFormat="1" ht="65.099999999999994" customHeight="1" x14ac:dyDescent="0.3">
      <c r="A1246" s="13">
        <v>1208</v>
      </c>
      <c r="B1246" s="406"/>
      <c r="C1246" s="55" t="s">
        <v>423</v>
      </c>
      <c r="D1246" s="56" t="s">
        <v>700</v>
      </c>
      <c r="E1246" s="55" t="s">
        <v>407</v>
      </c>
      <c r="F1246" s="53" t="s">
        <v>1256</v>
      </c>
      <c r="G1246" s="376"/>
      <c r="H1246" s="54" t="s">
        <v>44</v>
      </c>
      <c r="I1246" s="54" t="s">
        <v>44</v>
      </c>
      <c r="J1246" s="389"/>
      <c r="K1246" s="388"/>
      <c r="L1246" s="51"/>
      <c r="M1246" s="51"/>
      <c r="N1246" s="51">
        <v>2361500</v>
      </c>
      <c r="O1246" s="5"/>
      <c r="P1246" s="5"/>
      <c r="Q1246" s="5"/>
      <c r="R1246" s="5"/>
      <c r="S1246" s="5"/>
      <c r="T1246" s="5"/>
    </row>
    <row r="1247" spans="1:20" s="10" customFormat="1" ht="65.099999999999994" customHeight="1" x14ac:dyDescent="0.3">
      <c r="A1247" s="13">
        <v>1209</v>
      </c>
      <c r="B1247" s="406"/>
      <c r="C1247" s="55" t="s">
        <v>424</v>
      </c>
      <c r="D1247" s="56" t="s">
        <v>700</v>
      </c>
      <c r="E1247" s="55" t="s">
        <v>407</v>
      </c>
      <c r="F1247" s="53" t="s">
        <v>1257</v>
      </c>
      <c r="G1247" s="376"/>
      <c r="H1247" s="54" t="s">
        <v>44</v>
      </c>
      <c r="I1247" s="54" t="s">
        <v>44</v>
      </c>
      <c r="J1247" s="389"/>
      <c r="K1247" s="388"/>
      <c r="L1247" s="51"/>
      <c r="M1247" s="51"/>
      <c r="N1247" s="51">
        <v>4577400</v>
      </c>
      <c r="O1247" s="5"/>
      <c r="P1247" s="5"/>
      <c r="Q1247" s="5"/>
      <c r="R1247" s="5"/>
      <c r="S1247" s="5"/>
      <c r="T1247" s="5"/>
    </row>
    <row r="1248" spans="1:20" s="10" customFormat="1" ht="65.099999999999994" customHeight="1" x14ac:dyDescent="0.3">
      <c r="A1248" s="13">
        <v>1210</v>
      </c>
      <c r="B1248" s="406"/>
      <c r="C1248" s="55" t="s">
        <v>425</v>
      </c>
      <c r="D1248" s="56" t="s">
        <v>700</v>
      </c>
      <c r="E1248" s="55" t="s">
        <v>407</v>
      </c>
      <c r="F1248" s="53" t="s">
        <v>1258</v>
      </c>
      <c r="G1248" s="376"/>
      <c r="H1248" s="54" t="s">
        <v>44</v>
      </c>
      <c r="I1248" s="54" t="s">
        <v>44</v>
      </c>
      <c r="J1248" s="389"/>
      <c r="K1248" s="388"/>
      <c r="L1248" s="51"/>
      <c r="M1248" s="51"/>
      <c r="N1248" s="51">
        <v>5665800</v>
      </c>
      <c r="O1248" s="5"/>
      <c r="P1248" s="5"/>
      <c r="Q1248" s="5"/>
      <c r="R1248" s="5"/>
      <c r="S1248" s="5"/>
      <c r="T1248" s="5"/>
    </row>
    <row r="1249" spans="1:20" s="10" customFormat="1" ht="65.099999999999994" customHeight="1" x14ac:dyDescent="0.3">
      <c r="A1249" s="13">
        <v>1211</v>
      </c>
      <c r="B1249" s="406"/>
      <c r="C1249" s="55" t="s">
        <v>426</v>
      </c>
      <c r="D1249" s="56" t="s">
        <v>972</v>
      </c>
      <c r="E1249" s="55"/>
      <c r="F1249" s="53"/>
      <c r="G1249" s="376"/>
      <c r="H1249" s="54" t="s">
        <v>44</v>
      </c>
      <c r="I1249" s="54" t="s">
        <v>44</v>
      </c>
      <c r="J1249" s="389"/>
      <c r="K1249" s="388" t="s">
        <v>1262</v>
      </c>
      <c r="L1249" s="51"/>
      <c r="M1249" s="51"/>
      <c r="N1249" s="51">
        <v>107200</v>
      </c>
      <c r="O1249" s="5"/>
      <c r="P1249" s="5"/>
      <c r="Q1249" s="5"/>
      <c r="R1249" s="5"/>
      <c r="S1249" s="5"/>
      <c r="T1249" s="5"/>
    </row>
    <row r="1250" spans="1:20" s="10" customFormat="1" ht="65.099999999999994" customHeight="1" x14ac:dyDescent="0.3">
      <c r="A1250" s="13">
        <v>1212</v>
      </c>
      <c r="B1250" s="406"/>
      <c r="C1250" s="55" t="s">
        <v>429</v>
      </c>
      <c r="D1250" s="56" t="s">
        <v>972</v>
      </c>
      <c r="E1250" s="55"/>
      <c r="F1250" s="65" t="s">
        <v>44</v>
      </c>
      <c r="G1250" s="376"/>
      <c r="H1250" s="55"/>
      <c r="I1250" s="54" t="s">
        <v>44</v>
      </c>
      <c r="J1250" s="389"/>
      <c r="K1250" s="388"/>
      <c r="L1250" s="5"/>
      <c r="M1250" s="5"/>
      <c r="N1250" s="51">
        <v>121700</v>
      </c>
      <c r="O1250" s="5"/>
      <c r="P1250" s="5"/>
      <c r="Q1250" s="5"/>
      <c r="R1250" s="5"/>
      <c r="S1250" s="5"/>
      <c r="T1250" s="5"/>
    </row>
    <row r="1251" spans="1:20" s="10" customFormat="1" ht="65.099999999999994" customHeight="1" x14ac:dyDescent="0.3">
      <c r="A1251" s="13">
        <v>1213</v>
      </c>
      <c r="B1251" s="406"/>
      <c r="C1251" s="55" t="s">
        <v>430</v>
      </c>
      <c r="D1251" s="56" t="s">
        <v>972</v>
      </c>
      <c r="E1251" s="55"/>
      <c r="F1251" s="65" t="s">
        <v>44</v>
      </c>
      <c r="G1251" s="376"/>
      <c r="H1251" s="55"/>
      <c r="I1251" s="54" t="s">
        <v>44</v>
      </c>
      <c r="J1251" s="389"/>
      <c r="K1251" s="388"/>
      <c r="L1251" s="5"/>
      <c r="M1251" s="5"/>
      <c r="N1251" s="51">
        <v>174600</v>
      </c>
      <c r="O1251" s="5"/>
      <c r="P1251" s="5"/>
      <c r="Q1251" s="5"/>
      <c r="R1251" s="5"/>
      <c r="S1251" s="5"/>
      <c r="T1251" s="5"/>
    </row>
    <row r="1252" spans="1:20" s="10" customFormat="1" ht="65.099999999999994" customHeight="1" x14ac:dyDescent="0.3">
      <c r="A1252" s="13">
        <v>1214</v>
      </c>
      <c r="B1252" s="406"/>
      <c r="C1252" s="55" t="s">
        <v>431</v>
      </c>
      <c r="D1252" s="56" t="s">
        <v>972</v>
      </c>
      <c r="E1252" s="55"/>
      <c r="F1252" s="65" t="s">
        <v>44</v>
      </c>
      <c r="G1252" s="376"/>
      <c r="H1252" s="55"/>
      <c r="I1252" s="54" t="s">
        <v>44</v>
      </c>
      <c r="J1252" s="389"/>
      <c r="K1252" s="388"/>
      <c r="L1252" s="5"/>
      <c r="M1252" s="5"/>
      <c r="N1252" s="51">
        <v>206600</v>
      </c>
      <c r="O1252" s="5"/>
      <c r="P1252" s="5"/>
      <c r="Q1252" s="5"/>
      <c r="R1252" s="5"/>
      <c r="S1252" s="5"/>
      <c r="T1252" s="5"/>
    </row>
    <row r="1253" spans="1:20" s="10" customFormat="1" ht="65.099999999999994" customHeight="1" x14ac:dyDescent="0.3">
      <c r="A1253" s="13">
        <v>1215</v>
      </c>
      <c r="B1253" s="406"/>
      <c r="C1253" s="55" t="s">
        <v>432</v>
      </c>
      <c r="D1253" s="56" t="s">
        <v>972</v>
      </c>
      <c r="E1253" s="64"/>
      <c r="F1253" s="65" t="s">
        <v>44</v>
      </c>
      <c r="G1253" s="376"/>
      <c r="H1253" s="55"/>
      <c r="I1253" s="54" t="s">
        <v>44</v>
      </c>
      <c r="J1253" s="389"/>
      <c r="K1253" s="388"/>
      <c r="L1253" s="5"/>
      <c r="M1253" s="5"/>
      <c r="N1253" s="51">
        <v>291000</v>
      </c>
      <c r="O1253" s="5"/>
      <c r="P1253" s="5"/>
      <c r="Q1253" s="5"/>
      <c r="R1253" s="5"/>
      <c r="S1253" s="5"/>
      <c r="T1253" s="5"/>
    </row>
    <row r="1254" spans="1:20" s="10" customFormat="1" ht="65.099999999999994" customHeight="1" x14ac:dyDescent="0.3">
      <c r="A1254" s="13">
        <v>1216</v>
      </c>
      <c r="B1254" s="406"/>
      <c r="C1254" s="55" t="s">
        <v>433</v>
      </c>
      <c r="D1254" s="56" t="s">
        <v>972</v>
      </c>
      <c r="E1254" s="64"/>
      <c r="F1254" s="65" t="s">
        <v>44</v>
      </c>
      <c r="G1254" s="376"/>
      <c r="H1254" s="55"/>
      <c r="I1254" s="54" t="s">
        <v>44</v>
      </c>
      <c r="J1254" s="389"/>
      <c r="K1254" s="388"/>
      <c r="L1254" s="5"/>
      <c r="M1254" s="5"/>
      <c r="N1254" s="51">
        <v>381200</v>
      </c>
      <c r="O1254" s="5"/>
      <c r="P1254" s="5"/>
      <c r="Q1254" s="5"/>
      <c r="R1254" s="5"/>
      <c r="S1254" s="5"/>
      <c r="T1254" s="5"/>
    </row>
    <row r="1255" spans="1:20" s="10" customFormat="1" ht="65.099999999999994" customHeight="1" x14ac:dyDescent="0.3">
      <c r="A1255" s="13">
        <v>1217</v>
      </c>
      <c r="B1255" s="406"/>
      <c r="C1255" s="55" t="s">
        <v>434</v>
      </c>
      <c r="D1255" s="56" t="s">
        <v>972</v>
      </c>
      <c r="E1255" s="64"/>
      <c r="F1255" s="65" t="s">
        <v>44</v>
      </c>
      <c r="G1255" s="376"/>
      <c r="H1255" s="55"/>
      <c r="I1255" s="54" t="s">
        <v>44</v>
      </c>
      <c r="J1255" s="389"/>
      <c r="K1255" s="388"/>
      <c r="L1255" s="5"/>
      <c r="M1255" s="5"/>
      <c r="N1255" s="51">
        <v>487000</v>
      </c>
      <c r="O1255" s="5"/>
      <c r="P1255" s="5"/>
      <c r="Q1255" s="5"/>
      <c r="R1255" s="5"/>
      <c r="S1255" s="5"/>
      <c r="T1255" s="5"/>
    </row>
    <row r="1256" spans="1:20" s="10" customFormat="1" ht="65.099999999999994" customHeight="1" x14ac:dyDescent="0.3">
      <c r="A1256" s="13">
        <v>1218</v>
      </c>
      <c r="B1256" s="406"/>
      <c r="C1256" s="55" t="s">
        <v>435</v>
      </c>
      <c r="D1256" s="56" t="s">
        <v>972</v>
      </c>
      <c r="E1256" s="64"/>
      <c r="F1256" s="65" t="s">
        <v>44</v>
      </c>
      <c r="G1256" s="376"/>
      <c r="H1256" s="55"/>
      <c r="I1256" s="54" t="s">
        <v>44</v>
      </c>
      <c r="J1256" s="389"/>
      <c r="K1256" s="388"/>
      <c r="L1256" s="5"/>
      <c r="M1256" s="5"/>
      <c r="N1256" s="51">
        <v>703700</v>
      </c>
      <c r="O1256" s="5"/>
      <c r="P1256" s="5"/>
      <c r="Q1256" s="5"/>
      <c r="R1256" s="5"/>
      <c r="S1256" s="5"/>
      <c r="T1256" s="5"/>
    </row>
    <row r="1257" spans="1:20" s="10" customFormat="1" ht="65.099999999999994" customHeight="1" x14ac:dyDescent="0.3">
      <c r="A1257" s="13">
        <v>1219</v>
      </c>
      <c r="B1257" s="406"/>
      <c r="C1257" s="55" t="s">
        <v>436</v>
      </c>
      <c r="D1257" s="56" t="s">
        <v>972</v>
      </c>
      <c r="E1257" s="64"/>
      <c r="F1257" s="65" t="s">
        <v>44</v>
      </c>
      <c r="G1257" s="376"/>
      <c r="H1257" s="55"/>
      <c r="I1257" s="54" t="s">
        <v>44</v>
      </c>
      <c r="J1257" s="389"/>
      <c r="K1257" s="388"/>
      <c r="L1257" s="5"/>
      <c r="M1257" s="5"/>
      <c r="N1257" s="51">
        <v>915700</v>
      </c>
      <c r="O1257" s="5"/>
      <c r="P1257" s="5"/>
      <c r="Q1257" s="5"/>
      <c r="R1257" s="5"/>
      <c r="S1257" s="5"/>
      <c r="T1257" s="5"/>
    </row>
    <row r="1258" spans="1:20" s="10" customFormat="1" ht="65.099999999999994" customHeight="1" x14ac:dyDescent="0.3">
      <c r="A1258" s="13">
        <v>1220</v>
      </c>
      <c r="B1258" s="406"/>
      <c r="C1258" s="55" t="s">
        <v>437</v>
      </c>
      <c r="D1258" s="56" t="s">
        <v>1180</v>
      </c>
      <c r="E1258" s="55" t="s">
        <v>407</v>
      </c>
      <c r="F1258" s="53" t="s">
        <v>438</v>
      </c>
      <c r="G1258" s="376" t="s">
        <v>462</v>
      </c>
      <c r="H1258" s="55" t="s">
        <v>17</v>
      </c>
      <c r="I1258" s="55" t="s">
        <v>439</v>
      </c>
      <c r="J1258" s="389" t="s">
        <v>1270</v>
      </c>
      <c r="K1258" s="388"/>
      <c r="L1258" s="5"/>
      <c r="M1258" s="5"/>
      <c r="N1258" s="5"/>
      <c r="O1258" s="5">
        <v>276000</v>
      </c>
      <c r="P1258" s="5"/>
      <c r="Q1258" s="5"/>
      <c r="R1258" s="5"/>
      <c r="S1258" s="5"/>
      <c r="T1258" s="5"/>
    </row>
    <row r="1259" spans="1:20" s="10" customFormat="1" ht="65.099999999999994" customHeight="1" x14ac:dyDescent="0.3">
      <c r="A1259" s="13">
        <v>1221</v>
      </c>
      <c r="B1259" s="406"/>
      <c r="C1259" s="55" t="s">
        <v>440</v>
      </c>
      <c r="D1259" s="56" t="s">
        <v>1180</v>
      </c>
      <c r="E1259" s="55" t="s">
        <v>441</v>
      </c>
      <c r="F1259" s="53" t="s">
        <v>442</v>
      </c>
      <c r="G1259" s="376"/>
      <c r="H1259" s="54" t="s">
        <v>44</v>
      </c>
      <c r="I1259" s="54" t="s">
        <v>44</v>
      </c>
      <c r="J1259" s="389"/>
      <c r="K1259" s="388"/>
      <c r="L1259" s="5"/>
      <c r="M1259" s="5"/>
      <c r="N1259" s="5"/>
      <c r="O1259" s="5">
        <v>390000</v>
      </c>
      <c r="P1259" s="5"/>
      <c r="Q1259" s="5"/>
      <c r="R1259" s="5"/>
      <c r="S1259" s="5"/>
      <c r="T1259" s="5"/>
    </row>
    <row r="1260" spans="1:20" s="10" customFormat="1" ht="65.099999999999994" customHeight="1" x14ac:dyDescent="0.3">
      <c r="A1260" s="13">
        <v>1222</v>
      </c>
      <c r="B1260" s="406"/>
      <c r="C1260" s="55" t="s">
        <v>443</v>
      </c>
      <c r="D1260" s="56" t="s">
        <v>1180</v>
      </c>
      <c r="E1260" s="55" t="s">
        <v>444</v>
      </c>
      <c r="F1260" s="53" t="s">
        <v>445</v>
      </c>
      <c r="G1260" s="376"/>
      <c r="H1260" s="54" t="s">
        <v>44</v>
      </c>
      <c r="I1260" s="54" t="s">
        <v>44</v>
      </c>
      <c r="J1260" s="389"/>
      <c r="K1260" s="388"/>
      <c r="L1260" s="5"/>
      <c r="M1260" s="5"/>
      <c r="N1260" s="5"/>
      <c r="O1260" s="5">
        <v>702000</v>
      </c>
      <c r="P1260" s="5"/>
      <c r="Q1260" s="5"/>
      <c r="R1260" s="5"/>
      <c r="S1260" s="5"/>
      <c r="T1260" s="5"/>
    </row>
    <row r="1261" spans="1:20" s="10" customFormat="1" ht="65.099999999999994" customHeight="1" x14ac:dyDescent="0.3">
      <c r="A1261" s="13">
        <v>1223</v>
      </c>
      <c r="B1261" s="406"/>
      <c r="C1261" s="55" t="s">
        <v>446</v>
      </c>
      <c r="D1261" s="56" t="s">
        <v>1180</v>
      </c>
      <c r="E1261" s="55" t="s">
        <v>447</v>
      </c>
      <c r="F1261" s="53" t="s">
        <v>448</v>
      </c>
      <c r="G1261" s="376"/>
      <c r="H1261" s="54" t="s">
        <v>44</v>
      </c>
      <c r="I1261" s="54" t="s">
        <v>44</v>
      </c>
      <c r="J1261" s="389"/>
      <c r="K1261" s="388"/>
      <c r="L1261" s="5"/>
      <c r="M1261" s="5"/>
      <c r="N1261" s="5"/>
      <c r="O1261" s="5">
        <v>935000</v>
      </c>
      <c r="P1261" s="5"/>
      <c r="Q1261" s="5"/>
      <c r="R1261" s="5"/>
      <c r="S1261" s="5"/>
      <c r="T1261" s="5"/>
    </row>
    <row r="1262" spans="1:20" s="10" customFormat="1" ht="65.099999999999994" customHeight="1" x14ac:dyDescent="0.3">
      <c r="A1262" s="13">
        <v>1224</v>
      </c>
      <c r="B1262" s="406"/>
      <c r="C1262" s="55" t="s">
        <v>449</v>
      </c>
      <c r="D1262" s="56" t="s">
        <v>1180</v>
      </c>
      <c r="E1262" s="55" t="s">
        <v>450</v>
      </c>
      <c r="F1262" s="53" t="s">
        <v>451</v>
      </c>
      <c r="G1262" s="376"/>
      <c r="H1262" s="54" t="s">
        <v>44</v>
      </c>
      <c r="I1262" s="54" t="s">
        <v>44</v>
      </c>
      <c r="J1262" s="389"/>
      <c r="K1262" s="388"/>
      <c r="L1262" s="5"/>
      <c r="M1262" s="5"/>
      <c r="N1262" s="5"/>
      <c r="O1262" s="5">
        <v>1440000</v>
      </c>
      <c r="P1262" s="5"/>
      <c r="Q1262" s="5"/>
      <c r="R1262" s="5"/>
      <c r="S1262" s="5"/>
      <c r="T1262" s="5"/>
    </row>
    <row r="1263" spans="1:20" s="10" customFormat="1" ht="65.099999999999994" customHeight="1" x14ac:dyDescent="0.3">
      <c r="A1263" s="13">
        <v>1225</v>
      </c>
      <c r="B1263" s="406"/>
      <c r="C1263" s="55" t="s">
        <v>452</v>
      </c>
      <c r="D1263" s="56" t="s">
        <v>1180</v>
      </c>
      <c r="E1263" s="55" t="s">
        <v>453</v>
      </c>
      <c r="F1263" s="53" t="s">
        <v>438</v>
      </c>
      <c r="G1263" s="376"/>
      <c r="H1263" s="54" t="s">
        <v>44</v>
      </c>
      <c r="I1263" s="54" t="s">
        <v>44</v>
      </c>
      <c r="J1263" s="389"/>
      <c r="K1263" s="388"/>
      <c r="L1263" s="5"/>
      <c r="M1263" s="5"/>
      <c r="N1263" s="5"/>
      <c r="O1263" s="5">
        <v>308000</v>
      </c>
      <c r="P1263" s="5"/>
      <c r="Q1263" s="5"/>
      <c r="R1263" s="5"/>
      <c r="S1263" s="5"/>
      <c r="T1263" s="5"/>
    </row>
    <row r="1264" spans="1:20" s="10" customFormat="1" ht="65.099999999999994" customHeight="1" x14ac:dyDescent="0.3">
      <c r="A1264" s="13">
        <v>1226</v>
      </c>
      <c r="B1264" s="406"/>
      <c r="C1264" s="55" t="s">
        <v>454</v>
      </c>
      <c r="D1264" s="56" t="s">
        <v>1180</v>
      </c>
      <c r="E1264" s="55" t="s">
        <v>455</v>
      </c>
      <c r="F1264" s="53" t="s">
        <v>442</v>
      </c>
      <c r="G1264" s="376"/>
      <c r="H1264" s="54" t="s">
        <v>44</v>
      </c>
      <c r="I1264" s="54" t="s">
        <v>44</v>
      </c>
      <c r="J1264" s="389"/>
      <c r="K1264" s="388"/>
      <c r="L1264" s="5"/>
      <c r="M1264" s="5"/>
      <c r="N1264" s="5"/>
      <c r="O1264" s="5">
        <v>462500</v>
      </c>
      <c r="P1264" s="5"/>
      <c r="Q1264" s="5"/>
      <c r="R1264" s="5"/>
      <c r="S1264" s="5"/>
      <c r="T1264" s="5"/>
    </row>
    <row r="1265" spans="1:20" s="10" customFormat="1" ht="65.099999999999994" customHeight="1" x14ac:dyDescent="0.3">
      <c r="A1265" s="13">
        <v>1227</v>
      </c>
      <c r="B1265" s="406"/>
      <c r="C1265" s="55" t="s">
        <v>456</v>
      </c>
      <c r="D1265" s="56" t="s">
        <v>1180</v>
      </c>
      <c r="E1265" s="55" t="s">
        <v>457</v>
      </c>
      <c r="F1265" s="53" t="s">
        <v>445</v>
      </c>
      <c r="G1265" s="376"/>
      <c r="H1265" s="54" t="s">
        <v>44</v>
      </c>
      <c r="I1265" s="54" t="s">
        <v>44</v>
      </c>
      <c r="J1265" s="389"/>
      <c r="K1265" s="388"/>
      <c r="L1265" s="5"/>
      <c r="M1265" s="5"/>
      <c r="N1265" s="5"/>
      <c r="O1265" s="5">
        <v>784500</v>
      </c>
      <c r="P1265" s="5"/>
      <c r="Q1265" s="5"/>
      <c r="R1265" s="5"/>
      <c r="S1265" s="5"/>
      <c r="T1265" s="5"/>
    </row>
    <row r="1266" spans="1:20" s="10" customFormat="1" ht="65.099999999999994" customHeight="1" x14ac:dyDescent="0.3">
      <c r="A1266" s="13">
        <v>1228</v>
      </c>
      <c r="B1266" s="406"/>
      <c r="C1266" s="55" t="s">
        <v>458</v>
      </c>
      <c r="D1266" s="56" t="s">
        <v>1180</v>
      </c>
      <c r="E1266" s="55" t="s">
        <v>459</v>
      </c>
      <c r="F1266" s="53" t="s">
        <v>448</v>
      </c>
      <c r="G1266" s="376"/>
      <c r="H1266" s="54" t="s">
        <v>44</v>
      </c>
      <c r="I1266" s="54" t="s">
        <v>44</v>
      </c>
      <c r="J1266" s="389"/>
      <c r="K1266" s="388"/>
      <c r="L1266" s="5"/>
      <c r="M1266" s="5"/>
      <c r="N1266" s="5"/>
      <c r="O1266" s="5">
        <v>1123500</v>
      </c>
      <c r="P1266" s="5"/>
      <c r="Q1266" s="5"/>
      <c r="R1266" s="5"/>
      <c r="S1266" s="5"/>
      <c r="T1266" s="5"/>
    </row>
    <row r="1267" spans="1:20" s="10" customFormat="1" ht="65.099999999999994" customHeight="1" x14ac:dyDescent="0.3">
      <c r="A1267" s="13">
        <v>1229</v>
      </c>
      <c r="B1267" s="406"/>
      <c r="C1267" s="55" t="s">
        <v>460</v>
      </c>
      <c r="D1267" s="56" t="s">
        <v>1180</v>
      </c>
      <c r="E1267" s="55" t="s">
        <v>461</v>
      </c>
      <c r="F1267" s="53" t="s">
        <v>451</v>
      </c>
      <c r="G1267" s="376"/>
      <c r="H1267" s="54" t="s">
        <v>44</v>
      </c>
      <c r="I1267" s="54" t="s">
        <v>44</v>
      </c>
      <c r="J1267" s="389"/>
      <c r="K1267" s="388"/>
      <c r="L1267" s="5"/>
      <c r="M1267" s="5"/>
      <c r="N1267" s="5"/>
      <c r="O1267" s="5">
        <v>1594500</v>
      </c>
      <c r="P1267" s="5"/>
      <c r="Q1267" s="5"/>
      <c r="R1267" s="5"/>
      <c r="S1267" s="5"/>
      <c r="T1267" s="5"/>
    </row>
    <row r="1268" spans="1:20" s="10" customFormat="1" ht="65.099999999999994" customHeight="1" x14ac:dyDescent="0.3">
      <c r="A1268" s="13">
        <v>1230</v>
      </c>
      <c r="B1268" s="406"/>
      <c r="C1268" s="55" t="s">
        <v>429</v>
      </c>
      <c r="D1268" s="56" t="s">
        <v>972</v>
      </c>
      <c r="E1268" s="55"/>
      <c r="F1268" s="53"/>
      <c r="G1268" s="376"/>
      <c r="H1268" s="54" t="s">
        <v>44</v>
      </c>
      <c r="I1268" s="54" t="s">
        <v>44</v>
      </c>
      <c r="J1268" s="389"/>
      <c r="K1268" s="388"/>
      <c r="L1268" s="5"/>
      <c r="M1268" s="5"/>
      <c r="N1268" s="5"/>
      <c r="O1268" s="5">
        <v>120000</v>
      </c>
      <c r="P1268" s="5"/>
      <c r="Q1268" s="5"/>
      <c r="R1268" s="5"/>
      <c r="S1268" s="5"/>
      <c r="T1268" s="5"/>
    </row>
    <row r="1269" spans="1:20" s="10" customFormat="1" ht="65.099999999999994" customHeight="1" x14ac:dyDescent="0.3">
      <c r="A1269" s="13">
        <v>1231</v>
      </c>
      <c r="B1269" s="406"/>
      <c r="C1269" s="55" t="s">
        <v>430</v>
      </c>
      <c r="D1269" s="56" t="s">
        <v>972</v>
      </c>
      <c r="E1269" s="55"/>
      <c r="F1269" s="53"/>
      <c r="G1269" s="376"/>
      <c r="H1269" s="54" t="s">
        <v>44</v>
      </c>
      <c r="I1269" s="54" t="s">
        <v>44</v>
      </c>
      <c r="J1269" s="389"/>
      <c r="K1269" s="388"/>
      <c r="L1269" s="5"/>
      <c r="M1269" s="5"/>
      <c r="N1269" s="5"/>
      <c r="O1269" s="5">
        <v>170000</v>
      </c>
      <c r="P1269" s="5"/>
      <c r="Q1269" s="5"/>
      <c r="R1269" s="5"/>
      <c r="S1269" s="5"/>
      <c r="T1269" s="5"/>
    </row>
    <row r="1270" spans="1:20" s="10" customFormat="1" ht="65.099999999999994" customHeight="1" x14ac:dyDescent="0.3">
      <c r="A1270" s="13">
        <v>1232</v>
      </c>
      <c r="B1270" s="406"/>
      <c r="C1270" s="55" t="s">
        <v>431</v>
      </c>
      <c r="D1270" s="56" t="s">
        <v>972</v>
      </c>
      <c r="E1270" s="55"/>
      <c r="F1270" s="53"/>
      <c r="G1270" s="376"/>
      <c r="H1270" s="54" t="s">
        <v>44</v>
      </c>
      <c r="I1270" s="54" t="s">
        <v>44</v>
      </c>
      <c r="J1270" s="389"/>
      <c r="K1270" s="388"/>
      <c r="L1270" s="5"/>
      <c r="M1270" s="5"/>
      <c r="N1270" s="5"/>
      <c r="O1270" s="5">
        <v>210000</v>
      </c>
      <c r="P1270" s="5"/>
      <c r="Q1270" s="5"/>
      <c r="R1270" s="5"/>
      <c r="S1270" s="5"/>
      <c r="T1270" s="5"/>
    </row>
    <row r="1271" spans="1:20" s="10" customFormat="1" ht="65.099999999999994" customHeight="1" x14ac:dyDescent="0.3">
      <c r="A1271" s="13">
        <v>1233</v>
      </c>
      <c r="B1271" s="406"/>
      <c r="C1271" s="55" t="s">
        <v>432</v>
      </c>
      <c r="D1271" s="56" t="s">
        <v>972</v>
      </c>
      <c r="E1271" s="55"/>
      <c r="F1271" s="53"/>
      <c r="G1271" s="376"/>
      <c r="H1271" s="54" t="s">
        <v>44</v>
      </c>
      <c r="I1271" s="54" t="s">
        <v>44</v>
      </c>
      <c r="J1271" s="389"/>
      <c r="K1271" s="388"/>
      <c r="L1271" s="5"/>
      <c r="M1271" s="5"/>
      <c r="N1271" s="5"/>
      <c r="O1271" s="5">
        <v>280000</v>
      </c>
      <c r="P1271" s="5"/>
      <c r="Q1271" s="5"/>
      <c r="R1271" s="5"/>
      <c r="S1271" s="5"/>
      <c r="T1271" s="5"/>
    </row>
    <row r="1272" spans="1:20" s="10" customFormat="1" ht="65.099999999999994" customHeight="1" x14ac:dyDescent="0.3">
      <c r="A1272" s="13">
        <v>1234</v>
      </c>
      <c r="B1272" s="406"/>
      <c r="C1272" s="55" t="s">
        <v>433</v>
      </c>
      <c r="D1272" s="56" t="s">
        <v>972</v>
      </c>
      <c r="E1272" s="55"/>
      <c r="F1272" s="53"/>
      <c r="G1272" s="376"/>
      <c r="H1272" s="54" t="s">
        <v>44</v>
      </c>
      <c r="I1272" s="54" t="s">
        <v>44</v>
      </c>
      <c r="J1272" s="389"/>
      <c r="K1272" s="388"/>
      <c r="L1272" s="5"/>
      <c r="M1272" s="5"/>
      <c r="N1272" s="5"/>
      <c r="O1272" s="5">
        <v>385000</v>
      </c>
      <c r="P1272" s="5"/>
      <c r="Q1272" s="5"/>
      <c r="R1272" s="5"/>
      <c r="S1272" s="5"/>
      <c r="T1272" s="5"/>
    </row>
    <row r="1273" spans="1:20" s="10" customFormat="1" ht="65.099999999999994" customHeight="1" x14ac:dyDescent="0.3">
      <c r="A1273" s="13">
        <v>1235</v>
      </c>
      <c r="B1273" s="406"/>
      <c r="C1273" s="55" t="s">
        <v>406</v>
      </c>
      <c r="D1273" s="56" t="s">
        <v>700</v>
      </c>
      <c r="E1273" s="55" t="s">
        <v>2295</v>
      </c>
      <c r="F1273" s="53" t="s">
        <v>1251</v>
      </c>
      <c r="G1273" s="376" t="s">
        <v>2500</v>
      </c>
      <c r="H1273" s="54"/>
      <c r="I1273" s="54"/>
      <c r="J1273" s="389" t="s">
        <v>2296</v>
      </c>
      <c r="K1273" s="388" t="s">
        <v>2297</v>
      </c>
      <c r="L1273" s="5"/>
      <c r="M1273" s="5"/>
      <c r="N1273" s="5"/>
      <c r="O1273" s="5">
        <v>268000</v>
      </c>
      <c r="P1273" s="5"/>
      <c r="Q1273" s="5"/>
      <c r="R1273" s="5"/>
      <c r="S1273" s="5"/>
      <c r="T1273" s="5"/>
    </row>
    <row r="1274" spans="1:20" s="10" customFormat="1" ht="65.099999999999994" customHeight="1" x14ac:dyDescent="0.3">
      <c r="A1274" s="13">
        <v>1236</v>
      </c>
      <c r="B1274" s="406"/>
      <c r="C1274" s="55" t="s">
        <v>409</v>
      </c>
      <c r="D1274" s="56" t="s">
        <v>700</v>
      </c>
      <c r="E1274" s="55" t="s">
        <v>2295</v>
      </c>
      <c r="F1274" s="53" t="s">
        <v>1251</v>
      </c>
      <c r="G1274" s="376"/>
      <c r="H1274" s="54"/>
      <c r="I1274" s="54"/>
      <c r="J1274" s="389"/>
      <c r="K1274" s="388"/>
      <c r="L1274" s="5"/>
      <c r="M1274" s="5"/>
      <c r="N1274" s="5"/>
      <c r="O1274" s="5">
        <v>276000</v>
      </c>
      <c r="P1274" s="5"/>
      <c r="Q1274" s="5"/>
      <c r="R1274" s="5"/>
      <c r="S1274" s="5"/>
      <c r="T1274" s="5"/>
    </row>
    <row r="1275" spans="1:20" s="10" customFormat="1" ht="65.099999999999994" customHeight="1" x14ac:dyDescent="0.3">
      <c r="A1275" s="13">
        <v>1237</v>
      </c>
      <c r="B1275" s="406"/>
      <c r="C1275" s="55" t="s">
        <v>410</v>
      </c>
      <c r="D1275" s="56" t="s">
        <v>700</v>
      </c>
      <c r="E1275" s="55" t="s">
        <v>2295</v>
      </c>
      <c r="F1275" s="53" t="s">
        <v>1252</v>
      </c>
      <c r="G1275" s="376"/>
      <c r="H1275" s="54"/>
      <c r="I1275" s="54"/>
      <c r="J1275" s="389"/>
      <c r="K1275" s="388"/>
      <c r="L1275" s="5"/>
      <c r="M1275" s="5"/>
      <c r="N1275" s="5"/>
      <c r="O1275" s="5">
        <v>379300</v>
      </c>
      <c r="P1275" s="5"/>
      <c r="Q1275" s="5"/>
      <c r="R1275" s="5"/>
      <c r="S1275" s="5"/>
      <c r="T1275" s="5"/>
    </row>
    <row r="1276" spans="1:20" s="10" customFormat="1" ht="65.099999999999994" customHeight="1" x14ac:dyDescent="0.3">
      <c r="A1276" s="13">
        <v>1238</v>
      </c>
      <c r="B1276" s="406"/>
      <c r="C1276" s="55" t="s">
        <v>411</v>
      </c>
      <c r="D1276" s="56" t="s">
        <v>700</v>
      </c>
      <c r="E1276" s="55" t="s">
        <v>2295</v>
      </c>
      <c r="F1276" s="53" t="s">
        <v>1253</v>
      </c>
      <c r="G1276" s="376"/>
      <c r="H1276" s="54"/>
      <c r="I1276" s="54"/>
      <c r="J1276" s="389"/>
      <c r="K1276" s="388"/>
      <c r="L1276" s="5"/>
      <c r="M1276" s="5"/>
      <c r="N1276" s="5"/>
      <c r="O1276" s="5">
        <v>684800</v>
      </c>
      <c r="P1276" s="5"/>
      <c r="Q1276" s="5"/>
      <c r="R1276" s="5"/>
      <c r="S1276" s="5"/>
      <c r="T1276" s="5"/>
    </row>
    <row r="1277" spans="1:20" s="10" customFormat="1" ht="65.099999999999994" customHeight="1" x14ac:dyDescent="0.3">
      <c r="A1277" s="13">
        <v>1239</v>
      </c>
      <c r="B1277" s="406"/>
      <c r="C1277" s="55" t="s">
        <v>412</v>
      </c>
      <c r="D1277" s="56" t="s">
        <v>700</v>
      </c>
      <c r="E1277" s="55" t="s">
        <v>2295</v>
      </c>
      <c r="F1277" s="53" t="s">
        <v>1254</v>
      </c>
      <c r="G1277" s="376"/>
      <c r="H1277" s="54"/>
      <c r="I1277" s="54"/>
      <c r="J1277" s="389"/>
      <c r="K1277" s="388"/>
      <c r="L1277" s="5"/>
      <c r="M1277" s="5"/>
      <c r="N1277" s="5"/>
      <c r="O1277" s="5">
        <v>907400</v>
      </c>
      <c r="P1277" s="5"/>
      <c r="Q1277" s="5"/>
      <c r="R1277" s="5"/>
      <c r="S1277" s="5"/>
      <c r="T1277" s="5"/>
    </row>
    <row r="1278" spans="1:20" s="10" customFormat="1" ht="65.099999999999994" customHeight="1" x14ac:dyDescent="0.3">
      <c r="A1278" s="13">
        <v>1240</v>
      </c>
      <c r="B1278" s="406"/>
      <c r="C1278" s="55" t="s">
        <v>413</v>
      </c>
      <c r="D1278" s="56" t="s">
        <v>700</v>
      </c>
      <c r="E1278" s="55" t="s">
        <v>2295</v>
      </c>
      <c r="F1278" s="53" t="s">
        <v>1255</v>
      </c>
      <c r="G1278" s="376"/>
      <c r="H1278" s="54"/>
      <c r="I1278" s="54"/>
      <c r="J1278" s="389"/>
      <c r="K1278" s="388"/>
      <c r="L1278" s="5"/>
      <c r="M1278" s="5"/>
      <c r="N1278" s="5"/>
      <c r="O1278" s="5">
        <v>1398000</v>
      </c>
      <c r="P1278" s="5"/>
      <c r="Q1278" s="5"/>
      <c r="R1278" s="5"/>
      <c r="S1278" s="5"/>
      <c r="T1278" s="5"/>
    </row>
    <row r="1279" spans="1:20" s="10" customFormat="1" ht="65.099999999999994" customHeight="1" x14ac:dyDescent="0.3">
      <c r="A1279" s="13">
        <v>1241</v>
      </c>
      <c r="B1279" s="406"/>
      <c r="C1279" s="55" t="s">
        <v>414</v>
      </c>
      <c r="D1279" s="56" t="s">
        <v>700</v>
      </c>
      <c r="E1279" s="55" t="s">
        <v>2295</v>
      </c>
      <c r="F1279" s="53" t="s">
        <v>1256</v>
      </c>
      <c r="G1279" s="376"/>
      <c r="H1279" s="54"/>
      <c r="I1279" s="54"/>
      <c r="J1279" s="389"/>
      <c r="K1279" s="388"/>
      <c r="L1279" s="5"/>
      <c r="M1279" s="5"/>
      <c r="N1279" s="5"/>
      <c r="O1279" s="5">
        <v>2222200</v>
      </c>
      <c r="P1279" s="5"/>
      <c r="Q1279" s="5"/>
      <c r="R1279" s="5"/>
      <c r="S1279" s="5"/>
      <c r="T1279" s="5"/>
    </row>
    <row r="1280" spans="1:20" s="10" customFormat="1" ht="65.099999999999994" customHeight="1" x14ac:dyDescent="0.3">
      <c r="A1280" s="13">
        <v>1242</v>
      </c>
      <c r="B1280" s="406"/>
      <c r="C1280" s="55" t="s">
        <v>417</v>
      </c>
      <c r="D1280" s="56" t="s">
        <v>700</v>
      </c>
      <c r="E1280" s="55" t="s">
        <v>2295</v>
      </c>
      <c r="F1280" s="53" t="s">
        <v>1251</v>
      </c>
      <c r="G1280" s="376"/>
      <c r="H1280" s="54"/>
      <c r="I1280" s="54"/>
      <c r="J1280" s="389"/>
      <c r="K1280" s="388" t="s">
        <v>2298</v>
      </c>
      <c r="L1280" s="5"/>
      <c r="M1280" s="5"/>
      <c r="N1280" s="5"/>
      <c r="O1280" s="5">
        <v>277700</v>
      </c>
      <c r="P1280" s="5"/>
      <c r="Q1280" s="5"/>
      <c r="R1280" s="5"/>
      <c r="S1280" s="5"/>
      <c r="T1280" s="5"/>
    </row>
    <row r="1281" spans="1:20" s="10" customFormat="1" ht="65.099999999999994" customHeight="1" x14ac:dyDescent="0.3">
      <c r="A1281" s="13">
        <v>1243</v>
      </c>
      <c r="B1281" s="406"/>
      <c r="C1281" s="55" t="s">
        <v>418</v>
      </c>
      <c r="D1281" s="56" t="s">
        <v>700</v>
      </c>
      <c r="E1281" s="55" t="s">
        <v>2295</v>
      </c>
      <c r="F1281" s="53" t="s">
        <v>1251</v>
      </c>
      <c r="G1281" s="376"/>
      <c r="H1281" s="54"/>
      <c r="I1281" s="54"/>
      <c r="J1281" s="389"/>
      <c r="K1281" s="388"/>
      <c r="L1281" s="5"/>
      <c r="M1281" s="5"/>
      <c r="N1281" s="5"/>
      <c r="O1281" s="5">
        <v>298700</v>
      </c>
      <c r="P1281" s="5"/>
      <c r="Q1281" s="5"/>
      <c r="R1281" s="5"/>
      <c r="S1281" s="5"/>
      <c r="T1281" s="5"/>
    </row>
    <row r="1282" spans="1:20" s="10" customFormat="1" ht="65.099999999999994" customHeight="1" x14ac:dyDescent="0.3">
      <c r="A1282" s="13">
        <v>1244</v>
      </c>
      <c r="B1282" s="406"/>
      <c r="C1282" s="55" t="s">
        <v>419</v>
      </c>
      <c r="D1282" s="56" t="s">
        <v>700</v>
      </c>
      <c r="E1282" s="55" t="s">
        <v>2295</v>
      </c>
      <c r="F1282" s="53" t="s">
        <v>1252</v>
      </c>
      <c r="G1282" s="376"/>
      <c r="H1282" s="54"/>
      <c r="I1282" s="54"/>
      <c r="J1282" s="389"/>
      <c r="K1282" s="388"/>
      <c r="L1282" s="5"/>
      <c r="M1282" s="5"/>
      <c r="N1282" s="5"/>
      <c r="O1282" s="5">
        <v>448600</v>
      </c>
      <c r="P1282" s="5"/>
      <c r="Q1282" s="5"/>
      <c r="R1282" s="5"/>
      <c r="S1282" s="5"/>
      <c r="T1282" s="5"/>
    </row>
    <row r="1283" spans="1:20" s="10" customFormat="1" ht="65.099999999999994" customHeight="1" x14ac:dyDescent="0.3">
      <c r="A1283" s="13">
        <v>1245</v>
      </c>
      <c r="B1283" s="406"/>
      <c r="C1283" s="55" t="s">
        <v>420</v>
      </c>
      <c r="D1283" s="56" t="s">
        <v>700</v>
      </c>
      <c r="E1283" s="55" t="s">
        <v>2295</v>
      </c>
      <c r="F1283" s="53" t="s">
        <v>1253</v>
      </c>
      <c r="G1283" s="376"/>
      <c r="H1283" s="54"/>
      <c r="I1283" s="54"/>
      <c r="J1283" s="389"/>
      <c r="K1283" s="388"/>
      <c r="L1283" s="5"/>
      <c r="M1283" s="5"/>
      <c r="N1283" s="5"/>
      <c r="O1283" s="5">
        <v>761000</v>
      </c>
      <c r="P1283" s="5"/>
      <c r="Q1283" s="5"/>
      <c r="R1283" s="5"/>
      <c r="S1283" s="5"/>
      <c r="T1283" s="5"/>
    </row>
    <row r="1284" spans="1:20" s="10" customFormat="1" ht="65.099999999999994" customHeight="1" x14ac:dyDescent="0.3">
      <c r="A1284" s="13">
        <v>1246</v>
      </c>
      <c r="B1284" s="406"/>
      <c r="C1284" s="55" t="s">
        <v>421</v>
      </c>
      <c r="D1284" s="56" t="s">
        <v>700</v>
      </c>
      <c r="E1284" s="55" t="s">
        <v>2295</v>
      </c>
      <c r="F1284" s="53" t="s">
        <v>1254</v>
      </c>
      <c r="G1284" s="376"/>
      <c r="H1284" s="54"/>
      <c r="I1284" s="54"/>
      <c r="J1284" s="389"/>
      <c r="K1284" s="388"/>
      <c r="L1284" s="5"/>
      <c r="M1284" s="5"/>
      <c r="N1284" s="5"/>
      <c r="O1284" s="5">
        <v>1088000</v>
      </c>
      <c r="P1284" s="5"/>
      <c r="Q1284" s="5"/>
      <c r="R1284" s="5"/>
      <c r="S1284" s="5"/>
      <c r="T1284" s="5"/>
    </row>
    <row r="1285" spans="1:20" s="10" customFormat="1" ht="65.099999999999994" customHeight="1" x14ac:dyDescent="0.3">
      <c r="A1285" s="13">
        <v>1247</v>
      </c>
      <c r="B1285" s="406"/>
      <c r="C1285" s="55" t="s">
        <v>422</v>
      </c>
      <c r="D1285" s="56" t="s">
        <v>700</v>
      </c>
      <c r="E1285" s="55" t="s">
        <v>2295</v>
      </c>
      <c r="F1285" s="53" t="s">
        <v>1255</v>
      </c>
      <c r="G1285" s="376"/>
      <c r="H1285" s="54"/>
      <c r="I1285" s="54"/>
      <c r="J1285" s="389"/>
      <c r="K1285" s="388"/>
      <c r="L1285" s="5"/>
      <c r="M1285" s="5"/>
      <c r="N1285" s="5"/>
      <c r="O1285" s="5">
        <v>1546700</v>
      </c>
      <c r="P1285" s="5"/>
      <c r="Q1285" s="5"/>
      <c r="R1285" s="5"/>
      <c r="S1285" s="5"/>
      <c r="T1285" s="5"/>
    </row>
    <row r="1286" spans="1:20" s="10" customFormat="1" ht="65.099999999999994" customHeight="1" x14ac:dyDescent="0.3">
      <c r="A1286" s="13">
        <v>1248</v>
      </c>
      <c r="B1286" s="406"/>
      <c r="C1286" s="55" t="s">
        <v>423</v>
      </c>
      <c r="D1286" s="56" t="s">
        <v>700</v>
      </c>
      <c r="E1286" s="55" t="s">
        <v>2295</v>
      </c>
      <c r="F1286" s="53" t="s">
        <v>1256</v>
      </c>
      <c r="G1286" s="376"/>
      <c r="H1286" s="54"/>
      <c r="I1286" s="54"/>
      <c r="J1286" s="389"/>
      <c r="K1286" s="388"/>
      <c r="L1286" s="5"/>
      <c r="M1286" s="5"/>
      <c r="N1286" s="5"/>
      <c r="O1286" s="5">
        <v>2361500</v>
      </c>
      <c r="P1286" s="5"/>
      <c r="Q1286" s="5"/>
      <c r="R1286" s="5"/>
      <c r="S1286" s="5"/>
      <c r="T1286" s="5"/>
    </row>
    <row r="1287" spans="1:20" s="10" customFormat="1" ht="65.099999999999994" customHeight="1" x14ac:dyDescent="0.3">
      <c r="A1287" s="13">
        <v>1249</v>
      </c>
      <c r="B1287" s="406"/>
      <c r="C1287" s="55" t="s">
        <v>426</v>
      </c>
      <c r="D1287" s="56" t="s">
        <v>972</v>
      </c>
      <c r="E1287" s="55"/>
      <c r="F1287" s="53"/>
      <c r="G1287" s="376"/>
      <c r="H1287" s="54"/>
      <c r="I1287" s="54"/>
      <c r="J1287" s="389"/>
      <c r="K1287" s="53"/>
      <c r="L1287" s="5"/>
      <c r="M1287" s="5"/>
      <c r="N1287" s="5"/>
      <c r="O1287" s="5">
        <v>105000</v>
      </c>
      <c r="P1287" s="5"/>
      <c r="Q1287" s="5"/>
      <c r="R1287" s="5"/>
      <c r="S1287" s="5"/>
      <c r="T1287" s="5"/>
    </row>
    <row r="1288" spans="1:20" s="10" customFormat="1" ht="65.099999999999994" customHeight="1" x14ac:dyDescent="0.3">
      <c r="A1288" s="13">
        <v>1250</v>
      </c>
      <c r="B1288" s="406"/>
      <c r="C1288" s="55" t="s">
        <v>429</v>
      </c>
      <c r="D1288" s="56" t="s">
        <v>972</v>
      </c>
      <c r="E1288" s="55"/>
      <c r="F1288" s="53"/>
      <c r="G1288" s="376"/>
      <c r="H1288" s="54"/>
      <c r="I1288" s="54"/>
      <c r="J1288" s="389"/>
      <c r="K1288" s="53"/>
      <c r="L1288" s="5"/>
      <c r="M1288" s="5"/>
      <c r="N1288" s="5"/>
      <c r="O1288" s="5">
        <v>120000</v>
      </c>
      <c r="P1288" s="5"/>
      <c r="Q1288" s="5"/>
      <c r="R1288" s="5"/>
      <c r="S1288" s="5"/>
      <c r="T1288" s="5"/>
    </row>
    <row r="1289" spans="1:20" s="10" customFormat="1" ht="65.099999999999994" customHeight="1" x14ac:dyDescent="0.3">
      <c r="A1289" s="13">
        <v>1251</v>
      </c>
      <c r="B1289" s="406"/>
      <c r="C1289" s="55" t="s">
        <v>430</v>
      </c>
      <c r="D1289" s="56" t="s">
        <v>972</v>
      </c>
      <c r="E1289" s="55"/>
      <c r="F1289" s="53"/>
      <c r="G1289" s="376"/>
      <c r="H1289" s="54"/>
      <c r="I1289" s="54"/>
      <c r="J1289" s="389"/>
      <c r="K1289" s="53"/>
      <c r="L1289" s="5"/>
      <c r="M1289" s="5"/>
      <c r="N1289" s="5"/>
      <c r="O1289" s="5">
        <v>170000</v>
      </c>
      <c r="P1289" s="5"/>
      <c r="Q1289" s="5"/>
      <c r="R1289" s="5"/>
      <c r="S1289" s="5"/>
      <c r="T1289" s="5"/>
    </row>
    <row r="1290" spans="1:20" s="10" customFormat="1" ht="65.099999999999994" customHeight="1" x14ac:dyDescent="0.3">
      <c r="A1290" s="13">
        <v>1252</v>
      </c>
      <c r="B1290" s="406"/>
      <c r="C1290" s="55" t="s">
        <v>431</v>
      </c>
      <c r="D1290" s="56" t="s">
        <v>972</v>
      </c>
      <c r="E1290" s="55"/>
      <c r="F1290" s="53"/>
      <c r="G1290" s="376"/>
      <c r="H1290" s="54"/>
      <c r="I1290" s="54"/>
      <c r="J1290" s="389"/>
      <c r="K1290" s="53"/>
      <c r="L1290" s="5"/>
      <c r="M1290" s="5"/>
      <c r="N1290" s="5"/>
      <c r="O1290" s="5">
        <v>210000</v>
      </c>
      <c r="P1290" s="5"/>
      <c r="Q1290" s="5"/>
      <c r="R1290" s="5"/>
      <c r="S1290" s="5"/>
      <c r="T1290" s="5"/>
    </row>
    <row r="1291" spans="1:20" s="10" customFormat="1" ht="65.099999999999994" customHeight="1" x14ac:dyDescent="0.3">
      <c r="A1291" s="13">
        <v>1253</v>
      </c>
      <c r="B1291" s="406"/>
      <c r="C1291" s="55" t="s">
        <v>432</v>
      </c>
      <c r="D1291" s="56" t="s">
        <v>972</v>
      </c>
      <c r="E1291" s="55"/>
      <c r="F1291" s="53"/>
      <c r="G1291" s="376"/>
      <c r="H1291" s="54"/>
      <c r="I1291" s="54"/>
      <c r="J1291" s="389"/>
      <c r="K1291" s="53"/>
      <c r="L1291" s="5"/>
      <c r="M1291" s="5"/>
      <c r="N1291" s="5"/>
      <c r="O1291" s="5">
        <v>280000</v>
      </c>
      <c r="P1291" s="5"/>
      <c r="Q1291" s="5"/>
      <c r="R1291" s="5"/>
      <c r="S1291" s="5"/>
      <c r="T1291" s="5"/>
    </row>
    <row r="1292" spans="1:20" s="10" customFormat="1" ht="65.099999999999994" customHeight="1" x14ac:dyDescent="0.3">
      <c r="A1292" s="13">
        <v>1254</v>
      </c>
      <c r="B1292" s="406"/>
      <c r="C1292" s="55" t="s">
        <v>433</v>
      </c>
      <c r="D1292" s="56" t="s">
        <v>972</v>
      </c>
      <c r="E1292" s="55"/>
      <c r="F1292" s="53"/>
      <c r="G1292" s="376"/>
      <c r="H1292" s="54"/>
      <c r="I1292" s="54"/>
      <c r="J1292" s="389"/>
      <c r="K1292" s="53"/>
      <c r="L1292" s="5"/>
      <c r="M1292" s="5"/>
      <c r="N1292" s="5"/>
      <c r="O1292" s="5">
        <v>380000</v>
      </c>
      <c r="P1292" s="5"/>
      <c r="Q1292" s="5"/>
      <c r="R1292" s="5"/>
      <c r="S1292" s="5"/>
      <c r="T1292" s="5"/>
    </row>
    <row r="1293" spans="1:20" s="10" customFormat="1" ht="65.099999999999994" customHeight="1" x14ac:dyDescent="0.3">
      <c r="A1293" s="13">
        <v>1255</v>
      </c>
      <c r="B1293" s="406"/>
      <c r="C1293" s="55" t="s">
        <v>434</v>
      </c>
      <c r="D1293" s="56" t="s">
        <v>972</v>
      </c>
      <c r="E1293" s="55"/>
      <c r="F1293" s="53"/>
      <c r="G1293" s="376"/>
      <c r="H1293" s="54"/>
      <c r="I1293" s="54"/>
      <c r="J1293" s="389"/>
      <c r="K1293" s="53"/>
      <c r="L1293" s="5"/>
      <c r="M1293" s="5"/>
      <c r="N1293" s="5"/>
      <c r="O1293" s="5">
        <v>485000</v>
      </c>
      <c r="P1293" s="5"/>
      <c r="Q1293" s="5"/>
      <c r="R1293" s="5"/>
      <c r="S1293" s="5"/>
      <c r="T1293" s="5"/>
    </row>
    <row r="1294" spans="1:20" s="10" customFormat="1" ht="65.099999999999994" customHeight="1" x14ac:dyDescent="0.3">
      <c r="A1294" s="13">
        <v>1256</v>
      </c>
      <c r="B1294" s="406"/>
      <c r="C1294" s="55" t="s">
        <v>426</v>
      </c>
      <c r="D1294" s="56" t="s">
        <v>972</v>
      </c>
      <c r="E1294" s="55" t="s">
        <v>2822</v>
      </c>
      <c r="F1294" s="53"/>
      <c r="G1294" s="376" t="s">
        <v>2783</v>
      </c>
      <c r="H1294" s="54" t="s">
        <v>17</v>
      </c>
      <c r="I1294" s="54"/>
      <c r="J1294" s="389" t="s">
        <v>2825</v>
      </c>
      <c r="K1294" s="53"/>
      <c r="L1294" s="5">
        <v>102000</v>
      </c>
      <c r="M1294" s="5">
        <v>102000</v>
      </c>
      <c r="N1294" s="5">
        <v>102000</v>
      </c>
      <c r="O1294" s="5">
        <v>102000</v>
      </c>
      <c r="P1294" s="5">
        <v>102000</v>
      </c>
      <c r="Q1294" s="5">
        <v>102000</v>
      </c>
      <c r="R1294" s="5">
        <v>102000</v>
      </c>
      <c r="S1294" s="5">
        <v>102000</v>
      </c>
      <c r="T1294" s="5">
        <v>102000</v>
      </c>
    </row>
    <row r="1295" spans="1:20" s="10" customFormat="1" ht="65.099999999999994" customHeight="1" x14ac:dyDescent="0.3">
      <c r="A1295" s="13">
        <v>1257</v>
      </c>
      <c r="B1295" s="406"/>
      <c r="C1295" s="55" t="s">
        <v>429</v>
      </c>
      <c r="D1295" s="56" t="s">
        <v>972</v>
      </c>
      <c r="E1295" s="55" t="s">
        <v>2822</v>
      </c>
      <c r="F1295" s="53"/>
      <c r="G1295" s="376"/>
      <c r="H1295" s="54" t="s">
        <v>119</v>
      </c>
      <c r="I1295" s="54"/>
      <c r="J1295" s="389"/>
      <c r="K1295" s="53"/>
      <c r="L1295" s="5">
        <v>116000</v>
      </c>
      <c r="M1295" s="5">
        <v>116000</v>
      </c>
      <c r="N1295" s="5">
        <v>116000</v>
      </c>
      <c r="O1295" s="5">
        <v>116000</v>
      </c>
      <c r="P1295" s="5">
        <v>116000</v>
      </c>
      <c r="Q1295" s="5">
        <v>116000</v>
      </c>
      <c r="R1295" s="5">
        <v>116000</v>
      </c>
      <c r="S1295" s="5">
        <v>116000</v>
      </c>
      <c r="T1295" s="5">
        <v>116000</v>
      </c>
    </row>
    <row r="1296" spans="1:20" s="10" customFormat="1" ht="65.099999999999994" customHeight="1" x14ac:dyDescent="0.3">
      <c r="A1296" s="13">
        <v>1258</v>
      </c>
      <c r="B1296" s="406"/>
      <c r="C1296" s="55" t="s">
        <v>2823</v>
      </c>
      <c r="D1296" s="56" t="s">
        <v>972</v>
      </c>
      <c r="E1296" s="55" t="s">
        <v>2822</v>
      </c>
      <c r="F1296" s="53"/>
      <c r="G1296" s="376"/>
      <c r="H1296" s="54" t="s">
        <v>119</v>
      </c>
      <c r="I1296" s="54"/>
      <c r="J1296" s="389"/>
      <c r="K1296" s="53"/>
      <c r="L1296" s="5">
        <v>143000</v>
      </c>
      <c r="M1296" s="5">
        <v>143000</v>
      </c>
      <c r="N1296" s="5">
        <v>143000</v>
      </c>
      <c r="O1296" s="5">
        <v>143000</v>
      </c>
      <c r="P1296" s="5">
        <v>143000</v>
      </c>
      <c r="Q1296" s="5">
        <v>143000</v>
      </c>
      <c r="R1296" s="5">
        <v>143000</v>
      </c>
      <c r="S1296" s="5">
        <v>143000</v>
      </c>
      <c r="T1296" s="5">
        <v>143000</v>
      </c>
    </row>
    <row r="1297" spans="1:20" s="10" customFormat="1" ht="65.099999999999994" customHeight="1" x14ac:dyDescent="0.3">
      <c r="A1297" s="13">
        <v>1259</v>
      </c>
      <c r="B1297" s="406"/>
      <c r="C1297" s="55" t="s">
        <v>430</v>
      </c>
      <c r="D1297" s="56" t="s">
        <v>972</v>
      </c>
      <c r="E1297" s="55" t="s">
        <v>2822</v>
      </c>
      <c r="F1297" s="53"/>
      <c r="G1297" s="376"/>
      <c r="H1297" s="54" t="s">
        <v>119</v>
      </c>
      <c r="I1297" s="54"/>
      <c r="J1297" s="389"/>
      <c r="K1297" s="53"/>
      <c r="L1297" s="5">
        <v>162000</v>
      </c>
      <c r="M1297" s="5">
        <v>162000</v>
      </c>
      <c r="N1297" s="5">
        <v>162000</v>
      </c>
      <c r="O1297" s="5">
        <v>162000</v>
      </c>
      <c r="P1297" s="5">
        <v>162000</v>
      </c>
      <c r="Q1297" s="5">
        <v>162000</v>
      </c>
      <c r="R1297" s="5">
        <v>162000</v>
      </c>
      <c r="S1297" s="5">
        <v>162000</v>
      </c>
      <c r="T1297" s="5">
        <v>162000</v>
      </c>
    </row>
    <row r="1298" spans="1:20" s="10" customFormat="1" ht="65.099999999999994" customHeight="1" x14ac:dyDescent="0.3">
      <c r="A1298" s="13">
        <v>1260</v>
      </c>
      <c r="B1298" s="406"/>
      <c r="C1298" s="55" t="s">
        <v>431</v>
      </c>
      <c r="D1298" s="56" t="s">
        <v>972</v>
      </c>
      <c r="E1298" s="55" t="s">
        <v>2822</v>
      </c>
      <c r="F1298" s="53"/>
      <c r="G1298" s="376"/>
      <c r="H1298" s="54" t="s">
        <v>119</v>
      </c>
      <c r="I1298" s="54"/>
      <c r="J1298" s="389"/>
      <c r="K1298" s="53"/>
      <c r="L1298" s="5">
        <v>200000</v>
      </c>
      <c r="M1298" s="5">
        <v>200000</v>
      </c>
      <c r="N1298" s="5">
        <v>200000</v>
      </c>
      <c r="O1298" s="5">
        <v>200000</v>
      </c>
      <c r="P1298" s="5">
        <v>200000</v>
      </c>
      <c r="Q1298" s="5">
        <v>200000</v>
      </c>
      <c r="R1298" s="5">
        <v>200000</v>
      </c>
      <c r="S1298" s="5">
        <v>200000</v>
      </c>
      <c r="T1298" s="5">
        <v>200000</v>
      </c>
    </row>
    <row r="1299" spans="1:20" s="10" customFormat="1" ht="65.099999999999994" customHeight="1" x14ac:dyDescent="0.3">
      <c r="A1299" s="13">
        <v>1261</v>
      </c>
      <c r="B1299" s="406"/>
      <c r="C1299" s="55" t="s">
        <v>2824</v>
      </c>
      <c r="D1299" s="56" t="s">
        <v>972</v>
      </c>
      <c r="E1299" s="55" t="s">
        <v>2822</v>
      </c>
      <c r="F1299" s="53"/>
      <c r="G1299" s="376"/>
      <c r="H1299" s="54" t="s">
        <v>119</v>
      </c>
      <c r="I1299" s="54"/>
      <c r="J1299" s="389"/>
      <c r="K1299" s="53"/>
      <c r="L1299" s="5">
        <v>240000</v>
      </c>
      <c r="M1299" s="5">
        <v>240000</v>
      </c>
      <c r="N1299" s="5">
        <v>240000</v>
      </c>
      <c r="O1299" s="5">
        <v>240000</v>
      </c>
      <c r="P1299" s="5">
        <v>240000</v>
      </c>
      <c r="Q1299" s="5">
        <v>240000</v>
      </c>
      <c r="R1299" s="5">
        <v>240000</v>
      </c>
      <c r="S1299" s="5">
        <v>240000</v>
      </c>
      <c r="T1299" s="5">
        <v>240000</v>
      </c>
    </row>
    <row r="1300" spans="1:20" s="10" customFormat="1" ht="65.099999999999994" customHeight="1" x14ac:dyDescent="0.3">
      <c r="A1300" s="13">
        <v>1262</v>
      </c>
      <c r="B1300" s="406"/>
      <c r="C1300" s="55" t="s">
        <v>432</v>
      </c>
      <c r="D1300" s="56" t="s">
        <v>972</v>
      </c>
      <c r="E1300" s="55" t="s">
        <v>2822</v>
      </c>
      <c r="F1300" s="53"/>
      <c r="G1300" s="376"/>
      <c r="H1300" s="54" t="s">
        <v>119</v>
      </c>
      <c r="I1300" s="54"/>
      <c r="J1300" s="389"/>
      <c r="K1300" s="53"/>
      <c r="L1300" s="5">
        <v>270000</v>
      </c>
      <c r="M1300" s="5">
        <v>270000</v>
      </c>
      <c r="N1300" s="5">
        <v>270000</v>
      </c>
      <c r="O1300" s="5">
        <v>270000</v>
      </c>
      <c r="P1300" s="5">
        <v>270000</v>
      </c>
      <c r="Q1300" s="5">
        <v>270000</v>
      </c>
      <c r="R1300" s="5">
        <v>270000</v>
      </c>
      <c r="S1300" s="5">
        <v>270000</v>
      </c>
      <c r="T1300" s="5">
        <v>270000</v>
      </c>
    </row>
    <row r="1301" spans="1:20" s="10" customFormat="1" ht="65.099999999999994" customHeight="1" x14ac:dyDescent="0.3">
      <c r="A1301" s="13">
        <v>1263</v>
      </c>
      <c r="B1301" s="406"/>
      <c r="C1301" s="55" t="s">
        <v>433</v>
      </c>
      <c r="D1301" s="56" t="s">
        <v>972</v>
      </c>
      <c r="E1301" s="55" t="s">
        <v>2822</v>
      </c>
      <c r="F1301" s="53"/>
      <c r="G1301" s="376"/>
      <c r="H1301" s="54" t="s">
        <v>119</v>
      </c>
      <c r="I1301" s="54"/>
      <c r="J1301" s="389"/>
      <c r="K1301" s="53"/>
      <c r="L1301" s="5">
        <v>369000</v>
      </c>
      <c r="M1301" s="5">
        <v>369000</v>
      </c>
      <c r="N1301" s="5">
        <v>369000</v>
      </c>
      <c r="O1301" s="5">
        <v>369000</v>
      </c>
      <c r="P1301" s="5">
        <v>369000</v>
      </c>
      <c r="Q1301" s="5">
        <v>369000</v>
      </c>
      <c r="R1301" s="5">
        <v>369000</v>
      </c>
      <c r="S1301" s="5">
        <v>369000</v>
      </c>
      <c r="T1301" s="5">
        <v>369000</v>
      </c>
    </row>
    <row r="1302" spans="1:20" s="10" customFormat="1" ht="65.099999999999994" customHeight="1" x14ac:dyDescent="0.3">
      <c r="A1302" s="13">
        <v>1264</v>
      </c>
      <c r="B1302" s="406"/>
      <c r="C1302" s="55" t="s">
        <v>434</v>
      </c>
      <c r="D1302" s="56" t="s">
        <v>972</v>
      </c>
      <c r="E1302" s="55" t="s">
        <v>2822</v>
      </c>
      <c r="F1302" s="53"/>
      <c r="G1302" s="376"/>
      <c r="H1302" s="54" t="s">
        <v>119</v>
      </c>
      <c r="I1302" s="54"/>
      <c r="J1302" s="389"/>
      <c r="K1302" s="53"/>
      <c r="L1302" s="5">
        <v>472000</v>
      </c>
      <c r="M1302" s="5">
        <v>472000</v>
      </c>
      <c r="N1302" s="5">
        <v>472000</v>
      </c>
      <c r="O1302" s="5">
        <v>472000</v>
      </c>
      <c r="P1302" s="5">
        <v>472000</v>
      </c>
      <c r="Q1302" s="5">
        <v>472000</v>
      </c>
      <c r="R1302" s="5">
        <v>472000</v>
      </c>
      <c r="S1302" s="5">
        <v>472000</v>
      </c>
      <c r="T1302" s="5">
        <v>472000</v>
      </c>
    </row>
    <row r="1303" spans="1:20" s="10" customFormat="1" ht="65.099999999999994" customHeight="1" x14ac:dyDescent="0.3">
      <c r="A1303" s="13">
        <v>1265</v>
      </c>
      <c r="B1303" s="406"/>
      <c r="C1303" s="55" t="s">
        <v>435</v>
      </c>
      <c r="D1303" s="56" t="s">
        <v>972</v>
      </c>
      <c r="E1303" s="55" t="s">
        <v>2822</v>
      </c>
      <c r="F1303" s="53"/>
      <c r="G1303" s="376"/>
      <c r="H1303" s="54" t="s">
        <v>119</v>
      </c>
      <c r="I1303" s="54"/>
      <c r="J1303" s="389"/>
      <c r="K1303" s="53"/>
      <c r="L1303" s="5">
        <v>685000</v>
      </c>
      <c r="M1303" s="5">
        <v>685000</v>
      </c>
      <c r="N1303" s="5">
        <v>685000</v>
      </c>
      <c r="O1303" s="5">
        <v>685000</v>
      </c>
      <c r="P1303" s="5">
        <v>685000</v>
      </c>
      <c r="Q1303" s="5">
        <v>685000</v>
      </c>
      <c r="R1303" s="5">
        <v>685000</v>
      </c>
      <c r="S1303" s="5">
        <v>685000</v>
      </c>
      <c r="T1303" s="5">
        <v>685000</v>
      </c>
    </row>
    <row r="1304" spans="1:20" s="10" customFormat="1" ht="65.099999999999994" customHeight="1" x14ac:dyDescent="0.3">
      <c r="A1304" s="13">
        <v>1266</v>
      </c>
      <c r="B1304" s="407"/>
      <c r="C1304" s="55" t="s">
        <v>436</v>
      </c>
      <c r="D1304" s="56" t="s">
        <v>972</v>
      </c>
      <c r="E1304" s="55" t="s">
        <v>2822</v>
      </c>
      <c r="F1304" s="53"/>
      <c r="G1304" s="376"/>
      <c r="H1304" s="54" t="s">
        <v>119</v>
      </c>
      <c r="I1304" s="54"/>
      <c r="J1304" s="389"/>
      <c r="K1304" s="53"/>
      <c r="L1304" s="5">
        <v>892000</v>
      </c>
      <c r="M1304" s="5">
        <v>892000</v>
      </c>
      <c r="N1304" s="5">
        <v>892000</v>
      </c>
      <c r="O1304" s="5">
        <v>892000</v>
      </c>
      <c r="P1304" s="5">
        <v>892000</v>
      </c>
      <c r="Q1304" s="5">
        <v>892000</v>
      </c>
      <c r="R1304" s="5">
        <v>892000</v>
      </c>
      <c r="S1304" s="5">
        <v>892000</v>
      </c>
      <c r="T1304" s="5">
        <v>892000</v>
      </c>
    </row>
    <row r="1305" spans="1:20" s="10" customFormat="1" ht="65.099999999999994" customHeight="1" x14ac:dyDescent="0.3">
      <c r="A1305" s="13">
        <v>1267</v>
      </c>
      <c r="B1305" s="376" t="s">
        <v>566</v>
      </c>
      <c r="C1305" s="55" t="s">
        <v>476</v>
      </c>
      <c r="D1305" s="56" t="s">
        <v>568</v>
      </c>
      <c r="E1305" s="425" t="s">
        <v>3076</v>
      </c>
      <c r="F1305" s="495" t="s">
        <v>477</v>
      </c>
      <c r="G1305" s="503" t="s">
        <v>3142</v>
      </c>
      <c r="H1305" s="391" t="s">
        <v>17</v>
      </c>
      <c r="I1305" s="391" t="s">
        <v>478</v>
      </c>
      <c r="J1305" s="392" t="s">
        <v>2529</v>
      </c>
      <c r="K1305" s="425"/>
      <c r="L1305" s="51">
        <v>4600000</v>
      </c>
      <c r="M1305" s="51">
        <v>4600000</v>
      </c>
      <c r="N1305" s="51">
        <v>4600000</v>
      </c>
      <c r="O1305" s="51">
        <v>4600000</v>
      </c>
      <c r="P1305" s="51">
        <v>4600000</v>
      </c>
      <c r="Q1305" s="51">
        <v>4600000</v>
      </c>
      <c r="R1305" s="51">
        <v>4600000</v>
      </c>
      <c r="S1305" s="51">
        <v>4600000</v>
      </c>
      <c r="T1305" s="51">
        <v>4600000</v>
      </c>
    </row>
    <row r="1306" spans="1:20" s="10" customFormat="1" ht="65.099999999999994" customHeight="1" x14ac:dyDescent="0.3">
      <c r="A1306" s="13">
        <v>1268</v>
      </c>
      <c r="B1306" s="376"/>
      <c r="C1306" s="55" t="s">
        <v>479</v>
      </c>
      <c r="D1306" s="56" t="s">
        <v>568</v>
      </c>
      <c r="E1306" s="425"/>
      <c r="F1306" s="496"/>
      <c r="G1306" s="503"/>
      <c r="H1306" s="391"/>
      <c r="I1306" s="391"/>
      <c r="J1306" s="392"/>
      <c r="K1306" s="425"/>
      <c r="L1306" s="51">
        <v>4800000</v>
      </c>
      <c r="M1306" s="51">
        <v>4800000</v>
      </c>
      <c r="N1306" s="51">
        <v>4800000</v>
      </c>
      <c r="O1306" s="51">
        <v>4800000</v>
      </c>
      <c r="P1306" s="51">
        <v>4800000</v>
      </c>
      <c r="Q1306" s="51">
        <v>4800000</v>
      </c>
      <c r="R1306" s="51">
        <v>4800000</v>
      </c>
      <c r="S1306" s="51">
        <v>4800000</v>
      </c>
      <c r="T1306" s="51">
        <v>4800000</v>
      </c>
    </row>
    <row r="1307" spans="1:20" s="10" customFormat="1" ht="65.099999999999994" customHeight="1" x14ac:dyDescent="0.3">
      <c r="A1307" s="13">
        <v>1269</v>
      </c>
      <c r="B1307" s="376"/>
      <c r="C1307" s="55" t="s">
        <v>480</v>
      </c>
      <c r="D1307" s="56" t="s">
        <v>568</v>
      </c>
      <c r="E1307" s="425"/>
      <c r="F1307" s="496"/>
      <c r="G1307" s="503"/>
      <c r="H1307" s="391"/>
      <c r="I1307" s="391"/>
      <c r="J1307" s="392"/>
      <c r="K1307" s="425"/>
      <c r="L1307" s="51">
        <v>4909090.9090909082</v>
      </c>
      <c r="M1307" s="51">
        <v>4909090.9090909082</v>
      </c>
      <c r="N1307" s="51">
        <v>4909090.9090909082</v>
      </c>
      <c r="O1307" s="51">
        <v>4909090.9090909082</v>
      </c>
      <c r="P1307" s="51">
        <v>4909090.9090909082</v>
      </c>
      <c r="Q1307" s="51">
        <v>4909090.9090909082</v>
      </c>
      <c r="R1307" s="51">
        <v>4909090.9090909082</v>
      </c>
      <c r="S1307" s="51">
        <v>4909090.9090909082</v>
      </c>
      <c r="T1307" s="51">
        <v>4909090.9090909082</v>
      </c>
    </row>
    <row r="1308" spans="1:20" s="10" customFormat="1" ht="65.099999999999994" customHeight="1" x14ac:dyDescent="0.3">
      <c r="A1308" s="13">
        <v>1270</v>
      </c>
      <c r="B1308" s="376"/>
      <c r="C1308" s="55" t="s">
        <v>481</v>
      </c>
      <c r="D1308" s="56" t="s">
        <v>568</v>
      </c>
      <c r="E1308" s="425"/>
      <c r="F1308" s="496"/>
      <c r="G1308" s="503"/>
      <c r="H1308" s="391"/>
      <c r="I1308" s="391"/>
      <c r="J1308" s="392"/>
      <c r="K1308" s="425"/>
      <c r="L1308" s="51">
        <v>5600000</v>
      </c>
      <c r="M1308" s="51">
        <v>5600000</v>
      </c>
      <c r="N1308" s="51">
        <v>5600000</v>
      </c>
      <c r="O1308" s="51">
        <v>5600000</v>
      </c>
      <c r="P1308" s="51">
        <v>5600000</v>
      </c>
      <c r="Q1308" s="51">
        <v>5600000</v>
      </c>
      <c r="R1308" s="51">
        <v>5600000</v>
      </c>
      <c r="S1308" s="51">
        <v>5600000</v>
      </c>
      <c r="T1308" s="51">
        <v>5600000</v>
      </c>
    </row>
    <row r="1309" spans="1:20" s="10" customFormat="1" ht="65.099999999999994" customHeight="1" x14ac:dyDescent="0.3">
      <c r="A1309" s="13">
        <v>1271</v>
      </c>
      <c r="B1309" s="376"/>
      <c r="C1309" s="55" t="s">
        <v>482</v>
      </c>
      <c r="D1309" s="56" t="s">
        <v>568</v>
      </c>
      <c r="E1309" s="425"/>
      <c r="F1309" s="496"/>
      <c r="G1309" s="503"/>
      <c r="H1309" s="391"/>
      <c r="I1309" s="391"/>
      <c r="J1309" s="392"/>
      <c r="K1309" s="425"/>
      <c r="L1309" s="51">
        <v>5909090.9090909082</v>
      </c>
      <c r="M1309" s="51">
        <v>5909090.9090909082</v>
      </c>
      <c r="N1309" s="51">
        <v>5909090.9090909082</v>
      </c>
      <c r="O1309" s="51">
        <v>5909090.9090909082</v>
      </c>
      <c r="P1309" s="51">
        <v>5909090.9090909082</v>
      </c>
      <c r="Q1309" s="51">
        <v>5909090.9090909082</v>
      </c>
      <c r="R1309" s="51">
        <v>5909090.9090909082</v>
      </c>
      <c r="S1309" s="51">
        <v>5909090.9090909082</v>
      </c>
      <c r="T1309" s="51">
        <v>5909090.9090909082</v>
      </c>
    </row>
    <row r="1310" spans="1:20" s="10" customFormat="1" ht="65.099999999999994" customHeight="1" x14ac:dyDescent="0.3">
      <c r="A1310" s="13">
        <v>1272</v>
      </c>
      <c r="B1310" s="376"/>
      <c r="C1310" s="55" t="s">
        <v>483</v>
      </c>
      <c r="D1310" s="56" t="s">
        <v>568</v>
      </c>
      <c r="E1310" s="425"/>
      <c r="F1310" s="496"/>
      <c r="G1310" s="503"/>
      <c r="H1310" s="391"/>
      <c r="I1310" s="391"/>
      <c r="J1310" s="392"/>
      <c r="K1310" s="425"/>
      <c r="L1310" s="51">
        <v>5999999.9999999991</v>
      </c>
      <c r="M1310" s="51">
        <v>5999999.9999999991</v>
      </c>
      <c r="N1310" s="51">
        <v>5999999.9999999991</v>
      </c>
      <c r="O1310" s="51">
        <v>5999999.9999999991</v>
      </c>
      <c r="P1310" s="51">
        <v>5999999.9999999991</v>
      </c>
      <c r="Q1310" s="51">
        <v>5999999.9999999991</v>
      </c>
      <c r="R1310" s="51">
        <v>5999999.9999999991</v>
      </c>
      <c r="S1310" s="51">
        <v>5999999.9999999991</v>
      </c>
      <c r="T1310" s="51">
        <v>5999999.9999999991</v>
      </c>
    </row>
    <row r="1311" spans="1:20" s="10" customFormat="1" ht="65.099999999999994" customHeight="1" x14ac:dyDescent="0.3">
      <c r="A1311" s="13">
        <v>1273</v>
      </c>
      <c r="B1311" s="376"/>
      <c r="C1311" s="55" t="s">
        <v>484</v>
      </c>
      <c r="D1311" s="56" t="s">
        <v>568</v>
      </c>
      <c r="E1311" s="425"/>
      <c r="F1311" s="496"/>
      <c r="G1311" s="503"/>
      <c r="H1311" s="391"/>
      <c r="I1311" s="391"/>
      <c r="J1311" s="392"/>
      <c r="K1311" s="425"/>
      <c r="L1311" s="51">
        <v>6199999.9999999991</v>
      </c>
      <c r="M1311" s="51">
        <v>6199999.9999999991</v>
      </c>
      <c r="N1311" s="51">
        <v>6199999.9999999991</v>
      </c>
      <c r="O1311" s="51">
        <v>6199999.9999999991</v>
      </c>
      <c r="P1311" s="51">
        <v>6199999.9999999991</v>
      </c>
      <c r="Q1311" s="51">
        <v>6199999.9999999991</v>
      </c>
      <c r="R1311" s="51">
        <v>6199999.9999999991</v>
      </c>
      <c r="S1311" s="51">
        <v>6199999.9999999991</v>
      </c>
      <c r="T1311" s="51">
        <v>6199999.9999999991</v>
      </c>
    </row>
    <row r="1312" spans="1:20" s="10" customFormat="1" ht="65.099999999999994" customHeight="1" x14ac:dyDescent="0.3">
      <c r="A1312" s="13">
        <v>1274</v>
      </c>
      <c r="B1312" s="376"/>
      <c r="C1312" s="55" t="s">
        <v>485</v>
      </c>
      <c r="D1312" s="56" t="s">
        <v>568</v>
      </c>
      <c r="E1312" s="425"/>
      <c r="F1312" s="496"/>
      <c r="G1312" s="503"/>
      <c r="H1312" s="391"/>
      <c r="I1312" s="391"/>
      <c r="J1312" s="392"/>
      <c r="K1312" s="425"/>
      <c r="L1312" s="51">
        <v>6299999.9999999991</v>
      </c>
      <c r="M1312" s="51">
        <v>6299999.9999999991</v>
      </c>
      <c r="N1312" s="51">
        <v>6299999.9999999991</v>
      </c>
      <c r="O1312" s="51">
        <v>6299999.9999999991</v>
      </c>
      <c r="P1312" s="51">
        <v>6299999.9999999991</v>
      </c>
      <c r="Q1312" s="51">
        <v>6299999.9999999991</v>
      </c>
      <c r="R1312" s="51">
        <v>6299999.9999999991</v>
      </c>
      <c r="S1312" s="51">
        <v>6299999.9999999991</v>
      </c>
      <c r="T1312" s="51">
        <v>6299999.9999999991</v>
      </c>
    </row>
    <row r="1313" spans="1:20" s="10" customFormat="1" ht="65.099999999999994" customHeight="1" x14ac:dyDescent="0.3">
      <c r="A1313" s="13">
        <v>1275</v>
      </c>
      <c r="B1313" s="376"/>
      <c r="C1313" s="55" t="s">
        <v>486</v>
      </c>
      <c r="D1313" s="56" t="s">
        <v>568</v>
      </c>
      <c r="E1313" s="425"/>
      <c r="F1313" s="496"/>
      <c r="G1313" s="503"/>
      <c r="H1313" s="391"/>
      <c r="I1313" s="391"/>
      <c r="J1313" s="392"/>
      <c r="K1313" s="425"/>
      <c r="L1313" s="51">
        <v>6999999.9999999991</v>
      </c>
      <c r="M1313" s="51">
        <v>6999999.9999999991</v>
      </c>
      <c r="N1313" s="51">
        <v>6999999.9999999991</v>
      </c>
      <c r="O1313" s="51">
        <v>6999999.9999999991</v>
      </c>
      <c r="P1313" s="51">
        <v>6999999.9999999991</v>
      </c>
      <c r="Q1313" s="51">
        <v>6999999.9999999991</v>
      </c>
      <c r="R1313" s="51">
        <v>6999999.9999999991</v>
      </c>
      <c r="S1313" s="51">
        <v>6999999.9999999991</v>
      </c>
      <c r="T1313" s="51">
        <v>6999999.9999999991</v>
      </c>
    </row>
    <row r="1314" spans="1:20" s="10" customFormat="1" ht="65.099999999999994" customHeight="1" x14ac:dyDescent="0.3">
      <c r="A1314" s="13">
        <v>1276</v>
      </c>
      <c r="B1314" s="376"/>
      <c r="C1314" s="55" t="s">
        <v>487</v>
      </c>
      <c r="D1314" s="56" t="s">
        <v>568</v>
      </c>
      <c r="E1314" s="425"/>
      <c r="F1314" s="496"/>
      <c r="G1314" s="503"/>
      <c r="H1314" s="391"/>
      <c r="I1314" s="391"/>
      <c r="J1314" s="392"/>
      <c r="K1314" s="425"/>
      <c r="L1314" s="51">
        <v>7499999.9999999991</v>
      </c>
      <c r="M1314" s="51">
        <v>7499999.9999999991</v>
      </c>
      <c r="N1314" s="51">
        <v>7499999.9999999991</v>
      </c>
      <c r="O1314" s="51">
        <v>7499999.9999999991</v>
      </c>
      <c r="P1314" s="51">
        <v>7499999.9999999991</v>
      </c>
      <c r="Q1314" s="51">
        <v>7499999.9999999991</v>
      </c>
      <c r="R1314" s="51">
        <v>7499999.9999999991</v>
      </c>
      <c r="S1314" s="51">
        <v>7499999.9999999991</v>
      </c>
      <c r="T1314" s="51">
        <v>7499999.9999999991</v>
      </c>
    </row>
    <row r="1315" spans="1:20" s="10" customFormat="1" ht="65.099999999999994" customHeight="1" x14ac:dyDescent="0.3">
      <c r="A1315" s="13">
        <v>1277</v>
      </c>
      <c r="B1315" s="376"/>
      <c r="C1315" s="55" t="s">
        <v>488</v>
      </c>
      <c r="D1315" s="56" t="s">
        <v>568</v>
      </c>
      <c r="E1315" s="425"/>
      <c r="F1315" s="496"/>
      <c r="G1315" s="503"/>
      <c r="H1315" s="391"/>
      <c r="I1315" s="391"/>
      <c r="J1315" s="392"/>
      <c r="K1315" s="425"/>
      <c r="L1315" s="51">
        <v>9000000</v>
      </c>
      <c r="M1315" s="51">
        <v>9000000</v>
      </c>
      <c r="N1315" s="51">
        <v>9000000</v>
      </c>
      <c r="O1315" s="51">
        <v>9000000</v>
      </c>
      <c r="P1315" s="51">
        <v>9000000</v>
      </c>
      <c r="Q1315" s="51">
        <v>9000000</v>
      </c>
      <c r="R1315" s="51">
        <v>9000000</v>
      </c>
      <c r="S1315" s="51">
        <v>9000000</v>
      </c>
      <c r="T1315" s="51">
        <v>9000000</v>
      </c>
    </row>
    <row r="1316" spans="1:20" s="10" customFormat="1" ht="65.099999999999994" customHeight="1" x14ac:dyDescent="0.3">
      <c r="A1316" s="13">
        <v>1278</v>
      </c>
      <c r="B1316" s="376"/>
      <c r="C1316" s="55" t="s">
        <v>489</v>
      </c>
      <c r="D1316" s="56" t="s">
        <v>568</v>
      </c>
      <c r="E1316" s="425"/>
      <c r="F1316" s="496"/>
      <c r="G1316" s="503"/>
      <c r="H1316" s="391"/>
      <c r="I1316" s="391"/>
      <c r="J1316" s="392"/>
      <c r="K1316" s="425"/>
      <c r="L1316" s="51">
        <v>9090909.0909090899</v>
      </c>
      <c r="M1316" s="51">
        <v>9090909.0909090899</v>
      </c>
      <c r="N1316" s="51">
        <v>9090909.0909090899</v>
      </c>
      <c r="O1316" s="51">
        <v>9090909.0909090899</v>
      </c>
      <c r="P1316" s="51">
        <v>9090909.0909090899</v>
      </c>
      <c r="Q1316" s="51">
        <v>9090909.0909090899</v>
      </c>
      <c r="R1316" s="51">
        <v>9090909.0909090899</v>
      </c>
      <c r="S1316" s="51">
        <v>9090909.0909090899</v>
      </c>
      <c r="T1316" s="51">
        <v>9090909.0909090899</v>
      </c>
    </row>
    <row r="1317" spans="1:20" s="10" customFormat="1" ht="65.099999999999994" customHeight="1" x14ac:dyDescent="0.3">
      <c r="A1317" s="13">
        <v>1279</v>
      </c>
      <c r="B1317" s="376"/>
      <c r="C1317" s="55" t="s">
        <v>2842</v>
      </c>
      <c r="D1317" s="56" t="s">
        <v>568</v>
      </c>
      <c r="E1317" s="425"/>
      <c r="F1317" s="496"/>
      <c r="G1317" s="503"/>
      <c r="H1317" s="391"/>
      <c r="I1317" s="391"/>
      <c r="J1317" s="392"/>
      <c r="K1317" s="425"/>
      <c r="L1317" s="51">
        <v>10000000</v>
      </c>
      <c r="M1317" s="51">
        <v>10000000</v>
      </c>
      <c r="N1317" s="51">
        <v>10000000</v>
      </c>
      <c r="O1317" s="51">
        <v>10000000</v>
      </c>
      <c r="P1317" s="51">
        <v>10000000</v>
      </c>
      <c r="Q1317" s="51">
        <v>10000000</v>
      </c>
      <c r="R1317" s="51">
        <v>10000000</v>
      </c>
      <c r="S1317" s="51">
        <v>10000000</v>
      </c>
      <c r="T1317" s="51">
        <v>10000000</v>
      </c>
    </row>
    <row r="1318" spans="1:20" s="10" customFormat="1" ht="65.099999999999994" customHeight="1" x14ac:dyDescent="0.3">
      <c r="A1318" s="13">
        <v>1280</v>
      </c>
      <c r="B1318" s="376"/>
      <c r="C1318" s="55" t="s">
        <v>2843</v>
      </c>
      <c r="D1318" s="56" t="s">
        <v>568</v>
      </c>
      <c r="E1318" s="425"/>
      <c r="F1318" s="497"/>
      <c r="G1318" s="503"/>
      <c r="H1318" s="391"/>
      <c r="I1318" s="391"/>
      <c r="J1318" s="392"/>
      <c r="K1318" s="425"/>
      <c r="L1318" s="51">
        <v>10909000</v>
      </c>
      <c r="M1318" s="51">
        <v>10909000</v>
      </c>
      <c r="N1318" s="51">
        <v>10909000</v>
      </c>
      <c r="O1318" s="51">
        <v>10909000</v>
      </c>
      <c r="P1318" s="51">
        <v>10909000</v>
      </c>
      <c r="Q1318" s="51">
        <v>10909000</v>
      </c>
      <c r="R1318" s="51">
        <v>10909000</v>
      </c>
      <c r="S1318" s="51">
        <v>10909000</v>
      </c>
      <c r="T1318" s="51">
        <v>10909000</v>
      </c>
    </row>
    <row r="1319" spans="1:20" s="10" customFormat="1" ht="65.099999999999994" customHeight="1" x14ac:dyDescent="0.3">
      <c r="A1319" s="13">
        <v>1281</v>
      </c>
      <c r="B1319" s="376"/>
      <c r="C1319" s="55" t="s">
        <v>490</v>
      </c>
      <c r="D1319" s="56" t="s">
        <v>568</v>
      </c>
      <c r="E1319" s="495" t="s">
        <v>3077</v>
      </c>
      <c r="F1319" s="425" t="s">
        <v>477</v>
      </c>
      <c r="G1319" s="503"/>
      <c r="H1319" s="391"/>
      <c r="I1319" s="391"/>
      <c r="J1319" s="392"/>
      <c r="K1319" s="425"/>
      <c r="L1319" s="51">
        <v>4880000</v>
      </c>
      <c r="M1319" s="51">
        <v>4880000</v>
      </c>
      <c r="N1319" s="51">
        <v>4880000</v>
      </c>
      <c r="O1319" s="51">
        <v>4880000</v>
      </c>
      <c r="P1319" s="51">
        <v>4880000</v>
      </c>
      <c r="Q1319" s="51">
        <v>4880000</v>
      </c>
      <c r="R1319" s="51">
        <v>4880000</v>
      </c>
      <c r="S1319" s="51">
        <v>4880000</v>
      </c>
      <c r="T1319" s="51">
        <v>4880000</v>
      </c>
    </row>
    <row r="1320" spans="1:20" s="10" customFormat="1" ht="65.099999999999994" customHeight="1" x14ac:dyDescent="0.3">
      <c r="A1320" s="13">
        <v>1282</v>
      </c>
      <c r="B1320" s="376"/>
      <c r="C1320" s="55" t="s">
        <v>491</v>
      </c>
      <c r="D1320" s="56" t="s">
        <v>568</v>
      </c>
      <c r="E1320" s="496"/>
      <c r="F1320" s="425"/>
      <c r="G1320" s="503"/>
      <c r="H1320" s="391"/>
      <c r="I1320" s="391"/>
      <c r="J1320" s="392"/>
      <c r="K1320" s="425"/>
      <c r="L1320" s="51">
        <v>5570000</v>
      </c>
      <c r="M1320" s="51">
        <v>5570000</v>
      </c>
      <c r="N1320" s="51">
        <v>5570000</v>
      </c>
      <c r="O1320" s="51">
        <v>5570000</v>
      </c>
      <c r="P1320" s="51">
        <v>5570000</v>
      </c>
      <c r="Q1320" s="51">
        <v>5570000</v>
      </c>
      <c r="R1320" s="51">
        <v>5570000</v>
      </c>
      <c r="S1320" s="51">
        <v>5570000</v>
      </c>
      <c r="T1320" s="51">
        <v>5570000</v>
      </c>
    </row>
    <row r="1321" spans="1:20" s="10" customFormat="1" ht="65.099999999999994" customHeight="1" x14ac:dyDescent="0.3">
      <c r="A1321" s="13">
        <v>1283</v>
      </c>
      <c r="B1321" s="376"/>
      <c r="C1321" s="55" t="s">
        <v>492</v>
      </c>
      <c r="D1321" s="56" t="s">
        <v>568</v>
      </c>
      <c r="E1321" s="497"/>
      <c r="F1321" s="425"/>
      <c r="G1321" s="503"/>
      <c r="H1321" s="391"/>
      <c r="I1321" s="391"/>
      <c r="J1321" s="392"/>
      <c r="K1321" s="425"/>
      <c r="L1321" s="51">
        <v>6180000</v>
      </c>
      <c r="M1321" s="51">
        <v>6180000</v>
      </c>
      <c r="N1321" s="51">
        <v>6180000</v>
      </c>
      <c r="O1321" s="51">
        <v>6180000</v>
      </c>
      <c r="P1321" s="51">
        <v>6180000</v>
      </c>
      <c r="Q1321" s="51">
        <v>6180000</v>
      </c>
      <c r="R1321" s="51">
        <v>6180000</v>
      </c>
      <c r="S1321" s="51">
        <v>6180000</v>
      </c>
      <c r="T1321" s="51">
        <v>6180000</v>
      </c>
    </row>
    <row r="1322" spans="1:20" s="10" customFormat="1" ht="65.099999999999994" customHeight="1" x14ac:dyDescent="0.3">
      <c r="A1322" s="13">
        <v>1284</v>
      </c>
      <c r="B1322" s="376"/>
      <c r="C1322" s="55" t="s">
        <v>493</v>
      </c>
      <c r="D1322" s="56" t="s">
        <v>568</v>
      </c>
      <c r="E1322" s="498" t="s">
        <v>3078</v>
      </c>
      <c r="F1322" s="425"/>
      <c r="G1322" s="503"/>
      <c r="H1322" s="391"/>
      <c r="I1322" s="391"/>
      <c r="J1322" s="392"/>
      <c r="K1322" s="425"/>
      <c r="L1322" s="51">
        <v>6999999.9999999991</v>
      </c>
      <c r="M1322" s="51">
        <v>6999999.9999999991</v>
      </c>
      <c r="N1322" s="51">
        <v>6999999.9999999991</v>
      </c>
      <c r="O1322" s="51">
        <v>6999999.9999999991</v>
      </c>
      <c r="P1322" s="51">
        <v>6999999.9999999991</v>
      </c>
      <c r="Q1322" s="51">
        <v>6999999.9999999991</v>
      </c>
      <c r="R1322" s="51">
        <v>6999999.9999999991</v>
      </c>
      <c r="S1322" s="51">
        <v>6999999.9999999991</v>
      </c>
      <c r="T1322" s="51">
        <v>6999999.9999999991</v>
      </c>
    </row>
    <row r="1323" spans="1:20" s="10" customFormat="1" ht="65.099999999999994" customHeight="1" x14ac:dyDescent="0.3">
      <c r="A1323" s="13">
        <v>1285</v>
      </c>
      <c r="B1323" s="376"/>
      <c r="C1323" s="55" t="s">
        <v>494</v>
      </c>
      <c r="D1323" s="56" t="s">
        <v>568</v>
      </c>
      <c r="E1323" s="499"/>
      <c r="F1323" s="425"/>
      <c r="G1323" s="503"/>
      <c r="H1323" s="391"/>
      <c r="I1323" s="391"/>
      <c r="J1323" s="392"/>
      <c r="K1323" s="425"/>
      <c r="L1323" s="51">
        <v>7772727.2727272725</v>
      </c>
      <c r="M1323" s="51">
        <v>7772727.2727272725</v>
      </c>
      <c r="N1323" s="51">
        <v>7772727.2727272725</v>
      </c>
      <c r="O1323" s="51">
        <v>7772727.2727272725</v>
      </c>
      <c r="P1323" s="51">
        <v>7772727.2727272725</v>
      </c>
      <c r="Q1323" s="51">
        <v>7772727.2727272725</v>
      </c>
      <c r="R1323" s="51">
        <v>7772727.2727272725</v>
      </c>
      <c r="S1323" s="51">
        <v>7772727.2727272725</v>
      </c>
      <c r="T1323" s="51">
        <v>7772727.2727272725</v>
      </c>
    </row>
    <row r="1324" spans="1:20" s="10" customFormat="1" ht="65.099999999999994" customHeight="1" x14ac:dyDescent="0.3">
      <c r="A1324" s="13">
        <v>1286</v>
      </c>
      <c r="B1324" s="376"/>
      <c r="C1324" s="55" t="s">
        <v>495</v>
      </c>
      <c r="D1324" s="56" t="s">
        <v>568</v>
      </c>
      <c r="E1324" s="499"/>
      <c r="F1324" s="425"/>
      <c r="G1324" s="503"/>
      <c r="H1324" s="391"/>
      <c r="I1324" s="391"/>
      <c r="J1324" s="392"/>
      <c r="K1324" s="425"/>
      <c r="L1324" s="51">
        <v>7872727.2727272725</v>
      </c>
      <c r="M1324" s="51">
        <v>7872727.2727272725</v>
      </c>
      <c r="N1324" s="51">
        <v>7872727.2727272725</v>
      </c>
      <c r="O1324" s="51">
        <v>7872727.2727272725</v>
      </c>
      <c r="P1324" s="51">
        <v>7872727.2727272725</v>
      </c>
      <c r="Q1324" s="51">
        <v>7872727.2727272725</v>
      </c>
      <c r="R1324" s="51">
        <v>7872727.2727272725</v>
      </c>
      <c r="S1324" s="51">
        <v>7872727.2727272725</v>
      </c>
      <c r="T1324" s="51">
        <v>7872727.2727272725</v>
      </c>
    </row>
    <row r="1325" spans="1:20" s="10" customFormat="1" ht="65.099999999999994" customHeight="1" x14ac:dyDescent="0.3">
      <c r="A1325" s="13">
        <v>1287</v>
      </c>
      <c r="B1325" s="376"/>
      <c r="C1325" s="55" t="s">
        <v>496</v>
      </c>
      <c r="D1325" s="56" t="s">
        <v>568</v>
      </c>
      <c r="E1325" s="499"/>
      <c r="F1325" s="425"/>
      <c r="G1325" s="503"/>
      <c r="H1325" s="391"/>
      <c r="I1325" s="391"/>
      <c r="J1325" s="392"/>
      <c r="K1325" s="425"/>
      <c r="L1325" s="51">
        <v>8181818.1818181807</v>
      </c>
      <c r="M1325" s="51">
        <v>8181818.1818181807</v>
      </c>
      <c r="N1325" s="51">
        <v>8181818.1818181807</v>
      </c>
      <c r="O1325" s="51">
        <v>8181818.1818181807</v>
      </c>
      <c r="P1325" s="51">
        <v>8181818.1818181807</v>
      </c>
      <c r="Q1325" s="51">
        <v>8181818.1818181807</v>
      </c>
      <c r="R1325" s="51">
        <v>8181818.1818181807</v>
      </c>
      <c r="S1325" s="51">
        <v>8181818.1818181807</v>
      </c>
      <c r="T1325" s="51">
        <v>8181818.1818181807</v>
      </c>
    </row>
    <row r="1326" spans="1:20" s="10" customFormat="1" ht="65.099999999999994" customHeight="1" x14ac:dyDescent="0.3">
      <c r="A1326" s="13">
        <v>1288</v>
      </c>
      <c r="B1326" s="376"/>
      <c r="C1326" s="55" t="s">
        <v>497</v>
      </c>
      <c r="D1326" s="56" t="s">
        <v>568</v>
      </c>
      <c r="E1326" s="499"/>
      <c r="F1326" s="425"/>
      <c r="G1326" s="503"/>
      <c r="H1326" s="391"/>
      <c r="I1326" s="391"/>
      <c r="J1326" s="392"/>
      <c r="K1326" s="425"/>
      <c r="L1326" s="51">
        <v>8863636.3636363633</v>
      </c>
      <c r="M1326" s="51">
        <v>8863636.3636363633</v>
      </c>
      <c r="N1326" s="51">
        <v>8863636.3636363633</v>
      </c>
      <c r="O1326" s="51">
        <v>8863636.3636363633</v>
      </c>
      <c r="P1326" s="51">
        <v>8863636.3636363633</v>
      </c>
      <c r="Q1326" s="51">
        <v>8863636.3636363633</v>
      </c>
      <c r="R1326" s="51">
        <v>8863636.3636363633</v>
      </c>
      <c r="S1326" s="51">
        <v>8863636.3636363633</v>
      </c>
      <c r="T1326" s="51">
        <v>8863636.3636363633</v>
      </c>
    </row>
    <row r="1327" spans="1:20" s="10" customFormat="1" ht="65.099999999999994" customHeight="1" x14ac:dyDescent="0.3">
      <c r="A1327" s="13">
        <v>1289</v>
      </c>
      <c r="B1327" s="376"/>
      <c r="C1327" s="55" t="s">
        <v>498</v>
      </c>
      <c r="D1327" s="56" t="s">
        <v>568</v>
      </c>
      <c r="E1327" s="499"/>
      <c r="F1327" s="425"/>
      <c r="G1327" s="503"/>
      <c r="H1327" s="391"/>
      <c r="I1327" s="391"/>
      <c r="J1327" s="392"/>
      <c r="K1327" s="425"/>
      <c r="L1327" s="51">
        <v>9380000</v>
      </c>
      <c r="M1327" s="51">
        <v>9380000</v>
      </c>
      <c r="N1327" s="51">
        <v>9380000</v>
      </c>
      <c r="O1327" s="51">
        <v>9380000</v>
      </c>
      <c r="P1327" s="51">
        <v>9380000</v>
      </c>
      <c r="Q1327" s="51">
        <v>9380000</v>
      </c>
      <c r="R1327" s="51">
        <v>9380000</v>
      </c>
      <c r="S1327" s="51">
        <v>9380000</v>
      </c>
      <c r="T1327" s="51">
        <v>9380000</v>
      </c>
    </row>
    <row r="1328" spans="1:20" s="10" customFormat="1" ht="65.099999999999994" customHeight="1" x14ac:dyDescent="0.3">
      <c r="A1328" s="13">
        <v>1290</v>
      </c>
      <c r="B1328" s="376"/>
      <c r="C1328" s="55" t="s">
        <v>499</v>
      </c>
      <c r="D1328" s="56" t="s">
        <v>568</v>
      </c>
      <c r="E1328" s="499"/>
      <c r="F1328" s="425"/>
      <c r="G1328" s="503"/>
      <c r="H1328" s="391"/>
      <c r="I1328" s="391"/>
      <c r="J1328" s="392"/>
      <c r="K1328" s="425"/>
      <c r="L1328" s="51">
        <v>9850000</v>
      </c>
      <c r="M1328" s="51">
        <v>9850000</v>
      </c>
      <c r="N1328" s="51">
        <v>9850000</v>
      </c>
      <c r="O1328" s="51">
        <v>9850000</v>
      </c>
      <c r="P1328" s="51">
        <v>9850000</v>
      </c>
      <c r="Q1328" s="51">
        <v>9850000</v>
      </c>
      <c r="R1328" s="51">
        <v>9850000</v>
      </c>
      <c r="S1328" s="51">
        <v>9850000</v>
      </c>
      <c r="T1328" s="51">
        <v>9850000</v>
      </c>
    </row>
    <row r="1329" spans="1:20" s="10" customFormat="1" ht="65.099999999999994" customHeight="1" x14ac:dyDescent="0.3">
      <c r="A1329" s="13">
        <v>1291</v>
      </c>
      <c r="B1329" s="376"/>
      <c r="C1329" s="55" t="s">
        <v>500</v>
      </c>
      <c r="D1329" s="56" t="s">
        <v>568</v>
      </c>
      <c r="E1329" s="499"/>
      <c r="F1329" s="425"/>
      <c r="G1329" s="503"/>
      <c r="H1329" s="391"/>
      <c r="I1329" s="391"/>
      <c r="J1329" s="392"/>
      <c r="K1329" s="425"/>
      <c r="L1329" s="51">
        <v>10670000</v>
      </c>
      <c r="M1329" s="51">
        <v>10670000</v>
      </c>
      <c r="N1329" s="51">
        <v>10670000</v>
      </c>
      <c r="O1329" s="51">
        <v>10670000</v>
      </c>
      <c r="P1329" s="51">
        <v>10670000</v>
      </c>
      <c r="Q1329" s="51">
        <v>10670000</v>
      </c>
      <c r="R1329" s="51">
        <v>10670000</v>
      </c>
      <c r="S1329" s="51">
        <v>10670000</v>
      </c>
      <c r="T1329" s="51">
        <v>10670000</v>
      </c>
    </row>
    <row r="1330" spans="1:20" s="10" customFormat="1" ht="65.099999999999994" customHeight="1" x14ac:dyDescent="0.3">
      <c r="A1330" s="13">
        <v>1292</v>
      </c>
      <c r="B1330" s="376"/>
      <c r="C1330" s="55" t="s">
        <v>501</v>
      </c>
      <c r="D1330" s="56" t="s">
        <v>568</v>
      </c>
      <c r="E1330" s="499"/>
      <c r="F1330" s="425"/>
      <c r="G1330" s="503"/>
      <c r="H1330" s="391"/>
      <c r="I1330" s="391"/>
      <c r="J1330" s="392"/>
      <c r="K1330" s="425"/>
      <c r="L1330" s="51">
        <v>11050000</v>
      </c>
      <c r="M1330" s="51">
        <v>11050000</v>
      </c>
      <c r="N1330" s="51">
        <v>11050000</v>
      </c>
      <c r="O1330" s="51">
        <v>11050000</v>
      </c>
      <c r="P1330" s="51">
        <v>11050000</v>
      </c>
      <c r="Q1330" s="51">
        <v>11050000</v>
      </c>
      <c r="R1330" s="51">
        <v>11050000</v>
      </c>
      <c r="S1330" s="51">
        <v>11050000</v>
      </c>
      <c r="T1330" s="51">
        <v>11050000</v>
      </c>
    </row>
    <row r="1331" spans="1:20" s="10" customFormat="1" ht="72.75" customHeight="1" x14ac:dyDescent="0.3">
      <c r="A1331" s="13">
        <v>1293</v>
      </c>
      <c r="B1331" s="376"/>
      <c r="C1331" s="55" t="s">
        <v>502</v>
      </c>
      <c r="D1331" s="56" t="s">
        <v>568</v>
      </c>
      <c r="E1331" s="500"/>
      <c r="F1331" s="425"/>
      <c r="G1331" s="503"/>
      <c r="H1331" s="391"/>
      <c r="I1331" s="391"/>
      <c r="J1331" s="392"/>
      <c r="K1331" s="425"/>
      <c r="L1331" s="51">
        <v>14600000</v>
      </c>
      <c r="M1331" s="51">
        <v>14600000</v>
      </c>
      <c r="N1331" s="51">
        <v>14600000</v>
      </c>
      <c r="O1331" s="51">
        <v>14600000</v>
      </c>
      <c r="P1331" s="51">
        <v>14600000</v>
      </c>
      <c r="Q1331" s="51">
        <v>14600000</v>
      </c>
      <c r="R1331" s="51">
        <v>14600000</v>
      </c>
      <c r="S1331" s="51">
        <v>14600000</v>
      </c>
      <c r="T1331" s="51">
        <v>14600000</v>
      </c>
    </row>
    <row r="1332" spans="1:20" s="10" customFormat="1" ht="94.5" customHeight="1" x14ac:dyDescent="0.3">
      <c r="A1332" s="13">
        <v>1294</v>
      </c>
      <c r="B1332" s="376"/>
      <c r="C1332" s="55" t="s">
        <v>503</v>
      </c>
      <c r="D1332" s="56" t="s">
        <v>568</v>
      </c>
      <c r="E1332" s="425" t="s">
        <v>504</v>
      </c>
      <c r="F1332" s="495" t="s">
        <v>477</v>
      </c>
      <c r="G1332" s="503"/>
      <c r="H1332" s="391"/>
      <c r="I1332" s="391" t="s">
        <v>478</v>
      </c>
      <c r="J1332" s="392"/>
      <c r="K1332" s="425"/>
      <c r="L1332" s="51">
        <v>7130000</v>
      </c>
      <c r="M1332" s="51">
        <v>7130000</v>
      </c>
      <c r="N1332" s="51">
        <v>7130000</v>
      </c>
      <c r="O1332" s="51">
        <v>7130000</v>
      </c>
      <c r="P1332" s="51">
        <v>7130000</v>
      </c>
      <c r="Q1332" s="51">
        <v>7130000</v>
      </c>
      <c r="R1332" s="51">
        <v>7130000</v>
      </c>
      <c r="S1332" s="51">
        <v>7130000</v>
      </c>
      <c r="T1332" s="51">
        <v>7130000</v>
      </c>
    </row>
    <row r="1333" spans="1:20" s="10" customFormat="1" ht="94.5" customHeight="1" x14ac:dyDescent="0.3">
      <c r="A1333" s="13">
        <v>1295</v>
      </c>
      <c r="B1333" s="376"/>
      <c r="C1333" s="55" t="s">
        <v>505</v>
      </c>
      <c r="D1333" s="56" t="s">
        <v>568</v>
      </c>
      <c r="E1333" s="425"/>
      <c r="F1333" s="496"/>
      <c r="G1333" s="503"/>
      <c r="H1333" s="391"/>
      <c r="I1333" s="391"/>
      <c r="J1333" s="392"/>
      <c r="K1333" s="425"/>
      <c r="L1333" s="51">
        <v>7510000</v>
      </c>
      <c r="M1333" s="51">
        <v>7510000</v>
      </c>
      <c r="N1333" s="51">
        <v>7510000</v>
      </c>
      <c r="O1333" s="51">
        <v>7510000</v>
      </c>
      <c r="P1333" s="51">
        <v>7510000</v>
      </c>
      <c r="Q1333" s="51">
        <v>7510000</v>
      </c>
      <c r="R1333" s="51">
        <v>7510000</v>
      </c>
      <c r="S1333" s="51">
        <v>7510000</v>
      </c>
      <c r="T1333" s="51">
        <v>7510000</v>
      </c>
    </row>
    <row r="1334" spans="1:20" s="10" customFormat="1" ht="94.5" customHeight="1" x14ac:dyDescent="0.3">
      <c r="A1334" s="13">
        <v>1296</v>
      </c>
      <c r="B1334" s="376"/>
      <c r="C1334" s="55" t="s">
        <v>506</v>
      </c>
      <c r="D1334" s="56" t="s">
        <v>568</v>
      </c>
      <c r="E1334" s="425"/>
      <c r="F1334" s="496"/>
      <c r="G1334" s="503"/>
      <c r="H1334" s="391"/>
      <c r="I1334" s="391"/>
      <c r="J1334" s="392"/>
      <c r="K1334" s="425"/>
      <c r="L1334" s="51">
        <v>7630000</v>
      </c>
      <c r="M1334" s="51">
        <v>7630000</v>
      </c>
      <c r="N1334" s="51">
        <v>7630000</v>
      </c>
      <c r="O1334" s="51">
        <v>7630000</v>
      </c>
      <c r="P1334" s="51">
        <v>7630000</v>
      </c>
      <c r="Q1334" s="51">
        <v>7630000</v>
      </c>
      <c r="R1334" s="51">
        <v>7630000</v>
      </c>
      <c r="S1334" s="51">
        <v>7630000</v>
      </c>
      <c r="T1334" s="51">
        <v>7630000</v>
      </c>
    </row>
    <row r="1335" spans="1:20" s="10" customFormat="1" ht="94.5" customHeight="1" x14ac:dyDescent="0.3">
      <c r="A1335" s="13">
        <v>1297</v>
      </c>
      <c r="B1335" s="376"/>
      <c r="C1335" s="55" t="s">
        <v>507</v>
      </c>
      <c r="D1335" s="56" t="s">
        <v>568</v>
      </c>
      <c r="E1335" s="425"/>
      <c r="F1335" s="496"/>
      <c r="G1335" s="503"/>
      <c r="H1335" s="391"/>
      <c r="I1335" s="391"/>
      <c r="J1335" s="392"/>
      <c r="K1335" s="425"/>
      <c r="L1335" s="51">
        <v>8180000</v>
      </c>
      <c r="M1335" s="51">
        <v>8180000</v>
      </c>
      <c r="N1335" s="51">
        <v>8180000</v>
      </c>
      <c r="O1335" s="51">
        <v>8180000</v>
      </c>
      <c r="P1335" s="51">
        <v>8180000</v>
      </c>
      <c r="Q1335" s="51">
        <v>8180000</v>
      </c>
      <c r="R1335" s="51">
        <v>8180000</v>
      </c>
      <c r="S1335" s="51">
        <v>8180000</v>
      </c>
      <c r="T1335" s="51">
        <v>8180000</v>
      </c>
    </row>
    <row r="1336" spans="1:20" s="10" customFormat="1" ht="94.5" customHeight="1" x14ac:dyDescent="0.3">
      <c r="A1336" s="13">
        <v>1298</v>
      </c>
      <c r="B1336" s="376"/>
      <c r="C1336" s="55" t="s">
        <v>508</v>
      </c>
      <c r="D1336" s="56" t="s">
        <v>568</v>
      </c>
      <c r="E1336" s="425"/>
      <c r="F1336" s="496"/>
      <c r="G1336" s="503"/>
      <c r="H1336" s="391"/>
      <c r="I1336" s="391"/>
      <c r="J1336" s="392"/>
      <c r="K1336" s="425"/>
      <c r="L1336" s="51">
        <v>8420000</v>
      </c>
      <c r="M1336" s="51">
        <v>8420000</v>
      </c>
      <c r="N1336" s="51">
        <v>8420000</v>
      </c>
      <c r="O1336" s="51">
        <v>8420000</v>
      </c>
      <c r="P1336" s="51">
        <v>8420000</v>
      </c>
      <c r="Q1336" s="51">
        <v>8420000</v>
      </c>
      <c r="R1336" s="51">
        <v>8420000</v>
      </c>
      <c r="S1336" s="51">
        <v>8420000</v>
      </c>
      <c r="T1336" s="51">
        <v>8420000</v>
      </c>
    </row>
    <row r="1337" spans="1:20" s="10" customFormat="1" ht="94.5" customHeight="1" x14ac:dyDescent="0.3">
      <c r="A1337" s="13">
        <v>1299</v>
      </c>
      <c r="B1337" s="376"/>
      <c r="C1337" s="55" t="s">
        <v>509</v>
      </c>
      <c r="D1337" s="56" t="s">
        <v>568</v>
      </c>
      <c r="E1337" s="425"/>
      <c r="F1337" s="496"/>
      <c r="G1337" s="503"/>
      <c r="H1337" s="391"/>
      <c r="I1337" s="391"/>
      <c r="J1337" s="392"/>
      <c r="K1337" s="425"/>
      <c r="L1337" s="51">
        <v>9500000</v>
      </c>
      <c r="M1337" s="51">
        <v>9500000</v>
      </c>
      <c r="N1337" s="51">
        <v>9500000</v>
      </c>
      <c r="O1337" s="51">
        <v>9500000</v>
      </c>
      <c r="P1337" s="51">
        <v>9500000</v>
      </c>
      <c r="Q1337" s="51">
        <v>9500000</v>
      </c>
      <c r="R1337" s="51">
        <v>9500000</v>
      </c>
      <c r="S1337" s="51">
        <v>9500000</v>
      </c>
      <c r="T1337" s="51">
        <v>9500000</v>
      </c>
    </row>
    <row r="1338" spans="1:20" s="10" customFormat="1" ht="94.5" customHeight="1" x14ac:dyDescent="0.3">
      <c r="A1338" s="13">
        <v>1300</v>
      </c>
      <c r="B1338" s="376"/>
      <c r="C1338" s="55" t="s">
        <v>510</v>
      </c>
      <c r="D1338" s="56" t="s">
        <v>568</v>
      </c>
      <c r="E1338" s="425"/>
      <c r="F1338" s="496"/>
      <c r="G1338" s="503"/>
      <c r="H1338" s="391"/>
      <c r="I1338" s="391"/>
      <c r="J1338" s="392"/>
      <c r="K1338" s="425"/>
      <c r="L1338" s="51">
        <v>11260000</v>
      </c>
      <c r="M1338" s="51">
        <v>11260000</v>
      </c>
      <c r="N1338" s="51">
        <v>11260000</v>
      </c>
      <c r="O1338" s="51">
        <v>11260000</v>
      </c>
      <c r="P1338" s="51">
        <v>11260000</v>
      </c>
      <c r="Q1338" s="51">
        <v>11260000</v>
      </c>
      <c r="R1338" s="51">
        <v>11260000</v>
      </c>
      <c r="S1338" s="51">
        <v>11260000</v>
      </c>
      <c r="T1338" s="51">
        <v>11260000</v>
      </c>
    </row>
    <row r="1339" spans="1:20" s="10" customFormat="1" ht="94.5" customHeight="1" x14ac:dyDescent="0.3">
      <c r="A1339" s="13">
        <v>1301</v>
      </c>
      <c r="B1339" s="376"/>
      <c r="C1339" s="55" t="s">
        <v>511</v>
      </c>
      <c r="D1339" s="56" t="s">
        <v>568</v>
      </c>
      <c r="E1339" s="425"/>
      <c r="F1339" s="496"/>
      <c r="G1339" s="503"/>
      <c r="H1339" s="391"/>
      <c r="I1339" s="391"/>
      <c r="J1339" s="392"/>
      <c r="K1339" s="425"/>
      <c r="L1339" s="51">
        <v>11500000</v>
      </c>
      <c r="M1339" s="51">
        <v>11500000</v>
      </c>
      <c r="N1339" s="51">
        <v>11500000</v>
      </c>
      <c r="O1339" s="51">
        <v>11500000</v>
      </c>
      <c r="P1339" s="51">
        <v>11500000</v>
      </c>
      <c r="Q1339" s="51">
        <v>11500000</v>
      </c>
      <c r="R1339" s="51">
        <v>11500000</v>
      </c>
      <c r="S1339" s="51">
        <v>11500000</v>
      </c>
      <c r="T1339" s="51">
        <v>11500000</v>
      </c>
    </row>
    <row r="1340" spans="1:20" s="10" customFormat="1" ht="94.5" customHeight="1" x14ac:dyDescent="0.3">
      <c r="A1340" s="13">
        <v>1302</v>
      </c>
      <c r="B1340" s="376"/>
      <c r="C1340" s="55" t="s">
        <v>512</v>
      </c>
      <c r="D1340" s="56" t="s">
        <v>568</v>
      </c>
      <c r="E1340" s="425"/>
      <c r="F1340" s="496"/>
      <c r="G1340" s="503"/>
      <c r="H1340" s="391"/>
      <c r="I1340" s="391"/>
      <c r="J1340" s="392"/>
      <c r="K1340" s="425"/>
      <c r="L1340" s="51">
        <v>11900000</v>
      </c>
      <c r="M1340" s="51">
        <v>11900000</v>
      </c>
      <c r="N1340" s="51">
        <v>11900000</v>
      </c>
      <c r="O1340" s="51">
        <v>11900000</v>
      </c>
      <c r="P1340" s="51">
        <v>11900000</v>
      </c>
      <c r="Q1340" s="51">
        <v>11900000</v>
      </c>
      <c r="R1340" s="51">
        <v>11900000</v>
      </c>
      <c r="S1340" s="51">
        <v>11900000</v>
      </c>
      <c r="T1340" s="51">
        <v>11900000</v>
      </c>
    </row>
    <row r="1341" spans="1:20" s="10" customFormat="1" ht="94.5" customHeight="1" x14ac:dyDescent="0.3">
      <c r="A1341" s="13">
        <v>1303</v>
      </c>
      <c r="B1341" s="376"/>
      <c r="C1341" s="55" t="s">
        <v>2844</v>
      </c>
      <c r="D1341" s="56" t="s">
        <v>568</v>
      </c>
      <c r="E1341" s="425"/>
      <c r="F1341" s="497"/>
      <c r="G1341" s="503"/>
      <c r="H1341" s="391"/>
      <c r="I1341" s="391"/>
      <c r="J1341" s="392"/>
      <c r="K1341" s="425"/>
      <c r="L1341" s="51">
        <v>13500000</v>
      </c>
      <c r="M1341" s="51">
        <v>13500000</v>
      </c>
      <c r="N1341" s="51">
        <v>13500000</v>
      </c>
      <c r="O1341" s="51">
        <v>13500000</v>
      </c>
      <c r="P1341" s="51">
        <v>13500000</v>
      </c>
      <c r="Q1341" s="51">
        <v>13500000</v>
      </c>
      <c r="R1341" s="51">
        <v>13500000</v>
      </c>
      <c r="S1341" s="51">
        <v>13500000</v>
      </c>
      <c r="T1341" s="51">
        <v>13500000</v>
      </c>
    </row>
    <row r="1342" spans="1:20" s="10" customFormat="1" ht="94.5" customHeight="1" x14ac:dyDescent="0.3">
      <c r="A1342" s="13">
        <v>1304</v>
      </c>
      <c r="B1342" s="376"/>
      <c r="C1342" s="55" t="s">
        <v>2185</v>
      </c>
      <c r="D1342" s="56" t="s">
        <v>568</v>
      </c>
      <c r="E1342" s="425" t="s">
        <v>3079</v>
      </c>
      <c r="F1342" s="388" t="s">
        <v>477</v>
      </c>
      <c r="G1342" s="503"/>
      <c r="H1342" s="391"/>
      <c r="I1342" s="391"/>
      <c r="J1342" s="392"/>
      <c r="K1342" s="425"/>
      <c r="L1342" s="51">
        <v>7199999.9999999991</v>
      </c>
      <c r="M1342" s="51">
        <v>7199999.9999999991</v>
      </c>
      <c r="N1342" s="51">
        <v>7199999.9999999991</v>
      </c>
      <c r="O1342" s="51">
        <v>7199999.9999999991</v>
      </c>
      <c r="P1342" s="51">
        <v>7199999.9999999991</v>
      </c>
      <c r="Q1342" s="51">
        <v>7199999.9999999991</v>
      </c>
      <c r="R1342" s="51">
        <v>7199999.9999999991</v>
      </c>
      <c r="S1342" s="51">
        <v>7199999.9999999991</v>
      </c>
      <c r="T1342" s="51">
        <v>7199999.9999999991</v>
      </c>
    </row>
    <row r="1343" spans="1:20" s="10" customFormat="1" ht="94.5" customHeight="1" x14ac:dyDescent="0.3">
      <c r="A1343" s="13">
        <v>1305</v>
      </c>
      <c r="B1343" s="376"/>
      <c r="C1343" s="55" t="s">
        <v>2186</v>
      </c>
      <c r="D1343" s="56" t="s">
        <v>568</v>
      </c>
      <c r="E1343" s="425"/>
      <c r="F1343" s="388"/>
      <c r="G1343" s="503"/>
      <c r="H1343" s="391"/>
      <c r="I1343" s="391"/>
      <c r="J1343" s="392"/>
      <c r="K1343" s="425"/>
      <c r="L1343" s="51">
        <v>10200000</v>
      </c>
      <c r="M1343" s="51">
        <v>10200000</v>
      </c>
      <c r="N1343" s="51">
        <v>10200000</v>
      </c>
      <c r="O1343" s="51">
        <v>10200000</v>
      </c>
      <c r="P1343" s="51">
        <v>10200000</v>
      </c>
      <c r="Q1343" s="51">
        <v>10200000</v>
      </c>
      <c r="R1343" s="51">
        <v>10200000</v>
      </c>
      <c r="S1343" s="51">
        <v>10200000</v>
      </c>
      <c r="T1343" s="51">
        <v>10200000</v>
      </c>
    </row>
    <row r="1344" spans="1:20" s="10" customFormat="1" ht="94.5" customHeight="1" x14ac:dyDescent="0.3">
      <c r="A1344" s="13">
        <v>1306</v>
      </c>
      <c r="B1344" s="376"/>
      <c r="C1344" s="55" t="s">
        <v>2187</v>
      </c>
      <c r="D1344" s="56" t="s">
        <v>568</v>
      </c>
      <c r="E1344" s="425"/>
      <c r="F1344" s="388"/>
      <c r="G1344" s="503"/>
      <c r="H1344" s="391"/>
      <c r="I1344" s="391"/>
      <c r="J1344" s="392"/>
      <c r="K1344" s="425"/>
      <c r="L1344" s="51">
        <v>13800000</v>
      </c>
      <c r="M1344" s="51">
        <v>13800000</v>
      </c>
      <c r="N1344" s="51">
        <v>13800000</v>
      </c>
      <c r="O1344" s="51">
        <v>13800000</v>
      </c>
      <c r="P1344" s="51">
        <v>13800000</v>
      </c>
      <c r="Q1344" s="51">
        <v>13800000</v>
      </c>
      <c r="R1344" s="51">
        <v>13800000</v>
      </c>
      <c r="S1344" s="51">
        <v>13800000</v>
      </c>
      <c r="T1344" s="51">
        <v>13800000</v>
      </c>
    </row>
    <row r="1345" spans="1:20" s="10" customFormat="1" ht="94.5" customHeight="1" x14ac:dyDescent="0.3">
      <c r="A1345" s="13">
        <v>1307</v>
      </c>
      <c r="B1345" s="376"/>
      <c r="C1345" s="55" t="s">
        <v>2188</v>
      </c>
      <c r="D1345" s="56" t="s">
        <v>568</v>
      </c>
      <c r="E1345" s="425"/>
      <c r="F1345" s="388"/>
      <c r="G1345" s="503"/>
      <c r="H1345" s="391"/>
      <c r="I1345" s="391"/>
      <c r="J1345" s="392"/>
      <c r="K1345" s="425"/>
      <c r="L1345" s="51">
        <v>17800000</v>
      </c>
      <c r="M1345" s="51">
        <v>17800000</v>
      </c>
      <c r="N1345" s="51">
        <v>17800000</v>
      </c>
      <c r="O1345" s="51">
        <v>17800000</v>
      </c>
      <c r="P1345" s="51">
        <v>17800000</v>
      </c>
      <c r="Q1345" s="51">
        <v>17800000</v>
      </c>
      <c r="R1345" s="51">
        <v>17800000</v>
      </c>
      <c r="S1345" s="51">
        <v>17800000</v>
      </c>
      <c r="T1345" s="51">
        <v>17800000</v>
      </c>
    </row>
    <row r="1346" spans="1:20" s="10" customFormat="1" ht="249" customHeight="1" x14ac:dyDescent="0.3">
      <c r="A1346" s="13">
        <v>1308</v>
      </c>
      <c r="B1346" s="376"/>
      <c r="C1346" s="55" t="s">
        <v>3080</v>
      </c>
      <c r="D1346" s="56" t="s">
        <v>568</v>
      </c>
      <c r="E1346" s="498" t="s">
        <v>3081</v>
      </c>
      <c r="F1346" s="477" t="s">
        <v>477</v>
      </c>
      <c r="G1346" s="503"/>
      <c r="H1346" s="391"/>
      <c r="I1346" s="391"/>
      <c r="J1346" s="392"/>
      <c r="K1346" s="425"/>
      <c r="L1346" s="51">
        <v>11200000</v>
      </c>
      <c r="M1346" s="51">
        <v>11200000</v>
      </c>
      <c r="N1346" s="51">
        <v>11200000</v>
      </c>
      <c r="O1346" s="51">
        <v>11200000</v>
      </c>
      <c r="P1346" s="51">
        <v>11200000</v>
      </c>
      <c r="Q1346" s="51">
        <v>11200000</v>
      </c>
      <c r="R1346" s="51">
        <v>11200000</v>
      </c>
      <c r="S1346" s="51">
        <v>11200000</v>
      </c>
      <c r="T1346" s="51">
        <v>11200000</v>
      </c>
    </row>
    <row r="1347" spans="1:20" s="10" customFormat="1" ht="249" customHeight="1" x14ac:dyDescent="0.3">
      <c r="A1347" s="13">
        <v>1309</v>
      </c>
      <c r="B1347" s="376"/>
      <c r="C1347" s="55" t="s">
        <v>3082</v>
      </c>
      <c r="D1347" s="56" t="s">
        <v>568</v>
      </c>
      <c r="E1347" s="499"/>
      <c r="F1347" s="478"/>
      <c r="G1347" s="503"/>
      <c r="H1347" s="391"/>
      <c r="I1347" s="391"/>
      <c r="J1347" s="392"/>
      <c r="K1347" s="425"/>
      <c r="L1347" s="51">
        <v>14200000</v>
      </c>
      <c r="M1347" s="51">
        <v>14200000</v>
      </c>
      <c r="N1347" s="51">
        <v>14200000</v>
      </c>
      <c r="O1347" s="51">
        <v>14200000</v>
      </c>
      <c r="P1347" s="51">
        <v>14200000</v>
      </c>
      <c r="Q1347" s="51">
        <v>14200000</v>
      </c>
      <c r="R1347" s="51">
        <v>14200000</v>
      </c>
      <c r="S1347" s="51">
        <v>14200000</v>
      </c>
      <c r="T1347" s="51">
        <v>14200000</v>
      </c>
    </row>
    <row r="1348" spans="1:20" s="10" customFormat="1" ht="249" customHeight="1" x14ac:dyDescent="0.3">
      <c r="A1348" s="13">
        <v>1310</v>
      </c>
      <c r="B1348" s="376"/>
      <c r="C1348" s="55" t="s">
        <v>3083</v>
      </c>
      <c r="D1348" s="56" t="s">
        <v>568</v>
      </c>
      <c r="E1348" s="499"/>
      <c r="F1348" s="478"/>
      <c r="G1348" s="503"/>
      <c r="H1348" s="391"/>
      <c r="I1348" s="391"/>
      <c r="J1348" s="392"/>
      <c r="K1348" s="425"/>
      <c r="L1348" s="51">
        <v>18600000</v>
      </c>
      <c r="M1348" s="51">
        <v>18600000</v>
      </c>
      <c r="N1348" s="51">
        <v>18600000</v>
      </c>
      <c r="O1348" s="51">
        <v>18600000</v>
      </c>
      <c r="P1348" s="51">
        <v>18600000</v>
      </c>
      <c r="Q1348" s="51">
        <v>18600000</v>
      </c>
      <c r="R1348" s="51">
        <v>18600000</v>
      </c>
      <c r="S1348" s="51">
        <v>18600000</v>
      </c>
      <c r="T1348" s="51">
        <v>18600000</v>
      </c>
    </row>
    <row r="1349" spans="1:20" s="10" customFormat="1" ht="249" customHeight="1" x14ac:dyDescent="0.3">
      <c r="A1349" s="13">
        <v>1311</v>
      </c>
      <c r="B1349" s="376"/>
      <c r="C1349" s="55" t="s">
        <v>3084</v>
      </c>
      <c r="D1349" s="56" t="s">
        <v>568</v>
      </c>
      <c r="E1349" s="499"/>
      <c r="F1349" s="478"/>
      <c r="G1349" s="503"/>
      <c r="H1349" s="391"/>
      <c r="I1349" s="391"/>
      <c r="J1349" s="392"/>
      <c r="K1349" s="425"/>
      <c r="L1349" s="51">
        <v>20500000</v>
      </c>
      <c r="M1349" s="51">
        <v>20500000</v>
      </c>
      <c r="N1349" s="51">
        <v>20500000</v>
      </c>
      <c r="O1349" s="51">
        <v>20500000</v>
      </c>
      <c r="P1349" s="51">
        <v>20500000</v>
      </c>
      <c r="Q1349" s="51">
        <v>20500000</v>
      </c>
      <c r="R1349" s="51">
        <v>20500000</v>
      </c>
      <c r="S1349" s="51">
        <v>20500000</v>
      </c>
      <c r="T1349" s="51">
        <v>20500000</v>
      </c>
    </row>
    <row r="1350" spans="1:20" s="10" customFormat="1" ht="249" customHeight="1" x14ac:dyDescent="0.3">
      <c r="A1350" s="13">
        <v>1312</v>
      </c>
      <c r="B1350" s="376"/>
      <c r="C1350" s="55" t="s">
        <v>3085</v>
      </c>
      <c r="D1350" s="56" t="s">
        <v>568</v>
      </c>
      <c r="E1350" s="499"/>
      <c r="F1350" s="478"/>
      <c r="G1350" s="503"/>
      <c r="H1350" s="391"/>
      <c r="I1350" s="391"/>
      <c r="J1350" s="392"/>
      <c r="K1350" s="425"/>
      <c r="L1350" s="51">
        <v>21500000</v>
      </c>
      <c r="M1350" s="51">
        <v>21500000</v>
      </c>
      <c r="N1350" s="51">
        <v>21500000</v>
      </c>
      <c r="O1350" s="51">
        <v>21500000</v>
      </c>
      <c r="P1350" s="51">
        <v>21500000</v>
      </c>
      <c r="Q1350" s="51">
        <v>21500000</v>
      </c>
      <c r="R1350" s="51">
        <v>21500000</v>
      </c>
      <c r="S1350" s="51">
        <v>21500000</v>
      </c>
      <c r="T1350" s="51">
        <v>21500000</v>
      </c>
    </row>
    <row r="1351" spans="1:20" s="10" customFormat="1" ht="249" customHeight="1" x14ac:dyDescent="0.3">
      <c r="A1351" s="13">
        <v>1313</v>
      </c>
      <c r="B1351" s="376"/>
      <c r="C1351" s="55" t="s">
        <v>3086</v>
      </c>
      <c r="D1351" s="56" t="s">
        <v>568</v>
      </c>
      <c r="E1351" s="500"/>
      <c r="F1351" s="479"/>
      <c r="G1351" s="503"/>
      <c r="H1351" s="391"/>
      <c r="I1351" s="391"/>
      <c r="J1351" s="392"/>
      <c r="K1351" s="425"/>
      <c r="L1351" s="51">
        <v>22500000</v>
      </c>
      <c r="M1351" s="51">
        <v>22500000</v>
      </c>
      <c r="N1351" s="51">
        <v>22500000</v>
      </c>
      <c r="O1351" s="51">
        <v>22500000</v>
      </c>
      <c r="P1351" s="51">
        <v>22500000</v>
      </c>
      <c r="Q1351" s="51">
        <v>22500000</v>
      </c>
      <c r="R1351" s="51">
        <v>22500000</v>
      </c>
      <c r="S1351" s="51">
        <v>22500000</v>
      </c>
      <c r="T1351" s="51">
        <v>22500000</v>
      </c>
    </row>
    <row r="1352" spans="1:20" s="10" customFormat="1" ht="249" customHeight="1" x14ac:dyDescent="0.3">
      <c r="A1352" s="13"/>
      <c r="B1352" s="376"/>
      <c r="C1352" s="55" t="s">
        <v>3087</v>
      </c>
      <c r="D1352" s="56" t="s">
        <v>568</v>
      </c>
      <c r="E1352" s="495" t="s">
        <v>3088</v>
      </c>
      <c r="F1352" s="477" t="s">
        <v>477</v>
      </c>
      <c r="G1352" s="503"/>
      <c r="H1352" s="391"/>
      <c r="I1352" s="391"/>
      <c r="J1352" s="392"/>
      <c r="K1352" s="425"/>
      <c r="L1352" s="51">
        <v>19450000</v>
      </c>
      <c r="M1352" s="51">
        <v>19450000</v>
      </c>
      <c r="N1352" s="51">
        <v>19450000</v>
      </c>
      <c r="O1352" s="51">
        <v>19450000</v>
      </c>
      <c r="P1352" s="51">
        <v>19450000</v>
      </c>
      <c r="Q1352" s="51">
        <v>19450000</v>
      </c>
      <c r="R1352" s="51">
        <v>19450000</v>
      </c>
      <c r="S1352" s="51">
        <v>19450000</v>
      </c>
      <c r="T1352" s="51">
        <v>19450000</v>
      </c>
    </row>
    <row r="1353" spans="1:20" s="10" customFormat="1" ht="333" customHeight="1" x14ac:dyDescent="0.3">
      <c r="A1353" s="13">
        <v>1314</v>
      </c>
      <c r="B1353" s="376"/>
      <c r="C1353" s="55" t="s">
        <v>3089</v>
      </c>
      <c r="D1353" s="56" t="s">
        <v>568</v>
      </c>
      <c r="E1353" s="496"/>
      <c r="F1353" s="478"/>
      <c r="G1353" s="503"/>
      <c r="H1353" s="391"/>
      <c r="I1353" s="391"/>
      <c r="J1353" s="392"/>
      <c r="K1353" s="425"/>
      <c r="L1353" s="51">
        <v>24300000</v>
      </c>
      <c r="M1353" s="51">
        <v>24300000</v>
      </c>
      <c r="N1353" s="51">
        <v>24300000</v>
      </c>
      <c r="O1353" s="51">
        <v>24300000</v>
      </c>
      <c r="P1353" s="51">
        <v>24300000</v>
      </c>
      <c r="Q1353" s="51">
        <v>24300000</v>
      </c>
      <c r="R1353" s="51">
        <v>24300000</v>
      </c>
      <c r="S1353" s="51">
        <v>24300000</v>
      </c>
      <c r="T1353" s="51">
        <v>24300000</v>
      </c>
    </row>
    <row r="1354" spans="1:20" s="10" customFormat="1" ht="333" customHeight="1" x14ac:dyDescent="0.3">
      <c r="A1354" s="13">
        <v>1315</v>
      </c>
      <c r="B1354" s="376"/>
      <c r="C1354" s="55" t="s">
        <v>3090</v>
      </c>
      <c r="D1354" s="56" t="s">
        <v>568</v>
      </c>
      <c r="E1354" s="496"/>
      <c r="F1354" s="478"/>
      <c r="G1354" s="503"/>
      <c r="H1354" s="391"/>
      <c r="I1354" s="391"/>
      <c r="J1354" s="392"/>
      <c r="K1354" s="425"/>
      <c r="L1354" s="51">
        <v>28700000</v>
      </c>
      <c r="M1354" s="51">
        <v>28700000</v>
      </c>
      <c r="N1354" s="51">
        <v>28700000</v>
      </c>
      <c r="O1354" s="51">
        <v>28700000</v>
      </c>
      <c r="P1354" s="51">
        <v>28700000</v>
      </c>
      <c r="Q1354" s="51">
        <v>28700000</v>
      </c>
      <c r="R1354" s="51">
        <v>28700000</v>
      </c>
      <c r="S1354" s="51">
        <v>28700000</v>
      </c>
      <c r="T1354" s="51">
        <v>28700000</v>
      </c>
    </row>
    <row r="1355" spans="1:20" s="10" customFormat="1" ht="183.75" customHeight="1" x14ac:dyDescent="0.3">
      <c r="A1355" s="13">
        <v>1316</v>
      </c>
      <c r="B1355" s="376"/>
      <c r="C1355" s="55" t="s">
        <v>3091</v>
      </c>
      <c r="D1355" s="56" t="s">
        <v>568</v>
      </c>
      <c r="E1355" s="496"/>
      <c r="F1355" s="478"/>
      <c r="G1355" s="503"/>
      <c r="H1355" s="391"/>
      <c r="I1355" s="391"/>
      <c r="J1355" s="392"/>
      <c r="K1355" s="425"/>
      <c r="L1355" s="51">
        <v>31000000</v>
      </c>
      <c r="M1355" s="51">
        <v>31000000</v>
      </c>
      <c r="N1355" s="51">
        <v>31000000</v>
      </c>
      <c r="O1355" s="51">
        <v>31000000</v>
      </c>
      <c r="P1355" s="51">
        <v>31000000</v>
      </c>
      <c r="Q1355" s="51">
        <v>31000000</v>
      </c>
      <c r="R1355" s="51">
        <v>31000000</v>
      </c>
      <c r="S1355" s="51">
        <v>31000000</v>
      </c>
      <c r="T1355" s="51">
        <v>31000000</v>
      </c>
    </row>
    <row r="1356" spans="1:20" s="10" customFormat="1" ht="183.75" customHeight="1" x14ac:dyDescent="0.3">
      <c r="A1356" s="13">
        <v>1317</v>
      </c>
      <c r="B1356" s="376"/>
      <c r="C1356" s="55" t="s">
        <v>3092</v>
      </c>
      <c r="D1356" s="56" t="s">
        <v>568</v>
      </c>
      <c r="E1356" s="496"/>
      <c r="F1356" s="478"/>
      <c r="G1356" s="503"/>
      <c r="H1356" s="391"/>
      <c r="I1356" s="391"/>
      <c r="J1356" s="392"/>
      <c r="K1356" s="425"/>
      <c r="L1356" s="51">
        <v>34900000</v>
      </c>
      <c r="M1356" s="51">
        <v>34900000</v>
      </c>
      <c r="N1356" s="51">
        <v>34900000</v>
      </c>
      <c r="O1356" s="51">
        <v>34900000</v>
      </c>
      <c r="P1356" s="51">
        <v>34900000</v>
      </c>
      <c r="Q1356" s="51">
        <v>34900000</v>
      </c>
      <c r="R1356" s="51">
        <v>34900000</v>
      </c>
      <c r="S1356" s="51">
        <v>34900000</v>
      </c>
      <c r="T1356" s="51">
        <v>34900000</v>
      </c>
    </row>
    <row r="1357" spans="1:20" s="10" customFormat="1" ht="148.5" customHeight="1" x14ac:dyDescent="0.3">
      <c r="A1357" s="13">
        <v>1318</v>
      </c>
      <c r="B1357" s="376"/>
      <c r="C1357" s="55" t="s">
        <v>3093</v>
      </c>
      <c r="D1357" s="56" t="s">
        <v>568</v>
      </c>
      <c r="E1357" s="497"/>
      <c r="F1357" s="479"/>
      <c r="G1357" s="503"/>
      <c r="H1357" s="391"/>
      <c r="I1357" s="391"/>
      <c r="J1357" s="392"/>
      <c r="K1357" s="425"/>
      <c r="L1357" s="51">
        <v>41800000</v>
      </c>
      <c r="M1357" s="51">
        <v>41800000</v>
      </c>
      <c r="N1357" s="51">
        <v>41800000</v>
      </c>
      <c r="O1357" s="51">
        <v>41800000</v>
      </c>
      <c r="P1357" s="51">
        <v>41800000</v>
      </c>
      <c r="Q1357" s="51">
        <v>41800000</v>
      </c>
      <c r="R1357" s="51">
        <v>41800000</v>
      </c>
      <c r="S1357" s="51">
        <v>41800000</v>
      </c>
      <c r="T1357" s="51">
        <v>41800000</v>
      </c>
    </row>
    <row r="1358" spans="1:20" s="10" customFormat="1" ht="69" customHeight="1" x14ac:dyDescent="0.3">
      <c r="A1358" s="13">
        <v>1319</v>
      </c>
      <c r="B1358" s="376"/>
      <c r="C1358" s="55" t="s">
        <v>3094</v>
      </c>
      <c r="D1358" s="56" t="s">
        <v>568</v>
      </c>
      <c r="E1358" s="501" t="s">
        <v>3095</v>
      </c>
      <c r="F1358" s="53"/>
      <c r="G1358" s="503"/>
      <c r="H1358" s="391"/>
      <c r="I1358" s="391"/>
      <c r="J1358" s="392"/>
      <c r="K1358" s="425"/>
      <c r="L1358" s="51">
        <v>1480000</v>
      </c>
      <c r="M1358" s="51">
        <v>1480000</v>
      </c>
      <c r="N1358" s="51">
        <v>1480000</v>
      </c>
      <c r="O1358" s="51">
        <v>1480000</v>
      </c>
      <c r="P1358" s="51">
        <v>1480000</v>
      </c>
      <c r="Q1358" s="51">
        <v>1480000</v>
      </c>
      <c r="R1358" s="51">
        <v>1480000</v>
      </c>
      <c r="S1358" s="51">
        <v>1480000</v>
      </c>
      <c r="T1358" s="51">
        <v>1480000</v>
      </c>
    </row>
    <row r="1359" spans="1:20" s="10" customFormat="1" ht="69" customHeight="1" x14ac:dyDescent="0.3">
      <c r="A1359" s="13">
        <v>1320</v>
      </c>
      <c r="B1359" s="376"/>
      <c r="C1359" s="55" t="s">
        <v>3096</v>
      </c>
      <c r="D1359" s="56" t="s">
        <v>568</v>
      </c>
      <c r="E1359" s="502"/>
      <c r="F1359" s="53"/>
      <c r="G1359" s="503"/>
      <c r="H1359" s="391"/>
      <c r="I1359" s="391"/>
      <c r="J1359" s="392"/>
      <c r="K1359" s="425"/>
      <c r="L1359" s="51">
        <v>1820000</v>
      </c>
      <c r="M1359" s="51">
        <v>1820000</v>
      </c>
      <c r="N1359" s="51">
        <v>1820000</v>
      </c>
      <c r="O1359" s="51">
        <v>1820000</v>
      </c>
      <c r="P1359" s="51">
        <v>1820000</v>
      </c>
      <c r="Q1359" s="51">
        <v>1820000</v>
      </c>
      <c r="R1359" s="51">
        <v>1820000</v>
      </c>
      <c r="S1359" s="51">
        <v>1820000</v>
      </c>
      <c r="T1359" s="51">
        <v>1820000</v>
      </c>
    </row>
    <row r="1360" spans="1:20" s="10" customFormat="1" ht="69" customHeight="1" x14ac:dyDescent="0.3">
      <c r="A1360" s="13">
        <v>1321</v>
      </c>
      <c r="B1360" s="376"/>
      <c r="C1360" s="55" t="s">
        <v>2845</v>
      </c>
      <c r="D1360" s="55" t="s">
        <v>2846</v>
      </c>
      <c r="E1360" s="392" t="s">
        <v>1674</v>
      </c>
      <c r="F1360" s="425" t="s">
        <v>477</v>
      </c>
      <c r="G1360" s="503"/>
      <c r="H1360" s="391"/>
      <c r="I1360" s="391"/>
      <c r="J1360" s="392"/>
      <c r="K1360" s="425"/>
      <c r="L1360" s="51">
        <v>2700000</v>
      </c>
      <c r="M1360" s="51">
        <v>2700000</v>
      </c>
      <c r="N1360" s="51">
        <v>2700000</v>
      </c>
      <c r="O1360" s="51">
        <v>2700000</v>
      </c>
      <c r="P1360" s="51">
        <v>2700000</v>
      </c>
      <c r="Q1360" s="51">
        <v>2700000</v>
      </c>
      <c r="R1360" s="51">
        <v>2700000</v>
      </c>
      <c r="S1360" s="51">
        <v>2700000</v>
      </c>
      <c r="T1360" s="51">
        <v>2700000</v>
      </c>
    </row>
    <row r="1361" spans="1:20" s="10" customFormat="1" ht="65.099999999999994" customHeight="1" x14ac:dyDescent="0.3">
      <c r="A1361" s="13">
        <v>1322</v>
      </c>
      <c r="B1361" s="376"/>
      <c r="C1361" s="55" t="s">
        <v>2847</v>
      </c>
      <c r="D1361" s="55" t="s">
        <v>2846</v>
      </c>
      <c r="E1361" s="392"/>
      <c r="F1361" s="425"/>
      <c r="G1361" s="503"/>
      <c r="H1361" s="391"/>
      <c r="I1361" s="391"/>
      <c r="J1361" s="392"/>
      <c r="K1361" s="425"/>
      <c r="L1361" s="51">
        <v>2850000</v>
      </c>
      <c r="M1361" s="51">
        <v>2850000</v>
      </c>
      <c r="N1361" s="51">
        <v>2850000</v>
      </c>
      <c r="O1361" s="51">
        <v>2850000</v>
      </c>
      <c r="P1361" s="51">
        <v>2850000</v>
      </c>
      <c r="Q1361" s="51">
        <v>2850000</v>
      </c>
      <c r="R1361" s="51">
        <v>2850000</v>
      </c>
      <c r="S1361" s="51">
        <v>2850000</v>
      </c>
      <c r="T1361" s="51">
        <v>2850000</v>
      </c>
    </row>
    <row r="1362" spans="1:20" s="10" customFormat="1" ht="65.099999999999994" customHeight="1" x14ac:dyDescent="0.3">
      <c r="A1362" s="13">
        <v>1323</v>
      </c>
      <c r="B1362" s="376"/>
      <c r="C1362" s="55" t="s">
        <v>2848</v>
      </c>
      <c r="D1362" s="55" t="s">
        <v>2846</v>
      </c>
      <c r="E1362" s="392"/>
      <c r="F1362" s="425"/>
      <c r="G1362" s="503"/>
      <c r="H1362" s="391"/>
      <c r="I1362" s="391"/>
      <c r="J1362" s="392"/>
      <c r="K1362" s="425"/>
      <c r="L1362" s="51">
        <v>2950000</v>
      </c>
      <c r="M1362" s="51">
        <v>2950000</v>
      </c>
      <c r="N1362" s="51">
        <v>2950000</v>
      </c>
      <c r="O1362" s="51">
        <v>2950000</v>
      </c>
      <c r="P1362" s="51">
        <v>2950000</v>
      </c>
      <c r="Q1362" s="51">
        <v>2950000</v>
      </c>
      <c r="R1362" s="51">
        <v>2950000</v>
      </c>
      <c r="S1362" s="51">
        <v>2950000</v>
      </c>
      <c r="T1362" s="51">
        <v>2950000</v>
      </c>
    </row>
    <row r="1363" spans="1:20" s="10" customFormat="1" ht="65.099999999999994" customHeight="1" x14ac:dyDescent="0.3">
      <c r="A1363" s="13">
        <v>1324</v>
      </c>
      <c r="B1363" s="376"/>
      <c r="C1363" s="55" t="s">
        <v>2849</v>
      </c>
      <c r="D1363" s="55" t="s">
        <v>2846</v>
      </c>
      <c r="E1363" s="392"/>
      <c r="F1363" s="425"/>
      <c r="G1363" s="503"/>
      <c r="H1363" s="391"/>
      <c r="I1363" s="391"/>
      <c r="J1363" s="392"/>
      <c r="K1363" s="425"/>
      <c r="L1363" s="51">
        <v>3200000</v>
      </c>
      <c r="M1363" s="51">
        <v>3200000</v>
      </c>
      <c r="N1363" s="51">
        <v>3200000</v>
      </c>
      <c r="O1363" s="51">
        <v>3200000</v>
      </c>
      <c r="P1363" s="51">
        <v>3200000</v>
      </c>
      <c r="Q1363" s="51">
        <v>3200000</v>
      </c>
      <c r="R1363" s="51">
        <v>3200000</v>
      </c>
      <c r="S1363" s="51">
        <v>3200000</v>
      </c>
      <c r="T1363" s="51">
        <v>3200000</v>
      </c>
    </row>
    <row r="1364" spans="1:20" s="10" customFormat="1" ht="65.099999999999994" customHeight="1" x14ac:dyDescent="0.3">
      <c r="A1364" s="13">
        <v>1325</v>
      </c>
      <c r="B1364" s="376"/>
      <c r="C1364" s="55" t="s">
        <v>513</v>
      </c>
      <c r="D1364" s="56" t="s">
        <v>568</v>
      </c>
      <c r="E1364" s="392"/>
      <c r="F1364" s="425"/>
      <c r="G1364" s="503"/>
      <c r="H1364" s="391"/>
      <c r="I1364" s="391"/>
      <c r="J1364" s="392"/>
      <c r="K1364" s="425"/>
      <c r="L1364" s="51">
        <v>3727272.7272727271</v>
      </c>
      <c r="M1364" s="51">
        <v>3727272.7272727271</v>
      </c>
      <c r="N1364" s="51">
        <v>3727272.7272727271</v>
      </c>
      <c r="O1364" s="51">
        <v>3727272.7272727271</v>
      </c>
      <c r="P1364" s="51">
        <v>3727272.7272727271</v>
      </c>
      <c r="Q1364" s="51">
        <v>3727272.7272727271</v>
      </c>
      <c r="R1364" s="51">
        <v>3727272.7272727271</v>
      </c>
      <c r="S1364" s="51">
        <v>3727272.7272727271</v>
      </c>
      <c r="T1364" s="51">
        <v>3727272.7272727271</v>
      </c>
    </row>
    <row r="1365" spans="1:20" s="10" customFormat="1" ht="65.099999999999994" customHeight="1" x14ac:dyDescent="0.3">
      <c r="A1365" s="13">
        <v>1326</v>
      </c>
      <c r="B1365" s="376"/>
      <c r="C1365" s="55" t="s">
        <v>514</v>
      </c>
      <c r="D1365" s="56" t="s">
        <v>568</v>
      </c>
      <c r="E1365" s="392"/>
      <c r="F1365" s="425"/>
      <c r="G1365" s="503"/>
      <c r="H1365" s="391"/>
      <c r="I1365" s="391"/>
      <c r="J1365" s="392"/>
      <c r="K1365" s="425"/>
      <c r="L1365" s="51">
        <v>3818181.8181818179</v>
      </c>
      <c r="M1365" s="51">
        <v>3818181.8181818179</v>
      </c>
      <c r="N1365" s="51">
        <v>3818181.8181818179</v>
      </c>
      <c r="O1365" s="51">
        <v>3818181.8181818179</v>
      </c>
      <c r="P1365" s="51">
        <v>3818181.8181818179</v>
      </c>
      <c r="Q1365" s="51">
        <v>3818181.8181818179</v>
      </c>
      <c r="R1365" s="51">
        <v>3818181.8181818179</v>
      </c>
      <c r="S1365" s="51">
        <v>3818181.8181818179</v>
      </c>
      <c r="T1365" s="51">
        <v>3818181.8181818179</v>
      </c>
    </row>
    <row r="1366" spans="1:20" s="10" customFormat="1" ht="65.099999999999994" customHeight="1" x14ac:dyDescent="0.3">
      <c r="A1366" s="13">
        <v>1327</v>
      </c>
      <c r="B1366" s="376"/>
      <c r="C1366" s="55" t="s">
        <v>515</v>
      </c>
      <c r="D1366" s="56" t="s">
        <v>568</v>
      </c>
      <c r="E1366" s="392"/>
      <c r="F1366" s="425"/>
      <c r="G1366" s="503"/>
      <c r="H1366" s="391"/>
      <c r="I1366" s="391"/>
      <c r="J1366" s="392"/>
      <c r="K1366" s="425"/>
      <c r="L1366" s="51">
        <v>3999999.9999999995</v>
      </c>
      <c r="M1366" s="51">
        <v>3999999.9999999995</v>
      </c>
      <c r="N1366" s="51">
        <v>3999999.9999999995</v>
      </c>
      <c r="O1366" s="51">
        <v>3999999.9999999995</v>
      </c>
      <c r="P1366" s="51">
        <v>3999999.9999999995</v>
      </c>
      <c r="Q1366" s="51">
        <v>3999999.9999999995</v>
      </c>
      <c r="R1366" s="51">
        <v>3999999.9999999995</v>
      </c>
      <c r="S1366" s="51">
        <v>3999999.9999999995</v>
      </c>
      <c r="T1366" s="51">
        <v>3999999.9999999995</v>
      </c>
    </row>
    <row r="1367" spans="1:20" s="10" customFormat="1" ht="65.099999999999994" customHeight="1" x14ac:dyDescent="0.3">
      <c r="A1367" s="13">
        <v>1328</v>
      </c>
      <c r="B1367" s="376"/>
      <c r="C1367" s="55" t="s">
        <v>516</v>
      </c>
      <c r="D1367" s="56" t="s">
        <v>568</v>
      </c>
      <c r="E1367" s="392"/>
      <c r="F1367" s="425"/>
      <c r="G1367" s="503"/>
      <c r="H1367" s="391"/>
      <c r="I1367" s="391"/>
      <c r="J1367" s="392"/>
      <c r="K1367" s="425"/>
      <c r="L1367" s="51">
        <v>4181818.1818181816</v>
      </c>
      <c r="M1367" s="51">
        <v>4181818.1818181816</v>
      </c>
      <c r="N1367" s="51">
        <v>4181818.1818181816</v>
      </c>
      <c r="O1367" s="51">
        <v>4181818.1818181816</v>
      </c>
      <c r="P1367" s="51">
        <v>4181818.1818181816</v>
      </c>
      <c r="Q1367" s="51">
        <v>4181818.1818181816</v>
      </c>
      <c r="R1367" s="51">
        <v>4181818.1818181816</v>
      </c>
      <c r="S1367" s="51">
        <v>4181818.1818181816</v>
      </c>
      <c r="T1367" s="51">
        <v>4181818.1818181816</v>
      </c>
    </row>
    <row r="1368" spans="1:20" s="10" customFormat="1" ht="65.099999999999994" customHeight="1" x14ac:dyDescent="0.3">
      <c r="A1368" s="13">
        <v>1329</v>
      </c>
      <c r="B1368" s="376"/>
      <c r="C1368" s="55" t="s">
        <v>517</v>
      </c>
      <c r="D1368" s="56" t="s">
        <v>568</v>
      </c>
      <c r="E1368" s="392"/>
      <c r="F1368" s="425"/>
      <c r="G1368" s="503"/>
      <c r="H1368" s="391"/>
      <c r="I1368" s="391"/>
      <c r="J1368" s="392"/>
      <c r="K1368" s="425"/>
      <c r="L1368" s="51">
        <v>5000000</v>
      </c>
      <c r="M1368" s="51">
        <v>5000000</v>
      </c>
      <c r="N1368" s="51">
        <v>5000000</v>
      </c>
      <c r="O1368" s="51">
        <v>5000000</v>
      </c>
      <c r="P1368" s="51">
        <v>5000000</v>
      </c>
      <c r="Q1368" s="51">
        <v>5000000</v>
      </c>
      <c r="R1368" s="51">
        <v>5000000</v>
      </c>
      <c r="S1368" s="51">
        <v>5000000</v>
      </c>
      <c r="T1368" s="51">
        <v>5000000</v>
      </c>
    </row>
    <row r="1369" spans="1:20" s="10" customFormat="1" ht="65.099999999999994" customHeight="1" x14ac:dyDescent="0.3">
      <c r="A1369" s="13">
        <v>1330</v>
      </c>
      <c r="B1369" s="376"/>
      <c r="C1369" s="55" t="s">
        <v>518</v>
      </c>
      <c r="D1369" s="56" t="s">
        <v>568</v>
      </c>
      <c r="E1369" s="392"/>
      <c r="F1369" s="425"/>
      <c r="G1369" s="503"/>
      <c r="H1369" s="391"/>
      <c r="I1369" s="391"/>
      <c r="J1369" s="392"/>
      <c r="K1369" s="425"/>
      <c r="L1369" s="51">
        <v>5181818.1818181816</v>
      </c>
      <c r="M1369" s="51">
        <v>5181818.1818181816</v>
      </c>
      <c r="N1369" s="51">
        <v>5181818.1818181816</v>
      </c>
      <c r="O1369" s="51">
        <v>5181818.1818181816</v>
      </c>
      <c r="P1369" s="51">
        <v>5181818.1818181816</v>
      </c>
      <c r="Q1369" s="51">
        <v>5181818.1818181816</v>
      </c>
      <c r="R1369" s="51">
        <v>5181818.1818181816</v>
      </c>
      <c r="S1369" s="51">
        <v>5181818.1818181816</v>
      </c>
      <c r="T1369" s="51">
        <v>5181818.1818181816</v>
      </c>
    </row>
    <row r="1370" spans="1:20" s="10" customFormat="1" ht="65.099999999999994" customHeight="1" x14ac:dyDescent="0.3">
      <c r="A1370" s="13">
        <v>1331</v>
      </c>
      <c r="B1370" s="376"/>
      <c r="C1370" s="55" t="s">
        <v>519</v>
      </c>
      <c r="D1370" s="56" t="s">
        <v>568</v>
      </c>
      <c r="E1370" s="392"/>
      <c r="F1370" s="425"/>
      <c r="G1370" s="503"/>
      <c r="H1370" s="391"/>
      <c r="I1370" s="391"/>
      <c r="J1370" s="392"/>
      <c r="K1370" s="425"/>
      <c r="L1370" s="51">
        <v>6090909.0909090908</v>
      </c>
      <c r="M1370" s="51">
        <v>6090909.0909090908</v>
      </c>
      <c r="N1370" s="51">
        <v>6090909.0909090908</v>
      </c>
      <c r="O1370" s="51">
        <v>6090909.0909090908</v>
      </c>
      <c r="P1370" s="51">
        <v>6090909.0909090908</v>
      </c>
      <c r="Q1370" s="51">
        <v>6090909.0909090908</v>
      </c>
      <c r="R1370" s="51">
        <v>6090909.0909090908</v>
      </c>
      <c r="S1370" s="51">
        <v>6090909.0909090908</v>
      </c>
      <c r="T1370" s="51">
        <v>6090909.0909090908</v>
      </c>
    </row>
    <row r="1371" spans="1:20" s="10" customFormat="1" ht="65.099999999999994" customHeight="1" x14ac:dyDescent="0.3">
      <c r="A1371" s="13">
        <v>1332</v>
      </c>
      <c r="B1371" s="376"/>
      <c r="C1371" s="55" t="s">
        <v>520</v>
      </c>
      <c r="D1371" s="56" t="s">
        <v>568</v>
      </c>
      <c r="E1371" s="392"/>
      <c r="F1371" s="425"/>
      <c r="G1371" s="503"/>
      <c r="H1371" s="391"/>
      <c r="I1371" s="391"/>
      <c r="J1371" s="392"/>
      <c r="K1371" s="425"/>
      <c r="L1371" s="51">
        <v>6363636.3636363633</v>
      </c>
      <c r="M1371" s="51">
        <v>6363636.3636363633</v>
      </c>
      <c r="N1371" s="51">
        <v>6363636.3636363633</v>
      </c>
      <c r="O1371" s="51">
        <v>6363636.3636363633</v>
      </c>
      <c r="P1371" s="51">
        <v>6363636.3636363633</v>
      </c>
      <c r="Q1371" s="51">
        <v>6363636.3636363633</v>
      </c>
      <c r="R1371" s="51">
        <v>6363636.3636363633</v>
      </c>
      <c r="S1371" s="51">
        <v>6363636.3636363633</v>
      </c>
      <c r="T1371" s="51">
        <v>6363636.3636363633</v>
      </c>
    </row>
    <row r="1372" spans="1:20" s="10" customFormat="1" ht="65.099999999999994" customHeight="1" x14ac:dyDescent="0.3">
      <c r="A1372" s="13">
        <v>1333</v>
      </c>
      <c r="B1372" s="376"/>
      <c r="C1372" s="55" t="s">
        <v>521</v>
      </c>
      <c r="D1372" s="56" t="s">
        <v>568</v>
      </c>
      <c r="E1372" s="392"/>
      <c r="F1372" s="425"/>
      <c r="G1372" s="503"/>
      <c r="H1372" s="391"/>
      <c r="I1372" s="391"/>
      <c r="J1372" s="392"/>
      <c r="K1372" s="425"/>
      <c r="L1372" s="51">
        <v>7727272.7272727266</v>
      </c>
      <c r="M1372" s="51">
        <v>7727272.7272727266</v>
      </c>
      <c r="N1372" s="51">
        <v>7727272.7272727266</v>
      </c>
      <c r="O1372" s="51">
        <v>7727272.7272727266</v>
      </c>
      <c r="P1372" s="51">
        <v>7727272.7272727266</v>
      </c>
      <c r="Q1372" s="51">
        <v>7727272.7272727266</v>
      </c>
      <c r="R1372" s="51">
        <v>7727272.7272727266</v>
      </c>
      <c r="S1372" s="51">
        <v>7727272.7272727266</v>
      </c>
      <c r="T1372" s="51">
        <v>7727272.7272727266</v>
      </c>
    </row>
    <row r="1373" spans="1:20" s="10" customFormat="1" ht="65.099999999999994" customHeight="1" x14ac:dyDescent="0.3">
      <c r="A1373" s="13">
        <v>1334</v>
      </c>
      <c r="B1373" s="376"/>
      <c r="C1373" s="55" t="s">
        <v>522</v>
      </c>
      <c r="D1373" s="56" t="s">
        <v>568</v>
      </c>
      <c r="E1373" s="392"/>
      <c r="F1373" s="425"/>
      <c r="G1373" s="503"/>
      <c r="H1373" s="391"/>
      <c r="I1373" s="391"/>
      <c r="J1373" s="392"/>
      <c r="K1373" s="425"/>
      <c r="L1373" s="51">
        <v>8181818.1818181807</v>
      </c>
      <c r="M1373" s="51">
        <v>8181818.1818181807</v>
      </c>
      <c r="N1373" s="51">
        <v>8181818.1818181807</v>
      </c>
      <c r="O1373" s="51">
        <v>8181818.1818181807</v>
      </c>
      <c r="P1373" s="51">
        <v>8181818.1818181807</v>
      </c>
      <c r="Q1373" s="51">
        <v>8181818.1818181807</v>
      </c>
      <c r="R1373" s="51">
        <v>8181818.1818181807</v>
      </c>
      <c r="S1373" s="51">
        <v>8181818.1818181807</v>
      </c>
      <c r="T1373" s="51">
        <v>8181818.1818181807</v>
      </c>
    </row>
    <row r="1374" spans="1:20" s="10" customFormat="1" ht="65.099999999999994" customHeight="1" x14ac:dyDescent="0.3">
      <c r="A1374" s="13">
        <v>1335</v>
      </c>
      <c r="B1374" s="376"/>
      <c r="C1374" s="55" t="s">
        <v>523</v>
      </c>
      <c r="D1374" s="56" t="s">
        <v>568</v>
      </c>
      <c r="E1374" s="392"/>
      <c r="F1374" s="425"/>
      <c r="G1374" s="503"/>
      <c r="H1374" s="391"/>
      <c r="I1374" s="391"/>
      <c r="J1374" s="392"/>
      <c r="K1374" s="425"/>
      <c r="L1374" s="51">
        <v>8818181.8181818184</v>
      </c>
      <c r="M1374" s="51">
        <v>8818181.8181818184</v>
      </c>
      <c r="N1374" s="51">
        <v>8818181.8181818184</v>
      </c>
      <c r="O1374" s="51">
        <v>8818181.8181818184</v>
      </c>
      <c r="P1374" s="51">
        <v>8818181.8181818184</v>
      </c>
      <c r="Q1374" s="51">
        <v>8818181.8181818184</v>
      </c>
      <c r="R1374" s="51">
        <v>8818181.8181818184</v>
      </c>
      <c r="S1374" s="51">
        <v>8818181.8181818184</v>
      </c>
      <c r="T1374" s="51">
        <v>8818181.8181818184</v>
      </c>
    </row>
    <row r="1375" spans="1:20" s="10" customFormat="1" ht="65.099999999999994" customHeight="1" x14ac:dyDescent="0.3">
      <c r="A1375" s="13">
        <v>1336</v>
      </c>
      <c r="B1375" s="376"/>
      <c r="C1375" s="55" t="s">
        <v>524</v>
      </c>
      <c r="D1375" s="56" t="s">
        <v>568</v>
      </c>
      <c r="E1375" s="392"/>
      <c r="F1375" s="425"/>
      <c r="G1375" s="503"/>
      <c r="H1375" s="391"/>
      <c r="I1375" s="391"/>
      <c r="J1375" s="392"/>
      <c r="K1375" s="425"/>
      <c r="L1375" s="5">
        <v>10000000</v>
      </c>
      <c r="M1375" s="5">
        <v>10000000</v>
      </c>
      <c r="N1375" s="5">
        <v>10000000</v>
      </c>
      <c r="O1375" s="5">
        <v>10000000</v>
      </c>
      <c r="P1375" s="5">
        <v>10000000</v>
      </c>
      <c r="Q1375" s="5">
        <v>10000000</v>
      </c>
      <c r="R1375" s="5">
        <v>10000000</v>
      </c>
      <c r="S1375" s="5">
        <v>10000000</v>
      </c>
      <c r="T1375" s="5">
        <v>10000000</v>
      </c>
    </row>
    <row r="1376" spans="1:20" s="10" customFormat="1" ht="65.099999999999994" customHeight="1" x14ac:dyDescent="0.3">
      <c r="A1376" s="13">
        <v>1337</v>
      </c>
      <c r="B1376" s="376"/>
      <c r="C1376" s="55" t="s">
        <v>2850</v>
      </c>
      <c r="D1376" s="55" t="s">
        <v>2846</v>
      </c>
      <c r="E1376" s="425" t="s">
        <v>2184</v>
      </c>
      <c r="F1376" s="425" t="s">
        <v>477</v>
      </c>
      <c r="G1376" s="503"/>
      <c r="H1376" s="391"/>
      <c r="I1376" s="54"/>
      <c r="J1376" s="392"/>
      <c r="K1376" s="425"/>
      <c r="L1376" s="5">
        <v>8700000</v>
      </c>
      <c r="M1376" s="5">
        <v>8700000</v>
      </c>
      <c r="N1376" s="5">
        <v>8700000</v>
      </c>
      <c r="O1376" s="5">
        <v>8700000</v>
      </c>
      <c r="P1376" s="5">
        <v>8700000</v>
      </c>
      <c r="Q1376" s="5">
        <v>8700000</v>
      </c>
      <c r="R1376" s="5">
        <v>8700000</v>
      </c>
      <c r="S1376" s="5">
        <v>8700000</v>
      </c>
      <c r="T1376" s="5">
        <v>8700000</v>
      </c>
    </row>
    <row r="1377" spans="1:20" s="10" customFormat="1" ht="89.25" customHeight="1" x14ac:dyDescent="0.3">
      <c r="A1377" s="13">
        <v>1338</v>
      </c>
      <c r="B1377" s="376"/>
      <c r="C1377" s="55" t="s">
        <v>2851</v>
      </c>
      <c r="D1377" s="55" t="s">
        <v>2846</v>
      </c>
      <c r="E1377" s="425"/>
      <c r="F1377" s="425"/>
      <c r="G1377" s="503"/>
      <c r="H1377" s="391"/>
      <c r="I1377" s="54"/>
      <c r="J1377" s="392"/>
      <c r="K1377" s="425"/>
      <c r="L1377" s="5">
        <v>9250000</v>
      </c>
      <c r="M1377" s="5">
        <v>9250000</v>
      </c>
      <c r="N1377" s="5">
        <v>9250000</v>
      </c>
      <c r="O1377" s="5">
        <v>9250000</v>
      </c>
      <c r="P1377" s="5">
        <v>9250000</v>
      </c>
      <c r="Q1377" s="5">
        <v>9250000</v>
      </c>
      <c r="R1377" s="5">
        <v>9250000</v>
      </c>
      <c r="S1377" s="5">
        <v>9250000</v>
      </c>
      <c r="T1377" s="5">
        <v>9250000</v>
      </c>
    </row>
    <row r="1378" spans="1:20" s="10" customFormat="1" ht="89.25" customHeight="1" x14ac:dyDescent="0.3">
      <c r="A1378" s="13">
        <v>1339</v>
      </c>
      <c r="B1378" s="376"/>
      <c r="C1378" s="55" t="s">
        <v>2852</v>
      </c>
      <c r="D1378" s="55" t="s">
        <v>2846</v>
      </c>
      <c r="E1378" s="425"/>
      <c r="F1378" s="425"/>
      <c r="G1378" s="503"/>
      <c r="H1378" s="391"/>
      <c r="I1378" s="54"/>
      <c r="J1378" s="392"/>
      <c r="K1378" s="425"/>
      <c r="L1378" s="5">
        <v>9600000</v>
      </c>
      <c r="M1378" s="5">
        <v>9600000</v>
      </c>
      <c r="N1378" s="5">
        <v>9600000</v>
      </c>
      <c r="O1378" s="5">
        <v>9600000</v>
      </c>
      <c r="P1378" s="5">
        <v>9600000</v>
      </c>
      <c r="Q1378" s="5">
        <v>9600000</v>
      </c>
      <c r="R1378" s="5">
        <v>9600000</v>
      </c>
      <c r="S1378" s="5">
        <v>9600000</v>
      </c>
      <c r="T1378" s="5">
        <v>9600000</v>
      </c>
    </row>
    <row r="1379" spans="1:20" s="10" customFormat="1" ht="89.25" customHeight="1" x14ac:dyDescent="0.3">
      <c r="A1379" s="13">
        <v>1340</v>
      </c>
      <c r="B1379" s="376"/>
      <c r="C1379" s="55" t="s">
        <v>2853</v>
      </c>
      <c r="D1379" s="55" t="s">
        <v>2846</v>
      </c>
      <c r="E1379" s="425"/>
      <c r="F1379" s="425"/>
      <c r="G1379" s="503"/>
      <c r="H1379" s="391"/>
      <c r="I1379" s="54"/>
      <c r="J1379" s="392"/>
      <c r="K1379" s="425"/>
      <c r="L1379" s="5">
        <v>10000000</v>
      </c>
      <c r="M1379" s="5">
        <v>10000000</v>
      </c>
      <c r="N1379" s="5">
        <v>10000000</v>
      </c>
      <c r="O1379" s="5">
        <v>10000000</v>
      </c>
      <c r="P1379" s="5">
        <v>10000000</v>
      </c>
      <c r="Q1379" s="5">
        <v>10000000</v>
      </c>
      <c r="R1379" s="5">
        <v>10000000</v>
      </c>
      <c r="S1379" s="5">
        <v>10000000</v>
      </c>
      <c r="T1379" s="5">
        <v>10000000</v>
      </c>
    </row>
    <row r="1380" spans="1:20" s="10" customFormat="1" ht="89.25" customHeight="1" x14ac:dyDescent="0.3">
      <c r="A1380" s="13">
        <v>1341</v>
      </c>
      <c r="B1380" s="376"/>
      <c r="C1380" s="55" t="s">
        <v>525</v>
      </c>
      <c r="D1380" s="56" t="s">
        <v>568</v>
      </c>
      <c r="E1380" s="425"/>
      <c r="F1380" s="425"/>
      <c r="G1380" s="503"/>
      <c r="H1380" s="391"/>
      <c r="I1380" s="391" t="s">
        <v>478</v>
      </c>
      <c r="J1380" s="392"/>
      <c r="K1380" s="425"/>
      <c r="L1380" s="51">
        <v>10500000</v>
      </c>
      <c r="M1380" s="51">
        <v>10500000</v>
      </c>
      <c r="N1380" s="51">
        <v>10500000</v>
      </c>
      <c r="O1380" s="51">
        <v>10500000</v>
      </c>
      <c r="P1380" s="51">
        <v>10500000</v>
      </c>
      <c r="Q1380" s="51">
        <v>10500000</v>
      </c>
      <c r="R1380" s="51">
        <v>10500000</v>
      </c>
      <c r="S1380" s="51">
        <v>10500000</v>
      </c>
      <c r="T1380" s="51">
        <v>10500000</v>
      </c>
    </row>
    <row r="1381" spans="1:20" s="10" customFormat="1" ht="89.25" customHeight="1" x14ac:dyDescent="0.3">
      <c r="A1381" s="13">
        <v>1342</v>
      </c>
      <c r="B1381" s="376"/>
      <c r="C1381" s="55" t="s">
        <v>526</v>
      </c>
      <c r="D1381" s="56" t="s">
        <v>568</v>
      </c>
      <c r="E1381" s="425"/>
      <c r="F1381" s="425"/>
      <c r="G1381" s="503"/>
      <c r="H1381" s="391"/>
      <c r="I1381" s="391"/>
      <c r="J1381" s="392"/>
      <c r="K1381" s="425"/>
      <c r="L1381" s="51">
        <v>12180000</v>
      </c>
      <c r="M1381" s="51">
        <v>12180000</v>
      </c>
      <c r="N1381" s="51">
        <v>12180000</v>
      </c>
      <c r="O1381" s="51">
        <v>12180000</v>
      </c>
      <c r="P1381" s="51">
        <v>12180000</v>
      </c>
      <c r="Q1381" s="51">
        <v>12180000</v>
      </c>
      <c r="R1381" s="51">
        <v>12180000</v>
      </c>
      <c r="S1381" s="51">
        <v>12180000</v>
      </c>
      <c r="T1381" s="51">
        <v>12180000</v>
      </c>
    </row>
    <row r="1382" spans="1:20" s="10" customFormat="1" ht="89.25" customHeight="1" x14ac:dyDescent="0.3">
      <c r="A1382" s="13">
        <v>1343</v>
      </c>
      <c r="B1382" s="376"/>
      <c r="C1382" s="55" t="s">
        <v>527</v>
      </c>
      <c r="D1382" s="56" t="s">
        <v>568</v>
      </c>
      <c r="E1382" s="425"/>
      <c r="F1382" s="425"/>
      <c r="G1382" s="503"/>
      <c r="H1382" s="391"/>
      <c r="I1382" s="391"/>
      <c r="J1382" s="392"/>
      <c r="K1382" s="425"/>
      <c r="L1382" s="51">
        <v>12700000</v>
      </c>
      <c r="M1382" s="51">
        <v>12700000</v>
      </c>
      <c r="N1382" s="51">
        <v>12700000</v>
      </c>
      <c r="O1382" s="51">
        <v>12700000</v>
      </c>
      <c r="P1382" s="51">
        <v>12700000</v>
      </c>
      <c r="Q1382" s="51">
        <v>12700000</v>
      </c>
      <c r="R1382" s="51">
        <v>12700000</v>
      </c>
      <c r="S1382" s="51">
        <v>12700000</v>
      </c>
      <c r="T1382" s="51">
        <v>12700000</v>
      </c>
    </row>
    <row r="1383" spans="1:20" s="10" customFormat="1" ht="89.25" customHeight="1" x14ac:dyDescent="0.3">
      <c r="A1383" s="13">
        <v>1344</v>
      </c>
      <c r="B1383" s="376"/>
      <c r="C1383" s="55" t="s">
        <v>528</v>
      </c>
      <c r="D1383" s="56" t="s">
        <v>568</v>
      </c>
      <c r="E1383" s="425"/>
      <c r="F1383" s="425"/>
      <c r="G1383" s="503"/>
      <c r="H1383" s="391"/>
      <c r="I1383" s="391"/>
      <c r="J1383" s="392"/>
      <c r="K1383" s="425"/>
      <c r="L1383" s="51">
        <v>13800000</v>
      </c>
      <c r="M1383" s="51">
        <v>13800000</v>
      </c>
      <c r="N1383" s="51">
        <v>13800000</v>
      </c>
      <c r="O1383" s="51">
        <v>13800000</v>
      </c>
      <c r="P1383" s="51">
        <v>13800000</v>
      </c>
      <c r="Q1383" s="51">
        <v>13800000</v>
      </c>
      <c r="R1383" s="51">
        <v>13800000</v>
      </c>
      <c r="S1383" s="51">
        <v>13800000</v>
      </c>
      <c r="T1383" s="51">
        <v>13800000</v>
      </c>
    </row>
    <row r="1384" spans="1:20" s="10" customFormat="1" ht="89.25" customHeight="1" x14ac:dyDescent="0.3">
      <c r="A1384" s="13">
        <v>1345</v>
      </c>
      <c r="B1384" s="376"/>
      <c r="C1384" s="55" t="s">
        <v>529</v>
      </c>
      <c r="D1384" s="56" t="s">
        <v>568</v>
      </c>
      <c r="E1384" s="425"/>
      <c r="F1384" s="425"/>
      <c r="G1384" s="503"/>
      <c r="H1384" s="391"/>
      <c r="I1384" s="391"/>
      <c r="J1384" s="392"/>
      <c r="K1384" s="425"/>
      <c r="L1384" s="51">
        <v>23200000</v>
      </c>
      <c r="M1384" s="51">
        <v>23200000</v>
      </c>
      <c r="N1384" s="51">
        <v>23200000</v>
      </c>
      <c r="O1384" s="51">
        <v>23200000</v>
      </c>
      <c r="P1384" s="51">
        <v>23200000</v>
      </c>
      <c r="Q1384" s="51">
        <v>23200000</v>
      </c>
      <c r="R1384" s="51">
        <v>23200000</v>
      </c>
      <c r="S1384" s="51">
        <v>23200000</v>
      </c>
      <c r="T1384" s="51">
        <v>23200000</v>
      </c>
    </row>
    <row r="1385" spans="1:20" s="10" customFormat="1" ht="89.25" customHeight="1" x14ac:dyDescent="0.3">
      <c r="A1385" s="13">
        <v>1346</v>
      </c>
      <c r="B1385" s="376"/>
      <c r="C1385" s="55" t="s">
        <v>530</v>
      </c>
      <c r="D1385" s="56" t="s">
        <v>568</v>
      </c>
      <c r="E1385" s="425"/>
      <c r="F1385" s="425"/>
      <c r="G1385" s="503"/>
      <c r="H1385" s="391"/>
      <c r="I1385" s="391"/>
      <c r="J1385" s="392"/>
      <c r="K1385" s="425"/>
      <c r="L1385" s="51">
        <v>24800000</v>
      </c>
      <c r="M1385" s="51">
        <v>24800000</v>
      </c>
      <c r="N1385" s="51">
        <v>24800000</v>
      </c>
      <c r="O1385" s="51">
        <v>24800000</v>
      </c>
      <c r="P1385" s="51">
        <v>24800000</v>
      </c>
      <c r="Q1385" s="51">
        <v>24800000</v>
      </c>
      <c r="R1385" s="51">
        <v>24800000</v>
      </c>
      <c r="S1385" s="51">
        <v>24800000</v>
      </c>
      <c r="T1385" s="51">
        <v>24800000</v>
      </c>
    </row>
    <row r="1386" spans="1:20" s="10" customFormat="1" ht="81" customHeight="1" x14ac:dyDescent="0.3">
      <c r="A1386" s="13">
        <v>1347</v>
      </c>
      <c r="B1386" s="376"/>
      <c r="C1386" s="55" t="s">
        <v>531</v>
      </c>
      <c r="D1386" s="56" t="s">
        <v>568</v>
      </c>
      <c r="E1386" s="425"/>
      <c r="F1386" s="425"/>
      <c r="G1386" s="503"/>
      <c r="H1386" s="391"/>
      <c r="I1386" s="391"/>
      <c r="J1386" s="392"/>
      <c r="K1386" s="425"/>
      <c r="L1386" s="51">
        <v>26200000</v>
      </c>
      <c r="M1386" s="51">
        <v>26200000</v>
      </c>
      <c r="N1386" s="51">
        <v>26200000</v>
      </c>
      <c r="O1386" s="51">
        <v>26200000</v>
      </c>
      <c r="P1386" s="51">
        <v>26200000</v>
      </c>
      <c r="Q1386" s="51">
        <v>26200000</v>
      </c>
      <c r="R1386" s="51">
        <v>26200000</v>
      </c>
      <c r="S1386" s="51">
        <v>26200000</v>
      </c>
      <c r="T1386" s="51">
        <v>26200000</v>
      </c>
    </row>
    <row r="1387" spans="1:20" s="10" customFormat="1" ht="81" customHeight="1" x14ac:dyDescent="0.3">
      <c r="A1387" s="13">
        <v>1348</v>
      </c>
      <c r="B1387" s="376"/>
      <c r="C1387" s="55" t="s">
        <v>3097</v>
      </c>
      <c r="D1387" s="56" t="s">
        <v>568</v>
      </c>
      <c r="E1387" s="477" t="s">
        <v>3098</v>
      </c>
      <c r="F1387" s="65"/>
      <c r="G1387" s="503"/>
      <c r="H1387" s="391"/>
      <c r="I1387" s="54"/>
      <c r="J1387" s="392"/>
      <c r="K1387" s="425"/>
      <c r="L1387" s="51">
        <v>5700000</v>
      </c>
      <c r="M1387" s="51">
        <v>5700000</v>
      </c>
      <c r="N1387" s="51">
        <v>5700000</v>
      </c>
      <c r="O1387" s="51">
        <v>5700000</v>
      </c>
      <c r="P1387" s="51">
        <v>5700000</v>
      </c>
      <c r="Q1387" s="51">
        <v>5700000</v>
      </c>
      <c r="R1387" s="51">
        <v>5700000</v>
      </c>
      <c r="S1387" s="51">
        <v>5700000</v>
      </c>
      <c r="T1387" s="51">
        <v>5700000</v>
      </c>
    </row>
    <row r="1388" spans="1:20" s="10" customFormat="1" ht="81" customHeight="1" x14ac:dyDescent="0.3">
      <c r="A1388" s="13">
        <v>1349</v>
      </c>
      <c r="B1388" s="376"/>
      <c r="C1388" s="55" t="s">
        <v>3099</v>
      </c>
      <c r="D1388" s="56" t="s">
        <v>568</v>
      </c>
      <c r="E1388" s="478"/>
      <c r="F1388" s="65"/>
      <c r="G1388" s="503"/>
      <c r="H1388" s="391"/>
      <c r="I1388" s="54"/>
      <c r="J1388" s="392"/>
      <c r="K1388" s="425"/>
      <c r="L1388" s="51">
        <v>5850000</v>
      </c>
      <c r="M1388" s="51">
        <v>5850000</v>
      </c>
      <c r="N1388" s="51">
        <v>5850000</v>
      </c>
      <c r="O1388" s="51">
        <v>5850000</v>
      </c>
      <c r="P1388" s="51">
        <v>5850000</v>
      </c>
      <c r="Q1388" s="51">
        <v>5850000</v>
      </c>
      <c r="R1388" s="51">
        <v>5850000</v>
      </c>
      <c r="S1388" s="51">
        <v>5850000</v>
      </c>
      <c r="T1388" s="51">
        <v>5850000</v>
      </c>
    </row>
    <row r="1389" spans="1:20" s="10" customFormat="1" ht="81" customHeight="1" x14ac:dyDescent="0.3">
      <c r="A1389" s="13">
        <v>1350</v>
      </c>
      <c r="B1389" s="376"/>
      <c r="C1389" s="55" t="s">
        <v>3100</v>
      </c>
      <c r="D1389" s="56" t="s">
        <v>568</v>
      </c>
      <c r="E1389" s="478"/>
      <c r="F1389" s="65"/>
      <c r="G1389" s="503"/>
      <c r="H1389" s="391"/>
      <c r="I1389" s="54"/>
      <c r="J1389" s="392"/>
      <c r="K1389" s="425"/>
      <c r="L1389" s="51">
        <v>6280000</v>
      </c>
      <c r="M1389" s="51">
        <v>6280000</v>
      </c>
      <c r="N1389" s="51">
        <v>6280000</v>
      </c>
      <c r="O1389" s="51">
        <v>6280000</v>
      </c>
      <c r="P1389" s="51">
        <v>6280000</v>
      </c>
      <c r="Q1389" s="51">
        <v>6280000</v>
      </c>
      <c r="R1389" s="51">
        <v>6280000</v>
      </c>
      <c r="S1389" s="51">
        <v>6280000</v>
      </c>
      <c r="T1389" s="51">
        <v>6280000</v>
      </c>
    </row>
    <row r="1390" spans="1:20" s="10" customFormat="1" ht="81" customHeight="1" x14ac:dyDescent="0.3">
      <c r="A1390" s="13">
        <v>1351</v>
      </c>
      <c r="B1390" s="376"/>
      <c r="C1390" s="55" t="s">
        <v>3101</v>
      </c>
      <c r="D1390" s="56" t="s">
        <v>568</v>
      </c>
      <c r="E1390" s="478"/>
      <c r="F1390" s="65"/>
      <c r="G1390" s="503"/>
      <c r="H1390" s="391"/>
      <c r="I1390" s="54"/>
      <c r="J1390" s="392"/>
      <c r="K1390" s="425"/>
      <c r="L1390" s="51">
        <v>6380000</v>
      </c>
      <c r="M1390" s="51">
        <v>6380000</v>
      </c>
      <c r="N1390" s="51">
        <v>6380000</v>
      </c>
      <c r="O1390" s="51">
        <v>6380000</v>
      </c>
      <c r="P1390" s="51">
        <v>6380000</v>
      </c>
      <c r="Q1390" s="51">
        <v>6380000</v>
      </c>
      <c r="R1390" s="51">
        <v>6380000</v>
      </c>
      <c r="S1390" s="51">
        <v>6380000</v>
      </c>
      <c r="T1390" s="51">
        <v>6380000</v>
      </c>
    </row>
    <row r="1391" spans="1:20" s="10" customFormat="1" ht="81" customHeight="1" x14ac:dyDescent="0.3">
      <c r="A1391" s="13">
        <v>1352</v>
      </c>
      <c r="B1391" s="376"/>
      <c r="C1391" s="55" t="s">
        <v>3102</v>
      </c>
      <c r="D1391" s="56" t="s">
        <v>568</v>
      </c>
      <c r="E1391" s="478"/>
      <c r="F1391" s="65"/>
      <c r="G1391" s="503"/>
      <c r="H1391" s="391"/>
      <c r="I1391" s="54"/>
      <c r="J1391" s="392"/>
      <c r="K1391" s="425"/>
      <c r="L1391" s="51">
        <v>6580000</v>
      </c>
      <c r="M1391" s="51">
        <v>6580000</v>
      </c>
      <c r="N1391" s="51">
        <v>6580000</v>
      </c>
      <c r="O1391" s="51">
        <v>6580000</v>
      </c>
      <c r="P1391" s="51">
        <v>6580000</v>
      </c>
      <c r="Q1391" s="51">
        <v>6580000</v>
      </c>
      <c r="R1391" s="51">
        <v>6580000</v>
      </c>
      <c r="S1391" s="51">
        <v>6580000</v>
      </c>
      <c r="T1391" s="51">
        <v>6580000</v>
      </c>
    </row>
    <row r="1392" spans="1:20" s="10" customFormat="1" ht="81" customHeight="1" x14ac:dyDescent="0.3">
      <c r="A1392" s="13">
        <v>1353</v>
      </c>
      <c r="B1392" s="376"/>
      <c r="C1392" s="55" t="s">
        <v>3103</v>
      </c>
      <c r="D1392" s="56" t="s">
        <v>568</v>
      </c>
      <c r="E1392" s="478"/>
      <c r="F1392" s="65"/>
      <c r="G1392" s="503"/>
      <c r="H1392" s="391"/>
      <c r="I1392" s="54"/>
      <c r="J1392" s="392"/>
      <c r="K1392" s="425"/>
      <c r="L1392" s="51">
        <v>6680000</v>
      </c>
      <c r="M1392" s="51">
        <v>6680000</v>
      </c>
      <c r="N1392" s="51">
        <v>6680000</v>
      </c>
      <c r="O1392" s="51">
        <v>6680000</v>
      </c>
      <c r="P1392" s="51">
        <v>6680000</v>
      </c>
      <c r="Q1392" s="51">
        <v>6680000</v>
      </c>
      <c r="R1392" s="51">
        <v>6680000</v>
      </c>
      <c r="S1392" s="51">
        <v>6680000</v>
      </c>
      <c r="T1392" s="51">
        <v>6680000</v>
      </c>
    </row>
    <row r="1393" spans="1:20" s="10" customFormat="1" ht="81" customHeight="1" x14ac:dyDescent="0.3">
      <c r="A1393" s="13">
        <v>1354</v>
      </c>
      <c r="B1393" s="376"/>
      <c r="C1393" s="55" t="s">
        <v>3104</v>
      </c>
      <c r="D1393" s="56" t="s">
        <v>568</v>
      </c>
      <c r="E1393" s="478"/>
      <c r="F1393" s="65"/>
      <c r="G1393" s="503"/>
      <c r="H1393" s="391"/>
      <c r="I1393" s="54"/>
      <c r="J1393" s="392"/>
      <c r="K1393" s="425"/>
      <c r="L1393" s="51">
        <v>6800000</v>
      </c>
      <c r="M1393" s="51">
        <v>6800000</v>
      </c>
      <c r="N1393" s="51">
        <v>6800000</v>
      </c>
      <c r="O1393" s="51">
        <v>6800000</v>
      </c>
      <c r="P1393" s="51">
        <v>6800000</v>
      </c>
      <c r="Q1393" s="51">
        <v>6800000</v>
      </c>
      <c r="R1393" s="51">
        <v>6800000</v>
      </c>
      <c r="S1393" s="51">
        <v>6800000</v>
      </c>
      <c r="T1393" s="51">
        <v>6800000</v>
      </c>
    </row>
    <row r="1394" spans="1:20" s="10" customFormat="1" ht="136.5" customHeight="1" x14ac:dyDescent="0.3">
      <c r="A1394" s="13">
        <v>1355</v>
      </c>
      <c r="B1394" s="376"/>
      <c r="C1394" s="55" t="s">
        <v>3105</v>
      </c>
      <c r="D1394" s="56" t="s">
        <v>568</v>
      </c>
      <c r="E1394" s="478"/>
      <c r="F1394" s="65"/>
      <c r="G1394" s="503"/>
      <c r="H1394" s="391"/>
      <c r="I1394" s="54"/>
      <c r="J1394" s="392"/>
      <c r="K1394" s="425"/>
      <c r="L1394" s="51">
        <v>7380000</v>
      </c>
      <c r="M1394" s="51">
        <v>7380000</v>
      </c>
      <c r="N1394" s="51">
        <v>7380000</v>
      </c>
      <c r="O1394" s="51">
        <v>7380000</v>
      </c>
      <c r="P1394" s="51">
        <v>7380000</v>
      </c>
      <c r="Q1394" s="51">
        <v>7380000</v>
      </c>
      <c r="R1394" s="51">
        <v>7380000</v>
      </c>
      <c r="S1394" s="51">
        <v>7380000</v>
      </c>
      <c r="T1394" s="51">
        <v>7380000</v>
      </c>
    </row>
    <row r="1395" spans="1:20" s="10" customFormat="1" ht="136.5" customHeight="1" x14ac:dyDescent="0.3">
      <c r="A1395" s="13">
        <v>1356</v>
      </c>
      <c r="B1395" s="376"/>
      <c r="C1395" s="55" t="s">
        <v>3106</v>
      </c>
      <c r="D1395" s="56" t="s">
        <v>568</v>
      </c>
      <c r="E1395" s="479"/>
      <c r="F1395" s="65"/>
      <c r="G1395" s="503"/>
      <c r="H1395" s="391"/>
      <c r="I1395" s="54"/>
      <c r="J1395" s="392"/>
      <c r="K1395" s="425"/>
      <c r="L1395" s="51">
        <v>8000000</v>
      </c>
      <c r="M1395" s="51">
        <v>8000000</v>
      </c>
      <c r="N1395" s="51">
        <v>8000000</v>
      </c>
      <c r="O1395" s="51">
        <v>8000000</v>
      </c>
      <c r="P1395" s="51">
        <v>8000000</v>
      </c>
      <c r="Q1395" s="51">
        <v>8000000</v>
      </c>
      <c r="R1395" s="51">
        <v>8000000</v>
      </c>
      <c r="S1395" s="51">
        <v>8000000</v>
      </c>
      <c r="T1395" s="51">
        <v>8000000</v>
      </c>
    </row>
    <row r="1396" spans="1:20" s="10" customFormat="1" ht="136.5" customHeight="1" x14ac:dyDescent="0.3">
      <c r="A1396" s="13">
        <v>1357</v>
      </c>
      <c r="B1396" s="376"/>
      <c r="C1396" s="55" t="s">
        <v>2854</v>
      </c>
      <c r="D1396" s="55" t="s">
        <v>2846</v>
      </c>
      <c r="E1396" s="425" t="s">
        <v>3107</v>
      </c>
      <c r="F1396" s="425" t="s">
        <v>477</v>
      </c>
      <c r="G1396" s="503"/>
      <c r="H1396" s="391"/>
      <c r="I1396" s="391" t="s">
        <v>478</v>
      </c>
      <c r="J1396" s="392"/>
      <c r="K1396" s="425"/>
      <c r="L1396" s="51">
        <v>6380000</v>
      </c>
      <c r="M1396" s="51">
        <v>6380000</v>
      </c>
      <c r="N1396" s="51">
        <v>6380000</v>
      </c>
      <c r="O1396" s="51">
        <v>6380000</v>
      </c>
      <c r="P1396" s="51">
        <v>6380000</v>
      </c>
      <c r="Q1396" s="51">
        <v>6380000</v>
      </c>
      <c r="R1396" s="51">
        <v>6380000</v>
      </c>
      <c r="S1396" s="51">
        <v>6380000</v>
      </c>
      <c r="T1396" s="51">
        <v>6380000</v>
      </c>
    </row>
    <row r="1397" spans="1:20" s="10" customFormat="1" ht="136.5" customHeight="1" x14ac:dyDescent="0.3">
      <c r="A1397" s="13">
        <v>1358</v>
      </c>
      <c r="B1397" s="376"/>
      <c r="C1397" s="55" t="s">
        <v>2855</v>
      </c>
      <c r="D1397" s="55" t="s">
        <v>2846</v>
      </c>
      <c r="E1397" s="425"/>
      <c r="F1397" s="425"/>
      <c r="G1397" s="503"/>
      <c r="H1397" s="391"/>
      <c r="I1397" s="391"/>
      <c r="J1397" s="392"/>
      <c r="K1397" s="425"/>
      <c r="L1397" s="51">
        <v>7200000</v>
      </c>
      <c r="M1397" s="51">
        <v>7200000</v>
      </c>
      <c r="N1397" s="51">
        <v>7200000</v>
      </c>
      <c r="O1397" s="51">
        <v>7200000</v>
      </c>
      <c r="P1397" s="51">
        <v>7200000</v>
      </c>
      <c r="Q1397" s="51">
        <v>7200000</v>
      </c>
      <c r="R1397" s="51">
        <v>7200000</v>
      </c>
      <c r="S1397" s="51">
        <v>7200000</v>
      </c>
      <c r="T1397" s="51">
        <v>7200000</v>
      </c>
    </row>
    <row r="1398" spans="1:20" s="10" customFormat="1" ht="132.75" customHeight="1" x14ac:dyDescent="0.3">
      <c r="A1398" s="13">
        <v>1359</v>
      </c>
      <c r="B1398" s="376"/>
      <c r="C1398" s="55" t="s">
        <v>532</v>
      </c>
      <c r="D1398" s="56" t="s">
        <v>568</v>
      </c>
      <c r="E1398" s="425"/>
      <c r="F1398" s="425"/>
      <c r="G1398" s="503"/>
      <c r="H1398" s="391"/>
      <c r="I1398" s="391"/>
      <c r="J1398" s="392"/>
      <c r="K1398" s="425"/>
      <c r="L1398" s="51">
        <v>7680000</v>
      </c>
      <c r="M1398" s="51">
        <v>7680000</v>
      </c>
      <c r="N1398" s="51">
        <v>7680000</v>
      </c>
      <c r="O1398" s="51">
        <v>7680000</v>
      </c>
      <c r="P1398" s="51">
        <v>7680000</v>
      </c>
      <c r="Q1398" s="51">
        <v>7680000</v>
      </c>
      <c r="R1398" s="51">
        <v>7680000</v>
      </c>
      <c r="S1398" s="51">
        <v>7680000</v>
      </c>
      <c r="T1398" s="51">
        <v>7680000</v>
      </c>
    </row>
    <row r="1399" spans="1:20" s="10" customFormat="1" ht="132.75" customHeight="1" x14ac:dyDescent="0.3">
      <c r="A1399" s="13">
        <v>1360</v>
      </c>
      <c r="B1399" s="376"/>
      <c r="C1399" s="55" t="s">
        <v>533</v>
      </c>
      <c r="D1399" s="56" t="s">
        <v>568</v>
      </c>
      <c r="E1399" s="425"/>
      <c r="F1399" s="425"/>
      <c r="G1399" s="503"/>
      <c r="H1399" s="391"/>
      <c r="I1399" s="391"/>
      <c r="J1399" s="392"/>
      <c r="K1399" s="425"/>
      <c r="L1399" s="51">
        <v>8400000</v>
      </c>
      <c r="M1399" s="51">
        <v>8400000</v>
      </c>
      <c r="N1399" s="51">
        <v>8400000</v>
      </c>
      <c r="O1399" s="51">
        <v>8400000</v>
      </c>
      <c r="P1399" s="51">
        <v>8400000</v>
      </c>
      <c r="Q1399" s="51">
        <v>8400000</v>
      </c>
      <c r="R1399" s="51">
        <v>8400000</v>
      </c>
      <c r="S1399" s="51">
        <v>8400000</v>
      </c>
      <c r="T1399" s="51">
        <v>8400000</v>
      </c>
    </row>
    <row r="1400" spans="1:20" s="10" customFormat="1" ht="132.75" customHeight="1" x14ac:dyDescent="0.3">
      <c r="A1400" s="13">
        <v>1361</v>
      </c>
      <c r="B1400" s="376"/>
      <c r="C1400" s="55" t="s">
        <v>536</v>
      </c>
      <c r="D1400" s="56" t="s">
        <v>568</v>
      </c>
      <c r="E1400" s="425"/>
      <c r="F1400" s="425"/>
      <c r="G1400" s="503"/>
      <c r="H1400" s="391"/>
      <c r="I1400" s="391"/>
      <c r="J1400" s="392"/>
      <c r="K1400" s="425"/>
      <c r="L1400" s="51">
        <v>6860000</v>
      </c>
      <c r="M1400" s="51">
        <v>6860000</v>
      </c>
      <c r="N1400" s="51">
        <v>6860000</v>
      </c>
      <c r="O1400" s="51">
        <v>6860000</v>
      </c>
      <c r="P1400" s="51">
        <v>6860000</v>
      </c>
      <c r="Q1400" s="51">
        <v>6860000</v>
      </c>
      <c r="R1400" s="51">
        <v>6860000</v>
      </c>
      <c r="S1400" s="51">
        <v>6860000</v>
      </c>
      <c r="T1400" s="51">
        <v>6860000</v>
      </c>
    </row>
    <row r="1401" spans="1:20" s="10" customFormat="1" ht="132.75" customHeight="1" x14ac:dyDescent="0.3">
      <c r="A1401" s="13">
        <v>1362</v>
      </c>
      <c r="B1401" s="376"/>
      <c r="C1401" s="55" t="s">
        <v>537</v>
      </c>
      <c r="D1401" s="56" t="s">
        <v>568</v>
      </c>
      <c r="E1401" s="425"/>
      <c r="F1401" s="425"/>
      <c r="G1401" s="503"/>
      <c r="H1401" s="391"/>
      <c r="I1401" s="391"/>
      <c r="J1401" s="392"/>
      <c r="K1401" s="425"/>
      <c r="L1401" s="51">
        <v>7470000</v>
      </c>
      <c r="M1401" s="51">
        <v>7470000</v>
      </c>
      <c r="N1401" s="51">
        <v>7470000</v>
      </c>
      <c r="O1401" s="51">
        <v>7470000</v>
      </c>
      <c r="P1401" s="51">
        <v>7470000</v>
      </c>
      <c r="Q1401" s="51">
        <v>7470000</v>
      </c>
      <c r="R1401" s="51">
        <v>7470000</v>
      </c>
      <c r="S1401" s="51">
        <v>7470000</v>
      </c>
      <c r="T1401" s="51">
        <v>7470000</v>
      </c>
    </row>
    <row r="1402" spans="1:20" s="10" customFormat="1" ht="135" customHeight="1" x14ac:dyDescent="0.3">
      <c r="A1402" s="13">
        <v>1363</v>
      </c>
      <c r="B1402" s="376"/>
      <c r="C1402" s="55" t="s">
        <v>538</v>
      </c>
      <c r="D1402" s="56" t="s">
        <v>568</v>
      </c>
      <c r="E1402" s="425"/>
      <c r="F1402" s="425"/>
      <c r="G1402" s="503"/>
      <c r="H1402" s="391"/>
      <c r="I1402" s="391"/>
      <c r="J1402" s="392"/>
      <c r="K1402" s="425"/>
      <c r="L1402" s="51">
        <v>7020000</v>
      </c>
      <c r="M1402" s="51">
        <v>7020000</v>
      </c>
      <c r="N1402" s="51">
        <v>7020000</v>
      </c>
      <c r="O1402" s="51">
        <v>7020000</v>
      </c>
      <c r="P1402" s="51">
        <v>7020000</v>
      </c>
      <c r="Q1402" s="51">
        <v>7020000</v>
      </c>
      <c r="R1402" s="51">
        <v>7020000</v>
      </c>
      <c r="S1402" s="51">
        <v>7020000</v>
      </c>
      <c r="T1402" s="51">
        <v>7020000</v>
      </c>
    </row>
    <row r="1403" spans="1:20" s="10" customFormat="1" ht="149.25" customHeight="1" x14ac:dyDescent="0.3">
      <c r="A1403" s="13">
        <v>1364</v>
      </c>
      <c r="B1403" s="376"/>
      <c r="C1403" s="55" t="s">
        <v>539</v>
      </c>
      <c r="D1403" s="56" t="s">
        <v>568</v>
      </c>
      <c r="E1403" s="425"/>
      <c r="F1403" s="425"/>
      <c r="G1403" s="503"/>
      <c r="H1403" s="391"/>
      <c r="I1403" s="391"/>
      <c r="J1403" s="392"/>
      <c r="K1403" s="425"/>
      <c r="L1403" s="51">
        <v>7650000</v>
      </c>
      <c r="M1403" s="51">
        <v>7650000</v>
      </c>
      <c r="N1403" s="51">
        <v>7650000</v>
      </c>
      <c r="O1403" s="51">
        <v>7650000</v>
      </c>
      <c r="P1403" s="51">
        <v>7650000</v>
      </c>
      <c r="Q1403" s="51">
        <v>7650000</v>
      </c>
      <c r="R1403" s="51">
        <v>7650000</v>
      </c>
      <c r="S1403" s="51">
        <v>7650000</v>
      </c>
      <c r="T1403" s="51">
        <v>7650000</v>
      </c>
    </row>
    <row r="1404" spans="1:20" s="10" customFormat="1" ht="65.099999999999994" customHeight="1" x14ac:dyDescent="0.3">
      <c r="A1404" s="13">
        <v>1365</v>
      </c>
      <c r="B1404" s="376"/>
      <c r="C1404" s="55" t="s">
        <v>541</v>
      </c>
      <c r="D1404" s="56" t="s">
        <v>568</v>
      </c>
      <c r="E1404" s="392"/>
      <c r="F1404" s="425" t="s">
        <v>477</v>
      </c>
      <c r="G1404" s="503"/>
      <c r="H1404" s="391"/>
      <c r="I1404" s="391"/>
      <c r="J1404" s="392"/>
      <c r="K1404" s="425"/>
      <c r="L1404" s="51">
        <v>3170000</v>
      </c>
      <c r="M1404" s="51">
        <v>3170000</v>
      </c>
      <c r="N1404" s="51">
        <v>3170000</v>
      </c>
      <c r="O1404" s="51">
        <v>3170000</v>
      </c>
      <c r="P1404" s="51">
        <v>3170000</v>
      </c>
      <c r="Q1404" s="51">
        <v>3170000</v>
      </c>
      <c r="R1404" s="51">
        <v>3170000</v>
      </c>
      <c r="S1404" s="51">
        <v>3170000</v>
      </c>
      <c r="T1404" s="51">
        <v>3170000</v>
      </c>
    </row>
    <row r="1405" spans="1:20" s="10" customFormat="1" ht="65.099999999999994" customHeight="1" x14ac:dyDescent="0.3">
      <c r="A1405" s="13">
        <v>1366</v>
      </c>
      <c r="B1405" s="376"/>
      <c r="C1405" s="55" t="s">
        <v>542</v>
      </c>
      <c r="D1405" s="56" t="s">
        <v>568</v>
      </c>
      <c r="E1405" s="392"/>
      <c r="F1405" s="425"/>
      <c r="G1405" s="503"/>
      <c r="H1405" s="391"/>
      <c r="I1405" s="391"/>
      <c r="J1405" s="392"/>
      <c r="K1405" s="425"/>
      <c r="L1405" s="51">
        <v>3230000</v>
      </c>
      <c r="M1405" s="51">
        <v>3230000</v>
      </c>
      <c r="N1405" s="51">
        <v>3230000</v>
      </c>
      <c r="O1405" s="51">
        <v>3230000</v>
      </c>
      <c r="P1405" s="51">
        <v>3230000</v>
      </c>
      <c r="Q1405" s="51">
        <v>3230000</v>
      </c>
      <c r="R1405" s="51">
        <v>3230000</v>
      </c>
      <c r="S1405" s="51">
        <v>3230000</v>
      </c>
      <c r="T1405" s="51">
        <v>3230000</v>
      </c>
    </row>
    <row r="1406" spans="1:20" s="10" customFormat="1" ht="65.099999999999994" customHeight="1" x14ac:dyDescent="0.3">
      <c r="A1406" s="13">
        <v>1367</v>
      </c>
      <c r="B1406" s="376"/>
      <c r="C1406" s="55" t="s">
        <v>544</v>
      </c>
      <c r="D1406" s="56" t="s">
        <v>1230</v>
      </c>
      <c r="E1406" s="426" t="s">
        <v>545</v>
      </c>
      <c r="F1406" s="477" t="s">
        <v>3108</v>
      </c>
      <c r="G1406" s="503"/>
      <c r="H1406" s="391"/>
      <c r="I1406" s="373" t="s">
        <v>478</v>
      </c>
      <c r="J1406" s="392"/>
      <c r="K1406" s="425"/>
      <c r="L1406" s="51">
        <v>66300000</v>
      </c>
      <c r="M1406" s="51">
        <v>66300000</v>
      </c>
      <c r="N1406" s="51">
        <v>66300000</v>
      </c>
      <c r="O1406" s="51">
        <v>66300000</v>
      </c>
      <c r="P1406" s="51">
        <v>66300000</v>
      </c>
      <c r="Q1406" s="51">
        <v>66300000</v>
      </c>
      <c r="R1406" s="51">
        <v>66300000</v>
      </c>
      <c r="S1406" s="51">
        <v>66300000</v>
      </c>
      <c r="T1406" s="51">
        <v>66300000</v>
      </c>
    </row>
    <row r="1407" spans="1:20" s="10" customFormat="1" ht="65.099999999999994" customHeight="1" x14ac:dyDescent="0.3">
      <c r="A1407" s="13">
        <v>1368</v>
      </c>
      <c r="B1407" s="376"/>
      <c r="C1407" s="55" t="s">
        <v>546</v>
      </c>
      <c r="D1407" s="56" t="s">
        <v>1230</v>
      </c>
      <c r="E1407" s="426"/>
      <c r="F1407" s="478"/>
      <c r="G1407" s="503"/>
      <c r="H1407" s="391"/>
      <c r="I1407" s="373"/>
      <c r="J1407" s="392"/>
      <c r="K1407" s="425"/>
      <c r="L1407" s="51">
        <v>69500000</v>
      </c>
      <c r="M1407" s="51">
        <v>69500000</v>
      </c>
      <c r="N1407" s="51">
        <v>69500000</v>
      </c>
      <c r="O1407" s="51">
        <v>69500000</v>
      </c>
      <c r="P1407" s="51">
        <v>69500000</v>
      </c>
      <c r="Q1407" s="51">
        <v>69500000</v>
      </c>
      <c r="R1407" s="51">
        <v>69500000</v>
      </c>
      <c r="S1407" s="51">
        <v>69500000</v>
      </c>
      <c r="T1407" s="51">
        <v>69500000</v>
      </c>
    </row>
    <row r="1408" spans="1:20" s="10" customFormat="1" ht="87.75" customHeight="1" x14ac:dyDescent="0.3">
      <c r="A1408" s="13">
        <v>1369</v>
      </c>
      <c r="B1408" s="376"/>
      <c r="C1408" s="55" t="s">
        <v>547</v>
      </c>
      <c r="D1408" s="56" t="s">
        <v>1230</v>
      </c>
      <c r="E1408" s="426"/>
      <c r="F1408" s="478"/>
      <c r="G1408" s="503"/>
      <c r="H1408" s="391"/>
      <c r="I1408" s="373"/>
      <c r="J1408" s="392"/>
      <c r="K1408" s="425"/>
      <c r="L1408" s="51">
        <v>71500000</v>
      </c>
      <c r="M1408" s="51">
        <v>71500000</v>
      </c>
      <c r="N1408" s="51">
        <v>71500000</v>
      </c>
      <c r="O1408" s="51">
        <v>71500000</v>
      </c>
      <c r="P1408" s="51">
        <v>71500000</v>
      </c>
      <c r="Q1408" s="51">
        <v>71500000</v>
      </c>
      <c r="R1408" s="51">
        <v>71500000</v>
      </c>
      <c r="S1408" s="51">
        <v>71500000</v>
      </c>
      <c r="T1408" s="51">
        <v>71500000</v>
      </c>
    </row>
    <row r="1409" spans="1:20" s="10" customFormat="1" ht="231" customHeight="1" x14ac:dyDescent="0.3">
      <c r="A1409" s="13">
        <v>1370</v>
      </c>
      <c r="B1409" s="376"/>
      <c r="C1409" s="55" t="s">
        <v>548</v>
      </c>
      <c r="D1409" s="56" t="s">
        <v>1230</v>
      </c>
      <c r="E1409" s="426"/>
      <c r="F1409" s="479"/>
      <c r="G1409" s="503"/>
      <c r="H1409" s="391"/>
      <c r="I1409" s="373"/>
      <c r="J1409" s="392"/>
      <c r="K1409" s="425"/>
      <c r="L1409" s="51">
        <v>79200000</v>
      </c>
      <c r="M1409" s="51">
        <v>79200000</v>
      </c>
      <c r="N1409" s="51">
        <v>79200000</v>
      </c>
      <c r="O1409" s="51">
        <v>79200000</v>
      </c>
      <c r="P1409" s="51">
        <v>79200000</v>
      </c>
      <c r="Q1409" s="51">
        <v>79200000</v>
      </c>
      <c r="R1409" s="51">
        <v>79200000</v>
      </c>
      <c r="S1409" s="51">
        <v>79200000</v>
      </c>
      <c r="T1409" s="51">
        <v>79200000</v>
      </c>
    </row>
    <row r="1410" spans="1:20" s="10" customFormat="1" ht="167.25" customHeight="1" x14ac:dyDescent="0.3">
      <c r="A1410" s="13">
        <v>1371</v>
      </c>
      <c r="B1410" s="376"/>
      <c r="C1410" s="55" t="s">
        <v>549</v>
      </c>
      <c r="D1410" s="56" t="s">
        <v>568</v>
      </c>
      <c r="E1410" s="87" t="s">
        <v>550</v>
      </c>
      <c r="F1410" s="65"/>
      <c r="G1410" s="503"/>
      <c r="H1410" s="391"/>
      <c r="I1410" s="373"/>
      <c r="J1410" s="392"/>
      <c r="K1410" s="425"/>
      <c r="L1410" s="51">
        <v>2440000</v>
      </c>
      <c r="M1410" s="51">
        <v>2440000</v>
      </c>
      <c r="N1410" s="51">
        <v>2440000</v>
      </c>
      <c r="O1410" s="51">
        <v>2440000</v>
      </c>
      <c r="P1410" s="51">
        <v>2440000</v>
      </c>
      <c r="Q1410" s="51">
        <v>2440000</v>
      </c>
      <c r="R1410" s="51">
        <v>2440000</v>
      </c>
      <c r="S1410" s="51">
        <v>2440000</v>
      </c>
      <c r="T1410" s="51">
        <v>2440000</v>
      </c>
    </row>
    <row r="1411" spans="1:20" s="10" customFormat="1" ht="132" customHeight="1" x14ac:dyDescent="0.3">
      <c r="A1411" s="13">
        <v>1372</v>
      </c>
      <c r="B1411" s="376"/>
      <c r="C1411" s="55" t="s">
        <v>551</v>
      </c>
      <c r="D1411" s="56" t="s">
        <v>568</v>
      </c>
      <c r="E1411" s="87" t="s">
        <v>552</v>
      </c>
      <c r="F1411" s="65"/>
      <c r="G1411" s="503"/>
      <c r="H1411" s="391"/>
      <c r="I1411" s="373"/>
      <c r="J1411" s="392"/>
      <c r="K1411" s="425"/>
      <c r="L1411" s="51">
        <v>41200000</v>
      </c>
      <c r="M1411" s="51">
        <v>41200000</v>
      </c>
      <c r="N1411" s="51">
        <v>41200000</v>
      </c>
      <c r="O1411" s="51">
        <v>41200000</v>
      </c>
      <c r="P1411" s="51">
        <v>41200000</v>
      </c>
      <c r="Q1411" s="51">
        <v>41200000</v>
      </c>
      <c r="R1411" s="51">
        <v>41200000</v>
      </c>
      <c r="S1411" s="51">
        <v>41200000</v>
      </c>
      <c r="T1411" s="51">
        <v>41200000</v>
      </c>
    </row>
    <row r="1412" spans="1:20" s="10" customFormat="1" ht="112.5" customHeight="1" x14ac:dyDescent="0.3">
      <c r="A1412" s="13">
        <v>1373</v>
      </c>
      <c r="B1412" s="376"/>
      <c r="C1412" s="55" t="s">
        <v>553</v>
      </c>
      <c r="D1412" s="56" t="s">
        <v>568</v>
      </c>
      <c r="E1412" s="54"/>
      <c r="F1412" s="65"/>
      <c r="G1412" s="503"/>
      <c r="H1412" s="391"/>
      <c r="I1412" s="373"/>
      <c r="J1412" s="392"/>
      <c r="K1412" s="425"/>
      <c r="L1412" s="51">
        <v>250000</v>
      </c>
      <c r="M1412" s="51">
        <v>250000</v>
      </c>
      <c r="N1412" s="51">
        <v>250000</v>
      </c>
      <c r="O1412" s="51">
        <v>250000</v>
      </c>
      <c r="P1412" s="51">
        <v>250000</v>
      </c>
      <c r="Q1412" s="51">
        <v>250000</v>
      </c>
      <c r="R1412" s="51">
        <v>250000</v>
      </c>
      <c r="S1412" s="51">
        <v>250000</v>
      </c>
      <c r="T1412" s="51">
        <v>250000</v>
      </c>
    </row>
    <row r="1413" spans="1:20" s="10" customFormat="1" ht="134.25" customHeight="1" x14ac:dyDescent="0.3">
      <c r="A1413" s="13">
        <v>1374</v>
      </c>
      <c r="B1413" s="376"/>
      <c r="C1413" s="55" t="s">
        <v>557</v>
      </c>
      <c r="D1413" s="56" t="s">
        <v>567</v>
      </c>
      <c r="E1413" s="392" t="s">
        <v>558</v>
      </c>
      <c r="F1413" s="495" t="s">
        <v>3108</v>
      </c>
      <c r="G1413" s="503"/>
      <c r="H1413" s="391"/>
      <c r="I1413" s="373"/>
      <c r="J1413" s="392"/>
      <c r="K1413" s="425"/>
      <c r="L1413" s="51">
        <v>23572727.27272727</v>
      </c>
      <c r="M1413" s="51">
        <v>23572727.27272727</v>
      </c>
      <c r="N1413" s="51">
        <v>23572727.27272727</v>
      </c>
      <c r="O1413" s="51">
        <v>23572727.27272727</v>
      </c>
      <c r="P1413" s="51">
        <v>23572727.27272727</v>
      </c>
      <c r="Q1413" s="51">
        <v>23572727.27272727</v>
      </c>
      <c r="R1413" s="51">
        <v>23572727.27272727</v>
      </c>
      <c r="S1413" s="51">
        <v>23572727.27272727</v>
      </c>
      <c r="T1413" s="51">
        <v>23572727.27272727</v>
      </c>
    </row>
    <row r="1414" spans="1:20" s="10" customFormat="1" ht="134.25" customHeight="1" x14ac:dyDescent="0.3">
      <c r="A1414" s="13"/>
      <c r="B1414" s="376"/>
      <c r="C1414" s="55" t="s">
        <v>559</v>
      </c>
      <c r="D1414" s="56" t="s">
        <v>567</v>
      </c>
      <c r="E1414" s="392"/>
      <c r="F1414" s="496"/>
      <c r="G1414" s="503"/>
      <c r="H1414" s="391"/>
      <c r="I1414" s="373"/>
      <c r="J1414" s="392"/>
      <c r="K1414" s="425"/>
      <c r="L1414" s="51">
        <v>27472727.27272727</v>
      </c>
      <c r="M1414" s="51">
        <v>27472727.27272727</v>
      </c>
      <c r="N1414" s="51">
        <v>27472727.27272727</v>
      </c>
      <c r="O1414" s="51">
        <v>27472727.27272727</v>
      </c>
      <c r="P1414" s="51">
        <v>27472727.27272727</v>
      </c>
      <c r="Q1414" s="51">
        <v>27472727.27272727</v>
      </c>
      <c r="R1414" s="51">
        <v>27472727.27272727</v>
      </c>
      <c r="S1414" s="51">
        <v>27472727.27272727</v>
      </c>
      <c r="T1414" s="51">
        <v>27472727.27272727</v>
      </c>
    </row>
    <row r="1415" spans="1:20" s="10" customFormat="1" ht="134.25" customHeight="1" x14ac:dyDescent="0.3">
      <c r="A1415" s="13"/>
      <c r="B1415" s="376"/>
      <c r="C1415" s="55" t="s">
        <v>560</v>
      </c>
      <c r="D1415" s="56" t="s">
        <v>567</v>
      </c>
      <c r="E1415" s="392"/>
      <c r="F1415" s="496"/>
      <c r="G1415" s="503"/>
      <c r="H1415" s="391"/>
      <c r="I1415" s="373"/>
      <c r="J1415" s="392"/>
      <c r="K1415" s="425"/>
      <c r="L1415" s="51">
        <v>28818181.818181816</v>
      </c>
      <c r="M1415" s="51">
        <v>28818181.818181816</v>
      </c>
      <c r="N1415" s="51">
        <v>28818181.818181816</v>
      </c>
      <c r="O1415" s="51">
        <v>28818181.818181816</v>
      </c>
      <c r="P1415" s="51">
        <v>28818181.818181816</v>
      </c>
      <c r="Q1415" s="51">
        <v>28818181.818181816</v>
      </c>
      <c r="R1415" s="51">
        <v>28818181.818181816</v>
      </c>
      <c r="S1415" s="51">
        <v>28818181.818181816</v>
      </c>
      <c r="T1415" s="51">
        <v>28818181.818181816</v>
      </c>
    </row>
    <row r="1416" spans="1:20" s="10" customFormat="1" ht="134.25" customHeight="1" x14ac:dyDescent="0.3">
      <c r="A1416" s="13"/>
      <c r="B1416" s="376"/>
      <c r="C1416" s="55" t="s">
        <v>561</v>
      </c>
      <c r="D1416" s="56" t="s">
        <v>567</v>
      </c>
      <c r="E1416" s="392"/>
      <c r="F1416" s="497"/>
      <c r="G1416" s="503"/>
      <c r="H1416" s="391"/>
      <c r="I1416" s="373"/>
      <c r="J1416" s="392"/>
      <c r="K1416" s="425"/>
      <c r="L1416" s="51">
        <v>32499999.999999996</v>
      </c>
      <c r="M1416" s="51">
        <v>32499999.999999996</v>
      </c>
      <c r="N1416" s="51">
        <v>32499999.999999996</v>
      </c>
      <c r="O1416" s="51">
        <v>32499999.999999996</v>
      </c>
      <c r="P1416" s="51">
        <v>32499999.999999996</v>
      </c>
      <c r="Q1416" s="51">
        <v>32499999.999999996</v>
      </c>
      <c r="R1416" s="51">
        <v>32499999.999999996</v>
      </c>
      <c r="S1416" s="51">
        <v>32499999.999999996</v>
      </c>
      <c r="T1416" s="51">
        <v>32499999.999999996</v>
      </c>
    </row>
    <row r="1417" spans="1:20" s="10" customFormat="1" ht="134.25" customHeight="1" x14ac:dyDescent="0.3">
      <c r="A1417" s="13"/>
      <c r="B1417" s="376"/>
      <c r="C1417" s="55" t="s">
        <v>3109</v>
      </c>
      <c r="D1417" s="56" t="s">
        <v>1231</v>
      </c>
      <c r="E1417" s="501" t="s">
        <v>3110</v>
      </c>
      <c r="F1417" s="65"/>
      <c r="G1417" s="503"/>
      <c r="H1417" s="391"/>
      <c r="I1417" s="373"/>
      <c r="J1417" s="392"/>
      <c r="K1417" s="425"/>
      <c r="L1417" s="51">
        <v>5100000</v>
      </c>
      <c r="M1417" s="51">
        <v>5100000</v>
      </c>
      <c r="N1417" s="51">
        <v>5100000</v>
      </c>
      <c r="O1417" s="51">
        <v>5100000</v>
      </c>
      <c r="P1417" s="51">
        <v>5100000</v>
      </c>
      <c r="Q1417" s="51">
        <v>5100000</v>
      </c>
      <c r="R1417" s="51">
        <v>5100000</v>
      </c>
      <c r="S1417" s="51">
        <v>5100000</v>
      </c>
      <c r="T1417" s="51">
        <v>5100000</v>
      </c>
    </row>
    <row r="1418" spans="1:20" s="10" customFormat="1" ht="134.25" customHeight="1" x14ac:dyDescent="0.3">
      <c r="A1418" s="13"/>
      <c r="B1418" s="376"/>
      <c r="C1418" s="55" t="s">
        <v>3111</v>
      </c>
      <c r="D1418" s="56" t="s">
        <v>1231</v>
      </c>
      <c r="E1418" s="504"/>
      <c r="F1418" s="65"/>
      <c r="G1418" s="503"/>
      <c r="H1418" s="391"/>
      <c r="I1418" s="373"/>
      <c r="J1418" s="392"/>
      <c r="K1418" s="425"/>
      <c r="L1418" s="51">
        <v>5400000</v>
      </c>
      <c r="M1418" s="51">
        <v>5400000</v>
      </c>
      <c r="N1418" s="51">
        <v>5400000</v>
      </c>
      <c r="O1418" s="51">
        <v>5400000</v>
      </c>
      <c r="P1418" s="51">
        <v>5400000</v>
      </c>
      <c r="Q1418" s="51">
        <v>5400000</v>
      </c>
      <c r="R1418" s="51">
        <v>5400000</v>
      </c>
      <c r="S1418" s="51">
        <v>5400000</v>
      </c>
      <c r="T1418" s="51">
        <v>5400000</v>
      </c>
    </row>
    <row r="1419" spans="1:20" s="10" customFormat="1" ht="134.25" customHeight="1" x14ac:dyDescent="0.3">
      <c r="A1419" s="13"/>
      <c r="B1419" s="376"/>
      <c r="C1419" s="55" t="s">
        <v>3112</v>
      </c>
      <c r="D1419" s="56" t="s">
        <v>1231</v>
      </c>
      <c r="E1419" s="504"/>
      <c r="F1419" s="65"/>
      <c r="G1419" s="503"/>
      <c r="H1419" s="391"/>
      <c r="I1419" s="373"/>
      <c r="J1419" s="392"/>
      <c r="K1419" s="425"/>
      <c r="L1419" s="51">
        <v>8750000</v>
      </c>
      <c r="M1419" s="51">
        <v>8750000</v>
      </c>
      <c r="N1419" s="51">
        <v>8750000</v>
      </c>
      <c r="O1419" s="51">
        <v>8750000</v>
      </c>
      <c r="P1419" s="51">
        <v>8750000</v>
      </c>
      <c r="Q1419" s="51">
        <v>8750000</v>
      </c>
      <c r="R1419" s="51">
        <v>8750000</v>
      </c>
      <c r="S1419" s="51">
        <v>8750000</v>
      </c>
      <c r="T1419" s="51">
        <v>8750000</v>
      </c>
    </row>
    <row r="1420" spans="1:20" s="10" customFormat="1" ht="134.25" customHeight="1" x14ac:dyDescent="0.3">
      <c r="A1420" s="13"/>
      <c r="B1420" s="376"/>
      <c r="C1420" s="55" t="s">
        <v>3113</v>
      </c>
      <c r="D1420" s="56" t="s">
        <v>1231</v>
      </c>
      <c r="E1420" s="504"/>
      <c r="F1420" s="65"/>
      <c r="G1420" s="503"/>
      <c r="H1420" s="391"/>
      <c r="I1420" s="373"/>
      <c r="J1420" s="392"/>
      <c r="K1420" s="425"/>
      <c r="L1420" s="51">
        <v>12900000</v>
      </c>
      <c r="M1420" s="51">
        <v>12900000</v>
      </c>
      <c r="N1420" s="51">
        <v>12900000</v>
      </c>
      <c r="O1420" s="51">
        <v>12900000</v>
      </c>
      <c r="P1420" s="51">
        <v>12900000</v>
      </c>
      <c r="Q1420" s="51">
        <v>12900000</v>
      </c>
      <c r="R1420" s="51">
        <v>12900000</v>
      </c>
      <c r="S1420" s="51">
        <v>12900000</v>
      </c>
      <c r="T1420" s="51">
        <v>12900000</v>
      </c>
    </row>
    <row r="1421" spans="1:20" s="10" customFormat="1" ht="134.25" customHeight="1" x14ac:dyDescent="0.3">
      <c r="A1421" s="13"/>
      <c r="B1421" s="376"/>
      <c r="C1421" s="55" t="s">
        <v>3114</v>
      </c>
      <c r="D1421" s="56" t="s">
        <v>1231</v>
      </c>
      <c r="E1421" s="504"/>
      <c r="F1421" s="65"/>
      <c r="G1421" s="503"/>
      <c r="H1421" s="391"/>
      <c r="I1421" s="373"/>
      <c r="J1421" s="392"/>
      <c r="K1421" s="425"/>
      <c r="L1421" s="51">
        <v>9750000</v>
      </c>
      <c r="M1421" s="51">
        <v>9750000</v>
      </c>
      <c r="N1421" s="51">
        <v>9750000</v>
      </c>
      <c r="O1421" s="51">
        <v>9750000</v>
      </c>
      <c r="P1421" s="51">
        <v>9750000</v>
      </c>
      <c r="Q1421" s="51">
        <v>9750000</v>
      </c>
      <c r="R1421" s="51">
        <v>9750000</v>
      </c>
      <c r="S1421" s="51">
        <v>9750000</v>
      </c>
      <c r="T1421" s="51">
        <v>9750000</v>
      </c>
    </row>
    <row r="1422" spans="1:20" s="10" customFormat="1" ht="134.25" customHeight="1" x14ac:dyDescent="0.3">
      <c r="A1422" s="13"/>
      <c r="B1422" s="376"/>
      <c r="C1422" s="55" t="s">
        <v>3115</v>
      </c>
      <c r="D1422" s="56" t="s">
        <v>1231</v>
      </c>
      <c r="E1422" s="504"/>
      <c r="F1422" s="65"/>
      <c r="G1422" s="503"/>
      <c r="H1422" s="391"/>
      <c r="I1422" s="373"/>
      <c r="J1422" s="392"/>
      <c r="K1422" s="425"/>
      <c r="L1422" s="51">
        <v>9680000</v>
      </c>
      <c r="M1422" s="51">
        <v>9680000</v>
      </c>
      <c r="N1422" s="51">
        <v>9680000</v>
      </c>
      <c r="O1422" s="51">
        <v>9680000</v>
      </c>
      <c r="P1422" s="51">
        <v>9680000</v>
      </c>
      <c r="Q1422" s="51">
        <v>9680000</v>
      </c>
      <c r="R1422" s="51">
        <v>9680000</v>
      </c>
      <c r="S1422" s="51">
        <v>9680000</v>
      </c>
      <c r="T1422" s="51">
        <v>9680000</v>
      </c>
    </row>
    <row r="1423" spans="1:20" s="10" customFormat="1" ht="134.25" customHeight="1" x14ac:dyDescent="0.3">
      <c r="A1423" s="13"/>
      <c r="B1423" s="376"/>
      <c r="C1423" s="55" t="s">
        <v>3116</v>
      </c>
      <c r="D1423" s="56" t="s">
        <v>1231</v>
      </c>
      <c r="E1423" s="504"/>
      <c r="F1423" s="65"/>
      <c r="G1423" s="503"/>
      <c r="H1423" s="391"/>
      <c r="I1423" s="373"/>
      <c r="J1423" s="392"/>
      <c r="K1423" s="425"/>
      <c r="L1423" s="51">
        <v>11100000</v>
      </c>
      <c r="M1423" s="51">
        <v>11100000</v>
      </c>
      <c r="N1423" s="51">
        <v>11100000</v>
      </c>
      <c r="O1423" s="51">
        <v>11100000</v>
      </c>
      <c r="P1423" s="51">
        <v>11100000</v>
      </c>
      <c r="Q1423" s="51">
        <v>11100000</v>
      </c>
      <c r="R1423" s="51">
        <v>11100000</v>
      </c>
      <c r="S1423" s="51">
        <v>11100000</v>
      </c>
      <c r="T1423" s="51">
        <v>11100000</v>
      </c>
    </row>
    <row r="1424" spans="1:20" s="10" customFormat="1" ht="134.25" customHeight="1" x14ac:dyDescent="0.3">
      <c r="A1424" s="13"/>
      <c r="B1424" s="376"/>
      <c r="C1424" s="55" t="s">
        <v>3117</v>
      </c>
      <c r="D1424" s="56" t="s">
        <v>1231</v>
      </c>
      <c r="E1424" s="502"/>
      <c r="F1424" s="65"/>
      <c r="G1424" s="503"/>
      <c r="H1424" s="391"/>
      <c r="I1424" s="373"/>
      <c r="J1424" s="392"/>
      <c r="K1424" s="425"/>
      <c r="L1424" s="51">
        <v>12500000</v>
      </c>
      <c r="M1424" s="51">
        <v>12500000</v>
      </c>
      <c r="N1424" s="51">
        <v>12500000</v>
      </c>
      <c r="O1424" s="51">
        <v>12500000</v>
      </c>
      <c r="P1424" s="51">
        <v>12500000</v>
      </c>
      <c r="Q1424" s="51">
        <v>12500000</v>
      </c>
      <c r="R1424" s="51">
        <v>12500000</v>
      </c>
      <c r="S1424" s="51">
        <v>12500000</v>
      </c>
      <c r="T1424" s="51">
        <v>12500000</v>
      </c>
    </row>
    <row r="1425" spans="1:20" s="10" customFormat="1" ht="134.25" customHeight="1" x14ac:dyDescent="0.3">
      <c r="A1425" s="13"/>
      <c r="B1425" s="376"/>
      <c r="C1425" s="55" t="s">
        <v>562</v>
      </c>
      <c r="D1425" s="11" t="s">
        <v>1231</v>
      </c>
      <c r="E1425" s="12" t="s">
        <v>563</v>
      </c>
      <c r="F1425" s="65"/>
      <c r="G1425" s="503"/>
      <c r="H1425" s="391"/>
      <c r="I1425" s="373"/>
      <c r="J1425" s="392"/>
      <c r="K1425" s="425"/>
      <c r="L1425" s="51">
        <v>3730000</v>
      </c>
      <c r="M1425" s="51">
        <v>3730000</v>
      </c>
      <c r="N1425" s="51">
        <v>3730000</v>
      </c>
      <c r="O1425" s="51">
        <v>3730000</v>
      </c>
      <c r="P1425" s="51">
        <v>3730000</v>
      </c>
      <c r="Q1425" s="51">
        <v>3730000</v>
      </c>
      <c r="R1425" s="51">
        <v>3730000</v>
      </c>
      <c r="S1425" s="51">
        <v>3730000</v>
      </c>
      <c r="T1425" s="51">
        <v>3730000</v>
      </c>
    </row>
    <row r="1426" spans="1:20" s="10" customFormat="1" ht="134.25" customHeight="1" x14ac:dyDescent="0.3">
      <c r="A1426" s="13"/>
      <c r="B1426" s="376"/>
      <c r="C1426" s="55" t="s">
        <v>564</v>
      </c>
      <c r="D1426" s="11" t="s">
        <v>1231</v>
      </c>
      <c r="E1426" s="12" t="s">
        <v>565</v>
      </c>
      <c r="F1426" s="65"/>
      <c r="G1426" s="503"/>
      <c r="H1426" s="391"/>
      <c r="I1426" s="373"/>
      <c r="J1426" s="392"/>
      <c r="K1426" s="425"/>
      <c r="L1426" s="51">
        <v>7760000</v>
      </c>
      <c r="M1426" s="51">
        <v>7760000</v>
      </c>
      <c r="N1426" s="51">
        <v>7760000</v>
      </c>
      <c r="O1426" s="51">
        <v>7760000</v>
      </c>
      <c r="P1426" s="51">
        <v>7760000</v>
      </c>
      <c r="Q1426" s="51">
        <v>7760000</v>
      </c>
      <c r="R1426" s="51">
        <v>7760000</v>
      </c>
      <c r="S1426" s="51">
        <v>7760000</v>
      </c>
      <c r="T1426" s="51">
        <v>7760000</v>
      </c>
    </row>
    <row r="1427" spans="1:20" s="10" customFormat="1" ht="134.25" customHeight="1" x14ac:dyDescent="0.3">
      <c r="A1427" s="13"/>
      <c r="B1427" s="376"/>
      <c r="C1427" s="55" t="s">
        <v>3118</v>
      </c>
      <c r="D1427" s="11" t="s">
        <v>3119</v>
      </c>
      <c r="E1427" s="12" t="s">
        <v>3120</v>
      </c>
      <c r="F1427" s="65"/>
      <c r="G1427" s="503"/>
      <c r="H1427" s="391"/>
      <c r="I1427" s="373"/>
      <c r="J1427" s="392"/>
      <c r="K1427" s="425"/>
      <c r="L1427" s="51">
        <v>9450000</v>
      </c>
      <c r="M1427" s="51">
        <v>9450000</v>
      </c>
      <c r="N1427" s="51">
        <v>9450000</v>
      </c>
      <c r="O1427" s="51">
        <v>9450000</v>
      </c>
      <c r="P1427" s="51">
        <v>9450000</v>
      </c>
      <c r="Q1427" s="51">
        <v>9450000</v>
      </c>
      <c r="R1427" s="51">
        <v>9450000</v>
      </c>
      <c r="S1427" s="51">
        <v>9450000</v>
      </c>
      <c r="T1427" s="51">
        <v>9450000</v>
      </c>
    </row>
    <row r="1428" spans="1:20" s="10" customFormat="1" ht="134.25" customHeight="1" x14ac:dyDescent="0.3">
      <c r="A1428" s="13"/>
      <c r="B1428" s="376"/>
      <c r="C1428" s="55" t="s">
        <v>3121</v>
      </c>
      <c r="D1428" s="11" t="s">
        <v>3119</v>
      </c>
      <c r="E1428" s="12" t="s">
        <v>3122</v>
      </c>
      <c r="F1428" s="65"/>
      <c r="G1428" s="503"/>
      <c r="H1428" s="391"/>
      <c r="I1428" s="373"/>
      <c r="J1428" s="392"/>
      <c r="K1428" s="425"/>
      <c r="L1428" s="51">
        <v>1020000</v>
      </c>
      <c r="M1428" s="51">
        <v>1020000</v>
      </c>
      <c r="N1428" s="51">
        <v>1020000</v>
      </c>
      <c r="O1428" s="51">
        <v>1020000</v>
      </c>
      <c r="P1428" s="51">
        <v>1020000</v>
      </c>
      <c r="Q1428" s="51">
        <v>1020000</v>
      </c>
      <c r="R1428" s="51">
        <v>1020000</v>
      </c>
      <c r="S1428" s="51">
        <v>1020000</v>
      </c>
      <c r="T1428" s="51">
        <v>1020000</v>
      </c>
    </row>
    <row r="1429" spans="1:20" s="10" customFormat="1" ht="134.25" customHeight="1" x14ac:dyDescent="0.3">
      <c r="A1429" s="13"/>
      <c r="B1429" s="376"/>
      <c r="C1429" s="55" t="s">
        <v>3123</v>
      </c>
      <c r="D1429" s="11" t="s">
        <v>3119</v>
      </c>
      <c r="E1429" s="12" t="s">
        <v>3124</v>
      </c>
      <c r="F1429" s="65"/>
      <c r="G1429" s="503"/>
      <c r="H1429" s="391"/>
      <c r="I1429" s="373"/>
      <c r="J1429" s="392"/>
      <c r="K1429" s="425"/>
      <c r="L1429" s="51">
        <v>1320000</v>
      </c>
      <c r="M1429" s="51">
        <v>1320000</v>
      </c>
      <c r="N1429" s="51">
        <v>1320000</v>
      </c>
      <c r="O1429" s="51">
        <v>1320000</v>
      </c>
      <c r="P1429" s="51">
        <v>1320000</v>
      </c>
      <c r="Q1429" s="51">
        <v>1320000</v>
      </c>
      <c r="R1429" s="51">
        <v>1320000</v>
      </c>
      <c r="S1429" s="51">
        <v>1320000</v>
      </c>
      <c r="T1429" s="51">
        <v>1320000</v>
      </c>
    </row>
    <row r="1430" spans="1:20" s="10" customFormat="1" ht="134.25" customHeight="1" x14ac:dyDescent="0.3">
      <c r="A1430" s="13"/>
      <c r="B1430" s="376"/>
      <c r="C1430" s="55" t="s">
        <v>3125</v>
      </c>
      <c r="D1430" s="11" t="s">
        <v>3119</v>
      </c>
      <c r="E1430" s="12" t="s">
        <v>3126</v>
      </c>
      <c r="F1430" s="65"/>
      <c r="G1430" s="503"/>
      <c r="H1430" s="391"/>
      <c r="I1430" s="373"/>
      <c r="J1430" s="392"/>
      <c r="K1430" s="425"/>
      <c r="L1430" s="51">
        <v>2520000</v>
      </c>
      <c r="M1430" s="51">
        <v>2520000</v>
      </c>
      <c r="N1430" s="51">
        <v>2520000</v>
      </c>
      <c r="O1430" s="51">
        <v>2520000</v>
      </c>
      <c r="P1430" s="51">
        <v>2520000</v>
      </c>
      <c r="Q1430" s="51">
        <v>2520000</v>
      </c>
      <c r="R1430" s="51">
        <v>2520000</v>
      </c>
      <c r="S1430" s="51">
        <v>2520000</v>
      </c>
      <c r="T1430" s="51">
        <v>2520000</v>
      </c>
    </row>
    <row r="1431" spans="1:20" s="10" customFormat="1" ht="134.25" customHeight="1" x14ac:dyDescent="0.3">
      <c r="A1431" s="13"/>
      <c r="B1431" s="376"/>
      <c r="C1431" s="55" t="s">
        <v>3127</v>
      </c>
      <c r="D1431" s="11" t="s">
        <v>3119</v>
      </c>
      <c r="E1431" s="12" t="s">
        <v>3128</v>
      </c>
      <c r="F1431" s="65"/>
      <c r="G1431" s="503"/>
      <c r="H1431" s="391"/>
      <c r="I1431" s="373"/>
      <c r="J1431" s="392"/>
      <c r="K1431" s="425"/>
      <c r="L1431" s="51">
        <v>2300000</v>
      </c>
      <c r="M1431" s="51">
        <v>2300000</v>
      </c>
      <c r="N1431" s="51">
        <v>2300000</v>
      </c>
      <c r="O1431" s="51">
        <v>2300000</v>
      </c>
      <c r="P1431" s="51">
        <v>2300000</v>
      </c>
      <c r="Q1431" s="51">
        <v>2300000</v>
      </c>
      <c r="R1431" s="51">
        <v>2300000</v>
      </c>
      <c r="S1431" s="51">
        <v>2300000</v>
      </c>
      <c r="T1431" s="51">
        <v>2300000</v>
      </c>
    </row>
    <row r="1432" spans="1:20" s="10" customFormat="1" ht="134.25" customHeight="1" x14ac:dyDescent="0.3">
      <c r="A1432" s="13"/>
      <c r="B1432" s="376"/>
      <c r="C1432" s="55" t="s">
        <v>3129</v>
      </c>
      <c r="D1432" s="11" t="s">
        <v>3130</v>
      </c>
      <c r="E1432" s="12" t="s">
        <v>3131</v>
      </c>
      <c r="F1432" s="65"/>
      <c r="G1432" s="503"/>
      <c r="H1432" s="391"/>
      <c r="I1432" s="373"/>
      <c r="J1432" s="392"/>
      <c r="K1432" s="425"/>
      <c r="L1432" s="51">
        <v>3650000</v>
      </c>
      <c r="M1432" s="51">
        <v>3650000</v>
      </c>
      <c r="N1432" s="51">
        <v>3650000</v>
      </c>
      <c r="O1432" s="51">
        <v>3650000</v>
      </c>
      <c r="P1432" s="51">
        <v>3650000</v>
      </c>
      <c r="Q1432" s="51">
        <v>3650000</v>
      </c>
      <c r="R1432" s="51">
        <v>3650000</v>
      </c>
      <c r="S1432" s="51">
        <v>3650000</v>
      </c>
      <c r="T1432" s="51">
        <v>3650000</v>
      </c>
    </row>
    <row r="1433" spans="1:20" s="10" customFormat="1" ht="134.25" customHeight="1" x14ac:dyDescent="0.3">
      <c r="A1433" s="13"/>
      <c r="B1433" s="376"/>
      <c r="C1433" s="55" t="s">
        <v>3132</v>
      </c>
      <c r="D1433" s="11" t="s">
        <v>3130</v>
      </c>
      <c r="E1433" s="12" t="s">
        <v>3133</v>
      </c>
      <c r="F1433" s="65"/>
      <c r="G1433" s="503"/>
      <c r="H1433" s="391"/>
      <c r="I1433" s="373"/>
      <c r="J1433" s="392"/>
      <c r="K1433" s="425"/>
      <c r="L1433" s="51">
        <v>3960000</v>
      </c>
      <c r="M1433" s="51">
        <v>3960000</v>
      </c>
      <c r="N1433" s="51">
        <v>3960000</v>
      </c>
      <c r="O1433" s="51">
        <v>3960000</v>
      </c>
      <c r="P1433" s="51">
        <v>3960000</v>
      </c>
      <c r="Q1433" s="51">
        <v>3960000</v>
      </c>
      <c r="R1433" s="51">
        <v>3960000</v>
      </c>
      <c r="S1433" s="51">
        <v>3960000</v>
      </c>
      <c r="T1433" s="51">
        <v>3960000</v>
      </c>
    </row>
    <row r="1434" spans="1:20" s="10" customFormat="1" ht="134.25" customHeight="1" x14ac:dyDescent="0.3">
      <c r="A1434" s="13"/>
      <c r="B1434" s="376"/>
      <c r="C1434" s="55" t="s">
        <v>3134</v>
      </c>
      <c r="D1434" s="11" t="s">
        <v>3130</v>
      </c>
      <c r="E1434" s="12" t="s">
        <v>3135</v>
      </c>
      <c r="F1434" s="65"/>
      <c r="G1434" s="503"/>
      <c r="H1434" s="391"/>
      <c r="I1434" s="373"/>
      <c r="J1434" s="392"/>
      <c r="K1434" s="425"/>
      <c r="L1434" s="51">
        <v>4670000</v>
      </c>
      <c r="M1434" s="51">
        <v>4670000</v>
      </c>
      <c r="N1434" s="51">
        <v>4670000</v>
      </c>
      <c r="O1434" s="51">
        <v>4670000</v>
      </c>
      <c r="P1434" s="51">
        <v>4670000</v>
      </c>
      <c r="Q1434" s="51">
        <v>4670000</v>
      </c>
      <c r="R1434" s="51">
        <v>4670000</v>
      </c>
      <c r="S1434" s="51">
        <v>4670000</v>
      </c>
      <c r="T1434" s="51">
        <v>4670000</v>
      </c>
    </row>
    <row r="1435" spans="1:20" s="10" customFormat="1" ht="134.25" customHeight="1" x14ac:dyDescent="0.3">
      <c r="A1435" s="13"/>
      <c r="B1435" s="376"/>
      <c r="C1435" s="55" t="s">
        <v>3136</v>
      </c>
      <c r="D1435" s="11" t="s">
        <v>3130</v>
      </c>
      <c r="E1435" s="12" t="s">
        <v>3137</v>
      </c>
      <c r="F1435" s="65"/>
      <c r="G1435" s="503"/>
      <c r="H1435" s="391"/>
      <c r="I1435" s="373"/>
      <c r="J1435" s="392"/>
      <c r="K1435" s="425"/>
      <c r="L1435" s="51">
        <v>5950000</v>
      </c>
      <c r="M1435" s="51">
        <v>5950000</v>
      </c>
      <c r="N1435" s="51">
        <v>5950000</v>
      </c>
      <c r="O1435" s="51">
        <v>5950000</v>
      </c>
      <c r="P1435" s="51">
        <v>5950000</v>
      </c>
      <c r="Q1435" s="51">
        <v>5950000</v>
      </c>
      <c r="R1435" s="51">
        <v>5950000</v>
      </c>
      <c r="S1435" s="51">
        <v>5950000</v>
      </c>
      <c r="T1435" s="51">
        <v>5950000</v>
      </c>
    </row>
    <row r="1436" spans="1:20" s="10" customFormat="1" ht="134.25" customHeight="1" x14ac:dyDescent="0.3">
      <c r="A1436" s="13"/>
      <c r="B1436" s="376"/>
      <c r="C1436" s="55" t="s">
        <v>3138</v>
      </c>
      <c r="D1436" s="11" t="s">
        <v>3130</v>
      </c>
      <c r="E1436" s="12" t="s">
        <v>3139</v>
      </c>
      <c r="F1436" s="65"/>
      <c r="G1436" s="503"/>
      <c r="H1436" s="391"/>
      <c r="I1436" s="373"/>
      <c r="J1436" s="392"/>
      <c r="K1436" s="425"/>
      <c r="L1436" s="51">
        <v>6160000</v>
      </c>
      <c r="M1436" s="51">
        <v>6160000</v>
      </c>
      <c r="N1436" s="51">
        <v>6160000</v>
      </c>
      <c r="O1436" s="51">
        <v>6160000</v>
      </c>
      <c r="P1436" s="51">
        <v>6160000</v>
      </c>
      <c r="Q1436" s="51">
        <v>6160000</v>
      </c>
      <c r="R1436" s="51">
        <v>6160000</v>
      </c>
      <c r="S1436" s="51">
        <v>6160000</v>
      </c>
      <c r="T1436" s="51">
        <v>6160000</v>
      </c>
    </row>
    <row r="1437" spans="1:20" s="10" customFormat="1" ht="134.25" customHeight="1" x14ac:dyDescent="0.3">
      <c r="A1437" s="13"/>
      <c r="B1437" s="376"/>
      <c r="C1437" s="55" t="s">
        <v>3140</v>
      </c>
      <c r="D1437" s="11" t="s">
        <v>3130</v>
      </c>
      <c r="E1437" s="12" t="s">
        <v>3141</v>
      </c>
      <c r="F1437" s="65"/>
      <c r="G1437" s="503"/>
      <c r="H1437" s="391"/>
      <c r="I1437" s="373"/>
      <c r="J1437" s="392"/>
      <c r="K1437" s="425"/>
      <c r="L1437" s="51">
        <v>7600000</v>
      </c>
      <c r="M1437" s="51">
        <v>7600000</v>
      </c>
      <c r="N1437" s="51">
        <v>7600000</v>
      </c>
      <c r="O1437" s="51">
        <v>7600000</v>
      </c>
      <c r="P1437" s="51">
        <v>7600000</v>
      </c>
      <c r="Q1437" s="51">
        <v>7600000</v>
      </c>
      <c r="R1437" s="51">
        <v>7600000</v>
      </c>
      <c r="S1437" s="51">
        <v>7600000</v>
      </c>
      <c r="T1437" s="51">
        <v>7600000</v>
      </c>
    </row>
    <row r="1438" spans="1:20" s="10" customFormat="1" ht="146.25" customHeight="1" x14ac:dyDescent="0.3">
      <c r="A1438" s="13">
        <v>1375</v>
      </c>
      <c r="B1438" s="376"/>
      <c r="C1438" s="55" t="s">
        <v>1310</v>
      </c>
      <c r="D1438" s="56" t="s">
        <v>1311</v>
      </c>
      <c r="E1438" s="373" t="s">
        <v>1312</v>
      </c>
      <c r="F1438" s="388" t="s">
        <v>1313</v>
      </c>
      <c r="G1438" s="376" t="s">
        <v>1314</v>
      </c>
      <c r="H1438" s="391" t="s">
        <v>17</v>
      </c>
      <c r="I1438" s="373"/>
      <c r="J1438" s="392"/>
      <c r="K1438" s="388" t="s">
        <v>1315</v>
      </c>
      <c r="L1438" s="51">
        <v>3070200</v>
      </c>
      <c r="M1438" s="51">
        <v>3070200</v>
      </c>
      <c r="N1438" s="51">
        <v>3070200</v>
      </c>
      <c r="O1438" s="51">
        <v>3070200</v>
      </c>
      <c r="P1438" s="51">
        <v>3070200</v>
      </c>
      <c r="Q1438" s="51">
        <v>3070200</v>
      </c>
      <c r="R1438" s="51">
        <v>3070200</v>
      </c>
      <c r="S1438" s="51">
        <v>3070200</v>
      </c>
      <c r="T1438" s="51">
        <v>3070200</v>
      </c>
    </row>
    <row r="1439" spans="1:20" s="10" customFormat="1" ht="146.25" customHeight="1" x14ac:dyDescent="0.3">
      <c r="A1439" s="13">
        <v>1376</v>
      </c>
      <c r="B1439" s="376"/>
      <c r="C1439" s="55" t="s">
        <v>1316</v>
      </c>
      <c r="D1439" s="56" t="s">
        <v>1311</v>
      </c>
      <c r="E1439" s="373"/>
      <c r="F1439" s="388"/>
      <c r="G1439" s="376"/>
      <c r="H1439" s="391"/>
      <c r="I1439" s="373"/>
      <c r="J1439" s="392"/>
      <c r="K1439" s="388"/>
      <c r="L1439" s="51">
        <v>3302800</v>
      </c>
      <c r="M1439" s="51">
        <v>3302800</v>
      </c>
      <c r="N1439" s="51">
        <v>3302800</v>
      </c>
      <c r="O1439" s="51">
        <v>3302800</v>
      </c>
      <c r="P1439" s="51">
        <v>3302800</v>
      </c>
      <c r="Q1439" s="51">
        <v>3302800</v>
      </c>
      <c r="R1439" s="51">
        <v>3302800</v>
      </c>
      <c r="S1439" s="51">
        <v>3302800</v>
      </c>
      <c r="T1439" s="51">
        <v>3302800</v>
      </c>
    </row>
    <row r="1440" spans="1:20" s="10" customFormat="1" ht="146.25" customHeight="1" x14ac:dyDescent="0.3">
      <c r="A1440" s="13">
        <v>1377</v>
      </c>
      <c r="B1440" s="376"/>
      <c r="C1440" s="55" t="s">
        <v>1317</v>
      </c>
      <c r="D1440" s="56" t="s">
        <v>1311</v>
      </c>
      <c r="E1440" s="373"/>
      <c r="F1440" s="388"/>
      <c r="G1440" s="376"/>
      <c r="H1440" s="391"/>
      <c r="I1440" s="373"/>
      <c r="J1440" s="392"/>
      <c r="K1440" s="388"/>
      <c r="L1440" s="51">
        <v>3535400</v>
      </c>
      <c r="M1440" s="51">
        <v>3535400</v>
      </c>
      <c r="N1440" s="51">
        <v>3535400</v>
      </c>
      <c r="O1440" s="51">
        <v>3535400</v>
      </c>
      <c r="P1440" s="51">
        <v>3535400</v>
      </c>
      <c r="Q1440" s="51">
        <v>3535400</v>
      </c>
      <c r="R1440" s="51">
        <v>3535400</v>
      </c>
      <c r="S1440" s="51">
        <v>3535400</v>
      </c>
      <c r="T1440" s="51">
        <v>3535400</v>
      </c>
    </row>
    <row r="1441" spans="1:20" s="10" customFormat="1" ht="146.25" customHeight="1" x14ac:dyDescent="0.3">
      <c r="A1441" s="13">
        <v>1378</v>
      </c>
      <c r="B1441" s="376"/>
      <c r="C1441" s="55" t="s">
        <v>1318</v>
      </c>
      <c r="D1441" s="56" t="s">
        <v>1311</v>
      </c>
      <c r="E1441" s="373"/>
      <c r="F1441" s="388"/>
      <c r="G1441" s="376"/>
      <c r="H1441" s="391"/>
      <c r="I1441" s="373"/>
      <c r="J1441" s="392"/>
      <c r="K1441" s="388"/>
      <c r="L1441" s="51">
        <v>3999000</v>
      </c>
      <c r="M1441" s="51">
        <v>3999000</v>
      </c>
      <c r="N1441" s="51">
        <v>3999000</v>
      </c>
      <c r="O1441" s="51">
        <v>3999000</v>
      </c>
      <c r="P1441" s="51">
        <v>3999000</v>
      </c>
      <c r="Q1441" s="51">
        <v>3999000</v>
      </c>
      <c r="R1441" s="51">
        <v>3999000</v>
      </c>
      <c r="S1441" s="51">
        <v>3999000</v>
      </c>
      <c r="T1441" s="51">
        <v>3999000</v>
      </c>
    </row>
    <row r="1442" spans="1:20" s="10" customFormat="1" ht="146.25" customHeight="1" x14ac:dyDescent="0.3">
      <c r="A1442" s="13">
        <v>1379</v>
      </c>
      <c r="B1442" s="376"/>
      <c r="C1442" s="55" t="s">
        <v>1319</v>
      </c>
      <c r="D1442" s="56" t="s">
        <v>1311</v>
      </c>
      <c r="E1442" s="373"/>
      <c r="F1442" s="388"/>
      <c r="G1442" s="376"/>
      <c r="H1442" s="391"/>
      <c r="I1442" s="373"/>
      <c r="J1442" s="392"/>
      <c r="K1442" s="388"/>
      <c r="L1442" s="51">
        <v>4462500</v>
      </c>
      <c r="M1442" s="51">
        <v>4462500</v>
      </c>
      <c r="N1442" s="51">
        <v>4462500</v>
      </c>
      <c r="O1442" s="51">
        <v>4462500</v>
      </c>
      <c r="P1442" s="51">
        <v>4462500</v>
      </c>
      <c r="Q1442" s="51">
        <v>4462500</v>
      </c>
      <c r="R1442" s="51">
        <v>4462500</v>
      </c>
      <c r="S1442" s="51">
        <v>4462500</v>
      </c>
      <c r="T1442" s="51">
        <v>4462500</v>
      </c>
    </row>
    <row r="1443" spans="1:20" s="10" customFormat="1" ht="146.25" customHeight="1" x14ac:dyDescent="0.3">
      <c r="A1443" s="13">
        <v>1380</v>
      </c>
      <c r="B1443" s="376"/>
      <c r="C1443" s="55" t="s">
        <v>1320</v>
      </c>
      <c r="D1443" s="56" t="s">
        <v>1311</v>
      </c>
      <c r="E1443" s="373"/>
      <c r="F1443" s="388"/>
      <c r="G1443" s="376"/>
      <c r="H1443" s="391"/>
      <c r="I1443" s="373"/>
      <c r="J1443" s="392"/>
      <c r="K1443" s="388"/>
      <c r="L1443" s="51">
        <v>4675500</v>
      </c>
      <c r="M1443" s="51">
        <v>4675500</v>
      </c>
      <c r="N1443" s="51">
        <v>4675500</v>
      </c>
      <c r="O1443" s="51">
        <v>4675500</v>
      </c>
      <c r="P1443" s="51">
        <v>4675500</v>
      </c>
      <c r="Q1443" s="51">
        <v>4675500</v>
      </c>
      <c r="R1443" s="51">
        <v>4675500</v>
      </c>
      <c r="S1443" s="51">
        <v>4675500</v>
      </c>
      <c r="T1443" s="51">
        <v>4675500</v>
      </c>
    </row>
    <row r="1444" spans="1:20" s="10" customFormat="1" ht="146.25" customHeight="1" x14ac:dyDescent="0.3">
      <c r="A1444" s="13">
        <v>1381</v>
      </c>
      <c r="B1444" s="376"/>
      <c r="C1444" s="55" t="s">
        <v>1321</v>
      </c>
      <c r="D1444" s="56" t="s">
        <v>1311</v>
      </c>
      <c r="E1444" s="373"/>
      <c r="F1444" s="388"/>
      <c r="G1444" s="376"/>
      <c r="H1444" s="391"/>
      <c r="I1444" s="373"/>
      <c r="J1444" s="392"/>
      <c r="K1444" s="388"/>
      <c r="L1444" s="51">
        <v>5407500</v>
      </c>
      <c r="M1444" s="51">
        <v>5407500</v>
      </c>
      <c r="N1444" s="51">
        <v>5407500</v>
      </c>
      <c r="O1444" s="51">
        <v>5407500</v>
      </c>
      <c r="P1444" s="51">
        <v>5407500</v>
      </c>
      <c r="Q1444" s="51">
        <v>5407500</v>
      </c>
      <c r="R1444" s="51">
        <v>5407500</v>
      </c>
      <c r="S1444" s="51">
        <v>5407500</v>
      </c>
      <c r="T1444" s="51">
        <v>5407500</v>
      </c>
    </row>
    <row r="1445" spans="1:20" s="10" customFormat="1" ht="146.25" customHeight="1" x14ac:dyDescent="0.3">
      <c r="A1445" s="13">
        <v>1382</v>
      </c>
      <c r="B1445" s="376"/>
      <c r="C1445" s="55" t="s">
        <v>1322</v>
      </c>
      <c r="D1445" s="56" t="s">
        <v>1311</v>
      </c>
      <c r="E1445" s="373"/>
      <c r="F1445" s="388"/>
      <c r="G1445" s="376"/>
      <c r="H1445" s="391"/>
      <c r="I1445" s="373"/>
      <c r="J1445" s="392"/>
      <c r="K1445" s="388"/>
      <c r="L1445" s="51">
        <v>5722500</v>
      </c>
      <c r="M1445" s="51">
        <v>5722500</v>
      </c>
      <c r="N1445" s="51">
        <v>5722500</v>
      </c>
      <c r="O1445" s="51">
        <v>5722500</v>
      </c>
      <c r="P1445" s="51">
        <v>5722500</v>
      </c>
      <c r="Q1445" s="51">
        <v>5722500</v>
      </c>
      <c r="R1445" s="51">
        <v>5722500</v>
      </c>
      <c r="S1445" s="51">
        <v>5722500</v>
      </c>
      <c r="T1445" s="51">
        <v>5722500</v>
      </c>
    </row>
    <row r="1446" spans="1:20" s="10" customFormat="1" ht="146.25" customHeight="1" x14ac:dyDescent="0.3">
      <c r="A1446" s="13">
        <v>1383</v>
      </c>
      <c r="B1446" s="376"/>
      <c r="C1446" s="55" t="s">
        <v>1323</v>
      </c>
      <c r="D1446" s="56" t="s">
        <v>1311</v>
      </c>
      <c r="E1446" s="373"/>
      <c r="F1446" s="388"/>
      <c r="G1446" s="376"/>
      <c r="H1446" s="391"/>
      <c r="I1446" s="373"/>
      <c r="J1446" s="392"/>
      <c r="K1446" s="388"/>
      <c r="L1446" s="51">
        <v>6247500</v>
      </c>
      <c r="M1446" s="51">
        <v>6247500</v>
      </c>
      <c r="N1446" s="51">
        <v>6247500</v>
      </c>
      <c r="O1446" s="51">
        <v>6247500</v>
      </c>
      <c r="P1446" s="51">
        <v>6247500</v>
      </c>
      <c r="Q1446" s="51">
        <v>6247500</v>
      </c>
      <c r="R1446" s="51">
        <v>6247500</v>
      </c>
      <c r="S1446" s="51">
        <v>6247500</v>
      </c>
      <c r="T1446" s="51">
        <v>6247500</v>
      </c>
    </row>
    <row r="1447" spans="1:20" s="10" customFormat="1" ht="146.25" customHeight="1" x14ac:dyDescent="0.3">
      <c r="A1447" s="13">
        <v>1384</v>
      </c>
      <c r="B1447" s="376"/>
      <c r="C1447" s="55" t="s">
        <v>1324</v>
      </c>
      <c r="D1447" s="56" t="s">
        <v>1311</v>
      </c>
      <c r="E1447" s="373"/>
      <c r="F1447" s="388"/>
      <c r="G1447" s="376"/>
      <c r="H1447" s="391"/>
      <c r="I1447" s="373"/>
      <c r="J1447" s="392"/>
      <c r="K1447" s="388"/>
      <c r="L1447" s="51">
        <v>6804000</v>
      </c>
      <c r="M1447" s="51">
        <v>6804000</v>
      </c>
      <c r="N1447" s="51">
        <v>6804000</v>
      </c>
      <c r="O1447" s="51">
        <v>6804000</v>
      </c>
      <c r="P1447" s="51">
        <v>6804000</v>
      </c>
      <c r="Q1447" s="51">
        <v>6804000</v>
      </c>
      <c r="R1447" s="51">
        <v>6804000</v>
      </c>
      <c r="S1447" s="51">
        <v>6804000</v>
      </c>
      <c r="T1447" s="51">
        <v>6804000</v>
      </c>
    </row>
    <row r="1448" spans="1:20" s="10" customFormat="1" ht="146.25" customHeight="1" x14ac:dyDescent="0.3">
      <c r="A1448" s="13">
        <v>1385</v>
      </c>
      <c r="B1448" s="376"/>
      <c r="C1448" s="55" t="s">
        <v>1325</v>
      </c>
      <c r="D1448" s="56" t="s">
        <v>1326</v>
      </c>
      <c r="E1448" s="373" t="s">
        <v>1327</v>
      </c>
      <c r="F1448" s="388" t="s">
        <v>1352</v>
      </c>
      <c r="G1448" s="376"/>
      <c r="H1448" s="391"/>
      <c r="I1448" s="373"/>
      <c r="J1448" s="392"/>
      <c r="K1448" s="53"/>
      <c r="L1448" s="51">
        <v>8375000</v>
      </c>
      <c r="M1448" s="51">
        <v>8375000</v>
      </c>
      <c r="N1448" s="51">
        <v>8375000</v>
      </c>
      <c r="O1448" s="51">
        <v>8375000</v>
      </c>
      <c r="P1448" s="51">
        <v>8375000</v>
      </c>
      <c r="Q1448" s="51">
        <v>8375000</v>
      </c>
      <c r="R1448" s="51">
        <v>8375000</v>
      </c>
      <c r="S1448" s="51">
        <v>8375000</v>
      </c>
      <c r="T1448" s="51">
        <v>8375000</v>
      </c>
    </row>
    <row r="1449" spans="1:20" s="10" customFormat="1" ht="146.25" customHeight="1" x14ac:dyDescent="0.3">
      <c r="A1449" s="13">
        <v>1386</v>
      </c>
      <c r="B1449" s="376"/>
      <c r="C1449" s="55" t="s">
        <v>1328</v>
      </c>
      <c r="D1449" s="56" t="s">
        <v>1326</v>
      </c>
      <c r="E1449" s="373"/>
      <c r="F1449" s="388"/>
      <c r="G1449" s="376"/>
      <c r="H1449" s="391"/>
      <c r="I1449" s="373"/>
      <c r="J1449" s="392"/>
      <c r="K1449" s="53"/>
      <c r="L1449" s="51">
        <v>8505000</v>
      </c>
      <c r="M1449" s="51">
        <v>8505000</v>
      </c>
      <c r="N1449" s="51">
        <v>8505000</v>
      </c>
      <c r="O1449" s="51">
        <v>8505000</v>
      </c>
      <c r="P1449" s="51">
        <v>8505000</v>
      </c>
      <c r="Q1449" s="51">
        <v>8505000</v>
      </c>
      <c r="R1449" s="51">
        <v>8505000</v>
      </c>
      <c r="S1449" s="51">
        <v>8505000</v>
      </c>
      <c r="T1449" s="51">
        <v>8505000</v>
      </c>
    </row>
    <row r="1450" spans="1:20" s="10" customFormat="1" ht="146.25" customHeight="1" x14ac:dyDescent="0.3">
      <c r="A1450" s="13">
        <v>1387</v>
      </c>
      <c r="B1450" s="376"/>
      <c r="C1450" s="55" t="s">
        <v>1329</v>
      </c>
      <c r="D1450" s="56" t="s">
        <v>1326</v>
      </c>
      <c r="E1450" s="373"/>
      <c r="F1450" s="388"/>
      <c r="G1450" s="376"/>
      <c r="H1450" s="391"/>
      <c r="I1450" s="373"/>
      <c r="J1450" s="392"/>
      <c r="K1450" s="53"/>
      <c r="L1450" s="51">
        <v>8662500</v>
      </c>
      <c r="M1450" s="51">
        <v>8662500</v>
      </c>
      <c r="N1450" s="51">
        <v>8662500</v>
      </c>
      <c r="O1450" s="51">
        <v>8662500</v>
      </c>
      <c r="P1450" s="51">
        <v>8662500</v>
      </c>
      <c r="Q1450" s="51">
        <v>8662500</v>
      </c>
      <c r="R1450" s="51">
        <v>8662500</v>
      </c>
      <c r="S1450" s="51">
        <v>8662500</v>
      </c>
      <c r="T1450" s="51">
        <v>8662500</v>
      </c>
    </row>
    <row r="1451" spans="1:20" s="10" customFormat="1" ht="146.25" customHeight="1" x14ac:dyDescent="0.3">
      <c r="A1451" s="13">
        <v>1388</v>
      </c>
      <c r="B1451" s="376"/>
      <c r="C1451" s="55" t="s">
        <v>1330</v>
      </c>
      <c r="D1451" s="56" t="s">
        <v>1326</v>
      </c>
      <c r="E1451" s="373"/>
      <c r="F1451" s="388"/>
      <c r="G1451" s="376"/>
      <c r="H1451" s="391"/>
      <c r="I1451" s="373"/>
      <c r="J1451" s="392"/>
      <c r="K1451" s="53"/>
      <c r="L1451" s="51">
        <v>8767500</v>
      </c>
      <c r="M1451" s="51">
        <v>8767500</v>
      </c>
      <c r="N1451" s="51">
        <v>8767500</v>
      </c>
      <c r="O1451" s="51">
        <v>8767500</v>
      </c>
      <c r="P1451" s="51">
        <v>8767500</v>
      </c>
      <c r="Q1451" s="51">
        <v>8767500</v>
      </c>
      <c r="R1451" s="51">
        <v>8767500</v>
      </c>
      <c r="S1451" s="51">
        <v>8767500</v>
      </c>
      <c r="T1451" s="51">
        <v>8767500</v>
      </c>
    </row>
    <row r="1452" spans="1:20" s="10" customFormat="1" ht="146.25" customHeight="1" x14ac:dyDescent="0.3">
      <c r="A1452" s="13">
        <v>1389</v>
      </c>
      <c r="B1452" s="376"/>
      <c r="C1452" s="55" t="s">
        <v>1331</v>
      </c>
      <c r="D1452" s="56" t="s">
        <v>1326</v>
      </c>
      <c r="E1452" s="373"/>
      <c r="F1452" s="388"/>
      <c r="G1452" s="376"/>
      <c r="H1452" s="391"/>
      <c r="I1452" s="373"/>
      <c r="J1452" s="392"/>
      <c r="K1452" s="53"/>
      <c r="L1452" s="51">
        <v>9397500</v>
      </c>
      <c r="M1452" s="51">
        <v>9397500</v>
      </c>
      <c r="N1452" s="51">
        <v>9397500</v>
      </c>
      <c r="O1452" s="51">
        <v>9397500</v>
      </c>
      <c r="P1452" s="51">
        <v>9397500</v>
      </c>
      <c r="Q1452" s="51">
        <v>9397500</v>
      </c>
      <c r="R1452" s="51">
        <v>9397500</v>
      </c>
      <c r="S1452" s="51">
        <v>9397500</v>
      </c>
      <c r="T1452" s="51">
        <v>9397500</v>
      </c>
    </row>
    <row r="1453" spans="1:20" s="10" customFormat="1" ht="146.25" customHeight="1" x14ac:dyDescent="0.3">
      <c r="A1453" s="13">
        <v>1390</v>
      </c>
      <c r="B1453" s="376"/>
      <c r="C1453" s="55" t="s">
        <v>1332</v>
      </c>
      <c r="D1453" s="56" t="s">
        <v>1326</v>
      </c>
      <c r="E1453" s="373"/>
      <c r="F1453" s="388"/>
      <c r="G1453" s="376"/>
      <c r="H1453" s="391"/>
      <c r="I1453" s="373"/>
      <c r="J1453" s="392"/>
      <c r="K1453" s="53"/>
      <c r="L1453" s="51">
        <v>10290000</v>
      </c>
      <c r="M1453" s="51">
        <v>10290000</v>
      </c>
      <c r="N1453" s="51">
        <v>10290000</v>
      </c>
      <c r="O1453" s="51">
        <v>10290000</v>
      </c>
      <c r="P1453" s="51">
        <v>10290000</v>
      </c>
      <c r="Q1453" s="51">
        <v>10290000</v>
      </c>
      <c r="R1453" s="51">
        <v>10290000</v>
      </c>
      <c r="S1453" s="51">
        <v>10290000</v>
      </c>
      <c r="T1453" s="51">
        <v>10290000</v>
      </c>
    </row>
    <row r="1454" spans="1:20" s="10" customFormat="1" ht="146.25" customHeight="1" x14ac:dyDescent="0.3">
      <c r="A1454" s="13">
        <v>1391</v>
      </c>
      <c r="B1454" s="376"/>
      <c r="C1454" s="55" t="s">
        <v>1333</v>
      </c>
      <c r="D1454" s="56" t="s">
        <v>1326</v>
      </c>
      <c r="E1454" s="373" t="s">
        <v>1327</v>
      </c>
      <c r="F1454" s="388" t="s">
        <v>1353</v>
      </c>
      <c r="G1454" s="376"/>
      <c r="H1454" s="391"/>
      <c r="I1454" s="373"/>
      <c r="J1454" s="392"/>
      <c r="K1454" s="53"/>
      <c r="L1454" s="51">
        <v>6153000</v>
      </c>
      <c r="M1454" s="51">
        <v>6153000</v>
      </c>
      <c r="N1454" s="51">
        <v>6153000</v>
      </c>
      <c r="O1454" s="51">
        <v>6153000</v>
      </c>
      <c r="P1454" s="51">
        <v>6153000</v>
      </c>
      <c r="Q1454" s="51">
        <v>6153000</v>
      </c>
      <c r="R1454" s="51">
        <v>6153000</v>
      </c>
      <c r="S1454" s="51">
        <v>6153000</v>
      </c>
      <c r="T1454" s="51">
        <v>6153000</v>
      </c>
    </row>
    <row r="1455" spans="1:20" s="10" customFormat="1" ht="146.25" customHeight="1" x14ac:dyDescent="0.3">
      <c r="A1455" s="13">
        <v>1392</v>
      </c>
      <c r="B1455" s="376"/>
      <c r="C1455" s="55" t="s">
        <v>1334</v>
      </c>
      <c r="D1455" s="56" t="s">
        <v>1326</v>
      </c>
      <c r="E1455" s="373"/>
      <c r="F1455" s="388"/>
      <c r="G1455" s="376"/>
      <c r="H1455" s="391"/>
      <c r="I1455" s="373"/>
      <c r="J1455" s="392"/>
      <c r="K1455" s="53"/>
      <c r="L1455" s="51">
        <v>6352500</v>
      </c>
      <c r="M1455" s="51">
        <v>6352500</v>
      </c>
      <c r="N1455" s="51">
        <v>6352500</v>
      </c>
      <c r="O1455" s="51">
        <v>6352500</v>
      </c>
      <c r="P1455" s="51">
        <v>6352500</v>
      </c>
      <c r="Q1455" s="51">
        <v>6352500</v>
      </c>
      <c r="R1455" s="51">
        <v>6352500</v>
      </c>
      <c r="S1455" s="51">
        <v>6352500</v>
      </c>
      <c r="T1455" s="51">
        <v>6352500</v>
      </c>
    </row>
    <row r="1456" spans="1:20" s="10" customFormat="1" ht="146.25" customHeight="1" x14ac:dyDescent="0.3">
      <c r="A1456" s="13">
        <v>1393</v>
      </c>
      <c r="B1456" s="376"/>
      <c r="C1456" s="55" t="s">
        <v>1335</v>
      </c>
      <c r="D1456" s="56" t="s">
        <v>1326</v>
      </c>
      <c r="E1456" s="373"/>
      <c r="F1456" s="388"/>
      <c r="G1456" s="376"/>
      <c r="H1456" s="391"/>
      <c r="I1456" s="373"/>
      <c r="J1456" s="392"/>
      <c r="K1456" s="53"/>
      <c r="L1456" s="51">
        <v>6562500</v>
      </c>
      <c r="M1456" s="51">
        <v>6562500</v>
      </c>
      <c r="N1456" s="51">
        <v>6562500</v>
      </c>
      <c r="O1456" s="51">
        <v>6562500</v>
      </c>
      <c r="P1456" s="51">
        <v>6562500</v>
      </c>
      <c r="Q1456" s="51">
        <v>6562500</v>
      </c>
      <c r="R1456" s="51">
        <v>6562500</v>
      </c>
      <c r="S1456" s="51">
        <v>6562500</v>
      </c>
      <c r="T1456" s="51">
        <v>6562500</v>
      </c>
    </row>
    <row r="1457" spans="1:20" s="10" customFormat="1" ht="146.25" customHeight="1" x14ac:dyDescent="0.3">
      <c r="A1457" s="13">
        <v>1394</v>
      </c>
      <c r="B1457" s="376"/>
      <c r="C1457" s="55" t="s">
        <v>1336</v>
      </c>
      <c r="D1457" s="56" t="s">
        <v>1326</v>
      </c>
      <c r="E1457" s="373"/>
      <c r="F1457" s="388"/>
      <c r="G1457" s="376"/>
      <c r="H1457" s="391"/>
      <c r="I1457" s="373"/>
      <c r="J1457" s="392"/>
      <c r="K1457" s="53"/>
      <c r="L1457" s="51">
        <v>6772500</v>
      </c>
      <c r="M1457" s="51">
        <v>6772500</v>
      </c>
      <c r="N1457" s="51">
        <v>6772500</v>
      </c>
      <c r="O1457" s="51">
        <v>6772500</v>
      </c>
      <c r="P1457" s="51">
        <v>6772500</v>
      </c>
      <c r="Q1457" s="51">
        <v>6772500</v>
      </c>
      <c r="R1457" s="51">
        <v>6772500</v>
      </c>
      <c r="S1457" s="51">
        <v>6772500</v>
      </c>
      <c r="T1457" s="51">
        <v>6772500</v>
      </c>
    </row>
    <row r="1458" spans="1:20" s="10" customFormat="1" ht="146.25" customHeight="1" x14ac:dyDescent="0.3">
      <c r="A1458" s="13">
        <v>1395</v>
      </c>
      <c r="B1458" s="376"/>
      <c r="C1458" s="55" t="s">
        <v>1337</v>
      </c>
      <c r="D1458" s="56" t="s">
        <v>1326</v>
      </c>
      <c r="E1458" s="373"/>
      <c r="F1458" s="388"/>
      <c r="G1458" s="376"/>
      <c r="H1458" s="391"/>
      <c r="I1458" s="373"/>
      <c r="J1458" s="392"/>
      <c r="K1458" s="53"/>
      <c r="L1458" s="51">
        <v>6982500</v>
      </c>
      <c r="M1458" s="51">
        <v>6982500</v>
      </c>
      <c r="N1458" s="51">
        <v>6982500</v>
      </c>
      <c r="O1458" s="51">
        <v>6982500</v>
      </c>
      <c r="P1458" s="51">
        <v>6982500</v>
      </c>
      <c r="Q1458" s="51">
        <v>6982500</v>
      </c>
      <c r="R1458" s="51">
        <v>6982500</v>
      </c>
      <c r="S1458" s="51">
        <v>6982500</v>
      </c>
      <c r="T1458" s="51">
        <v>6982500</v>
      </c>
    </row>
    <row r="1459" spans="1:20" s="10" customFormat="1" ht="146.25" customHeight="1" x14ac:dyDescent="0.3">
      <c r="A1459" s="13">
        <v>1396</v>
      </c>
      <c r="B1459" s="376"/>
      <c r="C1459" s="55" t="s">
        <v>1338</v>
      </c>
      <c r="D1459" s="56" t="s">
        <v>1326</v>
      </c>
      <c r="E1459" s="373"/>
      <c r="F1459" s="388"/>
      <c r="G1459" s="376"/>
      <c r="H1459" s="391"/>
      <c r="I1459" s="373"/>
      <c r="J1459" s="392"/>
      <c r="K1459" s="53"/>
      <c r="L1459" s="51">
        <v>7297500</v>
      </c>
      <c r="M1459" s="51">
        <v>7297500</v>
      </c>
      <c r="N1459" s="51">
        <v>7297500</v>
      </c>
      <c r="O1459" s="51">
        <v>7297500</v>
      </c>
      <c r="P1459" s="51">
        <v>7297500</v>
      </c>
      <c r="Q1459" s="51">
        <v>7297500</v>
      </c>
      <c r="R1459" s="51">
        <v>7297500</v>
      </c>
      <c r="S1459" s="51">
        <v>7297500</v>
      </c>
      <c r="T1459" s="51">
        <v>7297500</v>
      </c>
    </row>
    <row r="1460" spans="1:20" s="10" customFormat="1" ht="146.25" customHeight="1" x14ac:dyDescent="0.3">
      <c r="A1460" s="13">
        <v>1397</v>
      </c>
      <c r="B1460" s="376"/>
      <c r="C1460" s="55" t="s">
        <v>1339</v>
      </c>
      <c r="D1460" s="56" t="s">
        <v>1326</v>
      </c>
      <c r="E1460" s="373"/>
      <c r="F1460" s="388"/>
      <c r="G1460" s="376"/>
      <c r="H1460" s="391"/>
      <c r="I1460" s="373"/>
      <c r="J1460" s="392"/>
      <c r="K1460" s="53"/>
      <c r="L1460" s="51">
        <v>7875000</v>
      </c>
      <c r="M1460" s="51">
        <v>7875000</v>
      </c>
      <c r="N1460" s="51">
        <v>7875000</v>
      </c>
      <c r="O1460" s="51">
        <v>7875000</v>
      </c>
      <c r="P1460" s="51">
        <v>7875000</v>
      </c>
      <c r="Q1460" s="51">
        <v>7875000</v>
      </c>
      <c r="R1460" s="51">
        <v>7875000</v>
      </c>
      <c r="S1460" s="51">
        <v>7875000</v>
      </c>
      <c r="T1460" s="51">
        <v>7875000</v>
      </c>
    </row>
    <row r="1461" spans="1:20" s="10" customFormat="1" ht="146.25" customHeight="1" x14ac:dyDescent="0.3">
      <c r="A1461" s="13">
        <v>1398</v>
      </c>
      <c r="B1461" s="376"/>
      <c r="C1461" s="55" t="s">
        <v>1340</v>
      </c>
      <c r="D1461" s="56" t="s">
        <v>1326</v>
      </c>
      <c r="E1461" s="373"/>
      <c r="F1461" s="388"/>
      <c r="G1461" s="376"/>
      <c r="H1461" s="391"/>
      <c r="I1461" s="373"/>
      <c r="J1461" s="392"/>
      <c r="K1461" s="53"/>
      <c r="L1461" s="51">
        <v>8767500</v>
      </c>
      <c r="M1461" s="51">
        <v>8767500</v>
      </c>
      <c r="N1461" s="51">
        <v>8767500</v>
      </c>
      <c r="O1461" s="51">
        <v>8767500</v>
      </c>
      <c r="P1461" s="51">
        <v>8767500</v>
      </c>
      <c r="Q1461" s="51">
        <v>8767500</v>
      </c>
      <c r="R1461" s="51">
        <v>8767500</v>
      </c>
      <c r="S1461" s="51">
        <v>8767500</v>
      </c>
      <c r="T1461" s="51">
        <v>8767500</v>
      </c>
    </row>
    <row r="1462" spans="1:20" s="10" customFormat="1" ht="146.25" customHeight="1" x14ac:dyDescent="0.3">
      <c r="A1462" s="13">
        <v>1399</v>
      </c>
      <c r="B1462" s="376"/>
      <c r="C1462" s="55" t="s">
        <v>1341</v>
      </c>
      <c r="D1462" s="56" t="s">
        <v>568</v>
      </c>
      <c r="E1462" s="373" t="s">
        <v>1342</v>
      </c>
      <c r="F1462" s="425" t="s">
        <v>1348</v>
      </c>
      <c r="G1462" s="469" t="s">
        <v>1349</v>
      </c>
      <c r="H1462" s="391"/>
      <c r="I1462" s="373"/>
      <c r="J1462" s="389" t="s">
        <v>2530</v>
      </c>
      <c r="K1462" s="388"/>
      <c r="L1462" s="51">
        <v>7260000</v>
      </c>
      <c r="M1462" s="51">
        <v>7260000</v>
      </c>
      <c r="N1462" s="51">
        <v>7260000</v>
      </c>
      <c r="O1462" s="51">
        <v>7260000</v>
      </c>
      <c r="P1462" s="51">
        <v>7260000</v>
      </c>
      <c r="Q1462" s="51">
        <v>7260000</v>
      </c>
      <c r="R1462" s="51">
        <v>7260000</v>
      </c>
      <c r="S1462" s="51">
        <v>7260000</v>
      </c>
      <c r="T1462" s="51">
        <v>7260000</v>
      </c>
    </row>
    <row r="1463" spans="1:20" s="10" customFormat="1" ht="146.25" customHeight="1" x14ac:dyDescent="0.3">
      <c r="A1463" s="13">
        <v>1400</v>
      </c>
      <c r="B1463" s="376"/>
      <c r="C1463" s="55" t="s">
        <v>1343</v>
      </c>
      <c r="D1463" s="56" t="s">
        <v>568</v>
      </c>
      <c r="E1463" s="373"/>
      <c r="F1463" s="388"/>
      <c r="G1463" s="469"/>
      <c r="H1463" s="391"/>
      <c r="I1463" s="373"/>
      <c r="J1463" s="389"/>
      <c r="K1463" s="388"/>
      <c r="L1463" s="51">
        <v>8850000</v>
      </c>
      <c r="M1463" s="51">
        <v>8850000</v>
      </c>
      <c r="N1463" s="51">
        <v>8850000</v>
      </c>
      <c r="O1463" s="51">
        <v>8850000</v>
      </c>
      <c r="P1463" s="51">
        <v>8850000</v>
      </c>
      <c r="Q1463" s="51">
        <v>8850000</v>
      </c>
      <c r="R1463" s="51">
        <v>8850000</v>
      </c>
      <c r="S1463" s="51">
        <v>8850000</v>
      </c>
      <c r="T1463" s="51">
        <v>8850000</v>
      </c>
    </row>
    <row r="1464" spans="1:20" s="10" customFormat="1" ht="171" customHeight="1" x14ac:dyDescent="0.3">
      <c r="A1464" s="13">
        <v>1401</v>
      </c>
      <c r="B1464" s="376"/>
      <c r="C1464" s="55" t="s">
        <v>1344</v>
      </c>
      <c r="D1464" s="56" t="s">
        <v>568</v>
      </c>
      <c r="E1464" s="373"/>
      <c r="F1464" s="388"/>
      <c r="G1464" s="469"/>
      <c r="H1464" s="391"/>
      <c r="I1464" s="373"/>
      <c r="J1464" s="389"/>
      <c r="K1464" s="388"/>
      <c r="L1464" s="51">
        <v>8910000</v>
      </c>
      <c r="M1464" s="51">
        <v>8910000</v>
      </c>
      <c r="N1464" s="51">
        <v>8910000</v>
      </c>
      <c r="O1464" s="51">
        <v>8910000</v>
      </c>
      <c r="P1464" s="51">
        <v>8910000</v>
      </c>
      <c r="Q1464" s="51">
        <v>8910000</v>
      </c>
      <c r="R1464" s="51">
        <v>8910000</v>
      </c>
      <c r="S1464" s="51">
        <v>8910000</v>
      </c>
      <c r="T1464" s="51">
        <v>8910000</v>
      </c>
    </row>
    <row r="1465" spans="1:20" s="10" customFormat="1" ht="171" customHeight="1" x14ac:dyDescent="0.3">
      <c r="A1465" s="13">
        <v>1402</v>
      </c>
      <c r="B1465" s="376"/>
      <c r="C1465" s="55" t="s">
        <v>1345</v>
      </c>
      <c r="D1465" s="56" t="s">
        <v>568</v>
      </c>
      <c r="E1465" s="373"/>
      <c r="F1465" s="388"/>
      <c r="G1465" s="469"/>
      <c r="H1465" s="391"/>
      <c r="I1465" s="373"/>
      <c r="J1465" s="389"/>
      <c r="K1465" s="388"/>
      <c r="L1465" s="51">
        <v>9150000</v>
      </c>
      <c r="M1465" s="51">
        <v>9150000</v>
      </c>
      <c r="N1465" s="51">
        <v>9150000</v>
      </c>
      <c r="O1465" s="51">
        <v>9150000</v>
      </c>
      <c r="P1465" s="51">
        <v>9150000</v>
      </c>
      <c r="Q1465" s="51">
        <v>9150000</v>
      </c>
      <c r="R1465" s="51">
        <v>9150000</v>
      </c>
      <c r="S1465" s="51">
        <v>9150000</v>
      </c>
      <c r="T1465" s="51">
        <v>9150000</v>
      </c>
    </row>
    <row r="1466" spans="1:20" s="10" customFormat="1" ht="171" customHeight="1" x14ac:dyDescent="0.3">
      <c r="A1466" s="13">
        <v>1403</v>
      </c>
      <c r="B1466" s="376"/>
      <c r="C1466" s="55" t="s">
        <v>1346</v>
      </c>
      <c r="D1466" s="56" t="s">
        <v>568</v>
      </c>
      <c r="E1466" s="373"/>
      <c r="F1466" s="388"/>
      <c r="G1466" s="469"/>
      <c r="H1466" s="391"/>
      <c r="I1466" s="373"/>
      <c r="J1466" s="389"/>
      <c r="K1466" s="388"/>
      <c r="L1466" s="51">
        <v>9590000</v>
      </c>
      <c r="M1466" s="51">
        <v>9590000</v>
      </c>
      <c r="N1466" s="51">
        <v>9590000</v>
      </c>
      <c r="O1466" s="51">
        <v>9590000</v>
      </c>
      <c r="P1466" s="51">
        <v>9590000</v>
      </c>
      <c r="Q1466" s="51">
        <v>9590000</v>
      </c>
      <c r="R1466" s="51">
        <v>9590000</v>
      </c>
      <c r="S1466" s="51">
        <v>9590000</v>
      </c>
      <c r="T1466" s="51">
        <v>9590000</v>
      </c>
    </row>
    <row r="1467" spans="1:20" s="10" customFormat="1" ht="171" customHeight="1" x14ac:dyDescent="0.3">
      <c r="A1467" s="13">
        <v>1404</v>
      </c>
      <c r="B1467" s="376"/>
      <c r="C1467" s="55" t="s">
        <v>1347</v>
      </c>
      <c r="D1467" s="56" t="s">
        <v>568</v>
      </c>
      <c r="E1467" s="373"/>
      <c r="F1467" s="388"/>
      <c r="G1467" s="469"/>
      <c r="H1467" s="391"/>
      <c r="I1467" s="373"/>
      <c r="J1467" s="389"/>
      <c r="K1467" s="388"/>
      <c r="L1467" s="51">
        <v>9700000</v>
      </c>
      <c r="M1467" s="51">
        <v>9700000</v>
      </c>
      <c r="N1467" s="51">
        <v>9700000</v>
      </c>
      <c r="O1467" s="51">
        <v>9700000</v>
      </c>
      <c r="P1467" s="51">
        <v>9700000</v>
      </c>
      <c r="Q1467" s="51">
        <v>9700000</v>
      </c>
      <c r="R1467" s="51">
        <v>9700000</v>
      </c>
      <c r="S1467" s="51">
        <v>9700000</v>
      </c>
      <c r="T1467" s="51">
        <v>9700000</v>
      </c>
    </row>
    <row r="1468" spans="1:20" s="10" customFormat="1" ht="98.25" customHeight="1" x14ac:dyDescent="0.3">
      <c r="A1468" s="13">
        <v>1405</v>
      </c>
      <c r="B1468" s="376"/>
      <c r="C1468" s="84" t="s">
        <v>2975</v>
      </c>
      <c r="D1468" s="85" t="s">
        <v>568</v>
      </c>
      <c r="E1468" s="474" t="s">
        <v>1553</v>
      </c>
      <c r="F1468" s="86" t="s">
        <v>1554</v>
      </c>
      <c r="G1468" s="470" t="s">
        <v>1555</v>
      </c>
      <c r="H1468" s="391" t="s">
        <v>17</v>
      </c>
      <c r="I1468" s="373" t="s">
        <v>823</v>
      </c>
      <c r="J1468" s="427" t="s">
        <v>2984</v>
      </c>
      <c r="K1468" s="477"/>
      <c r="L1468" s="51">
        <v>5740000</v>
      </c>
      <c r="M1468" s="51">
        <v>5740000</v>
      </c>
      <c r="N1468" s="51">
        <v>5740000</v>
      </c>
      <c r="O1468" s="51">
        <v>5740000</v>
      </c>
      <c r="P1468" s="51">
        <v>5740000</v>
      </c>
      <c r="Q1468" s="51">
        <v>5740000</v>
      </c>
      <c r="R1468" s="51">
        <v>5740000</v>
      </c>
      <c r="S1468" s="51">
        <v>5740000</v>
      </c>
      <c r="T1468" s="51">
        <v>5740000</v>
      </c>
    </row>
    <row r="1469" spans="1:20" s="10" customFormat="1" ht="98.25" customHeight="1" x14ac:dyDescent="0.3">
      <c r="A1469" s="13">
        <v>1406</v>
      </c>
      <c r="B1469" s="376"/>
      <c r="C1469" s="84" t="s">
        <v>2976</v>
      </c>
      <c r="D1469" s="85" t="s">
        <v>568</v>
      </c>
      <c r="E1469" s="475"/>
      <c r="F1469" s="86" t="s">
        <v>1554</v>
      </c>
      <c r="G1469" s="470"/>
      <c r="H1469" s="391"/>
      <c r="I1469" s="373"/>
      <c r="J1469" s="427"/>
      <c r="K1469" s="478"/>
      <c r="L1469" s="51">
        <v>6820000</v>
      </c>
      <c r="M1469" s="51">
        <v>6820000</v>
      </c>
      <c r="N1469" s="51">
        <v>6820000</v>
      </c>
      <c r="O1469" s="51">
        <v>6820000</v>
      </c>
      <c r="P1469" s="51">
        <v>6820000</v>
      </c>
      <c r="Q1469" s="51">
        <v>6820000</v>
      </c>
      <c r="R1469" s="51">
        <v>6820000</v>
      </c>
      <c r="S1469" s="51">
        <v>6820000</v>
      </c>
      <c r="T1469" s="51">
        <v>6820000</v>
      </c>
    </row>
    <row r="1470" spans="1:20" s="10" customFormat="1" ht="98.25" customHeight="1" x14ac:dyDescent="0.3">
      <c r="A1470" s="13">
        <v>1407</v>
      </c>
      <c r="B1470" s="376"/>
      <c r="C1470" s="84" t="s">
        <v>2977</v>
      </c>
      <c r="D1470" s="85" t="s">
        <v>568</v>
      </c>
      <c r="E1470" s="475"/>
      <c r="F1470" s="86" t="s">
        <v>1554</v>
      </c>
      <c r="G1470" s="470"/>
      <c r="H1470" s="391"/>
      <c r="I1470" s="373"/>
      <c r="J1470" s="427"/>
      <c r="K1470" s="478"/>
      <c r="L1470" s="51">
        <v>7350000</v>
      </c>
      <c r="M1470" s="51">
        <v>7350000</v>
      </c>
      <c r="N1470" s="51">
        <v>7350000</v>
      </c>
      <c r="O1470" s="51">
        <v>7350000</v>
      </c>
      <c r="P1470" s="51">
        <v>7350000</v>
      </c>
      <c r="Q1470" s="51">
        <v>7350000</v>
      </c>
      <c r="R1470" s="51">
        <v>7350000</v>
      </c>
      <c r="S1470" s="51">
        <v>7350000</v>
      </c>
      <c r="T1470" s="51">
        <v>7350000</v>
      </c>
    </row>
    <row r="1471" spans="1:20" s="10" customFormat="1" ht="98.25" customHeight="1" x14ac:dyDescent="0.3">
      <c r="A1471" s="13">
        <v>1408</v>
      </c>
      <c r="B1471" s="376"/>
      <c r="C1471" s="84" t="s">
        <v>2978</v>
      </c>
      <c r="D1471" s="85" t="s">
        <v>568</v>
      </c>
      <c r="E1471" s="475"/>
      <c r="F1471" s="86" t="s">
        <v>1556</v>
      </c>
      <c r="G1471" s="470"/>
      <c r="H1471" s="391"/>
      <c r="I1471" s="373"/>
      <c r="J1471" s="427"/>
      <c r="K1471" s="478"/>
      <c r="L1471" s="51">
        <v>7950000</v>
      </c>
      <c r="M1471" s="51">
        <v>7950000</v>
      </c>
      <c r="N1471" s="51">
        <v>7950000</v>
      </c>
      <c r="O1471" s="51">
        <v>7950000</v>
      </c>
      <c r="P1471" s="51">
        <v>7950000</v>
      </c>
      <c r="Q1471" s="51">
        <v>7950000</v>
      </c>
      <c r="R1471" s="51">
        <v>7950000</v>
      </c>
      <c r="S1471" s="51">
        <v>7950000</v>
      </c>
      <c r="T1471" s="51">
        <v>7950000</v>
      </c>
    </row>
    <row r="1472" spans="1:20" s="10" customFormat="1" ht="98.25" customHeight="1" x14ac:dyDescent="0.3">
      <c r="A1472" s="13">
        <v>1409</v>
      </c>
      <c r="B1472" s="376"/>
      <c r="C1472" s="84" t="s">
        <v>2979</v>
      </c>
      <c r="D1472" s="85" t="s">
        <v>568</v>
      </c>
      <c r="E1472" s="475"/>
      <c r="F1472" s="86" t="s">
        <v>1556</v>
      </c>
      <c r="G1472" s="470"/>
      <c r="H1472" s="391"/>
      <c r="I1472" s="373"/>
      <c r="J1472" s="427"/>
      <c r="K1472" s="478"/>
      <c r="L1472" s="51">
        <v>8340000</v>
      </c>
      <c r="M1472" s="51">
        <v>8340000</v>
      </c>
      <c r="N1472" s="51">
        <v>8340000</v>
      </c>
      <c r="O1472" s="51">
        <v>8340000</v>
      </c>
      <c r="P1472" s="51">
        <v>8340000</v>
      </c>
      <c r="Q1472" s="51">
        <v>8340000</v>
      </c>
      <c r="R1472" s="51">
        <v>8340000</v>
      </c>
      <c r="S1472" s="51">
        <v>8340000</v>
      </c>
      <c r="T1472" s="51">
        <v>8340000</v>
      </c>
    </row>
    <row r="1473" spans="1:20" s="10" customFormat="1" ht="98.25" customHeight="1" x14ac:dyDescent="0.3">
      <c r="A1473" s="13">
        <v>1410</v>
      </c>
      <c r="B1473" s="376"/>
      <c r="C1473" s="84" t="s">
        <v>2980</v>
      </c>
      <c r="D1473" s="85" t="s">
        <v>568</v>
      </c>
      <c r="E1473" s="475"/>
      <c r="F1473" s="86" t="s">
        <v>1556</v>
      </c>
      <c r="G1473" s="470"/>
      <c r="H1473" s="391"/>
      <c r="I1473" s="373"/>
      <c r="J1473" s="427"/>
      <c r="K1473" s="478"/>
      <c r="L1473" s="51">
        <v>8850000</v>
      </c>
      <c r="M1473" s="51">
        <v>8850000</v>
      </c>
      <c r="N1473" s="51">
        <v>8850000</v>
      </c>
      <c r="O1473" s="51">
        <v>8850000</v>
      </c>
      <c r="P1473" s="51">
        <v>8850000</v>
      </c>
      <c r="Q1473" s="51">
        <v>8850000</v>
      </c>
      <c r="R1473" s="51">
        <v>8850000</v>
      </c>
      <c r="S1473" s="51">
        <v>8850000</v>
      </c>
      <c r="T1473" s="51">
        <v>8850000</v>
      </c>
    </row>
    <row r="1474" spans="1:20" s="10" customFormat="1" ht="98.25" customHeight="1" x14ac:dyDescent="0.3">
      <c r="A1474" s="13">
        <v>1411</v>
      </c>
      <c r="B1474" s="376"/>
      <c r="C1474" s="84" t="s">
        <v>2981</v>
      </c>
      <c r="D1474" s="85" t="s">
        <v>568</v>
      </c>
      <c r="E1474" s="475"/>
      <c r="F1474" s="86" t="s">
        <v>1556</v>
      </c>
      <c r="G1474" s="470"/>
      <c r="H1474" s="391"/>
      <c r="I1474" s="373"/>
      <c r="J1474" s="427"/>
      <c r="K1474" s="478"/>
      <c r="L1474" s="51">
        <v>9050000</v>
      </c>
      <c r="M1474" s="51">
        <v>9050000</v>
      </c>
      <c r="N1474" s="51">
        <v>9050000</v>
      </c>
      <c r="O1474" s="51">
        <v>9050000</v>
      </c>
      <c r="P1474" s="51">
        <v>9050000</v>
      </c>
      <c r="Q1474" s="51">
        <v>9050000</v>
      </c>
      <c r="R1474" s="51">
        <v>9050000</v>
      </c>
      <c r="S1474" s="51">
        <v>9050000</v>
      </c>
      <c r="T1474" s="51">
        <v>9050000</v>
      </c>
    </row>
    <row r="1475" spans="1:20" s="10" customFormat="1" ht="98.25" customHeight="1" x14ac:dyDescent="0.3">
      <c r="A1475" s="13">
        <v>1412</v>
      </c>
      <c r="B1475" s="376"/>
      <c r="C1475" s="84" t="s">
        <v>1557</v>
      </c>
      <c r="D1475" s="85" t="s">
        <v>568</v>
      </c>
      <c r="E1475" s="475"/>
      <c r="F1475" s="86" t="s">
        <v>2982</v>
      </c>
      <c r="G1475" s="470"/>
      <c r="H1475" s="391"/>
      <c r="I1475" s="373"/>
      <c r="J1475" s="427"/>
      <c r="K1475" s="478"/>
      <c r="L1475" s="51">
        <v>5250000</v>
      </c>
      <c r="M1475" s="51">
        <v>5250000</v>
      </c>
      <c r="N1475" s="51">
        <v>5250000</v>
      </c>
      <c r="O1475" s="51">
        <v>5250000</v>
      </c>
      <c r="P1475" s="51">
        <v>5250000</v>
      </c>
      <c r="Q1475" s="51">
        <v>5250000</v>
      </c>
      <c r="R1475" s="51">
        <v>5250000</v>
      </c>
      <c r="S1475" s="51">
        <v>5250000</v>
      </c>
      <c r="T1475" s="51">
        <v>5250000</v>
      </c>
    </row>
    <row r="1476" spans="1:20" s="10" customFormat="1" ht="98.25" customHeight="1" x14ac:dyDescent="0.3">
      <c r="A1476" s="13">
        <v>1413</v>
      </c>
      <c r="B1476" s="376"/>
      <c r="C1476" s="84" t="s">
        <v>1558</v>
      </c>
      <c r="D1476" s="85" t="s">
        <v>568</v>
      </c>
      <c r="E1476" s="475"/>
      <c r="F1476" s="86" t="s">
        <v>2982</v>
      </c>
      <c r="G1476" s="470"/>
      <c r="H1476" s="391"/>
      <c r="I1476" s="373"/>
      <c r="J1476" s="427"/>
      <c r="K1476" s="478"/>
      <c r="L1476" s="51">
        <v>6500000</v>
      </c>
      <c r="M1476" s="51">
        <v>6500000</v>
      </c>
      <c r="N1476" s="51">
        <v>6500000</v>
      </c>
      <c r="O1476" s="51">
        <v>6500000</v>
      </c>
      <c r="P1476" s="51">
        <v>6500000</v>
      </c>
      <c r="Q1476" s="51">
        <v>6500000</v>
      </c>
      <c r="R1476" s="51">
        <v>6500000</v>
      </c>
      <c r="S1476" s="51">
        <v>6500000</v>
      </c>
      <c r="T1476" s="51">
        <v>6500000</v>
      </c>
    </row>
    <row r="1477" spans="1:20" s="10" customFormat="1" ht="98.25" customHeight="1" x14ac:dyDescent="0.3">
      <c r="A1477" s="13">
        <v>1414</v>
      </c>
      <c r="B1477" s="376"/>
      <c r="C1477" s="84" t="s">
        <v>1559</v>
      </c>
      <c r="D1477" s="85" t="s">
        <v>568</v>
      </c>
      <c r="E1477" s="475"/>
      <c r="F1477" s="86" t="s">
        <v>2982</v>
      </c>
      <c r="G1477" s="470"/>
      <c r="H1477" s="391"/>
      <c r="I1477" s="373"/>
      <c r="J1477" s="427"/>
      <c r="K1477" s="478"/>
      <c r="L1477" s="51">
        <v>7150000</v>
      </c>
      <c r="M1477" s="51">
        <v>7150000</v>
      </c>
      <c r="N1477" s="51">
        <v>7150000</v>
      </c>
      <c r="O1477" s="51">
        <v>7150000</v>
      </c>
      <c r="P1477" s="51">
        <v>7150000</v>
      </c>
      <c r="Q1477" s="51">
        <v>7150000</v>
      </c>
      <c r="R1477" s="51">
        <v>7150000</v>
      </c>
      <c r="S1477" s="51">
        <v>7150000</v>
      </c>
      <c r="T1477" s="51">
        <v>7150000</v>
      </c>
    </row>
    <row r="1478" spans="1:20" s="10" customFormat="1" ht="98.25" customHeight="1" x14ac:dyDescent="0.3">
      <c r="A1478" s="13">
        <v>1415</v>
      </c>
      <c r="B1478" s="376"/>
      <c r="C1478" s="84" t="s">
        <v>1560</v>
      </c>
      <c r="D1478" s="85" t="s">
        <v>568</v>
      </c>
      <c r="E1478" s="475"/>
      <c r="F1478" s="86" t="s">
        <v>2982</v>
      </c>
      <c r="G1478" s="470"/>
      <c r="H1478" s="391"/>
      <c r="I1478" s="373"/>
      <c r="J1478" s="427"/>
      <c r="K1478" s="478"/>
      <c r="L1478" s="51">
        <v>7653000</v>
      </c>
      <c r="M1478" s="51">
        <v>7653000</v>
      </c>
      <c r="N1478" s="51">
        <v>7653000</v>
      </c>
      <c r="O1478" s="51">
        <v>7653000</v>
      </c>
      <c r="P1478" s="51">
        <v>7653000</v>
      </c>
      <c r="Q1478" s="51">
        <v>7653000</v>
      </c>
      <c r="R1478" s="51">
        <v>7653000</v>
      </c>
      <c r="S1478" s="51">
        <v>7653000</v>
      </c>
      <c r="T1478" s="51">
        <v>7653000</v>
      </c>
    </row>
    <row r="1479" spans="1:20" s="10" customFormat="1" ht="98.25" customHeight="1" x14ac:dyDescent="0.3">
      <c r="A1479" s="13">
        <v>1416</v>
      </c>
      <c r="B1479" s="376"/>
      <c r="C1479" s="84" t="s">
        <v>1561</v>
      </c>
      <c r="D1479" s="85" t="s">
        <v>568</v>
      </c>
      <c r="E1479" s="475"/>
      <c r="F1479" s="86" t="s">
        <v>2982</v>
      </c>
      <c r="G1479" s="470"/>
      <c r="H1479" s="391"/>
      <c r="I1479" s="373"/>
      <c r="J1479" s="427"/>
      <c r="K1479" s="478"/>
      <c r="L1479" s="51">
        <v>8150000</v>
      </c>
      <c r="M1479" s="51">
        <v>8150000</v>
      </c>
      <c r="N1479" s="51">
        <v>8150000</v>
      </c>
      <c r="O1479" s="51">
        <v>8150000</v>
      </c>
      <c r="P1479" s="51">
        <v>8150000</v>
      </c>
      <c r="Q1479" s="51">
        <v>8150000</v>
      </c>
      <c r="R1479" s="51">
        <v>8150000</v>
      </c>
      <c r="S1479" s="51">
        <v>8150000</v>
      </c>
      <c r="T1479" s="51">
        <v>8150000</v>
      </c>
    </row>
    <row r="1480" spans="1:20" s="10" customFormat="1" ht="98.25" customHeight="1" x14ac:dyDescent="0.3">
      <c r="A1480" s="13">
        <v>1417</v>
      </c>
      <c r="B1480" s="376"/>
      <c r="C1480" s="84" t="s">
        <v>1562</v>
      </c>
      <c r="D1480" s="85" t="s">
        <v>568</v>
      </c>
      <c r="E1480" s="475"/>
      <c r="F1480" s="86" t="s">
        <v>2982</v>
      </c>
      <c r="G1480" s="470"/>
      <c r="H1480" s="391"/>
      <c r="I1480" s="373"/>
      <c r="J1480" s="427"/>
      <c r="K1480" s="478"/>
      <c r="L1480" s="51">
        <v>8600000</v>
      </c>
      <c r="M1480" s="51">
        <v>8600000</v>
      </c>
      <c r="N1480" s="51">
        <v>8600000</v>
      </c>
      <c r="O1480" s="51">
        <v>8600000</v>
      </c>
      <c r="P1480" s="51">
        <v>8600000</v>
      </c>
      <c r="Q1480" s="51">
        <v>8600000</v>
      </c>
      <c r="R1480" s="51">
        <v>8600000</v>
      </c>
      <c r="S1480" s="51">
        <v>8600000</v>
      </c>
      <c r="T1480" s="51">
        <v>8600000</v>
      </c>
    </row>
    <row r="1481" spans="1:20" s="10" customFormat="1" ht="98.25" customHeight="1" x14ac:dyDescent="0.3">
      <c r="A1481" s="13">
        <v>1418</v>
      </c>
      <c r="B1481" s="376"/>
      <c r="C1481" s="84" t="s">
        <v>1563</v>
      </c>
      <c r="D1481" s="85" t="s">
        <v>568</v>
      </c>
      <c r="E1481" s="475"/>
      <c r="F1481" s="86" t="s">
        <v>2982</v>
      </c>
      <c r="G1481" s="470"/>
      <c r="H1481" s="391"/>
      <c r="I1481" s="373"/>
      <c r="J1481" s="427"/>
      <c r="K1481" s="478"/>
      <c r="L1481" s="51">
        <v>8800000</v>
      </c>
      <c r="M1481" s="51">
        <v>8800000</v>
      </c>
      <c r="N1481" s="51">
        <v>8800000</v>
      </c>
      <c r="O1481" s="51">
        <v>8800000</v>
      </c>
      <c r="P1481" s="51">
        <v>8800000</v>
      </c>
      <c r="Q1481" s="51">
        <v>8800000</v>
      </c>
      <c r="R1481" s="51">
        <v>8800000</v>
      </c>
      <c r="S1481" s="51">
        <v>8800000</v>
      </c>
      <c r="T1481" s="51">
        <v>8800000</v>
      </c>
    </row>
    <row r="1482" spans="1:20" s="10" customFormat="1" ht="98.25" customHeight="1" x14ac:dyDescent="0.3">
      <c r="A1482" s="13">
        <v>1419</v>
      </c>
      <c r="B1482" s="376"/>
      <c r="C1482" s="84" t="s">
        <v>1564</v>
      </c>
      <c r="D1482" s="85" t="s">
        <v>568</v>
      </c>
      <c r="E1482" s="475"/>
      <c r="F1482" s="86" t="s">
        <v>2983</v>
      </c>
      <c r="G1482" s="470"/>
      <c r="H1482" s="391"/>
      <c r="I1482" s="373"/>
      <c r="J1482" s="427"/>
      <c r="K1482" s="478"/>
      <c r="L1482" s="51">
        <v>5050000</v>
      </c>
      <c r="M1482" s="51">
        <v>5050000</v>
      </c>
      <c r="N1482" s="51">
        <v>5050000</v>
      </c>
      <c r="O1482" s="51">
        <v>5050000</v>
      </c>
      <c r="P1482" s="51">
        <v>5050000</v>
      </c>
      <c r="Q1482" s="51">
        <v>5050000</v>
      </c>
      <c r="R1482" s="51">
        <v>5050000</v>
      </c>
      <c r="S1482" s="51">
        <v>5050000</v>
      </c>
      <c r="T1482" s="51">
        <v>5050000</v>
      </c>
    </row>
    <row r="1483" spans="1:20" s="10" customFormat="1" ht="98.25" customHeight="1" x14ac:dyDescent="0.3">
      <c r="A1483" s="13">
        <v>1420</v>
      </c>
      <c r="B1483" s="376"/>
      <c r="C1483" s="84" t="s">
        <v>1565</v>
      </c>
      <c r="D1483" s="85" t="s">
        <v>568</v>
      </c>
      <c r="E1483" s="475"/>
      <c r="F1483" s="86" t="s">
        <v>2983</v>
      </c>
      <c r="G1483" s="470"/>
      <c r="H1483" s="391"/>
      <c r="I1483" s="373"/>
      <c r="J1483" s="427"/>
      <c r="K1483" s="478"/>
      <c r="L1483" s="51">
        <v>6350000</v>
      </c>
      <c r="M1483" s="51">
        <v>6350000</v>
      </c>
      <c r="N1483" s="51">
        <v>6350000</v>
      </c>
      <c r="O1483" s="51">
        <v>6350000</v>
      </c>
      <c r="P1483" s="51">
        <v>6350000</v>
      </c>
      <c r="Q1483" s="51">
        <v>6350000</v>
      </c>
      <c r="R1483" s="51">
        <v>6350000</v>
      </c>
      <c r="S1483" s="51">
        <v>6350000</v>
      </c>
      <c r="T1483" s="51">
        <v>6350000</v>
      </c>
    </row>
    <row r="1484" spans="1:20" s="10" customFormat="1" ht="98.25" customHeight="1" x14ac:dyDescent="0.3">
      <c r="A1484" s="13">
        <v>1421</v>
      </c>
      <c r="B1484" s="376"/>
      <c r="C1484" s="84" t="s">
        <v>1566</v>
      </c>
      <c r="D1484" s="85" t="s">
        <v>568</v>
      </c>
      <c r="E1484" s="475"/>
      <c r="F1484" s="86" t="s">
        <v>2983</v>
      </c>
      <c r="G1484" s="470"/>
      <c r="H1484" s="391"/>
      <c r="I1484" s="373"/>
      <c r="J1484" s="427"/>
      <c r="K1484" s="478"/>
      <c r="L1484" s="51">
        <v>6850000</v>
      </c>
      <c r="M1484" s="51">
        <v>6850000</v>
      </c>
      <c r="N1484" s="51">
        <v>6850000</v>
      </c>
      <c r="O1484" s="51">
        <v>6850000</v>
      </c>
      <c r="P1484" s="51">
        <v>6850000</v>
      </c>
      <c r="Q1484" s="51">
        <v>6850000</v>
      </c>
      <c r="R1484" s="51">
        <v>6850000</v>
      </c>
      <c r="S1484" s="51">
        <v>6850000</v>
      </c>
      <c r="T1484" s="51">
        <v>6850000</v>
      </c>
    </row>
    <row r="1485" spans="1:20" s="10" customFormat="1" ht="98.25" customHeight="1" x14ac:dyDescent="0.3">
      <c r="A1485" s="13">
        <v>1422</v>
      </c>
      <c r="B1485" s="376"/>
      <c r="C1485" s="84" t="s">
        <v>1567</v>
      </c>
      <c r="D1485" s="85" t="s">
        <v>568</v>
      </c>
      <c r="E1485" s="475"/>
      <c r="F1485" s="86" t="s">
        <v>2983</v>
      </c>
      <c r="G1485" s="470"/>
      <c r="H1485" s="391"/>
      <c r="I1485" s="373"/>
      <c r="J1485" s="427"/>
      <c r="K1485" s="478"/>
      <c r="L1485" s="51">
        <v>7350000</v>
      </c>
      <c r="M1485" s="51">
        <v>7350000</v>
      </c>
      <c r="N1485" s="51">
        <v>7350000</v>
      </c>
      <c r="O1485" s="51">
        <v>7350000</v>
      </c>
      <c r="P1485" s="51">
        <v>7350000</v>
      </c>
      <c r="Q1485" s="51">
        <v>7350000</v>
      </c>
      <c r="R1485" s="51">
        <v>7350000</v>
      </c>
      <c r="S1485" s="51">
        <v>7350000</v>
      </c>
      <c r="T1485" s="51">
        <v>7350000</v>
      </c>
    </row>
    <row r="1486" spans="1:20" s="10" customFormat="1" ht="98.25" customHeight="1" x14ac:dyDescent="0.3">
      <c r="A1486" s="13">
        <v>1423</v>
      </c>
      <c r="B1486" s="376"/>
      <c r="C1486" s="84" t="s">
        <v>1568</v>
      </c>
      <c r="D1486" s="85" t="s">
        <v>568</v>
      </c>
      <c r="E1486" s="475"/>
      <c r="F1486" s="86" t="s">
        <v>2983</v>
      </c>
      <c r="G1486" s="470"/>
      <c r="H1486" s="391"/>
      <c r="I1486" s="373"/>
      <c r="J1486" s="427"/>
      <c r="K1486" s="478"/>
      <c r="L1486" s="51">
        <v>7890000</v>
      </c>
      <c r="M1486" s="51">
        <v>7890000</v>
      </c>
      <c r="N1486" s="51">
        <v>7890000</v>
      </c>
      <c r="O1486" s="51">
        <v>7890000</v>
      </c>
      <c r="P1486" s="51">
        <v>7890000</v>
      </c>
      <c r="Q1486" s="51">
        <v>7890000</v>
      </c>
      <c r="R1486" s="51">
        <v>7890000</v>
      </c>
      <c r="S1486" s="51">
        <v>7890000</v>
      </c>
      <c r="T1486" s="51">
        <v>7890000</v>
      </c>
    </row>
    <row r="1487" spans="1:20" s="10" customFormat="1" ht="98.25" customHeight="1" x14ac:dyDescent="0.3">
      <c r="A1487" s="13">
        <v>1424</v>
      </c>
      <c r="B1487" s="376"/>
      <c r="C1487" s="84" t="s">
        <v>1569</v>
      </c>
      <c r="D1487" s="85" t="s">
        <v>568</v>
      </c>
      <c r="E1487" s="475"/>
      <c r="F1487" s="86" t="s">
        <v>2983</v>
      </c>
      <c r="G1487" s="470"/>
      <c r="H1487" s="391"/>
      <c r="I1487" s="373"/>
      <c r="J1487" s="427"/>
      <c r="K1487" s="478"/>
      <c r="L1487" s="51">
        <v>8350000</v>
      </c>
      <c r="M1487" s="51">
        <v>8350000</v>
      </c>
      <c r="N1487" s="51">
        <v>8350000</v>
      </c>
      <c r="O1487" s="51">
        <v>8350000</v>
      </c>
      <c r="P1487" s="51">
        <v>8350000</v>
      </c>
      <c r="Q1487" s="51">
        <v>8350000</v>
      </c>
      <c r="R1487" s="51">
        <v>8350000</v>
      </c>
      <c r="S1487" s="51">
        <v>8350000</v>
      </c>
      <c r="T1487" s="51">
        <v>8350000</v>
      </c>
    </row>
    <row r="1488" spans="1:20" s="10" customFormat="1" ht="98.25" customHeight="1" x14ac:dyDescent="0.3">
      <c r="A1488" s="13">
        <v>1425</v>
      </c>
      <c r="B1488" s="376"/>
      <c r="C1488" s="84" t="s">
        <v>1570</v>
      </c>
      <c r="D1488" s="85" t="s">
        <v>568</v>
      </c>
      <c r="E1488" s="475"/>
      <c r="F1488" s="86" t="s">
        <v>2983</v>
      </c>
      <c r="G1488" s="470"/>
      <c r="H1488" s="391"/>
      <c r="I1488" s="373"/>
      <c r="J1488" s="427"/>
      <c r="K1488" s="478"/>
      <c r="L1488" s="51">
        <v>8600000</v>
      </c>
      <c r="M1488" s="51">
        <v>8600000</v>
      </c>
      <c r="N1488" s="51">
        <v>8600000</v>
      </c>
      <c r="O1488" s="51">
        <v>8600000</v>
      </c>
      <c r="P1488" s="51">
        <v>8600000</v>
      </c>
      <c r="Q1488" s="51">
        <v>8600000</v>
      </c>
      <c r="R1488" s="51">
        <v>8600000</v>
      </c>
      <c r="S1488" s="51">
        <v>8600000</v>
      </c>
      <c r="T1488" s="51">
        <v>8600000</v>
      </c>
    </row>
    <row r="1489" spans="1:20" s="10" customFormat="1" ht="98.25" customHeight="1" x14ac:dyDescent="0.3">
      <c r="A1489" s="13">
        <v>1426</v>
      </c>
      <c r="B1489" s="376"/>
      <c r="C1489" s="84" t="s">
        <v>1571</v>
      </c>
      <c r="D1489" s="85" t="s">
        <v>568</v>
      </c>
      <c r="E1489" s="475"/>
      <c r="F1489" s="86" t="s">
        <v>1572</v>
      </c>
      <c r="G1489" s="470"/>
      <c r="H1489" s="391"/>
      <c r="I1489" s="373"/>
      <c r="J1489" s="427"/>
      <c r="K1489" s="478"/>
      <c r="L1489" s="51">
        <v>6220000</v>
      </c>
      <c r="M1489" s="51">
        <v>6220000</v>
      </c>
      <c r="N1489" s="51">
        <v>6220000</v>
      </c>
      <c r="O1489" s="51">
        <v>6220000</v>
      </c>
      <c r="P1489" s="51">
        <v>6220000</v>
      </c>
      <c r="Q1489" s="51">
        <v>6220000</v>
      </c>
      <c r="R1489" s="51">
        <v>6220000</v>
      </c>
      <c r="S1489" s="51">
        <v>6220000</v>
      </c>
      <c r="T1489" s="51">
        <v>6220000</v>
      </c>
    </row>
    <row r="1490" spans="1:20" s="10" customFormat="1" ht="98.25" customHeight="1" x14ac:dyDescent="0.3">
      <c r="A1490" s="13">
        <v>1427</v>
      </c>
      <c r="B1490" s="376"/>
      <c r="C1490" s="84" t="s">
        <v>1573</v>
      </c>
      <c r="D1490" s="85" t="s">
        <v>568</v>
      </c>
      <c r="E1490" s="475"/>
      <c r="F1490" s="86" t="s">
        <v>1574</v>
      </c>
      <c r="G1490" s="470"/>
      <c r="H1490" s="391"/>
      <c r="I1490" s="373"/>
      <c r="J1490" s="427"/>
      <c r="K1490" s="478"/>
      <c r="L1490" s="51">
        <v>7298000</v>
      </c>
      <c r="M1490" s="51">
        <v>7298000</v>
      </c>
      <c r="N1490" s="51">
        <v>7298000</v>
      </c>
      <c r="O1490" s="51">
        <v>7298000</v>
      </c>
      <c r="P1490" s="51">
        <v>7298000</v>
      </c>
      <c r="Q1490" s="51">
        <v>7298000</v>
      </c>
      <c r="R1490" s="51">
        <v>7298000</v>
      </c>
      <c r="S1490" s="51">
        <v>7298000</v>
      </c>
      <c r="T1490" s="51">
        <v>7298000</v>
      </c>
    </row>
    <row r="1491" spans="1:20" s="10" customFormat="1" ht="98.25" customHeight="1" x14ac:dyDescent="0.3">
      <c r="A1491" s="13">
        <v>1428</v>
      </c>
      <c r="B1491" s="376"/>
      <c r="C1491" s="84" t="s">
        <v>1575</v>
      </c>
      <c r="D1491" s="85" t="s">
        <v>568</v>
      </c>
      <c r="E1491" s="475"/>
      <c r="F1491" s="86" t="s">
        <v>1576</v>
      </c>
      <c r="G1491" s="470"/>
      <c r="H1491" s="391"/>
      <c r="I1491" s="373"/>
      <c r="J1491" s="427"/>
      <c r="K1491" s="478"/>
      <c r="L1491" s="51">
        <v>7600000</v>
      </c>
      <c r="M1491" s="51">
        <v>7600000</v>
      </c>
      <c r="N1491" s="51">
        <v>7600000</v>
      </c>
      <c r="O1491" s="51">
        <v>7600000</v>
      </c>
      <c r="P1491" s="51">
        <v>7600000</v>
      </c>
      <c r="Q1491" s="51">
        <v>7600000</v>
      </c>
      <c r="R1491" s="51">
        <v>7600000</v>
      </c>
      <c r="S1491" s="51">
        <v>7600000</v>
      </c>
      <c r="T1491" s="51">
        <v>7600000</v>
      </c>
    </row>
    <row r="1492" spans="1:20" s="10" customFormat="1" ht="98.25" customHeight="1" x14ac:dyDescent="0.3">
      <c r="A1492" s="13">
        <v>1429</v>
      </c>
      <c r="B1492" s="376"/>
      <c r="C1492" s="84" t="s">
        <v>1577</v>
      </c>
      <c r="D1492" s="85" t="s">
        <v>568</v>
      </c>
      <c r="E1492" s="475"/>
      <c r="F1492" s="86" t="s">
        <v>1578</v>
      </c>
      <c r="G1492" s="470"/>
      <c r="H1492" s="391"/>
      <c r="I1492" s="373"/>
      <c r="J1492" s="427"/>
      <c r="K1492" s="478"/>
      <c r="L1492" s="51">
        <v>10250000</v>
      </c>
      <c r="M1492" s="51">
        <v>10250000</v>
      </c>
      <c r="N1492" s="51">
        <v>10250000</v>
      </c>
      <c r="O1492" s="51">
        <v>10250000</v>
      </c>
      <c r="P1492" s="51">
        <v>10250000</v>
      </c>
      <c r="Q1492" s="51">
        <v>10250000</v>
      </c>
      <c r="R1492" s="51">
        <v>10250000</v>
      </c>
      <c r="S1492" s="51">
        <v>10250000</v>
      </c>
      <c r="T1492" s="51">
        <v>10250000</v>
      </c>
    </row>
    <row r="1493" spans="1:20" s="10" customFormat="1" ht="98.25" customHeight="1" x14ac:dyDescent="0.3">
      <c r="A1493" s="13">
        <v>1430</v>
      </c>
      <c r="B1493" s="376"/>
      <c r="C1493" s="84" t="s">
        <v>1579</v>
      </c>
      <c r="D1493" s="85" t="s">
        <v>568</v>
      </c>
      <c r="E1493" s="475"/>
      <c r="F1493" s="86" t="s">
        <v>1580</v>
      </c>
      <c r="G1493" s="470"/>
      <c r="H1493" s="391"/>
      <c r="I1493" s="373"/>
      <c r="J1493" s="427"/>
      <c r="K1493" s="478"/>
      <c r="L1493" s="51">
        <v>12150000</v>
      </c>
      <c r="M1493" s="51">
        <v>12150000</v>
      </c>
      <c r="N1493" s="51">
        <v>12150000</v>
      </c>
      <c r="O1493" s="51">
        <v>12150000</v>
      </c>
      <c r="P1493" s="51">
        <v>12150000</v>
      </c>
      <c r="Q1493" s="51">
        <v>12150000</v>
      </c>
      <c r="R1493" s="51">
        <v>12150000</v>
      </c>
      <c r="S1493" s="51">
        <v>12150000</v>
      </c>
      <c r="T1493" s="51">
        <v>12150000</v>
      </c>
    </row>
    <row r="1494" spans="1:20" s="10" customFormat="1" ht="98.25" customHeight="1" x14ac:dyDescent="0.3">
      <c r="A1494" s="13">
        <v>1431</v>
      </c>
      <c r="B1494" s="376"/>
      <c r="C1494" s="84" t="s">
        <v>1581</v>
      </c>
      <c r="D1494" s="85" t="s">
        <v>568</v>
      </c>
      <c r="E1494" s="475"/>
      <c r="F1494" s="86" t="s">
        <v>1582</v>
      </c>
      <c r="G1494" s="470"/>
      <c r="H1494" s="391"/>
      <c r="I1494" s="373"/>
      <c r="J1494" s="427"/>
      <c r="K1494" s="478"/>
      <c r="L1494" s="51">
        <v>13500000</v>
      </c>
      <c r="M1494" s="51">
        <v>13500000</v>
      </c>
      <c r="N1494" s="51">
        <v>13500000</v>
      </c>
      <c r="O1494" s="51">
        <v>13500000</v>
      </c>
      <c r="P1494" s="51">
        <v>13500000</v>
      </c>
      <c r="Q1494" s="51">
        <v>13500000</v>
      </c>
      <c r="R1494" s="51">
        <v>13500000</v>
      </c>
      <c r="S1494" s="51">
        <v>13500000</v>
      </c>
      <c r="T1494" s="51">
        <v>13500000</v>
      </c>
    </row>
    <row r="1495" spans="1:20" s="10" customFormat="1" ht="98.25" customHeight="1" x14ac:dyDescent="0.3">
      <c r="A1495" s="13">
        <v>1432</v>
      </c>
      <c r="B1495" s="376"/>
      <c r="C1495" s="84" t="s">
        <v>1583</v>
      </c>
      <c r="D1495" s="85" t="s">
        <v>568</v>
      </c>
      <c r="E1495" s="476"/>
      <c r="F1495" s="86" t="s">
        <v>1582</v>
      </c>
      <c r="G1495" s="470"/>
      <c r="H1495" s="391"/>
      <c r="I1495" s="373"/>
      <c r="J1495" s="427"/>
      <c r="K1495" s="478"/>
      <c r="L1495" s="51">
        <v>14120000</v>
      </c>
      <c r="M1495" s="51">
        <v>14120000</v>
      </c>
      <c r="N1495" s="51">
        <v>14120000</v>
      </c>
      <c r="O1495" s="51">
        <v>14120000</v>
      </c>
      <c r="P1495" s="51">
        <v>14120000</v>
      </c>
      <c r="Q1495" s="51">
        <v>14120000</v>
      </c>
      <c r="R1495" s="51">
        <v>14120000</v>
      </c>
      <c r="S1495" s="51">
        <v>14120000</v>
      </c>
      <c r="T1495" s="51">
        <v>14120000</v>
      </c>
    </row>
    <row r="1496" spans="1:20" s="10" customFormat="1" ht="98.25" customHeight="1" x14ac:dyDescent="0.3">
      <c r="A1496" s="13">
        <v>1433</v>
      </c>
      <c r="B1496" s="376"/>
      <c r="C1496" s="84" t="s">
        <v>1584</v>
      </c>
      <c r="D1496" s="85" t="s">
        <v>1230</v>
      </c>
      <c r="E1496" s="474" t="s">
        <v>1585</v>
      </c>
      <c r="F1496" s="86" t="s">
        <v>1586</v>
      </c>
      <c r="G1496" s="470"/>
      <c r="H1496" s="391"/>
      <c r="I1496" s="373"/>
      <c r="J1496" s="427"/>
      <c r="K1496" s="478"/>
      <c r="L1496" s="51">
        <v>16280000</v>
      </c>
      <c r="M1496" s="51">
        <v>16280000</v>
      </c>
      <c r="N1496" s="51">
        <v>16280000</v>
      </c>
      <c r="O1496" s="51">
        <v>16280000</v>
      </c>
      <c r="P1496" s="51">
        <v>16280000</v>
      </c>
      <c r="Q1496" s="51">
        <v>16280000</v>
      </c>
      <c r="R1496" s="51">
        <v>16280000</v>
      </c>
      <c r="S1496" s="51">
        <v>16280000</v>
      </c>
      <c r="T1496" s="51">
        <v>16280000</v>
      </c>
    </row>
    <row r="1497" spans="1:20" s="10" customFormat="1" ht="98.25" customHeight="1" x14ac:dyDescent="0.3">
      <c r="A1497" s="13">
        <v>1434</v>
      </c>
      <c r="B1497" s="376"/>
      <c r="C1497" s="84" t="s">
        <v>1587</v>
      </c>
      <c r="D1497" s="85" t="s">
        <v>1230</v>
      </c>
      <c r="E1497" s="475"/>
      <c r="F1497" s="86" t="s">
        <v>1588</v>
      </c>
      <c r="G1497" s="470"/>
      <c r="H1497" s="391"/>
      <c r="I1497" s="373"/>
      <c r="J1497" s="427"/>
      <c r="K1497" s="478"/>
      <c r="L1497" s="51">
        <v>15310000</v>
      </c>
      <c r="M1497" s="51">
        <v>15310000</v>
      </c>
      <c r="N1497" s="51">
        <v>15310000</v>
      </c>
      <c r="O1497" s="51">
        <v>15310000</v>
      </c>
      <c r="P1497" s="51">
        <v>15310000</v>
      </c>
      <c r="Q1497" s="51">
        <v>15310000</v>
      </c>
      <c r="R1497" s="51">
        <v>15310000</v>
      </c>
      <c r="S1497" s="51">
        <v>15310000</v>
      </c>
      <c r="T1497" s="51">
        <v>15310000</v>
      </c>
    </row>
    <row r="1498" spans="1:20" s="10" customFormat="1" ht="98.25" customHeight="1" x14ac:dyDescent="0.3">
      <c r="A1498" s="13">
        <v>1435</v>
      </c>
      <c r="B1498" s="376"/>
      <c r="C1498" s="84" t="s">
        <v>1589</v>
      </c>
      <c r="D1498" s="85"/>
      <c r="E1498" s="475"/>
      <c r="F1498" s="86" t="s">
        <v>1590</v>
      </c>
      <c r="G1498" s="470"/>
      <c r="H1498" s="391"/>
      <c r="I1498" s="373"/>
      <c r="J1498" s="427"/>
      <c r="K1498" s="478"/>
      <c r="L1498" s="51">
        <v>3090100</v>
      </c>
      <c r="M1498" s="51">
        <v>3090100</v>
      </c>
      <c r="N1498" s="51">
        <v>3090100</v>
      </c>
      <c r="O1498" s="51">
        <v>3090100</v>
      </c>
      <c r="P1498" s="51">
        <v>3090100</v>
      </c>
      <c r="Q1498" s="51">
        <v>3090100</v>
      </c>
      <c r="R1498" s="51">
        <v>3090100</v>
      </c>
      <c r="S1498" s="51">
        <v>3090100</v>
      </c>
      <c r="T1498" s="51">
        <v>3090100</v>
      </c>
    </row>
    <row r="1499" spans="1:20" s="10" customFormat="1" ht="98.25" customHeight="1" x14ac:dyDescent="0.3">
      <c r="A1499" s="13">
        <v>1436</v>
      </c>
      <c r="B1499" s="376"/>
      <c r="C1499" s="84" t="s">
        <v>1591</v>
      </c>
      <c r="D1499" s="85"/>
      <c r="E1499" s="475"/>
      <c r="F1499" s="86" t="s">
        <v>1592</v>
      </c>
      <c r="G1499" s="470"/>
      <c r="H1499" s="391"/>
      <c r="I1499" s="373"/>
      <c r="J1499" s="427"/>
      <c r="K1499" s="478"/>
      <c r="L1499" s="51">
        <v>3540000</v>
      </c>
      <c r="M1499" s="51">
        <v>3540000</v>
      </c>
      <c r="N1499" s="51">
        <v>3540000</v>
      </c>
      <c r="O1499" s="51">
        <v>3540000</v>
      </c>
      <c r="P1499" s="51">
        <v>3540000</v>
      </c>
      <c r="Q1499" s="51">
        <v>3540000</v>
      </c>
      <c r="R1499" s="51">
        <v>3540000</v>
      </c>
      <c r="S1499" s="51">
        <v>3540000</v>
      </c>
      <c r="T1499" s="51">
        <v>3540000</v>
      </c>
    </row>
    <row r="1500" spans="1:20" s="10" customFormat="1" ht="98.25" customHeight="1" x14ac:dyDescent="0.3">
      <c r="A1500" s="13">
        <v>1437</v>
      </c>
      <c r="B1500" s="376"/>
      <c r="C1500" s="84" t="s">
        <v>1593</v>
      </c>
      <c r="D1500" s="85"/>
      <c r="E1500" s="475"/>
      <c r="F1500" s="86" t="s">
        <v>1594</v>
      </c>
      <c r="G1500" s="470"/>
      <c r="H1500" s="391"/>
      <c r="I1500" s="373"/>
      <c r="J1500" s="427"/>
      <c r="K1500" s="478"/>
      <c r="L1500" s="51">
        <v>4470200</v>
      </c>
      <c r="M1500" s="51">
        <v>4470200</v>
      </c>
      <c r="N1500" s="51">
        <v>4470200</v>
      </c>
      <c r="O1500" s="51">
        <v>4470200</v>
      </c>
      <c r="P1500" s="51">
        <v>4470200</v>
      </c>
      <c r="Q1500" s="51">
        <v>4470200</v>
      </c>
      <c r="R1500" s="51">
        <v>4470200</v>
      </c>
      <c r="S1500" s="51">
        <v>4470200</v>
      </c>
      <c r="T1500" s="51">
        <v>4470200</v>
      </c>
    </row>
    <row r="1501" spans="1:20" s="10" customFormat="1" ht="98.25" customHeight="1" x14ac:dyDescent="0.3">
      <c r="A1501" s="13">
        <v>1438</v>
      </c>
      <c r="B1501" s="376"/>
      <c r="C1501" s="84" t="s">
        <v>1595</v>
      </c>
      <c r="D1501" s="85"/>
      <c r="E1501" s="475"/>
      <c r="F1501" s="86" t="s">
        <v>1596</v>
      </c>
      <c r="G1501" s="470"/>
      <c r="H1501" s="391"/>
      <c r="I1501" s="373"/>
      <c r="J1501" s="427"/>
      <c r="K1501" s="478"/>
      <c r="L1501" s="51">
        <v>5432000</v>
      </c>
      <c r="M1501" s="51">
        <v>5432000</v>
      </c>
      <c r="N1501" s="51">
        <v>5432000</v>
      </c>
      <c r="O1501" s="51">
        <v>5432000</v>
      </c>
      <c r="P1501" s="51">
        <v>5432000</v>
      </c>
      <c r="Q1501" s="51">
        <v>5432000</v>
      </c>
      <c r="R1501" s="51">
        <v>5432000</v>
      </c>
      <c r="S1501" s="51">
        <v>5432000</v>
      </c>
      <c r="T1501" s="51">
        <v>5432000</v>
      </c>
    </row>
    <row r="1502" spans="1:20" s="10" customFormat="1" ht="98.25" customHeight="1" x14ac:dyDescent="0.3">
      <c r="A1502" s="13">
        <v>1439</v>
      </c>
      <c r="B1502" s="376"/>
      <c r="C1502" s="84" t="s">
        <v>1597</v>
      </c>
      <c r="D1502" s="85"/>
      <c r="E1502" s="475"/>
      <c r="F1502" s="86" t="s">
        <v>1598</v>
      </c>
      <c r="G1502" s="470"/>
      <c r="H1502" s="391"/>
      <c r="I1502" s="373"/>
      <c r="J1502" s="427"/>
      <c r="K1502" s="478"/>
      <c r="L1502" s="51">
        <v>5753200</v>
      </c>
      <c r="M1502" s="51">
        <v>5753200</v>
      </c>
      <c r="N1502" s="51">
        <v>5753200</v>
      </c>
      <c r="O1502" s="51">
        <v>5753200</v>
      </c>
      <c r="P1502" s="51">
        <v>5753200</v>
      </c>
      <c r="Q1502" s="51">
        <v>5753200</v>
      </c>
      <c r="R1502" s="51">
        <v>5753200</v>
      </c>
      <c r="S1502" s="51">
        <v>5753200</v>
      </c>
      <c r="T1502" s="51">
        <v>5753200</v>
      </c>
    </row>
    <row r="1503" spans="1:20" s="10" customFormat="1" ht="98.25" customHeight="1" x14ac:dyDescent="0.3">
      <c r="A1503" s="13">
        <v>1440</v>
      </c>
      <c r="B1503" s="376"/>
      <c r="C1503" s="84" t="s">
        <v>1599</v>
      </c>
      <c r="D1503" s="85"/>
      <c r="E1503" s="475"/>
      <c r="F1503" s="86" t="s">
        <v>1600</v>
      </c>
      <c r="G1503" s="470"/>
      <c r="H1503" s="391"/>
      <c r="I1503" s="373"/>
      <c r="J1503" s="427"/>
      <c r="K1503" s="478"/>
      <c r="L1503" s="51">
        <v>6063200</v>
      </c>
      <c r="M1503" s="51">
        <v>6063200</v>
      </c>
      <c r="N1503" s="51">
        <v>6063200</v>
      </c>
      <c r="O1503" s="51">
        <v>6063200</v>
      </c>
      <c r="P1503" s="51">
        <v>6063200</v>
      </c>
      <c r="Q1503" s="51">
        <v>6063200</v>
      </c>
      <c r="R1503" s="51">
        <v>6063200</v>
      </c>
      <c r="S1503" s="51">
        <v>6063200</v>
      </c>
      <c r="T1503" s="51">
        <v>6063200</v>
      </c>
    </row>
    <row r="1504" spans="1:20" s="10" customFormat="1" ht="98.25" customHeight="1" x14ac:dyDescent="0.3">
      <c r="A1504" s="13">
        <v>1441</v>
      </c>
      <c r="B1504" s="376"/>
      <c r="C1504" s="84" t="s">
        <v>1601</v>
      </c>
      <c r="D1504" s="85"/>
      <c r="E1504" s="475"/>
      <c r="F1504" s="86" t="s">
        <v>1602</v>
      </c>
      <c r="G1504" s="470"/>
      <c r="H1504" s="391"/>
      <c r="I1504" s="373"/>
      <c r="J1504" s="427"/>
      <c r="K1504" s="478"/>
      <c r="L1504" s="51">
        <v>6282000</v>
      </c>
      <c r="M1504" s="51">
        <v>6282000</v>
      </c>
      <c r="N1504" s="51">
        <v>6282000</v>
      </c>
      <c r="O1504" s="51">
        <v>6282000</v>
      </c>
      <c r="P1504" s="51">
        <v>6282000</v>
      </c>
      <c r="Q1504" s="51">
        <v>6282000</v>
      </c>
      <c r="R1504" s="51">
        <v>6282000</v>
      </c>
      <c r="S1504" s="51">
        <v>6282000</v>
      </c>
      <c r="T1504" s="51">
        <v>6282000</v>
      </c>
    </row>
    <row r="1505" spans="1:20" s="10" customFormat="1" ht="98.25" customHeight="1" x14ac:dyDescent="0.3">
      <c r="A1505" s="13">
        <v>1442</v>
      </c>
      <c r="B1505" s="376"/>
      <c r="C1505" s="84" t="s">
        <v>1603</v>
      </c>
      <c r="D1505" s="85"/>
      <c r="E1505" s="475"/>
      <c r="F1505" s="86" t="s">
        <v>1604</v>
      </c>
      <c r="G1505" s="470"/>
      <c r="H1505" s="391"/>
      <c r="I1505" s="373"/>
      <c r="J1505" s="427"/>
      <c r="K1505" s="478"/>
      <c r="L1505" s="51">
        <v>3380632</v>
      </c>
      <c r="M1505" s="51">
        <v>3380632</v>
      </c>
      <c r="N1505" s="51">
        <v>3380632</v>
      </c>
      <c r="O1505" s="51">
        <v>3380632</v>
      </c>
      <c r="P1505" s="51">
        <v>3380632</v>
      </c>
      <c r="Q1505" s="51">
        <v>3380632</v>
      </c>
      <c r="R1505" s="51">
        <v>3380632</v>
      </c>
      <c r="S1505" s="51">
        <v>3380632</v>
      </c>
      <c r="T1505" s="51">
        <v>3380632</v>
      </c>
    </row>
    <row r="1506" spans="1:20" s="10" customFormat="1" ht="98.25" customHeight="1" x14ac:dyDescent="0.3">
      <c r="A1506" s="13">
        <v>1443</v>
      </c>
      <c r="B1506" s="376"/>
      <c r="C1506" s="84" t="s">
        <v>1605</v>
      </c>
      <c r="D1506" s="85"/>
      <c r="E1506" s="475"/>
      <c r="F1506" s="86" t="s">
        <v>1606</v>
      </c>
      <c r="G1506" s="470"/>
      <c r="H1506" s="391"/>
      <c r="I1506" s="373"/>
      <c r="J1506" s="427"/>
      <c r="K1506" s="478"/>
      <c r="L1506" s="51">
        <v>3870967</v>
      </c>
      <c r="M1506" s="51">
        <v>3870967</v>
      </c>
      <c r="N1506" s="51">
        <v>3870967</v>
      </c>
      <c r="O1506" s="51">
        <v>3870967</v>
      </c>
      <c r="P1506" s="51">
        <v>3870967</v>
      </c>
      <c r="Q1506" s="51">
        <v>3870967</v>
      </c>
      <c r="R1506" s="51">
        <v>3870967</v>
      </c>
      <c r="S1506" s="51">
        <v>3870967</v>
      </c>
      <c r="T1506" s="51">
        <v>3870967</v>
      </c>
    </row>
    <row r="1507" spans="1:20" s="10" customFormat="1" ht="98.25" customHeight="1" x14ac:dyDescent="0.3">
      <c r="A1507" s="13">
        <v>1444</v>
      </c>
      <c r="B1507" s="376"/>
      <c r="C1507" s="84" t="s">
        <v>1607</v>
      </c>
      <c r="D1507" s="85"/>
      <c r="E1507" s="475"/>
      <c r="F1507" s="86" t="s">
        <v>1608</v>
      </c>
      <c r="G1507" s="470"/>
      <c r="H1507" s="391"/>
      <c r="I1507" s="373"/>
      <c r="J1507" s="427"/>
      <c r="K1507" s="478"/>
      <c r="L1507" s="51">
        <v>4271000</v>
      </c>
      <c r="M1507" s="51">
        <v>4271000</v>
      </c>
      <c r="N1507" s="51">
        <v>4271000</v>
      </c>
      <c r="O1507" s="51">
        <v>4271000</v>
      </c>
      <c r="P1507" s="51">
        <v>4271000</v>
      </c>
      <c r="Q1507" s="51">
        <v>4271000</v>
      </c>
      <c r="R1507" s="51">
        <v>4271000</v>
      </c>
      <c r="S1507" s="51">
        <v>4271000</v>
      </c>
      <c r="T1507" s="51">
        <v>4271000</v>
      </c>
    </row>
    <row r="1508" spans="1:20" s="10" customFormat="1" ht="98.25" customHeight="1" x14ac:dyDescent="0.3">
      <c r="A1508" s="13">
        <v>1445</v>
      </c>
      <c r="B1508" s="376"/>
      <c r="C1508" s="84" t="s">
        <v>1609</v>
      </c>
      <c r="D1508" s="85"/>
      <c r="E1508" s="475"/>
      <c r="F1508" s="86" t="s">
        <v>1610</v>
      </c>
      <c r="G1508" s="470"/>
      <c r="H1508" s="391"/>
      <c r="I1508" s="373"/>
      <c r="J1508" s="427"/>
      <c r="K1508" s="478"/>
      <c r="L1508" s="51">
        <v>4797419</v>
      </c>
      <c r="M1508" s="51">
        <v>4797419</v>
      </c>
      <c r="N1508" s="51">
        <v>4797419</v>
      </c>
      <c r="O1508" s="51">
        <v>4797419</v>
      </c>
      <c r="P1508" s="51">
        <v>4797419</v>
      </c>
      <c r="Q1508" s="51">
        <v>4797419</v>
      </c>
      <c r="R1508" s="51">
        <v>4797419</v>
      </c>
      <c r="S1508" s="51">
        <v>4797419</v>
      </c>
      <c r="T1508" s="51">
        <v>4797419</v>
      </c>
    </row>
    <row r="1509" spans="1:20" s="10" customFormat="1" ht="98.25" customHeight="1" x14ac:dyDescent="0.3">
      <c r="A1509" s="13">
        <v>1446</v>
      </c>
      <c r="B1509" s="376"/>
      <c r="C1509" s="84" t="s">
        <v>1611</v>
      </c>
      <c r="D1509" s="85"/>
      <c r="E1509" s="475"/>
      <c r="F1509" s="86" t="s">
        <v>1612</v>
      </c>
      <c r="G1509" s="470"/>
      <c r="H1509" s="391"/>
      <c r="I1509" s="373"/>
      <c r="J1509" s="427"/>
      <c r="K1509" s="478"/>
      <c r="L1509" s="51">
        <v>5438710</v>
      </c>
      <c r="M1509" s="51">
        <v>5438710</v>
      </c>
      <c r="N1509" s="51">
        <v>5438710</v>
      </c>
      <c r="O1509" s="51">
        <v>5438710</v>
      </c>
      <c r="P1509" s="51">
        <v>5438710</v>
      </c>
      <c r="Q1509" s="51">
        <v>5438710</v>
      </c>
      <c r="R1509" s="51">
        <v>5438710</v>
      </c>
      <c r="S1509" s="51">
        <v>5438710</v>
      </c>
      <c r="T1509" s="51">
        <v>5438710</v>
      </c>
    </row>
    <row r="1510" spans="1:20" s="10" customFormat="1" ht="98.25" customHeight="1" x14ac:dyDescent="0.3">
      <c r="A1510" s="13">
        <v>1447</v>
      </c>
      <c r="B1510" s="376"/>
      <c r="C1510" s="84" t="s">
        <v>1613</v>
      </c>
      <c r="D1510" s="85"/>
      <c r="E1510" s="475"/>
      <c r="F1510" s="86" t="s">
        <v>1614</v>
      </c>
      <c r="G1510" s="470"/>
      <c r="H1510" s="391"/>
      <c r="I1510" s="373"/>
      <c r="J1510" s="427"/>
      <c r="K1510" s="478"/>
      <c r="L1510" s="51">
        <v>6606451</v>
      </c>
      <c r="M1510" s="51">
        <v>6606451</v>
      </c>
      <c r="N1510" s="51">
        <v>6606451</v>
      </c>
      <c r="O1510" s="51">
        <v>6606451</v>
      </c>
      <c r="P1510" s="51">
        <v>6606451</v>
      </c>
      <c r="Q1510" s="51">
        <v>6606451</v>
      </c>
      <c r="R1510" s="51">
        <v>6606451</v>
      </c>
      <c r="S1510" s="51">
        <v>6606451</v>
      </c>
      <c r="T1510" s="51">
        <v>6606451</v>
      </c>
    </row>
    <row r="1511" spans="1:20" s="10" customFormat="1" ht="98.25" customHeight="1" x14ac:dyDescent="0.3">
      <c r="A1511" s="13">
        <v>1448</v>
      </c>
      <c r="B1511" s="376"/>
      <c r="C1511" s="84" t="s">
        <v>1615</v>
      </c>
      <c r="D1511" s="85"/>
      <c r="E1511" s="475"/>
      <c r="F1511" s="86" t="s">
        <v>1616</v>
      </c>
      <c r="G1511" s="470"/>
      <c r="H1511" s="391"/>
      <c r="I1511" s="373"/>
      <c r="J1511" s="427"/>
      <c r="K1511" s="478"/>
      <c r="L1511" s="51">
        <v>7422580</v>
      </c>
      <c r="M1511" s="51">
        <v>7422580</v>
      </c>
      <c r="N1511" s="51">
        <v>7422580</v>
      </c>
      <c r="O1511" s="51">
        <v>7422580</v>
      </c>
      <c r="P1511" s="51">
        <v>7422580</v>
      </c>
      <c r="Q1511" s="51">
        <v>7422580</v>
      </c>
      <c r="R1511" s="51">
        <v>7422580</v>
      </c>
      <c r="S1511" s="51">
        <v>7422580</v>
      </c>
      <c r="T1511" s="51">
        <v>7422580</v>
      </c>
    </row>
    <row r="1512" spans="1:20" s="10" customFormat="1" ht="98.25" customHeight="1" x14ac:dyDescent="0.3">
      <c r="A1512" s="13">
        <v>1449</v>
      </c>
      <c r="B1512" s="376"/>
      <c r="C1512" s="84" t="s">
        <v>1617</v>
      </c>
      <c r="D1512" s="85"/>
      <c r="E1512" s="475"/>
      <c r="F1512" s="86" t="s">
        <v>1618</v>
      </c>
      <c r="G1512" s="470"/>
      <c r="H1512" s="391"/>
      <c r="I1512" s="373"/>
      <c r="J1512" s="427"/>
      <c r="K1512" s="478"/>
      <c r="L1512" s="51">
        <v>1280000</v>
      </c>
      <c r="M1512" s="51">
        <v>1280000</v>
      </c>
      <c r="N1512" s="51">
        <v>1280000</v>
      </c>
      <c r="O1512" s="51">
        <v>1280000</v>
      </c>
      <c r="P1512" s="51">
        <v>1280000</v>
      </c>
      <c r="Q1512" s="51">
        <v>1280000</v>
      </c>
      <c r="R1512" s="51">
        <v>1280000</v>
      </c>
      <c r="S1512" s="51">
        <v>1280000</v>
      </c>
      <c r="T1512" s="51">
        <v>1280000</v>
      </c>
    </row>
    <row r="1513" spans="1:20" s="10" customFormat="1" ht="98.25" customHeight="1" x14ac:dyDescent="0.3">
      <c r="A1513" s="13">
        <v>1450</v>
      </c>
      <c r="B1513" s="376"/>
      <c r="C1513" s="84" t="s">
        <v>1619</v>
      </c>
      <c r="D1513" s="85"/>
      <c r="E1513" s="475"/>
      <c r="F1513" s="86" t="s">
        <v>1618</v>
      </c>
      <c r="G1513" s="470"/>
      <c r="H1513" s="391"/>
      <c r="I1513" s="373"/>
      <c r="J1513" s="427"/>
      <c r="K1513" s="478"/>
      <c r="L1513" s="51">
        <v>1536000</v>
      </c>
      <c r="M1513" s="51">
        <v>1536000</v>
      </c>
      <c r="N1513" s="51">
        <v>1536000</v>
      </c>
      <c r="O1513" s="51">
        <v>1536000</v>
      </c>
      <c r="P1513" s="51">
        <v>1536000</v>
      </c>
      <c r="Q1513" s="51">
        <v>1536000</v>
      </c>
      <c r="R1513" s="51">
        <v>1536000</v>
      </c>
      <c r="S1513" s="51">
        <v>1536000</v>
      </c>
      <c r="T1513" s="51">
        <v>1536000</v>
      </c>
    </row>
    <row r="1514" spans="1:20" s="10" customFormat="1" ht="98.25" customHeight="1" x14ac:dyDescent="0.3">
      <c r="A1514" s="13">
        <v>1451</v>
      </c>
      <c r="B1514" s="376"/>
      <c r="C1514" s="84" t="s">
        <v>1620</v>
      </c>
      <c r="D1514" s="85"/>
      <c r="E1514" s="475"/>
      <c r="F1514" s="86"/>
      <c r="G1514" s="470"/>
      <c r="H1514" s="391"/>
      <c r="I1514" s="373"/>
      <c r="J1514" s="427"/>
      <c r="K1514" s="478"/>
      <c r="L1514" s="51">
        <v>3850000</v>
      </c>
      <c r="M1514" s="51">
        <v>3850000</v>
      </c>
      <c r="N1514" s="51">
        <v>3850000</v>
      </c>
      <c r="O1514" s="51">
        <v>3850000</v>
      </c>
      <c r="P1514" s="51">
        <v>3850000</v>
      </c>
      <c r="Q1514" s="51">
        <v>3850000</v>
      </c>
      <c r="R1514" s="51">
        <v>3850000</v>
      </c>
      <c r="S1514" s="51">
        <v>3850000</v>
      </c>
      <c r="T1514" s="51">
        <v>3850000</v>
      </c>
    </row>
    <row r="1515" spans="1:20" s="10" customFormat="1" ht="98.25" customHeight="1" x14ac:dyDescent="0.3">
      <c r="A1515" s="13">
        <v>1452</v>
      </c>
      <c r="B1515" s="376"/>
      <c r="C1515" s="84" t="s">
        <v>1621</v>
      </c>
      <c r="D1515" s="85"/>
      <c r="E1515" s="475"/>
      <c r="F1515" s="86" t="s">
        <v>1618</v>
      </c>
      <c r="G1515" s="470"/>
      <c r="H1515" s="391"/>
      <c r="I1515" s="373"/>
      <c r="J1515" s="427"/>
      <c r="K1515" s="478"/>
      <c r="L1515" s="51">
        <v>1820400</v>
      </c>
      <c r="M1515" s="51">
        <v>1820400</v>
      </c>
      <c r="N1515" s="51">
        <v>1820400</v>
      </c>
      <c r="O1515" s="51">
        <v>1820400</v>
      </c>
      <c r="P1515" s="51">
        <v>1820400</v>
      </c>
      <c r="Q1515" s="51">
        <v>1820400</v>
      </c>
      <c r="R1515" s="51">
        <v>1820400</v>
      </c>
      <c r="S1515" s="51">
        <v>1820400</v>
      </c>
      <c r="T1515" s="51">
        <v>1820400</v>
      </c>
    </row>
    <row r="1516" spans="1:20" s="10" customFormat="1" ht="98.25" customHeight="1" x14ac:dyDescent="0.3">
      <c r="A1516" s="13">
        <v>1453</v>
      </c>
      <c r="B1516" s="376"/>
      <c r="C1516" s="84" t="s">
        <v>1622</v>
      </c>
      <c r="D1516" s="85"/>
      <c r="E1516" s="476"/>
      <c r="F1516" s="86" t="s">
        <v>1618</v>
      </c>
      <c r="G1516" s="470"/>
      <c r="H1516" s="391"/>
      <c r="I1516" s="373"/>
      <c r="J1516" s="427"/>
      <c r="K1516" s="479"/>
      <c r="L1516" s="51">
        <v>1914000</v>
      </c>
      <c r="M1516" s="51">
        <v>1914000</v>
      </c>
      <c r="N1516" s="51">
        <v>1914000</v>
      </c>
      <c r="O1516" s="51">
        <v>1914000</v>
      </c>
      <c r="P1516" s="51">
        <v>1914000</v>
      </c>
      <c r="Q1516" s="51">
        <v>1914000</v>
      </c>
      <c r="R1516" s="51">
        <v>1914000</v>
      </c>
      <c r="S1516" s="51">
        <v>1914000</v>
      </c>
      <c r="T1516" s="51">
        <v>1914000</v>
      </c>
    </row>
    <row r="1517" spans="1:20" s="10" customFormat="1" ht="114.75" customHeight="1" x14ac:dyDescent="0.3">
      <c r="A1517" s="13">
        <v>1462</v>
      </c>
      <c r="B1517" s="376"/>
      <c r="C1517" s="14" t="s">
        <v>569</v>
      </c>
      <c r="D1517" s="15" t="s">
        <v>700</v>
      </c>
      <c r="E1517" s="55" t="s">
        <v>571</v>
      </c>
      <c r="F1517" s="16" t="s">
        <v>572</v>
      </c>
      <c r="G1517" s="376" t="s">
        <v>2562</v>
      </c>
      <c r="H1517" s="373" t="s">
        <v>573</v>
      </c>
      <c r="I1517" s="373" t="s">
        <v>574</v>
      </c>
      <c r="J1517" s="389" t="s">
        <v>575</v>
      </c>
      <c r="K1517" s="53"/>
      <c r="L1517" s="51">
        <v>3982</v>
      </c>
      <c r="M1517" s="51">
        <v>3982</v>
      </c>
      <c r="N1517" s="51">
        <v>3982</v>
      </c>
      <c r="O1517" s="51">
        <v>3982</v>
      </c>
      <c r="P1517" s="51">
        <v>3982</v>
      </c>
      <c r="Q1517" s="51">
        <v>3982</v>
      </c>
      <c r="R1517" s="51">
        <v>3982</v>
      </c>
      <c r="S1517" s="51">
        <v>3982</v>
      </c>
      <c r="T1517" s="51">
        <v>3982</v>
      </c>
    </row>
    <row r="1518" spans="1:20" s="10" customFormat="1" ht="65.099999999999994" customHeight="1" x14ac:dyDescent="0.3">
      <c r="A1518" s="13">
        <v>1463</v>
      </c>
      <c r="B1518" s="376"/>
      <c r="C1518" s="17" t="s">
        <v>44</v>
      </c>
      <c r="D1518" s="15" t="s">
        <v>700</v>
      </c>
      <c r="E1518" s="55" t="s">
        <v>571</v>
      </c>
      <c r="F1518" s="18" t="s">
        <v>576</v>
      </c>
      <c r="G1518" s="376"/>
      <c r="H1518" s="373"/>
      <c r="I1518" s="373"/>
      <c r="J1518" s="389"/>
      <c r="K1518" s="53"/>
      <c r="L1518" s="51">
        <v>5482</v>
      </c>
      <c r="M1518" s="51">
        <v>5482</v>
      </c>
      <c r="N1518" s="51">
        <v>5947.772727272727</v>
      </c>
      <c r="O1518" s="51">
        <v>5947.772727272727</v>
      </c>
      <c r="P1518" s="51">
        <v>5947.772727272727</v>
      </c>
      <c r="Q1518" s="51">
        <v>5947.772727272727</v>
      </c>
      <c r="R1518" s="51">
        <v>5947.772727272727</v>
      </c>
      <c r="S1518" s="51">
        <v>5947.772727272727</v>
      </c>
      <c r="T1518" s="51">
        <v>5947.772727272727</v>
      </c>
    </row>
    <row r="1519" spans="1:20" s="10" customFormat="1" ht="65.099999999999994" customHeight="1" x14ac:dyDescent="0.3">
      <c r="A1519" s="13">
        <v>1464</v>
      </c>
      <c r="B1519" s="376"/>
      <c r="C1519" s="17" t="s">
        <v>44</v>
      </c>
      <c r="D1519" s="15" t="s">
        <v>700</v>
      </c>
      <c r="E1519" s="55" t="s">
        <v>571</v>
      </c>
      <c r="F1519" s="16" t="s">
        <v>577</v>
      </c>
      <c r="G1519" s="376"/>
      <c r="H1519" s="373"/>
      <c r="I1519" s="373"/>
      <c r="J1519" s="389"/>
      <c r="K1519" s="53"/>
      <c r="L1519" s="51">
        <v>8945</v>
      </c>
      <c r="M1519" s="51">
        <v>8945</v>
      </c>
      <c r="N1519" s="51">
        <v>9705.8181818181802</v>
      </c>
      <c r="O1519" s="51">
        <v>9705.8181818181802</v>
      </c>
      <c r="P1519" s="51">
        <v>9705.8181818181802</v>
      </c>
      <c r="Q1519" s="51">
        <v>9705.8181818181802</v>
      </c>
      <c r="R1519" s="51">
        <v>9705.8181818181802</v>
      </c>
      <c r="S1519" s="51">
        <v>9705.8181818181802</v>
      </c>
      <c r="T1519" s="51">
        <v>9705.8181818181802</v>
      </c>
    </row>
    <row r="1520" spans="1:20" s="10" customFormat="1" ht="65.099999999999994" customHeight="1" x14ac:dyDescent="0.3">
      <c r="A1520" s="13">
        <v>1465</v>
      </c>
      <c r="B1520" s="376"/>
      <c r="C1520" s="17" t="s">
        <v>44</v>
      </c>
      <c r="D1520" s="15" t="s">
        <v>700</v>
      </c>
      <c r="E1520" s="55" t="s">
        <v>571</v>
      </c>
      <c r="F1520" s="18" t="s">
        <v>578</v>
      </c>
      <c r="G1520" s="376"/>
      <c r="H1520" s="373"/>
      <c r="I1520" s="373"/>
      <c r="J1520" s="389"/>
      <c r="K1520" s="53"/>
      <c r="L1520" s="51">
        <v>13545</v>
      </c>
      <c r="M1520" s="51">
        <v>13545</v>
      </c>
      <c r="N1520" s="51">
        <v>14696.81818181818</v>
      </c>
      <c r="O1520" s="51">
        <v>14696.81818181818</v>
      </c>
      <c r="P1520" s="51">
        <v>14696.81818181818</v>
      </c>
      <c r="Q1520" s="51">
        <v>14696.81818181818</v>
      </c>
      <c r="R1520" s="51">
        <v>14696.81818181818</v>
      </c>
      <c r="S1520" s="51">
        <v>14696.81818181818</v>
      </c>
      <c r="T1520" s="51">
        <v>14696.81818181818</v>
      </c>
    </row>
    <row r="1521" spans="1:20" s="10" customFormat="1" ht="65.099999999999994" customHeight="1" x14ac:dyDescent="0.3">
      <c r="A1521" s="13">
        <v>1466</v>
      </c>
      <c r="B1521" s="376"/>
      <c r="C1521" s="17" t="s">
        <v>44</v>
      </c>
      <c r="D1521" s="15" t="s">
        <v>700</v>
      </c>
      <c r="E1521" s="55" t="s">
        <v>571</v>
      </c>
      <c r="F1521" s="16" t="s">
        <v>579</v>
      </c>
      <c r="G1521" s="376"/>
      <c r="H1521" s="373"/>
      <c r="I1521" s="373"/>
      <c r="J1521" s="389"/>
      <c r="K1521" s="53"/>
      <c r="L1521" s="51">
        <v>19882</v>
      </c>
      <c r="M1521" s="51">
        <v>19882</v>
      </c>
      <c r="N1521" s="51">
        <v>21571.772727272728</v>
      </c>
      <c r="O1521" s="51">
        <v>21571.772727272728</v>
      </c>
      <c r="P1521" s="51">
        <v>21571.772727272728</v>
      </c>
      <c r="Q1521" s="51">
        <v>21571.772727272728</v>
      </c>
      <c r="R1521" s="51">
        <v>21571.772727272728</v>
      </c>
      <c r="S1521" s="51">
        <v>21571.772727272728</v>
      </c>
      <c r="T1521" s="51">
        <v>21571.772727272728</v>
      </c>
    </row>
    <row r="1522" spans="1:20" s="10" customFormat="1" ht="65.099999999999994" customHeight="1" x14ac:dyDescent="0.3">
      <c r="A1522" s="13">
        <v>1467</v>
      </c>
      <c r="B1522" s="376"/>
      <c r="C1522" s="17" t="s">
        <v>44</v>
      </c>
      <c r="D1522" s="15" t="s">
        <v>700</v>
      </c>
      <c r="E1522" s="55" t="s">
        <v>571</v>
      </c>
      <c r="F1522" s="16" t="s">
        <v>580</v>
      </c>
      <c r="G1522" s="376"/>
      <c r="H1522" s="373"/>
      <c r="I1522" s="373"/>
      <c r="J1522" s="389"/>
      <c r="K1522" s="53"/>
      <c r="L1522" s="51">
        <v>32936</v>
      </c>
      <c r="M1522" s="51">
        <v>32936</v>
      </c>
      <c r="N1522" s="51">
        <v>35735.954545454537</v>
      </c>
      <c r="O1522" s="51">
        <v>35735.954545454537</v>
      </c>
      <c r="P1522" s="51">
        <v>35735.954545454537</v>
      </c>
      <c r="Q1522" s="51">
        <v>35735.954545454537</v>
      </c>
      <c r="R1522" s="51">
        <v>35735.954545454537</v>
      </c>
      <c r="S1522" s="51">
        <v>35735.954545454537</v>
      </c>
      <c r="T1522" s="51">
        <v>35735.954545454537</v>
      </c>
    </row>
    <row r="1523" spans="1:20" s="10" customFormat="1" ht="65.099999999999994" customHeight="1" x14ac:dyDescent="0.3">
      <c r="A1523" s="13">
        <v>1468</v>
      </c>
      <c r="B1523" s="376"/>
      <c r="C1523" s="17" t="s">
        <v>44</v>
      </c>
      <c r="D1523" s="15" t="s">
        <v>700</v>
      </c>
      <c r="E1523" s="55" t="s">
        <v>571</v>
      </c>
      <c r="F1523" s="16" t="s">
        <v>581</v>
      </c>
      <c r="G1523" s="376"/>
      <c r="H1523" s="373"/>
      <c r="I1523" s="373"/>
      <c r="J1523" s="389"/>
      <c r="K1523" s="53"/>
      <c r="L1523" s="51">
        <v>50155</v>
      </c>
      <c r="M1523" s="51">
        <v>50155</v>
      </c>
      <c r="N1523" s="51">
        <v>54417.681818181809</v>
      </c>
      <c r="O1523" s="51">
        <v>54417.681818181809</v>
      </c>
      <c r="P1523" s="51">
        <v>54417.681818181809</v>
      </c>
      <c r="Q1523" s="51">
        <v>54417.681818181809</v>
      </c>
      <c r="R1523" s="51">
        <v>54417.681818181809</v>
      </c>
      <c r="S1523" s="51">
        <v>54417.681818181809</v>
      </c>
      <c r="T1523" s="51">
        <v>54417.681818181809</v>
      </c>
    </row>
    <row r="1524" spans="1:20" s="10" customFormat="1" ht="65.099999999999994" customHeight="1" x14ac:dyDescent="0.3">
      <c r="A1524" s="13">
        <v>1469</v>
      </c>
      <c r="B1524" s="376"/>
      <c r="C1524" s="17" t="s">
        <v>44</v>
      </c>
      <c r="D1524" s="15" t="s">
        <v>700</v>
      </c>
      <c r="E1524" s="55" t="s">
        <v>571</v>
      </c>
      <c r="F1524" s="16" t="s">
        <v>582</v>
      </c>
      <c r="G1524" s="376"/>
      <c r="H1524" s="373"/>
      <c r="I1524" s="373"/>
      <c r="J1524" s="389"/>
      <c r="K1524" s="53"/>
      <c r="L1524" s="51">
        <v>79100</v>
      </c>
      <c r="M1524" s="51">
        <v>79100</v>
      </c>
      <c r="N1524" s="51">
        <v>85823.499999999985</v>
      </c>
      <c r="O1524" s="51">
        <v>85823.499999999985</v>
      </c>
      <c r="P1524" s="51">
        <v>85823.499999999985</v>
      </c>
      <c r="Q1524" s="51">
        <v>85823.499999999985</v>
      </c>
      <c r="R1524" s="51">
        <v>85823.499999999985</v>
      </c>
      <c r="S1524" s="51">
        <v>85823.499999999985</v>
      </c>
      <c r="T1524" s="51">
        <v>85823.499999999985</v>
      </c>
    </row>
    <row r="1525" spans="1:20" s="10" customFormat="1" ht="65.099999999999994" customHeight="1" x14ac:dyDescent="0.3">
      <c r="A1525" s="13">
        <v>1470</v>
      </c>
      <c r="B1525" s="376"/>
      <c r="C1525" s="17" t="s">
        <v>44</v>
      </c>
      <c r="D1525" s="15" t="s">
        <v>700</v>
      </c>
      <c r="E1525" s="55" t="s">
        <v>571</v>
      </c>
      <c r="F1525" s="16" t="s">
        <v>583</v>
      </c>
      <c r="G1525" s="376"/>
      <c r="H1525" s="373"/>
      <c r="I1525" s="373"/>
      <c r="J1525" s="389"/>
      <c r="K1525" s="53"/>
      <c r="L1525" s="51">
        <v>109455</v>
      </c>
      <c r="M1525" s="51">
        <v>109455</v>
      </c>
      <c r="N1525" s="51">
        <v>118758.18181818181</v>
      </c>
      <c r="O1525" s="51">
        <v>118758.18181818181</v>
      </c>
      <c r="P1525" s="51">
        <v>118758.18181818181</v>
      </c>
      <c r="Q1525" s="51">
        <v>118758.18181818181</v>
      </c>
      <c r="R1525" s="51">
        <v>118758.18181818181</v>
      </c>
      <c r="S1525" s="51">
        <v>118758.18181818181</v>
      </c>
      <c r="T1525" s="51">
        <v>118758.18181818181</v>
      </c>
    </row>
    <row r="1526" spans="1:20" s="10" customFormat="1" ht="65.099999999999994" customHeight="1" x14ac:dyDescent="0.3">
      <c r="A1526" s="13">
        <v>1471</v>
      </c>
      <c r="B1526" s="376"/>
      <c r="C1526" s="17" t="s">
        <v>44</v>
      </c>
      <c r="D1526" s="15" t="s">
        <v>700</v>
      </c>
      <c r="E1526" s="55" t="s">
        <v>571</v>
      </c>
      <c r="F1526" s="16" t="s">
        <v>584</v>
      </c>
      <c r="G1526" s="376"/>
      <c r="H1526" s="373"/>
      <c r="I1526" s="373"/>
      <c r="J1526" s="389"/>
      <c r="K1526" s="53"/>
      <c r="L1526" s="51">
        <v>149745</v>
      </c>
      <c r="M1526" s="51">
        <v>149745</v>
      </c>
      <c r="N1526" s="51">
        <v>162473.81818181815</v>
      </c>
      <c r="O1526" s="51">
        <v>162473.81818181815</v>
      </c>
      <c r="P1526" s="51">
        <v>162473.81818181815</v>
      </c>
      <c r="Q1526" s="51">
        <v>162473.81818181815</v>
      </c>
      <c r="R1526" s="51">
        <v>162473.81818181815</v>
      </c>
      <c r="S1526" s="51">
        <v>162473.81818181815</v>
      </c>
      <c r="T1526" s="51">
        <v>162473.81818181815</v>
      </c>
    </row>
    <row r="1527" spans="1:20" s="10" customFormat="1" ht="65.099999999999994" customHeight="1" x14ac:dyDescent="0.3">
      <c r="A1527" s="13">
        <v>1472</v>
      </c>
      <c r="B1527" s="376"/>
      <c r="C1527" s="17" t="s">
        <v>44</v>
      </c>
      <c r="D1527" s="15" t="s">
        <v>700</v>
      </c>
      <c r="E1527" s="55" t="s">
        <v>571</v>
      </c>
      <c r="F1527" s="16" t="s">
        <v>585</v>
      </c>
      <c r="G1527" s="376"/>
      <c r="H1527" s="373"/>
      <c r="I1527" s="373"/>
      <c r="J1527" s="389"/>
      <c r="K1527" s="53"/>
      <c r="L1527" s="51">
        <v>213627</v>
      </c>
      <c r="M1527" s="51">
        <v>213627</v>
      </c>
      <c r="N1527" s="51">
        <v>231785.59090909088</v>
      </c>
      <c r="O1527" s="51">
        <v>231785.59090909088</v>
      </c>
      <c r="P1527" s="51">
        <v>231785.59090909088</v>
      </c>
      <c r="Q1527" s="51">
        <v>231785.59090909088</v>
      </c>
      <c r="R1527" s="51">
        <v>231785.59090909088</v>
      </c>
      <c r="S1527" s="51">
        <v>231785.59090909088</v>
      </c>
      <c r="T1527" s="51">
        <v>231785.59090909088</v>
      </c>
    </row>
    <row r="1528" spans="1:20" s="10" customFormat="1" ht="65.099999999999994" customHeight="1" x14ac:dyDescent="0.3">
      <c r="A1528" s="13">
        <v>1473</v>
      </c>
      <c r="B1528" s="376"/>
      <c r="C1528" s="17" t="s">
        <v>44</v>
      </c>
      <c r="D1528" s="15" t="s">
        <v>700</v>
      </c>
      <c r="E1528" s="55" t="s">
        <v>571</v>
      </c>
      <c r="F1528" s="16" t="s">
        <v>586</v>
      </c>
      <c r="G1528" s="376"/>
      <c r="H1528" s="373"/>
      <c r="I1528" s="373"/>
      <c r="J1528" s="389"/>
      <c r="K1528" s="53"/>
      <c r="L1528" s="51">
        <v>295418</v>
      </c>
      <c r="M1528" s="51">
        <v>295418</v>
      </c>
      <c r="N1528" s="51">
        <v>320528.72727272724</v>
      </c>
      <c r="O1528" s="51">
        <v>320528.72727272724</v>
      </c>
      <c r="P1528" s="51">
        <v>320528.72727272724</v>
      </c>
      <c r="Q1528" s="51">
        <v>320528.72727272724</v>
      </c>
      <c r="R1528" s="51">
        <v>320528.72727272724</v>
      </c>
      <c r="S1528" s="51">
        <v>320528.72727272724</v>
      </c>
      <c r="T1528" s="51">
        <v>320528.72727272724</v>
      </c>
    </row>
    <row r="1529" spans="1:20" s="10" customFormat="1" ht="65.099999999999994" customHeight="1" x14ac:dyDescent="0.3">
      <c r="A1529" s="13">
        <v>1474</v>
      </c>
      <c r="B1529" s="376"/>
      <c r="C1529" s="17" t="s">
        <v>44</v>
      </c>
      <c r="D1529" s="15" t="s">
        <v>700</v>
      </c>
      <c r="E1529" s="55" t="s">
        <v>571</v>
      </c>
      <c r="F1529" s="16" t="s">
        <v>587</v>
      </c>
      <c r="G1529" s="376"/>
      <c r="H1529" s="373"/>
      <c r="I1529" s="373"/>
      <c r="J1529" s="389"/>
      <c r="K1529" s="53"/>
      <c r="L1529" s="51">
        <v>384764</v>
      </c>
      <c r="M1529" s="51">
        <v>384764</v>
      </c>
      <c r="N1529" s="51">
        <v>417468.54545454541</v>
      </c>
      <c r="O1529" s="51">
        <v>417468.54545454541</v>
      </c>
      <c r="P1529" s="51">
        <v>417468.54545454541</v>
      </c>
      <c r="Q1529" s="51">
        <v>417468.54545454541</v>
      </c>
      <c r="R1529" s="51">
        <v>417468.54545454541</v>
      </c>
      <c r="S1529" s="51">
        <v>417468.54545454541</v>
      </c>
      <c r="T1529" s="51">
        <v>417468.54545454541</v>
      </c>
    </row>
    <row r="1530" spans="1:20" s="10" customFormat="1" ht="65.099999999999994" customHeight="1" x14ac:dyDescent="0.3">
      <c r="A1530" s="13">
        <v>1475</v>
      </c>
      <c r="B1530" s="376"/>
      <c r="C1530" s="17" t="s">
        <v>44</v>
      </c>
      <c r="D1530" s="15" t="s">
        <v>700</v>
      </c>
      <c r="E1530" s="55" t="s">
        <v>571</v>
      </c>
      <c r="F1530" s="16" t="s">
        <v>588</v>
      </c>
      <c r="G1530" s="376"/>
      <c r="H1530" s="373"/>
      <c r="I1530" s="373"/>
      <c r="J1530" s="389"/>
      <c r="K1530" s="53"/>
      <c r="L1530" s="51">
        <v>459891</v>
      </c>
      <c r="M1530" s="51">
        <v>459891</v>
      </c>
      <c r="N1530" s="51">
        <v>498981.63636363624</v>
      </c>
      <c r="O1530" s="51">
        <v>498981.63636363624</v>
      </c>
      <c r="P1530" s="51">
        <v>498981.63636363624</v>
      </c>
      <c r="Q1530" s="51">
        <v>498981.63636363624</v>
      </c>
      <c r="R1530" s="51">
        <v>498981.63636363624</v>
      </c>
      <c r="S1530" s="51">
        <v>498981.63636363624</v>
      </c>
      <c r="T1530" s="51">
        <v>498981.63636363624</v>
      </c>
    </row>
    <row r="1531" spans="1:20" s="10" customFormat="1" ht="65.099999999999994" customHeight="1" x14ac:dyDescent="0.3">
      <c r="A1531" s="13">
        <v>1476</v>
      </c>
      <c r="B1531" s="376"/>
      <c r="C1531" s="17" t="s">
        <v>44</v>
      </c>
      <c r="D1531" s="15" t="s">
        <v>700</v>
      </c>
      <c r="E1531" s="55" t="s">
        <v>571</v>
      </c>
      <c r="F1531" s="16" t="s">
        <v>589</v>
      </c>
      <c r="G1531" s="376"/>
      <c r="H1531" s="373"/>
      <c r="I1531" s="373"/>
      <c r="J1531" s="389"/>
      <c r="K1531" s="53"/>
      <c r="L1531" s="51">
        <v>574218</v>
      </c>
      <c r="M1531" s="51">
        <v>574218</v>
      </c>
      <c r="N1531" s="51">
        <v>623026.72727272729</v>
      </c>
      <c r="O1531" s="51">
        <v>623026.72727272729</v>
      </c>
      <c r="P1531" s="51">
        <v>623026.72727272729</v>
      </c>
      <c r="Q1531" s="51">
        <v>623026.72727272729</v>
      </c>
      <c r="R1531" s="51">
        <v>623026.72727272729</v>
      </c>
      <c r="S1531" s="51">
        <v>623026.72727272729</v>
      </c>
      <c r="T1531" s="51">
        <v>623026.72727272729</v>
      </c>
    </row>
    <row r="1532" spans="1:20" s="10" customFormat="1" ht="65.099999999999994" customHeight="1" x14ac:dyDescent="0.3">
      <c r="A1532" s="13">
        <v>1477</v>
      </c>
      <c r="B1532" s="376"/>
      <c r="C1532" s="17" t="s">
        <v>44</v>
      </c>
      <c r="D1532" s="15" t="s">
        <v>700</v>
      </c>
      <c r="E1532" s="55" t="s">
        <v>571</v>
      </c>
      <c r="F1532" s="16" t="s">
        <v>590</v>
      </c>
      <c r="G1532" s="376"/>
      <c r="H1532" s="373"/>
      <c r="I1532" s="373"/>
      <c r="J1532" s="389"/>
      <c r="K1532" s="53"/>
      <c r="L1532" s="51">
        <v>752418</v>
      </c>
      <c r="M1532" s="51">
        <v>752418</v>
      </c>
      <c r="N1532" s="51">
        <v>816373.72727272718</v>
      </c>
      <c r="O1532" s="51">
        <v>816373.72727272718</v>
      </c>
      <c r="P1532" s="51">
        <v>816373.72727272718</v>
      </c>
      <c r="Q1532" s="51">
        <v>816373.72727272718</v>
      </c>
      <c r="R1532" s="51">
        <v>816373.72727272718</v>
      </c>
      <c r="S1532" s="51">
        <v>816373.72727272718</v>
      </c>
      <c r="T1532" s="51">
        <v>816373.72727272718</v>
      </c>
    </row>
    <row r="1533" spans="1:20" s="10" customFormat="1" ht="65.099999999999994" customHeight="1" x14ac:dyDescent="0.3">
      <c r="A1533" s="13">
        <v>1478</v>
      </c>
      <c r="B1533" s="376"/>
      <c r="C1533" s="17" t="s">
        <v>44</v>
      </c>
      <c r="D1533" s="15" t="s">
        <v>700</v>
      </c>
      <c r="E1533" s="55" t="s">
        <v>571</v>
      </c>
      <c r="F1533" s="16" t="s">
        <v>591</v>
      </c>
      <c r="G1533" s="376"/>
      <c r="H1533" s="373"/>
      <c r="I1533" s="373"/>
      <c r="J1533" s="389"/>
      <c r="K1533" s="53"/>
      <c r="L1533" s="51">
        <v>943755</v>
      </c>
      <c r="M1533" s="51">
        <v>943755</v>
      </c>
      <c r="N1533" s="51">
        <v>1023973.6818181818</v>
      </c>
      <c r="O1533" s="51">
        <v>1023973.6818181818</v>
      </c>
      <c r="P1533" s="51">
        <v>1023973.6818181818</v>
      </c>
      <c r="Q1533" s="51">
        <v>1023973.6818181818</v>
      </c>
      <c r="R1533" s="51">
        <v>1023973.6818181818</v>
      </c>
      <c r="S1533" s="51">
        <v>1023973.6818181818</v>
      </c>
      <c r="T1533" s="51">
        <v>1023973.6818181818</v>
      </c>
    </row>
    <row r="1534" spans="1:20" s="10" customFormat="1" ht="65.099999999999994" customHeight="1" x14ac:dyDescent="0.3">
      <c r="A1534" s="13">
        <v>1479</v>
      </c>
      <c r="B1534" s="376"/>
      <c r="C1534" s="17" t="s">
        <v>44</v>
      </c>
      <c r="D1534" s="15" t="s">
        <v>700</v>
      </c>
      <c r="E1534" s="55" t="s">
        <v>571</v>
      </c>
      <c r="F1534" s="16" t="s">
        <v>592</v>
      </c>
      <c r="G1534" s="376"/>
      <c r="H1534" s="373"/>
      <c r="I1534" s="373"/>
      <c r="J1534" s="389"/>
      <c r="K1534" s="53"/>
      <c r="L1534" s="51">
        <v>1203755</v>
      </c>
      <c r="M1534" s="51">
        <v>1203755</v>
      </c>
      <c r="N1534" s="51">
        <v>1306073.6818181816</v>
      </c>
      <c r="O1534" s="51">
        <v>1306073.6818181816</v>
      </c>
      <c r="P1534" s="51">
        <v>1306073.6818181816</v>
      </c>
      <c r="Q1534" s="51">
        <v>1306073.6818181816</v>
      </c>
      <c r="R1534" s="51">
        <v>1306073.6818181816</v>
      </c>
      <c r="S1534" s="51">
        <v>1306073.6818181816</v>
      </c>
      <c r="T1534" s="51">
        <v>1306073.6818181816</v>
      </c>
    </row>
    <row r="1535" spans="1:20" s="10" customFormat="1" ht="124.5" customHeight="1" x14ac:dyDescent="0.3">
      <c r="A1535" s="13">
        <v>1480</v>
      </c>
      <c r="B1535" s="376"/>
      <c r="C1535" s="14" t="s">
        <v>593</v>
      </c>
      <c r="D1535" s="15" t="s">
        <v>700</v>
      </c>
      <c r="E1535" s="55" t="s">
        <v>594</v>
      </c>
      <c r="F1535" s="16" t="s">
        <v>595</v>
      </c>
      <c r="G1535" s="376"/>
      <c r="H1535" s="373"/>
      <c r="I1535" s="373"/>
      <c r="J1535" s="389"/>
      <c r="K1535" s="53"/>
      <c r="L1535" s="5">
        <v>17718</v>
      </c>
      <c r="M1535" s="5">
        <v>17718</v>
      </c>
      <c r="N1535" s="51">
        <v>19224.227272727268</v>
      </c>
      <c r="O1535" s="51">
        <v>19224.227272727268</v>
      </c>
      <c r="P1535" s="51">
        <v>19224.227272727268</v>
      </c>
      <c r="Q1535" s="51">
        <v>19224.227272727268</v>
      </c>
      <c r="R1535" s="51">
        <v>19224.227272727268</v>
      </c>
      <c r="S1535" s="51">
        <v>19224.227272727268</v>
      </c>
      <c r="T1535" s="51">
        <v>19224.227272727268</v>
      </c>
    </row>
    <row r="1536" spans="1:20" s="10" customFormat="1" ht="65.099999999999994" customHeight="1" x14ac:dyDescent="0.3">
      <c r="A1536" s="13">
        <v>1481</v>
      </c>
      <c r="B1536" s="376"/>
      <c r="C1536" s="17" t="s">
        <v>44</v>
      </c>
      <c r="D1536" s="15" t="s">
        <v>700</v>
      </c>
      <c r="E1536" s="55" t="s">
        <v>594</v>
      </c>
      <c r="F1536" s="19" t="s">
        <v>596</v>
      </c>
      <c r="G1536" s="376"/>
      <c r="H1536" s="373"/>
      <c r="I1536" s="373"/>
      <c r="J1536" s="389"/>
      <c r="K1536" s="53"/>
      <c r="L1536" s="5">
        <v>25973</v>
      </c>
      <c r="M1536" s="5">
        <v>25973</v>
      </c>
      <c r="N1536" s="51">
        <v>28180.409090909088</v>
      </c>
      <c r="O1536" s="51">
        <v>28180.409090909088</v>
      </c>
      <c r="P1536" s="51">
        <v>28180.409090909088</v>
      </c>
      <c r="Q1536" s="51">
        <v>28180.409090909088</v>
      </c>
      <c r="R1536" s="51">
        <v>28180.409090909088</v>
      </c>
      <c r="S1536" s="51">
        <v>28180.409090909088</v>
      </c>
      <c r="T1536" s="51">
        <v>28180.409090909088</v>
      </c>
    </row>
    <row r="1537" spans="1:20" s="10" customFormat="1" ht="65.099999999999994" customHeight="1" x14ac:dyDescent="0.3">
      <c r="A1537" s="13">
        <v>1482</v>
      </c>
      <c r="B1537" s="376"/>
      <c r="C1537" s="17" t="s">
        <v>44</v>
      </c>
      <c r="D1537" s="15" t="s">
        <v>700</v>
      </c>
      <c r="E1537" s="55" t="s">
        <v>594</v>
      </c>
      <c r="F1537" s="16" t="s">
        <v>597</v>
      </c>
      <c r="G1537" s="376"/>
      <c r="H1537" s="373"/>
      <c r="I1537" s="373"/>
      <c r="J1537" s="389"/>
      <c r="K1537" s="53"/>
      <c r="L1537" s="5">
        <v>37609</v>
      </c>
      <c r="M1537" s="5">
        <v>37609</v>
      </c>
      <c r="N1537" s="51">
        <v>40805.863636363632</v>
      </c>
      <c r="O1537" s="51">
        <v>40805.863636363632</v>
      </c>
      <c r="P1537" s="51">
        <v>40805.863636363632</v>
      </c>
      <c r="Q1537" s="51">
        <v>40805.863636363632</v>
      </c>
      <c r="R1537" s="51">
        <v>40805.863636363632</v>
      </c>
      <c r="S1537" s="51">
        <v>40805.863636363632</v>
      </c>
      <c r="T1537" s="51">
        <v>40805.863636363632</v>
      </c>
    </row>
    <row r="1538" spans="1:20" s="10" customFormat="1" ht="65.099999999999994" customHeight="1" x14ac:dyDescent="0.3">
      <c r="A1538" s="13">
        <v>1483</v>
      </c>
      <c r="B1538" s="376"/>
      <c r="C1538" s="17" t="s">
        <v>44</v>
      </c>
      <c r="D1538" s="15" t="s">
        <v>700</v>
      </c>
      <c r="E1538" s="55" t="s">
        <v>594</v>
      </c>
      <c r="F1538" s="16" t="s">
        <v>598</v>
      </c>
      <c r="G1538" s="376"/>
      <c r="H1538" s="373"/>
      <c r="I1538" s="373"/>
      <c r="J1538" s="389"/>
      <c r="K1538" s="53"/>
      <c r="L1538" s="5">
        <v>51936</v>
      </c>
      <c r="M1538" s="5">
        <v>51936</v>
      </c>
      <c r="N1538" s="51">
        <v>56350.954545454537</v>
      </c>
      <c r="O1538" s="51">
        <v>56350.954545454537</v>
      </c>
      <c r="P1538" s="51">
        <v>56350.954545454537</v>
      </c>
      <c r="Q1538" s="51">
        <v>56350.954545454537</v>
      </c>
      <c r="R1538" s="51">
        <v>56350.954545454537</v>
      </c>
      <c r="S1538" s="51">
        <v>56350.954545454537</v>
      </c>
      <c r="T1538" s="51">
        <v>56350.954545454537</v>
      </c>
    </row>
    <row r="1539" spans="1:20" s="10" customFormat="1" ht="132.75" customHeight="1" x14ac:dyDescent="0.3">
      <c r="A1539" s="13">
        <v>1484</v>
      </c>
      <c r="B1539" s="376"/>
      <c r="C1539" s="14" t="s">
        <v>599</v>
      </c>
      <c r="D1539" s="15" t="s">
        <v>700</v>
      </c>
      <c r="E1539" s="55" t="s">
        <v>594</v>
      </c>
      <c r="F1539" s="16" t="s">
        <v>600</v>
      </c>
      <c r="G1539" s="376"/>
      <c r="H1539" s="373"/>
      <c r="I1539" s="373"/>
      <c r="J1539" s="389"/>
      <c r="K1539" s="53"/>
      <c r="L1539" s="5">
        <v>23382</v>
      </c>
      <c r="M1539" s="5">
        <v>23382</v>
      </c>
      <c r="N1539" s="51">
        <v>25369.272727272724</v>
      </c>
      <c r="O1539" s="51">
        <v>25369.272727272724</v>
      </c>
      <c r="P1539" s="51">
        <v>25369.272727272724</v>
      </c>
      <c r="Q1539" s="51">
        <v>25369.272727272724</v>
      </c>
      <c r="R1539" s="51">
        <v>25369.272727272724</v>
      </c>
      <c r="S1539" s="51">
        <v>25369.272727272724</v>
      </c>
      <c r="T1539" s="51">
        <v>25369.272727272724</v>
      </c>
    </row>
    <row r="1540" spans="1:20" s="10" customFormat="1" ht="65.099999999999994" customHeight="1" x14ac:dyDescent="0.3">
      <c r="A1540" s="13">
        <v>1485</v>
      </c>
      <c r="B1540" s="376"/>
      <c r="C1540" s="17" t="s">
        <v>44</v>
      </c>
      <c r="D1540" s="15" t="s">
        <v>700</v>
      </c>
      <c r="E1540" s="55" t="s">
        <v>594</v>
      </c>
      <c r="F1540" s="19" t="s">
        <v>601</v>
      </c>
      <c r="G1540" s="376"/>
      <c r="H1540" s="373"/>
      <c r="I1540" s="373"/>
      <c r="J1540" s="389"/>
      <c r="K1540" s="53"/>
      <c r="L1540" s="5">
        <v>34627</v>
      </c>
      <c r="M1540" s="5">
        <v>34627</v>
      </c>
      <c r="N1540" s="51">
        <v>37570.590909090904</v>
      </c>
      <c r="O1540" s="51">
        <v>37570.590909090904</v>
      </c>
      <c r="P1540" s="51">
        <v>37570.590909090904</v>
      </c>
      <c r="Q1540" s="51">
        <v>37570.590909090904</v>
      </c>
      <c r="R1540" s="51">
        <v>37570.590909090904</v>
      </c>
      <c r="S1540" s="51">
        <v>37570.590909090904</v>
      </c>
      <c r="T1540" s="51">
        <v>37570.590909090904</v>
      </c>
    </row>
    <row r="1541" spans="1:20" s="10" customFormat="1" ht="65.099999999999994" customHeight="1" x14ac:dyDescent="0.3">
      <c r="A1541" s="13">
        <v>1486</v>
      </c>
      <c r="B1541" s="376"/>
      <c r="C1541" s="17" t="s">
        <v>44</v>
      </c>
      <c r="D1541" s="15" t="s">
        <v>700</v>
      </c>
      <c r="E1541" s="55" t="s">
        <v>594</v>
      </c>
      <c r="F1541" s="16" t="s">
        <v>602</v>
      </c>
      <c r="G1541" s="376"/>
      <c r="H1541" s="373"/>
      <c r="I1541" s="373"/>
      <c r="J1541" s="389"/>
      <c r="K1541" s="53"/>
      <c r="L1541" s="5">
        <v>50745</v>
      </c>
      <c r="M1541" s="5">
        <v>50745</v>
      </c>
      <c r="N1541" s="51">
        <v>55058.818181818177</v>
      </c>
      <c r="O1541" s="51">
        <v>55058.818181818177</v>
      </c>
      <c r="P1541" s="51">
        <v>55058.818181818177</v>
      </c>
      <c r="Q1541" s="51">
        <v>55058.818181818177</v>
      </c>
      <c r="R1541" s="51">
        <v>55058.818181818177</v>
      </c>
      <c r="S1541" s="51">
        <v>55058.818181818177</v>
      </c>
      <c r="T1541" s="51">
        <v>55058.818181818177</v>
      </c>
    </row>
    <row r="1542" spans="1:20" s="10" customFormat="1" ht="65.099999999999994" customHeight="1" x14ac:dyDescent="0.3">
      <c r="A1542" s="13">
        <v>1487</v>
      </c>
      <c r="B1542" s="376"/>
      <c r="C1542" s="17" t="s">
        <v>44</v>
      </c>
      <c r="D1542" s="15" t="s">
        <v>700</v>
      </c>
      <c r="E1542" s="55" t="s">
        <v>594</v>
      </c>
      <c r="F1542" s="16" t="s">
        <v>603</v>
      </c>
      <c r="G1542" s="376"/>
      <c r="H1542" s="373"/>
      <c r="I1542" s="373"/>
      <c r="J1542" s="389"/>
      <c r="K1542" s="53"/>
      <c r="L1542" s="5">
        <v>72236</v>
      </c>
      <c r="M1542" s="5">
        <v>72236</v>
      </c>
      <c r="N1542" s="51">
        <v>78376.45454545453</v>
      </c>
      <c r="O1542" s="51">
        <v>78376.45454545453</v>
      </c>
      <c r="P1542" s="51">
        <v>78376.45454545453</v>
      </c>
      <c r="Q1542" s="51">
        <v>78376.45454545453</v>
      </c>
      <c r="R1542" s="51">
        <v>78376.45454545453</v>
      </c>
      <c r="S1542" s="51">
        <v>78376.45454545453</v>
      </c>
      <c r="T1542" s="51">
        <v>78376.45454545453</v>
      </c>
    </row>
    <row r="1543" spans="1:20" s="10" customFormat="1" ht="207" customHeight="1" x14ac:dyDescent="0.3">
      <c r="A1543" s="13">
        <v>1488</v>
      </c>
      <c r="B1543" s="376"/>
      <c r="C1543" s="20" t="s">
        <v>604</v>
      </c>
      <c r="D1543" s="15" t="s">
        <v>700</v>
      </c>
      <c r="E1543" s="55" t="s">
        <v>605</v>
      </c>
      <c r="F1543" s="16" t="s">
        <v>606</v>
      </c>
      <c r="G1543" s="376"/>
      <c r="H1543" s="373"/>
      <c r="I1543" s="373"/>
      <c r="J1543" s="389"/>
      <c r="K1543" s="53"/>
      <c r="L1543" s="51">
        <v>57809</v>
      </c>
      <c r="M1543" s="51">
        <v>57809</v>
      </c>
      <c r="N1543" s="51">
        <v>62722.863636363625</v>
      </c>
      <c r="O1543" s="51">
        <v>62722.863636363625</v>
      </c>
      <c r="P1543" s="51">
        <v>62722.863636363625</v>
      </c>
      <c r="Q1543" s="51">
        <v>62722.863636363625</v>
      </c>
      <c r="R1543" s="51">
        <v>62722.863636363625</v>
      </c>
      <c r="S1543" s="51">
        <v>62722.863636363625</v>
      </c>
      <c r="T1543" s="51">
        <v>62722.863636363625</v>
      </c>
    </row>
    <row r="1544" spans="1:20" s="10" customFormat="1" ht="65.099999999999994" customHeight="1" x14ac:dyDescent="0.3">
      <c r="A1544" s="13">
        <v>1489</v>
      </c>
      <c r="B1544" s="376"/>
      <c r="C1544" s="21" t="s">
        <v>44</v>
      </c>
      <c r="D1544" s="15" t="s">
        <v>700</v>
      </c>
      <c r="E1544" s="55" t="s">
        <v>605</v>
      </c>
      <c r="F1544" s="16" t="s">
        <v>607</v>
      </c>
      <c r="G1544" s="376"/>
      <c r="H1544" s="373"/>
      <c r="I1544" s="373"/>
      <c r="J1544" s="389"/>
      <c r="K1544" s="53"/>
      <c r="L1544" s="51">
        <v>74527</v>
      </c>
      <c r="M1544" s="51">
        <v>74527</v>
      </c>
      <c r="N1544" s="51">
        <v>80862.090909090912</v>
      </c>
      <c r="O1544" s="51">
        <v>80862.090909090912</v>
      </c>
      <c r="P1544" s="51">
        <v>80862.090909090912</v>
      </c>
      <c r="Q1544" s="51">
        <v>80862.090909090912</v>
      </c>
      <c r="R1544" s="51">
        <v>80862.090909090912</v>
      </c>
      <c r="S1544" s="51">
        <v>80862.090909090912</v>
      </c>
      <c r="T1544" s="51">
        <v>80862.090909090912</v>
      </c>
    </row>
    <row r="1545" spans="1:20" s="10" customFormat="1" ht="65.099999999999994" customHeight="1" x14ac:dyDescent="0.3">
      <c r="A1545" s="13">
        <v>1490</v>
      </c>
      <c r="B1545" s="376"/>
      <c r="C1545" s="21" t="s">
        <v>44</v>
      </c>
      <c r="D1545" s="15" t="s">
        <v>700</v>
      </c>
      <c r="E1545" s="55" t="s">
        <v>605</v>
      </c>
      <c r="F1545" s="16" t="s">
        <v>608</v>
      </c>
      <c r="G1545" s="376"/>
      <c r="H1545" s="373"/>
      <c r="I1545" s="373"/>
      <c r="J1545" s="389"/>
      <c r="K1545" s="53"/>
      <c r="L1545" s="51">
        <v>102582</v>
      </c>
      <c r="M1545" s="51">
        <v>102582</v>
      </c>
      <c r="N1545" s="51">
        <v>111301.27272727271</v>
      </c>
      <c r="O1545" s="51">
        <v>111301.27272727271</v>
      </c>
      <c r="P1545" s="51">
        <v>111301.27272727271</v>
      </c>
      <c r="Q1545" s="51">
        <v>111301.27272727271</v>
      </c>
      <c r="R1545" s="51">
        <v>111301.27272727271</v>
      </c>
      <c r="S1545" s="51">
        <v>111301.27272727271</v>
      </c>
      <c r="T1545" s="51">
        <v>111301.27272727271</v>
      </c>
    </row>
    <row r="1546" spans="1:20" s="10" customFormat="1" ht="65.099999999999994" customHeight="1" x14ac:dyDescent="0.3">
      <c r="A1546" s="13">
        <v>1491</v>
      </c>
      <c r="B1546" s="376"/>
      <c r="C1546" s="21" t="s">
        <v>44</v>
      </c>
      <c r="D1546" s="15" t="s">
        <v>700</v>
      </c>
      <c r="E1546" s="55" t="s">
        <v>605</v>
      </c>
      <c r="F1546" s="19" t="s">
        <v>609</v>
      </c>
      <c r="G1546" s="376"/>
      <c r="H1546" s="373"/>
      <c r="I1546" s="373"/>
      <c r="J1546" s="389"/>
      <c r="K1546" s="53"/>
      <c r="L1546" s="51">
        <v>144973</v>
      </c>
      <c r="M1546" s="51">
        <v>144973</v>
      </c>
      <c r="N1546" s="51">
        <v>157295.40909090906</v>
      </c>
      <c r="O1546" s="51">
        <v>157295.40909090906</v>
      </c>
      <c r="P1546" s="51">
        <v>157295.40909090906</v>
      </c>
      <c r="Q1546" s="51">
        <v>157295.40909090906</v>
      </c>
      <c r="R1546" s="51">
        <v>157295.40909090906</v>
      </c>
      <c r="S1546" s="51">
        <v>157295.40909090906</v>
      </c>
      <c r="T1546" s="51">
        <v>157295.40909090906</v>
      </c>
    </row>
    <row r="1547" spans="1:20" s="10" customFormat="1" ht="65.099999999999994" customHeight="1" x14ac:dyDescent="0.3">
      <c r="A1547" s="13">
        <v>1492</v>
      </c>
      <c r="B1547" s="376"/>
      <c r="C1547" s="21" t="s">
        <v>44</v>
      </c>
      <c r="D1547" s="15" t="s">
        <v>700</v>
      </c>
      <c r="E1547" s="55" t="s">
        <v>605</v>
      </c>
      <c r="F1547" s="16" t="s">
        <v>610</v>
      </c>
      <c r="G1547" s="376"/>
      <c r="H1547" s="373"/>
      <c r="I1547" s="373"/>
      <c r="J1547" s="389"/>
      <c r="K1547" s="53"/>
      <c r="L1547" s="51">
        <v>212236</v>
      </c>
      <c r="M1547" s="51">
        <v>212236</v>
      </c>
      <c r="N1547" s="51">
        <v>230276.45454545453</v>
      </c>
      <c r="O1547" s="51">
        <v>230276.45454545453</v>
      </c>
      <c r="P1547" s="51">
        <v>230276.45454545453</v>
      </c>
      <c r="Q1547" s="51">
        <v>230276.45454545453</v>
      </c>
      <c r="R1547" s="51">
        <v>230276.45454545453</v>
      </c>
      <c r="S1547" s="51">
        <v>230276.45454545453</v>
      </c>
      <c r="T1547" s="51">
        <v>230276.45454545453</v>
      </c>
    </row>
    <row r="1548" spans="1:20" s="10" customFormat="1" ht="65.099999999999994" customHeight="1" x14ac:dyDescent="0.3">
      <c r="A1548" s="13">
        <v>1493</v>
      </c>
      <c r="B1548" s="376"/>
      <c r="C1548" s="21" t="s">
        <v>44</v>
      </c>
      <c r="D1548" s="15" t="s">
        <v>700</v>
      </c>
      <c r="E1548" s="55" t="s">
        <v>605</v>
      </c>
      <c r="F1548" s="16" t="s">
        <v>611</v>
      </c>
      <c r="G1548" s="376"/>
      <c r="H1548" s="373"/>
      <c r="I1548" s="373"/>
      <c r="J1548" s="389"/>
      <c r="K1548" s="53"/>
      <c r="L1548" s="51">
        <v>279591</v>
      </c>
      <c r="M1548" s="51">
        <v>279591</v>
      </c>
      <c r="N1548" s="51">
        <v>303356.13636363635</v>
      </c>
      <c r="O1548" s="51">
        <v>303356.13636363635</v>
      </c>
      <c r="P1548" s="51">
        <v>303356.13636363635</v>
      </c>
      <c r="Q1548" s="51">
        <v>303356.13636363635</v>
      </c>
      <c r="R1548" s="51">
        <v>303356.13636363635</v>
      </c>
      <c r="S1548" s="51">
        <v>303356.13636363635</v>
      </c>
      <c r="T1548" s="51">
        <v>303356.13636363635</v>
      </c>
    </row>
    <row r="1549" spans="1:20" s="10" customFormat="1" ht="65.099999999999994" customHeight="1" x14ac:dyDescent="0.3">
      <c r="A1549" s="13">
        <v>1494</v>
      </c>
      <c r="B1549" s="376"/>
      <c r="C1549" s="21" t="s">
        <v>44</v>
      </c>
      <c r="D1549" s="15" t="s">
        <v>700</v>
      </c>
      <c r="E1549" s="55" t="s">
        <v>605</v>
      </c>
      <c r="F1549" s="16" t="s">
        <v>612</v>
      </c>
      <c r="G1549" s="376"/>
      <c r="H1549" s="373"/>
      <c r="I1549" s="373"/>
      <c r="J1549" s="389"/>
      <c r="K1549" s="53"/>
      <c r="L1549" s="51">
        <v>364473</v>
      </c>
      <c r="M1549" s="51">
        <v>364473</v>
      </c>
      <c r="N1549" s="51">
        <v>395452.90909090906</v>
      </c>
      <c r="O1549" s="51">
        <v>395452.90909090906</v>
      </c>
      <c r="P1549" s="51">
        <v>395452.90909090906</v>
      </c>
      <c r="Q1549" s="51">
        <v>395452.90909090906</v>
      </c>
      <c r="R1549" s="51">
        <v>395452.90909090906</v>
      </c>
      <c r="S1549" s="51">
        <v>395452.90909090906</v>
      </c>
      <c r="T1549" s="51">
        <v>395452.90909090906</v>
      </c>
    </row>
    <row r="1550" spans="1:20" s="10" customFormat="1" ht="65.099999999999994" customHeight="1" x14ac:dyDescent="0.3">
      <c r="A1550" s="13">
        <v>1495</v>
      </c>
      <c r="B1550" s="376"/>
      <c r="C1550" s="21" t="s">
        <v>44</v>
      </c>
      <c r="D1550" s="15" t="s">
        <v>700</v>
      </c>
      <c r="E1550" s="55" t="s">
        <v>605</v>
      </c>
      <c r="F1550" s="16" t="s">
        <v>613</v>
      </c>
      <c r="G1550" s="376"/>
      <c r="H1550" s="373"/>
      <c r="I1550" s="373"/>
      <c r="J1550" s="389"/>
      <c r="K1550" s="53"/>
      <c r="L1550" s="51">
        <v>503864</v>
      </c>
      <c r="M1550" s="51">
        <v>503864</v>
      </c>
      <c r="N1550" s="51">
        <v>546692.04545454541</v>
      </c>
      <c r="O1550" s="51">
        <v>546692.04545454541</v>
      </c>
      <c r="P1550" s="51">
        <v>546692.04545454541</v>
      </c>
      <c r="Q1550" s="51">
        <v>546692.04545454541</v>
      </c>
      <c r="R1550" s="51">
        <v>546692.04545454541</v>
      </c>
      <c r="S1550" s="51">
        <v>546692.04545454541</v>
      </c>
      <c r="T1550" s="51">
        <v>546692.04545454541</v>
      </c>
    </row>
    <row r="1551" spans="1:20" s="10" customFormat="1" ht="65.099999999999994" customHeight="1" x14ac:dyDescent="0.3">
      <c r="A1551" s="13">
        <v>1496</v>
      </c>
      <c r="B1551" s="376"/>
      <c r="C1551" s="21" t="s">
        <v>44</v>
      </c>
      <c r="D1551" s="15" t="s">
        <v>700</v>
      </c>
      <c r="E1551" s="55" t="s">
        <v>605</v>
      </c>
      <c r="F1551" s="16" t="s">
        <v>614</v>
      </c>
      <c r="G1551" s="376"/>
      <c r="H1551" s="373"/>
      <c r="I1551" s="373"/>
      <c r="J1551" s="389"/>
      <c r="K1551" s="53"/>
      <c r="L1551" s="51">
        <v>682373</v>
      </c>
      <c r="M1551" s="51">
        <v>682373</v>
      </c>
      <c r="N1551" s="51">
        <v>740374.40909090906</v>
      </c>
      <c r="O1551" s="51">
        <v>740374.40909090906</v>
      </c>
      <c r="P1551" s="51">
        <v>740374.40909090906</v>
      </c>
      <c r="Q1551" s="51">
        <v>740374.40909090906</v>
      </c>
      <c r="R1551" s="51">
        <v>740374.40909090906</v>
      </c>
      <c r="S1551" s="51">
        <v>740374.40909090906</v>
      </c>
      <c r="T1551" s="51">
        <v>740374.40909090906</v>
      </c>
    </row>
    <row r="1552" spans="1:20" s="10" customFormat="1" ht="65.099999999999994" customHeight="1" x14ac:dyDescent="0.3">
      <c r="A1552" s="13">
        <v>1497</v>
      </c>
      <c r="B1552" s="376"/>
      <c r="C1552" s="21" t="s">
        <v>44</v>
      </c>
      <c r="D1552" s="15" t="s">
        <v>700</v>
      </c>
      <c r="E1552" s="55" t="s">
        <v>605</v>
      </c>
      <c r="F1552" s="16" t="s">
        <v>615</v>
      </c>
      <c r="G1552" s="376"/>
      <c r="H1552" s="373"/>
      <c r="I1552" s="373"/>
      <c r="J1552" s="389"/>
      <c r="K1552" s="53"/>
      <c r="L1552" s="51">
        <v>910918</v>
      </c>
      <c r="M1552" s="51">
        <v>910918</v>
      </c>
      <c r="N1552" s="51">
        <v>988346.22727272706</v>
      </c>
      <c r="O1552" s="51">
        <v>988346.22727272706</v>
      </c>
      <c r="P1552" s="51">
        <v>988346.22727272706</v>
      </c>
      <c r="Q1552" s="51">
        <v>988346.22727272706</v>
      </c>
      <c r="R1552" s="51">
        <v>988346.22727272706</v>
      </c>
      <c r="S1552" s="51">
        <v>988346.22727272706</v>
      </c>
      <c r="T1552" s="51">
        <v>988346.22727272706</v>
      </c>
    </row>
    <row r="1553" spans="1:20" s="10" customFormat="1" ht="65.099999999999994" customHeight="1" x14ac:dyDescent="0.3">
      <c r="A1553" s="13">
        <v>1498</v>
      </c>
      <c r="B1553" s="376"/>
      <c r="C1553" s="21" t="s">
        <v>44</v>
      </c>
      <c r="D1553" s="15" t="s">
        <v>700</v>
      </c>
      <c r="E1553" s="55" t="s">
        <v>605</v>
      </c>
      <c r="F1553" s="16" t="s">
        <v>616</v>
      </c>
      <c r="G1553" s="376"/>
      <c r="H1553" s="373"/>
      <c r="I1553" s="373"/>
      <c r="J1553" s="389"/>
      <c r="K1553" s="53"/>
      <c r="L1553" s="51">
        <v>1077782</v>
      </c>
      <c r="M1553" s="51">
        <v>1077782</v>
      </c>
      <c r="N1553" s="51">
        <v>1169393.2727272725</v>
      </c>
      <c r="O1553" s="51">
        <v>1169393.2727272725</v>
      </c>
      <c r="P1553" s="51">
        <v>1169393.2727272725</v>
      </c>
      <c r="Q1553" s="51">
        <v>1169393.2727272725</v>
      </c>
      <c r="R1553" s="51">
        <v>1169393.2727272725</v>
      </c>
      <c r="S1553" s="51">
        <v>1169393.2727272725</v>
      </c>
      <c r="T1553" s="51">
        <v>1169393.2727272725</v>
      </c>
    </row>
    <row r="1554" spans="1:20" s="10" customFormat="1" ht="65.099999999999994" customHeight="1" x14ac:dyDescent="0.3">
      <c r="A1554" s="13">
        <v>1499</v>
      </c>
      <c r="B1554" s="376"/>
      <c r="C1554" s="21" t="s">
        <v>44</v>
      </c>
      <c r="D1554" s="15" t="s">
        <v>700</v>
      </c>
      <c r="E1554" s="55" t="s">
        <v>605</v>
      </c>
      <c r="F1554" s="16" t="s">
        <v>617</v>
      </c>
      <c r="G1554" s="376"/>
      <c r="H1554" s="373"/>
      <c r="I1554" s="373"/>
      <c r="J1554" s="389"/>
      <c r="K1554" s="53"/>
      <c r="L1554" s="51">
        <v>1332400</v>
      </c>
      <c r="M1554" s="51">
        <v>1332400</v>
      </c>
      <c r="N1554" s="51">
        <v>1445653.9999999998</v>
      </c>
      <c r="O1554" s="51">
        <v>1445653.9999999998</v>
      </c>
      <c r="P1554" s="51">
        <v>1445653.9999999998</v>
      </c>
      <c r="Q1554" s="51">
        <v>1445653.9999999998</v>
      </c>
      <c r="R1554" s="51">
        <v>1445653.9999999998</v>
      </c>
      <c r="S1554" s="51">
        <v>1445653.9999999998</v>
      </c>
      <c r="T1554" s="51">
        <v>1445653.9999999998</v>
      </c>
    </row>
    <row r="1555" spans="1:20" s="10" customFormat="1" ht="65.099999999999994" customHeight="1" x14ac:dyDescent="0.3">
      <c r="A1555" s="13">
        <v>1500</v>
      </c>
      <c r="B1555" s="376"/>
      <c r="C1555" s="21" t="s">
        <v>44</v>
      </c>
      <c r="D1555" s="15" t="s">
        <v>700</v>
      </c>
      <c r="E1555" s="55" t="s">
        <v>605</v>
      </c>
      <c r="F1555" s="16" t="s">
        <v>618</v>
      </c>
      <c r="G1555" s="376"/>
      <c r="H1555" s="373"/>
      <c r="I1555" s="373"/>
      <c r="J1555" s="389"/>
      <c r="K1555" s="53"/>
      <c r="L1555" s="51">
        <v>1722845</v>
      </c>
      <c r="M1555" s="51">
        <v>1722845</v>
      </c>
      <c r="N1555" s="51">
        <v>1869287.3181818181</v>
      </c>
      <c r="O1555" s="51">
        <v>1869287.3181818181</v>
      </c>
      <c r="P1555" s="51">
        <v>1869287.3181818181</v>
      </c>
      <c r="Q1555" s="51">
        <v>1869287.3181818181</v>
      </c>
      <c r="R1555" s="51">
        <v>1869287.3181818181</v>
      </c>
      <c r="S1555" s="51">
        <v>1869287.3181818181</v>
      </c>
      <c r="T1555" s="51">
        <v>1869287.3181818181</v>
      </c>
    </row>
    <row r="1556" spans="1:20" s="10" customFormat="1" ht="201.75" customHeight="1" x14ac:dyDescent="0.3">
      <c r="A1556" s="13">
        <v>1501</v>
      </c>
      <c r="B1556" s="376"/>
      <c r="C1556" s="20" t="s">
        <v>619</v>
      </c>
      <c r="D1556" s="15" t="s">
        <v>700</v>
      </c>
      <c r="E1556" s="55" t="s">
        <v>605</v>
      </c>
      <c r="F1556" s="16" t="s">
        <v>620</v>
      </c>
      <c r="G1556" s="376"/>
      <c r="H1556" s="373"/>
      <c r="I1556" s="373"/>
      <c r="J1556" s="389"/>
      <c r="K1556" s="53"/>
      <c r="L1556" s="51">
        <v>89745</v>
      </c>
      <c r="M1556" s="51">
        <v>89745</v>
      </c>
      <c r="N1556" s="51">
        <v>97373.818181818177</v>
      </c>
      <c r="O1556" s="51">
        <v>97373.818181818177</v>
      </c>
      <c r="P1556" s="51">
        <v>97373.818181818177</v>
      </c>
      <c r="Q1556" s="51">
        <v>97373.818181818177</v>
      </c>
      <c r="R1556" s="51">
        <v>97373.818181818177</v>
      </c>
      <c r="S1556" s="51">
        <v>97373.818181818177</v>
      </c>
      <c r="T1556" s="51">
        <v>97373.818181818177</v>
      </c>
    </row>
    <row r="1557" spans="1:20" s="10" customFormat="1" ht="65.099999999999994" customHeight="1" x14ac:dyDescent="0.3">
      <c r="A1557" s="13">
        <v>1502</v>
      </c>
      <c r="B1557" s="376"/>
      <c r="C1557" s="21" t="s">
        <v>44</v>
      </c>
      <c r="D1557" s="15" t="s">
        <v>700</v>
      </c>
      <c r="E1557" s="55" t="s">
        <v>605</v>
      </c>
      <c r="F1557" s="16" t="s">
        <v>621</v>
      </c>
      <c r="G1557" s="376"/>
      <c r="H1557" s="373"/>
      <c r="I1557" s="373"/>
      <c r="J1557" s="389"/>
      <c r="K1557" s="53"/>
      <c r="L1557" s="51">
        <v>115218</v>
      </c>
      <c r="M1557" s="51">
        <v>115218</v>
      </c>
      <c r="N1557" s="51">
        <v>125011.72727272725</v>
      </c>
      <c r="O1557" s="51">
        <v>125011.72727272725</v>
      </c>
      <c r="P1557" s="51">
        <v>125011.72727272725</v>
      </c>
      <c r="Q1557" s="51">
        <v>125011.72727272725</v>
      </c>
      <c r="R1557" s="51">
        <v>125011.72727272725</v>
      </c>
      <c r="S1557" s="51">
        <v>125011.72727272725</v>
      </c>
      <c r="T1557" s="51">
        <v>125011.72727272725</v>
      </c>
    </row>
    <row r="1558" spans="1:20" s="10" customFormat="1" ht="65.099999999999994" customHeight="1" x14ac:dyDescent="0.3">
      <c r="A1558" s="13">
        <v>1503</v>
      </c>
      <c r="B1558" s="376"/>
      <c r="C1558" s="21" t="s">
        <v>44</v>
      </c>
      <c r="D1558" s="15" t="s">
        <v>700</v>
      </c>
      <c r="E1558" s="55" t="s">
        <v>605</v>
      </c>
      <c r="F1558" s="16" t="s">
        <v>622</v>
      </c>
      <c r="G1558" s="376"/>
      <c r="H1558" s="373"/>
      <c r="I1558" s="373"/>
      <c r="J1558" s="389"/>
      <c r="K1558" s="53"/>
      <c r="L1558" s="51">
        <v>173927</v>
      </c>
      <c r="M1558" s="51">
        <v>173927</v>
      </c>
      <c r="N1558" s="51">
        <v>188711.09090909088</v>
      </c>
      <c r="O1558" s="51">
        <v>188711.09090909088</v>
      </c>
      <c r="P1558" s="51">
        <v>188711.09090909088</v>
      </c>
      <c r="Q1558" s="51">
        <v>188711.09090909088</v>
      </c>
      <c r="R1558" s="51">
        <v>188711.09090909088</v>
      </c>
      <c r="S1558" s="51">
        <v>188711.09090909088</v>
      </c>
      <c r="T1558" s="51">
        <v>188711.09090909088</v>
      </c>
    </row>
    <row r="1559" spans="1:20" s="10" customFormat="1" ht="65.099999999999994" customHeight="1" x14ac:dyDescent="0.3">
      <c r="A1559" s="13">
        <v>1504</v>
      </c>
      <c r="B1559" s="376"/>
      <c r="C1559" s="21" t="s">
        <v>44</v>
      </c>
      <c r="D1559" s="15" t="s">
        <v>700</v>
      </c>
      <c r="E1559" s="55" t="s">
        <v>605</v>
      </c>
      <c r="F1559" s="19" t="s">
        <v>623</v>
      </c>
      <c r="G1559" s="376"/>
      <c r="H1559" s="373"/>
      <c r="I1559" s="373"/>
      <c r="J1559" s="389"/>
      <c r="K1559" s="53"/>
      <c r="L1559" s="51">
        <v>252827</v>
      </c>
      <c r="M1559" s="51">
        <v>252827</v>
      </c>
      <c r="N1559" s="51">
        <v>274317.59090909088</v>
      </c>
      <c r="O1559" s="51">
        <v>274317.59090909088</v>
      </c>
      <c r="P1559" s="51">
        <v>274317.59090909088</v>
      </c>
      <c r="Q1559" s="51">
        <v>274317.59090909088</v>
      </c>
      <c r="R1559" s="51">
        <v>274317.59090909088</v>
      </c>
      <c r="S1559" s="51">
        <v>274317.59090909088</v>
      </c>
      <c r="T1559" s="51">
        <v>274317.59090909088</v>
      </c>
    </row>
    <row r="1560" spans="1:20" s="10" customFormat="1" ht="65.099999999999994" customHeight="1" x14ac:dyDescent="0.3">
      <c r="A1560" s="13">
        <v>1505</v>
      </c>
      <c r="B1560" s="376"/>
      <c r="C1560" s="21" t="s">
        <v>44</v>
      </c>
      <c r="D1560" s="15" t="s">
        <v>700</v>
      </c>
      <c r="E1560" s="55" t="s">
        <v>605</v>
      </c>
      <c r="F1560" s="16" t="s">
        <v>624</v>
      </c>
      <c r="G1560" s="376"/>
      <c r="H1560" s="373"/>
      <c r="I1560" s="373"/>
      <c r="J1560" s="389"/>
      <c r="K1560" s="53"/>
      <c r="L1560" s="51">
        <v>376709</v>
      </c>
      <c r="M1560" s="51">
        <v>376709</v>
      </c>
      <c r="N1560" s="51">
        <v>408729.36363636359</v>
      </c>
      <c r="O1560" s="51">
        <v>408729.36363636359</v>
      </c>
      <c r="P1560" s="51">
        <v>408729.36363636359</v>
      </c>
      <c r="Q1560" s="51">
        <v>408729.36363636359</v>
      </c>
      <c r="R1560" s="51">
        <v>408729.36363636359</v>
      </c>
      <c r="S1560" s="51">
        <v>408729.36363636359</v>
      </c>
      <c r="T1560" s="51">
        <v>408729.36363636359</v>
      </c>
    </row>
    <row r="1561" spans="1:20" s="10" customFormat="1" ht="65.099999999999994" customHeight="1" x14ac:dyDescent="0.3">
      <c r="A1561" s="13">
        <v>1506</v>
      </c>
      <c r="B1561" s="376"/>
      <c r="C1561" s="21" t="s">
        <v>44</v>
      </c>
      <c r="D1561" s="15" t="s">
        <v>700</v>
      </c>
      <c r="E1561" s="55" t="s">
        <v>605</v>
      </c>
      <c r="F1561" s="16" t="s">
        <v>625</v>
      </c>
      <c r="G1561" s="376"/>
      <c r="H1561" s="373"/>
      <c r="I1561" s="373"/>
      <c r="J1561" s="389"/>
      <c r="K1561" s="53"/>
      <c r="L1561" s="51">
        <v>505564</v>
      </c>
      <c r="M1561" s="51">
        <v>505564</v>
      </c>
      <c r="N1561" s="51">
        <v>548536.54545454541</v>
      </c>
      <c r="O1561" s="51">
        <v>548536.54545454541</v>
      </c>
      <c r="P1561" s="51">
        <v>548536.54545454541</v>
      </c>
      <c r="Q1561" s="51">
        <v>548536.54545454541</v>
      </c>
      <c r="R1561" s="51">
        <v>548536.54545454541</v>
      </c>
      <c r="S1561" s="51">
        <v>548536.54545454541</v>
      </c>
      <c r="T1561" s="51">
        <v>548536.54545454541</v>
      </c>
    </row>
    <row r="1562" spans="1:20" s="10" customFormat="1" ht="65.099999999999994" customHeight="1" x14ac:dyDescent="0.3">
      <c r="A1562" s="13">
        <v>1507</v>
      </c>
      <c r="B1562" s="376"/>
      <c r="C1562" s="21" t="s">
        <v>44</v>
      </c>
      <c r="D1562" s="15" t="s">
        <v>700</v>
      </c>
      <c r="E1562" s="55" t="s">
        <v>605</v>
      </c>
      <c r="F1562" s="16" t="s">
        <v>626</v>
      </c>
      <c r="G1562" s="376"/>
      <c r="H1562" s="373"/>
      <c r="I1562" s="373"/>
      <c r="J1562" s="389"/>
      <c r="K1562" s="53"/>
      <c r="L1562" s="51">
        <v>680482</v>
      </c>
      <c r="M1562" s="51">
        <v>680482</v>
      </c>
      <c r="N1562" s="51">
        <v>738322.77272727259</v>
      </c>
      <c r="O1562" s="51">
        <v>738322.77272727259</v>
      </c>
      <c r="P1562" s="51">
        <v>738322.77272727259</v>
      </c>
      <c r="Q1562" s="51">
        <v>738322.77272727259</v>
      </c>
      <c r="R1562" s="51">
        <v>738322.77272727259</v>
      </c>
      <c r="S1562" s="51">
        <v>738322.77272727259</v>
      </c>
      <c r="T1562" s="51">
        <v>738322.77272727259</v>
      </c>
    </row>
    <row r="1563" spans="1:20" s="10" customFormat="1" ht="65.099999999999994" customHeight="1" x14ac:dyDescent="0.3">
      <c r="A1563" s="13">
        <v>1508</v>
      </c>
      <c r="B1563" s="376"/>
      <c r="C1563" s="21" t="s">
        <v>44</v>
      </c>
      <c r="D1563" s="15" t="s">
        <v>700</v>
      </c>
      <c r="E1563" s="55" t="s">
        <v>605</v>
      </c>
      <c r="F1563" s="16" t="s">
        <v>627</v>
      </c>
      <c r="G1563" s="376"/>
      <c r="H1563" s="373"/>
      <c r="I1563" s="373"/>
      <c r="J1563" s="389"/>
      <c r="K1563" s="53"/>
      <c r="L1563" s="51">
        <v>953709</v>
      </c>
      <c r="M1563" s="51">
        <v>953709</v>
      </c>
      <c r="N1563" s="51">
        <v>1034774.3636363636</v>
      </c>
      <c r="O1563" s="51">
        <v>1034774.3636363636</v>
      </c>
      <c r="P1563" s="51">
        <v>1034774.3636363636</v>
      </c>
      <c r="Q1563" s="51">
        <v>1034774.3636363636</v>
      </c>
      <c r="R1563" s="51">
        <v>1034774.3636363636</v>
      </c>
      <c r="S1563" s="51">
        <v>1034774.3636363636</v>
      </c>
      <c r="T1563" s="51">
        <v>1034774.3636363636</v>
      </c>
    </row>
    <row r="1564" spans="1:20" s="10" customFormat="1" ht="65.099999999999994" customHeight="1" x14ac:dyDescent="0.3">
      <c r="A1564" s="13">
        <v>1509</v>
      </c>
      <c r="B1564" s="376"/>
      <c r="C1564" s="21" t="s">
        <v>44</v>
      </c>
      <c r="D1564" s="15" t="s">
        <v>700</v>
      </c>
      <c r="E1564" s="55" t="s">
        <v>605</v>
      </c>
      <c r="F1564" s="16" t="s">
        <v>628</v>
      </c>
      <c r="G1564" s="376"/>
      <c r="H1564" s="373"/>
      <c r="I1564" s="373"/>
      <c r="J1564" s="389"/>
      <c r="K1564" s="53"/>
      <c r="L1564" s="51">
        <v>1334291</v>
      </c>
      <c r="M1564" s="51">
        <v>1334291</v>
      </c>
      <c r="N1564" s="51">
        <v>1447705.6363636362</v>
      </c>
      <c r="O1564" s="51">
        <v>1447705.6363636362</v>
      </c>
      <c r="P1564" s="51">
        <v>1447705.6363636362</v>
      </c>
      <c r="Q1564" s="51">
        <v>1447705.6363636362</v>
      </c>
      <c r="R1564" s="51">
        <v>1447705.6363636362</v>
      </c>
      <c r="S1564" s="51">
        <v>1447705.6363636362</v>
      </c>
      <c r="T1564" s="51">
        <v>1447705.6363636362</v>
      </c>
    </row>
    <row r="1565" spans="1:20" s="10" customFormat="1" ht="65.099999999999994" customHeight="1" x14ac:dyDescent="0.3">
      <c r="A1565" s="13">
        <v>1510</v>
      </c>
      <c r="B1565" s="376"/>
      <c r="C1565" s="21" t="s">
        <v>44</v>
      </c>
      <c r="D1565" s="15" t="s">
        <v>700</v>
      </c>
      <c r="E1565" s="55" t="s">
        <v>605</v>
      </c>
      <c r="F1565" s="16" t="s">
        <v>629</v>
      </c>
      <c r="G1565" s="376"/>
      <c r="H1565" s="373"/>
      <c r="I1565" s="373"/>
      <c r="J1565" s="389"/>
      <c r="K1565" s="53"/>
      <c r="L1565" s="51">
        <v>1729109</v>
      </c>
      <c r="M1565" s="51">
        <v>1729109</v>
      </c>
      <c r="N1565" s="51">
        <v>1876083.3636363635</v>
      </c>
      <c r="O1565" s="51">
        <v>1876083.3636363635</v>
      </c>
      <c r="P1565" s="51">
        <v>1876083.3636363635</v>
      </c>
      <c r="Q1565" s="51">
        <v>1876083.3636363635</v>
      </c>
      <c r="R1565" s="51">
        <v>1876083.3636363635</v>
      </c>
      <c r="S1565" s="51">
        <v>1876083.3636363635</v>
      </c>
      <c r="T1565" s="51">
        <v>1876083.3636363635</v>
      </c>
    </row>
    <row r="1566" spans="1:20" s="10" customFormat="1" ht="65.099999999999994" customHeight="1" x14ac:dyDescent="0.3">
      <c r="A1566" s="13">
        <v>1511</v>
      </c>
      <c r="B1566" s="376"/>
      <c r="C1566" s="21" t="s">
        <v>44</v>
      </c>
      <c r="D1566" s="15" t="s">
        <v>700</v>
      </c>
      <c r="E1566" s="55" t="s">
        <v>605</v>
      </c>
      <c r="F1566" s="16" t="s">
        <v>630</v>
      </c>
      <c r="G1566" s="376"/>
      <c r="H1566" s="373"/>
      <c r="I1566" s="373"/>
      <c r="J1566" s="389"/>
      <c r="K1566" s="53"/>
      <c r="L1566" s="51">
        <v>2058455</v>
      </c>
      <c r="M1566" s="51">
        <v>2058455</v>
      </c>
      <c r="N1566" s="51">
        <v>2233423.1818181816</v>
      </c>
      <c r="O1566" s="51">
        <v>2233423.1818181816</v>
      </c>
      <c r="P1566" s="51">
        <v>2233423.1818181816</v>
      </c>
      <c r="Q1566" s="51">
        <v>2233423.1818181816</v>
      </c>
      <c r="R1566" s="51">
        <v>2233423.1818181816</v>
      </c>
      <c r="S1566" s="51">
        <v>2233423.1818181816</v>
      </c>
      <c r="T1566" s="51">
        <v>2233423.1818181816</v>
      </c>
    </row>
    <row r="1567" spans="1:20" s="10" customFormat="1" ht="65.099999999999994" customHeight="1" x14ac:dyDescent="0.3">
      <c r="A1567" s="13">
        <v>1512</v>
      </c>
      <c r="B1567" s="376"/>
      <c r="C1567" s="21" t="s">
        <v>44</v>
      </c>
      <c r="D1567" s="15" t="s">
        <v>700</v>
      </c>
      <c r="E1567" s="55" t="s">
        <v>605</v>
      </c>
      <c r="F1567" s="16" t="s">
        <v>631</v>
      </c>
      <c r="G1567" s="376"/>
      <c r="H1567" s="373"/>
      <c r="I1567" s="373"/>
      <c r="J1567" s="389"/>
      <c r="K1567" s="53"/>
      <c r="L1567" s="51">
        <v>2550082</v>
      </c>
      <c r="M1567" s="51">
        <v>2550082</v>
      </c>
      <c r="N1567" s="51">
        <v>2766838.7727272725</v>
      </c>
      <c r="O1567" s="51">
        <v>2766838.7727272725</v>
      </c>
      <c r="P1567" s="51">
        <v>2766838.7727272725</v>
      </c>
      <c r="Q1567" s="51">
        <v>2766838.7727272725</v>
      </c>
      <c r="R1567" s="51">
        <v>2766838.7727272725</v>
      </c>
      <c r="S1567" s="51">
        <v>2766838.7727272725</v>
      </c>
      <c r="T1567" s="51">
        <v>2766838.7727272725</v>
      </c>
    </row>
    <row r="1568" spans="1:20" s="10" customFormat="1" ht="65.099999999999994" customHeight="1" x14ac:dyDescent="0.3">
      <c r="A1568" s="13">
        <v>1513</v>
      </c>
      <c r="B1568" s="376"/>
      <c r="C1568" s="21" t="s">
        <v>44</v>
      </c>
      <c r="D1568" s="15" t="s">
        <v>700</v>
      </c>
      <c r="E1568" s="55" t="s">
        <v>605</v>
      </c>
      <c r="F1568" s="16" t="s">
        <v>632</v>
      </c>
      <c r="G1568" s="376"/>
      <c r="H1568" s="373"/>
      <c r="I1568" s="373"/>
      <c r="J1568" s="389"/>
      <c r="K1568" s="53"/>
      <c r="L1568" s="51">
        <v>3324100</v>
      </c>
      <c r="M1568" s="51">
        <v>3324100</v>
      </c>
      <c r="N1568" s="51">
        <v>3606648.5</v>
      </c>
      <c r="O1568" s="51">
        <v>3606648.5</v>
      </c>
      <c r="P1568" s="51">
        <v>3606648.5</v>
      </c>
      <c r="Q1568" s="51">
        <v>3606648.5</v>
      </c>
      <c r="R1568" s="51">
        <v>3606648.5</v>
      </c>
      <c r="S1568" s="51">
        <v>3606648.5</v>
      </c>
      <c r="T1568" s="51">
        <v>3606648.5</v>
      </c>
    </row>
    <row r="1569" spans="1:20" s="10" customFormat="1" ht="222.75" customHeight="1" x14ac:dyDescent="0.3">
      <c r="A1569" s="13">
        <v>1514</v>
      </c>
      <c r="B1569" s="376"/>
      <c r="C1569" s="20" t="s">
        <v>633</v>
      </c>
      <c r="D1569" s="15" t="s">
        <v>700</v>
      </c>
      <c r="E1569" s="55" t="s">
        <v>605</v>
      </c>
      <c r="F1569" s="16" t="s">
        <v>634</v>
      </c>
      <c r="G1569" s="376"/>
      <c r="H1569" s="373"/>
      <c r="I1569" s="373"/>
      <c r="J1569" s="389"/>
      <c r="K1569" s="53"/>
      <c r="L1569" s="51">
        <v>84473</v>
      </c>
      <c r="M1569" s="51">
        <v>84473</v>
      </c>
      <c r="N1569" s="51">
        <v>91652.909090909074</v>
      </c>
      <c r="O1569" s="51">
        <v>91652.909090909074</v>
      </c>
      <c r="P1569" s="51">
        <v>91652.909090909074</v>
      </c>
      <c r="Q1569" s="51">
        <v>91652.909090909074</v>
      </c>
      <c r="R1569" s="51">
        <v>91652.909090909074</v>
      </c>
      <c r="S1569" s="51">
        <v>91652.909090909074</v>
      </c>
      <c r="T1569" s="51">
        <v>91652.909090909074</v>
      </c>
    </row>
    <row r="1570" spans="1:20" s="10" customFormat="1" ht="65.099999999999994" customHeight="1" x14ac:dyDescent="0.3">
      <c r="A1570" s="13">
        <v>1515</v>
      </c>
      <c r="B1570" s="376"/>
      <c r="C1570" s="21" t="s">
        <v>44</v>
      </c>
      <c r="D1570" s="15" t="s">
        <v>700</v>
      </c>
      <c r="E1570" s="55" t="s">
        <v>605</v>
      </c>
      <c r="F1570" s="19" t="s">
        <v>635</v>
      </c>
      <c r="G1570" s="376"/>
      <c r="H1570" s="373"/>
      <c r="I1570" s="373"/>
      <c r="J1570" s="389"/>
      <c r="K1570" s="53"/>
      <c r="L1570" s="51">
        <v>108355</v>
      </c>
      <c r="M1570" s="51">
        <v>108355</v>
      </c>
      <c r="N1570" s="51">
        <v>117564.68181818181</v>
      </c>
      <c r="O1570" s="51">
        <v>117564.68181818181</v>
      </c>
      <c r="P1570" s="51">
        <v>117564.68181818181</v>
      </c>
      <c r="Q1570" s="51">
        <v>117564.68181818181</v>
      </c>
      <c r="R1570" s="51">
        <v>117564.68181818181</v>
      </c>
      <c r="S1570" s="51">
        <v>117564.68181818181</v>
      </c>
      <c r="T1570" s="51">
        <v>117564.68181818181</v>
      </c>
    </row>
    <row r="1571" spans="1:20" s="10" customFormat="1" ht="65.099999999999994" customHeight="1" x14ac:dyDescent="0.3">
      <c r="A1571" s="13">
        <v>1516</v>
      </c>
      <c r="B1571" s="376"/>
      <c r="C1571" s="21" t="s">
        <v>44</v>
      </c>
      <c r="D1571" s="15" t="s">
        <v>700</v>
      </c>
      <c r="E1571" s="55" t="s">
        <v>605</v>
      </c>
      <c r="F1571" s="16" t="s">
        <v>636</v>
      </c>
      <c r="G1571" s="376"/>
      <c r="H1571" s="373"/>
      <c r="I1571" s="373"/>
      <c r="J1571" s="389"/>
      <c r="K1571" s="53"/>
      <c r="L1571" s="51">
        <v>159600</v>
      </c>
      <c r="M1571" s="51">
        <v>159600</v>
      </c>
      <c r="N1571" s="51">
        <v>173166</v>
      </c>
      <c r="O1571" s="51">
        <v>173166</v>
      </c>
      <c r="P1571" s="51">
        <v>173166</v>
      </c>
      <c r="Q1571" s="51">
        <v>173166</v>
      </c>
      <c r="R1571" s="51">
        <v>173166</v>
      </c>
      <c r="S1571" s="51">
        <v>173166</v>
      </c>
      <c r="T1571" s="51">
        <v>173166</v>
      </c>
    </row>
    <row r="1572" spans="1:20" s="10" customFormat="1" ht="65.099999999999994" customHeight="1" x14ac:dyDescent="0.3">
      <c r="A1572" s="13">
        <v>1517</v>
      </c>
      <c r="B1572" s="376"/>
      <c r="C1572" s="21" t="s">
        <v>44</v>
      </c>
      <c r="D1572" s="15" t="s">
        <v>700</v>
      </c>
      <c r="E1572" s="55" t="s">
        <v>605</v>
      </c>
      <c r="F1572" s="16" t="s">
        <v>637</v>
      </c>
      <c r="G1572" s="376"/>
      <c r="H1572" s="373"/>
      <c r="I1572" s="373"/>
      <c r="J1572" s="389"/>
      <c r="K1572" s="53"/>
      <c r="L1572" s="51">
        <v>238500</v>
      </c>
      <c r="M1572" s="51">
        <v>238500</v>
      </c>
      <c r="N1572" s="51">
        <v>258772.49999999997</v>
      </c>
      <c r="O1572" s="51">
        <v>258772.49999999997</v>
      </c>
      <c r="P1572" s="51">
        <v>258772.49999999997</v>
      </c>
      <c r="Q1572" s="51">
        <v>258772.49999999997</v>
      </c>
      <c r="R1572" s="51">
        <v>258772.49999999997</v>
      </c>
      <c r="S1572" s="51">
        <v>258772.49999999997</v>
      </c>
      <c r="T1572" s="51">
        <v>258772.49999999997</v>
      </c>
    </row>
    <row r="1573" spans="1:20" s="10" customFormat="1" ht="65.099999999999994" customHeight="1" x14ac:dyDescent="0.3">
      <c r="A1573" s="13">
        <v>1518</v>
      </c>
      <c r="B1573" s="376"/>
      <c r="C1573" s="21" t="s">
        <v>44</v>
      </c>
      <c r="D1573" s="15" t="s">
        <v>700</v>
      </c>
      <c r="E1573" s="55" t="s">
        <v>605</v>
      </c>
      <c r="F1573" s="16" t="s">
        <v>638</v>
      </c>
      <c r="G1573" s="376"/>
      <c r="H1573" s="373"/>
      <c r="I1573" s="373"/>
      <c r="J1573" s="389"/>
      <c r="K1573" s="53"/>
      <c r="L1573" s="51">
        <v>345264</v>
      </c>
      <c r="M1573" s="51">
        <v>345264</v>
      </c>
      <c r="N1573" s="51">
        <v>374611.04545454541</v>
      </c>
      <c r="O1573" s="51">
        <v>374611.04545454541</v>
      </c>
      <c r="P1573" s="51">
        <v>374611.04545454541</v>
      </c>
      <c r="Q1573" s="51">
        <v>374611.04545454541</v>
      </c>
      <c r="R1573" s="51">
        <v>374611.04545454541</v>
      </c>
      <c r="S1573" s="51">
        <v>374611.04545454541</v>
      </c>
      <c r="T1573" s="51">
        <v>374611.04545454541</v>
      </c>
    </row>
    <row r="1574" spans="1:20" s="10" customFormat="1" ht="65.099999999999994" customHeight="1" x14ac:dyDescent="0.3">
      <c r="A1574" s="13">
        <v>1519</v>
      </c>
      <c r="B1574" s="376"/>
      <c r="C1574" s="21" t="s">
        <v>44</v>
      </c>
      <c r="D1574" s="15" t="s">
        <v>700</v>
      </c>
      <c r="E1574" s="55" t="s">
        <v>605</v>
      </c>
      <c r="F1574" s="16" t="s">
        <v>639</v>
      </c>
      <c r="G1574" s="376"/>
      <c r="H1574" s="373"/>
      <c r="I1574" s="373"/>
      <c r="J1574" s="389"/>
      <c r="K1574" s="53"/>
      <c r="L1574" s="51">
        <v>442082</v>
      </c>
      <c r="M1574" s="51">
        <v>442082</v>
      </c>
      <c r="N1574" s="51">
        <v>479658.77272727271</v>
      </c>
      <c r="O1574" s="51">
        <v>479658.77272727271</v>
      </c>
      <c r="P1574" s="51">
        <v>479658.77272727271</v>
      </c>
      <c r="Q1574" s="51">
        <v>479658.77272727271</v>
      </c>
      <c r="R1574" s="51">
        <v>479658.77272727271</v>
      </c>
      <c r="S1574" s="51">
        <v>479658.77272727271</v>
      </c>
      <c r="T1574" s="51">
        <v>479658.77272727271</v>
      </c>
    </row>
    <row r="1575" spans="1:20" s="10" customFormat="1" ht="65.099999999999994" customHeight="1" x14ac:dyDescent="0.3">
      <c r="A1575" s="13">
        <v>1520</v>
      </c>
      <c r="B1575" s="376"/>
      <c r="C1575" s="21" t="s">
        <v>44</v>
      </c>
      <c r="D1575" s="15" t="s">
        <v>700</v>
      </c>
      <c r="E1575" s="55" t="s">
        <v>605</v>
      </c>
      <c r="F1575" s="16" t="s">
        <v>640</v>
      </c>
      <c r="G1575" s="376"/>
      <c r="H1575" s="373"/>
      <c r="I1575" s="373"/>
      <c r="J1575" s="389"/>
      <c r="K1575" s="53"/>
      <c r="L1575" s="51">
        <v>473118</v>
      </c>
      <c r="M1575" s="51">
        <v>473118</v>
      </c>
      <c r="N1575" s="51">
        <v>513333.22727272718</v>
      </c>
      <c r="O1575" s="51">
        <v>513333.22727272718</v>
      </c>
      <c r="P1575" s="51">
        <v>513333.22727272718</v>
      </c>
      <c r="Q1575" s="51">
        <v>513333.22727272718</v>
      </c>
      <c r="R1575" s="51">
        <v>513333.22727272718</v>
      </c>
      <c r="S1575" s="51">
        <v>513333.22727272718</v>
      </c>
      <c r="T1575" s="51">
        <v>513333.22727272718</v>
      </c>
    </row>
    <row r="1576" spans="1:20" s="10" customFormat="1" ht="65.099999999999994" customHeight="1" x14ac:dyDescent="0.3">
      <c r="A1576" s="13">
        <v>1521</v>
      </c>
      <c r="B1576" s="376"/>
      <c r="C1576" s="21" t="s">
        <v>44</v>
      </c>
      <c r="D1576" s="15" t="s">
        <v>700</v>
      </c>
      <c r="E1576" s="55" t="s">
        <v>605</v>
      </c>
      <c r="F1576" s="16" t="s">
        <v>641</v>
      </c>
      <c r="G1576" s="376"/>
      <c r="H1576" s="373"/>
      <c r="I1576" s="373"/>
      <c r="J1576" s="389"/>
      <c r="K1576" s="53"/>
      <c r="L1576" s="51">
        <v>605955</v>
      </c>
      <c r="M1576" s="51">
        <v>605955</v>
      </c>
      <c r="N1576" s="51">
        <v>657460.68181818177</v>
      </c>
      <c r="O1576" s="51">
        <v>657460.68181818177</v>
      </c>
      <c r="P1576" s="51">
        <v>657460.68181818177</v>
      </c>
      <c r="Q1576" s="51">
        <v>657460.68181818177</v>
      </c>
      <c r="R1576" s="51">
        <v>657460.68181818177</v>
      </c>
      <c r="S1576" s="51">
        <v>657460.68181818177</v>
      </c>
      <c r="T1576" s="51">
        <v>657460.68181818177</v>
      </c>
    </row>
    <row r="1577" spans="1:20" s="10" customFormat="1" ht="65.099999999999994" customHeight="1" x14ac:dyDescent="0.3">
      <c r="A1577" s="13">
        <v>1522</v>
      </c>
      <c r="B1577" s="376"/>
      <c r="C1577" s="21" t="s">
        <v>44</v>
      </c>
      <c r="D1577" s="15" t="s">
        <v>700</v>
      </c>
      <c r="E1577" s="55" t="s">
        <v>605</v>
      </c>
      <c r="F1577" s="16" t="s">
        <v>642</v>
      </c>
      <c r="G1577" s="376"/>
      <c r="H1577" s="373"/>
      <c r="I1577" s="373"/>
      <c r="J1577" s="389"/>
      <c r="K1577" s="53"/>
      <c r="L1577" s="51">
        <v>638491</v>
      </c>
      <c r="M1577" s="51">
        <v>638491</v>
      </c>
      <c r="N1577" s="51">
        <v>692762.63636363635</v>
      </c>
      <c r="O1577" s="51">
        <v>692762.63636363635</v>
      </c>
      <c r="P1577" s="51">
        <v>692762.63636363635</v>
      </c>
      <c r="Q1577" s="51">
        <v>692762.63636363635</v>
      </c>
      <c r="R1577" s="51">
        <v>692762.63636363635</v>
      </c>
      <c r="S1577" s="51">
        <v>692762.63636363635</v>
      </c>
      <c r="T1577" s="51">
        <v>692762.63636363635</v>
      </c>
    </row>
    <row r="1578" spans="1:20" s="10" customFormat="1" ht="65.099999999999994" customHeight="1" x14ac:dyDescent="0.3">
      <c r="A1578" s="13">
        <v>1523</v>
      </c>
      <c r="B1578" s="376"/>
      <c r="C1578" s="21" t="s">
        <v>44</v>
      </c>
      <c r="D1578" s="15" t="s">
        <v>700</v>
      </c>
      <c r="E1578" s="55" t="s">
        <v>605</v>
      </c>
      <c r="F1578" s="16" t="s">
        <v>643</v>
      </c>
      <c r="G1578" s="376"/>
      <c r="H1578" s="373"/>
      <c r="I1578" s="373"/>
      <c r="J1578" s="389"/>
      <c r="K1578" s="53"/>
      <c r="L1578" s="51">
        <v>843864</v>
      </c>
      <c r="M1578" s="51">
        <v>843864</v>
      </c>
      <c r="N1578" s="51">
        <v>915592.04545454541</v>
      </c>
      <c r="O1578" s="51">
        <v>915592.04545454541</v>
      </c>
      <c r="P1578" s="51">
        <v>915592.04545454541</v>
      </c>
      <c r="Q1578" s="51">
        <v>915592.04545454541</v>
      </c>
      <c r="R1578" s="51">
        <v>915592.04545454541</v>
      </c>
      <c r="S1578" s="51">
        <v>915592.04545454541</v>
      </c>
      <c r="T1578" s="51">
        <v>915592.04545454541</v>
      </c>
    </row>
    <row r="1579" spans="1:20" s="10" customFormat="1" ht="65.099999999999994" customHeight="1" x14ac:dyDescent="0.3">
      <c r="A1579" s="13">
        <v>1524</v>
      </c>
      <c r="B1579" s="376"/>
      <c r="C1579" s="21" t="s">
        <v>44</v>
      </c>
      <c r="D1579" s="15" t="s">
        <v>700</v>
      </c>
      <c r="E1579" s="55" t="s">
        <v>605</v>
      </c>
      <c r="F1579" s="16" t="s">
        <v>644</v>
      </c>
      <c r="G1579" s="376"/>
      <c r="H1579" s="373"/>
      <c r="I1579" s="373"/>
      <c r="J1579" s="389"/>
      <c r="K1579" s="53"/>
      <c r="L1579" s="51">
        <v>884455</v>
      </c>
      <c r="M1579" s="51">
        <v>884455</v>
      </c>
      <c r="N1579" s="51">
        <v>959633.18181818177</v>
      </c>
      <c r="O1579" s="51">
        <v>959633.18181818177</v>
      </c>
      <c r="P1579" s="51">
        <v>959633.18181818177</v>
      </c>
      <c r="Q1579" s="51">
        <v>959633.18181818177</v>
      </c>
      <c r="R1579" s="51">
        <v>959633.18181818177</v>
      </c>
      <c r="S1579" s="51">
        <v>959633.18181818177</v>
      </c>
      <c r="T1579" s="51">
        <v>959633.18181818177</v>
      </c>
    </row>
    <row r="1580" spans="1:20" s="10" customFormat="1" ht="65.099999999999994" customHeight="1" x14ac:dyDescent="0.3">
      <c r="A1580" s="13">
        <v>1525</v>
      </c>
      <c r="B1580" s="376"/>
      <c r="C1580" s="21" t="s">
        <v>44</v>
      </c>
      <c r="D1580" s="15" t="s">
        <v>700</v>
      </c>
      <c r="E1580" s="55" t="s">
        <v>605</v>
      </c>
      <c r="F1580" s="16" t="s">
        <v>645</v>
      </c>
      <c r="G1580" s="376"/>
      <c r="H1580" s="373"/>
      <c r="I1580" s="373"/>
      <c r="J1580" s="389"/>
      <c r="K1580" s="53"/>
      <c r="L1580" s="51">
        <v>1176982</v>
      </c>
      <c r="M1580" s="51">
        <v>1176982</v>
      </c>
      <c r="N1580" s="51">
        <v>1277025.2727272727</v>
      </c>
      <c r="O1580" s="51">
        <v>1277025.2727272727</v>
      </c>
      <c r="P1580" s="51">
        <v>1277025.2727272727</v>
      </c>
      <c r="Q1580" s="51">
        <v>1277025.2727272727</v>
      </c>
      <c r="R1580" s="51">
        <v>1277025.2727272727</v>
      </c>
      <c r="S1580" s="51">
        <v>1277025.2727272727</v>
      </c>
      <c r="T1580" s="51">
        <v>1277025.2727272727</v>
      </c>
    </row>
    <row r="1581" spans="1:20" s="10" customFormat="1" ht="65.099999999999994" customHeight="1" x14ac:dyDescent="0.3">
      <c r="A1581" s="13">
        <v>1526</v>
      </c>
      <c r="B1581" s="376"/>
      <c r="C1581" s="21" t="s">
        <v>44</v>
      </c>
      <c r="D1581" s="15" t="s">
        <v>700</v>
      </c>
      <c r="E1581" s="55" t="s">
        <v>605</v>
      </c>
      <c r="F1581" s="16" t="s">
        <v>646</v>
      </c>
      <c r="G1581" s="376"/>
      <c r="H1581" s="373"/>
      <c r="I1581" s="373"/>
      <c r="J1581" s="389"/>
      <c r="K1581" s="53"/>
      <c r="L1581" s="51">
        <v>1246836</v>
      </c>
      <c r="M1581" s="51">
        <v>1246836</v>
      </c>
      <c r="N1581" s="51">
        <v>1352817.4545454544</v>
      </c>
      <c r="O1581" s="51">
        <v>1352817.4545454544</v>
      </c>
      <c r="P1581" s="51">
        <v>1352817.4545454544</v>
      </c>
      <c r="Q1581" s="51">
        <v>1352817.4545454544</v>
      </c>
      <c r="R1581" s="51">
        <v>1352817.4545454544</v>
      </c>
      <c r="S1581" s="51">
        <v>1352817.4545454544</v>
      </c>
      <c r="T1581" s="51">
        <v>1352817.4545454544</v>
      </c>
    </row>
    <row r="1582" spans="1:20" s="10" customFormat="1" ht="65.099999999999994" customHeight="1" x14ac:dyDescent="0.3">
      <c r="A1582" s="13">
        <v>1527</v>
      </c>
      <c r="B1582" s="376"/>
      <c r="C1582" s="21" t="s">
        <v>44</v>
      </c>
      <c r="D1582" s="15" t="s">
        <v>700</v>
      </c>
      <c r="E1582" s="55" t="s">
        <v>605</v>
      </c>
      <c r="F1582" s="16" t="s">
        <v>647</v>
      </c>
      <c r="G1582" s="376"/>
      <c r="H1582" s="373"/>
      <c r="I1582" s="373"/>
      <c r="J1582" s="389"/>
      <c r="K1582" s="53"/>
      <c r="L1582" s="51">
        <v>1547027</v>
      </c>
      <c r="M1582" s="51">
        <v>1547027</v>
      </c>
      <c r="N1582" s="51">
        <v>1678524.5909090908</v>
      </c>
      <c r="O1582" s="51">
        <v>1678524.5909090908</v>
      </c>
      <c r="P1582" s="51">
        <v>1678524.5909090908</v>
      </c>
      <c r="Q1582" s="51">
        <v>1678524.5909090908</v>
      </c>
      <c r="R1582" s="51">
        <v>1678524.5909090908</v>
      </c>
      <c r="S1582" s="51">
        <v>1678524.5909090908</v>
      </c>
      <c r="T1582" s="51">
        <v>1678524.5909090908</v>
      </c>
    </row>
    <row r="1583" spans="1:20" s="10" customFormat="1" ht="65.099999999999994" customHeight="1" x14ac:dyDescent="0.3">
      <c r="A1583" s="13">
        <v>1528</v>
      </c>
      <c r="B1583" s="376"/>
      <c r="C1583" s="21" t="s">
        <v>44</v>
      </c>
      <c r="D1583" s="15" t="s">
        <v>700</v>
      </c>
      <c r="E1583" s="55" t="s">
        <v>605</v>
      </c>
      <c r="F1583" s="16" t="s">
        <v>648</v>
      </c>
      <c r="G1583" s="376"/>
      <c r="H1583" s="373"/>
      <c r="I1583" s="373"/>
      <c r="J1583" s="389"/>
      <c r="K1583" s="53"/>
      <c r="L1583" s="51">
        <v>1634582</v>
      </c>
      <c r="M1583" s="51">
        <v>1634582</v>
      </c>
      <c r="N1583" s="51">
        <v>1773521.2727272725</v>
      </c>
      <c r="O1583" s="51">
        <v>1773521.2727272725</v>
      </c>
      <c r="P1583" s="51">
        <v>1773521.2727272725</v>
      </c>
      <c r="Q1583" s="51">
        <v>1773521.2727272725</v>
      </c>
      <c r="R1583" s="51">
        <v>1773521.2727272725</v>
      </c>
      <c r="S1583" s="51">
        <v>1773521.2727272725</v>
      </c>
      <c r="T1583" s="51">
        <v>1773521.2727272725</v>
      </c>
    </row>
    <row r="1584" spans="1:20" s="10" customFormat="1" ht="65.099999999999994" customHeight="1" x14ac:dyDescent="0.3">
      <c r="A1584" s="13">
        <v>1529</v>
      </c>
      <c r="B1584" s="376"/>
      <c r="C1584" s="21" t="s">
        <v>44</v>
      </c>
      <c r="D1584" s="15" t="s">
        <v>700</v>
      </c>
      <c r="E1584" s="55" t="s">
        <v>605</v>
      </c>
      <c r="F1584" s="16" t="s">
        <v>649</v>
      </c>
      <c r="G1584" s="376"/>
      <c r="H1584" s="373"/>
      <c r="I1584" s="373"/>
      <c r="J1584" s="389"/>
      <c r="K1584" s="53"/>
      <c r="L1584" s="51">
        <v>1844627</v>
      </c>
      <c r="M1584" s="51">
        <v>1844627</v>
      </c>
      <c r="N1584" s="51">
        <v>2001420.5909090906</v>
      </c>
      <c r="O1584" s="51">
        <v>2001420.5909090906</v>
      </c>
      <c r="P1584" s="51">
        <v>2001420.5909090906</v>
      </c>
      <c r="Q1584" s="51">
        <v>2001420.5909090906</v>
      </c>
      <c r="R1584" s="51">
        <v>2001420.5909090906</v>
      </c>
      <c r="S1584" s="51">
        <v>2001420.5909090906</v>
      </c>
      <c r="T1584" s="51">
        <v>2001420.5909090906</v>
      </c>
    </row>
    <row r="1585" spans="1:20" s="10" customFormat="1" ht="65.099999999999994" customHeight="1" x14ac:dyDescent="0.3">
      <c r="A1585" s="13">
        <v>1530</v>
      </c>
      <c r="B1585" s="376"/>
      <c r="C1585" s="21" t="s">
        <v>44</v>
      </c>
      <c r="D1585" s="15" t="s">
        <v>700</v>
      </c>
      <c r="E1585" s="55" t="s">
        <v>605</v>
      </c>
      <c r="F1585" s="16" t="s">
        <v>650</v>
      </c>
      <c r="G1585" s="376"/>
      <c r="H1585" s="373"/>
      <c r="I1585" s="373"/>
      <c r="J1585" s="389"/>
      <c r="K1585" s="53"/>
      <c r="L1585" s="51">
        <v>1932491</v>
      </c>
      <c r="M1585" s="51">
        <v>1932491</v>
      </c>
      <c r="N1585" s="51">
        <v>2096752.636363636</v>
      </c>
      <c r="O1585" s="51">
        <v>2096752.636363636</v>
      </c>
      <c r="P1585" s="51">
        <v>2096752.636363636</v>
      </c>
      <c r="Q1585" s="51">
        <v>2096752.636363636</v>
      </c>
      <c r="R1585" s="51">
        <v>2096752.636363636</v>
      </c>
      <c r="S1585" s="51">
        <v>2096752.636363636</v>
      </c>
      <c r="T1585" s="51">
        <v>2096752.636363636</v>
      </c>
    </row>
    <row r="1586" spans="1:20" s="10" customFormat="1" ht="65.099999999999994" customHeight="1" x14ac:dyDescent="0.3">
      <c r="A1586" s="13">
        <v>1531</v>
      </c>
      <c r="B1586" s="376"/>
      <c r="C1586" s="21" t="s">
        <v>44</v>
      </c>
      <c r="D1586" s="15" t="s">
        <v>700</v>
      </c>
      <c r="E1586" s="55" t="s">
        <v>605</v>
      </c>
      <c r="F1586" s="16" t="s">
        <v>651</v>
      </c>
      <c r="G1586" s="376"/>
      <c r="H1586" s="373"/>
      <c r="I1586" s="373"/>
      <c r="J1586" s="389"/>
      <c r="K1586" s="53"/>
      <c r="L1586" s="51">
        <v>2250973</v>
      </c>
      <c r="M1586" s="51">
        <v>2250973</v>
      </c>
      <c r="N1586" s="51">
        <v>2442305.4090909087</v>
      </c>
      <c r="O1586" s="51">
        <v>2442305.4090909087</v>
      </c>
      <c r="P1586" s="51">
        <v>2442305.4090909087</v>
      </c>
      <c r="Q1586" s="51">
        <v>2442305.4090909087</v>
      </c>
      <c r="R1586" s="51">
        <v>2442305.4090909087</v>
      </c>
      <c r="S1586" s="51">
        <v>2442305.4090909087</v>
      </c>
      <c r="T1586" s="51">
        <v>2442305.4090909087</v>
      </c>
    </row>
    <row r="1587" spans="1:20" s="10" customFormat="1" ht="65.099999999999994" customHeight="1" x14ac:dyDescent="0.3">
      <c r="A1587" s="13">
        <v>1532</v>
      </c>
      <c r="B1587" s="376"/>
      <c r="C1587" s="21" t="s">
        <v>44</v>
      </c>
      <c r="D1587" s="15" t="s">
        <v>700</v>
      </c>
      <c r="E1587" s="55" t="s">
        <v>605</v>
      </c>
      <c r="F1587" s="16" t="s">
        <v>652</v>
      </c>
      <c r="G1587" s="376"/>
      <c r="H1587" s="373"/>
      <c r="I1587" s="373"/>
      <c r="J1587" s="389"/>
      <c r="K1587" s="53"/>
      <c r="L1587" s="51">
        <v>2404618</v>
      </c>
      <c r="M1587" s="51">
        <v>2404618</v>
      </c>
      <c r="N1587" s="51">
        <v>2609010.7272727271</v>
      </c>
      <c r="O1587" s="51">
        <v>2609010.7272727271</v>
      </c>
      <c r="P1587" s="51">
        <v>2609010.7272727271</v>
      </c>
      <c r="Q1587" s="51">
        <v>2609010.7272727271</v>
      </c>
      <c r="R1587" s="51">
        <v>2609010.7272727271</v>
      </c>
      <c r="S1587" s="51">
        <v>2609010.7272727271</v>
      </c>
      <c r="T1587" s="51">
        <v>2609010.7272727271</v>
      </c>
    </row>
    <row r="1588" spans="1:20" s="10" customFormat="1" ht="65.099999999999994" customHeight="1" x14ac:dyDescent="0.3">
      <c r="A1588" s="13">
        <v>1533</v>
      </c>
      <c r="B1588" s="376"/>
      <c r="C1588" s="21" t="s">
        <v>44</v>
      </c>
      <c r="D1588" s="15" t="s">
        <v>700</v>
      </c>
      <c r="E1588" s="55" t="s">
        <v>605</v>
      </c>
      <c r="F1588" s="16" t="s">
        <v>653</v>
      </c>
      <c r="G1588" s="376"/>
      <c r="H1588" s="373"/>
      <c r="I1588" s="373"/>
      <c r="J1588" s="389"/>
      <c r="K1588" s="53"/>
      <c r="L1588" s="51">
        <v>3011564</v>
      </c>
      <c r="M1588" s="51">
        <v>3011564</v>
      </c>
      <c r="N1588" s="51">
        <v>3267546.5454545449</v>
      </c>
      <c r="O1588" s="51">
        <v>3267546.5454545449</v>
      </c>
      <c r="P1588" s="51">
        <v>3267546.5454545449</v>
      </c>
      <c r="Q1588" s="51">
        <v>3267546.5454545449</v>
      </c>
      <c r="R1588" s="51">
        <v>3267546.5454545449</v>
      </c>
      <c r="S1588" s="51">
        <v>3267546.5454545449</v>
      </c>
      <c r="T1588" s="51">
        <v>3267546.5454545449</v>
      </c>
    </row>
    <row r="1589" spans="1:20" s="10" customFormat="1" ht="65.099999999999994" customHeight="1" x14ac:dyDescent="0.3">
      <c r="A1589" s="13">
        <v>1534</v>
      </c>
      <c r="B1589" s="376"/>
      <c r="C1589" s="21" t="s">
        <v>44</v>
      </c>
      <c r="D1589" s="15" t="s">
        <v>700</v>
      </c>
      <c r="E1589" s="55" t="s">
        <v>605</v>
      </c>
      <c r="F1589" s="16" t="s">
        <v>654</v>
      </c>
      <c r="G1589" s="376"/>
      <c r="H1589" s="373"/>
      <c r="I1589" s="373"/>
      <c r="J1589" s="389"/>
      <c r="K1589" s="53"/>
      <c r="L1589" s="51">
        <v>3104700</v>
      </c>
      <c r="M1589" s="51">
        <v>3104700</v>
      </c>
      <c r="N1589" s="51">
        <v>3368599.4999999995</v>
      </c>
      <c r="O1589" s="51">
        <v>3368599.4999999995</v>
      </c>
      <c r="P1589" s="51">
        <v>3368599.4999999995</v>
      </c>
      <c r="Q1589" s="51">
        <v>3368599.4999999995</v>
      </c>
      <c r="R1589" s="51">
        <v>3368599.4999999995</v>
      </c>
      <c r="S1589" s="51">
        <v>3368599.4999999995</v>
      </c>
      <c r="T1589" s="51">
        <v>3368599.4999999995</v>
      </c>
    </row>
    <row r="1590" spans="1:20" s="10" customFormat="1" ht="65.099999999999994" customHeight="1" x14ac:dyDescent="0.3">
      <c r="A1590" s="13">
        <v>1535</v>
      </c>
      <c r="B1590" s="376"/>
      <c r="C1590" s="21" t="s">
        <v>44</v>
      </c>
      <c r="D1590" s="15" t="s">
        <v>700</v>
      </c>
      <c r="E1590" s="55" t="s">
        <v>605</v>
      </c>
      <c r="F1590" s="16" t="s">
        <v>655</v>
      </c>
      <c r="G1590" s="376"/>
      <c r="H1590" s="373"/>
      <c r="I1590" s="373"/>
      <c r="J1590" s="389"/>
      <c r="K1590" s="53"/>
      <c r="L1590" s="51">
        <v>3230664</v>
      </c>
      <c r="M1590" s="51">
        <v>3230664</v>
      </c>
      <c r="N1590" s="51">
        <v>3505270.0454545449</v>
      </c>
      <c r="O1590" s="51">
        <v>3505270.0454545449</v>
      </c>
      <c r="P1590" s="51">
        <v>3505270.0454545449</v>
      </c>
      <c r="Q1590" s="51">
        <v>3505270.0454545449</v>
      </c>
      <c r="R1590" s="51">
        <v>3505270.0454545449</v>
      </c>
      <c r="S1590" s="51">
        <v>3505270.0454545449</v>
      </c>
      <c r="T1590" s="51">
        <v>3505270.0454545449</v>
      </c>
    </row>
    <row r="1591" spans="1:20" s="10" customFormat="1" ht="65.099999999999994" customHeight="1" x14ac:dyDescent="0.3">
      <c r="A1591" s="13">
        <v>1536</v>
      </c>
      <c r="B1591" s="376"/>
      <c r="C1591" s="20" t="s">
        <v>656</v>
      </c>
      <c r="D1591" s="15" t="s">
        <v>700</v>
      </c>
      <c r="E1591" s="55" t="s">
        <v>657</v>
      </c>
      <c r="F1591" s="16" t="s">
        <v>658</v>
      </c>
      <c r="G1591" s="376"/>
      <c r="H1591" s="373"/>
      <c r="I1591" s="373"/>
      <c r="J1591" s="389"/>
      <c r="K1591" s="53"/>
      <c r="L1591" s="51">
        <v>30836</v>
      </c>
      <c r="M1591" s="51">
        <v>30836</v>
      </c>
      <c r="N1591" s="51">
        <v>30836</v>
      </c>
      <c r="O1591" s="51">
        <v>30836</v>
      </c>
      <c r="P1591" s="51">
        <v>30836</v>
      </c>
      <c r="Q1591" s="51">
        <v>30836</v>
      </c>
      <c r="R1591" s="51">
        <v>30836</v>
      </c>
      <c r="S1591" s="51">
        <v>30836</v>
      </c>
      <c r="T1591" s="51">
        <v>30836</v>
      </c>
    </row>
    <row r="1592" spans="1:20" s="10" customFormat="1" ht="65.099999999999994" customHeight="1" x14ac:dyDescent="0.3">
      <c r="A1592" s="13">
        <v>1537</v>
      </c>
      <c r="B1592" s="376"/>
      <c r="C1592" s="21" t="s">
        <v>44</v>
      </c>
      <c r="D1592" s="15" t="s">
        <v>700</v>
      </c>
      <c r="E1592" s="55" t="s">
        <v>657</v>
      </c>
      <c r="F1592" s="16" t="s">
        <v>659</v>
      </c>
      <c r="G1592" s="376"/>
      <c r="H1592" s="373"/>
      <c r="I1592" s="373"/>
      <c r="J1592" s="389"/>
      <c r="K1592" s="53"/>
      <c r="L1592" s="51">
        <v>48564</v>
      </c>
      <c r="M1592" s="51">
        <v>48564</v>
      </c>
      <c r="N1592" s="51">
        <v>48564</v>
      </c>
      <c r="O1592" s="51">
        <v>48564</v>
      </c>
      <c r="P1592" s="51">
        <v>48564</v>
      </c>
      <c r="Q1592" s="51">
        <v>48564</v>
      </c>
      <c r="R1592" s="51">
        <v>48564</v>
      </c>
      <c r="S1592" s="51">
        <v>48564</v>
      </c>
      <c r="T1592" s="51">
        <v>48564</v>
      </c>
    </row>
    <row r="1593" spans="1:20" s="10" customFormat="1" ht="65.099999999999994" customHeight="1" x14ac:dyDescent="0.3">
      <c r="A1593" s="13">
        <v>1538</v>
      </c>
      <c r="B1593" s="376"/>
      <c r="C1593" s="21" t="s">
        <v>44</v>
      </c>
      <c r="D1593" s="15" t="s">
        <v>700</v>
      </c>
      <c r="E1593" s="55" t="s">
        <v>657</v>
      </c>
      <c r="F1593" s="16" t="s">
        <v>660</v>
      </c>
      <c r="G1593" s="376"/>
      <c r="H1593" s="373"/>
      <c r="I1593" s="373"/>
      <c r="J1593" s="389"/>
      <c r="K1593" s="53"/>
      <c r="L1593" s="51">
        <v>75882</v>
      </c>
      <c r="M1593" s="51">
        <v>75882</v>
      </c>
      <c r="N1593" s="51">
        <v>75882</v>
      </c>
      <c r="O1593" s="51">
        <v>75882</v>
      </c>
      <c r="P1593" s="51">
        <v>75882</v>
      </c>
      <c r="Q1593" s="51">
        <v>75882</v>
      </c>
      <c r="R1593" s="51">
        <v>75882</v>
      </c>
      <c r="S1593" s="51">
        <v>75882</v>
      </c>
      <c r="T1593" s="51">
        <v>75882</v>
      </c>
    </row>
    <row r="1594" spans="1:20" s="10" customFormat="1" ht="65.099999999999994" customHeight="1" x14ac:dyDescent="0.3">
      <c r="A1594" s="13">
        <v>1539</v>
      </c>
      <c r="B1594" s="376"/>
      <c r="C1594" s="21" t="s">
        <v>44</v>
      </c>
      <c r="D1594" s="15" t="s">
        <v>700</v>
      </c>
      <c r="E1594" s="55" t="s">
        <v>657</v>
      </c>
      <c r="F1594" s="16" t="s">
        <v>661</v>
      </c>
      <c r="G1594" s="376"/>
      <c r="H1594" s="373"/>
      <c r="I1594" s="373"/>
      <c r="J1594" s="389"/>
      <c r="K1594" s="53"/>
      <c r="L1594" s="51">
        <v>106482</v>
      </c>
      <c r="M1594" s="51">
        <v>106482</v>
      </c>
      <c r="N1594" s="51">
        <v>106482</v>
      </c>
      <c r="O1594" s="51">
        <v>106482</v>
      </c>
      <c r="P1594" s="51">
        <v>106482</v>
      </c>
      <c r="Q1594" s="51">
        <v>106482</v>
      </c>
      <c r="R1594" s="51">
        <v>106482</v>
      </c>
      <c r="S1594" s="51">
        <v>106482</v>
      </c>
      <c r="T1594" s="51">
        <v>106482</v>
      </c>
    </row>
    <row r="1595" spans="1:20" s="10" customFormat="1" ht="65.099999999999994" customHeight="1" x14ac:dyDescent="0.3">
      <c r="A1595" s="13">
        <v>1540</v>
      </c>
      <c r="B1595" s="376"/>
      <c r="C1595" s="21" t="s">
        <v>44</v>
      </c>
      <c r="D1595" s="15" t="s">
        <v>700</v>
      </c>
      <c r="E1595" s="55" t="s">
        <v>657</v>
      </c>
      <c r="F1595" s="16" t="s">
        <v>662</v>
      </c>
      <c r="G1595" s="376"/>
      <c r="H1595" s="373"/>
      <c r="I1595" s="373"/>
      <c r="J1595" s="389"/>
      <c r="K1595" s="53"/>
      <c r="L1595" s="51">
        <v>153745</v>
      </c>
      <c r="M1595" s="51">
        <v>153745</v>
      </c>
      <c r="N1595" s="51">
        <v>153745</v>
      </c>
      <c r="O1595" s="51">
        <v>153745</v>
      </c>
      <c r="P1595" s="51">
        <v>153745</v>
      </c>
      <c r="Q1595" s="51">
        <v>153745</v>
      </c>
      <c r="R1595" s="51">
        <v>153745</v>
      </c>
      <c r="S1595" s="51">
        <v>153745</v>
      </c>
      <c r="T1595" s="51">
        <v>153745</v>
      </c>
    </row>
    <row r="1596" spans="1:20" s="10" customFormat="1" ht="65.099999999999994" customHeight="1" x14ac:dyDescent="0.3">
      <c r="A1596" s="13">
        <v>1541</v>
      </c>
      <c r="B1596" s="376"/>
      <c r="C1596" s="21" t="s">
        <v>44</v>
      </c>
      <c r="D1596" s="15" t="s">
        <v>700</v>
      </c>
      <c r="E1596" s="55" t="s">
        <v>657</v>
      </c>
      <c r="F1596" s="16" t="s">
        <v>663</v>
      </c>
      <c r="G1596" s="376"/>
      <c r="H1596" s="373"/>
      <c r="I1596" s="373"/>
      <c r="J1596" s="389"/>
      <c r="K1596" s="53"/>
      <c r="L1596" s="51">
        <v>212691</v>
      </c>
      <c r="M1596" s="51">
        <v>212691</v>
      </c>
      <c r="N1596" s="51">
        <v>212691</v>
      </c>
      <c r="O1596" s="51">
        <v>212691</v>
      </c>
      <c r="P1596" s="51">
        <v>212691</v>
      </c>
      <c r="Q1596" s="51">
        <v>212691</v>
      </c>
      <c r="R1596" s="51">
        <v>212691</v>
      </c>
      <c r="S1596" s="51">
        <v>212691</v>
      </c>
      <c r="T1596" s="51">
        <v>212691</v>
      </c>
    </row>
    <row r="1597" spans="1:20" s="10" customFormat="1" ht="65.099999999999994" customHeight="1" x14ac:dyDescent="0.3">
      <c r="A1597" s="13">
        <v>1542</v>
      </c>
      <c r="B1597" s="376"/>
      <c r="C1597" s="21" t="s">
        <v>44</v>
      </c>
      <c r="D1597" s="15" t="s">
        <v>700</v>
      </c>
      <c r="E1597" s="55" t="s">
        <v>657</v>
      </c>
      <c r="F1597" s="16" t="s">
        <v>664</v>
      </c>
      <c r="G1597" s="376"/>
      <c r="H1597" s="373"/>
      <c r="I1597" s="373"/>
      <c r="J1597" s="389"/>
      <c r="K1597" s="53"/>
      <c r="L1597" s="51">
        <v>289236</v>
      </c>
      <c r="M1597" s="51">
        <v>289236</v>
      </c>
      <c r="N1597" s="51">
        <v>289236</v>
      </c>
      <c r="O1597" s="51">
        <v>289236</v>
      </c>
      <c r="P1597" s="51">
        <v>289236</v>
      </c>
      <c r="Q1597" s="51">
        <v>289236</v>
      </c>
      <c r="R1597" s="51">
        <v>289236</v>
      </c>
      <c r="S1597" s="51">
        <v>289236</v>
      </c>
      <c r="T1597" s="51">
        <v>289236</v>
      </c>
    </row>
    <row r="1598" spans="1:20" s="10" customFormat="1" ht="65.099999999999994" customHeight="1" x14ac:dyDescent="0.3">
      <c r="A1598" s="13">
        <v>1543</v>
      </c>
      <c r="B1598" s="376"/>
      <c r="C1598" s="21" t="s">
        <v>44</v>
      </c>
      <c r="D1598" s="15" t="s">
        <v>700</v>
      </c>
      <c r="E1598" s="55" t="s">
        <v>657</v>
      </c>
      <c r="F1598" s="16" t="s">
        <v>665</v>
      </c>
      <c r="G1598" s="376"/>
      <c r="H1598" s="373"/>
      <c r="I1598" s="373"/>
      <c r="J1598" s="389"/>
      <c r="K1598" s="53"/>
      <c r="L1598" s="51">
        <v>371391</v>
      </c>
      <c r="M1598" s="51">
        <v>371391</v>
      </c>
      <c r="N1598" s="51">
        <v>371391</v>
      </c>
      <c r="O1598" s="51">
        <v>371391</v>
      </c>
      <c r="P1598" s="51">
        <v>371391</v>
      </c>
      <c r="Q1598" s="51">
        <v>371391</v>
      </c>
      <c r="R1598" s="51">
        <v>371391</v>
      </c>
      <c r="S1598" s="51">
        <v>371391</v>
      </c>
      <c r="T1598" s="51">
        <v>371391</v>
      </c>
    </row>
    <row r="1599" spans="1:20" s="10" customFormat="1" ht="123" customHeight="1" x14ac:dyDescent="0.3">
      <c r="A1599" s="13">
        <v>1544</v>
      </c>
      <c r="B1599" s="376"/>
      <c r="C1599" s="14" t="s">
        <v>1298</v>
      </c>
      <c r="D1599" s="15" t="s">
        <v>700</v>
      </c>
      <c r="E1599" s="55" t="s">
        <v>571</v>
      </c>
      <c r="F1599" s="16" t="s">
        <v>666</v>
      </c>
      <c r="G1599" s="376"/>
      <c r="H1599" s="373"/>
      <c r="I1599" s="373"/>
      <c r="J1599" s="389"/>
      <c r="K1599" s="53"/>
      <c r="L1599" s="51">
        <v>6864</v>
      </c>
      <c r="M1599" s="51">
        <v>6864</v>
      </c>
      <c r="N1599" s="51">
        <v>6864</v>
      </c>
      <c r="O1599" s="51">
        <v>6864</v>
      </c>
      <c r="P1599" s="51">
        <v>6864</v>
      </c>
      <c r="Q1599" s="51">
        <v>6864</v>
      </c>
      <c r="R1599" s="51">
        <v>6864</v>
      </c>
      <c r="S1599" s="51">
        <v>6864</v>
      </c>
      <c r="T1599" s="51">
        <v>6864</v>
      </c>
    </row>
    <row r="1600" spans="1:20" s="10" customFormat="1" ht="65.099999999999994" customHeight="1" x14ac:dyDescent="0.3">
      <c r="A1600" s="13">
        <v>1545</v>
      </c>
      <c r="B1600" s="376"/>
      <c r="C1600" s="17" t="s">
        <v>44</v>
      </c>
      <c r="D1600" s="15" t="s">
        <v>700</v>
      </c>
      <c r="E1600" s="55" t="s">
        <v>571</v>
      </c>
      <c r="F1600" s="16" t="s">
        <v>667</v>
      </c>
      <c r="G1600" s="376"/>
      <c r="H1600" s="373"/>
      <c r="I1600" s="373"/>
      <c r="J1600" s="389"/>
      <c r="K1600" s="53"/>
      <c r="L1600" s="51">
        <v>9664</v>
      </c>
      <c r="M1600" s="51">
        <v>9664</v>
      </c>
      <c r="N1600" s="51">
        <v>9664</v>
      </c>
      <c r="O1600" s="51">
        <v>9664</v>
      </c>
      <c r="P1600" s="51">
        <v>9664</v>
      </c>
      <c r="Q1600" s="51">
        <v>9664</v>
      </c>
      <c r="R1600" s="51">
        <v>9664</v>
      </c>
      <c r="S1600" s="51">
        <v>9664</v>
      </c>
      <c r="T1600" s="51">
        <v>9664</v>
      </c>
    </row>
    <row r="1601" spans="1:20" s="10" customFormat="1" ht="65.099999999999994" customHeight="1" x14ac:dyDescent="0.3">
      <c r="A1601" s="13">
        <v>1546</v>
      </c>
      <c r="B1601" s="376"/>
      <c r="C1601" s="17" t="s">
        <v>44</v>
      </c>
      <c r="D1601" s="15" t="s">
        <v>700</v>
      </c>
      <c r="E1601" s="55" t="s">
        <v>571</v>
      </c>
      <c r="F1601" s="16" t="s">
        <v>668</v>
      </c>
      <c r="G1601" s="376"/>
      <c r="H1601" s="373"/>
      <c r="I1601" s="373"/>
      <c r="J1601" s="389"/>
      <c r="K1601" s="53"/>
      <c r="L1601" s="51">
        <v>12600</v>
      </c>
      <c r="M1601" s="51">
        <v>12600</v>
      </c>
      <c r="N1601" s="51">
        <v>12600</v>
      </c>
      <c r="O1601" s="51">
        <v>12600</v>
      </c>
      <c r="P1601" s="51">
        <v>12600</v>
      </c>
      <c r="Q1601" s="51">
        <v>12600</v>
      </c>
      <c r="R1601" s="51">
        <v>12600</v>
      </c>
      <c r="S1601" s="51">
        <v>12600</v>
      </c>
      <c r="T1601" s="51">
        <v>12600</v>
      </c>
    </row>
    <row r="1602" spans="1:20" s="10" customFormat="1" ht="65.099999999999994" customHeight="1" x14ac:dyDescent="0.3">
      <c r="A1602" s="13">
        <v>1547</v>
      </c>
      <c r="B1602" s="376"/>
      <c r="C1602" s="17" t="s">
        <v>44</v>
      </c>
      <c r="D1602" s="15" t="s">
        <v>700</v>
      </c>
      <c r="E1602" s="55" t="s">
        <v>571</v>
      </c>
      <c r="F1602" s="16" t="s">
        <v>669</v>
      </c>
      <c r="G1602" s="376"/>
      <c r="H1602" s="373"/>
      <c r="I1602" s="373"/>
      <c r="J1602" s="389"/>
      <c r="K1602" s="53"/>
      <c r="L1602" s="51">
        <v>17618</v>
      </c>
      <c r="M1602" s="51">
        <v>17618</v>
      </c>
      <c r="N1602" s="51">
        <v>17618</v>
      </c>
      <c r="O1602" s="51">
        <v>17618</v>
      </c>
      <c r="P1602" s="51">
        <v>17618</v>
      </c>
      <c r="Q1602" s="51">
        <v>17618</v>
      </c>
      <c r="R1602" s="51">
        <v>17618</v>
      </c>
      <c r="S1602" s="51">
        <v>17618</v>
      </c>
      <c r="T1602" s="51">
        <v>17618</v>
      </c>
    </row>
    <row r="1603" spans="1:20" s="10" customFormat="1" ht="65.099999999999994" customHeight="1" x14ac:dyDescent="0.3">
      <c r="A1603" s="13">
        <v>1548</v>
      </c>
      <c r="B1603" s="376"/>
      <c r="C1603" s="17" t="s">
        <v>44</v>
      </c>
      <c r="D1603" s="15" t="s">
        <v>700</v>
      </c>
      <c r="E1603" s="55" t="s">
        <v>571</v>
      </c>
      <c r="F1603" s="16" t="s">
        <v>670</v>
      </c>
      <c r="G1603" s="376"/>
      <c r="H1603" s="373"/>
      <c r="I1603" s="373"/>
      <c r="J1603" s="389"/>
      <c r="K1603" s="53"/>
      <c r="L1603" s="51">
        <v>23782</v>
      </c>
      <c r="M1603" s="51">
        <v>23782</v>
      </c>
      <c r="N1603" s="51">
        <v>23782</v>
      </c>
      <c r="O1603" s="51">
        <v>23782</v>
      </c>
      <c r="P1603" s="51">
        <v>23782</v>
      </c>
      <c r="Q1603" s="51">
        <v>23782</v>
      </c>
      <c r="R1603" s="51">
        <v>23782</v>
      </c>
      <c r="S1603" s="51">
        <v>23782</v>
      </c>
      <c r="T1603" s="51">
        <v>23782</v>
      </c>
    </row>
    <row r="1604" spans="1:20" s="10" customFormat="1" ht="65.099999999999994" customHeight="1" x14ac:dyDescent="0.3">
      <c r="A1604" s="13">
        <v>1549</v>
      </c>
      <c r="B1604" s="376"/>
      <c r="C1604" s="17" t="s">
        <v>44</v>
      </c>
      <c r="D1604" s="15" t="s">
        <v>700</v>
      </c>
      <c r="E1604" s="55" t="s">
        <v>571</v>
      </c>
      <c r="F1604" s="16" t="s">
        <v>671</v>
      </c>
      <c r="G1604" s="376"/>
      <c r="H1604" s="373"/>
      <c r="I1604" s="373"/>
      <c r="J1604" s="389"/>
      <c r="K1604" s="53"/>
      <c r="L1604" s="51">
        <v>32336</v>
      </c>
      <c r="M1604" s="51">
        <v>32336</v>
      </c>
      <c r="N1604" s="51">
        <v>32336</v>
      </c>
      <c r="O1604" s="51">
        <v>32336</v>
      </c>
      <c r="P1604" s="51">
        <v>32336</v>
      </c>
      <c r="Q1604" s="51">
        <v>32336</v>
      </c>
      <c r="R1604" s="51">
        <v>32336</v>
      </c>
      <c r="S1604" s="51">
        <v>32336</v>
      </c>
      <c r="T1604" s="51">
        <v>32336</v>
      </c>
    </row>
    <row r="1605" spans="1:20" s="10" customFormat="1" ht="65.099999999999994" customHeight="1" x14ac:dyDescent="0.3">
      <c r="A1605" s="13">
        <v>1550</v>
      </c>
      <c r="B1605" s="376"/>
      <c r="C1605" s="17" t="s">
        <v>44</v>
      </c>
      <c r="D1605" s="15" t="s">
        <v>700</v>
      </c>
      <c r="E1605" s="55" t="s">
        <v>571</v>
      </c>
      <c r="F1605" s="16" t="s">
        <v>672</v>
      </c>
      <c r="G1605" s="376"/>
      <c r="H1605" s="373"/>
      <c r="I1605" s="373"/>
      <c r="J1605" s="389"/>
      <c r="K1605" s="53"/>
      <c r="L1605" s="51">
        <v>39300</v>
      </c>
      <c r="M1605" s="51">
        <v>39300</v>
      </c>
      <c r="N1605" s="51">
        <v>39300</v>
      </c>
      <c r="O1605" s="51">
        <v>39300</v>
      </c>
      <c r="P1605" s="51">
        <v>39300</v>
      </c>
      <c r="Q1605" s="51">
        <v>39300</v>
      </c>
      <c r="R1605" s="51">
        <v>39300</v>
      </c>
      <c r="S1605" s="51">
        <v>39300</v>
      </c>
      <c r="T1605" s="51">
        <v>39300</v>
      </c>
    </row>
    <row r="1606" spans="1:20" s="10" customFormat="1" ht="65.099999999999994" customHeight="1" x14ac:dyDescent="0.3">
      <c r="A1606" s="13">
        <v>1551</v>
      </c>
      <c r="B1606" s="376"/>
      <c r="C1606" s="17" t="s">
        <v>44</v>
      </c>
      <c r="D1606" s="15" t="s">
        <v>700</v>
      </c>
      <c r="E1606" s="55" t="s">
        <v>571</v>
      </c>
      <c r="F1606" s="16" t="s">
        <v>673</v>
      </c>
      <c r="G1606" s="376"/>
      <c r="H1606" s="373"/>
      <c r="I1606" s="373"/>
      <c r="J1606" s="389"/>
      <c r="K1606" s="53"/>
      <c r="L1606" s="51">
        <v>50545</v>
      </c>
      <c r="M1606" s="51">
        <v>50545</v>
      </c>
      <c r="N1606" s="51">
        <v>50545</v>
      </c>
      <c r="O1606" s="51">
        <v>50545</v>
      </c>
      <c r="P1606" s="51">
        <v>50545</v>
      </c>
      <c r="Q1606" s="51">
        <v>50545</v>
      </c>
      <c r="R1606" s="51">
        <v>50545</v>
      </c>
      <c r="S1606" s="51">
        <v>50545</v>
      </c>
      <c r="T1606" s="51">
        <v>50545</v>
      </c>
    </row>
    <row r="1607" spans="1:20" s="10" customFormat="1" ht="65.099999999999994" customHeight="1" x14ac:dyDescent="0.3">
      <c r="A1607" s="13">
        <v>1552</v>
      </c>
      <c r="B1607" s="376"/>
      <c r="C1607" s="17" t="s">
        <v>44</v>
      </c>
      <c r="D1607" s="15" t="s">
        <v>700</v>
      </c>
      <c r="E1607" s="55" t="s">
        <v>571</v>
      </c>
      <c r="F1607" s="16" t="s">
        <v>674</v>
      </c>
      <c r="G1607" s="376"/>
      <c r="H1607" s="373"/>
      <c r="I1607" s="373"/>
      <c r="J1607" s="389"/>
      <c r="K1607" s="53"/>
      <c r="L1607" s="51">
        <v>61891</v>
      </c>
      <c r="M1607" s="51">
        <v>61891</v>
      </c>
      <c r="N1607" s="51">
        <v>61891</v>
      </c>
      <c r="O1607" s="51">
        <v>61891</v>
      </c>
      <c r="P1607" s="51">
        <v>61891</v>
      </c>
      <c r="Q1607" s="51">
        <v>61891</v>
      </c>
      <c r="R1607" s="51">
        <v>61891</v>
      </c>
      <c r="S1607" s="51">
        <v>61891</v>
      </c>
      <c r="T1607" s="51">
        <v>61891</v>
      </c>
    </row>
    <row r="1608" spans="1:20" s="10" customFormat="1" ht="65.099999999999994" customHeight="1" x14ac:dyDescent="0.3">
      <c r="A1608" s="13">
        <v>1553</v>
      </c>
      <c r="B1608" s="376"/>
      <c r="C1608" s="17" t="s">
        <v>44</v>
      </c>
      <c r="D1608" s="15" t="s">
        <v>700</v>
      </c>
      <c r="E1608" s="55" t="s">
        <v>571</v>
      </c>
      <c r="F1608" s="16" t="s">
        <v>675</v>
      </c>
      <c r="G1608" s="376"/>
      <c r="H1608" s="373"/>
      <c r="I1608" s="373"/>
      <c r="J1608" s="389"/>
      <c r="K1608" s="53"/>
      <c r="L1608" s="51">
        <v>78309</v>
      </c>
      <c r="M1608" s="51">
        <v>78309</v>
      </c>
      <c r="N1608" s="51">
        <v>78309</v>
      </c>
      <c r="O1608" s="51">
        <v>78309</v>
      </c>
      <c r="P1608" s="51">
        <v>78309</v>
      </c>
      <c r="Q1608" s="51">
        <v>78309</v>
      </c>
      <c r="R1608" s="51">
        <v>78309</v>
      </c>
      <c r="S1608" s="51">
        <v>78309</v>
      </c>
      <c r="T1608" s="51">
        <v>78309</v>
      </c>
    </row>
    <row r="1609" spans="1:20" s="10" customFormat="1" ht="65.099999999999994" customHeight="1" x14ac:dyDescent="0.3">
      <c r="A1609" s="13">
        <v>1554</v>
      </c>
      <c r="B1609" s="376"/>
      <c r="C1609" s="17" t="s">
        <v>44</v>
      </c>
      <c r="D1609" s="15" t="s">
        <v>700</v>
      </c>
      <c r="E1609" s="55" t="s">
        <v>571</v>
      </c>
      <c r="F1609" s="16" t="s">
        <v>676</v>
      </c>
      <c r="G1609" s="376"/>
      <c r="H1609" s="373"/>
      <c r="I1609" s="373"/>
      <c r="J1609" s="389"/>
      <c r="K1609" s="53"/>
      <c r="L1609" s="51">
        <v>98009</v>
      </c>
      <c r="M1609" s="51">
        <v>98009</v>
      </c>
      <c r="N1609" s="51">
        <v>98009</v>
      </c>
      <c r="O1609" s="51">
        <v>98009</v>
      </c>
      <c r="P1609" s="51">
        <v>98009</v>
      </c>
      <c r="Q1609" s="51">
        <v>98009</v>
      </c>
      <c r="R1609" s="51">
        <v>98009</v>
      </c>
      <c r="S1609" s="51">
        <v>98009</v>
      </c>
      <c r="T1609" s="51">
        <v>98009</v>
      </c>
    </row>
    <row r="1610" spans="1:20" s="10" customFormat="1" ht="65.099999999999994" customHeight="1" x14ac:dyDescent="0.3">
      <c r="A1610" s="13">
        <v>1555</v>
      </c>
      <c r="B1610" s="376"/>
      <c r="C1610" s="17" t="s">
        <v>44</v>
      </c>
      <c r="D1610" s="15" t="s">
        <v>700</v>
      </c>
      <c r="E1610" s="55" t="s">
        <v>571</v>
      </c>
      <c r="F1610" s="16" t="s">
        <v>677</v>
      </c>
      <c r="G1610" s="376"/>
      <c r="H1610" s="373"/>
      <c r="I1610" s="373"/>
      <c r="J1610" s="389"/>
      <c r="K1610" s="53"/>
      <c r="L1610" s="51">
        <v>123973</v>
      </c>
      <c r="M1610" s="51">
        <v>123973</v>
      </c>
      <c r="N1610" s="51">
        <v>123973</v>
      </c>
      <c r="O1610" s="51">
        <v>123973</v>
      </c>
      <c r="P1610" s="51">
        <v>123973</v>
      </c>
      <c r="Q1610" s="51">
        <v>123973</v>
      </c>
      <c r="R1610" s="51">
        <v>123973</v>
      </c>
      <c r="S1610" s="51">
        <v>123973</v>
      </c>
      <c r="T1610" s="51">
        <v>123973</v>
      </c>
    </row>
    <row r="1611" spans="1:20" s="10" customFormat="1" ht="124.5" customHeight="1" x14ac:dyDescent="0.3">
      <c r="A1611" s="13">
        <v>1556</v>
      </c>
      <c r="B1611" s="376"/>
      <c r="C1611" s="14" t="s">
        <v>678</v>
      </c>
      <c r="D1611" s="15" t="s">
        <v>700</v>
      </c>
      <c r="E1611" s="55" t="s">
        <v>679</v>
      </c>
      <c r="F1611" s="16" t="s">
        <v>680</v>
      </c>
      <c r="G1611" s="376"/>
      <c r="H1611" s="373"/>
      <c r="I1611" s="373"/>
      <c r="J1611" s="389"/>
      <c r="K1611" s="53"/>
      <c r="L1611" s="51">
        <v>10973</v>
      </c>
      <c r="M1611" s="51">
        <v>10973</v>
      </c>
      <c r="N1611" s="51">
        <v>10973</v>
      </c>
      <c r="O1611" s="51">
        <v>10973</v>
      </c>
      <c r="P1611" s="51">
        <v>10973</v>
      </c>
      <c r="Q1611" s="51">
        <v>10973</v>
      </c>
      <c r="R1611" s="51">
        <v>10973</v>
      </c>
      <c r="S1611" s="51">
        <v>10973</v>
      </c>
      <c r="T1611" s="51">
        <v>10973</v>
      </c>
    </row>
    <row r="1612" spans="1:20" s="10" customFormat="1" ht="65.099999999999994" customHeight="1" x14ac:dyDescent="0.3">
      <c r="A1612" s="13">
        <v>1557</v>
      </c>
      <c r="B1612" s="376"/>
      <c r="C1612" s="17" t="s">
        <v>44</v>
      </c>
      <c r="D1612" s="15" t="s">
        <v>700</v>
      </c>
      <c r="E1612" s="55" t="s">
        <v>679</v>
      </c>
      <c r="F1612" s="16" t="s">
        <v>681</v>
      </c>
      <c r="G1612" s="376"/>
      <c r="H1612" s="373"/>
      <c r="I1612" s="373"/>
      <c r="J1612" s="389"/>
      <c r="K1612" s="53"/>
      <c r="L1612" s="51">
        <v>11936</v>
      </c>
      <c r="M1612" s="51">
        <v>11936</v>
      </c>
      <c r="N1612" s="51">
        <v>11936</v>
      </c>
      <c r="O1612" s="51">
        <v>11936</v>
      </c>
      <c r="P1612" s="51">
        <v>11936</v>
      </c>
      <c r="Q1612" s="51">
        <v>11936</v>
      </c>
      <c r="R1612" s="51">
        <v>11936</v>
      </c>
      <c r="S1612" s="51">
        <v>11936</v>
      </c>
      <c r="T1612" s="51">
        <v>11936</v>
      </c>
    </row>
    <row r="1613" spans="1:20" s="10" customFormat="1" ht="65.099999999999994" customHeight="1" x14ac:dyDescent="0.3">
      <c r="A1613" s="13">
        <v>1558</v>
      </c>
      <c r="B1613" s="376"/>
      <c r="C1613" s="17" t="s">
        <v>44</v>
      </c>
      <c r="D1613" s="15" t="s">
        <v>700</v>
      </c>
      <c r="E1613" s="55" t="s">
        <v>679</v>
      </c>
      <c r="F1613" s="16" t="s">
        <v>682</v>
      </c>
      <c r="G1613" s="376"/>
      <c r="H1613" s="373"/>
      <c r="I1613" s="373"/>
      <c r="J1613" s="389"/>
      <c r="K1613" s="53"/>
      <c r="L1613" s="51">
        <v>15618</v>
      </c>
      <c r="M1613" s="51">
        <v>15618</v>
      </c>
      <c r="N1613" s="51">
        <v>15618</v>
      </c>
      <c r="O1613" s="51">
        <v>15618</v>
      </c>
      <c r="P1613" s="51">
        <v>15618</v>
      </c>
      <c r="Q1613" s="51">
        <v>15618</v>
      </c>
      <c r="R1613" s="51">
        <v>15618</v>
      </c>
      <c r="S1613" s="51">
        <v>15618</v>
      </c>
      <c r="T1613" s="51">
        <v>15618</v>
      </c>
    </row>
    <row r="1614" spans="1:20" s="10" customFormat="1" ht="65.099999999999994" customHeight="1" x14ac:dyDescent="0.3">
      <c r="A1614" s="13">
        <v>1559</v>
      </c>
      <c r="B1614" s="376"/>
      <c r="C1614" s="17" t="s">
        <v>44</v>
      </c>
      <c r="D1614" s="15" t="s">
        <v>700</v>
      </c>
      <c r="E1614" s="55" t="s">
        <v>679</v>
      </c>
      <c r="F1614" s="16" t="s">
        <v>683</v>
      </c>
      <c r="G1614" s="376"/>
      <c r="H1614" s="373"/>
      <c r="I1614" s="373"/>
      <c r="J1614" s="389"/>
      <c r="K1614" s="53"/>
      <c r="L1614" s="51">
        <v>20600</v>
      </c>
      <c r="M1614" s="51">
        <v>20600</v>
      </c>
      <c r="N1614" s="51">
        <v>20600</v>
      </c>
      <c r="O1614" s="51">
        <v>20600</v>
      </c>
      <c r="P1614" s="51">
        <v>20600</v>
      </c>
      <c r="Q1614" s="51">
        <v>20600</v>
      </c>
      <c r="R1614" s="51">
        <v>20600</v>
      </c>
      <c r="S1614" s="51">
        <v>20600</v>
      </c>
      <c r="T1614" s="51">
        <v>20600</v>
      </c>
    </row>
    <row r="1615" spans="1:20" s="10" customFormat="1" ht="65.099999999999994" customHeight="1" x14ac:dyDescent="0.3">
      <c r="A1615" s="13">
        <v>1560</v>
      </c>
      <c r="B1615" s="376"/>
      <c r="C1615" s="17" t="s">
        <v>44</v>
      </c>
      <c r="D1615" s="15" t="s">
        <v>700</v>
      </c>
      <c r="E1615" s="55" t="s">
        <v>679</v>
      </c>
      <c r="F1615" s="16" t="s">
        <v>684</v>
      </c>
      <c r="G1615" s="376"/>
      <c r="H1615" s="373"/>
      <c r="I1615" s="373"/>
      <c r="J1615" s="389"/>
      <c r="K1615" s="53"/>
      <c r="L1615" s="51">
        <v>26309</v>
      </c>
      <c r="M1615" s="51">
        <v>26309</v>
      </c>
      <c r="N1615" s="51">
        <v>26309</v>
      </c>
      <c r="O1615" s="51">
        <v>26309</v>
      </c>
      <c r="P1615" s="51">
        <v>26309</v>
      </c>
      <c r="Q1615" s="51">
        <v>26309</v>
      </c>
      <c r="R1615" s="51">
        <v>26309</v>
      </c>
      <c r="S1615" s="51">
        <v>26309</v>
      </c>
      <c r="T1615" s="51">
        <v>26309</v>
      </c>
    </row>
    <row r="1616" spans="1:20" s="10" customFormat="1" ht="65.099999999999994" customHeight="1" x14ac:dyDescent="0.3">
      <c r="A1616" s="13">
        <v>1561</v>
      </c>
      <c r="B1616" s="376"/>
      <c r="C1616" s="17" t="s">
        <v>44</v>
      </c>
      <c r="D1616" s="15" t="s">
        <v>700</v>
      </c>
      <c r="E1616" s="55" t="s">
        <v>679</v>
      </c>
      <c r="F1616" s="16" t="s">
        <v>685</v>
      </c>
      <c r="G1616" s="376"/>
      <c r="H1616" s="373"/>
      <c r="I1616" s="373"/>
      <c r="J1616" s="389"/>
      <c r="K1616" s="53"/>
      <c r="L1616" s="51">
        <v>38409</v>
      </c>
      <c r="M1616" s="51">
        <v>38409</v>
      </c>
      <c r="N1616" s="51">
        <v>38409</v>
      </c>
      <c r="O1616" s="51">
        <v>38409</v>
      </c>
      <c r="P1616" s="51">
        <v>38409</v>
      </c>
      <c r="Q1616" s="51">
        <v>38409</v>
      </c>
      <c r="R1616" s="51">
        <v>38409</v>
      </c>
      <c r="S1616" s="51">
        <v>38409</v>
      </c>
      <c r="T1616" s="51">
        <v>38409</v>
      </c>
    </row>
    <row r="1617" spans="1:20" s="10" customFormat="1" ht="65.099999999999994" customHeight="1" x14ac:dyDescent="0.3">
      <c r="A1617" s="13">
        <v>1562</v>
      </c>
      <c r="B1617" s="376"/>
      <c r="C1617" s="17" t="s">
        <v>44</v>
      </c>
      <c r="D1617" s="15" t="s">
        <v>700</v>
      </c>
      <c r="E1617" s="55" t="s">
        <v>679</v>
      </c>
      <c r="F1617" s="16" t="s">
        <v>686</v>
      </c>
      <c r="G1617" s="376"/>
      <c r="H1617" s="373"/>
      <c r="I1617" s="373"/>
      <c r="J1617" s="389"/>
      <c r="K1617" s="53"/>
      <c r="L1617" s="51">
        <v>49555</v>
      </c>
      <c r="M1617" s="51">
        <v>49555</v>
      </c>
      <c r="N1617" s="51">
        <v>49555</v>
      </c>
      <c r="O1617" s="51">
        <v>49555</v>
      </c>
      <c r="P1617" s="51">
        <v>49555</v>
      </c>
      <c r="Q1617" s="51">
        <v>49555</v>
      </c>
      <c r="R1617" s="51">
        <v>49555</v>
      </c>
      <c r="S1617" s="51">
        <v>49555</v>
      </c>
      <c r="T1617" s="51">
        <v>49555</v>
      </c>
    </row>
    <row r="1618" spans="1:20" s="10" customFormat="1" ht="65.099999999999994" customHeight="1" x14ac:dyDescent="0.3">
      <c r="A1618" s="13">
        <v>1563</v>
      </c>
      <c r="B1618" s="376"/>
      <c r="C1618" s="17" t="s">
        <v>44</v>
      </c>
      <c r="D1618" s="15" t="s">
        <v>700</v>
      </c>
      <c r="E1618" s="55" t="s">
        <v>679</v>
      </c>
      <c r="F1618" s="16" t="s">
        <v>687</v>
      </c>
      <c r="G1618" s="376"/>
      <c r="H1618" s="373"/>
      <c r="I1618" s="373"/>
      <c r="J1618" s="389"/>
      <c r="K1618" s="53"/>
      <c r="L1618" s="51">
        <v>63864</v>
      </c>
      <c r="M1618" s="51">
        <v>63864</v>
      </c>
      <c r="N1618" s="51">
        <v>63864</v>
      </c>
      <c r="O1618" s="51">
        <v>63864</v>
      </c>
      <c r="P1618" s="51">
        <v>63864</v>
      </c>
      <c r="Q1618" s="51">
        <v>63864</v>
      </c>
      <c r="R1618" s="51">
        <v>63864</v>
      </c>
      <c r="S1618" s="51">
        <v>63864</v>
      </c>
      <c r="T1618" s="51">
        <v>63864</v>
      </c>
    </row>
    <row r="1619" spans="1:20" s="10" customFormat="1" ht="65.099999999999994" customHeight="1" x14ac:dyDescent="0.3">
      <c r="A1619" s="13">
        <v>1564</v>
      </c>
      <c r="B1619" s="376"/>
      <c r="C1619" s="17" t="s">
        <v>44</v>
      </c>
      <c r="D1619" s="15" t="s">
        <v>700</v>
      </c>
      <c r="E1619" s="55" t="s">
        <v>679</v>
      </c>
      <c r="F1619" s="16" t="s">
        <v>688</v>
      </c>
      <c r="G1619" s="376"/>
      <c r="H1619" s="373"/>
      <c r="I1619" s="373"/>
      <c r="J1619" s="389"/>
      <c r="K1619" s="53"/>
      <c r="L1619" s="51">
        <v>80591</v>
      </c>
      <c r="M1619" s="51">
        <v>80591</v>
      </c>
      <c r="N1619" s="51">
        <v>80591</v>
      </c>
      <c r="O1619" s="51">
        <v>80591</v>
      </c>
      <c r="P1619" s="51">
        <v>80591</v>
      </c>
      <c r="Q1619" s="51">
        <v>80591</v>
      </c>
      <c r="R1619" s="51">
        <v>80591</v>
      </c>
      <c r="S1619" s="51">
        <v>80591</v>
      </c>
      <c r="T1619" s="51">
        <v>80591</v>
      </c>
    </row>
    <row r="1620" spans="1:20" s="10" customFormat="1" ht="65.099999999999994" customHeight="1" x14ac:dyDescent="0.3">
      <c r="A1620" s="13">
        <v>1565</v>
      </c>
      <c r="B1620" s="376"/>
      <c r="C1620" s="17" t="s">
        <v>44</v>
      </c>
      <c r="D1620" s="15" t="s">
        <v>700</v>
      </c>
      <c r="E1620" s="55" t="s">
        <v>679</v>
      </c>
      <c r="F1620" s="16" t="s">
        <v>689</v>
      </c>
      <c r="G1620" s="376"/>
      <c r="H1620" s="373"/>
      <c r="I1620" s="373"/>
      <c r="J1620" s="389"/>
      <c r="K1620" s="53"/>
      <c r="L1620" s="51">
        <v>97182</v>
      </c>
      <c r="M1620" s="51">
        <v>97182</v>
      </c>
      <c r="N1620" s="51">
        <v>97182</v>
      </c>
      <c r="O1620" s="51">
        <v>97182</v>
      </c>
      <c r="P1620" s="51">
        <v>97182</v>
      </c>
      <c r="Q1620" s="51">
        <v>97182</v>
      </c>
      <c r="R1620" s="51">
        <v>97182</v>
      </c>
      <c r="S1620" s="51">
        <v>97182</v>
      </c>
      <c r="T1620" s="51">
        <v>97182</v>
      </c>
    </row>
    <row r="1621" spans="1:20" s="10" customFormat="1" ht="113.25" customHeight="1" x14ac:dyDescent="0.3">
      <c r="A1621" s="13">
        <v>1566</v>
      </c>
      <c r="B1621" s="376"/>
      <c r="C1621" s="14" t="s">
        <v>690</v>
      </c>
      <c r="D1621" s="15" t="s">
        <v>700</v>
      </c>
      <c r="E1621" s="55" t="s">
        <v>679</v>
      </c>
      <c r="F1621" s="16" t="s">
        <v>691</v>
      </c>
      <c r="G1621" s="376"/>
      <c r="H1621" s="373"/>
      <c r="I1621" s="373"/>
      <c r="J1621" s="389"/>
      <c r="K1621" s="53"/>
      <c r="L1621" s="51">
        <v>29555</v>
      </c>
      <c r="M1621" s="51">
        <v>29555</v>
      </c>
      <c r="N1621" s="51">
        <v>29555</v>
      </c>
      <c r="O1621" s="51">
        <v>29555</v>
      </c>
      <c r="P1621" s="51">
        <v>29555</v>
      </c>
      <c r="Q1621" s="51">
        <v>29555</v>
      </c>
      <c r="R1621" s="51">
        <v>29555</v>
      </c>
      <c r="S1621" s="51">
        <v>29555</v>
      </c>
      <c r="T1621" s="51">
        <v>29555</v>
      </c>
    </row>
    <row r="1622" spans="1:20" s="10" customFormat="1" ht="65.099999999999994" customHeight="1" x14ac:dyDescent="0.3">
      <c r="A1622" s="13">
        <v>1567</v>
      </c>
      <c r="B1622" s="376"/>
      <c r="C1622" s="17" t="s">
        <v>44</v>
      </c>
      <c r="D1622" s="15" t="s">
        <v>700</v>
      </c>
      <c r="E1622" s="55" t="s">
        <v>679</v>
      </c>
      <c r="F1622" s="16" t="s">
        <v>692</v>
      </c>
      <c r="G1622" s="376"/>
      <c r="H1622" s="373"/>
      <c r="I1622" s="373"/>
      <c r="J1622" s="389"/>
      <c r="K1622" s="53"/>
      <c r="L1622" s="51">
        <v>39600</v>
      </c>
      <c r="M1622" s="51">
        <v>39600</v>
      </c>
      <c r="N1622" s="51">
        <v>39600</v>
      </c>
      <c r="O1622" s="51">
        <v>39600</v>
      </c>
      <c r="P1622" s="51">
        <v>39600</v>
      </c>
      <c r="Q1622" s="51">
        <v>39600</v>
      </c>
      <c r="R1622" s="51">
        <v>39600</v>
      </c>
      <c r="S1622" s="51">
        <v>39600</v>
      </c>
      <c r="T1622" s="51">
        <v>39600</v>
      </c>
    </row>
    <row r="1623" spans="1:20" s="10" customFormat="1" ht="65.099999999999994" customHeight="1" x14ac:dyDescent="0.3">
      <c r="A1623" s="13">
        <v>1568</v>
      </c>
      <c r="B1623" s="376"/>
      <c r="C1623" s="17" t="s">
        <v>44</v>
      </c>
      <c r="D1623" s="15" t="s">
        <v>700</v>
      </c>
      <c r="E1623" s="55" t="s">
        <v>679</v>
      </c>
      <c r="F1623" s="16" t="s">
        <v>693</v>
      </c>
      <c r="G1623" s="376"/>
      <c r="H1623" s="373"/>
      <c r="I1623" s="373"/>
      <c r="J1623" s="389"/>
      <c r="K1623" s="53"/>
      <c r="L1623" s="51">
        <v>50745</v>
      </c>
      <c r="M1623" s="51">
        <v>50745</v>
      </c>
      <c r="N1623" s="51">
        <v>50745</v>
      </c>
      <c r="O1623" s="51">
        <v>50745</v>
      </c>
      <c r="P1623" s="51">
        <v>50745</v>
      </c>
      <c r="Q1623" s="51">
        <v>50745</v>
      </c>
      <c r="R1623" s="51">
        <v>50745</v>
      </c>
      <c r="S1623" s="51">
        <v>50745</v>
      </c>
      <c r="T1623" s="51">
        <v>50745</v>
      </c>
    </row>
    <row r="1624" spans="1:20" s="10" customFormat="1" ht="65.099999999999994" customHeight="1" x14ac:dyDescent="0.3">
      <c r="A1624" s="13">
        <v>1569</v>
      </c>
      <c r="B1624" s="376"/>
      <c r="C1624" s="17" t="s">
        <v>44</v>
      </c>
      <c r="D1624" s="15" t="s">
        <v>700</v>
      </c>
      <c r="E1624" s="55" t="s">
        <v>679</v>
      </c>
      <c r="F1624" s="16" t="s">
        <v>694</v>
      </c>
      <c r="G1624" s="376"/>
      <c r="H1624" s="373"/>
      <c r="I1624" s="373"/>
      <c r="J1624" s="389"/>
      <c r="K1624" s="53"/>
      <c r="L1624" s="51">
        <v>68855</v>
      </c>
      <c r="M1624" s="51">
        <v>68855</v>
      </c>
      <c r="N1624" s="51">
        <v>68855</v>
      </c>
      <c r="O1624" s="51">
        <v>68855</v>
      </c>
      <c r="P1624" s="51">
        <v>68855</v>
      </c>
      <c r="Q1624" s="51">
        <v>68855</v>
      </c>
      <c r="R1624" s="51">
        <v>68855</v>
      </c>
      <c r="S1624" s="51">
        <v>68855</v>
      </c>
      <c r="T1624" s="51">
        <v>68855</v>
      </c>
    </row>
    <row r="1625" spans="1:20" s="10" customFormat="1" ht="65.099999999999994" customHeight="1" x14ac:dyDescent="0.3">
      <c r="A1625" s="13">
        <v>1570</v>
      </c>
      <c r="B1625" s="376"/>
      <c r="C1625" s="17" t="s">
        <v>44</v>
      </c>
      <c r="D1625" s="15" t="s">
        <v>700</v>
      </c>
      <c r="E1625" s="55" t="s">
        <v>679</v>
      </c>
      <c r="F1625" s="16" t="s">
        <v>695</v>
      </c>
      <c r="G1625" s="376"/>
      <c r="H1625" s="373"/>
      <c r="I1625" s="373"/>
      <c r="J1625" s="389"/>
      <c r="K1625" s="53"/>
      <c r="L1625" s="51">
        <v>94327</v>
      </c>
      <c r="M1625" s="51">
        <v>94327</v>
      </c>
      <c r="N1625" s="51">
        <v>94327</v>
      </c>
      <c r="O1625" s="51">
        <v>94327</v>
      </c>
      <c r="P1625" s="51">
        <v>94327</v>
      </c>
      <c r="Q1625" s="51">
        <v>94327</v>
      </c>
      <c r="R1625" s="51">
        <v>94327</v>
      </c>
      <c r="S1625" s="51">
        <v>94327</v>
      </c>
      <c r="T1625" s="51">
        <v>94327</v>
      </c>
    </row>
    <row r="1626" spans="1:20" s="10" customFormat="1" ht="65.099999999999994" customHeight="1" x14ac:dyDescent="0.3">
      <c r="A1626" s="13">
        <v>1571</v>
      </c>
      <c r="B1626" s="376"/>
      <c r="C1626" s="17" t="s">
        <v>44</v>
      </c>
      <c r="D1626" s="15" t="s">
        <v>700</v>
      </c>
      <c r="E1626" s="55" t="s">
        <v>679</v>
      </c>
      <c r="F1626" s="16" t="s">
        <v>696</v>
      </c>
      <c r="G1626" s="376"/>
      <c r="H1626" s="373"/>
      <c r="I1626" s="373"/>
      <c r="J1626" s="389"/>
      <c r="K1626" s="53"/>
      <c r="L1626" s="51">
        <v>124473</v>
      </c>
      <c r="M1626" s="51">
        <v>124473</v>
      </c>
      <c r="N1626" s="51">
        <v>124473</v>
      </c>
      <c r="O1626" s="51">
        <v>124473</v>
      </c>
      <c r="P1626" s="51">
        <v>124473</v>
      </c>
      <c r="Q1626" s="51">
        <v>124473</v>
      </c>
      <c r="R1626" s="51">
        <v>124473</v>
      </c>
      <c r="S1626" s="51">
        <v>124473</v>
      </c>
      <c r="T1626" s="51">
        <v>124473</v>
      </c>
    </row>
    <row r="1627" spans="1:20" s="10" customFormat="1" ht="65.099999999999994" customHeight="1" x14ac:dyDescent="0.3">
      <c r="A1627" s="13">
        <v>1572</v>
      </c>
      <c r="B1627" s="376"/>
      <c r="C1627" s="17" t="s">
        <v>44</v>
      </c>
      <c r="D1627" s="15" t="s">
        <v>700</v>
      </c>
      <c r="E1627" s="55" t="s">
        <v>679</v>
      </c>
      <c r="F1627" s="16" t="s">
        <v>697</v>
      </c>
      <c r="G1627" s="376"/>
      <c r="H1627" s="373"/>
      <c r="I1627" s="373"/>
      <c r="J1627" s="389"/>
      <c r="K1627" s="53"/>
      <c r="L1627" s="51">
        <v>157609</v>
      </c>
      <c r="M1627" s="51">
        <v>157609</v>
      </c>
      <c r="N1627" s="51">
        <v>157609</v>
      </c>
      <c r="O1627" s="51">
        <v>157609</v>
      </c>
      <c r="P1627" s="51">
        <v>157609</v>
      </c>
      <c r="Q1627" s="51">
        <v>157609</v>
      </c>
      <c r="R1627" s="51">
        <v>157609</v>
      </c>
      <c r="S1627" s="51">
        <v>157609</v>
      </c>
      <c r="T1627" s="51">
        <v>157609</v>
      </c>
    </row>
    <row r="1628" spans="1:20" s="10" customFormat="1" ht="65.099999999999994" customHeight="1" x14ac:dyDescent="0.3">
      <c r="A1628" s="13">
        <v>1573</v>
      </c>
      <c r="B1628" s="376"/>
      <c r="C1628" s="17" t="s">
        <v>44</v>
      </c>
      <c r="D1628" s="15" t="s">
        <v>700</v>
      </c>
      <c r="E1628" s="55" t="s">
        <v>679</v>
      </c>
      <c r="F1628" s="16" t="s">
        <v>698</v>
      </c>
      <c r="G1628" s="376"/>
      <c r="H1628" s="373"/>
      <c r="I1628" s="373"/>
      <c r="J1628" s="389"/>
      <c r="K1628" s="53"/>
      <c r="L1628" s="51">
        <v>190145</v>
      </c>
      <c r="M1628" s="51">
        <v>190145</v>
      </c>
      <c r="N1628" s="51">
        <v>190145</v>
      </c>
      <c r="O1628" s="51">
        <v>190145</v>
      </c>
      <c r="P1628" s="51">
        <v>190145</v>
      </c>
      <c r="Q1628" s="51">
        <v>190145</v>
      </c>
      <c r="R1628" s="51">
        <v>190145</v>
      </c>
      <c r="S1628" s="51">
        <v>190145</v>
      </c>
      <c r="T1628" s="51">
        <v>190145</v>
      </c>
    </row>
    <row r="1629" spans="1:20" s="10" customFormat="1" ht="109.5" customHeight="1" x14ac:dyDescent="0.3">
      <c r="A1629" s="13">
        <v>1574</v>
      </c>
      <c r="B1629" s="376"/>
      <c r="C1629" s="54" t="s">
        <v>699</v>
      </c>
      <c r="D1629" s="56" t="s">
        <v>700</v>
      </c>
      <c r="E1629" s="55" t="s">
        <v>701</v>
      </c>
      <c r="F1629" s="53" t="s">
        <v>702</v>
      </c>
      <c r="G1629" s="390" t="s">
        <v>703</v>
      </c>
      <c r="H1629" s="55" t="s">
        <v>17</v>
      </c>
      <c r="I1629" s="54"/>
      <c r="J1629" s="392" t="s">
        <v>2525</v>
      </c>
      <c r="K1629" s="388"/>
      <c r="L1629" s="51">
        <v>2250</v>
      </c>
      <c r="M1629" s="51">
        <v>2250</v>
      </c>
      <c r="N1629" s="51">
        <v>2250</v>
      </c>
      <c r="O1629" s="51">
        <v>2250</v>
      </c>
      <c r="P1629" s="51">
        <v>2250</v>
      </c>
      <c r="Q1629" s="51">
        <v>2250</v>
      </c>
      <c r="R1629" s="51">
        <v>2250</v>
      </c>
      <c r="S1629" s="51">
        <v>2250</v>
      </c>
      <c r="T1629" s="51">
        <v>2250</v>
      </c>
    </row>
    <row r="1630" spans="1:20" s="10" customFormat="1" ht="65.099999999999994" customHeight="1" x14ac:dyDescent="0.3">
      <c r="A1630" s="13">
        <v>1575</v>
      </c>
      <c r="B1630" s="376"/>
      <c r="C1630" s="54" t="s">
        <v>44</v>
      </c>
      <c r="D1630" s="56" t="s">
        <v>700</v>
      </c>
      <c r="E1630" s="55" t="s">
        <v>701</v>
      </c>
      <c r="F1630" s="53" t="s">
        <v>704</v>
      </c>
      <c r="G1630" s="390"/>
      <c r="H1630" s="54" t="s">
        <v>44</v>
      </c>
      <c r="I1630" s="54"/>
      <c r="J1630" s="392"/>
      <c r="K1630" s="388"/>
      <c r="L1630" s="51">
        <v>3730</v>
      </c>
      <c r="M1630" s="51">
        <v>3730</v>
      </c>
      <c r="N1630" s="51">
        <v>3730</v>
      </c>
      <c r="O1630" s="51">
        <v>3730</v>
      </c>
      <c r="P1630" s="51">
        <v>3730</v>
      </c>
      <c r="Q1630" s="51">
        <v>3730</v>
      </c>
      <c r="R1630" s="51">
        <v>3730</v>
      </c>
      <c r="S1630" s="51">
        <v>3730</v>
      </c>
      <c r="T1630" s="51">
        <v>3730</v>
      </c>
    </row>
    <row r="1631" spans="1:20" s="10" customFormat="1" ht="65.099999999999994" customHeight="1" x14ac:dyDescent="0.3">
      <c r="A1631" s="13">
        <v>1576</v>
      </c>
      <c r="B1631" s="376"/>
      <c r="C1631" s="54" t="s">
        <v>705</v>
      </c>
      <c r="D1631" s="56" t="s">
        <v>700</v>
      </c>
      <c r="E1631" s="55" t="s">
        <v>571</v>
      </c>
      <c r="F1631" s="53" t="s">
        <v>706</v>
      </c>
      <c r="G1631" s="390"/>
      <c r="H1631" s="54" t="s">
        <v>44</v>
      </c>
      <c r="I1631" s="54"/>
      <c r="J1631" s="392"/>
      <c r="K1631" s="388"/>
      <c r="L1631" s="51">
        <v>4260</v>
      </c>
      <c r="M1631" s="51">
        <v>4260</v>
      </c>
      <c r="N1631" s="51">
        <v>4260</v>
      </c>
      <c r="O1631" s="51">
        <v>4260</v>
      </c>
      <c r="P1631" s="51">
        <v>4260</v>
      </c>
      <c r="Q1631" s="51">
        <v>4260</v>
      </c>
      <c r="R1631" s="51">
        <v>4260</v>
      </c>
      <c r="S1631" s="51">
        <v>4260</v>
      </c>
      <c r="T1631" s="51">
        <v>4260</v>
      </c>
    </row>
    <row r="1632" spans="1:20" s="10" customFormat="1" ht="65.099999999999994" customHeight="1" x14ac:dyDescent="0.3">
      <c r="A1632" s="13">
        <v>1577</v>
      </c>
      <c r="B1632" s="376"/>
      <c r="C1632" s="54" t="s">
        <v>44</v>
      </c>
      <c r="D1632" s="56" t="s">
        <v>700</v>
      </c>
      <c r="E1632" s="54" t="s">
        <v>44</v>
      </c>
      <c r="F1632" s="53" t="s">
        <v>707</v>
      </c>
      <c r="G1632" s="390"/>
      <c r="H1632" s="54" t="s">
        <v>44</v>
      </c>
      <c r="I1632" s="54"/>
      <c r="J1632" s="392"/>
      <c r="K1632" s="388"/>
      <c r="L1632" s="51">
        <v>6020</v>
      </c>
      <c r="M1632" s="51">
        <v>6020</v>
      </c>
      <c r="N1632" s="51">
        <v>6020</v>
      </c>
      <c r="O1632" s="51">
        <v>6020</v>
      </c>
      <c r="P1632" s="51">
        <v>6020</v>
      </c>
      <c r="Q1632" s="51">
        <v>6020</v>
      </c>
      <c r="R1632" s="51">
        <v>6020</v>
      </c>
      <c r="S1632" s="51">
        <v>6020</v>
      </c>
      <c r="T1632" s="51">
        <v>6020</v>
      </c>
    </row>
    <row r="1633" spans="1:20" s="10" customFormat="1" ht="65.099999999999994" customHeight="1" x14ac:dyDescent="0.3">
      <c r="A1633" s="13">
        <v>1578</v>
      </c>
      <c r="B1633" s="376"/>
      <c r="C1633" s="54" t="s">
        <v>44</v>
      </c>
      <c r="D1633" s="56" t="s">
        <v>700</v>
      </c>
      <c r="E1633" s="54" t="s">
        <v>44</v>
      </c>
      <c r="F1633" s="53" t="s">
        <v>708</v>
      </c>
      <c r="G1633" s="390"/>
      <c r="H1633" s="54" t="s">
        <v>44</v>
      </c>
      <c r="I1633" s="54"/>
      <c r="J1633" s="392"/>
      <c r="K1633" s="388"/>
      <c r="L1633" s="51">
        <v>7710</v>
      </c>
      <c r="M1633" s="51">
        <v>7710</v>
      </c>
      <c r="N1633" s="51">
        <v>7710</v>
      </c>
      <c r="O1633" s="51">
        <v>7710</v>
      </c>
      <c r="P1633" s="51">
        <v>7710</v>
      </c>
      <c r="Q1633" s="51">
        <v>7710</v>
      </c>
      <c r="R1633" s="51">
        <v>7710</v>
      </c>
      <c r="S1633" s="51">
        <v>7710</v>
      </c>
      <c r="T1633" s="51">
        <v>7710</v>
      </c>
    </row>
    <row r="1634" spans="1:20" s="10" customFormat="1" ht="65.099999999999994" customHeight="1" x14ac:dyDescent="0.3">
      <c r="A1634" s="13">
        <v>1579</v>
      </c>
      <c r="B1634" s="376"/>
      <c r="C1634" s="54" t="s">
        <v>44</v>
      </c>
      <c r="D1634" s="56" t="s">
        <v>700</v>
      </c>
      <c r="E1634" s="54" t="s">
        <v>44</v>
      </c>
      <c r="F1634" s="53" t="s">
        <v>709</v>
      </c>
      <c r="G1634" s="390"/>
      <c r="H1634" s="54" t="s">
        <v>44</v>
      </c>
      <c r="I1634" s="54"/>
      <c r="J1634" s="392"/>
      <c r="K1634" s="388"/>
      <c r="L1634" s="51">
        <v>10990</v>
      </c>
      <c r="M1634" s="51">
        <v>10990</v>
      </c>
      <c r="N1634" s="51">
        <v>10990</v>
      </c>
      <c r="O1634" s="51">
        <v>10990</v>
      </c>
      <c r="P1634" s="51">
        <v>10990</v>
      </c>
      <c r="Q1634" s="51">
        <v>10990</v>
      </c>
      <c r="R1634" s="51">
        <v>10990</v>
      </c>
      <c r="S1634" s="51">
        <v>10990</v>
      </c>
      <c r="T1634" s="51">
        <v>10990</v>
      </c>
    </row>
    <row r="1635" spans="1:20" s="10" customFormat="1" ht="65.099999999999994" customHeight="1" x14ac:dyDescent="0.3">
      <c r="A1635" s="13">
        <v>1580</v>
      </c>
      <c r="B1635" s="376"/>
      <c r="C1635" s="54" t="s">
        <v>44</v>
      </c>
      <c r="D1635" s="56" t="s">
        <v>700</v>
      </c>
      <c r="E1635" s="54" t="s">
        <v>44</v>
      </c>
      <c r="F1635" s="53" t="s">
        <v>710</v>
      </c>
      <c r="G1635" s="390"/>
      <c r="H1635" s="54" t="s">
        <v>44</v>
      </c>
      <c r="I1635" s="54"/>
      <c r="J1635" s="392"/>
      <c r="K1635" s="388"/>
      <c r="L1635" s="51">
        <v>17820</v>
      </c>
      <c r="M1635" s="51">
        <v>17820</v>
      </c>
      <c r="N1635" s="51">
        <v>17820</v>
      </c>
      <c r="O1635" s="51">
        <v>17820</v>
      </c>
      <c r="P1635" s="51">
        <v>17820</v>
      </c>
      <c r="Q1635" s="51">
        <v>17820</v>
      </c>
      <c r="R1635" s="51">
        <v>17820</v>
      </c>
      <c r="S1635" s="51">
        <v>17820</v>
      </c>
      <c r="T1635" s="51">
        <v>17820</v>
      </c>
    </row>
    <row r="1636" spans="1:20" s="10" customFormat="1" ht="96.75" customHeight="1" x14ac:dyDescent="0.3">
      <c r="A1636" s="13">
        <v>1581</v>
      </c>
      <c r="B1636" s="376"/>
      <c r="C1636" s="54" t="s">
        <v>711</v>
      </c>
      <c r="D1636" s="56" t="s">
        <v>700</v>
      </c>
      <c r="E1636" s="55" t="s">
        <v>712</v>
      </c>
      <c r="F1636" s="53" t="s">
        <v>713</v>
      </c>
      <c r="G1636" s="390"/>
      <c r="H1636" s="54" t="s">
        <v>44</v>
      </c>
      <c r="I1636" s="54"/>
      <c r="J1636" s="392"/>
      <c r="K1636" s="388"/>
      <c r="L1636" s="51">
        <v>8860</v>
      </c>
      <c r="M1636" s="51">
        <v>8860</v>
      </c>
      <c r="N1636" s="51">
        <v>8860</v>
      </c>
      <c r="O1636" s="51">
        <v>8860</v>
      </c>
      <c r="P1636" s="51">
        <v>8860</v>
      </c>
      <c r="Q1636" s="51">
        <v>8860</v>
      </c>
      <c r="R1636" s="51">
        <v>8860</v>
      </c>
      <c r="S1636" s="51">
        <v>8860</v>
      </c>
      <c r="T1636" s="51">
        <v>8860</v>
      </c>
    </row>
    <row r="1637" spans="1:20" s="10" customFormat="1" ht="65.099999999999994" customHeight="1" x14ac:dyDescent="0.3">
      <c r="A1637" s="13">
        <v>1582</v>
      </c>
      <c r="B1637" s="376"/>
      <c r="C1637" s="54" t="s">
        <v>44</v>
      </c>
      <c r="D1637" s="56" t="s">
        <v>700</v>
      </c>
      <c r="E1637" s="54" t="s">
        <v>44</v>
      </c>
      <c r="F1637" s="53" t="s">
        <v>714</v>
      </c>
      <c r="G1637" s="390"/>
      <c r="H1637" s="54" t="s">
        <v>44</v>
      </c>
      <c r="I1637" s="54"/>
      <c r="J1637" s="392"/>
      <c r="K1637" s="388"/>
      <c r="L1637" s="51">
        <v>12480</v>
      </c>
      <c r="M1637" s="51">
        <v>12480</v>
      </c>
      <c r="N1637" s="51">
        <v>12480</v>
      </c>
      <c r="O1637" s="51">
        <v>12480</v>
      </c>
      <c r="P1637" s="51">
        <v>12480</v>
      </c>
      <c r="Q1637" s="51">
        <v>12480</v>
      </c>
      <c r="R1637" s="51">
        <v>12480</v>
      </c>
      <c r="S1637" s="51">
        <v>12480</v>
      </c>
      <c r="T1637" s="51">
        <v>12480</v>
      </c>
    </row>
    <row r="1638" spans="1:20" s="10" customFormat="1" ht="65.099999999999994" customHeight="1" x14ac:dyDescent="0.3">
      <c r="A1638" s="13">
        <v>1583</v>
      </c>
      <c r="B1638" s="376"/>
      <c r="C1638" s="54" t="s">
        <v>44</v>
      </c>
      <c r="D1638" s="56" t="s">
        <v>700</v>
      </c>
      <c r="E1638" s="54" t="s">
        <v>44</v>
      </c>
      <c r="F1638" s="53" t="s">
        <v>715</v>
      </c>
      <c r="G1638" s="390"/>
      <c r="H1638" s="54" t="s">
        <v>44</v>
      </c>
      <c r="I1638" s="54"/>
      <c r="J1638" s="392"/>
      <c r="K1638" s="388"/>
      <c r="L1638" s="51">
        <v>45420</v>
      </c>
      <c r="M1638" s="51">
        <v>45420</v>
      </c>
      <c r="N1638" s="51">
        <v>45420</v>
      </c>
      <c r="O1638" s="51">
        <v>45420</v>
      </c>
      <c r="P1638" s="51">
        <v>45420</v>
      </c>
      <c r="Q1638" s="51">
        <v>45420</v>
      </c>
      <c r="R1638" s="51">
        <v>45420</v>
      </c>
      <c r="S1638" s="51">
        <v>45420</v>
      </c>
      <c r="T1638" s="51">
        <v>45420</v>
      </c>
    </row>
    <row r="1639" spans="1:20" s="10" customFormat="1" ht="96" customHeight="1" x14ac:dyDescent="0.3">
      <c r="A1639" s="13">
        <v>1584</v>
      </c>
      <c r="B1639" s="376"/>
      <c r="C1639" s="54" t="s">
        <v>716</v>
      </c>
      <c r="D1639" s="56" t="s">
        <v>700</v>
      </c>
      <c r="E1639" s="55" t="s">
        <v>571</v>
      </c>
      <c r="F1639" s="53" t="s">
        <v>717</v>
      </c>
      <c r="G1639" s="390"/>
      <c r="H1639" s="54" t="s">
        <v>44</v>
      </c>
      <c r="I1639" s="54"/>
      <c r="J1639" s="392"/>
      <c r="K1639" s="388"/>
      <c r="L1639" s="51">
        <v>5720</v>
      </c>
      <c r="M1639" s="51">
        <v>5720</v>
      </c>
      <c r="N1639" s="51">
        <v>5720</v>
      </c>
      <c r="O1639" s="51">
        <v>5720</v>
      </c>
      <c r="P1639" s="51">
        <v>5720</v>
      </c>
      <c r="Q1639" s="51">
        <v>5720</v>
      </c>
      <c r="R1639" s="51">
        <v>5720</v>
      </c>
      <c r="S1639" s="51">
        <v>5720</v>
      </c>
      <c r="T1639" s="51">
        <v>5720</v>
      </c>
    </row>
    <row r="1640" spans="1:20" s="10" customFormat="1" ht="65.099999999999994" customHeight="1" x14ac:dyDescent="0.3">
      <c r="A1640" s="13">
        <v>1585</v>
      </c>
      <c r="B1640" s="376"/>
      <c r="C1640" s="54" t="s">
        <v>44</v>
      </c>
      <c r="D1640" s="56" t="s">
        <v>700</v>
      </c>
      <c r="E1640" s="54" t="s">
        <v>44</v>
      </c>
      <c r="F1640" s="53" t="s">
        <v>718</v>
      </c>
      <c r="G1640" s="390"/>
      <c r="H1640" s="54" t="s">
        <v>44</v>
      </c>
      <c r="I1640" s="54"/>
      <c r="J1640" s="392"/>
      <c r="K1640" s="388"/>
      <c r="L1640" s="51">
        <v>9320</v>
      </c>
      <c r="M1640" s="51">
        <v>9320</v>
      </c>
      <c r="N1640" s="51">
        <v>9320</v>
      </c>
      <c r="O1640" s="51">
        <v>9320</v>
      </c>
      <c r="P1640" s="51">
        <v>9320</v>
      </c>
      <c r="Q1640" s="51">
        <v>9320</v>
      </c>
      <c r="R1640" s="51">
        <v>9320</v>
      </c>
      <c r="S1640" s="51">
        <v>9320</v>
      </c>
      <c r="T1640" s="51">
        <v>9320</v>
      </c>
    </row>
    <row r="1641" spans="1:20" s="10" customFormat="1" ht="65.099999999999994" customHeight="1" x14ac:dyDescent="0.3">
      <c r="A1641" s="13">
        <v>1586</v>
      </c>
      <c r="B1641" s="376"/>
      <c r="C1641" s="54" t="s">
        <v>44</v>
      </c>
      <c r="D1641" s="56" t="s">
        <v>700</v>
      </c>
      <c r="E1641" s="54" t="s">
        <v>44</v>
      </c>
      <c r="F1641" s="53" t="s">
        <v>719</v>
      </c>
      <c r="G1641" s="390"/>
      <c r="H1641" s="54" t="s">
        <v>44</v>
      </c>
      <c r="I1641" s="54"/>
      <c r="J1641" s="392"/>
      <c r="K1641" s="388"/>
      <c r="L1641" s="51">
        <v>34300</v>
      </c>
      <c r="M1641" s="51">
        <v>34300</v>
      </c>
      <c r="N1641" s="51">
        <v>34300</v>
      </c>
      <c r="O1641" s="51">
        <v>34300</v>
      </c>
      <c r="P1641" s="51">
        <v>34300</v>
      </c>
      <c r="Q1641" s="51">
        <v>34300</v>
      </c>
      <c r="R1641" s="51">
        <v>34300</v>
      </c>
      <c r="S1641" s="51">
        <v>34300</v>
      </c>
      <c r="T1641" s="51">
        <v>34300</v>
      </c>
    </row>
    <row r="1642" spans="1:20" s="10" customFormat="1" ht="65.099999999999994" customHeight="1" x14ac:dyDescent="0.3">
      <c r="A1642" s="13">
        <v>1587</v>
      </c>
      <c r="B1642" s="376"/>
      <c r="C1642" s="54" t="s">
        <v>44</v>
      </c>
      <c r="D1642" s="56" t="s">
        <v>700</v>
      </c>
      <c r="E1642" s="54" t="s">
        <v>44</v>
      </c>
      <c r="F1642" s="53" t="s">
        <v>720</v>
      </c>
      <c r="G1642" s="390"/>
      <c r="H1642" s="54" t="s">
        <v>44</v>
      </c>
      <c r="I1642" s="54"/>
      <c r="J1642" s="392"/>
      <c r="K1642" s="388"/>
      <c r="L1642" s="51">
        <v>155020</v>
      </c>
      <c r="M1642" s="51">
        <v>155020</v>
      </c>
      <c r="N1642" s="51">
        <v>155020</v>
      </c>
      <c r="O1642" s="51">
        <v>155020</v>
      </c>
      <c r="P1642" s="51">
        <v>155020</v>
      </c>
      <c r="Q1642" s="51">
        <v>155020</v>
      </c>
      <c r="R1642" s="51">
        <v>155020</v>
      </c>
      <c r="S1642" s="51">
        <v>155020</v>
      </c>
      <c r="T1642" s="51">
        <v>155020</v>
      </c>
    </row>
    <row r="1643" spans="1:20" s="10" customFormat="1" ht="65.099999999999994" customHeight="1" x14ac:dyDescent="0.3">
      <c r="A1643" s="13">
        <v>1588</v>
      </c>
      <c r="B1643" s="376"/>
      <c r="C1643" s="54" t="s">
        <v>44</v>
      </c>
      <c r="D1643" s="56" t="s">
        <v>700</v>
      </c>
      <c r="E1643" s="54" t="s">
        <v>44</v>
      </c>
      <c r="F1643" s="53" t="s">
        <v>721</v>
      </c>
      <c r="G1643" s="390"/>
      <c r="H1643" s="54" t="s">
        <v>44</v>
      </c>
      <c r="I1643" s="54"/>
      <c r="J1643" s="392"/>
      <c r="K1643" s="388"/>
      <c r="L1643" s="51">
        <v>778890</v>
      </c>
      <c r="M1643" s="51">
        <v>778890</v>
      </c>
      <c r="N1643" s="51">
        <v>778890</v>
      </c>
      <c r="O1643" s="51">
        <v>778890</v>
      </c>
      <c r="P1643" s="51">
        <v>778890</v>
      </c>
      <c r="Q1643" s="51">
        <v>778890</v>
      </c>
      <c r="R1643" s="51">
        <v>778890</v>
      </c>
      <c r="S1643" s="51">
        <v>778890</v>
      </c>
      <c r="T1643" s="51">
        <v>778890</v>
      </c>
    </row>
    <row r="1644" spans="1:20" s="10" customFormat="1" ht="65.099999999999994" customHeight="1" x14ac:dyDescent="0.3">
      <c r="A1644" s="13">
        <v>1589</v>
      </c>
      <c r="B1644" s="376"/>
      <c r="C1644" s="54" t="s">
        <v>44</v>
      </c>
      <c r="D1644" s="56" t="s">
        <v>700</v>
      </c>
      <c r="E1644" s="54" t="s">
        <v>44</v>
      </c>
      <c r="F1644" s="53" t="s">
        <v>722</v>
      </c>
      <c r="G1644" s="390"/>
      <c r="H1644" s="54" t="s">
        <v>44</v>
      </c>
      <c r="I1644" s="54"/>
      <c r="J1644" s="392"/>
      <c r="K1644" s="388"/>
      <c r="L1644" s="51">
        <v>976960</v>
      </c>
      <c r="M1644" s="51">
        <v>976960</v>
      </c>
      <c r="N1644" s="51">
        <v>976960</v>
      </c>
      <c r="O1644" s="51">
        <v>976960</v>
      </c>
      <c r="P1644" s="51">
        <v>976960</v>
      </c>
      <c r="Q1644" s="51">
        <v>976960</v>
      </c>
      <c r="R1644" s="51">
        <v>976960</v>
      </c>
      <c r="S1644" s="51">
        <v>976960</v>
      </c>
      <c r="T1644" s="51">
        <v>976960</v>
      </c>
    </row>
    <row r="1645" spans="1:20" s="10" customFormat="1" ht="102.75" customHeight="1" x14ac:dyDescent="0.3">
      <c r="A1645" s="13">
        <v>1590</v>
      </c>
      <c r="B1645" s="376"/>
      <c r="C1645" s="54" t="s">
        <v>723</v>
      </c>
      <c r="D1645" s="56" t="s">
        <v>700</v>
      </c>
      <c r="E1645" s="55" t="s">
        <v>724</v>
      </c>
      <c r="F1645" s="53" t="s">
        <v>725</v>
      </c>
      <c r="G1645" s="390"/>
      <c r="H1645" s="54" t="s">
        <v>44</v>
      </c>
      <c r="I1645" s="54"/>
      <c r="J1645" s="392"/>
      <c r="K1645" s="388"/>
      <c r="L1645" s="51">
        <v>6400</v>
      </c>
      <c r="M1645" s="51">
        <v>6400</v>
      </c>
      <c r="N1645" s="51">
        <v>6400</v>
      </c>
      <c r="O1645" s="51">
        <v>6400</v>
      </c>
      <c r="P1645" s="51">
        <v>6400</v>
      </c>
      <c r="Q1645" s="51">
        <v>6400</v>
      </c>
      <c r="R1645" s="51">
        <v>6400</v>
      </c>
      <c r="S1645" s="51">
        <v>6400</v>
      </c>
      <c r="T1645" s="51">
        <v>6400</v>
      </c>
    </row>
    <row r="1646" spans="1:20" s="10" customFormat="1" ht="65.099999999999994" customHeight="1" x14ac:dyDescent="0.3">
      <c r="A1646" s="13">
        <v>1591</v>
      </c>
      <c r="B1646" s="376"/>
      <c r="C1646" s="54" t="s">
        <v>44</v>
      </c>
      <c r="D1646" s="56" t="s">
        <v>700</v>
      </c>
      <c r="E1646" s="54" t="s">
        <v>44</v>
      </c>
      <c r="F1646" s="53" t="s">
        <v>726</v>
      </c>
      <c r="G1646" s="390"/>
      <c r="H1646" s="54" t="s">
        <v>44</v>
      </c>
      <c r="I1646" s="54"/>
      <c r="J1646" s="392"/>
      <c r="K1646" s="388"/>
      <c r="L1646" s="51">
        <v>8210</v>
      </c>
      <c r="M1646" s="51">
        <v>8210</v>
      </c>
      <c r="N1646" s="51">
        <v>8210</v>
      </c>
      <c r="O1646" s="51">
        <v>8210</v>
      </c>
      <c r="P1646" s="51">
        <v>8210</v>
      </c>
      <c r="Q1646" s="51">
        <v>8210</v>
      </c>
      <c r="R1646" s="51">
        <v>8210</v>
      </c>
      <c r="S1646" s="51">
        <v>8210</v>
      </c>
      <c r="T1646" s="51">
        <v>8210</v>
      </c>
    </row>
    <row r="1647" spans="1:20" s="10" customFormat="1" ht="65.099999999999994" customHeight="1" x14ac:dyDescent="0.3">
      <c r="A1647" s="13">
        <v>1592</v>
      </c>
      <c r="B1647" s="376"/>
      <c r="C1647" s="54" t="s">
        <v>44</v>
      </c>
      <c r="D1647" s="56" t="s">
        <v>700</v>
      </c>
      <c r="E1647" s="54" t="s">
        <v>44</v>
      </c>
      <c r="F1647" s="53" t="s">
        <v>727</v>
      </c>
      <c r="G1647" s="390"/>
      <c r="H1647" s="54" t="s">
        <v>44</v>
      </c>
      <c r="I1647" s="54"/>
      <c r="J1647" s="392"/>
      <c r="K1647" s="388"/>
      <c r="L1647" s="51">
        <v>24310</v>
      </c>
      <c r="M1647" s="51">
        <v>24310</v>
      </c>
      <c r="N1647" s="51">
        <v>24310</v>
      </c>
      <c r="O1647" s="51">
        <v>24310</v>
      </c>
      <c r="P1647" s="51">
        <v>24310</v>
      </c>
      <c r="Q1647" s="51">
        <v>24310</v>
      </c>
      <c r="R1647" s="51">
        <v>24310</v>
      </c>
      <c r="S1647" s="51">
        <v>24310</v>
      </c>
      <c r="T1647" s="51">
        <v>24310</v>
      </c>
    </row>
    <row r="1648" spans="1:20" s="10" customFormat="1" ht="65.099999999999994" customHeight="1" x14ac:dyDescent="0.3">
      <c r="A1648" s="13">
        <v>1593</v>
      </c>
      <c r="B1648" s="376"/>
      <c r="C1648" s="54" t="s">
        <v>44</v>
      </c>
      <c r="D1648" s="56" t="s">
        <v>700</v>
      </c>
      <c r="E1648" s="54" t="s">
        <v>44</v>
      </c>
      <c r="F1648" s="53" t="s">
        <v>728</v>
      </c>
      <c r="G1648" s="390"/>
      <c r="H1648" s="54" t="s">
        <v>44</v>
      </c>
      <c r="I1648" s="54"/>
      <c r="J1648" s="392"/>
      <c r="K1648" s="388"/>
      <c r="L1648" s="51">
        <v>87340</v>
      </c>
      <c r="M1648" s="51">
        <v>87340</v>
      </c>
      <c r="N1648" s="51">
        <v>87340</v>
      </c>
      <c r="O1648" s="51">
        <v>87340</v>
      </c>
      <c r="P1648" s="51">
        <v>87340</v>
      </c>
      <c r="Q1648" s="51">
        <v>87340</v>
      </c>
      <c r="R1648" s="51">
        <v>87340</v>
      </c>
      <c r="S1648" s="51">
        <v>87340</v>
      </c>
      <c r="T1648" s="51">
        <v>87340</v>
      </c>
    </row>
    <row r="1649" spans="1:20" s="10" customFormat="1" ht="65.099999999999994" customHeight="1" x14ac:dyDescent="0.3">
      <c r="A1649" s="13">
        <v>1594</v>
      </c>
      <c r="B1649" s="376"/>
      <c r="C1649" s="54" t="s">
        <v>44</v>
      </c>
      <c r="D1649" s="56" t="s">
        <v>700</v>
      </c>
      <c r="E1649" s="54" t="s">
        <v>44</v>
      </c>
      <c r="F1649" s="53" t="s">
        <v>729</v>
      </c>
      <c r="G1649" s="390"/>
      <c r="H1649" s="54" t="s">
        <v>44</v>
      </c>
      <c r="I1649" s="54"/>
      <c r="J1649" s="392"/>
      <c r="K1649" s="388"/>
      <c r="L1649" s="51">
        <v>161810</v>
      </c>
      <c r="M1649" s="51">
        <v>161810</v>
      </c>
      <c r="N1649" s="51">
        <v>161810</v>
      </c>
      <c r="O1649" s="51">
        <v>161810</v>
      </c>
      <c r="P1649" s="51">
        <v>161810</v>
      </c>
      <c r="Q1649" s="51">
        <v>161810</v>
      </c>
      <c r="R1649" s="51">
        <v>161810</v>
      </c>
      <c r="S1649" s="51">
        <v>161810</v>
      </c>
      <c r="T1649" s="51">
        <v>161810</v>
      </c>
    </row>
    <row r="1650" spans="1:20" s="10" customFormat="1" ht="65.099999999999994" customHeight="1" x14ac:dyDescent="0.3">
      <c r="A1650" s="13">
        <v>1595</v>
      </c>
      <c r="B1650" s="376"/>
      <c r="C1650" s="54" t="s">
        <v>44</v>
      </c>
      <c r="D1650" s="56" t="s">
        <v>700</v>
      </c>
      <c r="E1650" s="54" t="s">
        <v>44</v>
      </c>
      <c r="F1650" s="53" t="s">
        <v>730</v>
      </c>
      <c r="G1650" s="390"/>
      <c r="H1650" s="54" t="s">
        <v>44</v>
      </c>
      <c r="I1650" s="54"/>
      <c r="J1650" s="392"/>
      <c r="K1650" s="388"/>
      <c r="L1650" s="51">
        <v>316000</v>
      </c>
      <c r="M1650" s="51">
        <v>316000</v>
      </c>
      <c r="N1650" s="51">
        <v>316000</v>
      </c>
      <c r="O1650" s="51">
        <v>316000</v>
      </c>
      <c r="P1650" s="51">
        <v>316000</v>
      </c>
      <c r="Q1650" s="51">
        <v>316000</v>
      </c>
      <c r="R1650" s="51">
        <v>316000</v>
      </c>
      <c r="S1650" s="51">
        <v>316000</v>
      </c>
      <c r="T1650" s="51">
        <v>316000</v>
      </c>
    </row>
    <row r="1651" spans="1:20" s="10" customFormat="1" ht="65.099999999999994" customHeight="1" x14ac:dyDescent="0.3">
      <c r="A1651" s="13">
        <v>1596</v>
      </c>
      <c r="B1651" s="376"/>
      <c r="C1651" s="54" t="s">
        <v>44</v>
      </c>
      <c r="D1651" s="56" t="s">
        <v>700</v>
      </c>
      <c r="E1651" s="54" t="s">
        <v>44</v>
      </c>
      <c r="F1651" s="53" t="s">
        <v>731</v>
      </c>
      <c r="G1651" s="390"/>
      <c r="H1651" s="54" t="s">
        <v>44</v>
      </c>
      <c r="I1651" s="54"/>
      <c r="J1651" s="392"/>
      <c r="K1651" s="388"/>
      <c r="L1651" s="51">
        <v>488840</v>
      </c>
      <c r="M1651" s="51">
        <v>488840</v>
      </c>
      <c r="N1651" s="51">
        <v>488840</v>
      </c>
      <c r="O1651" s="51">
        <v>488840</v>
      </c>
      <c r="P1651" s="51">
        <v>488840</v>
      </c>
      <c r="Q1651" s="51">
        <v>488840</v>
      </c>
      <c r="R1651" s="51">
        <v>488840</v>
      </c>
      <c r="S1651" s="51">
        <v>488840</v>
      </c>
      <c r="T1651" s="51">
        <v>488840</v>
      </c>
    </row>
    <row r="1652" spans="1:20" s="10" customFormat="1" ht="105.75" customHeight="1" x14ac:dyDescent="0.3">
      <c r="A1652" s="13">
        <v>1597</v>
      </c>
      <c r="B1652" s="376"/>
      <c r="C1652" s="54" t="s">
        <v>732</v>
      </c>
      <c r="D1652" s="56" t="s">
        <v>700</v>
      </c>
      <c r="E1652" s="55" t="s">
        <v>594</v>
      </c>
      <c r="F1652" s="53" t="s">
        <v>733</v>
      </c>
      <c r="G1652" s="390"/>
      <c r="H1652" s="54" t="s">
        <v>44</v>
      </c>
      <c r="I1652" s="54"/>
      <c r="J1652" s="392"/>
      <c r="K1652" s="388"/>
      <c r="L1652" s="51">
        <v>18340</v>
      </c>
      <c r="M1652" s="51">
        <v>18340</v>
      </c>
      <c r="N1652" s="51">
        <v>18340</v>
      </c>
      <c r="O1652" s="51">
        <v>18340</v>
      </c>
      <c r="P1652" s="51">
        <v>18340</v>
      </c>
      <c r="Q1652" s="51">
        <v>18340</v>
      </c>
      <c r="R1652" s="51">
        <v>18340</v>
      </c>
      <c r="S1652" s="51">
        <v>18340</v>
      </c>
      <c r="T1652" s="51">
        <v>18340</v>
      </c>
    </row>
    <row r="1653" spans="1:20" s="10" customFormat="1" ht="65.099999999999994" customHeight="1" x14ac:dyDescent="0.3">
      <c r="A1653" s="13">
        <v>1598</v>
      </c>
      <c r="B1653" s="376"/>
      <c r="C1653" s="54" t="s">
        <v>44</v>
      </c>
      <c r="D1653" s="56" t="s">
        <v>700</v>
      </c>
      <c r="E1653" s="54" t="s">
        <v>44</v>
      </c>
      <c r="F1653" s="53" t="s">
        <v>734</v>
      </c>
      <c r="G1653" s="390"/>
      <c r="H1653" s="54" t="s">
        <v>44</v>
      </c>
      <c r="I1653" s="54"/>
      <c r="J1653" s="392"/>
      <c r="K1653" s="388"/>
      <c r="L1653" s="51">
        <v>38930</v>
      </c>
      <c r="M1653" s="51">
        <v>38930</v>
      </c>
      <c r="N1653" s="51">
        <v>38930</v>
      </c>
      <c r="O1653" s="51">
        <v>38930</v>
      </c>
      <c r="P1653" s="51">
        <v>38930</v>
      </c>
      <c r="Q1653" s="51">
        <v>38930</v>
      </c>
      <c r="R1653" s="51">
        <v>38930</v>
      </c>
      <c r="S1653" s="51">
        <v>38930</v>
      </c>
      <c r="T1653" s="51">
        <v>38930</v>
      </c>
    </row>
    <row r="1654" spans="1:20" s="10" customFormat="1" ht="65.099999999999994" customHeight="1" x14ac:dyDescent="0.3">
      <c r="A1654" s="13">
        <v>1599</v>
      </c>
      <c r="B1654" s="376"/>
      <c r="C1654" s="54" t="s">
        <v>44</v>
      </c>
      <c r="D1654" s="56" t="s">
        <v>700</v>
      </c>
      <c r="E1654" s="54" t="s">
        <v>44</v>
      </c>
      <c r="F1654" s="53" t="s">
        <v>735</v>
      </c>
      <c r="G1654" s="390"/>
      <c r="H1654" s="54" t="s">
        <v>44</v>
      </c>
      <c r="I1654" s="54"/>
      <c r="J1654" s="392"/>
      <c r="K1654" s="388"/>
      <c r="L1654" s="51">
        <v>86830</v>
      </c>
      <c r="M1654" s="51">
        <v>86830</v>
      </c>
      <c r="N1654" s="51">
        <v>86830</v>
      </c>
      <c r="O1654" s="51">
        <v>86830</v>
      </c>
      <c r="P1654" s="51">
        <v>86830</v>
      </c>
      <c r="Q1654" s="51">
        <v>86830</v>
      </c>
      <c r="R1654" s="51">
        <v>86830</v>
      </c>
      <c r="S1654" s="51">
        <v>86830</v>
      </c>
      <c r="T1654" s="51">
        <v>86830</v>
      </c>
    </row>
    <row r="1655" spans="1:20" s="10" customFormat="1" ht="102.75" customHeight="1" x14ac:dyDescent="0.3">
      <c r="A1655" s="13">
        <v>1600</v>
      </c>
      <c r="B1655" s="376"/>
      <c r="C1655" s="54" t="s">
        <v>736</v>
      </c>
      <c r="D1655" s="56" t="s">
        <v>700</v>
      </c>
      <c r="E1655" s="55" t="s">
        <v>594</v>
      </c>
      <c r="F1655" s="53" t="s">
        <v>737</v>
      </c>
      <c r="G1655" s="390"/>
      <c r="H1655" s="54" t="s">
        <v>44</v>
      </c>
      <c r="I1655" s="54"/>
      <c r="J1655" s="392"/>
      <c r="K1655" s="388"/>
      <c r="L1655" s="51">
        <v>24210</v>
      </c>
      <c r="M1655" s="51">
        <v>24210</v>
      </c>
      <c r="N1655" s="51">
        <v>24210</v>
      </c>
      <c r="O1655" s="51">
        <v>24210</v>
      </c>
      <c r="P1655" s="51">
        <v>24210</v>
      </c>
      <c r="Q1655" s="51">
        <v>24210</v>
      </c>
      <c r="R1655" s="51">
        <v>24210</v>
      </c>
      <c r="S1655" s="51">
        <v>24210</v>
      </c>
      <c r="T1655" s="51">
        <v>24210</v>
      </c>
    </row>
    <row r="1656" spans="1:20" s="10" customFormat="1" ht="65.099999999999994" customHeight="1" x14ac:dyDescent="0.3">
      <c r="A1656" s="13">
        <v>1601</v>
      </c>
      <c r="B1656" s="376"/>
      <c r="C1656" s="54" t="s">
        <v>44</v>
      </c>
      <c r="D1656" s="56" t="s">
        <v>700</v>
      </c>
      <c r="E1656" s="54" t="s">
        <v>44</v>
      </c>
      <c r="F1656" s="53" t="s">
        <v>738</v>
      </c>
      <c r="G1656" s="390"/>
      <c r="H1656" s="54" t="s">
        <v>44</v>
      </c>
      <c r="I1656" s="54"/>
      <c r="J1656" s="392"/>
      <c r="K1656" s="388"/>
      <c r="L1656" s="51">
        <v>35840</v>
      </c>
      <c r="M1656" s="51">
        <v>35840</v>
      </c>
      <c r="N1656" s="51">
        <v>35840</v>
      </c>
      <c r="O1656" s="51">
        <v>35840</v>
      </c>
      <c r="P1656" s="51">
        <v>35840</v>
      </c>
      <c r="Q1656" s="51">
        <v>35840</v>
      </c>
      <c r="R1656" s="51">
        <v>35840</v>
      </c>
      <c r="S1656" s="51">
        <v>35840</v>
      </c>
      <c r="T1656" s="51">
        <v>35840</v>
      </c>
    </row>
    <row r="1657" spans="1:20" s="10" customFormat="1" ht="65.099999999999994" customHeight="1" x14ac:dyDescent="0.3">
      <c r="A1657" s="13">
        <v>1602</v>
      </c>
      <c r="B1657" s="376"/>
      <c r="C1657" s="54" t="s">
        <v>44</v>
      </c>
      <c r="D1657" s="56" t="s">
        <v>700</v>
      </c>
      <c r="E1657" s="54" t="s">
        <v>44</v>
      </c>
      <c r="F1657" s="53" t="s">
        <v>739</v>
      </c>
      <c r="G1657" s="390"/>
      <c r="H1657" s="54" t="s">
        <v>44</v>
      </c>
      <c r="I1657" s="54"/>
      <c r="J1657" s="392"/>
      <c r="K1657" s="388"/>
      <c r="L1657" s="51">
        <v>74780</v>
      </c>
      <c r="M1657" s="51">
        <v>74780</v>
      </c>
      <c r="N1657" s="51">
        <v>74780</v>
      </c>
      <c r="O1657" s="51">
        <v>74780</v>
      </c>
      <c r="P1657" s="51">
        <v>74780</v>
      </c>
      <c r="Q1657" s="51">
        <v>74780</v>
      </c>
      <c r="R1657" s="51">
        <v>74780</v>
      </c>
      <c r="S1657" s="51">
        <v>74780</v>
      </c>
      <c r="T1657" s="51">
        <v>74780</v>
      </c>
    </row>
    <row r="1658" spans="1:20" s="10" customFormat="1" ht="96" customHeight="1" x14ac:dyDescent="0.3">
      <c r="A1658" s="13">
        <v>1603</v>
      </c>
      <c r="B1658" s="376"/>
      <c r="C1658" s="54" t="s">
        <v>740</v>
      </c>
      <c r="D1658" s="56" t="s">
        <v>700</v>
      </c>
      <c r="E1658" s="55" t="s">
        <v>594</v>
      </c>
      <c r="F1658" s="53" t="s">
        <v>741</v>
      </c>
      <c r="G1658" s="390"/>
      <c r="H1658" s="54" t="s">
        <v>44</v>
      </c>
      <c r="I1658" s="54"/>
      <c r="J1658" s="392"/>
      <c r="K1658" s="388"/>
      <c r="L1658" s="51">
        <v>30800</v>
      </c>
      <c r="M1658" s="51">
        <v>30800</v>
      </c>
      <c r="N1658" s="51">
        <v>30800</v>
      </c>
      <c r="O1658" s="51">
        <v>30800</v>
      </c>
      <c r="P1658" s="51">
        <v>30800</v>
      </c>
      <c r="Q1658" s="51">
        <v>30800</v>
      </c>
      <c r="R1658" s="51">
        <v>30800</v>
      </c>
      <c r="S1658" s="51">
        <v>30800</v>
      </c>
      <c r="T1658" s="51">
        <v>30800</v>
      </c>
    </row>
    <row r="1659" spans="1:20" s="10" customFormat="1" ht="65.099999999999994" customHeight="1" x14ac:dyDescent="0.3">
      <c r="A1659" s="13">
        <v>1604</v>
      </c>
      <c r="B1659" s="376"/>
      <c r="C1659" s="54" t="s">
        <v>44</v>
      </c>
      <c r="D1659" s="56" t="s">
        <v>700</v>
      </c>
      <c r="E1659" s="54" t="s">
        <v>44</v>
      </c>
      <c r="F1659" s="53" t="s">
        <v>742</v>
      </c>
      <c r="G1659" s="390"/>
      <c r="H1659" s="54" t="s">
        <v>44</v>
      </c>
      <c r="I1659" s="54"/>
      <c r="J1659" s="392"/>
      <c r="K1659" s="388"/>
      <c r="L1659" s="51">
        <v>45630</v>
      </c>
      <c r="M1659" s="51">
        <v>45630</v>
      </c>
      <c r="N1659" s="51">
        <v>45630</v>
      </c>
      <c r="O1659" s="51">
        <v>45630</v>
      </c>
      <c r="P1659" s="51">
        <v>45630</v>
      </c>
      <c r="Q1659" s="51">
        <v>45630</v>
      </c>
      <c r="R1659" s="51">
        <v>45630</v>
      </c>
      <c r="S1659" s="51">
        <v>45630</v>
      </c>
      <c r="T1659" s="51">
        <v>45630</v>
      </c>
    </row>
    <row r="1660" spans="1:20" s="10" customFormat="1" ht="93" customHeight="1" x14ac:dyDescent="0.3">
      <c r="A1660" s="13">
        <v>1605</v>
      </c>
      <c r="B1660" s="376"/>
      <c r="C1660" s="54" t="s">
        <v>743</v>
      </c>
      <c r="D1660" s="56" t="s">
        <v>700</v>
      </c>
      <c r="E1660" s="55" t="s">
        <v>744</v>
      </c>
      <c r="F1660" s="53" t="s">
        <v>745</v>
      </c>
      <c r="G1660" s="390"/>
      <c r="H1660" s="54" t="s">
        <v>44</v>
      </c>
      <c r="I1660" s="54"/>
      <c r="J1660" s="392"/>
      <c r="K1660" s="388"/>
      <c r="L1660" s="51">
        <v>134620</v>
      </c>
      <c r="M1660" s="51">
        <v>134620</v>
      </c>
      <c r="N1660" s="51">
        <v>134620</v>
      </c>
      <c r="O1660" s="51">
        <v>134620</v>
      </c>
      <c r="P1660" s="51">
        <v>134620</v>
      </c>
      <c r="Q1660" s="51">
        <v>134620</v>
      </c>
      <c r="R1660" s="51">
        <v>134620</v>
      </c>
      <c r="S1660" s="51">
        <v>134620</v>
      </c>
      <c r="T1660" s="51">
        <v>134620</v>
      </c>
    </row>
    <row r="1661" spans="1:20" s="10" customFormat="1" ht="65.099999999999994" customHeight="1" x14ac:dyDescent="0.3">
      <c r="A1661" s="13">
        <v>1606</v>
      </c>
      <c r="B1661" s="376"/>
      <c r="C1661" s="54" t="s">
        <v>44</v>
      </c>
      <c r="D1661" s="56" t="s">
        <v>700</v>
      </c>
      <c r="E1661" s="54" t="s">
        <v>44</v>
      </c>
      <c r="F1661" s="53" t="s">
        <v>746</v>
      </c>
      <c r="G1661" s="390"/>
      <c r="H1661" s="54" t="s">
        <v>44</v>
      </c>
      <c r="I1661" s="54"/>
      <c r="J1661" s="392"/>
      <c r="K1661" s="388"/>
      <c r="L1661" s="51">
        <v>195190</v>
      </c>
      <c r="M1661" s="51">
        <v>195190</v>
      </c>
      <c r="N1661" s="51">
        <v>195190</v>
      </c>
      <c r="O1661" s="51">
        <v>195190</v>
      </c>
      <c r="P1661" s="51">
        <v>195190</v>
      </c>
      <c r="Q1661" s="51">
        <v>195190</v>
      </c>
      <c r="R1661" s="51">
        <v>195190</v>
      </c>
      <c r="S1661" s="51">
        <v>195190</v>
      </c>
      <c r="T1661" s="51">
        <v>195190</v>
      </c>
    </row>
    <row r="1662" spans="1:20" s="10" customFormat="1" ht="65.099999999999994" customHeight="1" x14ac:dyDescent="0.3">
      <c r="A1662" s="13">
        <v>1607</v>
      </c>
      <c r="B1662" s="376"/>
      <c r="C1662" s="54" t="s">
        <v>44</v>
      </c>
      <c r="D1662" s="56" t="s">
        <v>700</v>
      </c>
      <c r="E1662" s="54" t="s">
        <v>44</v>
      </c>
      <c r="F1662" s="53" t="s">
        <v>747</v>
      </c>
      <c r="G1662" s="390"/>
      <c r="H1662" s="54" t="s">
        <v>44</v>
      </c>
      <c r="I1662" s="54"/>
      <c r="J1662" s="392"/>
      <c r="K1662" s="388"/>
      <c r="L1662" s="51">
        <v>1021760</v>
      </c>
      <c r="M1662" s="51">
        <v>1021760</v>
      </c>
      <c r="N1662" s="51">
        <v>1021760</v>
      </c>
      <c r="O1662" s="51">
        <v>1021760</v>
      </c>
      <c r="P1662" s="51">
        <v>1021760</v>
      </c>
      <c r="Q1662" s="51">
        <v>1021760</v>
      </c>
      <c r="R1662" s="51">
        <v>1021760</v>
      </c>
      <c r="S1662" s="51">
        <v>1021760</v>
      </c>
      <c r="T1662" s="51">
        <v>1021760</v>
      </c>
    </row>
    <row r="1663" spans="1:20" s="10" customFormat="1" ht="65.099999999999994" customHeight="1" x14ac:dyDescent="0.3">
      <c r="A1663" s="13">
        <v>1608</v>
      </c>
      <c r="B1663" s="376"/>
      <c r="C1663" s="54" t="s">
        <v>44</v>
      </c>
      <c r="D1663" s="56" t="s">
        <v>700</v>
      </c>
      <c r="E1663" s="54" t="s">
        <v>44</v>
      </c>
      <c r="F1663" s="53" t="s">
        <v>748</v>
      </c>
      <c r="G1663" s="390"/>
      <c r="H1663" s="54" t="s">
        <v>44</v>
      </c>
      <c r="I1663" s="54"/>
      <c r="J1663" s="392"/>
      <c r="K1663" s="388"/>
      <c r="L1663" s="51">
        <v>1271840</v>
      </c>
      <c r="M1663" s="51">
        <v>1271840</v>
      </c>
      <c r="N1663" s="51">
        <v>1271840</v>
      </c>
      <c r="O1663" s="51">
        <v>1271840</v>
      </c>
      <c r="P1663" s="51">
        <v>1271840</v>
      </c>
      <c r="Q1663" s="51">
        <v>1271840</v>
      </c>
      <c r="R1663" s="51">
        <v>1271840</v>
      </c>
      <c r="S1663" s="51">
        <v>1271840</v>
      </c>
      <c r="T1663" s="51">
        <v>1271840</v>
      </c>
    </row>
    <row r="1664" spans="1:20" s="10" customFormat="1" ht="111" customHeight="1" x14ac:dyDescent="0.3">
      <c r="A1664" s="13">
        <v>1609</v>
      </c>
      <c r="B1664" s="376"/>
      <c r="C1664" s="54" t="s">
        <v>749</v>
      </c>
      <c r="D1664" s="56" t="s">
        <v>700</v>
      </c>
      <c r="E1664" s="55" t="s">
        <v>744</v>
      </c>
      <c r="F1664" s="53" t="s">
        <v>750</v>
      </c>
      <c r="G1664" s="390"/>
      <c r="H1664" s="54" t="s">
        <v>44</v>
      </c>
      <c r="I1664" s="54"/>
      <c r="J1664" s="392"/>
      <c r="K1664" s="388"/>
      <c r="L1664" s="51">
        <v>186330</v>
      </c>
      <c r="M1664" s="51">
        <v>186330</v>
      </c>
      <c r="N1664" s="51">
        <v>186330</v>
      </c>
      <c r="O1664" s="51">
        <v>186330</v>
      </c>
      <c r="P1664" s="51">
        <v>186330</v>
      </c>
      <c r="Q1664" s="51">
        <v>186330</v>
      </c>
      <c r="R1664" s="51">
        <v>186330</v>
      </c>
      <c r="S1664" s="51">
        <v>186330</v>
      </c>
      <c r="T1664" s="51">
        <v>186330</v>
      </c>
    </row>
    <row r="1665" spans="1:20" s="10" customFormat="1" ht="65.099999999999994" customHeight="1" x14ac:dyDescent="0.3">
      <c r="A1665" s="13">
        <v>1610</v>
      </c>
      <c r="B1665" s="376"/>
      <c r="C1665" s="54" t="s">
        <v>44</v>
      </c>
      <c r="D1665" s="56" t="s">
        <v>700</v>
      </c>
      <c r="E1665" s="54" t="s">
        <v>44</v>
      </c>
      <c r="F1665" s="53" t="s">
        <v>751</v>
      </c>
      <c r="G1665" s="390"/>
      <c r="H1665" s="54" t="s">
        <v>44</v>
      </c>
      <c r="I1665" s="54"/>
      <c r="J1665" s="392"/>
      <c r="K1665" s="388"/>
      <c r="L1665" s="51">
        <v>502020</v>
      </c>
      <c r="M1665" s="51">
        <v>502020</v>
      </c>
      <c r="N1665" s="51">
        <v>502020</v>
      </c>
      <c r="O1665" s="51">
        <v>502020</v>
      </c>
      <c r="P1665" s="51">
        <v>502020</v>
      </c>
      <c r="Q1665" s="51">
        <v>502020</v>
      </c>
      <c r="R1665" s="51">
        <v>502020</v>
      </c>
      <c r="S1665" s="51">
        <v>502020</v>
      </c>
      <c r="T1665" s="51">
        <v>502020</v>
      </c>
    </row>
    <row r="1666" spans="1:20" s="10" customFormat="1" ht="65.099999999999994" customHeight="1" x14ac:dyDescent="0.3">
      <c r="A1666" s="13">
        <v>1611</v>
      </c>
      <c r="B1666" s="376"/>
      <c r="C1666" s="54" t="s">
        <v>44</v>
      </c>
      <c r="D1666" s="56" t="s">
        <v>700</v>
      </c>
      <c r="E1666" s="54" t="s">
        <v>44</v>
      </c>
      <c r="F1666" s="53" t="s">
        <v>752</v>
      </c>
      <c r="G1666" s="390"/>
      <c r="H1666" s="54" t="s">
        <v>44</v>
      </c>
      <c r="I1666" s="54"/>
      <c r="J1666" s="392"/>
      <c r="K1666" s="388"/>
      <c r="L1666" s="51">
        <v>975720</v>
      </c>
      <c r="M1666" s="51">
        <v>975720</v>
      </c>
      <c r="N1666" s="51">
        <v>975720</v>
      </c>
      <c r="O1666" s="51">
        <v>975720</v>
      </c>
      <c r="P1666" s="51">
        <v>975720</v>
      </c>
      <c r="Q1666" s="51">
        <v>975720</v>
      </c>
      <c r="R1666" s="51">
        <v>975720</v>
      </c>
      <c r="S1666" s="51">
        <v>975720</v>
      </c>
      <c r="T1666" s="51">
        <v>975720</v>
      </c>
    </row>
    <row r="1667" spans="1:20" s="10" customFormat="1" ht="65.099999999999994" customHeight="1" x14ac:dyDescent="0.3">
      <c r="A1667" s="13">
        <v>1612</v>
      </c>
      <c r="B1667" s="376"/>
      <c r="C1667" s="54" t="s">
        <v>44</v>
      </c>
      <c r="D1667" s="56" t="s">
        <v>700</v>
      </c>
      <c r="E1667" s="54" t="s">
        <v>44</v>
      </c>
      <c r="F1667" s="53" t="s">
        <v>753</v>
      </c>
      <c r="G1667" s="390"/>
      <c r="H1667" s="54" t="s">
        <v>44</v>
      </c>
      <c r="I1667" s="54"/>
      <c r="J1667" s="392"/>
      <c r="K1667" s="388"/>
      <c r="L1667" s="51">
        <v>1263090</v>
      </c>
      <c r="M1667" s="51">
        <v>1263090</v>
      </c>
      <c r="N1667" s="51">
        <v>1263090</v>
      </c>
      <c r="O1667" s="51">
        <v>1263090</v>
      </c>
      <c r="P1667" s="51">
        <v>1263090</v>
      </c>
      <c r="Q1667" s="51">
        <v>1263090</v>
      </c>
      <c r="R1667" s="51">
        <v>1263090</v>
      </c>
      <c r="S1667" s="51">
        <v>1263090</v>
      </c>
      <c r="T1667" s="51">
        <v>1263090</v>
      </c>
    </row>
    <row r="1668" spans="1:20" s="10" customFormat="1" ht="120.75" customHeight="1" x14ac:dyDescent="0.3">
      <c r="A1668" s="13">
        <v>1613</v>
      </c>
      <c r="B1668" s="376"/>
      <c r="C1668" s="54" t="s">
        <v>754</v>
      </c>
      <c r="D1668" s="56" t="s">
        <v>700</v>
      </c>
      <c r="E1668" s="55" t="s">
        <v>724</v>
      </c>
      <c r="F1668" s="53" t="s">
        <v>755</v>
      </c>
      <c r="G1668" s="390"/>
      <c r="H1668" s="54" t="s">
        <v>44</v>
      </c>
      <c r="I1668" s="54"/>
      <c r="J1668" s="392"/>
      <c r="K1668" s="388"/>
      <c r="L1668" s="51">
        <v>239170</v>
      </c>
      <c r="M1668" s="51">
        <v>239170</v>
      </c>
      <c r="N1668" s="51">
        <v>239170</v>
      </c>
      <c r="O1668" s="51">
        <v>239170</v>
      </c>
      <c r="P1668" s="51">
        <v>239170</v>
      </c>
      <c r="Q1668" s="51">
        <v>239170</v>
      </c>
      <c r="R1668" s="51">
        <v>239170</v>
      </c>
      <c r="S1668" s="51">
        <v>239170</v>
      </c>
      <c r="T1668" s="51">
        <v>239170</v>
      </c>
    </row>
    <row r="1669" spans="1:20" s="10" customFormat="1" ht="65.099999999999994" customHeight="1" x14ac:dyDescent="0.3">
      <c r="A1669" s="13">
        <v>1614</v>
      </c>
      <c r="B1669" s="376"/>
      <c r="C1669" s="54" t="s">
        <v>44</v>
      </c>
      <c r="D1669" s="56" t="s">
        <v>700</v>
      </c>
      <c r="E1669" s="54" t="s">
        <v>44</v>
      </c>
      <c r="F1669" s="53" t="s">
        <v>756</v>
      </c>
      <c r="G1669" s="390"/>
      <c r="H1669" s="54" t="s">
        <v>44</v>
      </c>
      <c r="I1669" s="54"/>
      <c r="J1669" s="392"/>
      <c r="K1669" s="388"/>
      <c r="L1669" s="51">
        <v>361840</v>
      </c>
      <c r="M1669" s="51">
        <v>361840</v>
      </c>
      <c r="N1669" s="51">
        <v>361840</v>
      </c>
      <c r="O1669" s="51">
        <v>361840</v>
      </c>
      <c r="P1669" s="51">
        <v>361840</v>
      </c>
      <c r="Q1669" s="51">
        <v>361840</v>
      </c>
      <c r="R1669" s="51">
        <v>361840</v>
      </c>
      <c r="S1669" s="51">
        <v>361840</v>
      </c>
      <c r="T1669" s="51">
        <v>361840</v>
      </c>
    </row>
    <row r="1670" spans="1:20" s="10" customFormat="1" ht="65.099999999999994" customHeight="1" x14ac:dyDescent="0.3">
      <c r="A1670" s="13">
        <v>1615</v>
      </c>
      <c r="B1670" s="376"/>
      <c r="C1670" s="54" t="s">
        <v>44</v>
      </c>
      <c r="D1670" s="56" t="s">
        <v>700</v>
      </c>
      <c r="E1670" s="54" t="s">
        <v>44</v>
      </c>
      <c r="F1670" s="53" t="s">
        <v>757</v>
      </c>
      <c r="G1670" s="390"/>
      <c r="H1670" s="54" t="s">
        <v>44</v>
      </c>
      <c r="I1670" s="54"/>
      <c r="J1670" s="392"/>
      <c r="K1670" s="388"/>
      <c r="L1670" s="51">
        <v>661470</v>
      </c>
      <c r="M1670" s="51">
        <v>661470</v>
      </c>
      <c r="N1670" s="51">
        <v>661470</v>
      </c>
      <c r="O1670" s="51">
        <v>661470</v>
      </c>
      <c r="P1670" s="51">
        <v>661470</v>
      </c>
      <c r="Q1670" s="51">
        <v>661470</v>
      </c>
      <c r="R1670" s="51">
        <v>661470</v>
      </c>
      <c r="S1670" s="51">
        <v>661470</v>
      </c>
      <c r="T1670" s="51">
        <v>661470</v>
      </c>
    </row>
    <row r="1671" spans="1:20" s="10" customFormat="1" ht="65.099999999999994" customHeight="1" x14ac:dyDescent="0.3">
      <c r="A1671" s="13">
        <v>1616</v>
      </c>
      <c r="B1671" s="376"/>
      <c r="C1671" s="54" t="s">
        <v>44</v>
      </c>
      <c r="D1671" s="56" t="s">
        <v>700</v>
      </c>
      <c r="E1671" s="54" t="s">
        <v>44</v>
      </c>
      <c r="F1671" s="53" t="s">
        <v>758</v>
      </c>
      <c r="G1671" s="390"/>
      <c r="H1671" s="54" t="s">
        <v>44</v>
      </c>
      <c r="I1671" s="55"/>
      <c r="J1671" s="392"/>
      <c r="K1671" s="388"/>
      <c r="L1671" s="51">
        <v>1673440</v>
      </c>
      <c r="M1671" s="51">
        <v>1673440</v>
      </c>
      <c r="N1671" s="51">
        <v>1673440</v>
      </c>
      <c r="O1671" s="51">
        <v>1673440</v>
      </c>
      <c r="P1671" s="51">
        <v>1673440</v>
      </c>
      <c r="Q1671" s="51">
        <v>1673440</v>
      </c>
      <c r="R1671" s="51">
        <v>1673440</v>
      </c>
      <c r="S1671" s="51">
        <v>1673440</v>
      </c>
      <c r="T1671" s="51">
        <v>1673440</v>
      </c>
    </row>
    <row r="1672" spans="1:20" s="10" customFormat="1" ht="65.099999999999994" customHeight="1" x14ac:dyDescent="0.3">
      <c r="A1672" s="13">
        <v>1617</v>
      </c>
      <c r="B1672" s="376"/>
      <c r="C1672" s="54" t="s">
        <v>44</v>
      </c>
      <c r="D1672" s="56" t="s">
        <v>700</v>
      </c>
      <c r="E1672" s="54" t="s">
        <v>44</v>
      </c>
      <c r="F1672" s="53" t="s">
        <v>759</v>
      </c>
      <c r="G1672" s="390"/>
      <c r="H1672" s="54" t="s">
        <v>44</v>
      </c>
      <c r="I1672" s="55"/>
      <c r="J1672" s="392"/>
      <c r="K1672" s="388"/>
      <c r="L1672" s="51">
        <v>2487040</v>
      </c>
      <c r="M1672" s="51">
        <v>2487040</v>
      </c>
      <c r="N1672" s="51">
        <v>2487040</v>
      </c>
      <c r="O1672" s="51">
        <v>2487040</v>
      </c>
      <c r="P1672" s="51">
        <v>2487040</v>
      </c>
      <c r="Q1672" s="51">
        <v>2487040</v>
      </c>
      <c r="R1672" s="51">
        <v>2487040</v>
      </c>
      <c r="S1672" s="51">
        <v>2487040</v>
      </c>
      <c r="T1672" s="51">
        <v>2487040</v>
      </c>
    </row>
    <row r="1673" spans="1:20" s="10" customFormat="1" ht="121.5" customHeight="1" x14ac:dyDescent="0.3">
      <c r="A1673" s="13">
        <v>1618</v>
      </c>
      <c r="B1673" s="376"/>
      <c r="C1673" s="55" t="s">
        <v>760</v>
      </c>
      <c r="D1673" s="56" t="s">
        <v>700</v>
      </c>
      <c r="E1673" s="55" t="s">
        <v>744</v>
      </c>
      <c r="F1673" s="53" t="s">
        <v>761</v>
      </c>
      <c r="G1673" s="390"/>
      <c r="H1673" s="54" t="s">
        <v>44</v>
      </c>
      <c r="I1673" s="55"/>
      <c r="J1673" s="392"/>
      <c r="K1673" s="388"/>
      <c r="L1673" s="51">
        <v>224850</v>
      </c>
      <c r="M1673" s="51">
        <v>224850</v>
      </c>
      <c r="N1673" s="51">
        <v>224850</v>
      </c>
      <c r="O1673" s="51">
        <v>224850</v>
      </c>
      <c r="P1673" s="51">
        <v>224850</v>
      </c>
      <c r="Q1673" s="51">
        <v>224850</v>
      </c>
      <c r="R1673" s="51">
        <v>224850</v>
      </c>
      <c r="S1673" s="51">
        <v>224850</v>
      </c>
      <c r="T1673" s="51">
        <v>224850</v>
      </c>
    </row>
    <row r="1674" spans="1:20" s="10" customFormat="1" ht="65.099999999999994" customHeight="1" x14ac:dyDescent="0.3">
      <c r="A1674" s="13">
        <v>1619</v>
      </c>
      <c r="B1674" s="376"/>
      <c r="C1674" s="54" t="s">
        <v>44</v>
      </c>
      <c r="D1674" s="56" t="s">
        <v>700</v>
      </c>
      <c r="E1674" s="54" t="s">
        <v>44</v>
      </c>
      <c r="F1674" s="53" t="s">
        <v>762</v>
      </c>
      <c r="G1674" s="390"/>
      <c r="H1674" s="54" t="s">
        <v>44</v>
      </c>
      <c r="I1674" s="55"/>
      <c r="J1674" s="392"/>
      <c r="K1674" s="388"/>
      <c r="L1674" s="51">
        <v>331150</v>
      </c>
      <c r="M1674" s="51">
        <v>331150</v>
      </c>
      <c r="N1674" s="51">
        <v>331150</v>
      </c>
      <c r="O1674" s="51">
        <v>331150</v>
      </c>
      <c r="P1674" s="51">
        <v>331150</v>
      </c>
      <c r="Q1674" s="51">
        <v>331150</v>
      </c>
      <c r="R1674" s="51">
        <v>331150</v>
      </c>
      <c r="S1674" s="51">
        <v>331150</v>
      </c>
      <c r="T1674" s="51">
        <v>331150</v>
      </c>
    </row>
    <row r="1675" spans="1:20" s="10" customFormat="1" ht="65.099999999999994" customHeight="1" x14ac:dyDescent="0.3">
      <c r="A1675" s="13">
        <v>1620</v>
      </c>
      <c r="B1675" s="376"/>
      <c r="C1675" s="54" t="s">
        <v>44</v>
      </c>
      <c r="D1675" s="56" t="s">
        <v>700</v>
      </c>
      <c r="E1675" s="54" t="s">
        <v>44</v>
      </c>
      <c r="F1675" s="53" t="s">
        <v>763</v>
      </c>
      <c r="G1675" s="390"/>
      <c r="H1675" s="54" t="s">
        <v>44</v>
      </c>
      <c r="I1675" s="55"/>
      <c r="J1675" s="392"/>
      <c r="K1675" s="388"/>
      <c r="L1675" s="51">
        <v>588650</v>
      </c>
      <c r="M1675" s="51">
        <v>588650</v>
      </c>
      <c r="N1675" s="51">
        <v>588650</v>
      </c>
      <c r="O1675" s="51">
        <v>588650</v>
      </c>
      <c r="P1675" s="51">
        <v>588650</v>
      </c>
      <c r="Q1675" s="51">
        <v>588650</v>
      </c>
      <c r="R1675" s="51">
        <v>588650</v>
      </c>
      <c r="S1675" s="51">
        <v>588650</v>
      </c>
      <c r="T1675" s="51">
        <v>588650</v>
      </c>
    </row>
    <row r="1676" spans="1:20" s="10" customFormat="1" ht="65.099999999999994" customHeight="1" x14ac:dyDescent="0.3">
      <c r="A1676" s="13">
        <v>1621</v>
      </c>
      <c r="B1676" s="376"/>
      <c r="C1676" s="54" t="s">
        <v>44</v>
      </c>
      <c r="D1676" s="56" t="s">
        <v>700</v>
      </c>
      <c r="E1676" s="54" t="s">
        <v>44</v>
      </c>
      <c r="F1676" s="53" t="s">
        <v>764</v>
      </c>
      <c r="G1676" s="390"/>
      <c r="H1676" s="54" t="s">
        <v>44</v>
      </c>
      <c r="I1676" s="55"/>
      <c r="J1676" s="392"/>
      <c r="K1676" s="388"/>
      <c r="L1676" s="51">
        <v>1135470</v>
      </c>
      <c r="M1676" s="51">
        <v>1135470</v>
      </c>
      <c r="N1676" s="51">
        <v>1135470</v>
      </c>
      <c r="O1676" s="51">
        <v>1135470</v>
      </c>
      <c r="P1676" s="51">
        <v>1135470</v>
      </c>
      <c r="Q1676" s="51">
        <v>1135470</v>
      </c>
      <c r="R1676" s="51">
        <v>1135470</v>
      </c>
      <c r="S1676" s="51">
        <v>1135470</v>
      </c>
      <c r="T1676" s="51">
        <v>1135470</v>
      </c>
    </row>
    <row r="1677" spans="1:20" s="10" customFormat="1" ht="65.099999999999994" customHeight="1" x14ac:dyDescent="0.3">
      <c r="A1677" s="13">
        <v>1622</v>
      </c>
      <c r="B1677" s="376"/>
      <c r="C1677" s="54" t="s">
        <v>44</v>
      </c>
      <c r="D1677" s="56" t="s">
        <v>700</v>
      </c>
      <c r="E1677" s="54" t="s">
        <v>44</v>
      </c>
      <c r="F1677" s="53" t="s">
        <v>765</v>
      </c>
      <c r="G1677" s="390"/>
      <c r="H1677" s="54" t="s">
        <v>44</v>
      </c>
      <c r="I1677" s="55"/>
      <c r="J1677" s="392"/>
      <c r="K1677" s="388"/>
      <c r="L1677" s="51">
        <v>1497620</v>
      </c>
      <c r="M1677" s="51">
        <v>1497620</v>
      </c>
      <c r="N1677" s="51">
        <v>1497620</v>
      </c>
      <c r="O1677" s="51">
        <v>1497620</v>
      </c>
      <c r="P1677" s="51">
        <v>1497620</v>
      </c>
      <c r="Q1677" s="51">
        <v>1497620</v>
      </c>
      <c r="R1677" s="51">
        <v>1497620</v>
      </c>
      <c r="S1677" s="51">
        <v>1497620</v>
      </c>
      <c r="T1677" s="51">
        <v>1497620</v>
      </c>
    </row>
    <row r="1678" spans="1:20" s="10" customFormat="1" ht="151.5" customHeight="1" x14ac:dyDescent="0.3">
      <c r="A1678" s="13">
        <v>1623</v>
      </c>
      <c r="B1678" s="376"/>
      <c r="C1678" s="55" t="s">
        <v>766</v>
      </c>
      <c r="D1678" s="56" t="s">
        <v>700</v>
      </c>
      <c r="E1678" s="55" t="s">
        <v>744</v>
      </c>
      <c r="F1678" s="53" t="s">
        <v>767</v>
      </c>
      <c r="G1678" s="390"/>
      <c r="H1678" s="54" t="s">
        <v>44</v>
      </c>
      <c r="I1678" s="55"/>
      <c r="J1678" s="392"/>
      <c r="K1678" s="388"/>
      <c r="L1678" s="51">
        <v>119790</v>
      </c>
      <c r="M1678" s="51">
        <v>119790</v>
      </c>
      <c r="N1678" s="51">
        <v>119790</v>
      </c>
      <c r="O1678" s="51">
        <v>119790</v>
      </c>
      <c r="P1678" s="51">
        <v>119790</v>
      </c>
      <c r="Q1678" s="51">
        <v>119790</v>
      </c>
      <c r="R1678" s="51">
        <v>119790</v>
      </c>
      <c r="S1678" s="51">
        <v>119790</v>
      </c>
      <c r="T1678" s="51">
        <v>119790</v>
      </c>
    </row>
    <row r="1679" spans="1:20" s="10" customFormat="1" ht="65.099999999999994" customHeight="1" x14ac:dyDescent="0.3">
      <c r="A1679" s="13">
        <v>1624</v>
      </c>
      <c r="B1679" s="376"/>
      <c r="C1679" s="54" t="s">
        <v>44</v>
      </c>
      <c r="D1679" s="56" t="s">
        <v>700</v>
      </c>
      <c r="E1679" s="54" t="s">
        <v>44</v>
      </c>
      <c r="F1679" s="53" t="s">
        <v>768</v>
      </c>
      <c r="G1679" s="390"/>
      <c r="H1679" s="54" t="s">
        <v>44</v>
      </c>
      <c r="I1679" s="55"/>
      <c r="J1679" s="392"/>
      <c r="K1679" s="388"/>
      <c r="L1679" s="51">
        <v>200750</v>
      </c>
      <c r="M1679" s="51">
        <v>200750</v>
      </c>
      <c r="N1679" s="51">
        <v>200750</v>
      </c>
      <c r="O1679" s="51">
        <v>200750</v>
      </c>
      <c r="P1679" s="51">
        <v>200750</v>
      </c>
      <c r="Q1679" s="51">
        <v>200750</v>
      </c>
      <c r="R1679" s="51">
        <v>200750</v>
      </c>
      <c r="S1679" s="51">
        <v>200750</v>
      </c>
      <c r="T1679" s="51">
        <v>200750</v>
      </c>
    </row>
    <row r="1680" spans="1:20" s="10" customFormat="1" ht="65.099999999999994" customHeight="1" x14ac:dyDescent="0.3">
      <c r="A1680" s="13">
        <v>1625</v>
      </c>
      <c r="B1680" s="376"/>
      <c r="C1680" s="54" t="s">
        <v>44</v>
      </c>
      <c r="D1680" s="56" t="s">
        <v>700</v>
      </c>
      <c r="E1680" s="54" t="s">
        <v>44</v>
      </c>
      <c r="F1680" s="53" t="s">
        <v>769</v>
      </c>
      <c r="G1680" s="390"/>
      <c r="H1680" s="54" t="s">
        <v>44</v>
      </c>
      <c r="I1680" s="55"/>
      <c r="J1680" s="392"/>
      <c r="K1680" s="388"/>
      <c r="L1680" s="51">
        <v>359060</v>
      </c>
      <c r="M1680" s="51">
        <v>359060</v>
      </c>
      <c r="N1680" s="51">
        <v>359060</v>
      </c>
      <c r="O1680" s="51">
        <v>359060</v>
      </c>
      <c r="P1680" s="51">
        <v>359060</v>
      </c>
      <c r="Q1680" s="51">
        <v>359060</v>
      </c>
      <c r="R1680" s="51">
        <v>359060</v>
      </c>
      <c r="S1680" s="51">
        <v>359060</v>
      </c>
      <c r="T1680" s="51">
        <v>359060</v>
      </c>
    </row>
    <row r="1681" spans="1:20" s="10" customFormat="1" ht="65.099999999999994" customHeight="1" x14ac:dyDescent="0.3">
      <c r="A1681" s="13">
        <v>1626</v>
      </c>
      <c r="B1681" s="376"/>
      <c r="C1681" s="54" t="s">
        <v>44</v>
      </c>
      <c r="D1681" s="56" t="s">
        <v>700</v>
      </c>
      <c r="E1681" s="54" t="s">
        <v>44</v>
      </c>
      <c r="F1681" s="53" t="s">
        <v>770</v>
      </c>
      <c r="G1681" s="390"/>
      <c r="H1681" s="54" t="s">
        <v>44</v>
      </c>
      <c r="I1681" s="55"/>
      <c r="J1681" s="392"/>
      <c r="K1681" s="388"/>
      <c r="L1681" s="51">
        <v>859540</v>
      </c>
      <c r="M1681" s="51">
        <v>859540</v>
      </c>
      <c r="N1681" s="51">
        <v>859540</v>
      </c>
      <c r="O1681" s="51">
        <v>859540</v>
      </c>
      <c r="P1681" s="51">
        <v>859540</v>
      </c>
      <c r="Q1681" s="51">
        <v>859540</v>
      </c>
      <c r="R1681" s="51">
        <v>859540</v>
      </c>
      <c r="S1681" s="51">
        <v>859540</v>
      </c>
      <c r="T1681" s="51">
        <v>859540</v>
      </c>
    </row>
    <row r="1682" spans="1:20" s="10" customFormat="1" ht="65.099999999999994" customHeight="1" x14ac:dyDescent="0.3">
      <c r="A1682" s="13">
        <v>1627</v>
      </c>
      <c r="B1682" s="376"/>
      <c r="C1682" s="373" t="s">
        <v>771</v>
      </c>
      <c r="D1682" s="56" t="s">
        <v>700</v>
      </c>
      <c r="E1682" s="55" t="s">
        <v>744</v>
      </c>
      <c r="F1682" s="53" t="s">
        <v>772</v>
      </c>
      <c r="G1682" s="390"/>
      <c r="H1682" s="54" t="s">
        <v>44</v>
      </c>
      <c r="I1682" s="55"/>
      <c r="J1682" s="392"/>
      <c r="K1682" s="388"/>
      <c r="L1682" s="51">
        <v>61700</v>
      </c>
      <c r="M1682" s="51">
        <v>61700</v>
      </c>
      <c r="N1682" s="51">
        <v>61700</v>
      </c>
      <c r="O1682" s="51">
        <v>61700</v>
      </c>
      <c r="P1682" s="51">
        <v>61700</v>
      </c>
      <c r="Q1682" s="51">
        <v>61700</v>
      </c>
      <c r="R1682" s="51">
        <v>61700</v>
      </c>
      <c r="S1682" s="51">
        <v>61700</v>
      </c>
      <c r="T1682" s="51">
        <v>61700</v>
      </c>
    </row>
    <row r="1683" spans="1:20" s="10" customFormat="1" ht="65.099999999999994" customHeight="1" x14ac:dyDescent="0.3">
      <c r="A1683" s="13">
        <v>1628</v>
      </c>
      <c r="B1683" s="376"/>
      <c r="C1683" s="373"/>
      <c r="D1683" s="56" t="s">
        <v>700</v>
      </c>
      <c r="E1683" s="54" t="s">
        <v>44</v>
      </c>
      <c r="F1683" s="53" t="s">
        <v>773</v>
      </c>
      <c r="G1683" s="390"/>
      <c r="H1683" s="54" t="s">
        <v>44</v>
      </c>
      <c r="I1683" s="55"/>
      <c r="J1683" s="392"/>
      <c r="K1683" s="388"/>
      <c r="L1683" s="51">
        <v>108050</v>
      </c>
      <c r="M1683" s="51">
        <v>108050</v>
      </c>
      <c r="N1683" s="51">
        <v>108050</v>
      </c>
      <c r="O1683" s="51">
        <v>108050</v>
      </c>
      <c r="P1683" s="51">
        <v>108050</v>
      </c>
      <c r="Q1683" s="51">
        <v>108050</v>
      </c>
      <c r="R1683" s="51">
        <v>108050</v>
      </c>
      <c r="S1683" s="51">
        <v>108050</v>
      </c>
      <c r="T1683" s="51">
        <v>108050</v>
      </c>
    </row>
    <row r="1684" spans="1:20" s="10" customFormat="1" ht="65.099999999999994" customHeight="1" x14ac:dyDescent="0.3">
      <c r="A1684" s="13">
        <v>1629</v>
      </c>
      <c r="B1684" s="376"/>
      <c r="C1684" s="373"/>
      <c r="D1684" s="56" t="s">
        <v>700</v>
      </c>
      <c r="E1684" s="54" t="s">
        <v>44</v>
      </c>
      <c r="F1684" s="53" t="s">
        <v>774</v>
      </c>
      <c r="G1684" s="390"/>
      <c r="H1684" s="54" t="s">
        <v>44</v>
      </c>
      <c r="I1684" s="55"/>
      <c r="J1684" s="392"/>
      <c r="K1684" s="388"/>
      <c r="L1684" s="51">
        <v>375020</v>
      </c>
      <c r="M1684" s="51">
        <v>375020</v>
      </c>
      <c r="N1684" s="51">
        <v>375020</v>
      </c>
      <c r="O1684" s="51">
        <v>375020</v>
      </c>
      <c r="P1684" s="51">
        <v>375020</v>
      </c>
      <c r="Q1684" s="51">
        <v>375020</v>
      </c>
      <c r="R1684" s="51">
        <v>375020</v>
      </c>
      <c r="S1684" s="51">
        <v>375020</v>
      </c>
      <c r="T1684" s="51">
        <v>375020</v>
      </c>
    </row>
    <row r="1685" spans="1:20" s="10" customFormat="1" ht="65.099999999999994" customHeight="1" x14ac:dyDescent="0.3">
      <c r="A1685" s="13">
        <v>1630</v>
      </c>
      <c r="B1685" s="376"/>
      <c r="C1685" s="373"/>
      <c r="D1685" s="56" t="s">
        <v>700</v>
      </c>
      <c r="E1685" s="54" t="s">
        <v>44</v>
      </c>
      <c r="F1685" s="53" t="s">
        <v>775</v>
      </c>
      <c r="G1685" s="390"/>
      <c r="H1685" s="54" t="s">
        <v>44</v>
      </c>
      <c r="I1685" s="55"/>
      <c r="J1685" s="392"/>
      <c r="K1685" s="388"/>
      <c r="L1685" s="51">
        <v>1105810</v>
      </c>
      <c r="M1685" s="51">
        <v>1105810</v>
      </c>
      <c r="N1685" s="51">
        <v>1105810</v>
      </c>
      <c r="O1685" s="51">
        <v>1105810</v>
      </c>
      <c r="P1685" s="51">
        <v>1105810</v>
      </c>
      <c r="Q1685" s="51">
        <v>1105810</v>
      </c>
      <c r="R1685" s="51">
        <v>1105810</v>
      </c>
      <c r="S1685" s="51">
        <v>1105810</v>
      </c>
      <c r="T1685" s="51">
        <v>1105810</v>
      </c>
    </row>
    <row r="1686" spans="1:20" s="10" customFormat="1" ht="65.099999999999994" customHeight="1" x14ac:dyDescent="0.3">
      <c r="A1686" s="13">
        <v>1631</v>
      </c>
      <c r="B1686" s="376"/>
      <c r="C1686" s="373" t="s">
        <v>776</v>
      </c>
      <c r="D1686" s="56" t="s">
        <v>700</v>
      </c>
      <c r="E1686" s="55" t="s">
        <v>744</v>
      </c>
      <c r="F1686" s="53" t="s">
        <v>777</v>
      </c>
      <c r="G1686" s="390"/>
      <c r="H1686" s="54" t="s">
        <v>44</v>
      </c>
      <c r="I1686" s="55"/>
      <c r="J1686" s="392"/>
      <c r="K1686" s="388"/>
      <c r="L1686" s="51">
        <v>101350</v>
      </c>
      <c r="M1686" s="51">
        <v>101350</v>
      </c>
      <c r="N1686" s="51">
        <v>101350</v>
      </c>
      <c r="O1686" s="51">
        <v>101350</v>
      </c>
      <c r="P1686" s="51">
        <v>101350</v>
      </c>
      <c r="Q1686" s="51">
        <v>101350</v>
      </c>
      <c r="R1686" s="51">
        <v>101350</v>
      </c>
      <c r="S1686" s="51">
        <v>101350</v>
      </c>
      <c r="T1686" s="51">
        <v>101350</v>
      </c>
    </row>
    <row r="1687" spans="1:20" s="10" customFormat="1" ht="65.099999999999994" customHeight="1" x14ac:dyDescent="0.3">
      <c r="A1687" s="13">
        <v>1632</v>
      </c>
      <c r="B1687" s="376"/>
      <c r="C1687" s="373"/>
      <c r="D1687" s="56" t="s">
        <v>700</v>
      </c>
      <c r="E1687" s="54" t="s">
        <v>44</v>
      </c>
      <c r="F1687" s="53" t="s">
        <v>778</v>
      </c>
      <c r="G1687" s="390"/>
      <c r="H1687" s="54" t="s">
        <v>44</v>
      </c>
      <c r="I1687" s="55"/>
      <c r="J1687" s="392"/>
      <c r="K1687" s="388"/>
      <c r="L1687" s="51">
        <v>208270</v>
      </c>
      <c r="M1687" s="51">
        <v>208270</v>
      </c>
      <c r="N1687" s="51">
        <v>208270</v>
      </c>
      <c r="O1687" s="51">
        <v>208270</v>
      </c>
      <c r="P1687" s="51">
        <v>208270</v>
      </c>
      <c r="Q1687" s="51">
        <v>208270</v>
      </c>
      <c r="R1687" s="51">
        <v>208270</v>
      </c>
      <c r="S1687" s="51">
        <v>208270</v>
      </c>
      <c r="T1687" s="51">
        <v>208270</v>
      </c>
    </row>
    <row r="1688" spans="1:20" s="10" customFormat="1" ht="65.099999999999994" customHeight="1" x14ac:dyDescent="0.3">
      <c r="A1688" s="13">
        <v>1633</v>
      </c>
      <c r="B1688" s="376"/>
      <c r="C1688" s="373"/>
      <c r="D1688" s="56" t="s">
        <v>700</v>
      </c>
      <c r="E1688" s="54" t="s">
        <v>44</v>
      </c>
      <c r="F1688" s="53" t="s">
        <v>779</v>
      </c>
      <c r="G1688" s="390"/>
      <c r="H1688" s="54" t="s">
        <v>44</v>
      </c>
      <c r="I1688" s="55"/>
      <c r="J1688" s="392"/>
      <c r="K1688" s="388"/>
      <c r="L1688" s="51">
        <v>534260</v>
      </c>
      <c r="M1688" s="51">
        <v>534260</v>
      </c>
      <c r="N1688" s="51">
        <v>534260</v>
      </c>
      <c r="O1688" s="51">
        <v>534260</v>
      </c>
      <c r="P1688" s="51">
        <v>534260</v>
      </c>
      <c r="Q1688" s="51">
        <v>534260</v>
      </c>
      <c r="R1688" s="51">
        <v>534260</v>
      </c>
      <c r="S1688" s="51">
        <v>534260</v>
      </c>
      <c r="T1688" s="51">
        <v>534260</v>
      </c>
    </row>
    <row r="1689" spans="1:20" s="10" customFormat="1" ht="65.099999999999994" customHeight="1" x14ac:dyDescent="0.3">
      <c r="A1689" s="13">
        <v>1634</v>
      </c>
      <c r="B1689" s="376"/>
      <c r="C1689" s="373"/>
      <c r="D1689" s="56" t="s">
        <v>700</v>
      </c>
      <c r="E1689" s="54" t="s">
        <v>44</v>
      </c>
      <c r="F1689" s="53" t="s">
        <v>780</v>
      </c>
      <c r="G1689" s="390"/>
      <c r="H1689" s="54" t="s">
        <v>44</v>
      </c>
      <c r="I1689" s="55"/>
      <c r="J1689" s="392"/>
      <c r="K1689" s="388"/>
      <c r="L1689" s="51">
        <v>1980380</v>
      </c>
      <c r="M1689" s="51">
        <v>1980380</v>
      </c>
      <c r="N1689" s="51">
        <v>1980380</v>
      </c>
      <c r="O1689" s="51">
        <v>1980380</v>
      </c>
      <c r="P1689" s="51">
        <v>1980380</v>
      </c>
      <c r="Q1689" s="51">
        <v>1980380</v>
      </c>
      <c r="R1689" s="51">
        <v>1980380</v>
      </c>
      <c r="S1689" s="51">
        <v>1980380</v>
      </c>
      <c r="T1689" s="51">
        <v>1980380</v>
      </c>
    </row>
    <row r="1690" spans="1:20" s="10" customFormat="1" ht="65.099999999999994" customHeight="1" x14ac:dyDescent="0.3">
      <c r="A1690" s="13">
        <v>1635</v>
      </c>
      <c r="B1690" s="376"/>
      <c r="C1690" s="373" t="s">
        <v>781</v>
      </c>
      <c r="D1690" s="56" t="s">
        <v>700</v>
      </c>
      <c r="E1690" s="55" t="s">
        <v>724</v>
      </c>
      <c r="F1690" s="53" t="s">
        <v>782</v>
      </c>
      <c r="G1690" s="390"/>
      <c r="H1690" s="54" t="s">
        <v>44</v>
      </c>
      <c r="I1690" s="55"/>
      <c r="J1690" s="392"/>
      <c r="K1690" s="388"/>
      <c r="L1690" s="51">
        <v>89610</v>
      </c>
      <c r="M1690" s="51">
        <v>89610</v>
      </c>
      <c r="N1690" s="51">
        <v>89610</v>
      </c>
      <c r="O1690" s="51">
        <v>89610</v>
      </c>
      <c r="P1690" s="51">
        <v>89610</v>
      </c>
      <c r="Q1690" s="51">
        <v>89610</v>
      </c>
      <c r="R1690" s="51">
        <v>89610</v>
      </c>
      <c r="S1690" s="51">
        <v>89610</v>
      </c>
      <c r="T1690" s="51">
        <v>89610</v>
      </c>
    </row>
    <row r="1691" spans="1:20" s="10" customFormat="1" ht="65.099999999999994" customHeight="1" x14ac:dyDescent="0.3">
      <c r="A1691" s="13">
        <v>1636</v>
      </c>
      <c r="B1691" s="376"/>
      <c r="C1691" s="373"/>
      <c r="D1691" s="56" t="s">
        <v>700</v>
      </c>
      <c r="E1691" s="54" t="s">
        <v>44</v>
      </c>
      <c r="F1691" s="53" t="s">
        <v>783</v>
      </c>
      <c r="G1691" s="390"/>
      <c r="H1691" s="54" t="s">
        <v>44</v>
      </c>
      <c r="I1691" s="55"/>
      <c r="J1691" s="392"/>
      <c r="K1691" s="388"/>
      <c r="L1691" s="51">
        <v>250600</v>
      </c>
      <c r="M1691" s="51">
        <v>250600</v>
      </c>
      <c r="N1691" s="51">
        <v>250600</v>
      </c>
      <c r="O1691" s="51">
        <v>250600</v>
      </c>
      <c r="P1691" s="51">
        <v>250600</v>
      </c>
      <c r="Q1691" s="51">
        <v>250600</v>
      </c>
      <c r="R1691" s="51">
        <v>250600</v>
      </c>
      <c r="S1691" s="51">
        <v>250600</v>
      </c>
      <c r="T1691" s="51">
        <v>250600</v>
      </c>
    </row>
    <row r="1692" spans="1:20" s="10" customFormat="1" ht="65.099999999999994" customHeight="1" x14ac:dyDescent="0.3">
      <c r="A1692" s="13">
        <v>1637</v>
      </c>
      <c r="B1692" s="376"/>
      <c r="C1692" s="373"/>
      <c r="D1692" s="56" t="s">
        <v>700</v>
      </c>
      <c r="E1692" s="54" t="s">
        <v>44</v>
      </c>
      <c r="F1692" s="53" t="s">
        <v>784</v>
      </c>
      <c r="G1692" s="390"/>
      <c r="H1692" s="54" t="s">
        <v>44</v>
      </c>
      <c r="I1692" s="55"/>
      <c r="J1692" s="392"/>
      <c r="K1692" s="388"/>
      <c r="L1692" s="51">
        <v>628510</v>
      </c>
      <c r="M1692" s="51">
        <v>628510</v>
      </c>
      <c r="N1692" s="51">
        <v>628510</v>
      </c>
      <c r="O1692" s="51">
        <v>628510</v>
      </c>
      <c r="P1692" s="51">
        <v>628510</v>
      </c>
      <c r="Q1692" s="51">
        <v>628510</v>
      </c>
      <c r="R1692" s="51">
        <v>628510</v>
      </c>
      <c r="S1692" s="51">
        <v>628510</v>
      </c>
      <c r="T1692" s="51">
        <v>628510</v>
      </c>
    </row>
    <row r="1693" spans="1:20" s="10" customFormat="1" ht="65.099999999999994" customHeight="1" x14ac:dyDescent="0.3">
      <c r="A1693" s="13">
        <v>1638</v>
      </c>
      <c r="B1693" s="376"/>
      <c r="C1693" s="373"/>
      <c r="D1693" s="56" t="s">
        <v>700</v>
      </c>
      <c r="E1693" s="54" t="s">
        <v>44</v>
      </c>
      <c r="F1693" s="53" t="s">
        <v>785</v>
      </c>
      <c r="G1693" s="390"/>
      <c r="H1693" s="54" t="s">
        <v>44</v>
      </c>
      <c r="I1693" s="55"/>
      <c r="J1693" s="392"/>
      <c r="K1693" s="388"/>
      <c r="L1693" s="51">
        <v>3107510</v>
      </c>
      <c r="M1693" s="51">
        <v>3107510</v>
      </c>
      <c r="N1693" s="51">
        <v>3107510</v>
      </c>
      <c r="O1693" s="51">
        <v>3107510</v>
      </c>
      <c r="P1693" s="51">
        <v>3107510</v>
      </c>
      <c r="Q1693" s="51">
        <v>3107510</v>
      </c>
      <c r="R1693" s="51">
        <v>3107510</v>
      </c>
      <c r="S1693" s="51">
        <v>3107510</v>
      </c>
      <c r="T1693" s="51">
        <v>3107510</v>
      </c>
    </row>
    <row r="1694" spans="1:20" s="10" customFormat="1" ht="65.099999999999994" customHeight="1" x14ac:dyDescent="0.3">
      <c r="A1694" s="13">
        <v>1639</v>
      </c>
      <c r="B1694" s="376"/>
      <c r="C1694" s="55" t="s">
        <v>786</v>
      </c>
      <c r="D1694" s="56" t="s">
        <v>700</v>
      </c>
      <c r="E1694" s="55" t="s">
        <v>787</v>
      </c>
      <c r="F1694" s="53" t="s">
        <v>788</v>
      </c>
      <c r="G1694" s="390"/>
      <c r="H1694" s="54" t="s">
        <v>44</v>
      </c>
      <c r="I1694" s="55"/>
      <c r="J1694" s="392"/>
      <c r="K1694" s="388"/>
      <c r="L1694" s="51">
        <v>31920</v>
      </c>
      <c r="M1694" s="51">
        <v>31920</v>
      </c>
      <c r="N1694" s="51">
        <v>31920</v>
      </c>
      <c r="O1694" s="51">
        <v>31920</v>
      </c>
      <c r="P1694" s="51">
        <v>31920</v>
      </c>
      <c r="Q1694" s="51">
        <v>31920</v>
      </c>
      <c r="R1694" s="51">
        <v>31920</v>
      </c>
      <c r="S1694" s="51">
        <v>31920</v>
      </c>
      <c r="T1694" s="51">
        <v>31920</v>
      </c>
    </row>
    <row r="1695" spans="1:20" s="10" customFormat="1" ht="65.099999999999994" customHeight="1" x14ac:dyDescent="0.3">
      <c r="A1695" s="13">
        <v>1640</v>
      </c>
      <c r="B1695" s="376"/>
      <c r="C1695" s="54" t="s">
        <v>44</v>
      </c>
      <c r="D1695" s="56" t="s">
        <v>700</v>
      </c>
      <c r="E1695" s="54" t="s">
        <v>44</v>
      </c>
      <c r="F1695" s="53" t="s">
        <v>789</v>
      </c>
      <c r="G1695" s="390"/>
      <c r="H1695" s="54" t="s">
        <v>44</v>
      </c>
      <c r="I1695" s="55"/>
      <c r="J1695" s="392"/>
      <c r="K1695" s="388"/>
      <c r="L1695" s="51">
        <v>159160</v>
      </c>
      <c r="M1695" s="51">
        <v>159160</v>
      </c>
      <c r="N1695" s="51">
        <v>159160</v>
      </c>
      <c r="O1695" s="51">
        <v>159160</v>
      </c>
      <c r="P1695" s="51">
        <v>159160</v>
      </c>
      <c r="Q1695" s="51">
        <v>159160</v>
      </c>
      <c r="R1695" s="51">
        <v>159160</v>
      </c>
      <c r="S1695" s="51">
        <v>159160</v>
      </c>
      <c r="T1695" s="51">
        <v>159160</v>
      </c>
    </row>
    <row r="1696" spans="1:20" s="10" customFormat="1" ht="65.099999999999994" customHeight="1" x14ac:dyDescent="0.3">
      <c r="A1696" s="13">
        <v>1641</v>
      </c>
      <c r="B1696" s="376"/>
      <c r="C1696" s="373" t="s">
        <v>790</v>
      </c>
      <c r="D1696" s="56" t="s">
        <v>700</v>
      </c>
      <c r="E1696" s="55" t="s">
        <v>744</v>
      </c>
      <c r="F1696" s="53" t="s">
        <v>791</v>
      </c>
      <c r="G1696" s="390"/>
      <c r="H1696" s="54" t="s">
        <v>44</v>
      </c>
      <c r="I1696" s="55"/>
      <c r="J1696" s="392"/>
      <c r="K1696" s="388"/>
      <c r="L1696" s="51">
        <v>52430</v>
      </c>
      <c r="M1696" s="51">
        <v>52430</v>
      </c>
      <c r="N1696" s="51">
        <v>52430</v>
      </c>
      <c r="O1696" s="51">
        <v>52430</v>
      </c>
      <c r="P1696" s="51">
        <v>52430</v>
      </c>
      <c r="Q1696" s="51">
        <v>52430</v>
      </c>
      <c r="R1696" s="51">
        <v>52430</v>
      </c>
      <c r="S1696" s="51">
        <v>52430</v>
      </c>
      <c r="T1696" s="51">
        <v>52430</v>
      </c>
    </row>
    <row r="1697" spans="1:20" s="10" customFormat="1" ht="65.099999999999994" customHeight="1" x14ac:dyDescent="0.3">
      <c r="A1697" s="13">
        <v>1642</v>
      </c>
      <c r="B1697" s="376"/>
      <c r="C1697" s="373"/>
      <c r="D1697" s="56" t="s">
        <v>700</v>
      </c>
      <c r="E1697" s="54" t="s">
        <v>44</v>
      </c>
      <c r="F1697" s="53" t="s">
        <v>792</v>
      </c>
      <c r="G1697" s="390"/>
      <c r="H1697" s="54" t="s">
        <v>44</v>
      </c>
      <c r="I1697" s="55"/>
      <c r="J1697" s="392"/>
      <c r="K1697" s="388"/>
      <c r="L1697" s="51">
        <v>105370</v>
      </c>
      <c r="M1697" s="51">
        <v>105370</v>
      </c>
      <c r="N1697" s="51">
        <v>105370</v>
      </c>
      <c r="O1697" s="51">
        <v>105370</v>
      </c>
      <c r="P1697" s="51">
        <v>105370</v>
      </c>
      <c r="Q1697" s="51">
        <v>105370</v>
      </c>
      <c r="R1697" s="51">
        <v>105370</v>
      </c>
      <c r="S1697" s="51">
        <v>105370</v>
      </c>
      <c r="T1697" s="51">
        <v>105370</v>
      </c>
    </row>
    <row r="1698" spans="1:20" s="10" customFormat="1" ht="65.099999999999994" customHeight="1" x14ac:dyDescent="0.3">
      <c r="A1698" s="13">
        <v>1643</v>
      </c>
      <c r="B1698" s="376"/>
      <c r="C1698" s="373"/>
      <c r="D1698" s="56" t="s">
        <v>700</v>
      </c>
      <c r="E1698" s="54" t="s">
        <v>44</v>
      </c>
      <c r="F1698" s="53" t="s">
        <v>793</v>
      </c>
      <c r="G1698" s="390"/>
      <c r="H1698" s="54" t="s">
        <v>44</v>
      </c>
      <c r="I1698" s="55"/>
      <c r="J1698" s="392"/>
      <c r="K1698" s="388"/>
      <c r="L1698" s="51">
        <v>283560</v>
      </c>
      <c r="M1698" s="51">
        <v>283560</v>
      </c>
      <c r="N1698" s="51">
        <v>283560</v>
      </c>
      <c r="O1698" s="51">
        <v>283560</v>
      </c>
      <c r="P1698" s="51">
        <v>283560</v>
      </c>
      <c r="Q1698" s="51">
        <v>283560</v>
      </c>
      <c r="R1698" s="51">
        <v>283560</v>
      </c>
      <c r="S1698" s="51">
        <v>283560</v>
      </c>
      <c r="T1698" s="51">
        <v>283560</v>
      </c>
    </row>
    <row r="1699" spans="1:20" s="10" customFormat="1" ht="65.099999999999994" customHeight="1" x14ac:dyDescent="0.3">
      <c r="A1699" s="13">
        <v>1644</v>
      </c>
      <c r="B1699" s="376"/>
      <c r="C1699" s="373" t="s">
        <v>1275</v>
      </c>
      <c r="D1699" s="56" t="s">
        <v>700</v>
      </c>
      <c r="E1699" s="55" t="s">
        <v>744</v>
      </c>
      <c r="F1699" s="53" t="s">
        <v>794</v>
      </c>
      <c r="G1699" s="390"/>
      <c r="H1699" s="54" t="s">
        <v>44</v>
      </c>
      <c r="I1699" s="55"/>
      <c r="J1699" s="392"/>
      <c r="K1699" s="388"/>
      <c r="L1699" s="51">
        <v>19370</v>
      </c>
      <c r="M1699" s="51">
        <v>19370</v>
      </c>
      <c r="N1699" s="51">
        <v>19370</v>
      </c>
      <c r="O1699" s="51">
        <v>19370</v>
      </c>
      <c r="P1699" s="51">
        <v>19370</v>
      </c>
      <c r="Q1699" s="51">
        <v>19370</v>
      </c>
      <c r="R1699" s="51">
        <v>19370</v>
      </c>
      <c r="S1699" s="51">
        <v>19370</v>
      </c>
      <c r="T1699" s="51">
        <v>19370</v>
      </c>
    </row>
    <row r="1700" spans="1:20" s="10" customFormat="1" ht="65.099999999999994" customHeight="1" x14ac:dyDescent="0.3">
      <c r="A1700" s="13">
        <v>1645</v>
      </c>
      <c r="B1700" s="376"/>
      <c r="C1700" s="373"/>
      <c r="D1700" s="56" t="s">
        <v>700</v>
      </c>
      <c r="E1700" s="54" t="s">
        <v>44</v>
      </c>
      <c r="F1700" s="53" t="s">
        <v>795</v>
      </c>
      <c r="G1700" s="390"/>
      <c r="H1700" s="54" t="s">
        <v>44</v>
      </c>
      <c r="I1700" s="55"/>
      <c r="J1700" s="392"/>
      <c r="K1700" s="388"/>
      <c r="L1700" s="51">
        <v>104750</v>
      </c>
      <c r="M1700" s="51">
        <v>104750</v>
      </c>
      <c r="N1700" s="51">
        <v>104750</v>
      </c>
      <c r="O1700" s="51">
        <v>104750</v>
      </c>
      <c r="P1700" s="51">
        <v>104750</v>
      </c>
      <c r="Q1700" s="51">
        <v>104750</v>
      </c>
      <c r="R1700" s="51">
        <v>104750</v>
      </c>
      <c r="S1700" s="51">
        <v>104750</v>
      </c>
      <c r="T1700" s="51">
        <v>104750</v>
      </c>
    </row>
    <row r="1701" spans="1:20" s="10" customFormat="1" ht="65.099999999999994" customHeight="1" x14ac:dyDescent="0.3">
      <c r="A1701" s="13">
        <v>1646</v>
      </c>
      <c r="B1701" s="376"/>
      <c r="C1701" s="373"/>
      <c r="D1701" s="56" t="s">
        <v>700</v>
      </c>
      <c r="E1701" s="54" t="s">
        <v>44</v>
      </c>
      <c r="F1701" s="53" t="s">
        <v>796</v>
      </c>
      <c r="G1701" s="390"/>
      <c r="H1701" s="54" t="s">
        <v>44</v>
      </c>
      <c r="I1701" s="55"/>
      <c r="J1701" s="392"/>
      <c r="K1701" s="388"/>
      <c r="L1701" s="51">
        <v>299940</v>
      </c>
      <c r="M1701" s="51">
        <v>299940</v>
      </c>
      <c r="N1701" s="51">
        <v>299940</v>
      </c>
      <c r="O1701" s="51">
        <v>299940</v>
      </c>
      <c r="P1701" s="51">
        <v>299940</v>
      </c>
      <c r="Q1701" s="51">
        <v>299940</v>
      </c>
      <c r="R1701" s="51">
        <v>299940</v>
      </c>
      <c r="S1701" s="51">
        <v>299940</v>
      </c>
      <c r="T1701" s="51">
        <v>299940</v>
      </c>
    </row>
    <row r="1702" spans="1:20" s="10" customFormat="1" ht="65.099999999999994" customHeight="1" x14ac:dyDescent="0.3">
      <c r="A1702" s="13">
        <v>1647</v>
      </c>
      <c r="B1702" s="376"/>
      <c r="C1702" s="373"/>
      <c r="D1702" s="56" t="s">
        <v>700</v>
      </c>
      <c r="E1702" s="54" t="s">
        <v>44</v>
      </c>
      <c r="F1702" s="53" t="s">
        <v>797</v>
      </c>
      <c r="G1702" s="390"/>
      <c r="H1702" s="54" t="s">
        <v>44</v>
      </c>
      <c r="I1702" s="55"/>
      <c r="J1702" s="392"/>
      <c r="K1702" s="388"/>
      <c r="L1702" s="51">
        <v>368530</v>
      </c>
      <c r="M1702" s="51">
        <v>368530</v>
      </c>
      <c r="N1702" s="51">
        <v>368530</v>
      </c>
      <c r="O1702" s="51">
        <v>368530</v>
      </c>
      <c r="P1702" s="51">
        <v>368530</v>
      </c>
      <c r="Q1702" s="51">
        <v>368530</v>
      </c>
      <c r="R1702" s="51">
        <v>368530</v>
      </c>
      <c r="S1702" s="51">
        <v>368530</v>
      </c>
      <c r="T1702" s="51">
        <v>368530</v>
      </c>
    </row>
    <row r="1703" spans="1:20" s="10" customFormat="1" ht="65.099999999999994" customHeight="1" x14ac:dyDescent="0.3">
      <c r="A1703" s="13">
        <v>1648</v>
      </c>
      <c r="B1703" s="376"/>
      <c r="C1703" s="373" t="s">
        <v>1274</v>
      </c>
      <c r="D1703" s="56" t="s">
        <v>700</v>
      </c>
      <c r="E1703" s="55" t="s">
        <v>744</v>
      </c>
      <c r="F1703" s="53" t="s">
        <v>798</v>
      </c>
      <c r="G1703" s="390"/>
      <c r="H1703" s="54" t="s">
        <v>44</v>
      </c>
      <c r="I1703" s="55"/>
      <c r="J1703" s="392"/>
      <c r="K1703" s="388"/>
      <c r="L1703" s="51">
        <v>36670</v>
      </c>
      <c r="M1703" s="51">
        <v>36670</v>
      </c>
      <c r="N1703" s="51">
        <v>36670</v>
      </c>
      <c r="O1703" s="51">
        <v>36670</v>
      </c>
      <c r="P1703" s="51">
        <v>36670</v>
      </c>
      <c r="Q1703" s="51">
        <v>36670</v>
      </c>
      <c r="R1703" s="51">
        <v>36670</v>
      </c>
      <c r="S1703" s="51">
        <v>36670</v>
      </c>
      <c r="T1703" s="51">
        <v>36670</v>
      </c>
    </row>
    <row r="1704" spans="1:20" s="10" customFormat="1" ht="65.099999999999994" customHeight="1" x14ac:dyDescent="0.3">
      <c r="A1704" s="13">
        <v>1649</v>
      </c>
      <c r="B1704" s="376"/>
      <c r="C1704" s="373"/>
      <c r="D1704" s="56" t="s">
        <v>700</v>
      </c>
      <c r="E1704" s="54" t="s">
        <v>44</v>
      </c>
      <c r="F1704" s="53" t="s">
        <v>799</v>
      </c>
      <c r="G1704" s="390"/>
      <c r="H1704" s="54" t="s">
        <v>44</v>
      </c>
      <c r="I1704" s="55"/>
      <c r="J1704" s="392"/>
      <c r="K1704" s="388"/>
      <c r="L1704" s="51">
        <v>102790</v>
      </c>
      <c r="M1704" s="51">
        <v>102790</v>
      </c>
      <c r="N1704" s="51">
        <v>102790</v>
      </c>
      <c r="O1704" s="51">
        <v>102790</v>
      </c>
      <c r="P1704" s="51">
        <v>102790</v>
      </c>
      <c r="Q1704" s="51">
        <v>102790</v>
      </c>
      <c r="R1704" s="51">
        <v>102790</v>
      </c>
      <c r="S1704" s="51">
        <v>102790</v>
      </c>
      <c r="T1704" s="51">
        <v>102790</v>
      </c>
    </row>
    <row r="1705" spans="1:20" s="10" customFormat="1" ht="65.099999999999994" customHeight="1" x14ac:dyDescent="0.3">
      <c r="A1705" s="13">
        <v>1650</v>
      </c>
      <c r="B1705" s="376"/>
      <c r="C1705" s="373"/>
      <c r="D1705" s="56" t="s">
        <v>700</v>
      </c>
      <c r="E1705" s="54" t="s">
        <v>44</v>
      </c>
      <c r="F1705" s="53" t="s">
        <v>800</v>
      </c>
      <c r="G1705" s="390"/>
      <c r="H1705" s="54" t="s">
        <v>44</v>
      </c>
      <c r="I1705" s="55"/>
      <c r="J1705" s="392"/>
      <c r="K1705" s="388"/>
      <c r="L1705" s="51">
        <v>325270</v>
      </c>
      <c r="M1705" s="51">
        <v>325270</v>
      </c>
      <c r="N1705" s="51">
        <v>325270</v>
      </c>
      <c r="O1705" s="51">
        <v>325270</v>
      </c>
      <c r="P1705" s="51">
        <v>325270</v>
      </c>
      <c r="Q1705" s="51">
        <v>325270</v>
      </c>
      <c r="R1705" s="51">
        <v>325270</v>
      </c>
      <c r="S1705" s="51">
        <v>325270</v>
      </c>
      <c r="T1705" s="51">
        <v>325270</v>
      </c>
    </row>
    <row r="1706" spans="1:20" s="10" customFormat="1" ht="65.099999999999994" customHeight="1" x14ac:dyDescent="0.3">
      <c r="A1706" s="13">
        <v>1651</v>
      </c>
      <c r="B1706" s="376"/>
      <c r="C1706" s="373" t="s">
        <v>801</v>
      </c>
      <c r="D1706" s="56" t="s">
        <v>700</v>
      </c>
      <c r="E1706" s="55" t="s">
        <v>802</v>
      </c>
      <c r="F1706" s="53" t="s">
        <v>803</v>
      </c>
      <c r="G1706" s="390"/>
      <c r="H1706" s="54" t="s">
        <v>44</v>
      </c>
      <c r="I1706" s="55"/>
      <c r="J1706" s="392"/>
      <c r="K1706" s="388"/>
      <c r="L1706" s="51">
        <v>376980</v>
      </c>
      <c r="M1706" s="51">
        <v>376980</v>
      </c>
      <c r="N1706" s="51">
        <v>376980</v>
      </c>
      <c r="O1706" s="51">
        <v>376980</v>
      </c>
      <c r="P1706" s="51">
        <v>376980</v>
      </c>
      <c r="Q1706" s="51">
        <v>376980</v>
      </c>
      <c r="R1706" s="51">
        <v>376980</v>
      </c>
      <c r="S1706" s="51">
        <v>376980</v>
      </c>
      <c r="T1706" s="51">
        <v>376980</v>
      </c>
    </row>
    <row r="1707" spans="1:20" s="10" customFormat="1" ht="96" customHeight="1" x14ac:dyDescent="0.3">
      <c r="A1707" s="13">
        <v>1652</v>
      </c>
      <c r="B1707" s="376"/>
      <c r="C1707" s="373"/>
      <c r="D1707" s="56" t="s">
        <v>700</v>
      </c>
      <c r="E1707" s="54" t="s">
        <v>44</v>
      </c>
      <c r="F1707" s="53" t="s">
        <v>804</v>
      </c>
      <c r="G1707" s="390"/>
      <c r="H1707" s="54" t="s">
        <v>44</v>
      </c>
      <c r="I1707" s="55"/>
      <c r="J1707" s="392"/>
      <c r="K1707" s="388"/>
      <c r="L1707" s="51">
        <v>886930</v>
      </c>
      <c r="M1707" s="51">
        <v>886930</v>
      </c>
      <c r="N1707" s="51">
        <v>886930</v>
      </c>
      <c r="O1707" s="51">
        <v>886930</v>
      </c>
      <c r="P1707" s="51">
        <v>886930</v>
      </c>
      <c r="Q1707" s="51">
        <v>886930</v>
      </c>
      <c r="R1707" s="51">
        <v>886930</v>
      </c>
      <c r="S1707" s="51">
        <v>886930</v>
      </c>
      <c r="T1707" s="51">
        <v>886930</v>
      </c>
    </row>
    <row r="1708" spans="1:20" s="10" customFormat="1" ht="205.5" customHeight="1" x14ac:dyDescent="0.3">
      <c r="A1708" s="13">
        <v>1653</v>
      </c>
      <c r="B1708" s="376"/>
      <c r="C1708" s="55" t="s">
        <v>805</v>
      </c>
      <c r="D1708" s="56" t="s">
        <v>700</v>
      </c>
      <c r="E1708" s="55" t="s">
        <v>806</v>
      </c>
      <c r="F1708" s="53" t="s">
        <v>807</v>
      </c>
      <c r="G1708" s="390"/>
      <c r="H1708" s="54" t="s">
        <v>44</v>
      </c>
      <c r="I1708" s="55"/>
      <c r="J1708" s="392"/>
      <c r="K1708" s="388"/>
      <c r="L1708" s="51">
        <v>941730</v>
      </c>
      <c r="M1708" s="51">
        <v>941730</v>
      </c>
      <c r="N1708" s="51">
        <v>941730</v>
      </c>
      <c r="O1708" s="51">
        <v>941730</v>
      </c>
      <c r="P1708" s="51">
        <v>941730</v>
      </c>
      <c r="Q1708" s="51">
        <v>941730</v>
      </c>
      <c r="R1708" s="51">
        <v>941730</v>
      </c>
      <c r="S1708" s="51">
        <v>941730</v>
      </c>
      <c r="T1708" s="51">
        <v>941730</v>
      </c>
    </row>
    <row r="1709" spans="1:20" s="10" customFormat="1" ht="65.099999999999994" customHeight="1" x14ac:dyDescent="0.3">
      <c r="A1709" s="13">
        <v>1654</v>
      </c>
      <c r="B1709" s="376"/>
      <c r="C1709" s="373" t="s">
        <v>808</v>
      </c>
      <c r="D1709" s="56" t="s">
        <v>700</v>
      </c>
      <c r="E1709" s="55" t="s">
        <v>809</v>
      </c>
      <c r="F1709" s="53" t="s">
        <v>810</v>
      </c>
      <c r="G1709" s="390"/>
      <c r="H1709" s="54" t="s">
        <v>44</v>
      </c>
      <c r="I1709" s="55"/>
      <c r="J1709" s="392"/>
      <c r="K1709" s="388"/>
      <c r="L1709" s="51">
        <v>7310</v>
      </c>
      <c r="M1709" s="51">
        <v>7310</v>
      </c>
      <c r="N1709" s="51">
        <v>7310</v>
      </c>
      <c r="O1709" s="51">
        <v>7310</v>
      </c>
      <c r="P1709" s="51">
        <v>7310</v>
      </c>
      <c r="Q1709" s="51">
        <v>7310</v>
      </c>
      <c r="R1709" s="51">
        <v>7310</v>
      </c>
      <c r="S1709" s="51">
        <v>7310</v>
      </c>
      <c r="T1709" s="51">
        <v>7310</v>
      </c>
    </row>
    <row r="1710" spans="1:20" s="10" customFormat="1" ht="65.099999999999994" customHeight="1" x14ac:dyDescent="0.3">
      <c r="A1710" s="13">
        <v>1655</v>
      </c>
      <c r="B1710" s="376"/>
      <c r="C1710" s="373"/>
      <c r="D1710" s="56" t="s">
        <v>700</v>
      </c>
      <c r="E1710" s="54" t="s">
        <v>44</v>
      </c>
      <c r="F1710" s="53" t="s">
        <v>811</v>
      </c>
      <c r="G1710" s="390"/>
      <c r="H1710" s="54" t="s">
        <v>44</v>
      </c>
      <c r="I1710" s="55"/>
      <c r="J1710" s="392"/>
      <c r="K1710" s="388"/>
      <c r="L1710" s="51">
        <v>13420</v>
      </c>
      <c r="M1710" s="51">
        <v>13420</v>
      </c>
      <c r="N1710" s="51">
        <v>13420</v>
      </c>
      <c r="O1710" s="51">
        <v>13420</v>
      </c>
      <c r="P1710" s="51">
        <v>13420</v>
      </c>
      <c r="Q1710" s="51">
        <v>13420</v>
      </c>
      <c r="R1710" s="51">
        <v>13420</v>
      </c>
      <c r="S1710" s="51">
        <v>13420</v>
      </c>
      <c r="T1710" s="51">
        <v>13420</v>
      </c>
    </row>
    <row r="1711" spans="1:20" s="10" customFormat="1" ht="65.099999999999994" customHeight="1" x14ac:dyDescent="0.3">
      <c r="A1711" s="13">
        <v>1656</v>
      </c>
      <c r="B1711" s="376"/>
      <c r="C1711" s="373"/>
      <c r="D1711" s="56" t="s">
        <v>700</v>
      </c>
      <c r="E1711" s="54" t="s">
        <v>44</v>
      </c>
      <c r="F1711" s="53" t="s">
        <v>812</v>
      </c>
      <c r="G1711" s="390"/>
      <c r="H1711" s="54" t="s">
        <v>44</v>
      </c>
      <c r="I1711" s="55"/>
      <c r="J1711" s="392"/>
      <c r="K1711" s="388"/>
      <c r="L1711" s="51">
        <v>41870</v>
      </c>
      <c r="M1711" s="51">
        <v>41870</v>
      </c>
      <c r="N1711" s="51">
        <v>41870</v>
      </c>
      <c r="O1711" s="51">
        <v>41870</v>
      </c>
      <c r="P1711" s="51">
        <v>41870</v>
      </c>
      <c r="Q1711" s="51">
        <v>41870</v>
      </c>
      <c r="R1711" s="51">
        <v>41870</v>
      </c>
      <c r="S1711" s="51">
        <v>41870</v>
      </c>
      <c r="T1711" s="51">
        <v>41870</v>
      </c>
    </row>
    <row r="1712" spans="1:20" s="10" customFormat="1" ht="65.099999999999994" customHeight="1" x14ac:dyDescent="0.3">
      <c r="A1712" s="13">
        <v>1657</v>
      </c>
      <c r="B1712" s="376"/>
      <c r="C1712" s="373"/>
      <c r="D1712" s="56" t="s">
        <v>700</v>
      </c>
      <c r="E1712" s="54" t="s">
        <v>44</v>
      </c>
      <c r="F1712" s="53" t="s">
        <v>813</v>
      </c>
      <c r="G1712" s="390"/>
      <c r="H1712" s="54" t="s">
        <v>44</v>
      </c>
      <c r="I1712" s="55"/>
      <c r="J1712" s="392"/>
      <c r="K1712" s="388"/>
      <c r="L1712" s="51">
        <v>166420</v>
      </c>
      <c r="M1712" s="51">
        <v>166420</v>
      </c>
      <c r="N1712" s="51">
        <v>166420</v>
      </c>
      <c r="O1712" s="51">
        <v>166420</v>
      </c>
      <c r="P1712" s="51">
        <v>166420</v>
      </c>
      <c r="Q1712" s="51">
        <v>166420</v>
      </c>
      <c r="R1712" s="51">
        <v>166420</v>
      </c>
      <c r="S1712" s="51">
        <v>166420</v>
      </c>
      <c r="T1712" s="51">
        <v>166420</v>
      </c>
    </row>
    <row r="1713" spans="1:20" s="10" customFormat="1" ht="65.099999999999994" customHeight="1" x14ac:dyDescent="0.3">
      <c r="A1713" s="13">
        <v>1658</v>
      </c>
      <c r="B1713" s="376"/>
      <c r="C1713" s="55" t="s">
        <v>814</v>
      </c>
      <c r="D1713" s="56" t="s">
        <v>700</v>
      </c>
      <c r="E1713" s="55" t="s">
        <v>657</v>
      </c>
      <c r="F1713" s="53" t="s">
        <v>815</v>
      </c>
      <c r="G1713" s="390"/>
      <c r="H1713" s="54" t="s">
        <v>44</v>
      </c>
      <c r="I1713" s="55"/>
      <c r="J1713" s="392"/>
      <c r="K1713" s="388"/>
      <c r="L1713" s="51">
        <v>17600</v>
      </c>
      <c r="M1713" s="51">
        <v>17600</v>
      </c>
      <c r="N1713" s="51">
        <v>17600</v>
      </c>
      <c r="O1713" s="51">
        <v>17600</v>
      </c>
      <c r="P1713" s="51">
        <v>17600</v>
      </c>
      <c r="Q1713" s="51">
        <v>17600</v>
      </c>
      <c r="R1713" s="51">
        <v>17600</v>
      </c>
      <c r="S1713" s="51">
        <v>17600</v>
      </c>
      <c r="T1713" s="51">
        <v>17600</v>
      </c>
    </row>
    <row r="1714" spans="1:20" s="10" customFormat="1" ht="65.099999999999994" customHeight="1" x14ac:dyDescent="0.3">
      <c r="A1714" s="13">
        <v>1659</v>
      </c>
      <c r="B1714" s="376"/>
      <c r="C1714" s="54" t="s">
        <v>44</v>
      </c>
      <c r="D1714" s="56" t="s">
        <v>700</v>
      </c>
      <c r="E1714" s="54" t="s">
        <v>44</v>
      </c>
      <c r="F1714" s="53" t="s">
        <v>816</v>
      </c>
      <c r="G1714" s="390"/>
      <c r="H1714" s="54" t="s">
        <v>44</v>
      </c>
      <c r="I1714" s="55"/>
      <c r="J1714" s="392"/>
      <c r="K1714" s="388"/>
      <c r="L1714" s="51">
        <v>34090</v>
      </c>
      <c r="M1714" s="51">
        <v>34090</v>
      </c>
      <c r="N1714" s="51">
        <v>34090</v>
      </c>
      <c r="O1714" s="51">
        <v>34090</v>
      </c>
      <c r="P1714" s="51">
        <v>34090</v>
      </c>
      <c r="Q1714" s="51">
        <v>34090</v>
      </c>
      <c r="R1714" s="51">
        <v>34090</v>
      </c>
      <c r="S1714" s="51">
        <v>34090</v>
      </c>
      <c r="T1714" s="51">
        <v>34090</v>
      </c>
    </row>
    <row r="1715" spans="1:20" s="10" customFormat="1" ht="65.099999999999994" customHeight="1" x14ac:dyDescent="0.3">
      <c r="A1715" s="13">
        <v>1660</v>
      </c>
      <c r="B1715" s="376"/>
      <c r="C1715" s="54" t="s">
        <v>44</v>
      </c>
      <c r="D1715" s="56" t="s">
        <v>700</v>
      </c>
      <c r="E1715" s="54" t="s">
        <v>44</v>
      </c>
      <c r="F1715" s="53" t="s">
        <v>817</v>
      </c>
      <c r="G1715" s="390"/>
      <c r="H1715" s="54" t="s">
        <v>44</v>
      </c>
      <c r="I1715" s="55"/>
      <c r="J1715" s="392"/>
      <c r="K1715" s="388"/>
      <c r="L1715" s="51">
        <v>84870</v>
      </c>
      <c r="M1715" s="51">
        <v>84870</v>
      </c>
      <c r="N1715" s="51">
        <v>84870</v>
      </c>
      <c r="O1715" s="51">
        <v>84870</v>
      </c>
      <c r="P1715" s="51">
        <v>84870</v>
      </c>
      <c r="Q1715" s="51">
        <v>84870</v>
      </c>
      <c r="R1715" s="51">
        <v>84870</v>
      </c>
      <c r="S1715" s="51">
        <v>84870</v>
      </c>
      <c r="T1715" s="51">
        <v>84870</v>
      </c>
    </row>
    <row r="1716" spans="1:20" s="10" customFormat="1" ht="124.5" customHeight="1" x14ac:dyDescent="0.3">
      <c r="A1716" s="13">
        <v>1661</v>
      </c>
      <c r="B1716" s="376"/>
      <c r="C1716" s="55" t="s">
        <v>818</v>
      </c>
      <c r="D1716" s="56" t="s">
        <v>700</v>
      </c>
      <c r="E1716" s="55" t="s">
        <v>679</v>
      </c>
      <c r="F1716" s="53" t="s">
        <v>819</v>
      </c>
      <c r="G1716" s="390"/>
      <c r="H1716" s="54" t="s">
        <v>44</v>
      </c>
      <c r="I1716" s="55"/>
      <c r="J1716" s="392"/>
      <c r="K1716" s="388"/>
      <c r="L1716" s="51">
        <v>40920</v>
      </c>
      <c r="M1716" s="51">
        <v>40920</v>
      </c>
      <c r="N1716" s="51">
        <v>40920</v>
      </c>
      <c r="O1716" s="51">
        <v>40920</v>
      </c>
      <c r="P1716" s="51">
        <v>40920</v>
      </c>
      <c r="Q1716" s="51">
        <v>40920</v>
      </c>
      <c r="R1716" s="51">
        <v>40920</v>
      </c>
      <c r="S1716" s="51">
        <v>40920</v>
      </c>
      <c r="T1716" s="51">
        <v>40920</v>
      </c>
    </row>
    <row r="1717" spans="1:20" s="26" customFormat="1" ht="81.75" customHeight="1" x14ac:dyDescent="0.3">
      <c r="A1717" s="13">
        <v>1662</v>
      </c>
      <c r="B1717" s="376"/>
      <c r="C1717" s="60" t="s">
        <v>2695</v>
      </c>
      <c r="D1717" s="60" t="s">
        <v>570</v>
      </c>
      <c r="E1717" s="377" t="s">
        <v>2696</v>
      </c>
      <c r="F1717" s="60"/>
      <c r="G1717" s="429" t="s">
        <v>2709</v>
      </c>
      <c r="H1717" s="430" t="s">
        <v>17</v>
      </c>
      <c r="I1717" s="60"/>
      <c r="J1717" s="430" t="s">
        <v>2525</v>
      </c>
      <c r="K1717" s="60"/>
      <c r="L1717" s="28">
        <v>7945</v>
      </c>
      <c r="M1717" s="51">
        <v>7945</v>
      </c>
      <c r="N1717" s="51">
        <v>7945</v>
      </c>
      <c r="O1717" s="51">
        <v>7945</v>
      </c>
      <c r="P1717" s="51">
        <v>7945</v>
      </c>
      <c r="Q1717" s="51">
        <v>7945</v>
      </c>
      <c r="R1717" s="51">
        <v>7945</v>
      </c>
      <c r="S1717" s="51">
        <v>7945</v>
      </c>
      <c r="T1717" s="51">
        <v>7945</v>
      </c>
    </row>
    <row r="1718" spans="1:20" s="26" customFormat="1" ht="81.75" customHeight="1" x14ac:dyDescent="0.3">
      <c r="A1718" s="13">
        <v>1663</v>
      </c>
      <c r="B1718" s="376"/>
      <c r="C1718" s="60" t="s">
        <v>2697</v>
      </c>
      <c r="D1718" s="60" t="s">
        <v>570</v>
      </c>
      <c r="E1718" s="377"/>
      <c r="F1718" s="60"/>
      <c r="G1718" s="429"/>
      <c r="H1718" s="430"/>
      <c r="I1718" s="60"/>
      <c r="J1718" s="430"/>
      <c r="K1718" s="60"/>
      <c r="L1718" s="28">
        <v>10822</v>
      </c>
      <c r="M1718" s="51">
        <v>10822</v>
      </c>
      <c r="N1718" s="51">
        <v>10822</v>
      </c>
      <c r="O1718" s="51">
        <v>10822</v>
      </c>
      <c r="P1718" s="51">
        <v>10822</v>
      </c>
      <c r="Q1718" s="51">
        <v>10822</v>
      </c>
      <c r="R1718" s="51">
        <v>10822</v>
      </c>
      <c r="S1718" s="51">
        <v>10822</v>
      </c>
      <c r="T1718" s="51">
        <v>10822</v>
      </c>
    </row>
    <row r="1719" spans="1:20" s="26" customFormat="1" ht="81.75" customHeight="1" x14ac:dyDescent="0.3">
      <c r="A1719" s="13">
        <v>1664</v>
      </c>
      <c r="B1719" s="376"/>
      <c r="C1719" s="60" t="s">
        <v>2698</v>
      </c>
      <c r="D1719" s="60" t="s">
        <v>570</v>
      </c>
      <c r="E1719" s="377"/>
      <c r="F1719" s="60"/>
      <c r="G1719" s="429"/>
      <c r="H1719" s="430"/>
      <c r="I1719" s="60"/>
      <c r="J1719" s="430"/>
      <c r="K1719" s="60"/>
      <c r="L1719" s="28">
        <v>15753</v>
      </c>
      <c r="M1719" s="51">
        <v>15753</v>
      </c>
      <c r="N1719" s="51">
        <v>15753</v>
      </c>
      <c r="O1719" s="51">
        <v>15753</v>
      </c>
      <c r="P1719" s="51">
        <v>15753</v>
      </c>
      <c r="Q1719" s="51">
        <v>15753</v>
      </c>
      <c r="R1719" s="51">
        <v>15753</v>
      </c>
      <c r="S1719" s="51">
        <v>15753</v>
      </c>
      <c r="T1719" s="51">
        <v>15753</v>
      </c>
    </row>
    <row r="1720" spans="1:20" s="26" customFormat="1" ht="81.75" customHeight="1" x14ac:dyDescent="0.3">
      <c r="A1720" s="13">
        <v>1665</v>
      </c>
      <c r="B1720" s="376"/>
      <c r="C1720" s="60" t="s">
        <v>2699</v>
      </c>
      <c r="D1720" s="60" t="s">
        <v>570</v>
      </c>
      <c r="E1720" s="377"/>
      <c r="F1720" s="60"/>
      <c r="G1720" s="429"/>
      <c r="H1720" s="430"/>
      <c r="I1720" s="60"/>
      <c r="J1720" s="430"/>
      <c r="K1720" s="60"/>
      <c r="L1720" s="28">
        <v>26712</v>
      </c>
      <c r="M1720" s="51">
        <v>26712</v>
      </c>
      <c r="N1720" s="51">
        <v>26712</v>
      </c>
      <c r="O1720" s="51">
        <v>26712</v>
      </c>
      <c r="P1720" s="51">
        <v>26712</v>
      </c>
      <c r="Q1720" s="51">
        <v>26712</v>
      </c>
      <c r="R1720" s="51">
        <v>26712</v>
      </c>
      <c r="S1720" s="51">
        <v>26712</v>
      </c>
      <c r="T1720" s="51">
        <v>26712</v>
      </c>
    </row>
    <row r="1721" spans="1:20" s="26" customFormat="1" ht="81.75" customHeight="1" x14ac:dyDescent="0.3">
      <c r="A1721" s="13">
        <v>1666</v>
      </c>
      <c r="B1721" s="376"/>
      <c r="C1721" s="60" t="s">
        <v>2700</v>
      </c>
      <c r="D1721" s="60" t="s">
        <v>570</v>
      </c>
      <c r="E1721" s="377"/>
      <c r="F1721" s="60"/>
      <c r="G1721" s="429"/>
      <c r="H1721" s="430"/>
      <c r="I1721" s="60"/>
      <c r="J1721" s="430"/>
      <c r="K1721" s="60"/>
      <c r="L1721" s="28">
        <v>47945</v>
      </c>
      <c r="M1721" s="51">
        <v>47945</v>
      </c>
      <c r="N1721" s="51">
        <v>47945</v>
      </c>
      <c r="O1721" s="51">
        <v>47945</v>
      </c>
      <c r="P1721" s="51">
        <v>47945</v>
      </c>
      <c r="Q1721" s="51">
        <v>47945</v>
      </c>
      <c r="R1721" s="51">
        <v>47945</v>
      </c>
      <c r="S1721" s="51">
        <v>47945</v>
      </c>
      <c r="T1721" s="51">
        <v>47945</v>
      </c>
    </row>
    <row r="1722" spans="1:20" s="26" customFormat="1" ht="81.75" customHeight="1" x14ac:dyDescent="0.3">
      <c r="A1722" s="13">
        <v>1667</v>
      </c>
      <c r="B1722" s="376"/>
      <c r="C1722" s="60" t="s">
        <v>2701</v>
      </c>
      <c r="D1722" s="60" t="s">
        <v>570</v>
      </c>
      <c r="E1722" s="377"/>
      <c r="F1722" s="60"/>
      <c r="G1722" s="429"/>
      <c r="H1722" s="430"/>
      <c r="I1722" s="60"/>
      <c r="J1722" s="430"/>
      <c r="K1722" s="60"/>
      <c r="L1722" s="28">
        <v>61644</v>
      </c>
      <c r="M1722" s="51">
        <v>61644</v>
      </c>
      <c r="N1722" s="51">
        <v>61644</v>
      </c>
      <c r="O1722" s="51">
        <v>61644</v>
      </c>
      <c r="P1722" s="51">
        <v>61644</v>
      </c>
      <c r="Q1722" s="51">
        <v>61644</v>
      </c>
      <c r="R1722" s="51">
        <v>61644</v>
      </c>
      <c r="S1722" s="51">
        <v>61644</v>
      </c>
      <c r="T1722" s="51">
        <v>61644</v>
      </c>
    </row>
    <row r="1723" spans="1:20" s="26" customFormat="1" ht="68.25" customHeight="1" x14ac:dyDescent="0.3">
      <c r="A1723" s="13">
        <v>1668</v>
      </c>
      <c r="B1723" s="376"/>
      <c r="C1723" s="60" t="s">
        <v>2702</v>
      </c>
      <c r="D1723" s="60" t="s">
        <v>570</v>
      </c>
      <c r="E1723" s="377"/>
      <c r="F1723" s="60"/>
      <c r="G1723" s="429"/>
      <c r="H1723" s="430"/>
      <c r="I1723" s="60"/>
      <c r="J1723" s="430"/>
      <c r="K1723" s="60"/>
      <c r="L1723" s="28">
        <v>5200</v>
      </c>
      <c r="M1723" s="51">
        <v>5200</v>
      </c>
      <c r="N1723" s="51">
        <v>5200</v>
      </c>
      <c r="O1723" s="51">
        <v>5200</v>
      </c>
      <c r="P1723" s="51">
        <v>5200</v>
      </c>
      <c r="Q1723" s="51">
        <v>5200</v>
      </c>
      <c r="R1723" s="51">
        <v>5200</v>
      </c>
      <c r="S1723" s="51">
        <v>5200</v>
      </c>
      <c r="T1723" s="51">
        <v>5200</v>
      </c>
    </row>
    <row r="1724" spans="1:20" s="26" customFormat="1" ht="68.25" customHeight="1" x14ac:dyDescent="0.3">
      <c r="A1724" s="13">
        <v>1669</v>
      </c>
      <c r="B1724" s="376"/>
      <c r="C1724" s="60" t="s">
        <v>2703</v>
      </c>
      <c r="D1724" s="60" t="s">
        <v>570</v>
      </c>
      <c r="E1724" s="377"/>
      <c r="F1724" s="60"/>
      <c r="G1724" s="429"/>
      <c r="H1724" s="430"/>
      <c r="I1724" s="60"/>
      <c r="J1724" s="430"/>
      <c r="K1724" s="60"/>
      <c r="L1724" s="28">
        <v>7500</v>
      </c>
      <c r="M1724" s="51">
        <v>7500</v>
      </c>
      <c r="N1724" s="51">
        <v>7500</v>
      </c>
      <c r="O1724" s="51">
        <v>7500</v>
      </c>
      <c r="P1724" s="51">
        <v>7500</v>
      </c>
      <c r="Q1724" s="51">
        <v>7500</v>
      </c>
      <c r="R1724" s="51">
        <v>7500</v>
      </c>
      <c r="S1724" s="51">
        <v>7500</v>
      </c>
      <c r="T1724" s="51">
        <v>7500</v>
      </c>
    </row>
    <row r="1725" spans="1:20" s="26" customFormat="1" ht="68.25" customHeight="1" x14ac:dyDescent="0.3">
      <c r="A1725" s="13">
        <v>1670</v>
      </c>
      <c r="B1725" s="376"/>
      <c r="C1725" s="60" t="s">
        <v>2704</v>
      </c>
      <c r="D1725" s="60" t="s">
        <v>570</v>
      </c>
      <c r="E1725" s="377"/>
      <c r="F1725" s="60"/>
      <c r="G1725" s="429"/>
      <c r="H1725" s="430"/>
      <c r="I1725" s="60"/>
      <c r="J1725" s="430"/>
      <c r="K1725" s="60"/>
      <c r="L1725" s="28">
        <v>14400</v>
      </c>
      <c r="M1725" s="51">
        <v>14400</v>
      </c>
      <c r="N1725" s="51">
        <v>14400</v>
      </c>
      <c r="O1725" s="51">
        <v>14400</v>
      </c>
      <c r="P1725" s="51">
        <v>14400</v>
      </c>
      <c r="Q1725" s="51">
        <v>14400</v>
      </c>
      <c r="R1725" s="51">
        <v>14400</v>
      </c>
      <c r="S1725" s="51">
        <v>14400</v>
      </c>
      <c r="T1725" s="51">
        <v>14400</v>
      </c>
    </row>
    <row r="1726" spans="1:20" s="26" customFormat="1" ht="68.25" customHeight="1" x14ac:dyDescent="0.3">
      <c r="A1726" s="13">
        <v>1671</v>
      </c>
      <c r="B1726" s="376"/>
      <c r="C1726" s="60" t="s">
        <v>2705</v>
      </c>
      <c r="D1726" s="60" t="s">
        <v>567</v>
      </c>
      <c r="E1726" s="60" t="s">
        <v>2706</v>
      </c>
      <c r="F1726" s="60"/>
      <c r="G1726" s="429"/>
      <c r="H1726" s="430"/>
      <c r="I1726" s="60"/>
      <c r="J1726" s="430"/>
      <c r="K1726" s="60"/>
      <c r="L1726" s="28">
        <v>27000</v>
      </c>
      <c r="M1726" s="51">
        <v>27000</v>
      </c>
      <c r="N1726" s="51">
        <v>27000</v>
      </c>
      <c r="O1726" s="51">
        <v>27000</v>
      </c>
      <c r="P1726" s="51">
        <v>27000</v>
      </c>
      <c r="Q1726" s="51">
        <v>27000</v>
      </c>
      <c r="R1726" s="51">
        <v>27000</v>
      </c>
      <c r="S1726" s="51">
        <v>27000</v>
      </c>
      <c r="T1726" s="51">
        <v>27000</v>
      </c>
    </row>
    <row r="1727" spans="1:20" s="26" customFormat="1" ht="68.25" customHeight="1" x14ac:dyDescent="0.3">
      <c r="A1727" s="13">
        <v>1672</v>
      </c>
      <c r="B1727" s="376"/>
      <c r="C1727" s="60" t="s">
        <v>2707</v>
      </c>
      <c r="D1727" s="60" t="s">
        <v>567</v>
      </c>
      <c r="E1727" s="60" t="s">
        <v>2706</v>
      </c>
      <c r="F1727" s="60"/>
      <c r="G1727" s="429"/>
      <c r="H1727" s="430"/>
      <c r="I1727" s="60"/>
      <c r="J1727" s="430"/>
      <c r="K1727" s="60"/>
      <c r="L1727" s="28">
        <v>45000</v>
      </c>
      <c r="M1727" s="51">
        <v>45000</v>
      </c>
      <c r="N1727" s="51">
        <v>45000</v>
      </c>
      <c r="O1727" s="51">
        <v>45000</v>
      </c>
      <c r="P1727" s="51">
        <v>45000</v>
      </c>
      <c r="Q1727" s="51">
        <v>45000</v>
      </c>
      <c r="R1727" s="51">
        <v>45000</v>
      </c>
      <c r="S1727" s="51">
        <v>45000</v>
      </c>
      <c r="T1727" s="51">
        <v>45000</v>
      </c>
    </row>
    <row r="1728" spans="1:20" s="26" customFormat="1" ht="68.25" customHeight="1" x14ac:dyDescent="0.3">
      <c r="A1728" s="13">
        <v>1673</v>
      </c>
      <c r="B1728" s="376"/>
      <c r="C1728" s="60" t="s">
        <v>2708</v>
      </c>
      <c r="D1728" s="60" t="s">
        <v>567</v>
      </c>
      <c r="E1728" s="60" t="s">
        <v>2706</v>
      </c>
      <c r="F1728" s="60"/>
      <c r="G1728" s="429"/>
      <c r="H1728" s="430"/>
      <c r="I1728" s="60"/>
      <c r="J1728" s="430"/>
      <c r="K1728" s="60"/>
      <c r="L1728" s="28">
        <v>80000</v>
      </c>
      <c r="M1728" s="51">
        <v>80000</v>
      </c>
      <c r="N1728" s="51">
        <v>80000</v>
      </c>
      <c r="O1728" s="51">
        <v>80000</v>
      </c>
      <c r="P1728" s="51">
        <v>80000</v>
      </c>
      <c r="Q1728" s="51">
        <v>80000</v>
      </c>
      <c r="R1728" s="51">
        <v>80000</v>
      </c>
      <c r="S1728" s="51">
        <v>80000</v>
      </c>
      <c r="T1728" s="51">
        <v>80000</v>
      </c>
    </row>
    <row r="1729" spans="1:20" s="26" customFormat="1" ht="68.25" customHeight="1" x14ac:dyDescent="0.3">
      <c r="A1729" s="13">
        <v>1674</v>
      </c>
      <c r="B1729" s="376"/>
      <c r="C1729" s="60" t="s">
        <v>2773</v>
      </c>
      <c r="D1729" s="60" t="s">
        <v>567</v>
      </c>
      <c r="E1729" s="60" t="s">
        <v>2706</v>
      </c>
      <c r="F1729" s="60"/>
      <c r="G1729" s="429"/>
      <c r="H1729" s="430"/>
      <c r="I1729" s="60"/>
      <c r="J1729" s="430"/>
      <c r="K1729" s="60"/>
      <c r="L1729" s="28">
        <v>6676</v>
      </c>
      <c r="M1729" s="51"/>
      <c r="N1729" s="51">
        <v>6676</v>
      </c>
      <c r="O1729" s="51">
        <v>6676</v>
      </c>
      <c r="P1729" s="51">
        <v>6676</v>
      </c>
      <c r="Q1729" s="51">
        <v>6676</v>
      </c>
      <c r="R1729" s="51">
        <v>6676</v>
      </c>
      <c r="S1729" s="51">
        <v>6676</v>
      </c>
      <c r="T1729" s="51">
        <v>6676</v>
      </c>
    </row>
    <row r="1730" spans="1:20" s="26" customFormat="1" ht="68.25" customHeight="1" x14ac:dyDescent="0.3">
      <c r="A1730" s="13">
        <v>1675</v>
      </c>
      <c r="B1730" s="376"/>
      <c r="C1730" s="60" t="s">
        <v>2774</v>
      </c>
      <c r="D1730" s="60" t="s">
        <v>567</v>
      </c>
      <c r="E1730" s="60" t="s">
        <v>2706</v>
      </c>
      <c r="F1730" s="60"/>
      <c r="G1730" s="429"/>
      <c r="H1730" s="430"/>
      <c r="I1730" s="60"/>
      <c r="J1730" s="430"/>
      <c r="K1730" s="60"/>
      <c r="L1730" s="28">
        <v>8200</v>
      </c>
      <c r="M1730" s="51"/>
      <c r="N1730" s="51">
        <v>8200</v>
      </c>
      <c r="O1730" s="51">
        <v>8200</v>
      </c>
      <c r="P1730" s="51">
        <v>8200</v>
      </c>
      <c r="Q1730" s="51">
        <v>8200</v>
      </c>
      <c r="R1730" s="51">
        <v>8200</v>
      </c>
      <c r="S1730" s="51">
        <v>8200</v>
      </c>
      <c r="T1730" s="51">
        <v>8200</v>
      </c>
    </row>
    <row r="1731" spans="1:20" s="26" customFormat="1" ht="111.75" customHeight="1" x14ac:dyDescent="0.3">
      <c r="A1731" s="13">
        <v>1676</v>
      </c>
      <c r="B1731" s="376"/>
      <c r="C1731" s="60" t="s">
        <v>2775</v>
      </c>
      <c r="D1731" s="60" t="s">
        <v>567</v>
      </c>
      <c r="E1731" s="60" t="s">
        <v>2706</v>
      </c>
      <c r="F1731" s="60"/>
      <c r="G1731" s="429"/>
      <c r="H1731" s="430"/>
      <c r="I1731" s="60"/>
      <c r="J1731" s="430"/>
      <c r="K1731" s="60"/>
      <c r="L1731" s="28">
        <v>9000</v>
      </c>
      <c r="M1731" s="51"/>
      <c r="N1731" s="51">
        <v>9000</v>
      </c>
      <c r="O1731" s="51">
        <v>9000</v>
      </c>
      <c r="P1731" s="51">
        <v>9000</v>
      </c>
      <c r="Q1731" s="51">
        <v>9000</v>
      </c>
      <c r="R1731" s="51">
        <v>9000</v>
      </c>
      <c r="S1731" s="51">
        <v>9000</v>
      </c>
      <c r="T1731" s="51">
        <v>9000</v>
      </c>
    </row>
    <row r="1732" spans="1:20" s="26" customFormat="1" ht="111.75" customHeight="1" x14ac:dyDescent="0.3">
      <c r="A1732" s="13">
        <v>1677</v>
      </c>
      <c r="B1732" s="376"/>
      <c r="C1732" s="60" t="s">
        <v>2776</v>
      </c>
      <c r="D1732" s="60" t="s">
        <v>567</v>
      </c>
      <c r="E1732" s="60" t="s">
        <v>2706</v>
      </c>
      <c r="F1732" s="60"/>
      <c r="G1732" s="429"/>
      <c r="H1732" s="430"/>
      <c r="I1732" s="60"/>
      <c r="J1732" s="430"/>
      <c r="K1732" s="60"/>
      <c r="L1732" s="28">
        <v>14850</v>
      </c>
      <c r="M1732" s="51"/>
      <c r="N1732" s="51">
        <v>14850</v>
      </c>
      <c r="O1732" s="51">
        <v>14850</v>
      </c>
      <c r="P1732" s="51">
        <v>14850</v>
      </c>
      <c r="Q1732" s="51">
        <v>14850</v>
      </c>
      <c r="R1732" s="51">
        <v>14850</v>
      </c>
      <c r="S1732" s="51">
        <v>14850</v>
      </c>
      <c r="T1732" s="51">
        <v>14850</v>
      </c>
    </row>
    <row r="1733" spans="1:20" s="26" customFormat="1" ht="68.25" customHeight="1" x14ac:dyDescent="0.3">
      <c r="A1733" s="13">
        <v>1678</v>
      </c>
      <c r="B1733" s="376"/>
      <c r="C1733" s="60" t="s">
        <v>2777</v>
      </c>
      <c r="D1733" s="60" t="s">
        <v>567</v>
      </c>
      <c r="E1733" s="60" t="s">
        <v>2706</v>
      </c>
      <c r="F1733" s="60"/>
      <c r="G1733" s="429"/>
      <c r="H1733" s="430"/>
      <c r="I1733" s="60"/>
      <c r="J1733" s="430"/>
      <c r="K1733" s="60"/>
      <c r="L1733" s="28">
        <v>22500</v>
      </c>
      <c r="M1733" s="51"/>
      <c r="N1733" s="51">
        <v>22500</v>
      </c>
      <c r="O1733" s="51">
        <v>22500</v>
      </c>
      <c r="P1733" s="51">
        <v>22500</v>
      </c>
      <c r="Q1733" s="51">
        <v>22500</v>
      </c>
      <c r="R1733" s="51">
        <v>22500</v>
      </c>
      <c r="S1733" s="51">
        <v>22500</v>
      </c>
      <c r="T1733" s="51">
        <v>22500</v>
      </c>
    </row>
    <row r="1734" spans="1:20" s="26" customFormat="1" ht="68.25" customHeight="1" x14ac:dyDescent="0.3">
      <c r="A1734" s="13">
        <v>1679</v>
      </c>
      <c r="B1734" s="376"/>
      <c r="C1734" s="60" t="s">
        <v>2778</v>
      </c>
      <c r="D1734" s="60" t="s">
        <v>567</v>
      </c>
      <c r="E1734" s="60" t="s">
        <v>2706</v>
      </c>
      <c r="F1734" s="60"/>
      <c r="G1734" s="429"/>
      <c r="H1734" s="430"/>
      <c r="I1734" s="60"/>
      <c r="J1734" s="430"/>
      <c r="K1734" s="60"/>
      <c r="L1734" s="28">
        <v>9750</v>
      </c>
      <c r="M1734" s="51"/>
      <c r="N1734" s="51">
        <v>9750</v>
      </c>
      <c r="O1734" s="51">
        <v>9750</v>
      </c>
      <c r="P1734" s="51">
        <v>9750</v>
      </c>
      <c r="Q1734" s="51">
        <v>9750</v>
      </c>
      <c r="R1734" s="51">
        <v>9750</v>
      </c>
      <c r="S1734" s="51">
        <v>9750</v>
      </c>
      <c r="T1734" s="51">
        <v>9750</v>
      </c>
    </row>
    <row r="1735" spans="1:20" s="26" customFormat="1" ht="68.25" customHeight="1" x14ac:dyDescent="0.3">
      <c r="A1735" s="13">
        <v>1680</v>
      </c>
      <c r="B1735" s="376"/>
      <c r="C1735" s="60" t="s">
        <v>2779</v>
      </c>
      <c r="D1735" s="60" t="s">
        <v>567</v>
      </c>
      <c r="E1735" s="60" t="s">
        <v>2706</v>
      </c>
      <c r="F1735" s="60"/>
      <c r="G1735" s="429"/>
      <c r="H1735" s="430"/>
      <c r="I1735" s="60"/>
      <c r="J1735" s="430"/>
      <c r="K1735" s="60"/>
      <c r="L1735" s="28">
        <v>5506</v>
      </c>
      <c r="M1735" s="51"/>
      <c r="N1735" s="51">
        <v>5506</v>
      </c>
      <c r="O1735" s="51">
        <v>5506</v>
      </c>
      <c r="P1735" s="51">
        <v>5506</v>
      </c>
      <c r="Q1735" s="51">
        <v>5506</v>
      </c>
      <c r="R1735" s="51">
        <v>5506</v>
      </c>
      <c r="S1735" s="51">
        <v>5506</v>
      </c>
      <c r="T1735" s="51">
        <v>5506</v>
      </c>
    </row>
    <row r="1736" spans="1:20" s="26" customFormat="1" ht="68.25" customHeight="1" x14ac:dyDescent="0.3">
      <c r="A1736" s="13">
        <v>1681</v>
      </c>
      <c r="B1736" s="376"/>
      <c r="C1736" s="60" t="s">
        <v>2780</v>
      </c>
      <c r="D1736" s="60" t="s">
        <v>567</v>
      </c>
      <c r="E1736" s="60" t="s">
        <v>2706</v>
      </c>
      <c r="F1736" s="60"/>
      <c r="G1736" s="429"/>
      <c r="H1736" s="430"/>
      <c r="I1736" s="60"/>
      <c r="J1736" s="430"/>
      <c r="K1736" s="60"/>
      <c r="L1736" s="28">
        <v>5506</v>
      </c>
      <c r="M1736" s="51"/>
      <c r="N1736" s="51">
        <v>5506</v>
      </c>
      <c r="O1736" s="51">
        <v>5506</v>
      </c>
      <c r="P1736" s="51">
        <v>5506</v>
      </c>
      <c r="Q1736" s="51">
        <v>5506</v>
      </c>
      <c r="R1736" s="51">
        <v>5506</v>
      </c>
      <c r="S1736" s="51">
        <v>5506</v>
      </c>
      <c r="T1736" s="51">
        <v>5506</v>
      </c>
    </row>
    <row r="1737" spans="1:20" s="10" customFormat="1" ht="65.099999999999994" customHeight="1" x14ac:dyDescent="0.3">
      <c r="A1737" s="13">
        <v>1682</v>
      </c>
      <c r="B1737" s="376"/>
      <c r="C1737" s="22" t="s">
        <v>820</v>
      </c>
      <c r="D1737" s="56" t="s">
        <v>700</v>
      </c>
      <c r="E1737" s="55" t="s">
        <v>821</v>
      </c>
      <c r="F1737" s="53" t="s">
        <v>822</v>
      </c>
      <c r="G1737" s="376" t="s">
        <v>1271</v>
      </c>
      <c r="H1737" s="373" t="s">
        <v>17</v>
      </c>
      <c r="I1737" s="373" t="s">
        <v>823</v>
      </c>
      <c r="J1737" s="389" t="s">
        <v>396</v>
      </c>
      <c r="K1737" s="53"/>
      <c r="L1737" s="51">
        <v>2030</v>
      </c>
      <c r="M1737" s="51">
        <v>2030</v>
      </c>
      <c r="N1737" s="51">
        <v>2030</v>
      </c>
      <c r="O1737" s="51">
        <v>2030</v>
      </c>
      <c r="P1737" s="51">
        <v>2030</v>
      </c>
      <c r="Q1737" s="51">
        <v>2030</v>
      </c>
      <c r="R1737" s="5">
        <v>2030</v>
      </c>
      <c r="S1737" s="51">
        <v>2030</v>
      </c>
      <c r="T1737" s="51">
        <v>2030</v>
      </c>
    </row>
    <row r="1738" spans="1:20" s="10" customFormat="1" ht="65.099999999999994" customHeight="1" x14ac:dyDescent="0.3">
      <c r="A1738" s="13">
        <v>1683</v>
      </c>
      <c r="B1738" s="376"/>
      <c r="C1738" s="22" t="s">
        <v>824</v>
      </c>
      <c r="D1738" s="56" t="s">
        <v>700</v>
      </c>
      <c r="E1738" s="55" t="s">
        <v>825</v>
      </c>
      <c r="F1738" s="53" t="s">
        <v>822</v>
      </c>
      <c r="G1738" s="376"/>
      <c r="H1738" s="373"/>
      <c r="I1738" s="373"/>
      <c r="J1738" s="389"/>
      <c r="K1738" s="53"/>
      <c r="L1738" s="51">
        <v>5700</v>
      </c>
      <c r="M1738" s="51">
        <v>5700</v>
      </c>
      <c r="N1738" s="51">
        <v>5700</v>
      </c>
      <c r="O1738" s="51">
        <v>5700</v>
      </c>
      <c r="P1738" s="51">
        <v>5700</v>
      </c>
      <c r="Q1738" s="51">
        <v>5700</v>
      </c>
      <c r="R1738" s="5">
        <v>5700</v>
      </c>
      <c r="S1738" s="51">
        <v>5700</v>
      </c>
      <c r="T1738" s="51">
        <v>5700</v>
      </c>
    </row>
    <row r="1739" spans="1:20" s="10" customFormat="1" ht="65.099999999999994" customHeight="1" x14ac:dyDescent="0.3">
      <c r="A1739" s="13">
        <v>1684</v>
      </c>
      <c r="B1739" s="376"/>
      <c r="C1739" s="22" t="s">
        <v>826</v>
      </c>
      <c r="D1739" s="56" t="s">
        <v>700</v>
      </c>
      <c r="E1739" s="373" t="s">
        <v>827</v>
      </c>
      <c r="F1739" s="53" t="s">
        <v>822</v>
      </c>
      <c r="G1739" s="376"/>
      <c r="H1739" s="373"/>
      <c r="I1739" s="373"/>
      <c r="J1739" s="389"/>
      <c r="K1739" s="53"/>
      <c r="L1739" s="51">
        <v>11800</v>
      </c>
      <c r="M1739" s="51">
        <v>11800</v>
      </c>
      <c r="N1739" s="51">
        <v>11800</v>
      </c>
      <c r="O1739" s="51">
        <v>11800</v>
      </c>
      <c r="P1739" s="51">
        <v>11800</v>
      </c>
      <c r="Q1739" s="51">
        <v>11800</v>
      </c>
      <c r="R1739" s="5">
        <v>11800</v>
      </c>
      <c r="S1739" s="51">
        <v>11800</v>
      </c>
      <c r="T1739" s="51">
        <v>11800</v>
      </c>
    </row>
    <row r="1740" spans="1:20" s="10" customFormat="1" ht="65.099999999999994" customHeight="1" x14ac:dyDescent="0.3">
      <c r="A1740" s="13">
        <v>1685</v>
      </c>
      <c r="B1740" s="376"/>
      <c r="C1740" s="22" t="s">
        <v>828</v>
      </c>
      <c r="D1740" s="56" t="s">
        <v>700</v>
      </c>
      <c r="E1740" s="373"/>
      <c r="F1740" s="53" t="s">
        <v>822</v>
      </c>
      <c r="G1740" s="376"/>
      <c r="H1740" s="373"/>
      <c r="I1740" s="373"/>
      <c r="J1740" s="389"/>
      <c r="K1740" s="53"/>
      <c r="L1740" s="51">
        <v>19000</v>
      </c>
      <c r="M1740" s="51">
        <v>19000</v>
      </c>
      <c r="N1740" s="51">
        <v>19000</v>
      </c>
      <c r="O1740" s="51">
        <v>19000</v>
      </c>
      <c r="P1740" s="51">
        <v>19000</v>
      </c>
      <c r="Q1740" s="51">
        <v>19000</v>
      </c>
      <c r="R1740" s="5">
        <v>19000</v>
      </c>
      <c r="S1740" s="51">
        <v>19000</v>
      </c>
      <c r="T1740" s="51">
        <v>19000</v>
      </c>
    </row>
    <row r="1741" spans="1:20" s="10" customFormat="1" ht="65.099999999999994" customHeight="1" x14ac:dyDescent="0.3">
      <c r="A1741" s="13">
        <v>1686</v>
      </c>
      <c r="B1741" s="376"/>
      <c r="C1741" s="22" t="s">
        <v>829</v>
      </c>
      <c r="D1741" s="56" t="s">
        <v>700</v>
      </c>
      <c r="E1741" s="373" t="s">
        <v>830</v>
      </c>
      <c r="F1741" s="53" t="s">
        <v>822</v>
      </c>
      <c r="G1741" s="376"/>
      <c r="H1741" s="373"/>
      <c r="I1741" s="373"/>
      <c r="J1741" s="389"/>
      <c r="K1741" s="53"/>
      <c r="L1741" s="51">
        <v>5400</v>
      </c>
      <c r="M1741" s="51">
        <v>5400</v>
      </c>
      <c r="N1741" s="51">
        <v>5400</v>
      </c>
      <c r="O1741" s="51">
        <v>5400</v>
      </c>
      <c r="P1741" s="51">
        <v>5400</v>
      </c>
      <c r="Q1741" s="51">
        <v>5400</v>
      </c>
      <c r="R1741" s="5">
        <v>5400</v>
      </c>
      <c r="S1741" s="51">
        <v>5400</v>
      </c>
      <c r="T1741" s="51">
        <v>5400</v>
      </c>
    </row>
    <row r="1742" spans="1:20" s="10" customFormat="1" ht="65.099999999999994" customHeight="1" x14ac:dyDescent="0.3">
      <c r="A1742" s="13">
        <v>1687</v>
      </c>
      <c r="B1742" s="376"/>
      <c r="C1742" s="22" t="s">
        <v>831</v>
      </c>
      <c r="D1742" s="56" t="s">
        <v>700</v>
      </c>
      <c r="E1742" s="373"/>
      <c r="F1742" s="53" t="s">
        <v>822</v>
      </c>
      <c r="G1742" s="376"/>
      <c r="H1742" s="373"/>
      <c r="I1742" s="373"/>
      <c r="J1742" s="389"/>
      <c r="K1742" s="53"/>
      <c r="L1742" s="51">
        <v>8800</v>
      </c>
      <c r="M1742" s="51">
        <v>8800</v>
      </c>
      <c r="N1742" s="51">
        <v>8800</v>
      </c>
      <c r="O1742" s="51">
        <v>8800</v>
      </c>
      <c r="P1742" s="51">
        <v>8800</v>
      </c>
      <c r="Q1742" s="51">
        <v>8800</v>
      </c>
      <c r="R1742" s="5">
        <v>8800</v>
      </c>
      <c r="S1742" s="51">
        <v>8800</v>
      </c>
      <c r="T1742" s="51">
        <v>8800</v>
      </c>
    </row>
    <row r="1743" spans="1:20" s="10" customFormat="1" ht="65.099999999999994" customHeight="1" x14ac:dyDescent="0.3">
      <c r="A1743" s="13">
        <v>1688</v>
      </c>
      <c r="B1743" s="376"/>
      <c r="C1743" s="22" t="s">
        <v>832</v>
      </c>
      <c r="D1743" s="56" t="s">
        <v>700</v>
      </c>
      <c r="E1743" s="373"/>
      <c r="F1743" s="53" t="s">
        <v>822</v>
      </c>
      <c r="G1743" s="376"/>
      <c r="H1743" s="373"/>
      <c r="I1743" s="373"/>
      <c r="J1743" s="389"/>
      <c r="K1743" s="53"/>
      <c r="L1743" s="51">
        <v>13400</v>
      </c>
      <c r="M1743" s="51">
        <v>13400</v>
      </c>
      <c r="N1743" s="51">
        <v>13400</v>
      </c>
      <c r="O1743" s="51">
        <v>13400</v>
      </c>
      <c r="P1743" s="51">
        <v>13400</v>
      </c>
      <c r="Q1743" s="51">
        <v>13400</v>
      </c>
      <c r="R1743" s="5">
        <v>13400</v>
      </c>
      <c r="S1743" s="51">
        <v>13400</v>
      </c>
      <c r="T1743" s="51">
        <v>13400</v>
      </c>
    </row>
    <row r="1744" spans="1:20" s="10" customFormat="1" ht="65.099999999999994" customHeight="1" x14ac:dyDescent="0.3">
      <c r="A1744" s="13">
        <v>1689</v>
      </c>
      <c r="B1744" s="376"/>
      <c r="C1744" s="22" t="s">
        <v>833</v>
      </c>
      <c r="D1744" s="56" t="s">
        <v>700</v>
      </c>
      <c r="E1744" s="373"/>
      <c r="F1744" s="53" t="s">
        <v>822</v>
      </c>
      <c r="G1744" s="376"/>
      <c r="H1744" s="373"/>
      <c r="I1744" s="373"/>
      <c r="J1744" s="389"/>
      <c r="K1744" s="53"/>
      <c r="L1744" s="51">
        <v>19600</v>
      </c>
      <c r="M1744" s="51">
        <v>19600</v>
      </c>
      <c r="N1744" s="51">
        <v>19600</v>
      </c>
      <c r="O1744" s="51">
        <v>19600</v>
      </c>
      <c r="P1744" s="51">
        <v>19600</v>
      </c>
      <c r="Q1744" s="51">
        <v>19600</v>
      </c>
      <c r="R1744" s="5">
        <v>19600</v>
      </c>
      <c r="S1744" s="51">
        <v>19600</v>
      </c>
      <c r="T1744" s="51">
        <v>19600</v>
      </c>
    </row>
    <row r="1745" spans="1:20" s="10" customFormat="1" ht="65.099999999999994" customHeight="1" x14ac:dyDescent="0.3">
      <c r="A1745" s="13">
        <v>1690</v>
      </c>
      <c r="B1745" s="376"/>
      <c r="C1745" s="22" t="s">
        <v>834</v>
      </c>
      <c r="D1745" s="56" t="s">
        <v>700</v>
      </c>
      <c r="E1745" s="373"/>
      <c r="F1745" s="388" t="s">
        <v>1272</v>
      </c>
      <c r="G1745" s="376"/>
      <c r="H1745" s="373"/>
      <c r="I1745" s="373"/>
      <c r="J1745" s="389"/>
      <c r="K1745" s="53"/>
      <c r="L1745" s="51">
        <v>49400</v>
      </c>
      <c r="M1745" s="51">
        <v>49400</v>
      </c>
      <c r="N1745" s="51">
        <v>49400</v>
      </c>
      <c r="O1745" s="51">
        <v>49400</v>
      </c>
      <c r="P1745" s="51">
        <v>49400</v>
      </c>
      <c r="Q1745" s="51">
        <v>49400</v>
      </c>
      <c r="R1745" s="5">
        <v>49400</v>
      </c>
      <c r="S1745" s="51">
        <v>49400</v>
      </c>
      <c r="T1745" s="51">
        <v>49400</v>
      </c>
    </row>
    <row r="1746" spans="1:20" s="10" customFormat="1" ht="65.099999999999994" customHeight="1" x14ac:dyDescent="0.3">
      <c r="A1746" s="13">
        <v>1691</v>
      </c>
      <c r="B1746" s="376"/>
      <c r="C1746" s="22" t="s">
        <v>836</v>
      </c>
      <c r="D1746" s="56" t="s">
        <v>700</v>
      </c>
      <c r="E1746" s="373" t="s">
        <v>835</v>
      </c>
      <c r="F1746" s="388"/>
      <c r="G1746" s="376"/>
      <c r="H1746" s="373"/>
      <c r="I1746" s="373"/>
      <c r="J1746" s="389"/>
      <c r="K1746" s="53"/>
      <c r="L1746" s="51">
        <v>25400</v>
      </c>
      <c r="M1746" s="51">
        <v>25400</v>
      </c>
      <c r="N1746" s="51">
        <v>25400</v>
      </c>
      <c r="O1746" s="51">
        <v>25400</v>
      </c>
      <c r="P1746" s="51">
        <v>25400</v>
      </c>
      <c r="Q1746" s="51">
        <v>25400</v>
      </c>
      <c r="R1746" s="5">
        <v>25400</v>
      </c>
      <c r="S1746" s="51">
        <v>25400</v>
      </c>
      <c r="T1746" s="51">
        <v>25400</v>
      </c>
    </row>
    <row r="1747" spans="1:20" s="10" customFormat="1" ht="65.099999999999994" customHeight="1" x14ac:dyDescent="0.3">
      <c r="A1747" s="13">
        <v>1692</v>
      </c>
      <c r="B1747" s="376"/>
      <c r="C1747" s="22" t="s">
        <v>837</v>
      </c>
      <c r="D1747" s="56" t="s">
        <v>700</v>
      </c>
      <c r="E1747" s="373"/>
      <c r="F1747" s="388"/>
      <c r="G1747" s="376"/>
      <c r="H1747" s="373"/>
      <c r="I1747" s="373"/>
      <c r="J1747" s="389"/>
      <c r="K1747" s="53"/>
      <c r="L1747" s="51">
        <v>36900</v>
      </c>
      <c r="M1747" s="51">
        <v>36900</v>
      </c>
      <c r="N1747" s="51">
        <v>36900</v>
      </c>
      <c r="O1747" s="51">
        <v>36900</v>
      </c>
      <c r="P1747" s="51">
        <v>36900</v>
      </c>
      <c r="Q1747" s="51">
        <v>36900</v>
      </c>
      <c r="R1747" s="5">
        <v>36900</v>
      </c>
      <c r="S1747" s="51">
        <v>36900</v>
      </c>
      <c r="T1747" s="51">
        <v>36900</v>
      </c>
    </row>
    <row r="1748" spans="1:20" s="10" customFormat="1" ht="65.099999999999994" customHeight="1" x14ac:dyDescent="0.3">
      <c r="A1748" s="13">
        <v>1693</v>
      </c>
      <c r="B1748" s="376"/>
      <c r="C1748" s="22" t="s">
        <v>838</v>
      </c>
      <c r="D1748" s="56" t="s">
        <v>700</v>
      </c>
      <c r="E1748" s="373"/>
      <c r="F1748" s="388"/>
      <c r="G1748" s="376"/>
      <c r="H1748" s="373"/>
      <c r="I1748" s="373"/>
      <c r="J1748" s="389"/>
      <c r="K1748" s="53"/>
      <c r="L1748" s="51">
        <v>50900</v>
      </c>
      <c r="M1748" s="51">
        <v>50900</v>
      </c>
      <c r="N1748" s="51">
        <v>50900</v>
      </c>
      <c r="O1748" s="51">
        <v>50900</v>
      </c>
      <c r="P1748" s="51">
        <v>50900</v>
      </c>
      <c r="Q1748" s="51">
        <v>50900</v>
      </c>
      <c r="R1748" s="5">
        <v>50900</v>
      </c>
      <c r="S1748" s="51">
        <v>50900</v>
      </c>
      <c r="T1748" s="51">
        <v>50900</v>
      </c>
    </row>
    <row r="1749" spans="1:20" s="10" customFormat="1" ht="65.099999999999994" customHeight="1" x14ac:dyDescent="0.3">
      <c r="A1749" s="13">
        <v>1694</v>
      </c>
      <c r="B1749" s="376"/>
      <c r="C1749" s="22" t="s">
        <v>839</v>
      </c>
      <c r="D1749" s="56" t="s">
        <v>700</v>
      </c>
      <c r="E1749" s="373"/>
      <c r="F1749" s="388"/>
      <c r="G1749" s="376"/>
      <c r="H1749" s="373"/>
      <c r="I1749" s="373"/>
      <c r="J1749" s="389"/>
      <c r="K1749" s="53"/>
      <c r="L1749" s="51">
        <v>64900</v>
      </c>
      <c r="M1749" s="51">
        <v>64900</v>
      </c>
      <c r="N1749" s="51">
        <v>64900</v>
      </c>
      <c r="O1749" s="51">
        <v>64900</v>
      </c>
      <c r="P1749" s="51">
        <v>64900</v>
      </c>
      <c r="Q1749" s="51">
        <v>64900</v>
      </c>
      <c r="R1749" s="5">
        <v>64900</v>
      </c>
      <c r="S1749" s="51">
        <v>64900</v>
      </c>
      <c r="T1749" s="51">
        <v>64900</v>
      </c>
    </row>
    <row r="1750" spans="1:20" s="10" customFormat="1" ht="65.099999999999994" customHeight="1" x14ac:dyDescent="0.3">
      <c r="A1750" s="13">
        <v>1695</v>
      </c>
      <c r="B1750" s="376"/>
      <c r="C1750" s="22" t="s">
        <v>840</v>
      </c>
      <c r="D1750" s="56" t="s">
        <v>700</v>
      </c>
      <c r="E1750" s="373"/>
      <c r="F1750" s="388"/>
      <c r="G1750" s="376"/>
      <c r="H1750" s="373"/>
      <c r="I1750" s="373"/>
      <c r="J1750" s="389"/>
      <c r="K1750" s="53"/>
      <c r="L1750" s="51">
        <v>93000</v>
      </c>
      <c r="M1750" s="51">
        <v>93000</v>
      </c>
      <c r="N1750" s="51">
        <v>93000</v>
      </c>
      <c r="O1750" s="51">
        <v>93000</v>
      </c>
      <c r="P1750" s="51">
        <v>93000</v>
      </c>
      <c r="Q1750" s="51">
        <v>93000</v>
      </c>
      <c r="R1750" s="5">
        <v>93000</v>
      </c>
      <c r="S1750" s="51">
        <v>93000</v>
      </c>
      <c r="T1750" s="51">
        <v>93000</v>
      </c>
    </row>
    <row r="1751" spans="1:20" s="10" customFormat="1" ht="65.099999999999994" customHeight="1" x14ac:dyDescent="0.3">
      <c r="A1751" s="13">
        <v>1696</v>
      </c>
      <c r="B1751" s="376"/>
      <c r="C1751" s="22" t="s">
        <v>841</v>
      </c>
      <c r="D1751" s="56" t="s">
        <v>700</v>
      </c>
      <c r="E1751" s="373"/>
      <c r="F1751" s="388"/>
      <c r="G1751" s="376"/>
      <c r="H1751" s="373"/>
      <c r="I1751" s="373"/>
      <c r="J1751" s="389"/>
      <c r="K1751" s="53"/>
      <c r="L1751" s="51">
        <v>148800</v>
      </c>
      <c r="M1751" s="51">
        <v>148800</v>
      </c>
      <c r="N1751" s="51">
        <v>148800</v>
      </c>
      <c r="O1751" s="51">
        <v>148800</v>
      </c>
      <c r="P1751" s="51">
        <v>148800</v>
      </c>
      <c r="Q1751" s="51">
        <v>148800</v>
      </c>
      <c r="R1751" s="5">
        <v>148800</v>
      </c>
      <c r="S1751" s="51">
        <v>148800</v>
      </c>
      <c r="T1751" s="51">
        <v>148800</v>
      </c>
    </row>
    <row r="1752" spans="1:20" s="10" customFormat="1" ht="65.099999999999994" customHeight="1" x14ac:dyDescent="0.3">
      <c r="A1752" s="13">
        <v>1697</v>
      </c>
      <c r="B1752" s="376"/>
      <c r="C1752" s="22" t="s">
        <v>843</v>
      </c>
      <c r="D1752" s="56" t="s">
        <v>700</v>
      </c>
      <c r="E1752" s="373" t="s">
        <v>842</v>
      </c>
      <c r="F1752" s="388"/>
      <c r="G1752" s="376"/>
      <c r="H1752" s="373"/>
      <c r="I1752" s="373"/>
      <c r="J1752" s="389"/>
      <c r="K1752" s="53"/>
      <c r="L1752" s="51">
        <v>212800</v>
      </c>
      <c r="M1752" s="51">
        <v>212800</v>
      </c>
      <c r="N1752" s="51">
        <v>212800</v>
      </c>
      <c r="O1752" s="51">
        <v>212800</v>
      </c>
      <c r="P1752" s="51">
        <v>212800</v>
      </c>
      <c r="Q1752" s="51">
        <v>212800</v>
      </c>
      <c r="R1752" s="5">
        <v>212800</v>
      </c>
      <c r="S1752" s="51">
        <v>212800</v>
      </c>
      <c r="T1752" s="51">
        <v>212800</v>
      </c>
    </row>
    <row r="1753" spans="1:20" s="10" customFormat="1" ht="65.099999999999994" customHeight="1" x14ac:dyDescent="0.3">
      <c r="A1753" s="13">
        <v>1698</v>
      </c>
      <c r="B1753" s="376"/>
      <c r="C1753" s="22" t="s">
        <v>844</v>
      </c>
      <c r="D1753" s="56" t="s">
        <v>700</v>
      </c>
      <c r="E1753" s="373"/>
      <c r="F1753" s="388"/>
      <c r="G1753" s="376"/>
      <c r="H1753" s="373"/>
      <c r="I1753" s="373"/>
      <c r="J1753" s="389"/>
      <c r="K1753" s="53"/>
      <c r="L1753" s="51">
        <v>313500</v>
      </c>
      <c r="M1753" s="51">
        <v>313500</v>
      </c>
      <c r="N1753" s="51">
        <v>313500</v>
      </c>
      <c r="O1753" s="51">
        <v>313500</v>
      </c>
      <c r="P1753" s="51">
        <v>313500</v>
      </c>
      <c r="Q1753" s="51">
        <v>313500</v>
      </c>
      <c r="R1753" s="5">
        <v>313500</v>
      </c>
      <c r="S1753" s="51">
        <v>313500</v>
      </c>
      <c r="T1753" s="51">
        <v>313500</v>
      </c>
    </row>
    <row r="1754" spans="1:20" s="10" customFormat="1" ht="65.099999999999994" customHeight="1" x14ac:dyDescent="0.3">
      <c r="A1754" s="13">
        <v>1699</v>
      </c>
      <c r="B1754" s="376"/>
      <c r="C1754" s="22" t="s">
        <v>845</v>
      </c>
      <c r="D1754" s="56" t="s">
        <v>700</v>
      </c>
      <c r="E1754" s="373"/>
      <c r="F1754" s="388"/>
      <c r="G1754" s="376"/>
      <c r="H1754" s="373"/>
      <c r="I1754" s="373"/>
      <c r="J1754" s="389"/>
      <c r="K1754" s="53"/>
      <c r="L1754" s="51">
        <v>557200</v>
      </c>
      <c r="M1754" s="51">
        <v>557200</v>
      </c>
      <c r="N1754" s="51">
        <v>557200</v>
      </c>
      <c r="O1754" s="51">
        <v>557200</v>
      </c>
      <c r="P1754" s="51">
        <v>557200</v>
      </c>
      <c r="Q1754" s="51">
        <v>557200</v>
      </c>
      <c r="R1754" s="5">
        <v>557200</v>
      </c>
      <c r="S1754" s="51">
        <v>557200</v>
      </c>
      <c r="T1754" s="51">
        <v>557200</v>
      </c>
    </row>
    <row r="1755" spans="1:20" s="10" customFormat="1" ht="65.099999999999994" customHeight="1" x14ac:dyDescent="0.3">
      <c r="A1755" s="13">
        <v>1700</v>
      </c>
      <c r="B1755" s="376"/>
      <c r="C1755" s="22" t="s">
        <v>846</v>
      </c>
      <c r="D1755" s="56" t="s">
        <v>700</v>
      </c>
      <c r="E1755" s="373"/>
      <c r="F1755" s="388"/>
      <c r="G1755" s="376"/>
      <c r="H1755" s="373"/>
      <c r="I1755" s="373"/>
      <c r="J1755" s="389"/>
      <c r="K1755" s="53"/>
      <c r="L1755" s="51">
        <v>820100</v>
      </c>
      <c r="M1755" s="51">
        <v>820100</v>
      </c>
      <c r="N1755" s="51">
        <v>820100</v>
      </c>
      <c r="O1755" s="51">
        <v>820100</v>
      </c>
      <c r="P1755" s="51">
        <v>820100</v>
      </c>
      <c r="Q1755" s="51">
        <v>820100</v>
      </c>
      <c r="R1755" s="5">
        <v>820100</v>
      </c>
      <c r="S1755" s="51">
        <v>820100</v>
      </c>
      <c r="T1755" s="51">
        <v>820100</v>
      </c>
    </row>
    <row r="1756" spans="1:20" s="10" customFormat="1" ht="65.099999999999994" customHeight="1" x14ac:dyDescent="0.3">
      <c r="A1756" s="13">
        <v>1701</v>
      </c>
      <c r="B1756" s="376"/>
      <c r="C1756" s="22" t="s">
        <v>847</v>
      </c>
      <c r="D1756" s="56" t="s">
        <v>700</v>
      </c>
      <c r="E1756" s="373"/>
      <c r="F1756" s="388"/>
      <c r="G1756" s="376"/>
      <c r="H1756" s="373"/>
      <c r="I1756" s="373"/>
      <c r="J1756" s="389"/>
      <c r="K1756" s="53"/>
      <c r="L1756" s="51">
        <v>237200</v>
      </c>
      <c r="M1756" s="51">
        <v>237200</v>
      </c>
      <c r="N1756" s="51">
        <v>237200</v>
      </c>
      <c r="O1756" s="51">
        <v>237200</v>
      </c>
      <c r="P1756" s="51">
        <v>237200</v>
      </c>
      <c r="Q1756" s="51">
        <v>237200</v>
      </c>
      <c r="R1756" s="5">
        <v>237200</v>
      </c>
      <c r="S1756" s="51">
        <v>237200</v>
      </c>
      <c r="T1756" s="51">
        <v>237200</v>
      </c>
    </row>
    <row r="1757" spans="1:20" s="10" customFormat="1" ht="65.099999999999994" customHeight="1" x14ac:dyDescent="0.3">
      <c r="A1757" s="13">
        <v>1702</v>
      </c>
      <c r="B1757" s="376"/>
      <c r="C1757" s="22" t="s">
        <v>848</v>
      </c>
      <c r="D1757" s="56" t="s">
        <v>700</v>
      </c>
      <c r="E1757" s="373"/>
      <c r="F1757" s="388"/>
      <c r="G1757" s="376"/>
      <c r="H1757" s="373"/>
      <c r="I1757" s="373"/>
      <c r="J1757" s="389"/>
      <c r="K1757" s="53"/>
      <c r="L1757" s="51">
        <v>339600</v>
      </c>
      <c r="M1757" s="51">
        <v>339600</v>
      </c>
      <c r="N1757" s="51">
        <v>339600</v>
      </c>
      <c r="O1757" s="51">
        <v>339600</v>
      </c>
      <c r="P1757" s="51">
        <v>339600</v>
      </c>
      <c r="Q1757" s="51">
        <v>339600</v>
      </c>
      <c r="R1757" s="5">
        <v>339600</v>
      </c>
      <c r="S1757" s="51">
        <v>339600</v>
      </c>
      <c r="T1757" s="51">
        <v>339600</v>
      </c>
    </row>
    <row r="1758" spans="1:20" s="10" customFormat="1" ht="65.099999999999994" customHeight="1" x14ac:dyDescent="0.3">
      <c r="A1758" s="13">
        <v>1703</v>
      </c>
      <c r="B1758" s="376"/>
      <c r="C1758" s="22" t="s">
        <v>849</v>
      </c>
      <c r="D1758" s="56" t="s">
        <v>700</v>
      </c>
      <c r="E1758" s="373"/>
      <c r="F1758" s="388"/>
      <c r="G1758" s="376"/>
      <c r="H1758" s="373"/>
      <c r="I1758" s="373"/>
      <c r="J1758" s="389"/>
      <c r="K1758" s="53"/>
      <c r="L1758" s="51">
        <v>549900</v>
      </c>
      <c r="M1758" s="51">
        <v>549900</v>
      </c>
      <c r="N1758" s="51">
        <v>549900</v>
      </c>
      <c r="O1758" s="51">
        <v>549900</v>
      </c>
      <c r="P1758" s="51">
        <v>549900</v>
      </c>
      <c r="Q1758" s="51">
        <v>549900</v>
      </c>
      <c r="R1758" s="5">
        <v>549900</v>
      </c>
      <c r="S1758" s="51">
        <v>549900</v>
      </c>
      <c r="T1758" s="51">
        <v>549900</v>
      </c>
    </row>
    <row r="1759" spans="1:20" s="10" customFormat="1" ht="65.099999999999994" customHeight="1" x14ac:dyDescent="0.3">
      <c r="A1759" s="13">
        <v>1704</v>
      </c>
      <c r="B1759" s="376"/>
      <c r="C1759" s="22" t="s">
        <v>850</v>
      </c>
      <c r="D1759" s="56" t="s">
        <v>700</v>
      </c>
      <c r="E1759" s="373" t="s">
        <v>842</v>
      </c>
      <c r="F1759" s="388"/>
      <c r="G1759" s="376"/>
      <c r="H1759" s="373"/>
      <c r="I1759" s="373"/>
      <c r="J1759" s="389"/>
      <c r="K1759" s="53"/>
      <c r="L1759" s="51">
        <v>39500</v>
      </c>
      <c r="M1759" s="51">
        <v>39500</v>
      </c>
      <c r="N1759" s="51">
        <v>39500</v>
      </c>
      <c r="O1759" s="51">
        <v>39500</v>
      </c>
      <c r="P1759" s="51">
        <v>39500</v>
      </c>
      <c r="Q1759" s="51">
        <v>39500</v>
      </c>
      <c r="R1759" s="5">
        <v>39500</v>
      </c>
      <c r="S1759" s="51">
        <v>39500</v>
      </c>
      <c r="T1759" s="51">
        <v>39500</v>
      </c>
    </row>
    <row r="1760" spans="1:20" s="10" customFormat="1" ht="65.099999999999994" customHeight="1" x14ac:dyDescent="0.3">
      <c r="A1760" s="13">
        <v>1705</v>
      </c>
      <c r="B1760" s="376"/>
      <c r="C1760" s="22" t="s">
        <v>851</v>
      </c>
      <c r="D1760" s="56" t="s">
        <v>700</v>
      </c>
      <c r="E1760" s="373"/>
      <c r="F1760" s="388"/>
      <c r="G1760" s="376"/>
      <c r="H1760" s="373"/>
      <c r="I1760" s="373"/>
      <c r="J1760" s="389"/>
      <c r="K1760" s="53"/>
      <c r="L1760" s="51">
        <v>53700</v>
      </c>
      <c r="M1760" s="51">
        <v>53700</v>
      </c>
      <c r="N1760" s="51">
        <v>53700</v>
      </c>
      <c r="O1760" s="51">
        <v>53700</v>
      </c>
      <c r="P1760" s="51">
        <v>53700</v>
      </c>
      <c r="Q1760" s="51">
        <v>53700</v>
      </c>
      <c r="R1760" s="5">
        <v>53700</v>
      </c>
      <c r="S1760" s="51">
        <v>53700</v>
      </c>
      <c r="T1760" s="51">
        <v>53700</v>
      </c>
    </row>
    <row r="1761" spans="1:20" s="10" customFormat="1" ht="65.099999999999994" customHeight="1" x14ac:dyDescent="0.3">
      <c r="A1761" s="13">
        <v>1706</v>
      </c>
      <c r="B1761" s="376"/>
      <c r="C1761" s="22" t="s">
        <v>852</v>
      </c>
      <c r="D1761" s="56" t="s">
        <v>700</v>
      </c>
      <c r="E1761" s="373"/>
      <c r="F1761" s="388"/>
      <c r="G1761" s="376"/>
      <c r="H1761" s="373"/>
      <c r="I1761" s="373"/>
      <c r="J1761" s="389"/>
      <c r="K1761" s="53"/>
      <c r="L1761" s="51">
        <v>82400</v>
      </c>
      <c r="M1761" s="51">
        <v>82400</v>
      </c>
      <c r="N1761" s="51">
        <v>82400</v>
      </c>
      <c r="O1761" s="51">
        <v>82400</v>
      </c>
      <c r="P1761" s="51">
        <v>82400</v>
      </c>
      <c r="Q1761" s="51">
        <v>82400</v>
      </c>
      <c r="R1761" s="5">
        <v>82400</v>
      </c>
      <c r="S1761" s="51">
        <v>82400</v>
      </c>
      <c r="T1761" s="51">
        <v>82400</v>
      </c>
    </row>
    <row r="1762" spans="1:20" s="10" customFormat="1" ht="65.099999999999994" customHeight="1" x14ac:dyDescent="0.3">
      <c r="A1762" s="13">
        <v>1707</v>
      </c>
      <c r="B1762" s="376"/>
      <c r="C1762" s="22" t="s">
        <v>853</v>
      </c>
      <c r="D1762" s="56" t="s">
        <v>700</v>
      </c>
      <c r="E1762" s="373"/>
      <c r="F1762" s="388"/>
      <c r="G1762" s="376"/>
      <c r="H1762" s="373"/>
      <c r="I1762" s="373"/>
      <c r="J1762" s="389"/>
      <c r="K1762" s="53"/>
      <c r="L1762" s="51">
        <v>149700</v>
      </c>
      <c r="M1762" s="51">
        <v>149700</v>
      </c>
      <c r="N1762" s="51">
        <v>149700</v>
      </c>
      <c r="O1762" s="51">
        <v>149700</v>
      </c>
      <c r="P1762" s="51">
        <v>149700</v>
      </c>
      <c r="Q1762" s="51">
        <v>149700</v>
      </c>
      <c r="R1762" s="5">
        <v>149700</v>
      </c>
      <c r="S1762" s="51">
        <v>149700</v>
      </c>
      <c r="T1762" s="51">
        <v>149700</v>
      </c>
    </row>
    <row r="1763" spans="1:20" s="10" customFormat="1" ht="65.099999999999994" customHeight="1" x14ac:dyDescent="0.3">
      <c r="A1763" s="13">
        <v>1708</v>
      </c>
      <c r="B1763" s="376"/>
      <c r="C1763" s="22" t="s">
        <v>854</v>
      </c>
      <c r="D1763" s="56" t="s">
        <v>700</v>
      </c>
      <c r="E1763" s="373"/>
      <c r="F1763" s="388"/>
      <c r="G1763" s="376"/>
      <c r="H1763" s="373"/>
      <c r="I1763" s="373"/>
      <c r="J1763" s="389"/>
      <c r="K1763" s="53"/>
      <c r="L1763" s="51">
        <v>225400</v>
      </c>
      <c r="M1763" s="51">
        <v>225400</v>
      </c>
      <c r="N1763" s="51">
        <v>225400</v>
      </c>
      <c r="O1763" s="51">
        <v>225400</v>
      </c>
      <c r="P1763" s="51">
        <v>225400</v>
      </c>
      <c r="Q1763" s="51">
        <v>225400</v>
      </c>
      <c r="R1763" s="5">
        <v>225400</v>
      </c>
      <c r="S1763" s="51">
        <v>225400</v>
      </c>
      <c r="T1763" s="51">
        <v>225400</v>
      </c>
    </row>
    <row r="1764" spans="1:20" s="10" customFormat="1" ht="65.099999999999994" customHeight="1" x14ac:dyDescent="0.3">
      <c r="A1764" s="13">
        <v>1709</v>
      </c>
      <c r="B1764" s="376"/>
      <c r="C1764" s="22" t="s">
        <v>855</v>
      </c>
      <c r="D1764" s="56" t="s">
        <v>700</v>
      </c>
      <c r="E1764" s="373"/>
      <c r="F1764" s="388"/>
      <c r="G1764" s="376"/>
      <c r="H1764" s="373"/>
      <c r="I1764" s="373"/>
      <c r="J1764" s="389"/>
      <c r="K1764" s="53"/>
      <c r="L1764" s="51">
        <v>352700</v>
      </c>
      <c r="M1764" s="51">
        <v>352700</v>
      </c>
      <c r="N1764" s="51">
        <v>352700</v>
      </c>
      <c r="O1764" s="51">
        <v>352700</v>
      </c>
      <c r="P1764" s="51">
        <v>352700</v>
      </c>
      <c r="Q1764" s="51">
        <v>352700</v>
      </c>
      <c r="R1764" s="5">
        <v>352700</v>
      </c>
      <c r="S1764" s="51">
        <v>352700</v>
      </c>
      <c r="T1764" s="51">
        <v>352700</v>
      </c>
    </row>
    <row r="1765" spans="1:20" s="10" customFormat="1" ht="65.099999999999994" customHeight="1" x14ac:dyDescent="0.3">
      <c r="A1765" s="13">
        <v>1710</v>
      </c>
      <c r="B1765" s="376"/>
      <c r="C1765" s="22" t="s">
        <v>856</v>
      </c>
      <c r="D1765" s="56" t="s">
        <v>700</v>
      </c>
      <c r="E1765" s="373"/>
      <c r="F1765" s="388"/>
      <c r="G1765" s="376"/>
      <c r="H1765" s="373"/>
      <c r="I1765" s="373"/>
      <c r="J1765" s="389"/>
      <c r="K1765" s="53"/>
      <c r="L1765" s="51">
        <v>630900</v>
      </c>
      <c r="M1765" s="51">
        <v>630900</v>
      </c>
      <c r="N1765" s="51">
        <v>630900</v>
      </c>
      <c r="O1765" s="51">
        <v>630900</v>
      </c>
      <c r="P1765" s="51">
        <v>630900</v>
      </c>
      <c r="Q1765" s="51">
        <v>630900</v>
      </c>
      <c r="R1765" s="5">
        <v>630900</v>
      </c>
      <c r="S1765" s="51">
        <v>630900</v>
      </c>
      <c r="T1765" s="51">
        <v>630900</v>
      </c>
    </row>
    <row r="1766" spans="1:20" s="10" customFormat="1" ht="65.099999999999994" customHeight="1" x14ac:dyDescent="0.3">
      <c r="A1766" s="13">
        <v>1711</v>
      </c>
      <c r="B1766" s="376"/>
      <c r="C1766" s="22" t="s">
        <v>857</v>
      </c>
      <c r="D1766" s="56" t="s">
        <v>700</v>
      </c>
      <c r="E1766" s="373"/>
      <c r="F1766" s="388"/>
      <c r="G1766" s="376"/>
      <c r="H1766" s="373"/>
      <c r="I1766" s="373"/>
      <c r="J1766" s="389"/>
      <c r="K1766" s="53"/>
      <c r="L1766" s="51">
        <v>916000</v>
      </c>
      <c r="M1766" s="51">
        <v>916000</v>
      </c>
      <c r="N1766" s="51">
        <v>916000</v>
      </c>
      <c r="O1766" s="51">
        <v>916000</v>
      </c>
      <c r="P1766" s="51">
        <v>916000</v>
      </c>
      <c r="Q1766" s="51">
        <v>916000</v>
      </c>
      <c r="R1766" s="5">
        <v>916000</v>
      </c>
      <c r="S1766" s="51">
        <v>916000</v>
      </c>
      <c r="T1766" s="51">
        <v>916000</v>
      </c>
    </row>
    <row r="1767" spans="1:20" s="10" customFormat="1" ht="65.099999999999994" customHeight="1" x14ac:dyDescent="0.3">
      <c r="A1767" s="13">
        <v>1712</v>
      </c>
      <c r="B1767" s="376"/>
      <c r="C1767" s="22" t="s">
        <v>858</v>
      </c>
      <c r="D1767" s="56" t="s">
        <v>700</v>
      </c>
      <c r="E1767" s="373"/>
      <c r="F1767" s="388"/>
      <c r="G1767" s="376"/>
      <c r="H1767" s="373"/>
      <c r="I1767" s="373"/>
      <c r="J1767" s="389"/>
      <c r="K1767" s="53"/>
      <c r="L1767" s="51">
        <v>88800</v>
      </c>
      <c r="M1767" s="51">
        <v>88800</v>
      </c>
      <c r="N1767" s="51">
        <v>88800</v>
      </c>
      <c r="O1767" s="51">
        <v>88800</v>
      </c>
      <c r="P1767" s="51">
        <v>88800</v>
      </c>
      <c r="Q1767" s="51">
        <v>88800</v>
      </c>
      <c r="R1767" s="5">
        <v>88800</v>
      </c>
      <c r="S1767" s="51">
        <v>88800</v>
      </c>
      <c r="T1767" s="51">
        <v>88800</v>
      </c>
    </row>
    <row r="1768" spans="1:20" s="10" customFormat="1" ht="65.099999999999994" customHeight="1" x14ac:dyDescent="0.3">
      <c r="A1768" s="13">
        <v>1713</v>
      </c>
      <c r="B1768" s="376"/>
      <c r="C1768" s="22" t="s">
        <v>859</v>
      </c>
      <c r="D1768" s="56" t="s">
        <v>700</v>
      </c>
      <c r="E1768" s="373"/>
      <c r="F1768" s="388"/>
      <c r="G1768" s="376"/>
      <c r="H1768" s="373"/>
      <c r="I1768" s="373"/>
      <c r="J1768" s="389"/>
      <c r="K1768" s="53"/>
      <c r="L1768" s="51">
        <v>211200</v>
      </c>
      <c r="M1768" s="51">
        <v>211200</v>
      </c>
      <c r="N1768" s="51">
        <v>211200</v>
      </c>
      <c r="O1768" s="51">
        <v>211200</v>
      </c>
      <c r="P1768" s="51">
        <v>211200</v>
      </c>
      <c r="Q1768" s="51">
        <v>211200</v>
      </c>
      <c r="R1768" s="5">
        <v>211200</v>
      </c>
      <c r="S1768" s="51">
        <v>211200</v>
      </c>
      <c r="T1768" s="51">
        <v>211200</v>
      </c>
    </row>
    <row r="1769" spans="1:20" s="10" customFormat="1" ht="65.099999999999994" customHeight="1" x14ac:dyDescent="0.3">
      <c r="A1769" s="13">
        <v>1714</v>
      </c>
      <c r="B1769" s="376"/>
      <c r="C1769" s="22" t="s">
        <v>860</v>
      </c>
      <c r="D1769" s="56" t="s">
        <v>700</v>
      </c>
      <c r="E1769" s="373"/>
      <c r="F1769" s="388"/>
      <c r="G1769" s="376"/>
      <c r="H1769" s="373"/>
      <c r="I1769" s="373"/>
      <c r="J1769" s="389"/>
      <c r="K1769" s="53"/>
      <c r="L1769" s="51">
        <v>314400</v>
      </c>
      <c r="M1769" s="51">
        <v>314400</v>
      </c>
      <c r="N1769" s="51">
        <v>314400</v>
      </c>
      <c r="O1769" s="51">
        <v>314400</v>
      </c>
      <c r="P1769" s="51">
        <v>314400</v>
      </c>
      <c r="Q1769" s="51">
        <v>314400</v>
      </c>
      <c r="R1769" s="5">
        <v>314400</v>
      </c>
      <c r="S1769" s="51">
        <v>314400</v>
      </c>
      <c r="T1769" s="51">
        <v>314400</v>
      </c>
    </row>
    <row r="1770" spans="1:20" s="10" customFormat="1" ht="65.099999999999994" customHeight="1" x14ac:dyDescent="0.3">
      <c r="A1770" s="13">
        <v>1715</v>
      </c>
      <c r="B1770" s="376"/>
      <c r="C1770" s="22" t="s">
        <v>861</v>
      </c>
      <c r="D1770" s="56" t="s">
        <v>700</v>
      </c>
      <c r="E1770" s="373"/>
      <c r="F1770" s="388"/>
      <c r="G1770" s="376"/>
      <c r="H1770" s="373"/>
      <c r="I1770" s="373"/>
      <c r="J1770" s="389"/>
      <c r="K1770" s="53"/>
      <c r="L1770" s="51">
        <v>406200</v>
      </c>
      <c r="M1770" s="51">
        <v>406200</v>
      </c>
      <c r="N1770" s="51">
        <v>406200</v>
      </c>
      <c r="O1770" s="51">
        <v>406200</v>
      </c>
      <c r="P1770" s="51">
        <v>406200</v>
      </c>
      <c r="Q1770" s="51">
        <v>406200</v>
      </c>
      <c r="R1770" s="5">
        <v>406200</v>
      </c>
      <c r="S1770" s="51">
        <v>406200</v>
      </c>
      <c r="T1770" s="51">
        <v>406200</v>
      </c>
    </row>
    <row r="1771" spans="1:20" s="10" customFormat="1" ht="65.099999999999994" customHeight="1" x14ac:dyDescent="0.3">
      <c r="A1771" s="13">
        <v>1716</v>
      </c>
      <c r="B1771" s="376"/>
      <c r="C1771" s="22" t="s">
        <v>862</v>
      </c>
      <c r="D1771" s="56" t="s">
        <v>700</v>
      </c>
      <c r="E1771" s="373"/>
      <c r="F1771" s="388"/>
      <c r="G1771" s="376"/>
      <c r="H1771" s="373"/>
      <c r="I1771" s="373"/>
      <c r="J1771" s="389"/>
      <c r="K1771" s="53"/>
      <c r="L1771" s="51">
        <v>561200</v>
      </c>
      <c r="M1771" s="51">
        <v>561200</v>
      </c>
      <c r="N1771" s="51">
        <v>561200</v>
      </c>
      <c r="O1771" s="51">
        <v>561200</v>
      </c>
      <c r="P1771" s="51">
        <v>561200</v>
      </c>
      <c r="Q1771" s="51">
        <v>561200</v>
      </c>
      <c r="R1771" s="5">
        <v>561200</v>
      </c>
      <c r="S1771" s="51">
        <v>561200</v>
      </c>
      <c r="T1771" s="51">
        <v>561200</v>
      </c>
    </row>
    <row r="1772" spans="1:20" s="10" customFormat="1" ht="65.099999999999994" customHeight="1" x14ac:dyDescent="0.3">
      <c r="A1772" s="13">
        <v>1717</v>
      </c>
      <c r="B1772" s="376"/>
      <c r="C1772" s="22" t="s">
        <v>863</v>
      </c>
      <c r="D1772" s="56" t="s">
        <v>700</v>
      </c>
      <c r="E1772" s="373"/>
      <c r="F1772" s="388"/>
      <c r="G1772" s="376"/>
      <c r="H1772" s="373"/>
      <c r="I1772" s="373"/>
      <c r="J1772" s="389"/>
      <c r="K1772" s="53"/>
      <c r="L1772" s="51">
        <v>827500</v>
      </c>
      <c r="M1772" s="51">
        <v>827500</v>
      </c>
      <c r="N1772" s="51">
        <v>827500</v>
      </c>
      <c r="O1772" s="51">
        <v>827500</v>
      </c>
      <c r="P1772" s="51">
        <v>827500</v>
      </c>
      <c r="Q1772" s="51">
        <v>827500</v>
      </c>
      <c r="R1772" s="5">
        <v>827500</v>
      </c>
      <c r="S1772" s="51">
        <v>827500</v>
      </c>
      <c r="T1772" s="51">
        <v>827500</v>
      </c>
    </row>
    <row r="1773" spans="1:20" s="10" customFormat="1" ht="65.099999999999994" customHeight="1" x14ac:dyDescent="0.3">
      <c r="A1773" s="13">
        <v>1718</v>
      </c>
      <c r="B1773" s="376"/>
      <c r="C1773" s="22" t="s">
        <v>864</v>
      </c>
      <c r="D1773" s="56" t="s">
        <v>700</v>
      </c>
      <c r="E1773" s="373"/>
      <c r="F1773" s="388"/>
      <c r="G1773" s="376"/>
      <c r="H1773" s="373"/>
      <c r="I1773" s="373"/>
      <c r="J1773" s="389"/>
      <c r="K1773" s="53"/>
      <c r="L1773" s="51">
        <v>1146200</v>
      </c>
      <c r="M1773" s="51">
        <v>1146200</v>
      </c>
      <c r="N1773" s="51">
        <v>1146200</v>
      </c>
      <c r="O1773" s="51">
        <v>1146200</v>
      </c>
      <c r="P1773" s="51">
        <v>1146200</v>
      </c>
      <c r="Q1773" s="51">
        <v>1146200</v>
      </c>
      <c r="R1773" s="5">
        <v>1146200</v>
      </c>
      <c r="S1773" s="51">
        <v>1146200</v>
      </c>
      <c r="T1773" s="51">
        <v>1146200</v>
      </c>
    </row>
    <row r="1774" spans="1:20" s="10" customFormat="1" ht="65.099999999999994" customHeight="1" x14ac:dyDescent="0.3">
      <c r="A1774" s="13">
        <v>1719</v>
      </c>
      <c r="B1774" s="376"/>
      <c r="C1774" s="22" t="s">
        <v>865</v>
      </c>
      <c r="D1774" s="56" t="s">
        <v>700</v>
      </c>
      <c r="E1774" s="373"/>
      <c r="F1774" s="388"/>
      <c r="G1774" s="376"/>
      <c r="H1774" s="373"/>
      <c r="I1774" s="373"/>
      <c r="J1774" s="389"/>
      <c r="K1774" s="53"/>
      <c r="L1774" s="51">
        <v>170400</v>
      </c>
      <c r="M1774" s="51">
        <v>170400</v>
      </c>
      <c r="N1774" s="51">
        <v>170400</v>
      </c>
      <c r="O1774" s="51">
        <v>170400</v>
      </c>
      <c r="P1774" s="51">
        <v>170400</v>
      </c>
      <c r="Q1774" s="51">
        <v>170400</v>
      </c>
      <c r="R1774" s="5">
        <v>170400</v>
      </c>
      <c r="S1774" s="51">
        <v>170400</v>
      </c>
      <c r="T1774" s="51">
        <v>170400</v>
      </c>
    </row>
    <row r="1775" spans="1:20" s="10" customFormat="1" ht="65.099999999999994" customHeight="1" x14ac:dyDescent="0.3">
      <c r="A1775" s="13">
        <v>1720</v>
      </c>
      <c r="B1775" s="376"/>
      <c r="C1775" s="22" t="s">
        <v>866</v>
      </c>
      <c r="D1775" s="56" t="s">
        <v>700</v>
      </c>
      <c r="E1775" s="373"/>
      <c r="F1775" s="388"/>
      <c r="G1775" s="376"/>
      <c r="H1775" s="373"/>
      <c r="I1775" s="373"/>
      <c r="J1775" s="389"/>
      <c r="K1775" s="53"/>
      <c r="L1775" s="51">
        <v>247700</v>
      </c>
      <c r="M1775" s="51">
        <v>247700</v>
      </c>
      <c r="N1775" s="51">
        <v>247700</v>
      </c>
      <c r="O1775" s="51">
        <v>247700</v>
      </c>
      <c r="P1775" s="51">
        <v>247700</v>
      </c>
      <c r="Q1775" s="51">
        <v>247700</v>
      </c>
      <c r="R1775" s="5">
        <v>247700</v>
      </c>
      <c r="S1775" s="51">
        <v>247700</v>
      </c>
      <c r="T1775" s="51">
        <v>247700</v>
      </c>
    </row>
    <row r="1776" spans="1:20" s="10" customFormat="1" ht="65.099999999999994" customHeight="1" x14ac:dyDescent="0.3">
      <c r="A1776" s="13">
        <v>1721</v>
      </c>
      <c r="B1776" s="376"/>
      <c r="C1776" s="22" t="s">
        <v>867</v>
      </c>
      <c r="D1776" s="56" t="s">
        <v>700</v>
      </c>
      <c r="E1776" s="373"/>
      <c r="F1776" s="388"/>
      <c r="G1776" s="376"/>
      <c r="H1776" s="373"/>
      <c r="I1776" s="373"/>
      <c r="J1776" s="389"/>
      <c r="K1776" s="53"/>
      <c r="L1776" s="51">
        <v>666800</v>
      </c>
      <c r="M1776" s="51">
        <v>666800</v>
      </c>
      <c r="N1776" s="51">
        <v>666800</v>
      </c>
      <c r="O1776" s="51">
        <v>666800</v>
      </c>
      <c r="P1776" s="51">
        <v>666800</v>
      </c>
      <c r="Q1776" s="51">
        <v>666800</v>
      </c>
      <c r="R1776" s="5">
        <v>666800</v>
      </c>
      <c r="S1776" s="51">
        <v>666800</v>
      </c>
      <c r="T1776" s="51">
        <v>666800</v>
      </c>
    </row>
    <row r="1777" spans="1:20" s="10" customFormat="1" ht="65.099999999999994" customHeight="1" x14ac:dyDescent="0.3">
      <c r="A1777" s="13">
        <v>1722</v>
      </c>
      <c r="B1777" s="376"/>
      <c r="C1777" s="22" t="s">
        <v>868</v>
      </c>
      <c r="D1777" s="56" t="s">
        <v>700</v>
      </c>
      <c r="E1777" s="373"/>
      <c r="F1777" s="388"/>
      <c r="G1777" s="376"/>
      <c r="H1777" s="373"/>
      <c r="I1777" s="373"/>
      <c r="J1777" s="389"/>
      <c r="K1777" s="53"/>
      <c r="L1777" s="51">
        <v>934500</v>
      </c>
      <c r="M1777" s="51">
        <v>934500</v>
      </c>
      <c r="N1777" s="51">
        <v>934500</v>
      </c>
      <c r="O1777" s="51">
        <v>934500</v>
      </c>
      <c r="P1777" s="51">
        <v>934500</v>
      </c>
      <c r="Q1777" s="51">
        <v>934500</v>
      </c>
      <c r="R1777" s="5">
        <v>934500</v>
      </c>
      <c r="S1777" s="51">
        <v>934500</v>
      </c>
      <c r="T1777" s="51">
        <v>934500</v>
      </c>
    </row>
    <row r="1778" spans="1:20" s="10" customFormat="1" ht="65.099999999999994" customHeight="1" x14ac:dyDescent="0.3">
      <c r="A1778" s="13">
        <v>1723</v>
      </c>
      <c r="B1778" s="376"/>
      <c r="C1778" s="22" t="s">
        <v>869</v>
      </c>
      <c r="D1778" s="56" t="s">
        <v>700</v>
      </c>
      <c r="E1778" s="373"/>
      <c r="F1778" s="388"/>
      <c r="G1778" s="376"/>
      <c r="H1778" s="373"/>
      <c r="I1778" s="373"/>
      <c r="J1778" s="389"/>
      <c r="K1778" s="53"/>
      <c r="L1778" s="51">
        <v>233700</v>
      </c>
      <c r="M1778" s="51">
        <v>233700</v>
      </c>
      <c r="N1778" s="51">
        <v>233700</v>
      </c>
      <c r="O1778" s="51">
        <v>233700</v>
      </c>
      <c r="P1778" s="51">
        <v>233700</v>
      </c>
      <c r="Q1778" s="51">
        <v>233700</v>
      </c>
      <c r="R1778" s="5">
        <v>233700</v>
      </c>
      <c r="S1778" s="51">
        <v>233700</v>
      </c>
      <c r="T1778" s="51">
        <v>233700</v>
      </c>
    </row>
    <row r="1779" spans="1:20" s="10" customFormat="1" ht="65.099999999999994" customHeight="1" x14ac:dyDescent="0.3">
      <c r="A1779" s="13">
        <v>1724</v>
      </c>
      <c r="B1779" s="376"/>
      <c r="C1779" s="22" t="s">
        <v>870</v>
      </c>
      <c r="D1779" s="56" t="s">
        <v>700</v>
      </c>
      <c r="E1779" s="373"/>
      <c r="F1779" s="388"/>
      <c r="G1779" s="376"/>
      <c r="H1779" s="373"/>
      <c r="I1779" s="373"/>
      <c r="J1779" s="389"/>
      <c r="K1779" s="53"/>
      <c r="L1779" s="51">
        <v>593800</v>
      </c>
      <c r="M1779" s="51">
        <v>593800</v>
      </c>
      <c r="N1779" s="51">
        <v>593800</v>
      </c>
      <c r="O1779" s="51">
        <v>593800</v>
      </c>
      <c r="P1779" s="51">
        <v>593800</v>
      </c>
      <c r="Q1779" s="51">
        <v>593800</v>
      </c>
      <c r="R1779" s="5">
        <v>593800</v>
      </c>
      <c r="S1779" s="51">
        <v>593800</v>
      </c>
      <c r="T1779" s="51">
        <v>593800</v>
      </c>
    </row>
    <row r="1780" spans="1:20" s="10" customFormat="1" ht="65.099999999999994" customHeight="1" x14ac:dyDescent="0.3">
      <c r="A1780" s="13">
        <v>1725</v>
      </c>
      <c r="B1780" s="376"/>
      <c r="C1780" s="22" t="s">
        <v>871</v>
      </c>
      <c r="D1780" s="56" t="s">
        <v>700</v>
      </c>
      <c r="E1780" s="373"/>
      <c r="F1780" s="388"/>
      <c r="G1780" s="376"/>
      <c r="H1780" s="373"/>
      <c r="I1780" s="373"/>
      <c r="J1780" s="389"/>
      <c r="K1780" s="53"/>
      <c r="L1780" s="51">
        <v>866700</v>
      </c>
      <c r="M1780" s="51">
        <v>866700</v>
      </c>
      <c r="N1780" s="51">
        <v>866700</v>
      </c>
      <c r="O1780" s="51">
        <v>866700</v>
      </c>
      <c r="P1780" s="51">
        <v>866700</v>
      </c>
      <c r="Q1780" s="51">
        <v>866700</v>
      </c>
      <c r="R1780" s="5">
        <v>866700</v>
      </c>
      <c r="S1780" s="51">
        <v>866700</v>
      </c>
      <c r="T1780" s="51">
        <v>866700</v>
      </c>
    </row>
    <row r="1781" spans="1:20" s="10" customFormat="1" ht="65.099999999999994" customHeight="1" x14ac:dyDescent="0.3">
      <c r="A1781" s="13">
        <v>1726</v>
      </c>
      <c r="B1781" s="376"/>
      <c r="C1781" s="22" t="s">
        <v>872</v>
      </c>
      <c r="D1781" s="56" t="s">
        <v>700</v>
      </c>
      <c r="E1781" s="373"/>
      <c r="F1781" s="388"/>
      <c r="G1781" s="376"/>
      <c r="H1781" s="373"/>
      <c r="I1781" s="373"/>
      <c r="J1781" s="389"/>
      <c r="K1781" s="53"/>
      <c r="L1781" s="51">
        <v>1221800</v>
      </c>
      <c r="M1781" s="51">
        <v>1221800</v>
      </c>
      <c r="N1781" s="51">
        <v>1221800</v>
      </c>
      <c r="O1781" s="51">
        <v>1221800</v>
      </c>
      <c r="P1781" s="51">
        <v>1221800</v>
      </c>
      <c r="Q1781" s="51">
        <v>1221800</v>
      </c>
      <c r="R1781" s="5">
        <v>1221800</v>
      </c>
      <c r="S1781" s="51">
        <v>1221800</v>
      </c>
      <c r="T1781" s="51">
        <v>1221800</v>
      </c>
    </row>
    <row r="1782" spans="1:20" s="10" customFormat="1" ht="65.099999999999994" customHeight="1" x14ac:dyDescent="0.3">
      <c r="A1782" s="13">
        <v>1727</v>
      </c>
      <c r="B1782" s="376"/>
      <c r="C1782" s="22" t="s">
        <v>873</v>
      </c>
      <c r="D1782" s="56" t="s">
        <v>700</v>
      </c>
      <c r="E1782" s="373"/>
      <c r="F1782" s="388"/>
      <c r="G1782" s="376"/>
      <c r="H1782" s="373"/>
      <c r="I1782" s="373"/>
      <c r="J1782" s="389"/>
      <c r="K1782" s="53"/>
      <c r="L1782" s="51">
        <v>1893600</v>
      </c>
      <c r="M1782" s="51">
        <v>1893600</v>
      </c>
      <c r="N1782" s="51">
        <v>1893600</v>
      </c>
      <c r="O1782" s="51">
        <v>1893600</v>
      </c>
      <c r="P1782" s="51">
        <v>1893600</v>
      </c>
      <c r="Q1782" s="51">
        <v>1893600</v>
      </c>
      <c r="R1782" s="5">
        <v>1893600</v>
      </c>
      <c r="S1782" s="51">
        <v>1893600</v>
      </c>
      <c r="T1782" s="51">
        <v>1893600</v>
      </c>
    </row>
    <row r="1783" spans="1:20" s="10" customFormat="1" ht="65.099999999999994" customHeight="1" x14ac:dyDescent="0.3">
      <c r="A1783" s="13">
        <v>1728</v>
      </c>
      <c r="B1783" s="376"/>
      <c r="C1783" s="22" t="s">
        <v>874</v>
      </c>
      <c r="D1783" s="56" t="s">
        <v>700</v>
      </c>
      <c r="E1783" s="373"/>
      <c r="F1783" s="388"/>
      <c r="G1783" s="376"/>
      <c r="H1783" s="373"/>
      <c r="I1783" s="373"/>
      <c r="J1783" s="389"/>
      <c r="K1783" s="53"/>
      <c r="L1783" s="51">
        <v>2204600</v>
      </c>
      <c r="M1783" s="51">
        <v>2204600</v>
      </c>
      <c r="N1783" s="51">
        <v>2204600</v>
      </c>
      <c r="O1783" s="51">
        <v>2204600</v>
      </c>
      <c r="P1783" s="51">
        <v>2204600</v>
      </c>
      <c r="Q1783" s="51">
        <v>2204600</v>
      </c>
      <c r="R1783" s="5">
        <v>2204600</v>
      </c>
      <c r="S1783" s="51">
        <v>2204600</v>
      </c>
      <c r="T1783" s="51">
        <v>2204600</v>
      </c>
    </row>
    <row r="1784" spans="1:20" s="10" customFormat="1" ht="65.099999999999994" customHeight="1" x14ac:dyDescent="0.3">
      <c r="A1784" s="13">
        <v>1729</v>
      </c>
      <c r="B1784" s="376"/>
      <c r="C1784" s="22" t="s">
        <v>875</v>
      </c>
      <c r="D1784" s="56" t="s">
        <v>700</v>
      </c>
      <c r="E1784" s="373" t="s">
        <v>876</v>
      </c>
      <c r="F1784" s="388"/>
      <c r="G1784" s="376"/>
      <c r="H1784" s="373"/>
      <c r="I1784" s="373"/>
      <c r="J1784" s="389"/>
      <c r="K1784" s="53"/>
      <c r="L1784" s="51">
        <v>30200</v>
      </c>
      <c r="M1784" s="51">
        <v>30200</v>
      </c>
      <c r="N1784" s="51">
        <v>30200</v>
      </c>
      <c r="O1784" s="51">
        <v>30200</v>
      </c>
      <c r="P1784" s="51">
        <v>30200</v>
      </c>
      <c r="Q1784" s="51">
        <v>30200</v>
      </c>
      <c r="R1784" s="5">
        <v>30200</v>
      </c>
      <c r="S1784" s="51">
        <v>30200</v>
      </c>
      <c r="T1784" s="51">
        <v>30200</v>
      </c>
    </row>
    <row r="1785" spans="1:20" s="10" customFormat="1" ht="65.099999999999994" customHeight="1" x14ac:dyDescent="0.3">
      <c r="A1785" s="13">
        <v>1730</v>
      </c>
      <c r="B1785" s="376"/>
      <c r="C1785" s="22" t="s">
        <v>877</v>
      </c>
      <c r="D1785" s="56" t="s">
        <v>700</v>
      </c>
      <c r="E1785" s="373"/>
      <c r="F1785" s="388"/>
      <c r="G1785" s="376"/>
      <c r="H1785" s="373"/>
      <c r="I1785" s="373"/>
      <c r="J1785" s="389"/>
      <c r="K1785" s="53"/>
      <c r="L1785" s="51">
        <v>150700</v>
      </c>
      <c r="M1785" s="51">
        <v>150700</v>
      </c>
      <c r="N1785" s="51">
        <v>150700</v>
      </c>
      <c r="O1785" s="51">
        <v>150700</v>
      </c>
      <c r="P1785" s="51">
        <v>150700</v>
      </c>
      <c r="Q1785" s="51">
        <v>150700</v>
      </c>
      <c r="R1785" s="5">
        <v>150700</v>
      </c>
      <c r="S1785" s="51">
        <v>150700</v>
      </c>
      <c r="T1785" s="51">
        <v>150700</v>
      </c>
    </row>
    <row r="1786" spans="1:20" s="10" customFormat="1" ht="65.099999999999994" customHeight="1" x14ac:dyDescent="0.3">
      <c r="A1786" s="13">
        <v>1731</v>
      </c>
      <c r="B1786" s="376"/>
      <c r="C1786" s="22" t="s">
        <v>878</v>
      </c>
      <c r="D1786" s="56" t="s">
        <v>700</v>
      </c>
      <c r="E1786" s="373"/>
      <c r="F1786" s="388"/>
      <c r="G1786" s="376"/>
      <c r="H1786" s="373"/>
      <c r="I1786" s="373"/>
      <c r="J1786" s="389"/>
      <c r="K1786" s="53"/>
      <c r="L1786" s="51">
        <v>31400</v>
      </c>
      <c r="M1786" s="51">
        <v>31400</v>
      </c>
      <c r="N1786" s="51">
        <v>31400</v>
      </c>
      <c r="O1786" s="51">
        <v>31400</v>
      </c>
      <c r="P1786" s="51">
        <v>31400</v>
      </c>
      <c r="Q1786" s="51">
        <v>31400</v>
      </c>
      <c r="R1786" s="5">
        <v>31400</v>
      </c>
      <c r="S1786" s="51">
        <v>31400</v>
      </c>
      <c r="T1786" s="51">
        <v>31400</v>
      </c>
    </row>
    <row r="1787" spans="1:20" s="10" customFormat="1" ht="65.099999999999994" customHeight="1" x14ac:dyDescent="0.3">
      <c r="A1787" s="13">
        <v>1732</v>
      </c>
      <c r="B1787" s="376"/>
      <c r="C1787" s="22" t="s">
        <v>879</v>
      </c>
      <c r="D1787" s="56" t="s">
        <v>700</v>
      </c>
      <c r="E1787" s="373"/>
      <c r="F1787" s="388"/>
      <c r="G1787" s="376"/>
      <c r="H1787" s="373"/>
      <c r="I1787" s="373"/>
      <c r="J1787" s="389"/>
      <c r="K1787" s="53"/>
      <c r="L1787" s="51">
        <v>78100</v>
      </c>
      <c r="M1787" s="51">
        <v>78100</v>
      </c>
      <c r="N1787" s="51">
        <v>78100</v>
      </c>
      <c r="O1787" s="51">
        <v>78100</v>
      </c>
      <c r="P1787" s="51">
        <v>78100</v>
      </c>
      <c r="Q1787" s="51">
        <v>78100</v>
      </c>
      <c r="R1787" s="5">
        <v>78100</v>
      </c>
      <c r="S1787" s="51">
        <v>78100</v>
      </c>
      <c r="T1787" s="51">
        <v>78100</v>
      </c>
    </row>
    <row r="1788" spans="1:20" s="10" customFormat="1" ht="65.099999999999994" customHeight="1" x14ac:dyDescent="0.3">
      <c r="A1788" s="13">
        <v>1733</v>
      </c>
      <c r="B1788" s="376"/>
      <c r="C1788" s="22" t="s">
        <v>880</v>
      </c>
      <c r="D1788" s="56" t="s">
        <v>700</v>
      </c>
      <c r="E1788" s="373" t="s">
        <v>881</v>
      </c>
      <c r="F1788" s="388"/>
      <c r="G1788" s="376"/>
      <c r="H1788" s="373"/>
      <c r="I1788" s="373"/>
      <c r="J1788" s="389"/>
      <c r="K1788" s="53"/>
      <c r="L1788" s="51">
        <v>14000</v>
      </c>
      <c r="M1788" s="51">
        <v>14000</v>
      </c>
      <c r="N1788" s="51">
        <v>14000</v>
      </c>
      <c r="O1788" s="51">
        <v>14000</v>
      </c>
      <c r="P1788" s="51">
        <v>14000</v>
      </c>
      <c r="Q1788" s="51">
        <v>14000</v>
      </c>
      <c r="R1788" s="5">
        <v>14000</v>
      </c>
      <c r="S1788" s="51">
        <v>14000</v>
      </c>
      <c r="T1788" s="51">
        <v>14000</v>
      </c>
    </row>
    <row r="1789" spans="1:20" s="10" customFormat="1" ht="65.099999999999994" customHeight="1" x14ac:dyDescent="0.3">
      <c r="A1789" s="13">
        <v>1734</v>
      </c>
      <c r="B1789" s="376"/>
      <c r="C1789" s="22" t="s">
        <v>882</v>
      </c>
      <c r="D1789" s="56" t="s">
        <v>700</v>
      </c>
      <c r="E1789" s="373"/>
      <c r="F1789" s="388"/>
      <c r="G1789" s="376"/>
      <c r="H1789" s="373"/>
      <c r="I1789" s="373"/>
      <c r="J1789" s="389"/>
      <c r="K1789" s="53"/>
      <c r="L1789" s="51">
        <v>20600</v>
      </c>
      <c r="M1789" s="51">
        <v>20600</v>
      </c>
      <c r="N1789" s="51">
        <v>20600</v>
      </c>
      <c r="O1789" s="51">
        <v>20600</v>
      </c>
      <c r="P1789" s="51">
        <v>20600</v>
      </c>
      <c r="Q1789" s="51">
        <v>20600</v>
      </c>
      <c r="R1789" s="5">
        <v>20600</v>
      </c>
      <c r="S1789" s="51">
        <v>20600</v>
      </c>
      <c r="T1789" s="51">
        <v>20600</v>
      </c>
    </row>
    <row r="1790" spans="1:20" s="10" customFormat="1" ht="65.099999999999994" customHeight="1" x14ac:dyDescent="0.3">
      <c r="A1790" s="13">
        <v>1735</v>
      </c>
      <c r="B1790" s="376"/>
      <c r="C1790" s="22" t="s">
        <v>883</v>
      </c>
      <c r="D1790" s="56" t="s">
        <v>700</v>
      </c>
      <c r="E1790" s="373"/>
      <c r="F1790" s="388"/>
      <c r="G1790" s="376"/>
      <c r="H1790" s="373"/>
      <c r="I1790" s="373"/>
      <c r="J1790" s="389"/>
      <c r="K1790" s="53"/>
      <c r="L1790" s="51">
        <v>21000</v>
      </c>
      <c r="M1790" s="51">
        <v>21000</v>
      </c>
      <c r="N1790" s="51">
        <v>21000</v>
      </c>
      <c r="O1790" s="51">
        <v>21000</v>
      </c>
      <c r="P1790" s="51">
        <v>21000</v>
      </c>
      <c r="Q1790" s="51">
        <v>21000</v>
      </c>
      <c r="R1790" s="5">
        <v>21000</v>
      </c>
      <c r="S1790" s="51">
        <v>21000</v>
      </c>
      <c r="T1790" s="51">
        <v>21000</v>
      </c>
    </row>
    <row r="1791" spans="1:20" s="10" customFormat="1" ht="65.099999999999994" customHeight="1" x14ac:dyDescent="0.3">
      <c r="A1791" s="13">
        <v>1736</v>
      </c>
      <c r="B1791" s="376"/>
      <c r="C1791" s="22" t="s">
        <v>884</v>
      </c>
      <c r="D1791" s="56" t="s">
        <v>700</v>
      </c>
      <c r="E1791" s="373"/>
      <c r="F1791" s="388"/>
      <c r="G1791" s="376"/>
      <c r="H1791" s="373"/>
      <c r="I1791" s="373"/>
      <c r="J1791" s="389"/>
      <c r="K1791" s="53"/>
      <c r="L1791" s="51">
        <v>30900</v>
      </c>
      <c r="M1791" s="51">
        <v>30900</v>
      </c>
      <c r="N1791" s="51">
        <v>30900</v>
      </c>
      <c r="O1791" s="51">
        <v>30900</v>
      </c>
      <c r="P1791" s="51">
        <v>30900</v>
      </c>
      <c r="Q1791" s="51">
        <v>30900</v>
      </c>
      <c r="R1791" s="5">
        <v>30900</v>
      </c>
      <c r="S1791" s="51">
        <v>30900</v>
      </c>
      <c r="T1791" s="51">
        <v>30900</v>
      </c>
    </row>
    <row r="1792" spans="1:20" s="10" customFormat="1" ht="65.099999999999994" customHeight="1" x14ac:dyDescent="0.3">
      <c r="A1792" s="13">
        <v>1737</v>
      </c>
      <c r="B1792" s="376"/>
      <c r="C1792" s="22" t="s">
        <v>885</v>
      </c>
      <c r="D1792" s="56" t="s">
        <v>700</v>
      </c>
      <c r="E1792" s="373"/>
      <c r="F1792" s="388"/>
      <c r="G1792" s="376"/>
      <c r="H1792" s="373"/>
      <c r="I1792" s="373"/>
      <c r="J1792" s="389"/>
      <c r="K1792" s="53"/>
      <c r="L1792" s="51">
        <v>28100</v>
      </c>
      <c r="M1792" s="51">
        <v>28100</v>
      </c>
      <c r="N1792" s="51">
        <v>28100</v>
      </c>
      <c r="O1792" s="51">
        <v>28100</v>
      </c>
      <c r="P1792" s="51">
        <v>28100</v>
      </c>
      <c r="Q1792" s="51">
        <v>28100</v>
      </c>
      <c r="R1792" s="5">
        <v>28100</v>
      </c>
      <c r="S1792" s="51">
        <v>28100</v>
      </c>
      <c r="T1792" s="51">
        <v>28100</v>
      </c>
    </row>
    <row r="1793" spans="1:20" s="10" customFormat="1" ht="65.099999999999994" customHeight="1" x14ac:dyDescent="0.3">
      <c r="A1793" s="13">
        <v>1738</v>
      </c>
      <c r="B1793" s="376"/>
      <c r="C1793" s="22" t="s">
        <v>886</v>
      </c>
      <c r="D1793" s="56" t="s">
        <v>700</v>
      </c>
      <c r="E1793" s="373"/>
      <c r="F1793" s="388"/>
      <c r="G1793" s="376"/>
      <c r="H1793" s="373"/>
      <c r="I1793" s="373"/>
      <c r="J1793" s="389"/>
      <c r="K1793" s="53"/>
      <c r="L1793" s="51">
        <v>41200</v>
      </c>
      <c r="M1793" s="51">
        <v>41200</v>
      </c>
      <c r="N1793" s="51">
        <v>41200</v>
      </c>
      <c r="O1793" s="51">
        <v>41200</v>
      </c>
      <c r="P1793" s="51">
        <v>41200</v>
      </c>
      <c r="Q1793" s="51">
        <v>41200</v>
      </c>
      <c r="R1793" s="5">
        <v>41200</v>
      </c>
      <c r="S1793" s="51">
        <v>41200</v>
      </c>
      <c r="T1793" s="51">
        <v>41200</v>
      </c>
    </row>
    <row r="1794" spans="1:20" s="10" customFormat="1" ht="65.099999999999994" customHeight="1" x14ac:dyDescent="0.3">
      <c r="A1794" s="13">
        <v>1739</v>
      </c>
      <c r="B1794" s="376"/>
      <c r="C1794" s="22" t="s">
        <v>887</v>
      </c>
      <c r="D1794" s="56" t="s">
        <v>700</v>
      </c>
      <c r="E1794" s="373"/>
      <c r="F1794" s="388"/>
      <c r="G1794" s="376"/>
      <c r="H1794" s="373"/>
      <c r="I1794" s="373"/>
      <c r="J1794" s="389"/>
      <c r="K1794" s="53"/>
      <c r="L1794" s="51">
        <v>54000</v>
      </c>
      <c r="M1794" s="51">
        <v>54000</v>
      </c>
      <c r="N1794" s="51">
        <v>54000</v>
      </c>
      <c r="O1794" s="51">
        <v>54000</v>
      </c>
      <c r="P1794" s="51">
        <v>54000</v>
      </c>
      <c r="Q1794" s="51">
        <v>54000</v>
      </c>
      <c r="R1794" s="5">
        <v>54000</v>
      </c>
      <c r="S1794" s="51">
        <v>54000</v>
      </c>
      <c r="T1794" s="51">
        <v>54000</v>
      </c>
    </row>
    <row r="1795" spans="1:20" s="10" customFormat="1" ht="65.099999999999994" customHeight="1" x14ac:dyDescent="0.3">
      <c r="A1795" s="13">
        <v>1740</v>
      </c>
      <c r="B1795" s="376"/>
      <c r="C1795" s="22" t="s">
        <v>888</v>
      </c>
      <c r="D1795" s="56" t="s">
        <v>700</v>
      </c>
      <c r="E1795" s="373"/>
      <c r="F1795" s="388"/>
      <c r="G1795" s="376"/>
      <c r="H1795" s="373"/>
      <c r="I1795" s="373"/>
      <c r="J1795" s="389"/>
      <c r="K1795" s="53"/>
      <c r="L1795" s="51">
        <v>75700</v>
      </c>
      <c r="M1795" s="51">
        <v>75700</v>
      </c>
      <c r="N1795" s="51">
        <v>75700</v>
      </c>
      <c r="O1795" s="51">
        <v>75700</v>
      </c>
      <c r="P1795" s="51">
        <v>75700</v>
      </c>
      <c r="Q1795" s="51">
        <v>75700</v>
      </c>
      <c r="R1795" s="5">
        <v>75700</v>
      </c>
      <c r="S1795" s="51">
        <v>75700</v>
      </c>
      <c r="T1795" s="51">
        <v>75700</v>
      </c>
    </row>
    <row r="1796" spans="1:20" s="10" customFormat="1" ht="65.099999999999994" customHeight="1" x14ac:dyDescent="0.3">
      <c r="A1796" s="13">
        <v>1741</v>
      </c>
      <c r="B1796" s="376"/>
      <c r="C1796" s="22" t="s">
        <v>889</v>
      </c>
      <c r="D1796" s="56" t="s">
        <v>700</v>
      </c>
      <c r="E1796" s="373"/>
      <c r="F1796" s="388"/>
      <c r="G1796" s="376"/>
      <c r="H1796" s="373"/>
      <c r="I1796" s="373"/>
      <c r="J1796" s="389"/>
      <c r="K1796" s="53"/>
      <c r="L1796" s="51">
        <v>101000</v>
      </c>
      <c r="M1796" s="51">
        <v>101000</v>
      </c>
      <c r="N1796" s="51">
        <v>101000</v>
      </c>
      <c r="O1796" s="51">
        <v>101000</v>
      </c>
      <c r="P1796" s="51">
        <v>101000</v>
      </c>
      <c r="Q1796" s="51">
        <v>101000</v>
      </c>
      <c r="R1796" s="5">
        <v>101000</v>
      </c>
      <c r="S1796" s="51">
        <v>101000</v>
      </c>
      <c r="T1796" s="51">
        <v>101000</v>
      </c>
    </row>
    <row r="1797" spans="1:20" s="10" customFormat="1" ht="65.099999999999994" customHeight="1" x14ac:dyDescent="0.3">
      <c r="A1797" s="13">
        <v>1742</v>
      </c>
      <c r="B1797" s="376"/>
      <c r="C1797" s="22" t="s">
        <v>890</v>
      </c>
      <c r="D1797" s="56" t="s">
        <v>700</v>
      </c>
      <c r="E1797" s="373"/>
      <c r="F1797" s="388"/>
      <c r="G1797" s="376"/>
      <c r="H1797" s="373"/>
      <c r="I1797" s="373"/>
      <c r="J1797" s="389"/>
      <c r="K1797" s="53"/>
      <c r="L1797" s="51">
        <v>136600</v>
      </c>
      <c r="M1797" s="51">
        <v>136600</v>
      </c>
      <c r="N1797" s="51">
        <v>136600</v>
      </c>
      <c r="O1797" s="51">
        <v>136600</v>
      </c>
      <c r="P1797" s="51">
        <v>136600</v>
      </c>
      <c r="Q1797" s="51">
        <v>136600</v>
      </c>
      <c r="R1797" s="5">
        <v>136600</v>
      </c>
      <c r="S1797" s="51">
        <v>136600</v>
      </c>
      <c r="T1797" s="51">
        <v>136600</v>
      </c>
    </row>
    <row r="1798" spans="1:20" s="10" customFormat="1" ht="65.099999999999994" customHeight="1" x14ac:dyDescent="0.3">
      <c r="A1798" s="13">
        <v>1743</v>
      </c>
      <c r="B1798" s="376"/>
      <c r="C1798" s="22" t="s">
        <v>891</v>
      </c>
      <c r="D1798" s="56" t="s">
        <v>700</v>
      </c>
      <c r="E1798" s="373"/>
      <c r="F1798" s="388"/>
      <c r="G1798" s="376"/>
      <c r="H1798" s="373"/>
      <c r="I1798" s="373"/>
      <c r="J1798" s="389"/>
      <c r="K1798" s="53"/>
      <c r="L1798" s="51">
        <v>217200</v>
      </c>
      <c r="M1798" s="51">
        <v>217200</v>
      </c>
      <c r="N1798" s="51">
        <v>217200</v>
      </c>
      <c r="O1798" s="51">
        <v>217200</v>
      </c>
      <c r="P1798" s="51">
        <v>217200</v>
      </c>
      <c r="Q1798" s="51">
        <v>217200</v>
      </c>
      <c r="R1798" s="5">
        <v>217200</v>
      </c>
      <c r="S1798" s="51">
        <v>217200</v>
      </c>
      <c r="T1798" s="51">
        <v>217200</v>
      </c>
    </row>
    <row r="1799" spans="1:20" s="10" customFormat="1" ht="65.099999999999994" customHeight="1" x14ac:dyDescent="0.3">
      <c r="A1799" s="13">
        <v>1744</v>
      </c>
      <c r="B1799" s="376"/>
      <c r="C1799" s="22" t="s">
        <v>892</v>
      </c>
      <c r="D1799" s="56" t="s">
        <v>700</v>
      </c>
      <c r="E1799" s="373" t="s">
        <v>842</v>
      </c>
      <c r="F1799" s="388"/>
      <c r="G1799" s="376"/>
      <c r="H1799" s="373"/>
      <c r="I1799" s="373"/>
      <c r="J1799" s="389"/>
      <c r="K1799" s="53"/>
      <c r="L1799" s="51">
        <v>32100</v>
      </c>
      <c r="M1799" s="51">
        <v>32100</v>
      </c>
      <c r="N1799" s="51">
        <v>32100</v>
      </c>
      <c r="O1799" s="51">
        <v>32100</v>
      </c>
      <c r="P1799" s="51">
        <v>32100</v>
      </c>
      <c r="Q1799" s="51">
        <v>32100</v>
      </c>
      <c r="R1799" s="5">
        <v>32100</v>
      </c>
      <c r="S1799" s="51">
        <v>32100</v>
      </c>
      <c r="T1799" s="51">
        <v>32100</v>
      </c>
    </row>
    <row r="1800" spans="1:20" s="10" customFormat="1" ht="65.099999999999994" customHeight="1" x14ac:dyDescent="0.3">
      <c r="A1800" s="13">
        <v>1745</v>
      </c>
      <c r="B1800" s="376"/>
      <c r="C1800" s="22" t="s">
        <v>893</v>
      </c>
      <c r="D1800" s="56" t="s">
        <v>700</v>
      </c>
      <c r="E1800" s="373"/>
      <c r="F1800" s="388"/>
      <c r="G1800" s="376"/>
      <c r="H1800" s="373"/>
      <c r="I1800" s="373"/>
      <c r="J1800" s="389"/>
      <c r="K1800" s="53"/>
      <c r="L1800" s="51">
        <v>41300</v>
      </c>
      <c r="M1800" s="51">
        <v>41300</v>
      </c>
      <c r="N1800" s="51">
        <v>41300</v>
      </c>
      <c r="O1800" s="51">
        <v>41300</v>
      </c>
      <c r="P1800" s="51">
        <v>41300</v>
      </c>
      <c r="Q1800" s="51">
        <v>41300</v>
      </c>
      <c r="R1800" s="5">
        <v>41300</v>
      </c>
      <c r="S1800" s="51">
        <v>41300</v>
      </c>
      <c r="T1800" s="51">
        <v>41300</v>
      </c>
    </row>
    <row r="1801" spans="1:20" s="10" customFormat="1" ht="65.099999999999994" customHeight="1" x14ac:dyDescent="0.3">
      <c r="A1801" s="13">
        <v>1746</v>
      </c>
      <c r="B1801" s="376"/>
      <c r="C1801" s="22" t="s">
        <v>894</v>
      </c>
      <c r="D1801" s="56" t="s">
        <v>700</v>
      </c>
      <c r="E1801" s="373"/>
      <c r="F1801" s="388"/>
      <c r="G1801" s="376"/>
      <c r="H1801" s="373"/>
      <c r="I1801" s="373"/>
      <c r="J1801" s="389"/>
      <c r="K1801" s="53"/>
      <c r="L1801" s="51">
        <v>54500</v>
      </c>
      <c r="M1801" s="51">
        <v>54500</v>
      </c>
      <c r="N1801" s="51">
        <v>54500</v>
      </c>
      <c r="O1801" s="51">
        <v>54500</v>
      </c>
      <c r="P1801" s="51">
        <v>54500</v>
      </c>
      <c r="Q1801" s="51">
        <v>54500</v>
      </c>
      <c r="R1801" s="5">
        <v>54500</v>
      </c>
      <c r="S1801" s="51">
        <v>54500</v>
      </c>
      <c r="T1801" s="51">
        <v>54500</v>
      </c>
    </row>
    <row r="1802" spans="1:20" s="10" customFormat="1" ht="65.099999999999994" customHeight="1" x14ac:dyDescent="0.3">
      <c r="A1802" s="13">
        <v>1747</v>
      </c>
      <c r="B1802" s="376"/>
      <c r="C1802" s="22" t="s">
        <v>895</v>
      </c>
      <c r="D1802" s="56" t="s">
        <v>700</v>
      </c>
      <c r="E1802" s="373"/>
      <c r="F1802" s="388"/>
      <c r="G1802" s="376"/>
      <c r="H1802" s="373"/>
      <c r="I1802" s="373"/>
      <c r="J1802" s="389"/>
      <c r="K1802" s="53"/>
      <c r="L1802" s="51">
        <v>66300</v>
      </c>
      <c r="M1802" s="51">
        <v>66300</v>
      </c>
      <c r="N1802" s="51">
        <v>66300</v>
      </c>
      <c r="O1802" s="51">
        <v>66300</v>
      </c>
      <c r="P1802" s="51">
        <v>66300</v>
      </c>
      <c r="Q1802" s="51">
        <v>66300</v>
      </c>
      <c r="R1802" s="5">
        <v>66300</v>
      </c>
      <c r="S1802" s="51">
        <v>66300</v>
      </c>
      <c r="T1802" s="51">
        <v>66300</v>
      </c>
    </row>
    <row r="1803" spans="1:20" s="10" customFormat="1" ht="65.099999999999994" customHeight="1" x14ac:dyDescent="0.3">
      <c r="A1803" s="13">
        <v>1748</v>
      </c>
      <c r="B1803" s="376"/>
      <c r="C1803" s="22" t="s">
        <v>896</v>
      </c>
      <c r="D1803" s="56" t="s">
        <v>700</v>
      </c>
      <c r="E1803" s="373"/>
      <c r="F1803" s="388"/>
      <c r="G1803" s="376"/>
      <c r="H1803" s="373"/>
      <c r="I1803" s="373"/>
      <c r="J1803" s="389"/>
      <c r="K1803" s="53"/>
      <c r="L1803" s="51">
        <v>134500</v>
      </c>
      <c r="M1803" s="51">
        <v>134500</v>
      </c>
      <c r="N1803" s="51">
        <v>134500</v>
      </c>
      <c r="O1803" s="51">
        <v>134500</v>
      </c>
      <c r="P1803" s="51">
        <v>134500</v>
      </c>
      <c r="Q1803" s="51">
        <v>134500</v>
      </c>
      <c r="R1803" s="5">
        <v>134500</v>
      </c>
      <c r="S1803" s="51">
        <v>134500</v>
      </c>
      <c r="T1803" s="51">
        <v>134500</v>
      </c>
    </row>
    <row r="1804" spans="1:20" s="10" customFormat="1" ht="65.099999999999994" customHeight="1" x14ac:dyDescent="0.3">
      <c r="A1804" s="13">
        <v>1749</v>
      </c>
      <c r="B1804" s="376"/>
      <c r="C1804" s="22" t="s">
        <v>897</v>
      </c>
      <c r="D1804" s="56" t="s">
        <v>700</v>
      </c>
      <c r="E1804" s="373"/>
      <c r="F1804" s="388"/>
      <c r="G1804" s="376"/>
      <c r="H1804" s="373"/>
      <c r="I1804" s="373"/>
      <c r="J1804" s="389"/>
      <c r="K1804" s="53"/>
      <c r="L1804" s="51">
        <v>173100</v>
      </c>
      <c r="M1804" s="51">
        <v>173100</v>
      </c>
      <c r="N1804" s="51">
        <v>173100</v>
      </c>
      <c r="O1804" s="51">
        <v>173100</v>
      </c>
      <c r="P1804" s="51">
        <v>173100</v>
      </c>
      <c r="Q1804" s="51">
        <v>173100</v>
      </c>
      <c r="R1804" s="5">
        <v>173100</v>
      </c>
      <c r="S1804" s="51">
        <v>173100</v>
      </c>
      <c r="T1804" s="51">
        <v>173100</v>
      </c>
    </row>
    <row r="1805" spans="1:20" s="10" customFormat="1" ht="65.099999999999994" customHeight="1" x14ac:dyDescent="0.3">
      <c r="A1805" s="13">
        <v>1750</v>
      </c>
      <c r="B1805" s="376"/>
      <c r="C1805" s="22" t="s">
        <v>898</v>
      </c>
      <c r="D1805" s="56" t="s">
        <v>700</v>
      </c>
      <c r="E1805" s="373" t="s">
        <v>899</v>
      </c>
      <c r="F1805" s="53" t="s">
        <v>822</v>
      </c>
      <c r="G1805" s="376"/>
      <c r="H1805" s="373"/>
      <c r="I1805" s="373"/>
      <c r="J1805" s="389"/>
      <c r="K1805" s="53"/>
      <c r="L1805" s="51">
        <v>10000</v>
      </c>
      <c r="M1805" s="51">
        <v>10000</v>
      </c>
      <c r="N1805" s="51">
        <v>10000</v>
      </c>
      <c r="O1805" s="51">
        <v>10000</v>
      </c>
      <c r="P1805" s="51">
        <v>10000</v>
      </c>
      <c r="Q1805" s="51">
        <v>10000</v>
      </c>
      <c r="R1805" s="5">
        <v>10000</v>
      </c>
      <c r="S1805" s="51">
        <v>10000</v>
      </c>
      <c r="T1805" s="51">
        <v>10000</v>
      </c>
    </row>
    <row r="1806" spans="1:20" s="10" customFormat="1" ht="65.099999999999994" customHeight="1" x14ac:dyDescent="0.3">
      <c r="A1806" s="13">
        <v>1751</v>
      </c>
      <c r="B1806" s="376"/>
      <c r="C1806" s="22" t="s">
        <v>900</v>
      </c>
      <c r="D1806" s="56" t="s">
        <v>700</v>
      </c>
      <c r="E1806" s="373"/>
      <c r="F1806" s="53" t="s">
        <v>822</v>
      </c>
      <c r="G1806" s="376"/>
      <c r="H1806" s="373"/>
      <c r="I1806" s="373"/>
      <c r="J1806" s="389"/>
      <c r="K1806" s="53"/>
      <c r="L1806" s="51">
        <v>13400</v>
      </c>
      <c r="M1806" s="51">
        <v>13400</v>
      </c>
      <c r="N1806" s="51">
        <v>13400</v>
      </c>
      <c r="O1806" s="51">
        <v>13400</v>
      </c>
      <c r="P1806" s="51">
        <v>13400</v>
      </c>
      <c r="Q1806" s="51">
        <v>13400</v>
      </c>
      <c r="R1806" s="5">
        <v>13400</v>
      </c>
      <c r="S1806" s="51">
        <v>13400</v>
      </c>
      <c r="T1806" s="51">
        <v>13400</v>
      </c>
    </row>
    <row r="1807" spans="1:20" s="10" customFormat="1" ht="65.099999999999994" customHeight="1" x14ac:dyDescent="0.3">
      <c r="A1807" s="13">
        <v>1752</v>
      </c>
      <c r="B1807" s="376"/>
      <c r="C1807" s="22" t="s">
        <v>901</v>
      </c>
      <c r="D1807" s="56" t="s">
        <v>700</v>
      </c>
      <c r="E1807" s="373" t="s">
        <v>899</v>
      </c>
      <c r="F1807" s="53" t="s">
        <v>822</v>
      </c>
      <c r="G1807" s="376"/>
      <c r="H1807" s="373"/>
      <c r="I1807" s="373"/>
      <c r="J1807" s="389"/>
      <c r="K1807" s="53"/>
      <c r="L1807" s="51">
        <v>19200</v>
      </c>
      <c r="M1807" s="51">
        <v>19200</v>
      </c>
      <c r="N1807" s="51">
        <v>19200</v>
      </c>
      <c r="O1807" s="51">
        <v>19200</v>
      </c>
      <c r="P1807" s="51">
        <v>19200</v>
      </c>
      <c r="Q1807" s="51">
        <v>19200</v>
      </c>
      <c r="R1807" s="5">
        <v>19200</v>
      </c>
      <c r="S1807" s="51">
        <v>19200</v>
      </c>
      <c r="T1807" s="51">
        <v>19200</v>
      </c>
    </row>
    <row r="1808" spans="1:20" s="10" customFormat="1" ht="65.099999999999994" customHeight="1" x14ac:dyDescent="0.3">
      <c r="A1808" s="13">
        <v>1753</v>
      </c>
      <c r="B1808" s="376"/>
      <c r="C1808" s="22" t="s">
        <v>902</v>
      </c>
      <c r="D1808" s="56" t="s">
        <v>700</v>
      </c>
      <c r="E1808" s="373"/>
      <c r="F1808" s="53" t="s">
        <v>822</v>
      </c>
      <c r="G1808" s="376"/>
      <c r="H1808" s="373"/>
      <c r="I1808" s="373"/>
      <c r="J1808" s="389"/>
      <c r="K1808" s="53"/>
      <c r="L1808" s="51">
        <v>26000</v>
      </c>
      <c r="M1808" s="51">
        <v>26000</v>
      </c>
      <c r="N1808" s="51">
        <v>26000</v>
      </c>
      <c r="O1808" s="51">
        <v>26000</v>
      </c>
      <c r="P1808" s="51">
        <v>26000</v>
      </c>
      <c r="Q1808" s="51">
        <v>26000</v>
      </c>
      <c r="R1808" s="5">
        <v>26000</v>
      </c>
      <c r="S1808" s="51">
        <v>26000</v>
      </c>
      <c r="T1808" s="51">
        <v>26000</v>
      </c>
    </row>
    <row r="1809" spans="1:20" s="10" customFormat="1" ht="65.099999999999994" customHeight="1" x14ac:dyDescent="0.3">
      <c r="A1809" s="13">
        <v>1754</v>
      </c>
      <c r="B1809" s="376"/>
      <c r="C1809" s="22" t="s">
        <v>903</v>
      </c>
      <c r="D1809" s="56" t="s">
        <v>700</v>
      </c>
      <c r="E1809" s="373" t="s">
        <v>906</v>
      </c>
      <c r="F1809" s="53" t="s">
        <v>822</v>
      </c>
      <c r="G1809" s="376"/>
      <c r="H1809" s="373"/>
      <c r="I1809" s="373"/>
      <c r="J1809" s="389"/>
      <c r="K1809" s="53"/>
      <c r="L1809" s="51">
        <v>37000</v>
      </c>
      <c r="M1809" s="51">
        <v>37000</v>
      </c>
      <c r="N1809" s="51">
        <v>37000</v>
      </c>
      <c r="O1809" s="51">
        <v>37000</v>
      </c>
      <c r="P1809" s="51">
        <v>37000</v>
      </c>
      <c r="Q1809" s="51">
        <v>37000</v>
      </c>
      <c r="R1809" s="5">
        <v>37000</v>
      </c>
      <c r="S1809" s="51">
        <v>37000</v>
      </c>
      <c r="T1809" s="51">
        <v>37000</v>
      </c>
    </row>
    <row r="1810" spans="1:20" s="10" customFormat="1" ht="65.099999999999994" customHeight="1" x14ac:dyDescent="0.3">
      <c r="A1810" s="13">
        <v>1755</v>
      </c>
      <c r="B1810" s="376"/>
      <c r="C1810" s="22" t="s">
        <v>904</v>
      </c>
      <c r="D1810" s="56" t="s">
        <v>700</v>
      </c>
      <c r="E1810" s="373"/>
      <c r="F1810" s="53" t="s">
        <v>822</v>
      </c>
      <c r="G1810" s="376"/>
      <c r="H1810" s="373"/>
      <c r="I1810" s="373"/>
      <c r="J1810" s="389"/>
      <c r="K1810" s="53"/>
      <c r="L1810" s="51">
        <v>45900</v>
      </c>
      <c r="M1810" s="51">
        <v>45900</v>
      </c>
      <c r="N1810" s="51">
        <v>45900</v>
      </c>
      <c r="O1810" s="51">
        <v>45900</v>
      </c>
      <c r="P1810" s="51">
        <v>45900</v>
      </c>
      <c r="Q1810" s="51">
        <v>45900</v>
      </c>
      <c r="R1810" s="5">
        <v>45900</v>
      </c>
      <c r="S1810" s="51">
        <v>45900</v>
      </c>
      <c r="T1810" s="51">
        <v>45900</v>
      </c>
    </row>
    <row r="1811" spans="1:20" s="10" customFormat="1" ht="65.099999999999994" customHeight="1" x14ac:dyDescent="0.3">
      <c r="A1811" s="13">
        <v>1756</v>
      </c>
      <c r="B1811" s="376"/>
      <c r="C1811" s="22" t="s">
        <v>905</v>
      </c>
      <c r="D1811" s="56" t="s">
        <v>700</v>
      </c>
      <c r="E1811" s="373" t="s">
        <v>906</v>
      </c>
      <c r="F1811" s="388" t="s">
        <v>1272</v>
      </c>
      <c r="G1811" s="376"/>
      <c r="H1811" s="373"/>
      <c r="I1811" s="373"/>
      <c r="J1811" s="389"/>
      <c r="K1811" s="53"/>
      <c r="L1811" s="51">
        <v>258900</v>
      </c>
      <c r="M1811" s="51">
        <v>258900</v>
      </c>
      <c r="N1811" s="51">
        <v>258900</v>
      </c>
      <c r="O1811" s="51">
        <v>258900</v>
      </c>
      <c r="P1811" s="51">
        <v>258900</v>
      </c>
      <c r="Q1811" s="51">
        <v>258900</v>
      </c>
      <c r="R1811" s="5">
        <v>258900</v>
      </c>
      <c r="S1811" s="51">
        <v>258900</v>
      </c>
      <c r="T1811" s="51">
        <v>258900</v>
      </c>
    </row>
    <row r="1812" spans="1:20" s="10" customFormat="1" ht="65.099999999999994" customHeight="1" x14ac:dyDescent="0.3">
      <c r="A1812" s="13">
        <v>1757</v>
      </c>
      <c r="B1812" s="376"/>
      <c r="C1812" s="22" t="s">
        <v>907</v>
      </c>
      <c r="D1812" s="56" t="s">
        <v>700</v>
      </c>
      <c r="E1812" s="373"/>
      <c r="F1812" s="388"/>
      <c r="G1812" s="376"/>
      <c r="H1812" s="373"/>
      <c r="I1812" s="373"/>
      <c r="J1812" s="389"/>
      <c r="K1812" s="53"/>
      <c r="L1812" s="51">
        <v>387500</v>
      </c>
      <c r="M1812" s="51">
        <v>387500</v>
      </c>
      <c r="N1812" s="51">
        <v>387500</v>
      </c>
      <c r="O1812" s="51">
        <v>387500</v>
      </c>
      <c r="P1812" s="51">
        <v>387500</v>
      </c>
      <c r="Q1812" s="51">
        <v>387500</v>
      </c>
      <c r="R1812" s="5">
        <v>387500</v>
      </c>
      <c r="S1812" s="51">
        <v>387500</v>
      </c>
      <c r="T1812" s="51">
        <v>387500</v>
      </c>
    </row>
    <row r="1813" spans="1:20" s="10" customFormat="1" ht="65.099999999999994" customHeight="1" x14ac:dyDescent="0.3">
      <c r="A1813" s="13">
        <v>1758</v>
      </c>
      <c r="B1813" s="376"/>
      <c r="C1813" s="22" t="s">
        <v>908</v>
      </c>
      <c r="D1813" s="56" t="s">
        <v>700</v>
      </c>
      <c r="E1813" s="373"/>
      <c r="F1813" s="388"/>
      <c r="G1813" s="376"/>
      <c r="H1813" s="373"/>
      <c r="I1813" s="373"/>
      <c r="J1813" s="389"/>
      <c r="K1813" s="53"/>
      <c r="L1813" s="51">
        <v>697200</v>
      </c>
      <c r="M1813" s="51">
        <v>697200</v>
      </c>
      <c r="N1813" s="51">
        <v>697200</v>
      </c>
      <c r="O1813" s="51">
        <v>697200</v>
      </c>
      <c r="P1813" s="51">
        <v>697200</v>
      </c>
      <c r="Q1813" s="51">
        <v>697200</v>
      </c>
      <c r="R1813" s="5">
        <v>697200</v>
      </c>
      <c r="S1813" s="51">
        <v>697200</v>
      </c>
      <c r="T1813" s="51">
        <v>697200</v>
      </c>
    </row>
    <row r="1814" spans="1:20" s="10" customFormat="1" ht="65.099999999999994" customHeight="1" x14ac:dyDescent="0.3">
      <c r="A1814" s="13">
        <v>1759</v>
      </c>
      <c r="B1814" s="376"/>
      <c r="C1814" s="22" t="s">
        <v>909</v>
      </c>
      <c r="D1814" s="56" t="s">
        <v>700</v>
      </c>
      <c r="E1814" s="373"/>
      <c r="F1814" s="388"/>
      <c r="G1814" s="376"/>
      <c r="H1814" s="373"/>
      <c r="I1814" s="373"/>
      <c r="J1814" s="389"/>
      <c r="K1814" s="53"/>
      <c r="L1814" s="51">
        <v>246100</v>
      </c>
      <c r="M1814" s="51">
        <v>246100</v>
      </c>
      <c r="N1814" s="51">
        <v>246100</v>
      </c>
      <c r="O1814" s="51">
        <v>246100</v>
      </c>
      <c r="P1814" s="51">
        <v>246100</v>
      </c>
      <c r="Q1814" s="51">
        <v>246100</v>
      </c>
      <c r="R1814" s="5">
        <v>246100</v>
      </c>
      <c r="S1814" s="51">
        <v>246100</v>
      </c>
      <c r="T1814" s="51">
        <v>246100</v>
      </c>
    </row>
    <row r="1815" spans="1:20" s="10" customFormat="1" ht="65.099999999999994" customHeight="1" x14ac:dyDescent="0.3">
      <c r="A1815" s="13">
        <v>1760</v>
      </c>
      <c r="B1815" s="376"/>
      <c r="C1815" s="22" t="s">
        <v>910</v>
      </c>
      <c r="D1815" s="56" t="s">
        <v>700</v>
      </c>
      <c r="E1815" s="373"/>
      <c r="F1815" s="388"/>
      <c r="G1815" s="376"/>
      <c r="H1815" s="373"/>
      <c r="I1815" s="373"/>
      <c r="J1815" s="389"/>
      <c r="K1815" s="53"/>
      <c r="L1815" s="51">
        <v>358000</v>
      </c>
      <c r="M1815" s="51">
        <v>358000</v>
      </c>
      <c r="N1815" s="51">
        <v>358000</v>
      </c>
      <c r="O1815" s="51">
        <v>358000</v>
      </c>
      <c r="P1815" s="51">
        <v>358000</v>
      </c>
      <c r="Q1815" s="51">
        <v>358000</v>
      </c>
      <c r="R1815" s="5">
        <v>358000</v>
      </c>
      <c r="S1815" s="51">
        <v>358000</v>
      </c>
      <c r="T1815" s="51">
        <v>358000</v>
      </c>
    </row>
    <row r="1816" spans="1:20" s="10" customFormat="1" ht="65.099999999999994" customHeight="1" x14ac:dyDescent="0.3">
      <c r="A1816" s="13">
        <v>1761</v>
      </c>
      <c r="B1816" s="376"/>
      <c r="C1816" s="22" t="s">
        <v>911</v>
      </c>
      <c r="D1816" s="56" t="s">
        <v>700</v>
      </c>
      <c r="E1816" s="373"/>
      <c r="F1816" s="388"/>
      <c r="G1816" s="376"/>
      <c r="H1816" s="373"/>
      <c r="I1816" s="373"/>
      <c r="J1816" s="389"/>
      <c r="K1816" s="53"/>
      <c r="L1816" s="51">
        <v>627000</v>
      </c>
      <c r="M1816" s="51">
        <v>627000</v>
      </c>
      <c r="N1816" s="51">
        <v>627000</v>
      </c>
      <c r="O1816" s="51">
        <v>627000</v>
      </c>
      <c r="P1816" s="51">
        <v>627000</v>
      </c>
      <c r="Q1816" s="51">
        <v>627000</v>
      </c>
      <c r="R1816" s="5">
        <v>627000</v>
      </c>
      <c r="S1816" s="51">
        <v>627000</v>
      </c>
      <c r="T1816" s="51">
        <v>627000</v>
      </c>
    </row>
    <row r="1817" spans="1:20" s="10" customFormat="1" ht="65.099999999999994" customHeight="1" x14ac:dyDescent="0.3">
      <c r="A1817" s="13">
        <v>1762</v>
      </c>
      <c r="B1817" s="376"/>
      <c r="C1817" s="22" t="s">
        <v>912</v>
      </c>
      <c r="D1817" s="56" t="s">
        <v>700</v>
      </c>
      <c r="E1817" s="373"/>
      <c r="F1817" s="388"/>
      <c r="G1817" s="376"/>
      <c r="H1817" s="373"/>
      <c r="I1817" s="373"/>
      <c r="J1817" s="389"/>
      <c r="K1817" s="53"/>
      <c r="L1817" s="51">
        <v>902200</v>
      </c>
      <c r="M1817" s="51">
        <v>902200</v>
      </c>
      <c r="N1817" s="51">
        <v>902200</v>
      </c>
      <c r="O1817" s="51">
        <v>902200</v>
      </c>
      <c r="P1817" s="51">
        <v>902200</v>
      </c>
      <c r="Q1817" s="51">
        <v>902200</v>
      </c>
      <c r="R1817" s="5">
        <v>902200</v>
      </c>
      <c r="S1817" s="51">
        <v>902200</v>
      </c>
      <c r="T1817" s="51">
        <v>902200</v>
      </c>
    </row>
    <row r="1818" spans="1:20" s="10" customFormat="1" ht="187.5" customHeight="1" x14ac:dyDescent="0.3">
      <c r="A1818" s="13">
        <v>1763</v>
      </c>
      <c r="B1818" s="376"/>
      <c r="C1818" s="44" t="s">
        <v>2879</v>
      </c>
      <c r="D1818" s="56" t="s">
        <v>568</v>
      </c>
      <c r="E1818" s="373" t="s">
        <v>2875</v>
      </c>
      <c r="F1818" s="60" t="s">
        <v>2889</v>
      </c>
      <c r="G1818" s="376" t="s">
        <v>2876</v>
      </c>
      <c r="H1818" s="373" t="s">
        <v>17</v>
      </c>
      <c r="I1818" s="373" t="s">
        <v>2877</v>
      </c>
      <c r="J1818" s="389" t="s">
        <v>1861</v>
      </c>
      <c r="K1818" s="388" t="s">
        <v>2878</v>
      </c>
      <c r="L1818" s="51">
        <v>6390000</v>
      </c>
      <c r="M1818" s="51">
        <v>6390000</v>
      </c>
      <c r="N1818" s="51">
        <v>6390000</v>
      </c>
      <c r="O1818" s="51">
        <v>6390000</v>
      </c>
      <c r="P1818" s="51">
        <v>6390000</v>
      </c>
      <c r="Q1818" s="51">
        <v>6390000</v>
      </c>
      <c r="R1818" s="5">
        <v>6390000</v>
      </c>
      <c r="S1818" s="51">
        <v>6390000</v>
      </c>
      <c r="T1818" s="51">
        <v>6390000</v>
      </c>
    </row>
    <row r="1819" spans="1:20" s="10" customFormat="1" ht="187.5" customHeight="1" x14ac:dyDescent="0.3">
      <c r="A1819" s="13">
        <v>1764</v>
      </c>
      <c r="B1819" s="376"/>
      <c r="C1819" s="44" t="s">
        <v>2880</v>
      </c>
      <c r="D1819" s="56" t="s">
        <v>568</v>
      </c>
      <c r="E1819" s="373"/>
      <c r="F1819" s="60" t="s">
        <v>2890</v>
      </c>
      <c r="G1819" s="376"/>
      <c r="H1819" s="373"/>
      <c r="I1819" s="373"/>
      <c r="J1819" s="389"/>
      <c r="K1819" s="388"/>
      <c r="L1819" s="51">
        <v>6654000</v>
      </c>
      <c r="M1819" s="51">
        <v>6654000</v>
      </c>
      <c r="N1819" s="51">
        <v>6654000</v>
      </c>
      <c r="O1819" s="51">
        <v>6654000</v>
      </c>
      <c r="P1819" s="51">
        <v>6654000</v>
      </c>
      <c r="Q1819" s="51">
        <v>6654000</v>
      </c>
      <c r="R1819" s="5">
        <v>6654000</v>
      </c>
      <c r="S1819" s="51">
        <v>6654000</v>
      </c>
      <c r="T1819" s="51">
        <v>6654000</v>
      </c>
    </row>
    <row r="1820" spans="1:20" s="10" customFormat="1" ht="187.5" customHeight="1" x14ac:dyDescent="0.3">
      <c r="A1820" s="13">
        <v>1765</v>
      </c>
      <c r="B1820" s="376"/>
      <c r="C1820" s="44" t="s">
        <v>2881</v>
      </c>
      <c r="D1820" s="56" t="s">
        <v>568</v>
      </c>
      <c r="E1820" s="373"/>
      <c r="F1820" s="60" t="s">
        <v>2891</v>
      </c>
      <c r="G1820" s="376"/>
      <c r="H1820" s="373"/>
      <c r="I1820" s="373"/>
      <c r="J1820" s="389"/>
      <c r="K1820" s="388"/>
      <c r="L1820" s="51">
        <v>6819000</v>
      </c>
      <c r="M1820" s="51">
        <v>6819000</v>
      </c>
      <c r="N1820" s="51">
        <v>6819000</v>
      </c>
      <c r="O1820" s="51">
        <v>6819000</v>
      </c>
      <c r="P1820" s="51">
        <v>6819000</v>
      </c>
      <c r="Q1820" s="51">
        <v>6819000</v>
      </c>
      <c r="R1820" s="5">
        <v>6819000</v>
      </c>
      <c r="S1820" s="51">
        <v>6819000</v>
      </c>
      <c r="T1820" s="51">
        <v>6819000</v>
      </c>
    </row>
    <row r="1821" spans="1:20" s="10" customFormat="1" ht="187.5" customHeight="1" x14ac:dyDescent="0.3">
      <c r="A1821" s="13">
        <v>1766</v>
      </c>
      <c r="B1821" s="376"/>
      <c r="C1821" s="44" t="s">
        <v>2882</v>
      </c>
      <c r="D1821" s="56" t="s">
        <v>568</v>
      </c>
      <c r="E1821" s="373"/>
      <c r="F1821" s="60" t="s">
        <v>2891</v>
      </c>
      <c r="G1821" s="376"/>
      <c r="H1821" s="373"/>
      <c r="I1821" s="373"/>
      <c r="J1821" s="389"/>
      <c r="K1821" s="388"/>
      <c r="L1821" s="51">
        <v>7828000</v>
      </c>
      <c r="M1821" s="51">
        <v>7828000</v>
      </c>
      <c r="N1821" s="51">
        <v>7828000</v>
      </c>
      <c r="O1821" s="51">
        <v>7828000</v>
      </c>
      <c r="P1821" s="51">
        <v>7828000</v>
      </c>
      <c r="Q1821" s="51">
        <v>7828000</v>
      </c>
      <c r="R1821" s="5">
        <v>7828000</v>
      </c>
      <c r="S1821" s="51">
        <v>7828000</v>
      </c>
      <c r="T1821" s="51">
        <v>7828000</v>
      </c>
    </row>
    <row r="1822" spans="1:20" s="10" customFormat="1" ht="187.5" customHeight="1" x14ac:dyDescent="0.3">
      <c r="A1822" s="13">
        <v>1767</v>
      </c>
      <c r="B1822" s="376"/>
      <c r="C1822" s="44" t="s">
        <v>2883</v>
      </c>
      <c r="D1822" s="56" t="s">
        <v>568</v>
      </c>
      <c r="E1822" s="373"/>
      <c r="F1822" s="60" t="s">
        <v>2891</v>
      </c>
      <c r="G1822" s="376"/>
      <c r="H1822" s="373"/>
      <c r="I1822" s="373"/>
      <c r="J1822" s="389"/>
      <c r="K1822" s="388"/>
      <c r="L1822" s="51">
        <v>7973000</v>
      </c>
      <c r="M1822" s="51">
        <v>7973000</v>
      </c>
      <c r="N1822" s="51">
        <v>7973000</v>
      </c>
      <c r="O1822" s="51">
        <v>7973000</v>
      </c>
      <c r="P1822" s="51">
        <v>7973000</v>
      </c>
      <c r="Q1822" s="51">
        <v>7973000</v>
      </c>
      <c r="R1822" s="5">
        <v>7973000</v>
      </c>
      <c r="S1822" s="51">
        <v>7973000</v>
      </c>
      <c r="T1822" s="51">
        <v>7973000</v>
      </c>
    </row>
    <row r="1823" spans="1:20" s="10" customFormat="1" ht="187.5" customHeight="1" x14ac:dyDescent="0.3">
      <c r="A1823" s="13">
        <v>1768</v>
      </c>
      <c r="B1823" s="376"/>
      <c r="C1823" s="44" t="s">
        <v>2884</v>
      </c>
      <c r="D1823" s="56" t="s">
        <v>568</v>
      </c>
      <c r="E1823" s="373"/>
      <c r="F1823" s="60" t="s">
        <v>2891</v>
      </c>
      <c r="G1823" s="376"/>
      <c r="H1823" s="373"/>
      <c r="I1823" s="373"/>
      <c r="J1823" s="389"/>
      <c r="K1823" s="388"/>
      <c r="L1823" s="51">
        <v>9402000</v>
      </c>
      <c r="M1823" s="51">
        <v>9402000</v>
      </c>
      <c r="N1823" s="51">
        <v>9402000</v>
      </c>
      <c r="O1823" s="51">
        <v>9402000</v>
      </c>
      <c r="P1823" s="51">
        <v>9402000</v>
      </c>
      <c r="Q1823" s="51">
        <v>9402000</v>
      </c>
      <c r="R1823" s="5">
        <v>9402000</v>
      </c>
      <c r="S1823" s="51">
        <v>9402000</v>
      </c>
      <c r="T1823" s="51">
        <v>9402000</v>
      </c>
    </row>
    <row r="1824" spans="1:20" s="10" customFormat="1" ht="187.5" customHeight="1" x14ac:dyDescent="0.3">
      <c r="A1824" s="13">
        <v>1769</v>
      </c>
      <c r="B1824" s="376"/>
      <c r="C1824" s="44" t="s">
        <v>2885</v>
      </c>
      <c r="D1824" s="56" t="s">
        <v>568</v>
      </c>
      <c r="E1824" s="373"/>
      <c r="F1824" s="60" t="s">
        <v>2892</v>
      </c>
      <c r="G1824" s="376"/>
      <c r="H1824" s="373"/>
      <c r="I1824" s="373"/>
      <c r="J1824" s="389"/>
      <c r="K1824" s="388"/>
      <c r="L1824" s="51">
        <v>11693000</v>
      </c>
      <c r="M1824" s="51">
        <v>11693000</v>
      </c>
      <c r="N1824" s="51">
        <v>11693000</v>
      </c>
      <c r="O1824" s="51">
        <v>11693000</v>
      </c>
      <c r="P1824" s="51">
        <v>11693000</v>
      </c>
      <c r="Q1824" s="51">
        <v>11693000</v>
      </c>
      <c r="R1824" s="5">
        <v>11693000</v>
      </c>
      <c r="S1824" s="51">
        <v>11693000</v>
      </c>
      <c r="T1824" s="51">
        <v>11693000</v>
      </c>
    </row>
    <row r="1825" spans="1:20" s="45" customFormat="1" ht="144.75" customHeight="1" x14ac:dyDescent="0.3">
      <c r="A1825" s="13">
        <v>1770</v>
      </c>
      <c r="B1825" s="470"/>
      <c r="C1825" s="60" t="s">
        <v>2894</v>
      </c>
      <c r="D1825" s="56" t="s">
        <v>568</v>
      </c>
      <c r="E1825" s="373"/>
      <c r="F1825" s="60" t="s">
        <v>2901</v>
      </c>
      <c r="G1825" s="376"/>
      <c r="H1825" s="373"/>
      <c r="I1825" s="373"/>
      <c r="J1825" s="389"/>
      <c r="K1825" s="388"/>
      <c r="L1825" s="51">
        <v>6860000</v>
      </c>
      <c r="M1825" s="51">
        <v>6860000</v>
      </c>
      <c r="N1825" s="51">
        <v>6860000</v>
      </c>
      <c r="O1825" s="51">
        <v>6860000</v>
      </c>
      <c r="P1825" s="51">
        <v>6860000</v>
      </c>
      <c r="Q1825" s="51">
        <v>6860000</v>
      </c>
      <c r="R1825" s="51">
        <v>6860000</v>
      </c>
      <c r="S1825" s="51">
        <v>6860000</v>
      </c>
      <c r="T1825" s="51">
        <v>6860000</v>
      </c>
    </row>
    <row r="1826" spans="1:20" s="45" customFormat="1" ht="144.75" customHeight="1" x14ac:dyDescent="0.3">
      <c r="A1826" s="13">
        <v>1771</v>
      </c>
      <c r="B1826" s="470"/>
      <c r="C1826" s="60" t="s">
        <v>2895</v>
      </c>
      <c r="D1826" s="56" t="s">
        <v>568</v>
      </c>
      <c r="E1826" s="373"/>
      <c r="F1826" s="60" t="s">
        <v>2901</v>
      </c>
      <c r="G1826" s="376"/>
      <c r="H1826" s="373"/>
      <c r="I1826" s="373"/>
      <c r="J1826" s="389"/>
      <c r="K1826" s="388"/>
      <c r="L1826" s="51">
        <v>7560000</v>
      </c>
      <c r="M1826" s="51">
        <v>7560000</v>
      </c>
      <c r="N1826" s="51">
        <v>7560000</v>
      </c>
      <c r="O1826" s="51">
        <v>7560000</v>
      </c>
      <c r="P1826" s="51">
        <v>7560000</v>
      </c>
      <c r="Q1826" s="51">
        <v>7560000</v>
      </c>
      <c r="R1826" s="51">
        <v>7560000</v>
      </c>
      <c r="S1826" s="51">
        <v>7560000</v>
      </c>
      <c r="T1826" s="51">
        <v>7560000</v>
      </c>
    </row>
    <row r="1827" spans="1:20" s="45" customFormat="1" ht="144.75" customHeight="1" x14ac:dyDescent="0.3">
      <c r="A1827" s="13">
        <v>1772</v>
      </c>
      <c r="B1827" s="470"/>
      <c r="C1827" s="60" t="s">
        <v>2896</v>
      </c>
      <c r="D1827" s="56" t="s">
        <v>568</v>
      </c>
      <c r="E1827" s="373"/>
      <c r="F1827" s="60" t="s">
        <v>2901</v>
      </c>
      <c r="G1827" s="376"/>
      <c r="H1827" s="373"/>
      <c r="I1827" s="373"/>
      <c r="J1827" s="389"/>
      <c r="K1827" s="388"/>
      <c r="L1827" s="51">
        <v>8260000</v>
      </c>
      <c r="M1827" s="51">
        <v>8260000</v>
      </c>
      <c r="N1827" s="51">
        <v>8260000</v>
      </c>
      <c r="O1827" s="51">
        <v>8260000</v>
      </c>
      <c r="P1827" s="51">
        <v>8260000</v>
      </c>
      <c r="Q1827" s="51">
        <v>8260000</v>
      </c>
      <c r="R1827" s="51">
        <v>8260000</v>
      </c>
      <c r="S1827" s="51">
        <v>8260000</v>
      </c>
      <c r="T1827" s="51">
        <v>8260000</v>
      </c>
    </row>
    <row r="1828" spans="1:20" s="45" customFormat="1" ht="144.75" customHeight="1" x14ac:dyDescent="0.3">
      <c r="A1828" s="13">
        <v>1773</v>
      </c>
      <c r="B1828" s="470"/>
      <c r="C1828" s="60" t="s">
        <v>2897</v>
      </c>
      <c r="D1828" s="56" t="s">
        <v>568</v>
      </c>
      <c r="E1828" s="373"/>
      <c r="F1828" s="60" t="s">
        <v>2901</v>
      </c>
      <c r="G1828" s="376"/>
      <c r="H1828" s="373"/>
      <c r="I1828" s="373"/>
      <c r="J1828" s="389"/>
      <c r="K1828" s="388"/>
      <c r="L1828" s="51">
        <v>8960000</v>
      </c>
      <c r="M1828" s="51">
        <v>8960000</v>
      </c>
      <c r="N1828" s="51">
        <v>8960000</v>
      </c>
      <c r="O1828" s="51">
        <v>8960000</v>
      </c>
      <c r="P1828" s="51">
        <v>8960000</v>
      </c>
      <c r="Q1828" s="51">
        <v>8960000</v>
      </c>
      <c r="R1828" s="51">
        <v>8960000</v>
      </c>
      <c r="S1828" s="51">
        <v>8960000</v>
      </c>
      <c r="T1828" s="51">
        <v>8960000</v>
      </c>
    </row>
    <row r="1829" spans="1:20" s="45" customFormat="1" ht="144.75" customHeight="1" x14ac:dyDescent="0.3">
      <c r="A1829" s="13">
        <v>1774</v>
      </c>
      <c r="B1829" s="470"/>
      <c r="C1829" s="60" t="s">
        <v>2898</v>
      </c>
      <c r="D1829" s="56" t="s">
        <v>568</v>
      </c>
      <c r="E1829" s="373"/>
      <c r="F1829" s="60" t="s">
        <v>2901</v>
      </c>
      <c r="G1829" s="376"/>
      <c r="H1829" s="373"/>
      <c r="I1829" s="373"/>
      <c r="J1829" s="389"/>
      <c r="K1829" s="388"/>
      <c r="L1829" s="51">
        <v>9660000</v>
      </c>
      <c r="M1829" s="51">
        <v>9660000</v>
      </c>
      <c r="N1829" s="51">
        <v>9660000</v>
      </c>
      <c r="O1829" s="51">
        <v>9660000</v>
      </c>
      <c r="P1829" s="51">
        <v>9660000</v>
      </c>
      <c r="Q1829" s="51">
        <v>9660000</v>
      </c>
      <c r="R1829" s="51">
        <v>9660000</v>
      </c>
      <c r="S1829" s="51">
        <v>9660000</v>
      </c>
      <c r="T1829" s="51">
        <v>9660000</v>
      </c>
    </row>
    <row r="1830" spans="1:20" s="45" customFormat="1" ht="144.75" customHeight="1" x14ac:dyDescent="0.3">
      <c r="A1830" s="13">
        <v>1775</v>
      </c>
      <c r="B1830" s="470"/>
      <c r="C1830" s="60" t="s">
        <v>2899</v>
      </c>
      <c r="D1830" s="56" t="s">
        <v>568</v>
      </c>
      <c r="E1830" s="373"/>
      <c r="F1830" s="60" t="s">
        <v>2902</v>
      </c>
      <c r="G1830" s="376"/>
      <c r="H1830" s="373"/>
      <c r="I1830" s="373"/>
      <c r="J1830" s="389"/>
      <c r="K1830" s="388"/>
      <c r="L1830" s="51">
        <v>10360000</v>
      </c>
      <c r="M1830" s="51">
        <v>10360000</v>
      </c>
      <c r="N1830" s="51">
        <v>10360000</v>
      </c>
      <c r="O1830" s="51">
        <v>10360000</v>
      </c>
      <c r="P1830" s="51">
        <v>10360000</v>
      </c>
      <c r="Q1830" s="51">
        <v>10360000</v>
      </c>
      <c r="R1830" s="51">
        <v>10360000</v>
      </c>
      <c r="S1830" s="51">
        <v>10360000</v>
      </c>
      <c r="T1830" s="51">
        <v>10360000</v>
      </c>
    </row>
    <row r="1831" spans="1:20" s="45" customFormat="1" ht="144.75" customHeight="1" x14ac:dyDescent="0.3">
      <c r="A1831" s="13">
        <v>1776</v>
      </c>
      <c r="B1831" s="470"/>
      <c r="C1831" s="60" t="s">
        <v>2900</v>
      </c>
      <c r="D1831" s="56" t="s">
        <v>568</v>
      </c>
      <c r="E1831" s="373"/>
      <c r="F1831" s="60" t="s">
        <v>2902</v>
      </c>
      <c r="G1831" s="376"/>
      <c r="H1831" s="373"/>
      <c r="I1831" s="373"/>
      <c r="J1831" s="389"/>
      <c r="K1831" s="388"/>
      <c r="L1831" s="51">
        <v>11060000</v>
      </c>
      <c r="M1831" s="51">
        <v>11060000</v>
      </c>
      <c r="N1831" s="51">
        <v>11060000</v>
      </c>
      <c r="O1831" s="51">
        <v>11060000</v>
      </c>
      <c r="P1831" s="51">
        <v>11060000</v>
      </c>
      <c r="Q1831" s="51">
        <v>11060000</v>
      </c>
      <c r="R1831" s="51">
        <v>11060000</v>
      </c>
      <c r="S1831" s="51">
        <v>11060000</v>
      </c>
      <c r="T1831" s="51">
        <v>11060000</v>
      </c>
    </row>
    <row r="1832" spans="1:20" s="10" customFormat="1" ht="187.5" customHeight="1" x14ac:dyDescent="0.3">
      <c r="A1832" s="13">
        <v>1777</v>
      </c>
      <c r="B1832" s="376"/>
      <c r="C1832" s="22" t="s">
        <v>2886</v>
      </c>
      <c r="D1832" s="56" t="s">
        <v>568</v>
      </c>
      <c r="E1832" s="373"/>
      <c r="F1832" s="60" t="s">
        <v>2893</v>
      </c>
      <c r="G1832" s="376"/>
      <c r="H1832" s="373"/>
      <c r="I1832" s="373"/>
      <c r="J1832" s="389"/>
      <c r="K1832" s="388"/>
      <c r="L1832" s="51">
        <v>13500000</v>
      </c>
      <c r="M1832" s="51">
        <v>13500000</v>
      </c>
      <c r="N1832" s="51">
        <v>13500000</v>
      </c>
      <c r="O1832" s="51">
        <v>13500000</v>
      </c>
      <c r="P1832" s="51">
        <v>13500000</v>
      </c>
      <c r="Q1832" s="51">
        <v>13500000</v>
      </c>
      <c r="R1832" s="5">
        <v>13500000</v>
      </c>
      <c r="S1832" s="51">
        <v>13500000</v>
      </c>
      <c r="T1832" s="51">
        <v>13500000</v>
      </c>
    </row>
    <row r="1833" spans="1:20" s="10" customFormat="1" ht="187.5" customHeight="1" x14ac:dyDescent="0.3">
      <c r="A1833" s="13">
        <v>1778</v>
      </c>
      <c r="B1833" s="376"/>
      <c r="C1833" s="22" t="s">
        <v>2887</v>
      </c>
      <c r="D1833" s="56" t="s">
        <v>568</v>
      </c>
      <c r="E1833" s="373"/>
      <c r="F1833" s="60" t="s">
        <v>2893</v>
      </c>
      <c r="G1833" s="376"/>
      <c r="H1833" s="373"/>
      <c r="I1833" s="373"/>
      <c r="J1833" s="389"/>
      <c r="K1833" s="388"/>
      <c r="L1833" s="51">
        <v>15430000</v>
      </c>
      <c r="M1833" s="51">
        <v>15430000</v>
      </c>
      <c r="N1833" s="51">
        <v>15430000</v>
      </c>
      <c r="O1833" s="51">
        <v>15430000</v>
      </c>
      <c r="P1833" s="51">
        <v>15430000</v>
      </c>
      <c r="Q1833" s="51">
        <v>15430000</v>
      </c>
      <c r="R1833" s="5">
        <v>15430000</v>
      </c>
      <c r="S1833" s="51">
        <v>15430000</v>
      </c>
      <c r="T1833" s="51">
        <v>15430000</v>
      </c>
    </row>
    <row r="1834" spans="1:20" s="10" customFormat="1" ht="187.5" customHeight="1" x14ac:dyDescent="0.3">
      <c r="A1834" s="13">
        <v>1779</v>
      </c>
      <c r="B1834" s="376"/>
      <c r="C1834" s="22" t="s">
        <v>2888</v>
      </c>
      <c r="D1834" s="56" t="s">
        <v>568</v>
      </c>
      <c r="E1834" s="373"/>
      <c r="F1834" s="60" t="s">
        <v>2893</v>
      </c>
      <c r="G1834" s="376"/>
      <c r="H1834" s="373"/>
      <c r="I1834" s="373"/>
      <c r="J1834" s="389"/>
      <c r="K1834" s="388"/>
      <c r="L1834" s="51">
        <v>16800000</v>
      </c>
      <c r="M1834" s="51">
        <v>16800000</v>
      </c>
      <c r="N1834" s="51">
        <v>16800000</v>
      </c>
      <c r="O1834" s="51">
        <v>16800000</v>
      </c>
      <c r="P1834" s="51">
        <v>16800000</v>
      </c>
      <c r="Q1834" s="51">
        <v>16800000</v>
      </c>
      <c r="R1834" s="5">
        <v>16800000</v>
      </c>
      <c r="S1834" s="51">
        <v>16800000</v>
      </c>
      <c r="T1834" s="51">
        <v>16800000</v>
      </c>
    </row>
    <row r="1835" spans="1:20" s="10" customFormat="1" ht="172.5" customHeight="1" x14ac:dyDescent="0.3">
      <c r="A1835" s="13">
        <v>1780</v>
      </c>
      <c r="B1835" s="376"/>
      <c r="C1835" s="22" t="s">
        <v>2194</v>
      </c>
      <c r="D1835" s="56" t="s">
        <v>568</v>
      </c>
      <c r="E1835" s="55" t="s">
        <v>2200</v>
      </c>
      <c r="F1835" s="39" t="s">
        <v>2205</v>
      </c>
      <c r="G1835" s="376" t="s">
        <v>2204</v>
      </c>
      <c r="H1835" s="373" t="s">
        <v>257</v>
      </c>
      <c r="I1835" s="55"/>
      <c r="J1835" s="56"/>
      <c r="K1835" s="53" t="s">
        <v>2206</v>
      </c>
      <c r="L1835" s="51">
        <v>5239500</v>
      </c>
      <c r="M1835" s="51">
        <v>5239500</v>
      </c>
      <c r="N1835" s="51">
        <v>5239500</v>
      </c>
      <c r="O1835" s="51">
        <v>5239500</v>
      </c>
      <c r="P1835" s="51">
        <v>5239500</v>
      </c>
      <c r="Q1835" s="51">
        <v>5239500</v>
      </c>
      <c r="R1835" s="5">
        <v>5239500</v>
      </c>
      <c r="S1835" s="51">
        <v>5239500</v>
      </c>
      <c r="T1835" s="51">
        <v>5239500</v>
      </c>
    </row>
    <row r="1836" spans="1:20" s="10" customFormat="1" ht="172.5" customHeight="1" x14ac:dyDescent="0.3">
      <c r="A1836" s="13">
        <v>1781</v>
      </c>
      <c r="B1836" s="376"/>
      <c r="C1836" s="22" t="s">
        <v>2195</v>
      </c>
      <c r="D1836" s="56" t="s">
        <v>568</v>
      </c>
      <c r="E1836" s="55" t="s">
        <v>2201</v>
      </c>
      <c r="F1836" s="39" t="s">
        <v>2207</v>
      </c>
      <c r="G1836" s="376"/>
      <c r="H1836" s="373"/>
      <c r="I1836" s="55"/>
      <c r="J1836" s="56"/>
      <c r="K1836" s="53" t="s">
        <v>2206</v>
      </c>
      <c r="L1836" s="51">
        <v>7647975</v>
      </c>
      <c r="M1836" s="51">
        <v>7647975</v>
      </c>
      <c r="N1836" s="51">
        <v>7647975</v>
      </c>
      <c r="O1836" s="51">
        <v>7647975</v>
      </c>
      <c r="P1836" s="51">
        <v>7647975</v>
      </c>
      <c r="Q1836" s="51">
        <v>7647975</v>
      </c>
      <c r="R1836" s="5">
        <v>7647975</v>
      </c>
      <c r="S1836" s="51">
        <v>7647975</v>
      </c>
      <c r="T1836" s="51">
        <v>7647975</v>
      </c>
    </row>
    <row r="1837" spans="1:20" s="10" customFormat="1" ht="172.5" customHeight="1" x14ac:dyDescent="0.3">
      <c r="A1837" s="13">
        <v>1782</v>
      </c>
      <c r="B1837" s="376"/>
      <c r="C1837" s="22" t="s">
        <v>2196</v>
      </c>
      <c r="D1837" s="56" t="s">
        <v>568</v>
      </c>
      <c r="E1837" s="55" t="s">
        <v>2202</v>
      </c>
      <c r="F1837" s="39" t="s">
        <v>2208</v>
      </c>
      <c r="G1837" s="376"/>
      <c r="H1837" s="373"/>
      <c r="I1837" s="55"/>
      <c r="J1837" s="56"/>
      <c r="K1837" s="53" t="s">
        <v>2209</v>
      </c>
      <c r="L1837" s="51">
        <v>10605000</v>
      </c>
      <c r="M1837" s="51">
        <v>10605000</v>
      </c>
      <c r="N1837" s="51">
        <v>10605000</v>
      </c>
      <c r="O1837" s="51">
        <v>10605000</v>
      </c>
      <c r="P1837" s="51">
        <v>10605000</v>
      </c>
      <c r="Q1837" s="51">
        <v>10605000</v>
      </c>
      <c r="R1837" s="5">
        <v>10605000</v>
      </c>
      <c r="S1837" s="51">
        <v>10605000</v>
      </c>
      <c r="T1837" s="51">
        <v>10605000</v>
      </c>
    </row>
    <row r="1838" spans="1:20" s="10" customFormat="1" ht="172.5" customHeight="1" x14ac:dyDescent="0.3">
      <c r="A1838" s="13">
        <v>1783</v>
      </c>
      <c r="B1838" s="376"/>
      <c r="C1838" s="22" t="s">
        <v>2197</v>
      </c>
      <c r="D1838" s="56" t="s">
        <v>568</v>
      </c>
      <c r="E1838" s="55" t="s">
        <v>2202</v>
      </c>
      <c r="F1838" s="39" t="s">
        <v>2210</v>
      </c>
      <c r="G1838" s="376"/>
      <c r="H1838" s="373"/>
      <c r="I1838" s="55"/>
      <c r="J1838" s="56"/>
      <c r="K1838" s="53" t="s">
        <v>2209</v>
      </c>
      <c r="L1838" s="51">
        <v>24819000</v>
      </c>
      <c r="M1838" s="51">
        <v>24819000</v>
      </c>
      <c r="N1838" s="51">
        <v>24819000</v>
      </c>
      <c r="O1838" s="51">
        <v>24819000</v>
      </c>
      <c r="P1838" s="51">
        <v>24819000</v>
      </c>
      <c r="Q1838" s="51">
        <v>24819000</v>
      </c>
      <c r="R1838" s="5">
        <v>24819000</v>
      </c>
      <c r="S1838" s="51">
        <v>24819000</v>
      </c>
      <c r="T1838" s="51">
        <v>24819000</v>
      </c>
    </row>
    <row r="1839" spans="1:20" s="10" customFormat="1" ht="172.5" customHeight="1" x14ac:dyDescent="0.3">
      <c r="A1839" s="13">
        <v>1784</v>
      </c>
      <c r="B1839" s="376"/>
      <c r="C1839" s="22" t="s">
        <v>2198</v>
      </c>
      <c r="D1839" s="56" t="s">
        <v>568</v>
      </c>
      <c r="E1839" s="55" t="s">
        <v>2203</v>
      </c>
      <c r="F1839" s="39" t="s">
        <v>2212</v>
      </c>
      <c r="G1839" s="376"/>
      <c r="H1839" s="373"/>
      <c r="I1839" s="55"/>
      <c r="J1839" s="56"/>
      <c r="K1839" s="53" t="s">
        <v>2209</v>
      </c>
      <c r="L1839" s="51">
        <v>17916000</v>
      </c>
      <c r="M1839" s="51">
        <v>17916000</v>
      </c>
      <c r="N1839" s="51">
        <v>17916000</v>
      </c>
      <c r="O1839" s="51">
        <v>17916000</v>
      </c>
      <c r="P1839" s="51">
        <v>17916000</v>
      </c>
      <c r="Q1839" s="51">
        <v>17916000</v>
      </c>
      <c r="R1839" s="5">
        <v>17916000</v>
      </c>
      <c r="S1839" s="51">
        <v>17916000</v>
      </c>
      <c r="T1839" s="51">
        <v>17916000</v>
      </c>
    </row>
    <row r="1840" spans="1:20" s="10" customFormat="1" ht="172.5" customHeight="1" x14ac:dyDescent="0.3">
      <c r="A1840" s="13">
        <v>1785</v>
      </c>
      <c r="B1840" s="376"/>
      <c r="C1840" s="22" t="s">
        <v>2199</v>
      </c>
      <c r="D1840" s="56" t="s">
        <v>568</v>
      </c>
      <c r="E1840" s="55" t="s">
        <v>2203</v>
      </c>
      <c r="F1840" s="39" t="s">
        <v>2211</v>
      </c>
      <c r="G1840" s="376"/>
      <c r="H1840" s="373"/>
      <c r="I1840" s="55"/>
      <c r="J1840" s="56"/>
      <c r="K1840" s="53" t="s">
        <v>2209</v>
      </c>
      <c r="L1840" s="51">
        <v>23832000</v>
      </c>
      <c r="M1840" s="51">
        <v>23832000</v>
      </c>
      <c r="N1840" s="51">
        <v>23832000</v>
      </c>
      <c r="O1840" s="51">
        <v>23832000</v>
      </c>
      <c r="P1840" s="51">
        <v>23832000</v>
      </c>
      <c r="Q1840" s="51">
        <v>23832000</v>
      </c>
      <c r="R1840" s="5">
        <v>23832000</v>
      </c>
      <c r="S1840" s="51">
        <v>23832000</v>
      </c>
      <c r="T1840" s="51">
        <v>23832000</v>
      </c>
    </row>
    <row r="1841" spans="1:20" s="10" customFormat="1" ht="65.099999999999994" customHeight="1" x14ac:dyDescent="0.3">
      <c r="A1841" s="13">
        <v>1786</v>
      </c>
      <c r="B1841" s="376" t="s">
        <v>938</v>
      </c>
      <c r="C1841" s="55" t="s">
        <v>913</v>
      </c>
      <c r="D1841" s="56" t="s">
        <v>914</v>
      </c>
      <c r="E1841" s="55" t="s">
        <v>915</v>
      </c>
      <c r="F1841" s="53" t="s">
        <v>916</v>
      </c>
      <c r="G1841" s="52" t="s">
        <v>917</v>
      </c>
      <c r="H1841" s="55" t="s">
        <v>918</v>
      </c>
      <c r="I1841" s="55" t="s">
        <v>919</v>
      </c>
      <c r="J1841" s="389" t="s">
        <v>2531</v>
      </c>
      <c r="K1841" s="388"/>
      <c r="L1841" s="51">
        <v>618000</v>
      </c>
      <c r="M1841" s="51">
        <v>618000</v>
      </c>
      <c r="N1841" s="51">
        <v>618000</v>
      </c>
      <c r="O1841" s="51">
        <v>618000</v>
      </c>
      <c r="P1841" s="51">
        <v>618000</v>
      </c>
      <c r="Q1841" s="51">
        <v>618000</v>
      </c>
      <c r="R1841" s="51">
        <v>618000</v>
      </c>
      <c r="S1841" s="51">
        <v>618000</v>
      </c>
      <c r="T1841" s="51">
        <v>618000</v>
      </c>
    </row>
    <row r="1842" spans="1:20" s="10" customFormat="1" ht="65.099999999999994" customHeight="1" x14ac:dyDescent="0.3">
      <c r="A1842" s="13">
        <v>1787</v>
      </c>
      <c r="B1842" s="376"/>
      <c r="C1842" s="55" t="s">
        <v>920</v>
      </c>
      <c r="D1842" s="56" t="s">
        <v>914</v>
      </c>
      <c r="E1842" s="55" t="s">
        <v>921</v>
      </c>
      <c r="F1842" s="53"/>
      <c r="G1842" s="52" t="s">
        <v>922</v>
      </c>
      <c r="H1842" s="55" t="s">
        <v>923</v>
      </c>
      <c r="I1842" s="54" t="s">
        <v>44</v>
      </c>
      <c r="J1842" s="389"/>
      <c r="K1842" s="388"/>
      <c r="L1842" s="51">
        <v>685000</v>
      </c>
      <c r="M1842" s="51">
        <v>685000</v>
      </c>
      <c r="N1842" s="51">
        <v>685000</v>
      </c>
      <c r="O1842" s="51">
        <v>685000</v>
      </c>
      <c r="P1842" s="51">
        <v>685000</v>
      </c>
      <c r="Q1842" s="51">
        <v>685000</v>
      </c>
      <c r="R1842" s="51">
        <v>685000</v>
      </c>
      <c r="S1842" s="51">
        <v>685000</v>
      </c>
      <c r="T1842" s="51">
        <v>685000</v>
      </c>
    </row>
    <row r="1843" spans="1:20" s="10" customFormat="1" ht="101.25" customHeight="1" x14ac:dyDescent="0.3">
      <c r="A1843" s="13">
        <v>1788</v>
      </c>
      <c r="B1843" s="376"/>
      <c r="C1843" s="55" t="s">
        <v>924</v>
      </c>
      <c r="D1843" s="56" t="s">
        <v>914</v>
      </c>
      <c r="E1843" s="55" t="s">
        <v>915</v>
      </c>
      <c r="F1843" s="53" t="s">
        <v>916</v>
      </c>
      <c r="G1843" s="376" t="s">
        <v>917</v>
      </c>
      <c r="H1843" s="55" t="s">
        <v>918</v>
      </c>
      <c r="I1843" s="54" t="s">
        <v>44</v>
      </c>
      <c r="J1843" s="389"/>
      <c r="K1843" s="388"/>
      <c r="L1843" s="51">
        <v>650000</v>
      </c>
      <c r="M1843" s="51">
        <v>650000</v>
      </c>
      <c r="N1843" s="51">
        <v>650000</v>
      </c>
      <c r="O1843" s="51">
        <v>650000</v>
      </c>
      <c r="P1843" s="51">
        <v>650000</v>
      </c>
      <c r="Q1843" s="51">
        <v>650000</v>
      </c>
      <c r="R1843" s="51">
        <v>650000</v>
      </c>
      <c r="S1843" s="51">
        <v>650000</v>
      </c>
      <c r="T1843" s="51">
        <v>650000</v>
      </c>
    </row>
    <row r="1844" spans="1:20" s="10" customFormat="1" ht="101.25" customHeight="1" x14ac:dyDescent="0.3">
      <c r="A1844" s="13">
        <v>1789</v>
      </c>
      <c r="B1844" s="376"/>
      <c r="C1844" s="55" t="s">
        <v>925</v>
      </c>
      <c r="D1844" s="56" t="s">
        <v>914</v>
      </c>
      <c r="E1844" s="54" t="s">
        <v>44</v>
      </c>
      <c r="F1844" s="53" t="s">
        <v>926</v>
      </c>
      <c r="G1844" s="376"/>
      <c r="H1844" s="55" t="s">
        <v>918</v>
      </c>
      <c r="I1844" s="54" t="s">
        <v>44</v>
      </c>
      <c r="J1844" s="389"/>
      <c r="K1844" s="388"/>
      <c r="L1844" s="51">
        <v>1396800</v>
      </c>
      <c r="M1844" s="51">
        <v>1396800</v>
      </c>
      <c r="N1844" s="51">
        <v>1396800</v>
      </c>
      <c r="O1844" s="51">
        <v>1396800</v>
      </c>
      <c r="P1844" s="51">
        <v>1396800</v>
      </c>
      <c r="Q1844" s="51">
        <v>1396800</v>
      </c>
      <c r="R1844" s="51">
        <v>1396800</v>
      </c>
      <c r="S1844" s="51">
        <v>1396800</v>
      </c>
      <c r="T1844" s="51">
        <v>1396800</v>
      </c>
    </row>
    <row r="1845" spans="1:20" s="10" customFormat="1" ht="101.25" customHeight="1" x14ac:dyDescent="0.3">
      <c r="A1845" s="13">
        <v>1790</v>
      </c>
      <c r="B1845" s="376"/>
      <c r="C1845" s="55" t="s">
        <v>925</v>
      </c>
      <c r="D1845" s="56" t="s">
        <v>914</v>
      </c>
      <c r="E1845" s="54" t="s">
        <v>44</v>
      </c>
      <c r="F1845" s="53" t="s">
        <v>927</v>
      </c>
      <c r="G1845" s="376"/>
      <c r="H1845" s="55" t="s">
        <v>918</v>
      </c>
      <c r="I1845" s="54" t="s">
        <v>44</v>
      </c>
      <c r="J1845" s="389"/>
      <c r="K1845" s="388"/>
      <c r="L1845" s="51">
        <v>3244800</v>
      </c>
      <c r="M1845" s="51">
        <v>3244800</v>
      </c>
      <c r="N1845" s="51">
        <v>3244800</v>
      </c>
      <c r="O1845" s="51">
        <v>3244800</v>
      </c>
      <c r="P1845" s="51">
        <v>3244800</v>
      </c>
      <c r="Q1845" s="51">
        <v>3244800</v>
      </c>
      <c r="R1845" s="51">
        <v>3244800</v>
      </c>
      <c r="S1845" s="51">
        <v>3244800</v>
      </c>
      <c r="T1845" s="51">
        <v>3244800</v>
      </c>
    </row>
    <row r="1846" spans="1:20" s="10" customFormat="1" ht="101.25" customHeight="1" x14ac:dyDescent="0.3">
      <c r="A1846" s="13">
        <v>1791</v>
      </c>
      <c r="B1846" s="376"/>
      <c r="C1846" s="55" t="s">
        <v>925</v>
      </c>
      <c r="D1846" s="56" t="s">
        <v>914</v>
      </c>
      <c r="E1846" s="54" t="s">
        <v>44</v>
      </c>
      <c r="F1846" s="53" t="s">
        <v>928</v>
      </c>
      <c r="G1846" s="376"/>
      <c r="H1846" s="55" t="s">
        <v>918</v>
      </c>
      <c r="I1846" s="54" t="s">
        <v>44</v>
      </c>
      <c r="J1846" s="389"/>
      <c r="K1846" s="388"/>
      <c r="L1846" s="51">
        <v>3476400</v>
      </c>
      <c r="M1846" s="51">
        <v>3476400</v>
      </c>
      <c r="N1846" s="51">
        <v>3476400</v>
      </c>
      <c r="O1846" s="51">
        <v>3476400</v>
      </c>
      <c r="P1846" s="51">
        <v>3476400</v>
      </c>
      <c r="Q1846" s="51">
        <v>3476400</v>
      </c>
      <c r="R1846" s="51">
        <v>3476400</v>
      </c>
      <c r="S1846" s="51">
        <v>3476400</v>
      </c>
      <c r="T1846" s="51">
        <v>3476400</v>
      </c>
    </row>
    <row r="1847" spans="1:20" s="10" customFormat="1" ht="101.25" customHeight="1" x14ac:dyDescent="0.3">
      <c r="A1847" s="13">
        <v>1792</v>
      </c>
      <c r="B1847" s="376"/>
      <c r="C1847" s="55" t="s">
        <v>925</v>
      </c>
      <c r="D1847" s="56" t="s">
        <v>914</v>
      </c>
      <c r="E1847" s="54" t="s">
        <v>44</v>
      </c>
      <c r="F1847" s="53" t="s">
        <v>929</v>
      </c>
      <c r="G1847" s="376"/>
      <c r="H1847" s="55" t="s">
        <v>918</v>
      </c>
      <c r="I1847" s="54" t="s">
        <v>44</v>
      </c>
      <c r="J1847" s="389"/>
      <c r="K1847" s="388"/>
      <c r="L1847" s="51">
        <v>5816400</v>
      </c>
      <c r="M1847" s="51">
        <v>5816400</v>
      </c>
      <c r="N1847" s="51">
        <v>5816400</v>
      </c>
      <c r="O1847" s="51">
        <v>5816400</v>
      </c>
      <c r="P1847" s="51">
        <v>5816400</v>
      </c>
      <c r="Q1847" s="51">
        <v>5816400</v>
      </c>
      <c r="R1847" s="51">
        <v>5816400</v>
      </c>
      <c r="S1847" s="51">
        <v>5816400</v>
      </c>
      <c r="T1847" s="51">
        <v>5816400</v>
      </c>
    </row>
    <row r="1848" spans="1:20" s="10" customFormat="1" ht="101.25" customHeight="1" x14ac:dyDescent="0.3">
      <c r="A1848" s="13">
        <v>1793</v>
      </c>
      <c r="B1848" s="376"/>
      <c r="C1848" s="55" t="s">
        <v>925</v>
      </c>
      <c r="D1848" s="56" t="s">
        <v>914</v>
      </c>
      <c r="E1848" s="54" t="s">
        <v>44</v>
      </c>
      <c r="F1848" s="53" t="s">
        <v>930</v>
      </c>
      <c r="G1848" s="376"/>
      <c r="H1848" s="55" t="s">
        <v>918</v>
      </c>
      <c r="I1848" s="54" t="s">
        <v>44</v>
      </c>
      <c r="J1848" s="389"/>
      <c r="K1848" s="388"/>
      <c r="L1848" s="51">
        <v>7659600</v>
      </c>
      <c r="M1848" s="51">
        <v>7659600</v>
      </c>
      <c r="N1848" s="51">
        <v>7659600</v>
      </c>
      <c r="O1848" s="51">
        <v>7659600</v>
      </c>
      <c r="P1848" s="51">
        <v>7659600</v>
      </c>
      <c r="Q1848" s="51">
        <v>7659600</v>
      </c>
      <c r="R1848" s="51">
        <v>7659600</v>
      </c>
      <c r="S1848" s="51">
        <v>7659600</v>
      </c>
      <c r="T1848" s="51">
        <v>7659600</v>
      </c>
    </row>
    <row r="1849" spans="1:20" s="10" customFormat="1" ht="65.099999999999994" customHeight="1" x14ac:dyDescent="0.3">
      <c r="A1849" s="13">
        <v>1794</v>
      </c>
      <c r="B1849" s="376"/>
      <c r="C1849" s="55" t="s">
        <v>931</v>
      </c>
      <c r="D1849" s="56" t="s">
        <v>914</v>
      </c>
      <c r="E1849" s="55" t="s">
        <v>915</v>
      </c>
      <c r="F1849" s="53" t="s">
        <v>930</v>
      </c>
      <c r="G1849" s="376"/>
      <c r="H1849" s="55" t="s">
        <v>932</v>
      </c>
      <c r="I1849" s="54" t="s">
        <v>44</v>
      </c>
      <c r="J1849" s="389"/>
      <c r="K1849" s="388"/>
      <c r="L1849" s="51">
        <v>12350000</v>
      </c>
      <c r="M1849" s="51">
        <v>12350000</v>
      </c>
      <c r="N1849" s="51">
        <v>12350000</v>
      </c>
      <c r="O1849" s="51">
        <v>12350000</v>
      </c>
      <c r="P1849" s="51">
        <v>12350000</v>
      </c>
      <c r="Q1849" s="51">
        <v>12350000</v>
      </c>
      <c r="R1849" s="51">
        <v>12350000</v>
      </c>
      <c r="S1849" s="51">
        <v>12350000</v>
      </c>
      <c r="T1849" s="51">
        <v>12350000</v>
      </c>
    </row>
    <row r="1850" spans="1:20" s="10" customFormat="1" ht="65.099999999999994" customHeight="1" x14ac:dyDescent="0.3">
      <c r="A1850" s="13">
        <v>1795</v>
      </c>
      <c r="B1850" s="376"/>
      <c r="C1850" s="55" t="s">
        <v>931</v>
      </c>
      <c r="D1850" s="56" t="s">
        <v>914</v>
      </c>
      <c r="E1850" s="54" t="s">
        <v>44</v>
      </c>
      <c r="F1850" s="53" t="s">
        <v>933</v>
      </c>
      <c r="G1850" s="376"/>
      <c r="H1850" s="55" t="s">
        <v>932</v>
      </c>
      <c r="I1850" s="54" t="s">
        <v>44</v>
      </c>
      <c r="J1850" s="389"/>
      <c r="K1850" s="388"/>
      <c r="L1850" s="51">
        <v>12553000</v>
      </c>
      <c r="M1850" s="51">
        <v>12553000</v>
      </c>
      <c r="N1850" s="51">
        <v>12553000</v>
      </c>
      <c r="O1850" s="51">
        <v>12553000</v>
      </c>
      <c r="P1850" s="51">
        <v>12553000</v>
      </c>
      <c r="Q1850" s="51">
        <v>12553000</v>
      </c>
      <c r="R1850" s="51">
        <v>12553000</v>
      </c>
      <c r="S1850" s="51">
        <v>12553000</v>
      </c>
      <c r="T1850" s="51">
        <v>12553000</v>
      </c>
    </row>
    <row r="1851" spans="1:20" s="10" customFormat="1" ht="65.099999999999994" customHeight="1" x14ac:dyDescent="0.3">
      <c r="A1851" s="13">
        <v>1796</v>
      </c>
      <c r="B1851" s="376"/>
      <c r="C1851" s="55" t="s">
        <v>931</v>
      </c>
      <c r="D1851" s="56" t="s">
        <v>914</v>
      </c>
      <c r="E1851" s="54" t="s">
        <v>44</v>
      </c>
      <c r="F1851" s="53" t="s">
        <v>934</v>
      </c>
      <c r="G1851" s="376"/>
      <c r="H1851" s="55" t="s">
        <v>932</v>
      </c>
      <c r="I1851" s="54" t="s">
        <v>44</v>
      </c>
      <c r="J1851" s="389"/>
      <c r="K1851" s="388"/>
      <c r="L1851" s="51">
        <v>15136000</v>
      </c>
      <c r="M1851" s="51">
        <v>15136000</v>
      </c>
      <c r="N1851" s="51">
        <v>15136000</v>
      </c>
      <c r="O1851" s="51">
        <v>15136000</v>
      </c>
      <c r="P1851" s="51">
        <v>15136000</v>
      </c>
      <c r="Q1851" s="51">
        <v>15136000</v>
      </c>
      <c r="R1851" s="51">
        <v>15136000</v>
      </c>
      <c r="S1851" s="51">
        <v>15136000</v>
      </c>
      <c r="T1851" s="51">
        <v>15136000</v>
      </c>
    </row>
    <row r="1852" spans="1:20" s="10" customFormat="1" ht="65.099999999999994" customHeight="1" x14ac:dyDescent="0.3">
      <c r="A1852" s="13">
        <v>1797</v>
      </c>
      <c r="B1852" s="376"/>
      <c r="C1852" s="55" t="s">
        <v>931</v>
      </c>
      <c r="D1852" s="56" t="s">
        <v>914</v>
      </c>
      <c r="E1852" s="54" t="s">
        <v>44</v>
      </c>
      <c r="F1852" s="53" t="s">
        <v>935</v>
      </c>
      <c r="G1852" s="376"/>
      <c r="H1852" s="55" t="s">
        <v>932</v>
      </c>
      <c r="I1852" s="54" t="s">
        <v>44</v>
      </c>
      <c r="J1852" s="389"/>
      <c r="K1852" s="388"/>
      <c r="L1852" s="51">
        <v>18737500</v>
      </c>
      <c r="M1852" s="51">
        <v>18737500</v>
      </c>
      <c r="N1852" s="51">
        <v>18737500</v>
      </c>
      <c r="O1852" s="51">
        <v>18737500</v>
      </c>
      <c r="P1852" s="51">
        <v>18737500</v>
      </c>
      <c r="Q1852" s="51">
        <v>18737500</v>
      </c>
      <c r="R1852" s="51">
        <v>18737500</v>
      </c>
      <c r="S1852" s="51">
        <v>18737500</v>
      </c>
      <c r="T1852" s="51">
        <v>18737500</v>
      </c>
    </row>
    <row r="1853" spans="1:20" s="10" customFormat="1" ht="65.099999999999994" customHeight="1" x14ac:dyDescent="0.3">
      <c r="A1853" s="13">
        <v>1798</v>
      </c>
      <c r="B1853" s="376"/>
      <c r="C1853" s="55" t="s">
        <v>931</v>
      </c>
      <c r="D1853" s="56" t="s">
        <v>914</v>
      </c>
      <c r="E1853" s="54" t="s">
        <v>44</v>
      </c>
      <c r="F1853" s="53" t="s">
        <v>936</v>
      </c>
      <c r="G1853" s="376"/>
      <c r="H1853" s="55" t="s">
        <v>932</v>
      </c>
      <c r="I1853" s="54" t="s">
        <v>44</v>
      </c>
      <c r="J1853" s="389"/>
      <c r="K1853" s="388"/>
      <c r="L1853" s="51">
        <v>26497000</v>
      </c>
      <c r="M1853" s="51">
        <v>26497000</v>
      </c>
      <c r="N1853" s="51">
        <v>26497000</v>
      </c>
      <c r="O1853" s="51">
        <v>26497000</v>
      </c>
      <c r="P1853" s="51">
        <v>26497000</v>
      </c>
      <c r="Q1853" s="51">
        <v>26497000</v>
      </c>
      <c r="R1853" s="51">
        <v>26497000</v>
      </c>
      <c r="S1853" s="51">
        <v>26497000</v>
      </c>
      <c r="T1853" s="51">
        <v>26497000</v>
      </c>
    </row>
    <row r="1854" spans="1:20" s="10" customFormat="1" ht="65.099999999999994" customHeight="1" x14ac:dyDescent="0.3">
      <c r="A1854" s="13">
        <v>1799</v>
      </c>
      <c r="B1854" s="376"/>
      <c r="C1854" s="55" t="s">
        <v>931</v>
      </c>
      <c r="D1854" s="56" t="s">
        <v>914</v>
      </c>
      <c r="E1854" s="54" t="s">
        <v>44</v>
      </c>
      <c r="F1854" s="53" t="s">
        <v>937</v>
      </c>
      <c r="G1854" s="376"/>
      <c r="H1854" s="55" t="s">
        <v>932</v>
      </c>
      <c r="I1854" s="54" t="s">
        <v>44</v>
      </c>
      <c r="J1854" s="389"/>
      <c r="K1854" s="388"/>
      <c r="L1854" s="51">
        <v>31978000</v>
      </c>
      <c r="M1854" s="51">
        <v>31978000</v>
      </c>
      <c r="N1854" s="51">
        <v>31978000</v>
      </c>
      <c r="O1854" s="51">
        <v>31978000</v>
      </c>
      <c r="P1854" s="51">
        <v>31978000</v>
      </c>
      <c r="Q1854" s="51">
        <v>31978000</v>
      </c>
      <c r="R1854" s="51">
        <v>31978000</v>
      </c>
      <c r="S1854" s="51">
        <v>31978000</v>
      </c>
      <c r="T1854" s="51">
        <v>31978000</v>
      </c>
    </row>
    <row r="1855" spans="1:20" s="10" customFormat="1" ht="65.099999999999994" customHeight="1" x14ac:dyDescent="0.3">
      <c r="A1855" s="13">
        <v>1800</v>
      </c>
      <c r="B1855" s="376"/>
      <c r="C1855" s="55" t="s">
        <v>939</v>
      </c>
      <c r="D1855" s="56" t="s">
        <v>570</v>
      </c>
      <c r="E1855" s="55" t="s">
        <v>940</v>
      </c>
      <c r="F1855" s="53" t="s">
        <v>941</v>
      </c>
      <c r="G1855" s="376" t="s">
        <v>942</v>
      </c>
      <c r="H1855" s="55" t="s">
        <v>17</v>
      </c>
      <c r="I1855" s="55"/>
      <c r="J1855" s="389" t="s">
        <v>2526</v>
      </c>
      <c r="K1855" s="388"/>
      <c r="L1855" s="51">
        <v>12500</v>
      </c>
      <c r="M1855" s="51">
        <v>12500</v>
      </c>
      <c r="N1855" s="51">
        <v>12500</v>
      </c>
      <c r="O1855" s="51">
        <v>12500</v>
      </c>
      <c r="P1855" s="51">
        <v>12500</v>
      </c>
      <c r="Q1855" s="51">
        <v>12500</v>
      </c>
      <c r="R1855" s="51">
        <v>12500</v>
      </c>
      <c r="S1855" s="51">
        <v>12500</v>
      </c>
      <c r="T1855" s="51">
        <v>12500</v>
      </c>
    </row>
    <row r="1856" spans="1:20" s="10" customFormat="1" ht="65.099999999999994" customHeight="1" x14ac:dyDescent="0.3">
      <c r="A1856" s="13">
        <v>1801</v>
      </c>
      <c r="B1856" s="376"/>
      <c r="C1856" s="55" t="s">
        <v>939</v>
      </c>
      <c r="D1856" s="56" t="s">
        <v>570</v>
      </c>
      <c r="E1856" s="54" t="s">
        <v>44</v>
      </c>
      <c r="F1856" s="53" t="s">
        <v>943</v>
      </c>
      <c r="G1856" s="376"/>
      <c r="H1856" s="54" t="s">
        <v>44</v>
      </c>
      <c r="I1856" s="55"/>
      <c r="J1856" s="389"/>
      <c r="K1856" s="388"/>
      <c r="L1856" s="51">
        <v>16500</v>
      </c>
      <c r="M1856" s="51">
        <v>16500</v>
      </c>
      <c r="N1856" s="51">
        <v>16500</v>
      </c>
      <c r="O1856" s="51">
        <v>16500</v>
      </c>
      <c r="P1856" s="51">
        <v>16500</v>
      </c>
      <c r="Q1856" s="51">
        <v>16500</v>
      </c>
      <c r="R1856" s="51">
        <v>16500</v>
      </c>
      <c r="S1856" s="51">
        <v>16500</v>
      </c>
      <c r="T1856" s="51">
        <v>16500</v>
      </c>
    </row>
    <row r="1857" spans="1:20" s="10" customFormat="1" ht="65.099999999999994" customHeight="1" x14ac:dyDescent="0.3">
      <c r="A1857" s="13">
        <v>1802</v>
      </c>
      <c r="B1857" s="376"/>
      <c r="C1857" s="55" t="s">
        <v>939</v>
      </c>
      <c r="D1857" s="56" t="s">
        <v>570</v>
      </c>
      <c r="E1857" s="54" t="s">
        <v>44</v>
      </c>
      <c r="F1857" s="53" t="s">
        <v>944</v>
      </c>
      <c r="G1857" s="376"/>
      <c r="H1857" s="54" t="s">
        <v>44</v>
      </c>
      <c r="I1857" s="55"/>
      <c r="J1857" s="389"/>
      <c r="K1857" s="388"/>
      <c r="L1857" s="51">
        <v>21000</v>
      </c>
      <c r="M1857" s="51">
        <v>21000</v>
      </c>
      <c r="N1857" s="51">
        <v>21000</v>
      </c>
      <c r="O1857" s="51">
        <v>21000</v>
      </c>
      <c r="P1857" s="51">
        <v>21000</v>
      </c>
      <c r="Q1857" s="51">
        <v>21000</v>
      </c>
      <c r="R1857" s="51">
        <v>21000</v>
      </c>
      <c r="S1857" s="51">
        <v>21000</v>
      </c>
      <c r="T1857" s="51">
        <v>21000</v>
      </c>
    </row>
    <row r="1858" spans="1:20" s="10" customFormat="1" ht="65.099999999999994" customHeight="1" x14ac:dyDescent="0.3">
      <c r="A1858" s="13">
        <v>1803</v>
      </c>
      <c r="B1858" s="376"/>
      <c r="C1858" s="55" t="s">
        <v>939</v>
      </c>
      <c r="D1858" s="56" t="s">
        <v>570</v>
      </c>
      <c r="E1858" s="54" t="s">
        <v>44</v>
      </c>
      <c r="F1858" s="53" t="s">
        <v>945</v>
      </c>
      <c r="G1858" s="376"/>
      <c r="H1858" s="54" t="s">
        <v>44</v>
      </c>
      <c r="I1858" s="55"/>
      <c r="J1858" s="389"/>
      <c r="K1858" s="388"/>
      <c r="L1858" s="51">
        <v>27100</v>
      </c>
      <c r="M1858" s="51">
        <v>27100</v>
      </c>
      <c r="N1858" s="51">
        <v>27100</v>
      </c>
      <c r="O1858" s="51">
        <v>27100</v>
      </c>
      <c r="P1858" s="51">
        <v>27100</v>
      </c>
      <c r="Q1858" s="51">
        <v>27100</v>
      </c>
      <c r="R1858" s="51">
        <v>27100</v>
      </c>
      <c r="S1858" s="51">
        <v>27100</v>
      </c>
      <c r="T1858" s="51">
        <v>27100</v>
      </c>
    </row>
    <row r="1859" spans="1:20" s="10" customFormat="1" ht="65.099999999999994" customHeight="1" x14ac:dyDescent="0.3">
      <c r="A1859" s="13">
        <v>1804</v>
      </c>
      <c r="B1859" s="376"/>
      <c r="C1859" s="55" t="s">
        <v>939</v>
      </c>
      <c r="D1859" s="56" t="s">
        <v>570</v>
      </c>
      <c r="E1859" s="54" t="s">
        <v>44</v>
      </c>
      <c r="F1859" s="53" t="s">
        <v>946</v>
      </c>
      <c r="G1859" s="376"/>
      <c r="H1859" s="54" t="s">
        <v>44</v>
      </c>
      <c r="I1859" s="55"/>
      <c r="J1859" s="389"/>
      <c r="K1859" s="388"/>
      <c r="L1859" s="51">
        <v>31500</v>
      </c>
      <c r="M1859" s="51">
        <v>31500</v>
      </c>
      <c r="N1859" s="51">
        <v>31500</v>
      </c>
      <c r="O1859" s="51">
        <v>31500</v>
      </c>
      <c r="P1859" s="51">
        <v>31500</v>
      </c>
      <c r="Q1859" s="51">
        <v>31500</v>
      </c>
      <c r="R1859" s="51">
        <v>31500</v>
      </c>
      <c r="S1859" s="51">
        <v>31500</v>
      </c>
      <c r="T1859" s="51">
        <v>31500</v>
      </c>
    </row>
    <row r="1860" spans="1:20" s="10" customFormat="1" ht="65.099999999999994" customHeight="1" x14ac:dyDescent="0.3">
      <c r="A1860" s="13">
        <v>1805</v>
      </c>
      <c r="B1860" s="376"/>
      <c r="C1860" s="55" t="s">
        <v>939</v>
      </c>
      <c r="D1860" s="56" t="s">
        <v>570</v>
      </c>
      <c r="E1860" s="54" t="s">
        <v>44</v>
      </c>
      <c r="F1860" s="53" t="s">
        <v>947</v>
      </c>
      <c r="G1860" s="376"/>
      <c r="H1860" s="54" t="s">
        <v>44</v>
      </c>
      <c r="I1860" s="55"/>
      <c r="J1860" s="389"/>
      <c r="K1860" s="388"/>
      <c r="L1860" s="51">
        <v>39700</v>
      </c>
      <c r="M1860" s="51">
        <v>39700</v>
      </c>
      <c r="N1860" s="51">
        <v>39700</v>
      </c>
      <c r="O1860" s="51">
        <v>39700</v>
      </c>
      <c r="P1860" s="51">
        <v>39700</v>
      </c>
      <c r="Q1860" s="51">
        <v>39700</v>
      </c>
      <c r="R1860" s="51">
        <v>39700</v>
      </c>
      <c r="S1860" s="51">
        <v>39700</v>
      </c>
      <c r="T1860" s="51">
        <v>39700</v>
      </c>
    </row>
    <row r="1861" spans="1:20" s="10" customFormat="1" ht="65.099999999999994" customHeight="1" x14ac:dyDescent="0.3">
      <c r="A1861" s="13">
        <v>1806</v>
      </c>
      <c r="B1861" s="376"/>
      <c r="C1861" s="55" t="s">
        <v>939</v>
      </c>
      <c r="D1861" s="56" t="s">
        <v>570</v>
      </c>
      <c r="E1861" s="54" t="s">
        <v>44</v>
      </c>
      <c r="F1861" s="53" t="s">
        <v>948</v>
      </c>
      <c r="G1861" s="376"/>
      <c r="H1861" s="54" t="s">
        <v>44</v>
      </c>
      <c r="I1861" s="55"/>
      <c r="J1861" s="389"/>
      <c r="K1861" s="388"/>
      <c r="L1861" s="51">
        <v>49300</v>
      </c>
      <c r="M1861" s="51">
        <v>49300</v>
      </c>
      <c r="N1861" s="51">
        <v>49300</v>
      </c>
      <c r="O1861" s="51">
        <v>49300</v>
      </c>
      <c r="P1861" s="51">
        <v>49300</v>
      </c>
      <c r="Q1861" s="51">
        <v>49300</v>
      </c>
      <c r="R1861" s="51">
        <v>49300</v>
      </c>
      <c r="S1861" s="51">
        <v>49300</v>
      </c>
      <c r="T1861" s="51">
        <v>49300</v>
      </c>
    </row>
    <row r="1862" spans="1:20" s="10" customFormat="1" ht="65.099999999999994" customHeight="1" x14ac:dyDescent="0.3">
      <c r="A1862" s="13">
        <v>1807</v>
      </c>
      <c r="B1862" s="376"/>
      <c r="C1862" s="55" t="s">
        <v>939</v>
      </c>
      <c r="D1862" s="56" t="s">
        <v>570</v>
      </c>
      <c r="E1862" s="54" t="s">
        <v>44</v>
      </c>
      <c r="F1862" s="53" t="s">
        <v>949</v>
      </c>
      <c r="G1862" s="376"/>
      <c r="H1862" s="54" t="s">
        <v>44</v>
      </c>
      <c r="I1862" s="55"/>
      <c r="J1862" s="389"/>
      <c r="K1862" s="388"/>
      <c r="L1862" s="51">
        <v>59200</v>
      </c>
      <c r="M1862" s="51">
        <v>59200</v>
      </c>
      <c r="N1862" s="51">
        <v>59200</v>
      </c>
      <c r="O1862" s="51">
        <v>59200</v>
      </c>
      <c r="P1862" s="51">
        <v>59200</v>
      </c>
      <c r="Q1862" s="51">
        <v>59200</v>
      </c>
      <c r="R1862" s="51">
        <v>59200</v>
      </c>
      <c r="S1862" s="51">
        <v>59200</v>
      </c>
      <c r="T1862" s="51">
        <v>59200</v>
      </c>
    </row>
    <row r="1863" spans="1:20" s="10" customFormat="1" ht="65.099999999999994" customHeight="1" x14ac:dyDescent="0.3">
      <c r="A1863" s="13">
        <v>1808</v>
      </c>
      <c r="B1863" s="376"/>
      <c r="C1863" s="55" t="s">
        <v>939</v>
      </c>
      <c r="D1863" s="56" t="s">
        <v>570</v>
      </c>
      <c r="E1863" s="54" t="s">
        <v>44</v>
      </c>
      <c r="F1863" s="53" t="s">
        <v>950</v>
      </c>
      <c r="G1863" s="376"/>
      <c r="H1863" s="54" t="s">
        <v>44</v>
      </c>
      <c r="I1863" s="55"/>
      <c r="J1863" s="389"/>
      <c r="K1863" s="388"/>
      <c r="L1863" s="51">
        <v>92800</v>
      </c>
      <c r="M1863" s="51">
        <v>92800</v>
      </c>
      <c r="N1863" s="51">
        <v>92800</v>
      </c>
      <c r="O1863" s="51">
        <v>92800</v>
      </c>
      <c r="P1863" s="51">
        <v>92800</v>
      </c>
      <c r="Q1863" s="51">
        <v>92800</v>
      </c>
      <c r="R1863" s="51">
        <v>92800</v>
      </c>
      <c r="S1863" s="51">
        <v>92800</v>
      </c>
      <c r="T1863" s="51">
        <v>92800</v>
      </c>
    </row>
    <row r="1864" spans="1:20" s="10" customFormat="1" ht="65.099999999999994" customHeight="1" x14ac:dyDescent="0.3">
      <c r="A1864" s="13">
        <v>1809</v>
      </c>
      <c r="B1864" s="376"/>
      <c r="C1864" s="55" t="s">
        <v>939</v>
      </c>
      <c r="D1864" s="56" t="s">
        <v>570</v>
      </c>
      <c r="E1864" s="54" t="s">
        <v>44</v>
      </c>
      <c r="F1864" s="53" t="s">
        <v>951</v>
      </c>
      <c r="G1864" s="376"/>
      <c r="H1864" s="54" t="s">
        <v>44</v>
      </c>
      <c r="I1864" s="55"/>
      <c r="J1864" s="389"/>
      <c r="K1864" s="388"/>
      <c r="L1864" s="51">
        <v>80200</v>
      </c>
      <c r="M1864" s="51">
        <v>80200</v>
      </c>
      <c r="N1864" s="51">
        <v>80200</v>
      </c>
      <c r="O1864" s="51">
        <v>80200</v>
      </c>
      <c r="P1864" s="51">
        <v>80200</v>
      </c>
      <c r="Q1864" s="51">
        <v>80200</v>
      </c>
      <c r="R1864" s="51">
        <v>80200</v>
      </c>
      <c r="S1864" s="51">
        <v>80200</v>
      </c>
      <c r="T1864" s="51">
        <v>80200</v>
      </c>
    </row>
    <row r="1865" spans="1:20" s="10" customFormat="1" ht="65.099999999999994" customHeight="1" x14ac:dyDescent="0.3">
      <c r="A1865" s="13">
        <v>1810</v>
      </c>
      <c r="B1865" s="376"/>
      <c r="C1865" s="55" t="s">
        <v>939</v>
      </c>
      <c r="D1865" s="56" t="s">
        <v>570</v>
      </c>
      <c r="E1865" s="54" t="s">
        <v>44</v>
      </c>
      <c r="F1865" s="53" t="s">
        <v>952</v>
      </c>
      <c r="G1865" s="376"/>
      <c r="H1865" s="54" t="s">
        <v>44</v>
      </c>
      <c r="I1865" s="55"/>
      <c r="J1865" s="389"/>
      <c r="K1865" s="388"/>
      <c r="L1865" s="51">
        <v>86400</v>
      </c>
      <c r="M1865" s="51">
        <v>86400</v>
      </c>
      <c r="N1865" s="51">
        <v>86400</v>
      </c>
      <c r="O1865" s="51">
        <v>86400</v>
      </c>
      <c r="P1865" s="51">
        <v>86400</v>
      </c>
      <c r="Q1865" s="51">
        <v>86400</v>
      </c>
      <c r="R1865" s="51">
        <v>86400</v>
      </c>
      <c r="S1865" s="51">
        <v>86400</v>
      </c>
      <c r="T1865" s="51">
        <v>86400</v>
      </c>
    </row>
    <row r="1866" spans="1:20" s="10" customFormat="1" ht="65.099999999999994" customHeight="1" x14ac:dyDescent="0.3">
      <c r="A1866" s="13">
        <v>1811</v>
      </c>
      <c r="B1866" s="376"/>
      <c r="C1866" s="55" t="s">
        <v>939</v>
      </c>
      <c r="D1866" s="56" t="s">
        <v>570</v>
      </c>
      <c r="E1866" s="54" t="s">
        <v>44</v>
      </c>
      <c r="F1866" s="53" t="s">
        <v>953</v>
      </c>
      <c r="G1866" s="376"/>
      <c r="H1866" s="54" t="s">
        <v>44</v>
      </c>
      <c r="I1866" s="55"/>
      <c r="J1866" s="389"/>
      <c r="K1866" s="388"/>
      <c r="L1866" s="51">
        <v>110400</v>
      </c>
      <c r="M1866" s="51">
        <v>110400</v>
      </c>
      <c r="N1866" s="51">
        <v>110400</v>
      </c>
      <c r="O1866" s="51">
        <v>110400</v>
      </c>
      <c r="P1866" s="51">
        <v>110400</v>
      </c>
      <c r="Q1866" s="51">
        <v>110400</v>
      </c>
      <c r="R1866" s="51">
        <v>110400</v>
      </c>
      <c r="S1866" s="51">
        <v>110400</v>
      </c>
      <c r="T1866" s="51">
        <v>110400</v>
      </c>
    </row>
    <row r="1867" spans="1:20" s="10" customFormat="1" ht="65.099999999999994" customHeight="1" x14ac:dyDescent="0.3">
      <c r="A1867" s="13">
        <v>1812</v>
      </c>
      <c r="B1867" s="376"/>
      <c r="C1867" s="55" t="s">
        <v>939</v>
      </c>
      <c r="D1867" s="56" t="s">
        <v>570</v>
      </c>
      <c r="E1867" s="54" t="s">
        <v>44</v>
      </c>
      <c r="F1867" s="53" t="s">
        <v>954</v>
      </c>
      <c r="G1867" s="376"/>
      <c r="H1867" s="54" t="s">
        <v>44</v>
      </c>
      <c r="I1867" s="55"/>
      <c r="J1867" s="389"/>
      <c r="K1867" s="388"/>
      <c r="L1867" s="51">
        <v>82600</v>
      </c>
      <c r="M1867" s="51">
        <v>82600</v>
      </c>
      <c r="N1867" s="51">
        <v>82600</v>
      </c>
      <c r="O1867" s="51">
        <v>82600</v>
      </c>
      <c r="P1867" s="51">
        <v>82600</v>
      </c>
      <c r="Q1867" s="51">
        <v>82600</v>
      </c>
      <c r="R1867" s="51">
        <v>82600</v>
      </c>
      <c r="S1867" s="51">
        <v>82600</v>
      </c>
      <c r="T1867" s="51">
        <v>82600</v>
      </c>
    </row>
    <row r="1868" spans="1:20" s="10" customFormat="1" ht="65.099999999999994" customHeight="1" x14ac:dyDescent="0.3">
      <c r="A1868" s="13">
        <v>1813</v>
      </c>
      <c r="B1868" s="376"/>
      <c r="C1868" s="55" t="s">
        <v>939</v>
      </c>
      <c r="D1868" s="56" t="s">
        <v>570</v>
      </c>
      <c r="E1868" s="54" t="s">
        <v>44</v>
      </c>
      <c r="F1868" s="53" t="s">
        <v>955</v>
      </c>
      <c r="G1868" s="376"/>
      <c r="H1868" s="54" t="s">
        <v>44</v>
      </c>
      <c r="I1868" s="55"/>
      <c r="J1868" s="389"/>
      <c r="K1868" s="388"/>
      <c r="L1868" s="51">
        <v>85800</v>
      </c>
      <c r="M1868" s="51">
        <v>85800</v>
      </c>
      <c r="N1868" s="51">
        <v>85800</v>
      </c>
      <c r="O1868" s="51">
        <v>85800</v>
      </c>
      <c r="P1868" s="51">
        <v>85800</v>
      </c>
      <c r="Q1868" s="51">
        <v>85800</v>
      </c>
      <c r="R1868" s="51">
        <v>85800</v>
      </c>
      <c r="S1868" s="51">
        <v>85800</v>
      </c>
      <c r="T1868" s="51">
        <v>85800</v>
      </c>
    </row>
    <row r="1869" spans="1:20" s="10" customFormat="1" ht="65.099999999999994" customHeight="1" x14ac:dyDescent="0.3">
      <c r="A1869" s="13">
        <v>1814</v>
      </c>
      <c r="B1869" s="376"/>
      <c r="C1869" s="55" t="s">
        <v>939</v>
      </c>
      <c r="D1869" s="56" t="s">
        <v>570</v>
      </c>
      <c r="E1869" s="54" t="s">
        <v>44</v>
      </c>
      <c r="F1869" s="53" t="s">
        <v>956</v>
      </c>
      <c r="G1869" s="376"/>
      <c r="H1869" s="54" t="s">
        <v>44</v>
      </c>
      <c r="I1869" s="55"/>
      <c r="J1869" s="389"/>
      <c r="K1869" s="388"/>
      <c r="L1869" s="51">
        <v>139400</v>
      </c>
      <c r="M1869" s="51">
        <v>139400</v>
      </c>
      <c r="N1869" s="51">
        <v>139400</v>
      </c>
      <c r="O1869" s="51">
        <v>139400</v>
      </c>
      <c r="P1869" s="51">
        <v>139400</v>
      </c>
      <c r="Q1869" s="51">
        <v>139400</v>
      </c>
      <c r="R1869" s="51">
        <v>139400</v>
      </c>
      <c r="S1869" s="51">
        <v>139400</v>
      </c>
      <c r="T1869" s="51">
        <v>139400</v>
      </c>
    </row>
    <row r="1870" spans="1:20" s="10" customFormat="1" ht="65.099999999999994" customHeight="1" x14ac:dyDescent="0.3">
      <c r="A1870" s="13">
        <v>1815</v>
      </c>
      <c r="B1870" s="376"/>
      <c r="C1870" s="55" t="s">
        <v>939</v>
      </c>
      <c r="D1870" s="56" t="s">
        <v>570</v>
      </c>
      <c r="E1870" s="54" t="s">
        <v>44</v>
      </c>
      <c r="F1870" s="53" t="s">
        <v>957</v>
      </c>
      <c r="G1870" s="376"/>
      <c r="H1870" s="54" t="s">
        <v>44</v>
      </c>
      <c r="I1870" s="55"/>
      <c r="J1870" s="389"/>
      <c r="K1870" s="388"/>
      <c r="L1870" s="51">
        <v>177700</v>
      </c>
      <c r="M1870" s="51">
        <v>177700</v>
      </c>
      <c r="N1870" s="51">
        <v>177700</v>
      </c>
      <c r="O1870" s="51">
        <v>177700</v>
      </c>
      <c r="P1870" s="51">
        <v>177700</v>
      </c>
      <c r="Q1870" s="51">
        <v>177700</v>
      </c>
      <c r="R1870" s="51">
        <v>177700</v>
      </c>
      <c r="S1870" s="51">
        <v>177700</v>
      </c>
      <c r="T1870" s="51">
        <v>177700</v>
      </c>
    </row>
    <row r="1871" spans="1:20" s="10" customFormat="1" ht="65.099999999999994" customHeight="1" x14ac:dyDescent="0.3">
      <c r="A1871" s="13">
        <v>1816</v>
      </c>
      <c r="B1871" s="376"/>
      <c r="C1871" s="55" t="s">
        <v>939</v>
      </c>
      <c r="D1871" s="56" t="s">
        <v>570</v>
      </c>
      <c r="E1871" s="54" t="s">
        <v>44</v>
      </c>
      <c r="F1871" s="53" t="s">
        <v>958</v>
      </c>
      <c r="G1871" s="376"/>
      <c r="H1871" s="54" t="s">
        <v>44</v>
      </c>
      <c r="I1871" s="55"/>
      <c r="J1871" s="389"/>
      <c r="K1871" s="388"/>
      <c r="L1871" s="51">
        <v>181300</v>
      </c>
      <c r="M1871" s="51">
        <v>181300</v>
      </c>
      <c r="N1871" s="51">
        <v>181300</v>
      </c>
      <c r="O1871" s="51">
        <v>181300</v>
      </c>
      <c r="P1871" s="51">
        <v>181300</v>
      </c>
      <c r="Q1871" s="51">
        <v>181300</v>
      </c>
      <c r="R1871" s="51">
        <v>181300</v>
      </c>
      <c r="S1871" s="51">
        <v>181300</v>
      </c>
      <c r="T1871" s="51">
        <v>181300</v>
      </c>
    </row>
    <row r="1872" spans="1:20" s="10" customFormat="1" ht="65.099999999999994" customHeight="1" x14ac:dyDescent="0.3">
      <c r="A1872" s="13">
        <v>1817</v>
      </c>
      <c r="B1872" s="376"/>
      <c r="C1872" s="55" t="s">
        <v>939</v>
      </c>
      <c r="D1872" s="56" t="s">
        <v>570</v>
      </c>
      <c r="E1872" s="54" t="s">
        <v>44</v>
      </c>
      <c r="F1872" s="53" t="s">
        <v>959</v>
      </c>
      <c r="G1872" s="376"/>
      <c r="H1872" s="54" t="s">
        <v>44</v>
      </c>
      <c r="I1872" s="55"/>
      <c r="J1872" s="389"/>
      <c r="K1872" s="388"/>
      <c r="L1872" s="51">
        <v>233600</v>
      </c>
      <c r="M1872" s="51">
        <v>233600</v>
      </c>
      <c r="N1872" s="51">
        <v>233600</v>
      </c>
      <c r="O1872" s="51">
        <v>233600</v>
      </c>
      <c r="P1872" s="51">
        <v>233600</v>
      </c>
      <c r="Q1872" s="51">
        <v>233600</v>
      </c>
      <c r="R1872" s="51">
        <v>233600</v>
      </c>
      <c r="S1872" s="51">
        <v>233600</v>
      </c>
      <c r="T1872" s="51">
        <v>233600</v>
      </c>
    </row>
    <row r="1873" spans="1:20" s="10" customFormat="1" ht="65.099999999999994" customHeight="1" x14ac:dyDescent="0.3">
      <c r="A1873" s="13">
        <v>1818</v>
      </c>
      <c r="B1873" s="376"/>
      <c r="C1873" s="55" t="s">
        <v>939</v>
      </c>
      <c r="D1873" s="56" t="s">
        <v>570</v>
      </c>
      <c r="E1873" s="54" t="s">
        <v>44</v>
      </c>
      <c r="F1873" s="53" t="s">
        <v>960</v>
      </c>
      <c r="G1873" s="376"/>
      <c r="H1873" s="54" t="s">
        <v>44</v>
      </c>
      <c r="I1873" s="55"/>
      <c r="J1873" s="389"/>
      <c r="K1873" s="388"/>
      <c r="L1873" s="51">
        <v>179100</v>
      </c>
      <c r="M1873" s="51">
        <v>179100</v>
      </c>
      <c r="N1873" s="51">
        <v>179100</v>
      </c>
      <c r="O1873" s="51">
        <v>179100</v>
      </c>
      <c r="P1873" s="51">
        <v>179100</v>
      </c>
      <c r="Q1873" s="51">
        <v>179100</v>
      </c>
      <c r="R1873" s="51">
        <v>179100</v>
      </c>
      <c r="S1873" s="51">
        <v>179100</v>
      </c>
      <c r="T1873" s="51">
        <v>179100</v>
      </c>
    </row>
    <row r="1874" spans="1:20" s="10" customFormat="1" ht="65.099999999999994" customHeight="1" x14ac:dyDescent="0.3">
      <c r="A1874" s="13">
        <v>1819</v>
      </c>
      <c r="B1874" s="376"/>
      <c r="C1874" s="55" t="s">
        <v>939</v>
      </c>
      <c r="D1874" s="56" t="s">
        <v>570</v>
      </c>
      <c r="E1874" s="54" t="s">
        <v>44</v>
      </c>
      <c r="F1874" s="53" t="s">
        <v>961</v>
      </c>
      <c r="G1874" s="376"/>
      <c r="H1874" s="54" t="s">
        <v>44</v>
      </c>
      <c r="I1874" s="55"/>
      <c r="J1874" s="389"/>
      <c r="K1874" s="388"/>
      <c r="L1874" s="51">
        <v>258000</v>
      </c>
      <c r="M1874" s="51">
        <v>258000</v>
      </c>
      <c r="N1874" s="51">
        <v>258000</v>
      </c>
      <c r="O1874" s="51">
        <v>258000</v>
      </c>
      <c r="P1874" s="51">
        <v>258000</v>
      </c>
      <c r="Q1874" s="51">
        <v>258000</v>
      </c>
      <c r="R1874" s="51">
        <v>258000</v>
      </c>
      <c r="S1874" s="51">
        <v>258000</v>
      </c>
      <c r="T1874" s="51">
        <v>258000</v>
      </c>
    </row>
    <row r="1875" spans="1:20" s="10" customFormat="1" ht="65.099999999999994" customHeight="1" x14ac:dyDescent="0.3">
      <c r="A1875" s="13">
        <v>1820</v>
      </c>
      <c r="B1875" s="376"/>
      <c r="C1875" s="55" t="s">
        <v>939</v>
      </c>
      <c r="D1875" s="56" t="s">
        <v>570</v>
      </c>
      <c r="E1875" s="54" t="s">
        <v>44</v>
      </c>
      <c r="F1875" s="53" t="s">
        <v>962</v>
      </c>
      <c r="G1875" s="376"/>
      <c r="H1875" s="54" t="s">
        <v>44</v>
      </c>
      <c r="I1875" s="55"/>
      <c r="J1875" s="389"/>
      <c r="K1875" s="388"/>
      <c r="L1875" s="51">
        <v>282200</v>
      </c>
      <c r="M1875" s="51">
        <v>282200</v>
      </c>
      <c r="N1875" s="51">
        <v>282200</v>
      </c>
      <c r="O1875" s="51">
        <v>282200</v>
      </c>
      <c r="P1875" s="51">
        <v>282200</v>
      </c>
      <c r="Q1875" s="51">
        <v>282200</v>
      </c>
      <c r="R1875" s="51">
        <v>282200</v>
      </c>
      <c r="S1875" s="51">
        <v>282200</v>
      </c>
      <c r="T1875" s="51">
        <v>282200</v>
      </c>
    </row>
    <row r="1876" spans="1:20" s="10" customFormat="1" ht="65.099999999999994" customHeight="1" x14ac:dyDescent="0.3">
      <c r="A1876" s="13">
        <v>1821</v>
      </c>
      <c r="B1876" s="376"/>
      <c r="C1876" s="55" t="s">
        <v>939</v>
      </c>
      <c r="D1876" s="56" t="s">
        <v>570</v>
      </c>
      <c r="E1876" s="54" t="s">
        <v>44</v>
      </c>
      <c r="F1876" s="53" t="s">
        <v>963</v>
      </c>
      <c r="G1876" s="376"/>
      <c r="H1876" s="54" t="s">
        <v>44</v>
      </c>
      <c r="I1876" s="55"/>
      <c r="J1876" s="389"/>
      <c r="K1876" s="388"/>
      <c r="L1876" s="51">
        <v>363800</v>
      </c>
      <c r="M1876" s="51">
        <v>363800</v>
      </c>
      <c r="N1876" s="51">
        <v>363800</v>
      </c>
      <c r="O1876" s="51">
        <v>363800</v>
      </c>
      <c r="P1876" s="51">
        <v>363800</v>
      </c>
      <c r="Q1876" s="51">
        <v>363800</v>
      </c>
      <c r="R1876" s="51">
        <v>363800</v>
      </c>
      <c r="S1876" s="51">
        <v>363800</v>
      </c>
      <c r="T1876" s="51">
        <v>363800</v>
      </c>
    </row>
    <row r="1877" spans="1:20" s="10" customFormat="1" ht="65.099999999999994" customHeight="1" x14ac:dyDescent="0.3">
      <c r="A1877" s="13">
        <v>1822</v>
      </c>
      <c r="B1877" s="376"/>
      <c r="C1877" s="55" t="s">
        <v>939</v>
      </c>
      <c r="D1877" s="56" t="s">
        <v>570</v>
      </c>
      <c r="E1877" s="54" t="s">
        <v>44</v>
      </c>
      <c r="F1877" s="53" t="s">
        <v>964</v>
      </c>
      <c r="G1877" s="376"/>
      <c r="H1877" s="54" t="s">
        <v>44</v>
      </c>
      <c r="I1877" s="55"/>
      <c r="J1877" s="389"/>
      <c r="K1877" s="388"/>
      <c r="L1877" s="51">
        <v>337500</v>
      </c>
      <c r="M1877" s="51">
        <v>337500</v>
      </c>
      <c r="N1877" s="51">
        <v>337500</v>
      </c>
      <c r="O1877" s="51">
        <v>337500</v>
      </c>
      <c r="P1877" s="51">
        <v>337500</v>
      </c>
      <c r="Q1877" s="51">
        <v>337500</v>
      </c>
      <c r="R1877" s="51">
        <v>337500</v>
      </c>
      <c r="S1877" s="51">
        <v>337500</v>
      </c>
      <c r="T1877" s="51">
        <v>337500</v>
      </c>
    </row>
    <row r="1878" spans="1:20" s="10" customFormat="1" ht="65.099999999999994" customHeight="1" x14ac:dyDescent="0.3">
      <c r="A1878" s="13">
        <v>1823</v>
      </c>
      <c r="B1878" s="376"/>
      <c r="C1878" s="55" t="s">
        <v>939</v>
      </c>
      <c r="D1878" s="56" t="s">
        <v>570</v>
      </c>
      <c r="E1878" s="54" t="s">
        <v>44</v>
      </c>
      <c r="F1878" s="53" t="s">
        <v>965</v>
      </c>
      <c r="G1878" s="376"/>
      <c r="H1878" s="54" t="s">
        <v>44</v>
      </c>
      <c r="I1878" s="55"/>
      <c r="J1878" s="389"/>
      <c r="K1878" s="388"/>
      <c r="L1878" s="51">
        <v>421300</v>
      </c>
      <c r="M1878" s="51">
        <v>421300</v>
      </c>
      <c r="N1878" s="51">
        <v>421300</v>
      </c>
      <c r="O1878" s="51">
        <v>421300</v>
      </c>
      <c r="P1878" s="51">
        <v>421300</v>
      </c>
      <c r="Q1878" s="51">
        <v>421300</v>
      </c>
      <c r="R1878" s="51">
        <v>421300</v>
      </c>
      <c r="S1878" s="51">
        <v>421300</v>
      </c>
      <c r="T1878" s="51">
        <v>421300</v>
      </c>
    </row>
    <row r="1879" spans="1:20" s="10" customFormat="1" ht="65.099999999999994" customHeight="1" x14ac:dyDescent="0.3">
      <c r="A1879" s="13">
        <v>1824</v>
      </c>
      <c r="B1879" s="376"/>
      <c r="C1879" s="55" t="s">
        <v>939</v>
      </c>
      <c r="D1879" s="56" t="s">
        <v>570</v>
      </c>
      <c r="E1879" s="54" t="s">
        <v>44</v>
      </c>
      <c r="F1879" s="53" t="s">
        <v>966</v>
      </c>
      <c r="G1879" s="376"/>
      <c r="H1879" s="54" t="s">
        <v>44</v>
      </c>
      <c r="I1879" s="55"/>
      <c r="J1879" s="389"/>
      <c r="K1879" s="388"/>
      <c r="L1879" s="51">
        <v>436100</v>
      </c>
      <c r="M1879" s="51">
        <v>436100</v>
      </c>
      <c r="N1879" s="51">
        <v>436100</v>
      </c>
      <c r="O1879" s="51">
        <v>436100</v>
      </c>
      <c r="P1879" s="51">
        <v>436100</v>
      </c>
      <c r="Q1879" s="51">
        <v>436100</v>
      </c>
      <c r="R1879" s="51">
        <v>436100</v>
      </c>
      <c r="S1879" s="51">
        <v>436100</v>
      </c>
      <c r="T1879" s="51">
        <v>436100</v>
      </c>
    </row>
    <row r="1880" spans="1:20" s="10" customFormat="1" ht="65.099999999999994" customHeight="1" x14ac:dyDescent="0.3">
      <c r="A1880" s="13">
        <v>1825</v>
      </c>
      <c r="B1880" s="376"/>
      <c r="C1880" s="55" t="s">
        <v>939</v>
      </c>
      <c r="D1880" s="56" t="s">
        <v>570</v>
      </c>
      <c r="E1880" s="54" t="s">
        <v>44</v>
      </c>
      <c r="F1880" s="53" t="s">
        <v>967</v>
      </c>
      <c r="G1880" s="376"/>
      <c r="H1880" s="54" t="s">
        <v>44</v>
      </c>
      <c r="I1880" s="55"/>
      <c r="J1880" s="389"/>
      <c r="K1880" s="388"/>
      <c r="L1880" s="51">
        <v>616300</v>
      </c>
      <c r="M1880" s="51">
        <v>616300</v>
      </c>
      <c r="N1880" s="51">
        <v>616300</v>
      </c>
      <c r="O1880" s="51">
        <v>616300</v>
      </c>
      <c r="P1880" s="51">
        <v>616300</v>
      </c>
      <c r="Q1880" s="51">
        <v>616300</v>
      </c>
      <c r="R1880" s="51">
        <v>616300</v>
      </c>
      <c r="S1880" s="51">
        <v>616300</v>
      </c>
      <c r="T1880" s="51">
        <v>616300</v>
      </c>
    </row>
    <row r="1881" spans="1:20" s="10" customFormat="1" ht="65.099999999999994" customHeight="1" x14ac:dyDescent="0.3">
      <c r="A1881" s="13">
        <v>1826</v>
      </c>
      <c r="B1881" s="376"/>
      <c r="C1881" s="55" t="s">
        <v>939</v>
      </c>
      <c r="D1881" s="56" t="s">
        <v>570</v>
      </c>
      <c r="E1881" s="54" t="s">
        <v>44</v>
      </c>
      <c r="F1881" s="53" t="s">
        <v>968</v>
      </c>
      <c r="G1881" s="376"/>
      <c r="H1881" s="54" t="s">
        <v>44</v>
      </c>
      <c r="I1881" s="55"/>
      <c r="J1881" s="389"/>
      <c r="K1881" s="388"/>
      <c r="L1881" s="51">
        <v>468800</v>
      </c>
      <c r="M1881" s="51">
        <v>468800</v>
      </c>
      <c r="N1881" s="51">
        <v>468800</v>
      </c>
      <c r="O1881" s="51">
        <v>468800</v>
      </c>
      <c r="P1881" s="51">
        <v>468800</v>
      </c>
      <c r="Q1881" s="51">
        <v>468800</v>
      </c>
      <c r="R1881" s="51">
        <v>468800</v>
      </c>
      <c r="S1881" s="51">
        <v>468800</v>
      </c>
      <c r="T1881" s="51">
        <v>468800</v>
      </c>
    </row>
    <row r="1882" spans="1:20" s="10" customFormat="1" ht="65.099999999999994" customHeight="1" x14ac:dyDescent="0.3">
      <c r="A1882" s="13">
        <v>1827</v>
      </c>
      <c r="B1882" s="376"/>
      <c r="C1882" s="55" t="s">
        <v>939</v>
      </c>
      <c r="D1882" s="56" t="s">
        <v>570</v>
      </c>
      <c r="E1882" s="54" t="s">
        <v>44</v>
      </c>
      <c r="F1882" s="53" t="s">
        <v>969</v>
      </c>
      <c r="G1882" s="376"/>
      <c r="H1882" s="54" t="s">
        <v>44</v>
      </c>
      <c r="I1882" s="55"/>
      <c r="J1882" s="389"/>
      <c r="K1882" s="388"/>
      <c r="L1882" s="51">
        <v>690000</v>
      </c>
      <c r="M1882" s="51">
        <v>690000</v>
      </c>
      <c r="N1882" s="51">
        <v>690000</v>
      </c>
      <c r="O1882" s="51">
        <v>690000</v>
      </c>
      <c r="P1882" s="51">
        <v>690000</v>
      </c>
      <c r="Q1882" s="51">
        <v>690000</v>
      </c>
      <c r="R1882" s="51">
        <v>690000</v>
      </c>
      <c r="S1882" s="51">
        <v>690000</v>
      </c>
      <c r="T1882" s="51">
        <v>690000</v>
      </c>
    </row>
    <row r="1883" spans="1:20" s="10" customFormat="1" ht="65.099999999999994" customHeight="1" x14ac:dyDescent="0.3">
      <c r="A1883" s="13">
        <v>1828</v>
      </c>
      <c r="B1883" s="376"/>
      <c r="C1883" s="55" t="s">
        <v>939</v>
      </c>
      <c r="D1883" s="56" t="s">
        <v>570</v>
      </c>
      <c r="E1883" s="54" t="s">
        <v>44</v>
      </c>
      <c r="F1883" s="53" t="s">
        <v>970</v>
      </c>
      <c r="G1883" s="376"/>
      <c r="H1883" s="54" t="s">
        <v>44</v>
      </c>
      <c r="I1883" s="55"/>
      <c r="J1883" s="389"/>
      <c r="K1883" s="388"/>
      <c r="L1883" s="51">
        <v>919200</v>
      </c>
      <c r="M1883" s="51">
        <v>919200</v>
      </c>
      <c r="N1883" s="51">
        <v>919200</v>
      </c>
      <c r="O1883" s="51">
        <v>919200</v>
      </c>
      <c r="P1883" s="51">
        <v>919200</v>
      </c>
      <c r="Q1883" s="51">
        <v>919200</v>
      </c>
      <c r="R1883" s="51">
        <v>919200</v>
      </c>
      <c r="S1883" s="51">
        <v>919200</v>
      </c>
      <c r="T1883" s="51">
        <v>919200</v>
      </c>
    </row>
    <row r="1884" spans="1:20" s="10" customFormat="1" ht="65.099999999999994" customHeight="1" x14ac:dyDescent="0.3">
      <c r="A1884" s="13">
        <v>1829</v>
      </c>
      <c r="B1884" s="376"/>
      <c r="C1884" s="55" t="s">
        <v>971</v>
      </c>
      <c r="D1884" s="56" t="s">
        <v>972</v>
      </c>
      <c r="E1884" s="54" t="s">
        <v>44</v>
      </c>
      <c r="F1884" s="53" t="s">
        <v>973</v>
      </c>
      <c r="G1884" s="376"/>
      <c r="H1884" s="54" t="s">
        <v>44</v>
      </c>
      <c r="I1884" s="55"/>
      <c r="J1884" s="389"/>
      <c r="K1884" s="388"/>
      <c r="L1884" s="51">
        <v>2600</v>
      </c>
      <c r="M1884" s="51">
        <v>2600</v>
      </c>
      <c r="N1884" s="51">
        <v>2600</v>
      </c>
      <c r="O1884" s="51">
        <v>2600</v>
      </c>
      <c r="P1884" s="51">
        <v>2600</v>
      </c>
      <c r="Q1884" s="51">
        <v>2600</v>
      </c>
      <c r="R1884" s="51">
        <v>2600</v>
      </c>
      <c r="S1884" s="51">
        <v>2600</v>
      </c>
      <c r="T1884" s="51">
        <v>2600</v>
      </c>
    </row>
    <row r="1885" spans="1:20" s="10" customFormat="1" ht="65.099999999999994" customHeight="1" x14ac:dyDescent="0.3">
      <c r="A1885" s="13">
        <v>1830</v>
      </c>
      <c r="B1885" s="376"/>
      <c r="C1885" s="55" t="s">
        <v>971</v>
      </c>
      <c r="D1885" s="56" t="s">
        <v>972</v>
      </c>
      <c r="E1885" s="54" t="s">
        <v>44</v>
      </c>
      <c r="F1885" s="53" t="s">
        <v>974</v>
      </c>
      <c r="G1885" s="376"/>
      <c r="H1885" s="54" t="s">
        <v>44</v>
      </c>
      <c r="I1885" s="55"/>
      <c r="J1885" s="389"/>
      <c r="K1885" s="388"/>
      <c r="L1885" s="51">
        <v>4100</v>
      </c>
      <c r="M1885" s="51">
        <v>4100</v>
      </c>
      <c r="N1885" s="51">
        <v>4100</v>
      </c>
      <c r="O1885" s="51">
        <v>4100</v>
      </c>
      <c r="P1885" s="51">
        <v>4100</v>
      </c>
      <c r="Q1885" s="51">
        <v>4100</v>
      </c>
      <c r="R1885" s="51">
        <v>4100</v>
      </c>
      <c r="S1885" s="51">
        <v>4100</v>
      </c>
      <c r="T1885" s="51">
        <v>4100</v>
      </c>
    </row>
    <row r="1886" spans="1:20" s="10" customFormat="1" ht="65.099999999999994" customHeight="1" x14ac:dyDescent="0.3">
      <c r="A1886" s="13">
        <v>1831</v>
      </c>
      <c r="B1886" s="376"/>
      <c r="C1886" s="55" t="s">
        <v>971</v>
      </c>
      <c r="D1886" s="56" t="s">
        <v>972</v>
      </c>
      <c r="E1886" s="54" t="s">
        <v>44</v>
      </c>
      <c r="F1886" s="53" t="s">
        <v>975</v>
      </c>
      <c r="G1886" s="376"/>
      <c r="H1886" s="54" t="s">
        <v>44</v>
      </c>
      <c r="I1886" s="55"/>
      <c r="J1886" s="389"/>
      <c r="K1886" s="388"/>
      <c r="L1886" s="51">
        <v>5800</v>
      </c>
      <c r="M1886" s="51">
        <v>5800</v>
      </c>
      <c r="N1886" s="51">
        <v>5800</v>
      </c>
      <c r="O1886" s="51">
        <v>5800</v>
      </c>
      <c r="P1886" s="51">
        <v>5800</v>
      </c>
      <c r="Q1886" s="51">
        <v>5800</v>
      </c>
      <c r="R1886" s="51">
        <v>5800</v>
      </c>
      <c r="S1886" s="51">
        <v>5800</v>
      </c>
      <c r="T1886" s="51">
        <v>5800</v>
      </c>
    </row>
    <row r="1887" spans="1:20" s="10" customFormat="1" ht="65.099999999999994" customHeight="1" x14ac:dyDescent="0.3">
      <c r="A1887" s="13">
        <v>1832</v>
      </c>
      <c r="B1887" s="376"/>
      <c r="C1887" s="55" t="s">
        <v>971</v>
      </c>
      <c r="D1887" s="56" t="s">
        <v>972</v>
      </c>
      <c r="E1887" s="54" t="s">
        <v>44</v>
      </c>
      <c r="F1887" s="53" t="s">
        <v>976</v>
      </c>
      <c r="G1887" s="376"/>
      <c r="H1887" s="54" t="s">
        <v>44</v>
      </c>
      <c r="I1887" s="55"/>
      <c r="J1887" s="389"/>
      <c r="K1887" s="388"/>
      <c r="L1887" s="51">
        <v>8700</v>
      </c>
      <c r="M1887" s="51">
        <v>8700</v>
      </c>
      <c r="N1887" s="51">
        <v>8700</v>
      </c>
      <c r="O1887" s="51">
        <v>8700</v>
      </c>
      <c r="P1887" s="51">
        <v>8700</v>
      </c>
      <c r="Q1887" s="51">
        <v>8700</v>
      </c>
      <c r="R1887" s="51">
        <v>8700</v>
      </c>
      <c r="S1887" s="51">
        <v>8700</v>
      </c>
      <c r="T1887" s="51">
        <v>8700</v>
      </c>
    </row>
    <row r="1888" spans="1:20" s="10" customFormat="1" ht="65.099999999999994" customHeight="1" x14ac:dyDescent="0.3">
      <c r="A1888" s="13">
        <v>1833</v>
      </c>
      <c r="B1888" s="376"/>
      <c r="C1888" s="55" t="s">
        <v>971</v>
      </c>
      <c r="D1888" s="56" t="s">
        <v>972</v>
      </c>
      <c r="E1888" s="54" t="s">
        <v>44</v>
      </c>
      <c r="F1888" s="53" t="s">
        <v>977</v>
      </c>
      <c r="G1888" s="376"/>
      <c r="H1888" s="54" t="s">
        <v>44</v>
      </c>
      <c r="I1888" s="55"/>
      <c r="J1888" s="389"/>
      <c r="K1888" s="388"/>
      <c r="L1888" s="51">
        <v>13800</v>
      </c>
      <c r="M1888" s="51">
        <v>13800</v>
      </c>
      <c r="N1888" s="51">
        <v>13800</v>
      </c>
      <c r="O1888" s="51">
        <v>13800</v>
      </c>
      <c r="P1888" s="51">
        <v>13800</v>
      </c>
      <c r="Q1888" s="51">
        <v>13800</v>
      </c>
      <c r="R1888" s="51">
        <v>13800</v>
      </c>
      <c r="S1888" s="51">
        <v>13800</v>
      </c>
      <c r="T1888" s="51">
        <v>13800</v>
      </c>
    </row>
    <row r="1889" spans="1:20" s="10" customFormat="1" ht="65.099999999999994" customHeight="1" x14ac:dyDescent="0.3">
      <c r="A1889" s="13">
        <v>1834</v>
      </c>
      <c r="B1889" s="376"/>
      <c r="C1889" s="55" t="s">
        <v>971</v>
      </c>
      <c r="D1889" s="56" t="s">
        <v>972</v>
      </c>
      <c r="E1889" s="54" t="s">
        <v>44</v>
      </c>
      <c r="F1889" s="53" t="s">
        <v>978</v>
      </c>
      <c r="G1889" s="376"/>
      <c r="H1889" s="54" t="s">
        <v>44</v>
      </c>
      <c r="I1889" s="55"/>
      <c r="J1889" s="389"/>
      <c r="K1889" s="388"/>
      <c r="L1889" s="51">
        <v>21900</v>
      </c>
      <c r="M1889" s="51">
        <v>21900</v>
      </c>
      <c r="N1889" s="51">
        <v>21900</v>
      </c>
      <c r="O1889" s="51">
        <v>21900</v>
      </c>
      <c r="P1889" s="51">
        <v>21900</v>
      </c>
      <c r="Q1889" s="51">
        <v>21900</v>
      </c>
      <c r="R1889" s="51">
        <v>21900</v>
      </c>
      <c r="S1889" s="51">
        <v>21900</v>
      </c>
      <c r="T1889" s="51">
        <v>21900</v>
      </c>
    </row>
    <row r="1890" spans="1:20" s="10" customFormat="1" ht="65.099999999999994" customHeight="1" x14ac:dyDescent="0.3">
      <c r="A1890" s="13">
        <v>1835</v>
      </c>
      <c r="B1890" s="376"/>
      <c r="C1890" s="55" t="s">
        <v>971</v>
      </c>
      <c r="D1890" s="56" t="s">
        <v>972</v>
      </c>
      <c r="E1890" s="54" t="s">
        <v>44</v>
      </c>
      <c r="F1890" s="53" t="s">
        <v>979</v>
      </c>
      <c r="G1890" s="376"/>
      <c r="H1890" s="54" t="s">
        <v>44</v>
      </c>
      <c r="I1890" s="55"/>
      <c r="J1890" s="389"/>
      <c r="K1890" s="388"/>
      <c r="L1890" s="51">
        <v>42000</v>
      </c>
      <c r="M1890" s="51">
        <v>42000</v>
      </c>
      <c r="N1890" s="51">
        <v>42000</v>
      </c>
      <c r="O1890" s="51">
        <v>42000</v>
      </c>
      <c r="P1890" s="51">
        <v>42000</v>
      </c>
      <c r="Q1890" s="51">
        <v>42000</v>
      </c>
      <c r="R1890" s="51">
        <v>42000</v>
      </c>
      <c r="S1890" s="51">
        <v>42000</v>
      </c>
      <c r="T1890" s="51">
        <v>42000</v>
      </c>
    </row>
    <row r="1891" spans="1:20" s="10" customFormat="1" ht="65.099999999999994" customHeight="1" x14ac:dyDescent="0.3">
      <c r="A1891" s="13">
        <v>1836</v>
      </c>
      <c r="B1891" s="376"/>
      <c r="C1891" s="55" t="s">
        <v>971</v>
      </c>
      <c r="D1891" s="56" t="s">
        <v>972</v>
      </c>
      <c r="E1891" s="54" t="s">
        <v>44</v>
      </c>
      <c r="F1891" s="53" t="s">
        <v>980</v>
      </c>
      <c r="G1891" s="376"/>
      <c r="H1891" s="54" t="s">
        <v>44</v>
      </c>
      <c r="I1891" s="55"/>
      <c r="J1891" s="389"/>
      <c r="K1891" s="388"/>
      <c r="L1891" s="51">
        <v>20600</v>
      </c>
      <c r="M1891" s="51">
        <v>20600</v>
      </c>
      <c r="N1891" s="51">
        <v>20600</v>
      </c>
      <c r="O1891" s="51">
        <v>20600</v>
      </c>
      <c r="P1891" s="51">
        <v>20600</v>
      </c>
      <c r="Q1891" s="51">
        <v>20600</v>
      </c>
      <c r="R1891" s="51">
        <v>20600</v>
      </c>
      <c r="S1891" s="51">
        <v>20600</v>
      </c>
      <c r="T1891" s="51">
        <v>20600</v>
      </c>
    </row>
    <row r="1892" spans="1:20" s="10" customFormat="1" ht="65.099999999999994" customHeight="1" x14ac:dyDescent="0.3">
      <c r="A1892" s="13">
        <v>1837</v>
      </c>
      <c r="B1892" s="376"/>
      <c r="C1892" s="55" t="s">
        <v>971</v>
      </c>
      <c r="D1892" s="56" t="s">
        <v>972</v>
      </c>
      <c r="E1892" s="54" t="s">
        <v>44</v>
      </c>
      <c r="F1892" s="53" t="s">
        <v>981</v>
      </c>
      <c r="G1892" s="376"/>
      <c r="H1892" s="54" t="s">
        <v>44</v>
      </c>
      <c r="I1892" s="55"/>
      <c r="J1892" s="389"/>
      <c r="K1892" s="388"/>
      <c r="L1892" s="51">
        <v>54400</v>
      </c>
      <c r="M1892" s="51">
        <v>54400</v>
      </c>
      <c r="N1892" s="51">
        <v>54400</v>
      </c>
      <c r="O1892" s="51">
        <v>54400</v>
      </c>
      <c r="P1892" s="51">
        <v>54400</v>
      </c>
      <c r="Q1892" s="51">
        <v>54400</v>
      </c>
      <c r="R1892" s="51">
        <v>54400</v>
      </c>
      <c r="S1892" s="51">
        <v>54400</v>
      </c>
      <c r="T1892" s="51">
        <v>54400</v>
      </c>
    </row>
    <row r="1893" spans="1:20" s="10" customFormat="1" ht="65.099999999999994" customHeight="1" x14ac:dyDescent="0.3">
      <c r="A1893" s="13">
        <v>1838</v>
      </c>
      <c r="B1893" s="376"/>
      <c r="C1893" s="55" t="s">
        <v>971</v>
      </c>
      <c r="D1893" s="56" t="s">
        <v>972</v>
      </c>
      <c r="E1893" s="54" t="s">
        <v>44</v>
      </c>
      <c r="F1893" s="53" t="s">
        <v>982</v>
      </c>
      <c r="G1893" s="376"/>
      <c r="H1893" s="54" t="s">
        <v>44</v>
      </c>
      <c r="I1893" s="55"/>
      <c r="J1893" s="389"/>
      <c r="K1893" s="388"/>
      <c r="L1893" s="51">
        <v>49900</v>
      </c>
      <c r="M1893" s="51">
        <v>49900</v>
      </c>
      <c r="N1893" s="51">
        <v>49900</v>
      </c>
      <c r="O1893" s="51">
        <v>49900</v>
      </c>
      <c r="P1893" s="51">
        <v>49900</v>
      </c>
      <c r="Q1893" s="51">
        <v>49900</v>
      </c>
      <c r="R1893" s="51">
        <v>49900</v>
      </c>
      <c r="S1893" s="51">
        <v>49900</v>
      </c>
      <c r="T1893" s="51">
        <v>49900</v>
      </c>
    </row>
    <row r="1894" spans="1:20" s="10" customFormat="1" ht="65.099999999999994" customHeight="1" x14ac:dyDescent="0.3">
      <c r="A1894" s="13">
        <v>1839</v>
      </c>
      <c r="B1894" s="376"/>
      <c r="C1894" s="55" t="s">
        <v>971</v>
      </c>
      <c r="D1894" s="56" t="s">
        <v>972</v>
      </c>
      <c r="E1894" s="54" t="s">
        <v>44</v>
      </c>
      <c r="F1894" s="53" t="s">
        <v>983</v>
      </c>
      <c r="G1894" s="376"/>
      <c r="H1894" s="54" t="s">
        <v>44</v>
      </c>
      <c r="I1894" s="55"/>
      <c r="J1894" s="389"/>
      <c r="K1894" s="388"/>
      <c r="L1894" s="51">
        <v>87300</v>
      </c>
      <c r="M1894" s="51">
        <v>87300</v>
      </c>
      <c r="N1894" s="51">
        <v>87300</v>
      </c>
      <c r="O1894" s="51">
        <v>87300</v>
      </c>
      <c r="P1894" s="51">
        <v>87300</v>
      </c>
      <c r="Q1894" s="51">
        <v>87300</v>
      </c>
      <c r="R1894" s="51">
        <v>87300</v>
      </c>
      <c r="S1894" s="51">
        <v>87300</v>
      </c>
      <c r="T1894" s="51">
        <v>87300</v>
      </c>
    </row>
    <row r="1895" spans="1:20" s="10" customFormat="1" ht="65.099999999999994" customHeight="1" x14ac:dyDescent="0.3">
      <c r="A1895" s="13">
        <v>1840</v>
      </c>
      <c r="B1895" s="376"/>
      <c r="C1895" s="55" t="s">
        <v>971</v>
      </c>
      <c r="D1895" s="56" t="s">
        <v>972</v>
      </c>
      <c r="E1895" s="54" t="s">
        <v>44</v>
      </c>
      <c r="F1895" s="53" t="s">
        <v>984</v>
      </c>
      <c r="G1895" s="376"/>
      <c r="H1895" s="54" t="s">
        <v>44</v>
      </c>
      <c r="I1895" s="55"/>
      <c r="J1895" s="389"/>
      <c r="K1895" s="388"/>
      <c r="L1895" s="51">
        <v>1900</v>
      </c>
      <c r="M1895" s="51">
        <v>1900</v>
      </c>
      <c r="N1895" s="51">
        <v>1900</v>
      </c>
      <c r="O1895" s="51">
        <v>1900</v>
      </c>
      <c r="P1895" s="51">
        <v>1900</v>
      </c>
      <c r="Q1895" s="51">
        <v>1900</v>
      </c>
      <c r="R1895" s="51">
        <v>1900</v>
      </c>
      <c r="S1895" s="51">
        <v>1900</v>
      </c>
      <c r="T1895" s="51">
        <v>1900</v>
      </c>
    </row>
    <row r="1896" spans="1:20" s="10" customFormat="1" ht="65.099999999999994" customHeight="1" x14ac:dyDescent="0.3">
      <c r="A1896" s="13">
        <v>1841</v>
      </c>
      <c r="B1896" s="376"/>
      <c r="C1896" s="55" t="s">
        <v>971</v>
      </c>
      <c r="D1896" s="56" t="s">
        <v>972</v>
      </c>
      <c r="E1896" s="54" t="s">
        <v>44</v>
      </c>
      <c r="F1896" s="53" t="s">
        <v>985</v>
      </c>
      <c r="G1896" s="376"/>
      <c r="H1896" s="54" t="s">
        <v>44</v>
      </c>
      <c r="I1896" s="55"/>
      <c r="J1896" s="389"/>
      <c r="K1896" s="388"/>
      <c r="L1896" s="51">
        <v>2800</v>
      </c>
      <c r="M1896" s="51">
        <v>2800</v>
      </c>
      <c r="N1896" s="51">
        <v>2800</v>
      </c>
      <c r="O1896" s="51">
        <v>2800</v>
      </c>
      <c r="P1896" s="51">
        <v>2800</v>
      </c>
      <c r="Q1896" s="51">
        <v>2800</v>
      </c>
      <c r="R1896" s="51">
        <v>2800</v>
      </c>
      <c r="S1896" s="51">
        <v>2800</v>
      </c>
      <c r="T1896" s="51">
        <v>2800</v>
      </c>
    </row>
    <row r="1897" spans="1:20" s="10" customFormat="1" ht="65.099999999999994" customHeight="1" x14ac:dyDescent="0.3">
      <c r="A1897" s="13">
        <v>1842</v>
      </c>
      <c r="B1897" s="376"/>
      <c r="C1897" s="55" t="s">
        <v>971</v>
      </c>
      <c r="D1897" s="56" t="s">
        <v>972</v>
      </c>
      <c r="E1897" s="54" t="s">
        <v>44</v>
      </c>
      <c r="F1897" s="53" t="s">
        <v>986</v>
      </c>
      <c r="G1897" s="376"/>
      <c r="H1897" s="54" t="s">
        <v>44</v>
      </c>
      <c r="I1897" s="55"/>
      <c r="J1897" s="389"/>
      <c r="K1897" s="388"/>
      <c r="L1897" s="51">
        <v>4600</v>
      </c>
      <c r="M1897" s="51">
        <v>4600</v>
      </c>
      <c r="N1897" s="51">
        <v>4600</v>
      </c>
      <c r="O1897" s="51">
        <v>4600</v>
      </c>
      <c r="P1897" s="51">
        <v>4600</v>
      </c>
      <c r="Q1897" s="51">
        <v>4600</v>
      </c>
      <c r="R1897" s="51">
        <v>4600</v>
      </c>
      <c r="S1897" s="51">
        <v>4600</v>
      </c>
      <c r="T1897" s="51">
        <v>4600</v>
      </c>
    </row>
    <row r="1898" spans="1:20" s="10" customFormat="1" ht="65.099999999999994" customHeight="1" x14ac:dyDescent="0.3">
      <c r="A1898" s="13">
        <v>1843</v>
      </c>
      <c r="B1898" s="376"/>
      <c r="C1898" s="55" t="s">
        <v>971</v>
      </c>
      <c r="D1898" s="56" t="s">
        <v>972</v>
      </c>
      <c r="E1898" s="54" t="s">
        <v>44</v>
      </c>
      <c r="F1898" s="53" t="s">
        <v>987</v>
      </c>
      <c r="G1898" s="376"/>
      <c r="H1898" s="54" t="s">
        <v>44</v>
      </c>
      <c r="I1898" s="55"/>
      <c r="J1898" s="389"/>
      <c r="K1898" s="388"/>
      <c r="L1898" s="51">
        <v>6300</v>
      </c>
      <c r="M1898" s="51">
        <v>6300</v>
      </c>
      <c r="N1898" s="51">
        <v>6300</v>
      </c>
      <c r="O1898" s="51">
        <v>6300</v>
      </c>
      <c r="P1898" s="51">
        <v>6300</v>
      </c>
      <c r="Q1898" s="51">
        <v>6300</v>
      </c>
      <c r="R1898" s="51">
        <v>6300</v>
      </c>
      <c r="S1898" s="51">
        <v>6300</v>
      </c>
      <c r="T1898" s="51">
        <v>6300</v>
      </c>
    </row>
    <row r="1899" spans="1:20" s="10" customFormat="1" ht="65.099999999999994" customHeight="1" x14ac:dyDescent="0.3">
      <c r="A1899" s="13">
        <v>1844</v>
      </c>
      <c r="B1899" s="376"/>
      <c r="C1899" s="55" t="s">
        <v>971</v>
      </c>
      <c r="D1899" s="56" t="s">
        <v>972</v>
      </c>
      <c r="E1899" s="54" t="s">
        <v>44</v>
      </c>
      <c r="F1899" s="53" t="s">
        <v>988</v>
      </c>
      <c r="G1899" s="376"/>
      <c r="H1899" s="54" t="s">
        <v>44</v>
      </c>
      <c r="I1899" s="55"/>
      <c r="J1899" s="389"/>
      <c r="K1899" s="388"/>
      <c r="L1899" s="51">
        <v>9600</v>
      </c>
      <c r="M1899" s="51">
        <v>9600</v>
      </c>
      <c r="N1899" s="51">
        <v>9600</v>
      </c>
      <c r="O1899" s="51">
        <v>9600</v>
      </c>
      <c r="P1899" s="51">
        <v>9600</v>
      </c>
      <c r="Q1899" s="51">
        <v>9600</v>
      </c>
      <c r="R1899" s="51">
        <v>9600</v>
      </c>
      <c r="S1899" s="51">
        <v>9600</v>
      </c>
      <c r="T1899" s="51">
        <v>9600</v>
      </c>
    </row>
    <row r="1900" spans="1:20" s="10" customFormat="1" ht="65.099999999999994" customHeight="1" x14ac:dyDescent="0.3">
      <c r="A1900" s="13">
        <v>1845</v>
      </c>
      <c r="B1900" s="376"/>
      <c r="C1900" s="55" t="s">
        <v>971</v>
      </c>
      <c r="D1900" s="56" t="s">
        <v>972</v>
      </c>
      <c r="E1900" s="54" t="s">
        <v>44</v>
      </c>
      <c r="F1900" s="53" t="s">
        <v>989</v>
      </c>
      <c r="G1900" s="376"/>
      <c r="H1900" s="54" t="s">
        <v>44</v>
      </c>
      <c r="I1900" s="55"/>
      <c r="J1900" s="389"/>
      <c r="K1900" s="388"/>
      <c r="L1900" s="51">
        <v>14800</v>
      </c>
      <c r="M1900" s="51">
        <v>14800</v>
      </c>
      <c r="N1900" s="51">
        <v>14800</v>
      </c>
      <c r="O1900" s="51">
        <v>14800</v>
      </c>
      <c r="P1900" s="51">
        <v>14800</v>
      </c>
      <c r="Q1900" s="51">
        <v>14800</v>
      </c>
      <c r="R1900" s="51">
        <v>14800</v>
      </c>
      <c r="S1900" s="51">
        <v>14800</v>
      </c>
      <c r="T1900" s="51">
        <v>14800</v>
      </c>
    </row>
    <row r="1901" spans="1:20" s="10" customFormat="1" ht="65.099999999999994" customHeight="1" x14ac:dyDescent="0.3">
      <c r="A1901" s="13">
        <v>1846</v>
      </c>
      <c r="B1901" s="376"/>
      <c r="C1901" s="55" t="s">
        <v>971</v>
      </c>
      <c r="D1901" s="56" t="s">
        <v>972</v>
      </c>
      <c r="E1901" s="54" t="s">
        <v>44</v>
      </c>
      <c r="F1901" s="53" t="s">
        <v>990</v>
      </c>
      <c r="G1901" s="376"/>
      <c r="H1901" s="54" t="s">
        <v>44</v>
      </c>
      <c r="I1901" s="55"/>
      <c r="J1901" s="389"/>
      <c r="K1901" s="388"/>
      <c r="L1901" s="51">
        <v>29000</v>
      </c>
      <c r="M1901" s="51">
        <v>29000</v>
      </c>
      <c r="N1901" s="51">
        <v>29000</v>
      </c>
      <c r="O1901" s="51">
        <v>29000</v>
      </c>
      <c r="P1901" s="51">
        <v>29000</v>
      </c>
      <c r="Q1901" s="51">
        <v>29000</v>
      </c>
      <c r="R1901" s="51">
        <v>29000</v>
      </c>
      <c r="S1901" s="51">
        <v>29000</v>
      </c>
      <c r="T1901" s="51">
        <v>29000</v>
      </c>
    </row>
    <row r="1902" spans="1:20" s="10" customFormat="1" ht="65.099999999999994" customHeight="1" x14ac:dyDescent="0.3">
      <c r="A1902" s="13">
        <v>1847</v>
      </c>
      <c r="B1902" s="376"/>
      <c r="C1902" s="55" t="s">
        <v>971</v>
      </c>
      <c r="D1902" s="56" t="s">
        <v>972</v>
      </c>
      <c r="E1902" s="54" t="s">
        <v>44</v>
      </c>
      <c r="F1902" s="53" t="s">
        <v>991</v>
      </c>
      <c r="G1902" s="376"/>
      <c r="H1902" s="54" t="s">
        <v>44</v>
      </c>
      <c r="I1902" s="55"/>
      <c r="J1902" s="389"/>
      <c r="K1902" s="388"/>
      <c r="L1902" s="51">
        <v>10200</v>
      </c>
      <c r="M1902" s="51">
        <v>10200</v>
      </c>
      <c r="N1902" s="51">
        <v>10200</v>
      </c>
      <c r="O1902" s="51">
        <v>10200</v>
      </c>
      <c r="P1902" s="51">
        <v>10200</v>
      </c>
      <c r="Q1902" s="51">
        <v>10200</v>
      </c>
      <c r="R1902" s="51">
        <v>10200</v>
      </c>
      <c r="S1902" s="51">
        <v>10200</v>
      </c>
      <c r="T1902" s="51">
        <v>10200</v>
      </c>
    </row>
    <row r="1903" spans="1:20" s="10" customFormat="1" ht="65.099999999999994" customHeight="1" x14ac:dyDescent="0.3">
      <c r="A1903" s="13">
        <v>1848</v>
      </c>
      <c r="B1903" s="376"/>
      <c r="C1903" s="55" t="s">
        <v>971</v>
      </c>
      <c r="D1903" s="56" t="s">
        <v>972</v>
      </c>
      <c r="E1903" s="54" t="s">
        <v>44</v>
      </c>
      <c r="F1903" s="53" t="s">
        <v>992</v>
      </c>
      <c r="G1903" s="376"/>
      <c r="H1903" s="54" t="s">
        <v>44</v>
      </c>
      <c r="I1903" s="55"/>
      <c r="J1903" s="389"/>
      <c r="K1903" s="388"/>
      <c r="L1903" s="51">
        <v>32000</v>
      </c>
      <c r="M1903" s="51">
        <v>32000</v>
      </c>
      <c r="N1903" s="51">
        <v>32000</v>
      </c>
      <c r="O1903" s="51">
        <v>32000</v>
      </c>
      <c r="P1903" s="51">
        <v>32000</v>
      </c>
      <c r="Q1903" s="51">
        <v>32000</v>
      </c>
      <c r="R1903" s="51">
        <v>32000</v>
      </c>
      <c r="S1903" s="51">
        <v>32000</v>
      </c>
      <c r="T1903" s="51">
        <v>32000</v>
      </c>
    </row>
    <row r="1904" spans="1:20" s="10" customFormat="1" ht="65.099999999999994" customHeight="1" x14ac:dyDescent="0.3">
      <c r="A1904" s="13">
        <v>1849</v>
      </c>
      <c r="B1904" s="376"/>
      <c r="C1904" s="55" t="s">
        <v>971</v>
      </c>
      <c r="D1904" s="56" t="s">
        <v>972</v>
      </c>
      <c r="E1904" s="54" t="s">
        <v>44</v>
      </c>
      <c r="F1904" s="53" t="s">
        <v>993</v>
      </c>
      <c r="G1904" s="376"/>
      <c r="H1904" s="54" t="s">
        <v>44</v>
      </c>
      <c r="I1904" s="55"/>
      <c r="J1904" s="389"/>
      <c r="K1904" s="388"/>
      <c r="L1904" s="51">
        <v>16600</v>
      </c>
      <c r="M1904" s="51">
        <v>16600</v>
      </c>
      <c r="N1904" s="51">
        <v>16600</v>
      </c>
      <c r="O1904" s="51">
        <v>16600</v>
      </c>
      <c r="P1904" s="51">
        <v>16600</v>
      </c>
      <c r="Q1904" s="51">
        <v>16600</v>
      </c>
      <c r="R1904" s="51">
        <v>16600</v>
      </c>
      <c r="S1904" s="51">
        <v>16600</v>
      </c>
      <c r="T1904" s="51">
        <v>16600</v>
      </c>
    </row>
    <row r="1905" spans="1:20" s="10" customFormat="1" ht="65.099999999999994" customHeight="1" x14ac:dyDescent="0.3">
      <c r="A1905" s="13">
        <v>1850</v>
      </c>
      <c r="B1905" s="376"/>
      <c r="C1905" s="55" t="s">
        <v>971</v>
      </c>
      <c r="D1905" s="56" t="s">
        <v>972</v>
      </c>
      <c r="E1905" s="54" t="s">
        <v>44</v>
      </c>
      <c r="F1905" s="53" t="s">
        <v>994</v>
      </c>
      <c r="G1905" s="376"/>
      <c r="H1905" s="54" t="s">
        <v>44</v>
      </c>
      <c r="I1905" s="55"/>
      <c r="J1905" s="389"/>
      <c r="K1905" s="388"/>
      <c r="L1905" s="51">
        <v>3400</v>
      </c>
      <c r="M1905" s="51">
        <v>3400</v>
      </c>
      <c r="N1905" s="51">
        <v>3400</v>
      </c>
      <c r="O1905" s="51">
        <v>3400</v>
      </c>
      <c r="P1905" s="51">
        <v>3400</v>
      </c>
      <c r="Q1905" s="51">
        <v>3400</v>
      </c>
      <c r="R1905" s="51">
        <v>3400</v>
      </c>
      <c r="S1905" s="51">
        <v>3400</v>
      </c>
      <c r="T1905" s="51">
        <v>3400</v>
      </c>
    </row>
    <row r="1906" spans="1:20" s="10" customFormat="1" ht="65.099999999999994" customHeight="1" x14ac:dyDescent="0.3">
      <c r="A1906" s="13">
        <v>1851</v>
      </c>
      <c r="B1906" s="376"/>
      <c r="C1906" s="55" t="s">
        <v>971</v>
      </c>
      <c r="D1906" s="56" t="s">
        <v>972</v>
      </c>
      <c r="E1906" s="54" t="s">
        <v>44</v>
      </c>
      <c r="F1906" s="53" t="s">
        <v>995</v>
      </c>
      <c r="G1906" s="376"/>
      <c r="H1906" s="54" t="s">
        <v>44</v>
      </c>
      <c r="I1906" s="55"/>
      <c r="J1906" s="389"/>
      <c r="K1906" s="388"/>
      <c r="L1906" s="51">
        <v>5500</v>
      </c>
      <c r="M1906" s="51">
        <v>5500</v>
      </c>
      <c r="N1906" s="51">
        <v>5500</v>
      </c>
      <c r="O1906" s="51">
        <v>5500</v>
      </c>
      <c r="P1906" s="51">
        <v>5500</v>
      </c>
      <c r="Q1906" s="51">
        <v>5500</v>
      </c>
      <c r="R1906" s="51">
        <v>5500</v>
      </c>
      <c r="S1906" s="51">
        <v>5500</v>
      </c>
      <c r="T1906" s="51">
        <v>5500</v>
      </c>
    </row>
    <row r="1907" spans="1:20" s="10" customFormat="1" ht="65.099999999999994" customHeight="1" x14ac:dyDescent="0.3">
      <c r="A1907" s="13">
        <v>1852</v>
      </c>
      <c r="B1907" s="376"/>
      <c r="C1907" s="55" t="s">
        <v>971</v>
      </c>
      <c r="D1907" s="56" t="s">
        <v>972</v>
      </c>
      <c r="E1907" s="54" t="s">
        <v>44</v>
      </c>
      <c r="F1907" s="53" t="s">
        <v>996</v>
      </c>
      <c r="G1907" s="376"/>
      <c r="H1907" s="54" t="s">
        <v>44</v>
      </c>
      <c r="I1907" s="55"/>
      <c r="J1907" s="389"/>
      <c r="K1907" s="388"/>
      <c r="L1907" s="51">
        <v>9000</v>
      </c>
      <c r="M1907" s="51">
        <v>9000</v>
      </c>
      <c r="N1907" s="51">
        <v>9000</v>
      </c>
      <c r="O1907" s="51">
        <v>9000</v>
      </c>
      <c r="P1907" s="51">
        <v>9000</v>
      </c>
      <c r="Q1907" s="51">
        <v>9000</v>
      </c>
      <c r="R1907" s="51">
        <v>9000</v>
      </c>
      <c r="S1907" s="51">
        <v>9000</v>
      </c>
      <c r="T1907" s="51">
        <v>9000</v>
      </c>
    </row>
    <row r="1908" spans="1:20" s="10" customFormat="1" ht="65.099999999999994" customHeight="1" x14ac:dyDescent="0.3">
      <c r="A1908" s="13">
        <v>1853</v>
      </c>
      <c r="B1908" s="376"/>
      <c r="C1908" s="55" t="s">
        <v>971</v>
      </c>
      <c r="D1908" s="56" t="s">
        <v>972</v>
      </c>
      <c r="E1908" s="54" t="s">
        <v>44</v>
      </c>
      <c r="F1908" s="53" t="s">
        <v>997</v>
      </c>
      <c r="G1908" s="376"/>
      <c r="H1908" s="54" t="s">
        <v>44</v>
      </c>
      <c r="I1908" s="55"/>
      <c r="J1908" s="389"/>
      <c r="K1908" s="388"/>
      <c r="L1908" s="51">
        <v>11800</v>
      </c>
      <c r="M1908" s="51">
        <v>11800</v>
      </c>
      <c r="N1908" s="51">
        <v>11800</v>
      </c>
      <c r="O1908" s="51">
        <v>11800</v>
      </c>
      <c r="P1908" s="51">
        <v>11800</v>
      </c>
      <c r="Q1908" s="51">
        <v>11800</v>
      </c>
      <c r="R1908" s="51">
        <v>11800</v>
      </c>
      <c r="S1908" s="51">
        <v>11800</v>
      </c>
      <c r="T1908" s="51">
        <v>11800</v>
      </c>
    </row>
    <row r="1909" spans="1:20" s="10" customFormat="1" ht="65.099999999999994" customHeight="1" x14ac:dyDescent="0.3">
      <c r="A1909" s="13">
        <v>1854</v>
      </c>
      <c r="B1909" s="376"/>
      <c r="C1909" s="55" t="s">
        <v>971</v>
      </c>
      <c r="D1909" s="56" t="s">
        <v>972</v>
      </c>
      <c r="E1909" s="54" t="s">
        <v>44</v>
      </c>
      <c r="F1909" s="53" t="s">
        <v>998</v>
      </c>
      <c r="G1909" s="376"/>
      <c r="H1909" s="54" t="s">
        <v>44</v>
      </c>
      <c r="I1909" s="55"/>
      <c r="J1909" s="389"/>
      <c r="K1909" s="388"/>
      <c r="L1909" s="51">
        <v>17500</v>
      </c>
      <c r="M1909" s="51">
        <v>17500</v>
      </c>
      <c r="N1909" s="51">
        <v>17500</v>
      </c>
      <c r="O1909" s="51">
        <v>17500</v>
      </c>
      <c r="P1909" s="51">
        <v>17500</v>
      </c>
      <c r="Q1909" s="51">
        <v>17500</v>
      </c>
      <c r="R1909" s="51">
        <v>17500</v>
      </c>
      <c r="S1909" s="51">
        <v>17500</v>
      </c>
      <c r="T1909" s="51">
        <v>17500</v>
      </c>
    </row>
    <row r="1910" spans="1:20" s="10" customFormat="1" ht="65.099999999999994" customHeight="1" x14ac:dyDescent="0.3">
      <c r="A1910" s="13">
        <v>1855</v>
      </c>
      <c r="B1910" s="376"/>
      <c r="C1910" s="55" t="s">
        <v>971</v>
      </c>
      <c r="D1910" s="56" t="s">
        <v>972</v>
      </c>
      <c r="E1910" s="54" t="s">
        <v>44</v>
      </c>
      <c r="F1910" s="53" t="s">
        <v>999</v>
      </c>
      <c r="G1910" s="376"/>
      <c r="H1910" s="54" t="s">
        <v>44</v>
      </c>
      <c r="I1910" s="55"/>
      <c r="J1910" s="389"/>
      <c r="K1910" s="388"/>
      <c r="L1910" s="51">
        <v>29900</v>
      </c>
      <c r="M1910" s="51">
        <v>29900</v>
      </c>
      <c r="N1910" s="51">
        <v>29900</v>
      </c>
      <c r="O1910" s="51">
        <v>29900</v>
      </c>
      <c r="P1910" s="51">
        <v>29900</v>
      </c>
      <c r="Q1910" s="51">
        <v>29900</v>
      </c>
      <c r="R1910" s="51">
        <v>29900</v>
      </c>
      <c r="S1910" s="51">
        <v>29900</v>
      </c>
      <c r="T1910" s="51">
        <v>29900</v>
      </c>
    </row>
    <row r="1911" spans="1:20" s="10" customFormat="1" ht="65.099999999999994" customHeight="1" x14ac:dyDescent="0.3">
      <c r="A1911" s="13">
        <v>1856</v>
      </c>
      <c r="B1911" s="376"/>
      <c r="C1911" s="55" t="s">
        <v>971</v>
      </c>
      <c r="D1911" s="56" t="s">
        <v>972</v>
      </c>
      <c r="E1911" s="54" t="s">
        <v>44</v>
      </c>
      <c r="F1911" s="53" t="s">
        <v>1000</v>
      </c>
      <c r="G1911" s="376"/>
      <c r="H1911" s="54" t="s">
        <v>44</v>
      </c>
      <c r="I1911" s="55"/>
      <c r="J1911" s="389"/>
      <c r="K1911" s="388"/>
      <c r="L1911" s="51">
        <v>56400</v>
      </c>
      <c r="M1911" s="51">
        <v>56400</v>
      </c>
      <c r="N1911" s="51">
        <v>56400</v>
      </c>
      <c r="O1911" s="51">
        <v>56400</v>
      </c>
      <c r="P1911" s="51">
        <v>56400</v>
      </c>
      <c r="Q1911" s="51">
        <v>56400</v>
      </c>
      <c r="R1911" s="51">
        <v>56400</v>
      </c>
      <c r="S1911" s="51">
        <v>56400</v>
      </c>
      <c r="T1911" s="51">
        <v>56400</v>
      </c>
    </row>
    <row r="1912" spans="1:20" s="10" customFormat="1" ht="65.099999999999994" customHeight="1" x14ac:dyDescent="0.3">
      <c r="A1912" s="13">
        <v>1857</v>
      </c>
      <c r="B1912" s="376"/>
      <c r="C1912" s="55" t="s">
        <v>971</v>
      </c>
      <c r="D1912" s="56" t="s">
        <v>972</v>
      </c>
      <c r="E1912" s="54" t="s">
        <v>44</v>
      </c>
      <c r="F1912" s="53" t="s">
        <v>1001</v>
      </c>
      <c r="G1912" s="376"/>
      <c r="H1912" s="54" t="s">
        <v>44</v>
      </c>
      <c r="I1912" s="55"/>
      <c r="J1912" s="389"/>
      <c r="K1912" s="388"/>
      <c r="L1912" s="51">
        <v>30800</v>
      </c>
      <c r="M1912" s="51">
        <v>30800</v>
      </c>
      <c r="N1912" s="51">
        <v>30800</v>
      </c>
      <c r="O1912" s="51">
        <v>30800</v>
      </c>
      <c r="P1912" s="51">
        <v>30800</v>
      </c>
      <c r="Q1912" s="51">
        <v>30800</v>
      </c>
      <c r="R1912" s="51">
        <v>30800</v>
      </c>
      <c r="S1912" s="51">
        <v>30800</v>
      </c>
      <c r="T1912" s="51">
        <v>30800</v>
      </c>
    </row>
    <row r="1913" spans="1:20" s="10" customFormat="1" ht="65.099999999999994" customHeight="1" x14ac:dyDescent="0.3">
      <c r="A1913" s="13">
        <v>1858</v>
      </c>
      <c r="B1913" s="376"/>
      <c r="C1913" s="55" t="s">
        <v>971</v>
      </c>
      <c r="D1913" s="56" t="s">
        <v>972</v>
      </c>
      <c r="E1913" s="54" t="s">
        <v>44</v>
      </c>
      <c r="F1913" s="53" t="s">
        <v>1002</v>
      </c>
      <c r="G1913" s="376"/>
      <c r="H1913" s="54" t="s">
        <v>44</v>
      </c>
      <c r="I1913" s="55"/>
      <c r="J1913" s="389"/>
      <c r="K1913" s="388"/>
      <c r="L1913" s="51">
        <v>75200</v>
      </c>
      <c r="M1913" s="51">
        <v>75200</v>
      </c>
      <c r="N1913" s="51">
        <v>75200</v>
      </c>
      <c r="O1913" s="51">
        <v>75200</v>
      </c>
      <c r="P1913" s="51">
        <v>75200</v>
      </c>
      <c r="Q1913" s="51">
        <v>75200</v>
      </c>
      <c r="R1913" s="51">
        <v>75200</v>
      </c>
      <c r="S1913" s="51">
        <v>75200</v>
      </c>
      <c r="T1913" s="51">
        <v>75200</v>
      </c>
    </row>
    <row r="1914" spans="1:20" s="10" customFormat="1" ht="65.099999999999994" customHeight="1" x14ac:dyDescent="0.3">
      <c r="A1914" s="13">
        <v>1859</v>
      </c>
      <c r="B1914" s="376"/>
      <c r="C1914" s="55" t="s">
        <v>971</v>
      </c>
      <c r="D1914" s="56" t="s">
        <v>972</v>
      </c>
      <c r="E1914" s="54" t="s">
        <v>44</v>
      </c>
      <c r="F1914" s="53" t="s">
        <v>1003</v>
      </c>
      <c r="G1914" s="376"/>
      <c r="H1914" s="54" t="s">
        <v>44</v>
      </c>
      <c r="I1914" s="55"/>
      <c r="J1914" s="389"/>
      <c r="K1914" s="388"/>
      <c r="L1914" s="51">
        <v>55600</v>
      </c>
      <c r="M1914" s="51">
        <v>55600</v>
      </c>
      <c r="N1914" s="51">
        <v>55600</v>
      </c>
      <c r="O1914" s="51">
        <v>55600</v>
      </c>
      <c r="P1914" s="51">
        <v>55600</v>
      </c>
      <c r="Q1914" s="51">
        <v>55600</v>
      </c>
      <c r="R1914" s="51">
        <v>55600</v>
      </c>
      <c r="S1914" s="51">
        <v>55600</v>
      </c>
      <c r="T1914" s="51">
        <v>55600</v>
      </c>
    </row>
    <row r="1915" spans="1:20" s="10" customFormat="1" ht="65.099999999999994" customHeight="1" x14ac:dyDescent="0.3">
      <c r="A1915" s="13">
        <v>1860</v>
      </c>
      <c r="B1915" s="376"/>
      <c r="C1915" s="55" t="s">
        <v>971</v>
      </c>
      <c r="D1915" s="56" t="s">
        <v>972</v>
      </c>
      <c r="E1915" s="54" t="s">
        <v>44</v>
      </c>
      <c r="F1915" s="53" t="s">
        <v>1004</v>
      </c>
      <c r="G1915" s="376"/>
      <c r="H1915" s="54" t="s">
        <v>44</v>
      </c>
      <c r="I1915" s="55"/>
      <c r="J1915" s="389"/>
      <c r="K1915" s="388"/>
      <c r="L1915" s="51">
        <v>123300</v>
      </c>
      <c r="M1915" s="51">
        <v>123300</v>
      </c>
      <c r="N1915" s="51">
        <v>123300</v>
      </c>
      <c r="O1915" s="51">
        <v>123300</v>
      </c>
      <c r="P1915" s="51">
        <v>123300</v>
      </c>
      <c r="Q1915" s="51">
        <v>123300</v>
      </c>
      <c r="R1915" s="51">
        <v>123300</v>
      </c>
      <c r="S1915" s="51">
        <v>123300</v>
      </c>
      <c r="T1915" s="51">
        <v>123300</v>
      </c>
    </row>
    <row r="1916" spans="1:20" s="10" customFormat="1" ht="65.099999999999994" customHeight="1" x14ac:dyDescent="0.3">
      <c r="A1916" s="13">
        <v>1861</v>
      </c>
      <c r="B1916" s="376"/>
      <c r="C1916" s="55" t="s">
        <v>971</v>
      </c>
      <c r="D1916" s="56" t="s">
        <v>972</v>
      </c>
      <c r="E1916" s="54" t="s">
        <v>44</v>
      </c>
      <c r="F1916" s="53" t="s">
        <v>1005</v>
      </c>
      <c r="G1916" s="376"/>
      <c r="H1916" s="54" t="s">
        <v>44</v>
      </c>
      <c r="I1916" s="55"/>
      <c r="J1916" s="389"/>
      <c r="K1916" s="388"/>
      <c r="L1916" s="51">
        <v>1600</v>
      </c>
      <c r="M1916" s="51">
        <v>1600</v>
      </c>
      <c r="N1916" s="51">
        <v>1600</v>
      </c>
      <c r="O1916" s="51">
        <v>1600</v>
      </c>
      <c r="P1916" s="51">
        <v>1600</v>
      </c>
      <c r="Q1916" s="51">
        <v>1600</v>
      </c>
      <c r="R1916" s="51">
        <v>1600</v>
      </c>
      <c r="S1916" s="51">
        <v>1600</v>
      </c>
      <c r="T1916" s="51">
        <v>1600</v>
      </c>
    </row>
    <row r="1917" spans="1:20" s="10" customFormat="1" ht="65.099999999999994" customHeight="1" x14ac:dyDescent="0.3">
      <c r="A1917" s="13">
        <v>1862</v>
      </c>
      <c r="B1917" s="376"/>
      <c r="C1917" s="55" t="s">
        <v>971</v>
      </c>
      <c r="D1917" s="56" t="s">
        <v>972</v>
      </c>
      <c r="E1917" s="54" t="s">
        <v>44</v>
      </c>
      <c r="F1917" s="53" t="s">
        <v>1006</v>
      </c>
      <c r="G1917" s="376"/>
      <c r="H1917" s="54" t="s">
        <v>44</v>
      </c>
      <c r="I1917" s="55"/>
      <c r="J1917" s="389"/>
      <c r="K1917" s="388"/>
      <c r="L1917" s="51">
        <v>1700</v>
      </c>
      <c r="M1917" s="51">
        <v>1700</v>
      </c>
      <c r="N1917" s="51">
        <v>1700</v>
      </c>
      <c r="O1917" s="51">
        <v>1700</v>
      </c>
      <c r="P1917" s="51">
        <v>1700</v>
      </c>
      <c r="Q1917" s="51">
        <v>1700</v>
      </c>
      <c r="R1917" s="51">
        <v>1700</v>
      </c>
      <c r="S1917" s="51">
        <v>1700</v>
      </c>
      <c r="T1917" s="51">
        <v>1700</v>
      </c>
    </row>
    <row r="1918" spans="1:20" s="10" customFormat="1" ht="65.099999999999994" customHeight="1" x14ac:dyDescent="0.3">
      <c r="A1918" s="13">
        <v>1863</v>
      </c>
      <c r="B1918" s="376"/>
      <c r="C1918" s="55" t="s">
        <v>971</v>
      </c>
      <c r="D1918" s="56" t="s">
        <v>972</v>
      </c>
      <c r="E1918" s="54" t="s">
        <v>44</v>
      </c>
      <c r="F1918" s="53" t="s">
        <v>1007</v>
      </c>
      <c r="G1918" s="376"/>
      <c r="H1918" s="54" t="s">
        <v>44</v>
      </c>
      <c r="I1918" s="55"/>
      <c r="J1918" s="389"/>
      <c r="K1918" s="388"/>
      <c r="L1918" s="51">
        <v>3200</v>
      </c>
      <c r="M1918" s="51">
        <v>3200</v>
      </c>
      <c r="N1918" s="51">
        <v>3200</v>
      </c>
      <c r="O1918" s="51">
        <v>3200</v>
      </c>
      <c r="P1918" s="51">
        <v>3200</v>
      </c>
      <c r="Q1918" s="51">
        <v>3200</v>
      </c>
      <c r="R1918" s="51">
        <v>3200</v>
      </c>
      <c r="S1918" s="51">
        <v>3200</v>
      </c>
      <c r="T1918" s="51">
        <v>3200</v>
      </c>
    </row>
    <row r="1919" spans="1:20" s="10" customFormat="1" ht="65.099999999999994" customHeight="1" x14ac:dyDescent="0.3">
      <c r="A1919" s="13">
        <v>1864</v>
      </c>
      <c r="B1919" s="376"/>
      <c r="C1919" s="55" t="s">
        <v>971</v>
      </c>
      <c r="D1919" s="56" t="s">
        <v>972</v>
      </c>
      <c r="E1919" s="54" t="s">
        <v>44</v>
      </c>
      <c r="F1919" s="53" t="s">
        <v>1008</v>
      </c>
      <c r="G1919" s="376"/>
      <c r="H1919" s="54" t="s">
        <v>44</v>
      </c>
      <c r="I1919" s="55"/>
      <c r="J1919" s="389"/>
      <c r="K1919" s="388"/>
      <c r="L1919" s="51">
        <v>4100</v>
      </c>
      <c r="M1919" s="51">
        <v>4100</v>
      </c>
      <c r="N1919" s="51">
        <v>4100</v>
      </c>
      <c r="O1919" s="51">
        <v>4100</v>
      </c>
      <c r="P1919" s="51">
        <v>4100</v>
      </c>
      <c r="Q1919" s="51">
        <v>4100</v>
      </c>
      <c r="R1919" s="51">
        <v>4100</v>
      </c>
      <c r="S1919" s="51">
        <v>4100</v>
      </c>
      <c r="T1919" s="51">
        <v>4100</v>
      </c>
    </row>
    <row r="1920" spans="1:20" s="10" customFormat="1" ht="65.099999999999994" customHeight="1" x14ac:dyDescent="0.3">
      <c r="A1920" s="13">
        <v>1865</v>
      </c>
      <c r="B1920" s="376"/>
      <c r="C1920" s="55" t="s">
        <v>971</v>
      </c>
      <c r="D1920" s="56" t="s">
        <v>972</v>
      </c>
      <c r="E1920" s="54" t="s">
        <v>44</v>
      </c>
      <c r="F1920" s="53" t="s">
        <v>1009</v>
      </c>
      <c r="G1920" s="376"/>
      <c r="H1920" s="54" t="s">
        <v>44</v>
      </c>
      <c r="I1920" s="55"/>
      <c r="J1920" s="389"/>
      <c r="K1920" s="388"/>
      <c r="L1920" s="51">
        <v>6300</v>
      </c>
      <c r="M1920" s="51">
        <v>6300</v>
      </c>
      <c r="N1920" s="51">
        <v>6300</v>
      </c>
      <c r="O1920" s="51">
        <v>6300</v>
      </c>
      <c r="P1920" s="51">
        <v>6300</v>
      </c>
      <c r="Q1920" s="51">
        <v>6300</v>
      </c>
      <c r="R1920" s="51">
        <v>6300</v>
      </c>
      <c r="S1920" s="51">
        <v>6300</v>
      </c>
      <c r="T1920" s="51">
        <v>6300</v>
      </c>
    </row>
    <row r="1921" spans="1:20" s="10" customFormat="1" ht="65.099999999999994" customHeight="1" x14ac:dyDescent="0.3">
      <c r="A1921" s="13">
        <v>1866</v>
      </c>
      <c r="B1921" s="376"/>
      <c r="C1921" s="55" t="s">
        <v>971</v>
      </c>
      <c r="D1921" s="56" t="s">
        <v>972</v>
      </c>
      <c r="E1921" s="54" t="s">
        <v>44</v>
      </c>
      <c r="F1921" s="53" t="s">
        <v>1010</v>
      </c>
      <c r="G1921" s="376"/>
      <c r="H1921" s="54" t="s">
        <v>44</v>
      </c>
      <c r="I1921" s="55"/>
      <c r="J1921" s="389"/>
      <c r="K1921" s="388"/>
      <c r="L1921" s="51">
        <v>10500</v>
      </c>
      <c r="M1921" s="51">
        <v>10500</v>
      </c>
      <c r="N1921" s="51">
        <v>10500</v>
      </c>
      <c r="O1921" s="51">
        <v>10500</v>
      </c>
      <c r="P1921" s="51">
        <v>10500</v>
      </c>
      <c r="Q1921" s="51">
        <v>10500</v>
      </c>
      <c r="R1921" s="51">
        <v>10500</v>
      </c>
      <c r="S1921" s="51">
        <v>10500</v>
      </c>
      <c r="T1921" s="51">
        <v>10500</v>
      </c>
    </row>
    <row r="1922" spans="1:20" s="10" customFormat="1" ht="65.099999999999994" customHeight="1" x14ac:dyDescent="0.3">
      <c r="A1922" s="13">
        <v>1867</v>
      </c>
      <c r="B1922" s="376"/>
      <c r="C1922" s="55" t="s">
        <v>971</v>
      </c>
      <c r="D1922" s="56" t="s">
        <v>972</v>
      </c>
      <c r="E1922" s="54" t="s">
        <v>44</v>
      </c>
      <c r="F1922" s="53" t="s">
        <v>1011</v>
      </c>
      <c r="G1922" s="376"/>
      <c r="H1922" s="54" t="s">
        <v>44</v>
      </c>
      <c r="I1922" s="55"/>
      <c r="J1922" s="389"/>
      <c r="K1922" s="388"/>
      <c r="L1922" s="51">
        <v>8200</v>
      </c>
      <c r="M1922" s="51">
        <v>8200</v>
      </c>
      <c r="N1922" s="51">
        <v>8200</v>
      </c>
      <c r="O1922" s="51">
        <v>8200</v>
      </c>
      <c r="P1922" s="51">
        <v>8200</v>
      </c>
      <c r="Q1922" s="51">
        <v>8200</v>
      </c>
      <c r="R1922" s="51">
        <v>8200</v>
      </c>
      <c r="S1922" s="51">
        <v>8200</v>
      </c>
      <c r="T1922" s="51">
        <v>8200</v>
      </c>
    </row>
    <row r="1923" spans="1:20" s="10" customFormat="1" ht="65.099999999999994" customHeight="1" x14ac:dyDescent="0.3">
      <c r="A1923" s="13">
        <v>1868</v>
      </c>
      <c r="B1923" s="376"/>
      <c r="C1923" s="55" t="s">
        <v>971</v>
      </c>
      <c r="D1923" s="56" t="s">
        <v>972</v>
      </c>
      <c r="E1923" s="54" t="s">
        <v>44</v>
      </c>
      <c r="F1923" s="53" t="s">
        <v>1012</v>
      </c>
      <c r="G1923" s="376"/>
      <c r="H1923" s="54" t="s">
        <v>44</v>
      </c>
      <c r="I1923" s="55"/>
      <c r="J1923" s="389"/>
      <c r="K1923" s="388"/>
      <c r="L1923" s="51">
        <v>24500</v>
      </c>
      <c r="M1923" s="51">
        <v>24500</v>
      </c>
      <c r="N1923" s="51">
        <v>24500</v>
      </c>
      <c r="O1923" s="51">
        <v>24500</v>
      </c>
      <c r="P1923" s="51">
        <v>24500</v>
      </c>
      <c r="Q1923" s="51">
        <v>24500</v>
      </c>
      <c r="R1923" s="51">
        <v>24500</v>
      </c>
      <c r="S1923" s="51">
        <v>24500</v>
      </c>
      <c r="T1923" s="51">
        <v>24500</v>
      </c>
    </row>
    <row r="1924" spans="1:20" s="10" customFormat="1" ht="65.099999999999994" customHeight="1" x14ac:dyDescent="0.3">
      <c r="A1924" s="13">
        <v>1869</v>
      </c>
      <c r="B1924" s="376"/>
      <c r="C1924" s="55" t="s">
        <v>971</v>
      </c>
      <c r="D1924" s="56" t="s">
        <v>972</v>
      </c>
      <c r="E1924" s="54" t="s">
        <v>44</v>
      </c>
      <c r="F1924" s="53" t="s">
        <v>1013</v>
      </c>
      <c r="G1924" s="376"/>
      <c r="H1924" s="54" t="s">
        <v>44</v>
      </c>
      <c r="I1924" s="55"/>
      <c r="J1924" s="389"/>
      <c r="K1924" s="388"/>
      <c r="L1924" s="51">
        <v>3400</v>
      </c>
      <c r="M1924" s="51">
        <v>3400</v>
      </c>
      <c r="N1924" s="51">
        <v>3400</v>
      </c>
      <c r="O1924" s="51">
        <v>3400</v>
      </c>
      <c r="P1924" s="51">
        <v>3400</v>
      </c>
      <c r="Q1924" s="51">
        <v>3400</v>
      </c>
      <c r="R1924" s="51">
        <v>3400</v>
      </c>
      <c r="S1924" s="51">
        <v>3400</v>
      </c>
      <c r="T1924" s="51">
        <v>3400</v>
      </c>
    </row>
    <row r="1925" spans="1:20" s="10" customFormat="1" ht="65.099999999999994" customHeight="1" x14ac:dyDescent="0.3">
      <c r="A1925" s="13">
        <v>1870</v>
      </c>
      <c r="B1925" s="376"/>
      <c r="C1925" s="55" t="s">
        <v>971</v>
      </c>
      <c r="D1925" s="56" t="s">
        <v>972</v>
      </c>
      <c r="E1925" s="54" t="s">
        <v>44</v>
      </c>
      <c r="F1925" s="53" t="s">
        <v>1014</v>
      </c>
      <c r="G1925" s="376"/>
      <c r="H1925" s="54" t="s">
        <v>44</v>
      </c>
      <c r="I1925" s="55"/>
      <c r="J1925" s="389"/>
      <c r="K1925" s="388"/>
      <c r="L1925" s="51">
        <v>4500</v>
      </c>
      <c r="M1925" s="51">
        <v>4500</v>
      </c>
      <c r="N1925" s="51">
        <v>4500</v>
      </c>
      <c r="O1925" s="51">
        <v>4500</v>
      </c>
      <c r="P1925" s="51">
        <v>4500</v>
      </c>
      <c r="Q1925" s="51">
        <v>4500</v>
      </c>
      <c r="R1925" s="51">
        <v>4500</v>
      </c>
      <c r="S1925" s="51">
        <v>4500</v>
      </c>
      <c r="T1925" s="51">
        <v>4500</v>
      </c>
    </row>
    <row r="1926" spans="1:20" s="10" customFormat="1" ht="65.099999999999994" customHeight="1" x14ac:dyDescent="0.3">
      <c r="A1926" s="13">
        <v>1871</v>
      </c>
      <c r="B1926" s="376"/>
      <c r="C1926" s="55" t="s">
        <v>971</v>
      </c>
      <c r="D1926" s="56" t="s">
        <v>972</v>
      </c>
      <c r="E1926" s="54" t="s">
        <v>44</v>
      </c>
      <c r="F1926" s="53" t="s">
        <v>1015</v>
      </c>
      <c r="G1926" s="376"/>
      <c r="H1926" s="54" t="s">
        <v>44</v>
      </c>
      <c r="I1926" s="55"/>
      <c r="J1926" s="389"/>
      <c r="K1926" s="388"/>
      <c r="L1926" s="51">
        <v>10000</v>
      </c>
      <c r="M1926" s="51">
        <v>10000</v>
      </c>
      <c r="N1926" s="51">
        <v>10000</v>
      </c>
      <c r="O1926" s="51">
        <v>10000</v>
      </c>
      <c r="P1926" s="51">
        <v>10000</v>
      </c>
      <c r="Q1926" s="51">
        <v>10000</v>
      </c>
      <c r="R1926" s="51">
        <v>10000</v>
      </c>
      <c r="S1926" s="51">
        <v>10000</v>
      </c>
      <c r="T1926" s="51">
        <v>10000</v>
      </c>
    </row>
    <row r="1927" spans="1:20" s="10" customFormat="1" ht="65.099999999999994" customHeight="1" x14ac:dyDescent="0.3">
      <c r="A1927" s="13">
        <v>1872</v>
      </c>
      <c r="B1927" s="376"/>
      <c r="C1927" s="55" t="s">
        <v>971</v>
      </c>
      <c r="D1927" s="56" t="s">
        <v>972</v>
      </c>
      <c r="E1927" s="54" t="s">
        <v>44</v>
      </c>
      <c r="F1927" s="53" t="s">
        <v>1016</v>
      </c>
      <c r="G1927" s="376"/>
      <c r="H1927" s="54" t="s">
        <v>44</v>
      </c>
      <c r="I1927" s="55"/>
      <c r="J1927" s="389"/>
      <c r="K1927" s="388"/>
      <c r="L1927" s="51">
        <v>25300</v>
      </c>
      <c r="M1927" s="51">
        <v>25300</v>
      </c>
      <c r="N1927" s="51">
        <v>25300</v>
      </c>
      <c r="O1927" s="51">
        <v>25300</v>
      </c>
      <c r="P1927" s="51">
        <v>25300</v>
      </c>
      <c r="Q1927" s="51">
        <v>25300</v>
      </c>
      <c r="R1927" s="51">
        <v>25300</v>
      </c>
      <c r="S1927" s="51">
        <v>25300</v>
      </c>
      <c r="T1927" s="51">
        <v>25300</v>
      </c>
    </row>
    <row r="1928" spans="1:20" s="10" customFormat="1" ht="65.099999999999994" customHeight="1" x14ac:dyDescent="0.3">
      <c r="A1928" s="13">
        <v>1873</v>
      </c>
      <c r="B1928" s="376"/>
      <c r="C1928" s="55" t="s">
        <v>971</v>
      </c>
      <c r="D1928" s="56" t="s">
        <v>972</v>
      </c>
      <c r="E1928" s="54" t="s">
        <v>44</v>
      </c>
      <c r="F1928" s="53" t="s">
        <v>1017</v>
      </c>
      <c r="G1928" s="376"/>
      <c r="H1928" s="54" t="s">
        <v>44</v>
      </c>
      <c r="I1928" s="55"/>
      <c r="J1928" s="389"/>
      <c r="K1928" s="388"/>
      <c r="L1928" s="51">
        <v>45300</v>
      </c>
      <c r="M1928" s="51">
        <v>45300</v>
      </c>
      <c r="N1928" s="51">
        <v>45300</v>
      </c>
      <c r="O1928" s="51">
        <v>45300</v>
      </c>
      <c r="P1928" s="51">
        <v>45300</v>
      </c>
      <c r="Q1928" s="51">
        <v>45300</v>
      </c>
      <c r="R1928" s="51">
        <v>45300</v>
      </c>
      <c r="S1928" s="51">
        <v>45300</v>
      </c>
      <c r="T1928" s="51">
        <v>45300</v>
      </c>
    </row>
    <row r="1929" spans="1:20" s="10" customFormat="1" ht="65.099999999999994" customHeight="1" x14ac:dyDescent="0.3">
      <c r="A1929" s="13">
        <v>1874</v>
      </c>
      <c r="B1929" s="376"/>
      <c r="C1929" s="55" t="s">
        <v>971</v>
      </c>
      <c r="D1929" s="56" t="s">
        <v>972</v>
      </c>
      <c r="E1929" s="54" t="s">
        <v>44</v>
      </c>
      <c r="F1929" s="53" t="s">
        <v>1018</v>
      </c>
      <c r="G1929" s="376"/>
      <c r="H1929" s="54" t="s">
        <v>44</v>
      </c>
      <c r="I1929" s="55"/>
      <c r="J1929" s="389"/>
      <c r="K1929" s="388"/>
      <c r="L1929" s="51">
        <v>49300</v>
      </c>
      <c r="M1929" s="51">
        <v>49300</v>
      </c>
      <c r="N1929" s="51">
        <v>49300</v>
      </c>
      <c r="O1929" s="51">
        <v>49300</v>
      </c>
      <c r="P1929" s="51">
        <v>49300</v>
      </c>
      <c r="Q1929" s="51">
        <v>49300</v>
      </c>
      <c r="R1929" s="51">
        <v>49300</v>
      </c>
      <c r="S1929" s="51">
        <v>49300</v>
      </c>
      <c r="T1929" s="51">
        <v>49300</v>
      </c>
    </row>
    <row r="1930" spans="1:20" s="10" customFormat="1" ht="65.099999999999994" customHeight="1" x14ac:dyDescent="0.3">
      <c r="A1930" s="13">
        <v>1875</v>
      </c>
      <c r="B1930" s="376"/>
      <c r="C1930" s="55" t="s">
        <v>971</v>
      </c>
      <c r="D1930" s="56" t="s">
        <v>972</v>
      </c>
      <c r="E1930" s="54" t="s">
        <v>44</v>
      </c>
      <c r="F1930" s="53" t="s">
        <v>1019</v>
      </c>
      <c r="G1930" s="376"/>
      <c r="H1930" s="54" t="s">
        <v>44</v>
      </c>
      <c r="I1930" s="55"/>
      <c r="J1930" s="389"/>
      <c r="K1930" s="388"/>
      <c r="L1930" s="51">
        <v>74900</v>
      </c>
      <c r="M1930" s="51">
        <v>74900</v>
      </c>
      <c r="N1930" s="51">
        <v>74900</v>
      </c>
      <c r="O1930" s="51">
        <v>74900</v>
      </c>
      <c r="P1930" s="51">
        <v>74900</v>
      </c>
      <c r="Q1930" s="51">
        <v>74900</v>
      </c>
      <c r="R1930" s="51">
        <v>74900</v>
      </c>
      <c r="S1930" s="51">
        <v>74900</v>
      </c>
      <c r="T1930" s="51">
        <v>74900</v>
      </c>
    </row>
    <row r="1931" spans="1:20" s="10" customFormat="1" ht="65.099999999999994" customHeight="1" x14ac:dyDescent="0.3">
      <c r="A1931" s="13">
        <v>1876</v>
      </c>
      <c r="B1931" s="376"/>
      <c r="C1931" s="55" t="s">
        <v>971</v>
      </c>
      <c r="D1931" s="56" t="s">
        <v>972</v>
      </c>
      <c r="E1931" s="54" t="s">
        <v>44</v>
      </c>
      <c r="F1931" s="53" t="s">
        <v>1020</v>
      </c>
      <c r="G1931" s="376"/>
      <c r="H1931" s="54" t="s">
        <v>44</v>
      </c>
      <c r="I1931" s="55"/>
      <c r="J1931" s="389"/>
      <c r="K1931" s="388"/>
      <c r="L1931" s="51">
        <v>43600</v>
      </c>
      <c r="M1931" s="51">
        <v>43600</v>
      </c>
      <c r="N1931" s="51">
        <v>43600</v>
      </c>
      <c r="O1931" s="51">
        <v>43600</v>
      </c>
      <c r="P1931" s="51">
        <v>43600</v>
      </c>
      <c r="Q1931" s="51">
        <v>43600</v>
      </c>
      <c r="R1931" s="51">
        <v>43600</v>
      </c>
      <c r="S1931" s="51">
        <v>43600</v>
      </c>
      <c r="T1931" s="51">
        <v>43600</v>
      </c>
    </row>
    <row r="1932" spans="1:20" s="10" customFormat="1" ht="65.099999999999994" customHeight="1" x14ac:dyDescent="0.3">
      <c r="A1932" s="13">
        <v>1877</v>
      </c>
      <c r="B1932" s="376"/>
      <c r="C1932" s="55" t="s">
        <v>971</v>
      </c>
      <c r="D1932" s="56" t="s">
        <v>972</v>
      </c>
      <c r="E1932" s="54" t="s">
        <v>44</v>
      </c>
      <c r="F1932" s="53" t="s">
        <v>1021</v>
      </c>
      <c r="G1932" s="376"/>
      <c r="H1932" s="54" t="s">
        <v>44</v>
      </c>
      <c r="I1932" s="55"/>
      <c r="J1932" s="389"/>
      <c r="K1932" s="388"/>
      <c r="L1932" s="51">
        <v>116800</v>
      </c>
      <c r="M1932" s="51">
        <v>116800</v>
      </c>
      <c r="N1932" s="51">
        <v>116800</v>
      </c>
      <c r="O1932" s="51">
        <v>116800</v>
      </c>
      <c r="P1932" s="51">
        <v>116800</v>
      </c>
      <c r="Q1932" s="51">
        <v>116800</v>
      </c>
      <c r="R1932" s="51">
        <v>116800</v>
      </c>
      <c r="S1932" s="51">
        <v>116800</v>
      </c>
      <c r="T1932" s="51">
        <v>116800</v>
      </c>
    </row>
    <row r="1933" spans="1:20" s="10" customFormat="1" ht="65.099999999999994" customHeight="1" x14ac:dyDescent="0.3">
      <c r="A1933" s="13">
        <v>1878</v>
      </c>
      <c r="B1933" s="376"/>
      <c r="C1933" s="55" t="s">
        <v>971</v>
      </c>
      <c r="D1933" s="56" t="s">
        <v>972</v>
      </c>
      <c r="E1933" s="54" t="s">
        <v>44</v>
      </c>
      <c r="F1933" s="53" t="s">
        <v>1022</v>
      </c>
      <c r="G1933" s="376"/>
      <c r="H1933" s="54" t="s">
        <v>44</v>
      </c>
      <c r="I1933" s="55"/>
      <c r="J1933" s="389"/>
      <c r="K1933" s="388"/>
      <c r="L1933" s="51">
        <v>102000</v>
      </c>
      <c r="M1933" s="51">
        <v>102000</v>
      </c>
      <c r="N1933" s="51">
        <v>102000</v>
      </c>
      <c r="O1933" s="51">
        <v>102000</v>
      </c>
      <c r="P1933" s="51">
        <v>102000</v>
      </c>
      <c r="Q1933" s="51">
        <v>102000</v>
      </c>
      <c r="R1933" s="51">
        <v>102000</v>
      </c>
      <c r="S1933" s="51">
        <v>102000</v>
      </c>
      <c r="T1933" s="51">
        <v>102000</v>
      </c>
    </row>
    <row r="1934" spans="1:20" s="10" customFormat="1" ht="65.099999999999994" customHeight="1" x14ac:dyDescent="0.3">
      <c r="A1934" s="13">
        <v>1879</v>
      </c>
      <c r="B1934" s="376"/>
      <c r="C1934" s="55" t="s">
        <v>971</v>
      </c>
      <c r="D1934" s="56" t="s">
        <v>972</v>
      </c>
      <c r="E1934" s="54" t="s">
        <v>44</v>
      </c>
      <c r="F1934" s="53" t="s">
        <v>1023</v>
      </c>
      <c r="G1934" s="376"/>
      <c r="H1934" s="54" t="s">
        <v>44</v>
      </c>
      <c r="I1934" s="55"/>
      <c r="J1934" s="389"/>
      <c r="K1934" s="388"/>
      <c r="L1934" s="51">
        <v>178000</v>
      </c>
      <c r="M1934" s="51">
        <v>178000</v>
      </c>
      <c r="N1934" s="51">
        <v>178000</v>
      </c>
      <c r="O1934" s="51">
        <v>178000</v>
      </c>
      <c r="P1934" s="51">
        <v>178000</v>
      </c>
      <c r="Q1934" s="51">
        <v>178000</v>
      </c>
      <c r="R1934" s="51">
        <v>178000</v>
      </c>
      <c r="S1934" s="51">
        <v>178000</v>
      </c>
      <c r="T1934" s="51">
        <v>178000</v>
      </c>
    </row>
    <row r="1935" spans="1:20" s="10" customFormat="1" ht="65.099999999999994" customHeight="1" x14ac:dyDescent="0.3">
      <c r="A1935" s="13">
        <v>1880</v>
      </c>
      <c r="B1935" s="376"/>
      <c r="C1935" s="55" t="s">
        <v>971</v>
      </c>
      <c r="D1935" s="56" t="s">
        <v>972</v>
      </c>
      <c r="E1935" s="54" t="s">
        <v>44</v>
      </c>
      <c r="F1935" s="53" t="s">
        <v>1024</v>
      </c>
      <c r="G1935" s="376"/>
      <c r="H1935" s="54" t="s">
        <v>44</v>
      </c>
      <c r="I1935" s="55"/>
      <c r="J1935" s="389"/>
      <c r="K1935" s="388"/>
      <c r="L1935" s="51">
        <v>35700</v>
      </c>
      <c r="M1935" s="51">
        <v>35700</v>
      </c>
      <c r="N1935" s="51">
        <v>35700</v>
      </c>
      <c r="O1935" s="51">
        <v>35700</v>
      </c>
      <c r="P1935" s="51">
        <v>35700</v>
      </c>
      <c r="Q1935" s="51">
        <v>35700</v>
      </c>
      <c r="R1935" s="51">
        <v>35700</v>
      </c>
      <c r="S1935" s="51">
        <v>35700</v>
      </c>
      <c r="T1935" s="51">
        <v>35700</v>
      </c>
    </row>
    <row r="1936" spans="1:20" s="10" customFormat="1" ht="65.099999999999994" customHeight="1" x14ac:dyDescent="0.3">
      <c r="A1936" s="13">
        <v>1881</v>
      </c>
      <c r="B1936" s="376"/>
      <c r="C1936" s="55" t="s">
        <v>971</v>
      </c>
      <c r="D1936" s="56" t="s">
        <v>972</v>
      </c>
      <c r="E1936" s="54" t="s">
        <v>44</v>
      </c>
      <c r="F1936" s="53" t="s">
        <v>1025</v>
      </c>
      <c r="G1936" s="376"/>
      <c r="H1936" s="54" t="s">
        <v>44</v>
      </c>
      <c r="I1936" s="55"/>
      <c r="J1936" s="389"/>
      <c r="K1936" s="388"/>
      <c r="L1936" s="51">
        <v>64900</v>
      </c>
      <c r="M1936" s="51">
        <v>64900</v>
      </c>
      <c r="N1936" s="51">
        <v>64900</v>
      </c>
      <c r="O1936" s="51">
        <v>64900</v>
      </c>
      <c r="P1936" s="51">
        <v>64900</v>
      </c>
      <c r="Q1936" s="51">
        <v>64900</v>
      </c>
      <c r="R1936" s="51">
        <v>64900</v>
      </c>
      <c r="S1936" s="51">
        <v>64900</v>
      </c>
      <c r="T1936" s="51">
        <v>64900</v>
      </c>
    </row>
    <row r="1937" spans="1:20" s="10" customFormat="1" ht="65.099999999999994" customHeight="1" x14ac:dyDescent="0.3">
      <c r="A1937" s="13">
        <v>1882</v>
      </c>
      <c r="B1937" s="376"/>
      <c r="C1937" s="55" t="s">
        <v>971</v>
      </c>
      <c r="D1937" s="56" t="s">
        <v>972</v>
      </c>
      <c r="E1937" s="54" t="s">
        <v>44</v>
      </c>
      <c r="F1937" s="53" t="s">
        <v>1026</v>
      </c>
      <c r="G1937" s="376"/>
      <c r="H1937" s="54" t="s">
        <v>44</v>
      </c>
      <c r="I1937" s="55"/>
      <c r="J1937" s="389"/>
      <c r="K1937" s="388"/>
      <c r="L1937" s="51">
        <v>121200</v>
      </c>
      <c r="M1937" s="51">
        <v>121200</v>
      </c>
      <c r="N1937" s="51">
        <v>121200</v>
      </c>
      <c r="O1937" s="51">
        <v>121200</v>
      </c>
      <c r="P1937" s="51">
        <v>121200</v>
      </c>
      <c r="Q1937" s="51">
        <v>121200</v>
      </c>
      <c r="R1937" s="51">
        <v>121200</v>
      </c>
      <c r="S1937" s="51">
        <v>121200</v>
      </c>
      <c r="T1937" s="51">
        <v>121200</v>
      </c>
    </row>
    <row r="1938" spans="1:20" s="10" customFormat="1" ht="65.099999999999994" customHeight="1" x14ac:dyDescent="0.3">
      <c r="A1938" s="13">
        <v>1883</v>
      </c>
      <c r="B1938" s="376"/>
      <c r="C1938" s="55" t="s">
        <v>1027</v>
      </c>
      <c r="D1938" s="56" t="s">
        <v>570</v>
      </c>
      <c r="E1938" s="55" t="s">
        <v>1028</v>
      </c>
      <c r="F1938" s="53" t="s">
        <v>1029</v>
      </c>
      <c r="G1938" s="376"/>
      <c r="H1938" s="54" t="s">
        <v>44</v>
      </c>
      <c r="I1938" s="55"/>
      <c r="J1938" s="389"/>
      <c r="K1938" s="388"/>
      <c r="L1938" s="51">
        <v>12800</v>
      </c>
      <c r="M1938" s="51">
        <v>12800</v>
      </c>
      <c r="N1938" s="51">
        <v>12800</v>
      </c>
      <c r="O1938" s="51">
        <v>12800</v>
      </c>
      <c r="P1938" s="51">
        <v>12800</v>
      </c>
      <c r="Q1938" s="51">
        <v>12800</v>
      </c>
      <c r="R1938" s="51">
        <v>12800</v>
      </c>
      <c r="S1938" s="51">
        <v>12800</v>
      </c>
      <c r="T1938" s="51">
        <v>12800</v>
      </c>
    </row>
    <row r="1939" spans="1:20" s="10" customFormat="1" ht="65.099999999999994" customHeight="1" x14ac:dyDescent="0.3">
      <c r="A1939" s="13">
        <v>1884</v>
      </c>
      <c r="B1939" s="376"/>
      <c r="C1939" s="55" t="s">
        <v>1027</v>
      </c>
      <c r="D1939" s="56" t="s">
        <v>570</v>
      </c>
      <c r="E1939" s="54" t="s">
        <v>44</v>
      </c>
      <c r="F1939" s="53" t="s">
        <v>1030</v>
      </c>
      <c r="G1939" s="376"/>
      <c r="H1939" s="54" t="s">
        <v>44</v>
      </c>
      <c r="I1939" s="55"/>
      <c r="J1939" s="389"/>
      <c r="K1939" s="388"/>
      <c r="L1939" s="51">
        <v>15800</v>
      </c>
      <c r="M1939" s="51">
        <v>15800</v>
      </c>
      <c r="N1939" s="51">
        <v>15800</v>
      </c>
      <c r="O1939" s="51">
        <v>15800</v>
      </c>
      <c r="P1939" s="51">
        <v>15800</v>
      </c>
      <c r="Q1939" s="51">
        <v>15800</v>
      </c>
      <c r="R1939" s="51">
        <v>15800</v>
      </c>
      <c r="S1939" s="51">
        <v>15800</v>
      </c>
      <c r="T1939" s="51">
        <v>15800</v>
      </c>
    </row>
    <row r="1940" spans="1:20" s="10" customFormat="1" ht="65.099999999999994" customHeight="1" x14ac:dyDescent="0.3">
      <c r="A1940" s="13">
        <v>1885</v>
      </c>
      <c r="B1940" s="376"/>
      <c r="C1940" s="55" t="s">
        <v>1027</v>
      </c>
      <c r="D1940" s="56" t="s">
        <v>570</v>
      </c>
      <c r="E1940" s="54" t="s">
        <v>44</v>
      </c>
      <c r="F1940" s="53" t="s">
        <v>1031</v>
      </c>
      <c r="G1940" s="376"/>
      <c r="H1940" s="54" t="s">
        <v>44</v>
      </c>
      <c r="I1940" s="55"/>
      <c r="J1940" s="389"/>
      <c r="K1940" s="388"/>
      <c r="L1940" s="51">
        <v>22800</v>
      </c>
      <c r="M1940" s="51">
        <v>22800</v>
      </c>
      <c r="N1940" s="51">
        <v>22800</v>
      </c>
      <c r="O1940" s="51">
        <v>22800</v>
      </c>
      <c r="P1940" s="51">
        <v>22800</v>
      </c>
      <c r="Q1940" s="51">
        <v>22800</v>
      </c>
      <c r="R1940" s="51">
        <v>22800</v>
      </c>
      <c r="S1940" s="51">
        <v>22800</v>
      </c>
      <c r="T1940" s="51">
        <v>22800</v>
      </c>
    </row>
    <row r="1941" spans="1:20" s="10" customFormat="1" ht="65.099999999999994" customHeight="1" x14ac:dyDescent="0.3">
      <c r="A1941" s="13">
        <v>1886</v>
      </c>
      <c r="B1941" s="376"/>
      <c r="C1941" s="55" t="s">
        <v>1027</v>
      </c>
      <c r="D1941" s="56" t="s">
        <v>570</v>
      </c>
      <c r="E1941" s="54" t="s">
        <v>44</v>
      </c>
      <c r="F1941" s="53" t="s">
        <v>1032</v>
      </c>
      <c r="G1941" s="376"/>
      <c r="H1941" s="54" t="s">
        <v>44</v>
      </c>
      <c r="I1941" s="55"/>
      <c r="J1941" s="389"/>
      <c r="K1941" s="388"/>
      <c r="L1941" s="51">
        <v>27700</v>
      </c>
      <c r="M1941" s="51">
        <v>27700</v>
      </c>
      <c r="N1941" s="51">
        <v>27700</v>
      </c>
      <c r="O1941" s="51">
        <v>27700</v>
      </c>
      <c r="P1941" s="51">
        <v>27700</v>
      </c>
      <c r="Q1941" s="51">
        <v>27700</v>
      </c>
      <c r="R1941" s="51">
        <v>27700</v>
      </c>
      <c r="S1941" s="51">
        <v>27700</v>
      </c>
      <c r="T1941" s="51">
        <v>27700</v>
      </c>
    </row>
    <row r="1942" spans="1:20" s="10" customFormat="1" ht="65.099999999999994" customHeight="1" x14ac:dyDescent="0.3">
      <c r="A1942" s="13">
        <v>1887</v>
      </c>
      <c r="B1942" s="376"/>
      <c r="C1942" s="55" t="s">
        <v>1027</v>
      </c>
      <c r="D1942" s="56" t="s">
        <v>570</v>
      </c>
      <c r="E1942" s="54" t="s">
        <v>44</v>
      </c>
      <c r="F1942" s="53" t="s">
        <v>1033</v>
      </c>
      <c r="G1942" s="376"/>
      <c r="H1942" s="54" t="s">
        <v>44</v>
      </c>
      <c r="I1942" s="55"/>
      <c r="J1942" s="389"/>
      <c r="K1942" s="388"/>
      <c r="L1942" s="51">
        <v>29600</v>
      </c>
      <c r="M1942" s="51">
        <v>29600</v>
      </c>
      <c r="N1942" s="51">
        <v>29600</v>
      </c>
      <c r="O1942" s="51">
        <v>29600</v>
      </c>
      <c r="P1942" s="51">
        <v>29600</v>
      </c>
      <c r="Q1942" s="51">
        <v>29600</v>
      </c>
      <c r="R1942" s="51">
        <v>29600</v>
      </c>
      <c r="S1942" s="51">
        <v>29600</v>
      </c>
      <c r="T1942" s="51">
        <v>29600</v>
      </c>
    </row>
    <row r="1943" spans="1:20" s="10" customFormat="1" ht="65.099999999999994" customHeight="1" x14ac:dyDescent="0.3">
      <c r="A1943" s="13">
        <v>1888</v>
      </c>
      <c r="B1943" s="376"/>
      <c r="C1943" s="55" t="s">
        <v>1027</v>
      </c>
      <c r="D1943" s="56" t="s">
        <v>570</v>
      </c>
      <c r="E1943" s="54" t="s">
        <v>44</v>
      </c>
      <c r="F1943" s="53" t="s">
        <v>1034</v>
      </c>
      <c r="G1943" s="376"/>
      <c r="H1943" s="54" t="s">
        <v>44</v>
      </c>
      <c r="I1943" s="55"/>
      <c r="J1943" s="389"/>
      <c r="K1943" s="388"/>
      <c r="L1943" s="51">
        <v>40800</v>
      </c>
      <c r="M1943" s="51">
        <v>40800</v>
      </c>
      <c r="N1943" s="51">
        <v>40800</v>
      </c>
      <c r="O1943" s="51">
        <v>40800</v>
      </c>
      <c r="P1943" s="51">
        <v>40800</v>
      </c>
      <c r="Q1943" s="51">
        <v>40800</v>
      </c>
      <c r="R1943" s="51">
        <v>40800</v>
      </c>
      <c r="S1943" s="51">
        <v>40800</v>
      </c>
      <c r="T1943" s="51">
        <v>40800</v>
      </c>
    </row>
    <row r="1944" spans="1:20" s="10" customFormat="1" ht="65.099999999999994" customHeight="1" x14ac:dyDescent="0.3">
      <c r="A1944" s="13">
        <v>1889</v>
      </c>
      <c r="B1944" s="376"/>
      <c r="C1944" s="55" t="s">
        <v>1027</v>
      </c>
      <c r="D1944" s="56" t="s">
        <v>570</v>
      </c>
      <c r="E1944" s="54" t="s">
        <v>44</v>
      </c>
      <c r="F1944" s="53" t="s">
        <v>1035</v>
      </c>
      <c r="G1944" s="376"/>
      <c r="H1944" s="54" t="s">
        <v>44</v>
      </c>
      <c r="I1944" s="55"/>
      <c r="J1944" s="389"/>
      <c r="K1944" s="388"/>
      <c r="L1944" s="51">
        <v>39600</v>
      </c>
      <c r="M1944" s="51">
        <v>39600</v>
      </c>
      <c r="N1944" s="51">
        <v>39600</v>
      </c>
      <c r="O1944" s="51">
        <v>39600</v>
      </c>
      <c r="P1944" s="51">
        <v>39600</v>
      </c>
      <c r="Q1944" s="51">
        <v>39600</v>
      </c>
      <c r="R1944" s="51">
        <v>39600</v>
      </c>
      <c r="S1944" s="51">
        <v>39600</v>
      </c>
      <c r="T1944" s="51">
        <v>39600</v>
      </c>
    </row>
    <row r="1945" spans="1:20" s="10" customFormat="1" ht="65.099999999999994" customHeight="1" x14ac:dyDescent="0.3">
      <c r="A1945" s="13">
        <v>1890</v>
      </c>
      <c r="B1945" s="376"/>
      <c r="C1945" s="55" t="s">
        <v>1027</v>
      </c>
      <c r="D1945" s="56" t="s">
        <v>570</v>
      </c>
      <c r="E1945" s="54" t="s">
        <v>44</v>
      </c>
      <c r="F1945" s="53" t="s">
        <v>1036</v>
      </c>
      <c r="G1945" s="376"/>
      <c r="H1945" s="54" t="s">
        <v>44</v>
      </c>
      <c r="I1945" s="55"/>
      <c r="J1945" s="389"/>
      <c r="K1945" s="388"/>
      <c r="L1945" s="51">
        <v>63000</v>
      </c>
      <c r="M1945" s="51">
        <v>63000</v>
      </c>
      <c r="N1945" s="51">
        <v>63000</v>
      </c>
      <c r="O1945" s="51">
        <v>63000</v>
      </c>
      <c r="P1945" s="51">
        <v>63000</v>
      </c>
      <c r="Q1945" s="51">
        <v>63000</v>
      </c>
      <c r="R1945" s="51">
        <v>63000</v>
      </c>
      <c r="S1945" s="51">
        <v>63000</v>
      </c>
      <c r="T1945" s="51">
        <v>63000</v>
      </c>
    </row>
    <row r="1946" spans="1:20" s="10" customFormat="1" ht="65.099999999999994" customHeight="1" x14ac:dyDescent="0.3">
      <c r="A1946" s="13">
        <v>1891</v>
      </c>
      <c r="B1946" s="376"/>
      <c r="C1946" s="55" t="s">
        <v>1027</v>
      </c>
      <c r="D1946" s="56" t="s">
        <v>570</v>
      </c>
      <c r="E1946" s="54" t="s">
        <v>44</v>
      </c>
      <c r="F1946" s="53" t="s">
        <v>1037</v>
      </c>
      <c r="G1946" s="376"/>
      <c r="H1946" s="54" t="s">
        <v>44</v>
      </c>
      <c r="I1946" s="55"/>
      <c r="J1946" s="389"/>
      <c r="K1946" s="388"/>
      <c r="L1946" s="51">
        <v>58100</v>
      </c>
      <c r="M1946" s="51">
        <v>58100</v>
      </c>
      <c r="N1946" s="51">
        <v>58100</v>
      </c>
      <c r="O1946" s="51">
        <v>58100</v>
      </c>
      <c r="P1946" s="51">
        <v>58100</v>
      </c>
      <c r="Q1946" s="51">
        <v>58100</v>
      </c>
      <c r="R1946" s="51">
        <v>58100</v>
      </c>
      <c r="S1946" s="51">
        <v>58100</v>
      </c>
      <c r="T1946" s="51">
        <v>58100</v>
      </c>
    </row>
    <row r="1947" spans="1:20" s="10" customFormat="1" ht="65.099999999999994" customHeight="1" x14ac:dyDescent="0.3">
      <c r="A1947" s="13">
        <v>1892</v>
      </c>
      <c r="B1947" s="376"/>
      <c r="C1947" s="55" t="s">
        <v>1027</v>
      </c>
      <c r="D1947" s="56" t="s">
        <v>570</v>
      </c>
      <c r="E1947" s="54" t="s">
        <v>44</v>
      </c>
      <c r="F1947" s="53" t="s">
        <v>1038</v>
      </c>
      <c r="G1947" s="376"/>
      <c r="H1947" s="54" t="s">
        <v>44</v>
      </c>
      <c r="I1947" s="55"/>
      <c r="J1947" s="389"/>
      <c r="K1947" s="388"/>
      <c r="L1947" s="51">
        <v>98000</v>
      </c>
      <c r="M1947" s="51">
        <v>98000</v>
      </c>
      <c r="N1947" s="51">
        <v>98000</v>
      </c>
      <c r="O1947" s="51">
        <v>98000</v>
      </c>
      <c r="P1947" s="51">
        <v>98000</v>
      </c>
      <c r="Q1947" s="51">
        <v>98000</v>
      </c>
      <c r="R1947" s="51">
        <v>98000</v>
      </c>
      <c r="S1947" s="51">
        <v>98000</v>
      </c>
      <c r="T1947" s="51">
        <v>98000</v>
      </c>
    </row>
    <row r="1948" spans="1:20" s="10" customFormat="1" ht="65.099999999999994" customHeight="1" x14ac:dyDescent="0.3">
      <c r="A1948" s="13">
        <v>1893</v>
      </c>
      <c r="B1948" s="376"/>
      <c r="C1948" s="55" t="s">
        <v>1027</v>
      </c>
      <c r="D1948" s="56" t="s">
        <v>570</v>
      </c>
      <c r="E1948" s="54" t="s">
        <v>44</v>
      </c>
      <c r="F1948" s="53" t="s">
        <v>1039</v>
      </c>
      <c r="G1948" s="376"/>
      <c r="H1948" s="54" t="s">
        <v>44</v>
      </c>
      <c r="I1948" s="55"/>
      <c r="J1948" s="389"/>
      <c r="K1948" s="388"/>
      <c r="L1948" s="51">
        <v>92300</v>
      </c>
      <c r="M1948" s="51">
        <v>92300</v>
      </c>
      <c r="N1948" s="51">
        <v>92300</v>
      </c>
      <c r="O1948" s="51">
        <v>92300</v>
      </c>
      <c r="P1948" s="51">
        <v>92300</v>
      </c>
      <c r="Q1948" s="51">
        <v>92300</v>
      </c>
      <c r="R1948" s="51">
        <v>92300</v>
      </c>
      <c r="S1948" s="51">
        <v>92300</v>
      </c>
      <c r="T1948" s="51">
        <v>92300</v>
      </c>
    </row>
    <row r="1949" spans="1:20" s="10" customFormat="1" ht="65.099999999999994" customHeight="1" x14ac:dyDescent="0.3">
      <c r="A1949" s="13">
        <v>1894</v>
      </c>
      <c r="B1949" s="376"/>
      <c r="C1949" s="55" t="s">
        <v>1027</v>
      </c>
      <c r="D1949" s="56" t="s">
        <v>570</v>
      </c>
      <c r="E1949" s="54" t="s">
        <v>44</v>
      </c>
      <c r="F1949" s="53" t="s">
        <v>1040</v>
      </c>
      <c r="G1949" s="376"/>
      <c r="H1949" s="54" t="s">
        <v>44</v>
      </c>
      <c r="I1949" s="55"/>
      <c r="J1949" s="389"/>
      <c r="K1949" s="388"/>
      <c r="L1949" s="51">
        <v>154400</v>
      </c>
      <c r="M1949" s="51">
        <v>154400</v>
      </c>
      <c r="N1949" s="51">
        <v>154400</v>
      </c>
      <c r="O1949" s="51">
        <v>154400</v>
      </c>
      <c r="P1949" s="51">
        <v>154400</v>
      </c>
      <c r="Q1949" s="51">
        <v>154400</v>
      </c>
      <c r="R1949" s="51">
        <v>154400</v>
      </c>
      <c r="S1949" s="51">
        <v>154400</v>
      </c>
      <c r="T1949" s="51">
        <v>154400</v>
      </c>
    </row>
    <row r="1950" spans="1:20" s="10" customFormat="1" ht="65.099999999999994" customHeight="1" x14ac:dyDescent="0.3">
      <c r="A1950" s="13">
        <v>1895</v>
      </c>
      <c r="B1950" s="376"/>
      <c r="C1950" s="55" t="s">
        <v>1041</v>
      </c>
      <c r="D1950" s="56" t="s">
        <v>972</v>
      </c>
      <c r="E1950" s="54" t="s">
        <v>44</v>
      </c>
      <c r="F1950" s="53" t="s">
        <v>1042</v>
      </c>
      <c r="G1950" s="376"/>
      <c r="H1950" s="54" t="s">
        <v>44</v>
      </c>
      <c r="I1950" s="55"/>
      <c r="J1950" s="389"/>
      <c r="K1950" s="388"/>
      <c r="L1950" s="51">
        <v>1700</v>
      </c>
      <c r="M1950" s="51">
        <v>1700</v>
      </c>
      <c r="N1950" s="51">
        <v>1700</v>
      </c>
      <c r="O1950" s="51">
        <v>1700</v>
      </c>
      <c r="P1950" s="51">
        <v>1700</v>
      </c>
      <c r="Q1950" s="51">
        <v>1700</v>
      </c>
      <c r="R1950" s="51">
        <v>1700</v>
      </c>
      <c r="S1950" s="51">
        <v>1700</v>
      </c>
      <c r="T1950" s="51">
        <v>1700</v>
      </c>
    </row>
    <row r="1951" spans="1:20" s="10" customFormat="1" ht="65.099999999999994" customHeight="1" x14ac:dyDescent="0.3">
      <c r="A1951" s="13">
        <v>1896</v>
      </c>
      <c r="B1951" s="376"/>
      <c r="C1951" s="55" t="s">
        <v>1041</v>
      </c>
      <c r="D1951" s="56" t="s">
        <v>972</v>
      </c>
      <c r="E1951" s="54" t="s">
        <v>44</v>
      </c>
      <c r="F1951" s="53" t="s">
        <v>1043</v>
      </c>
      <c r="G1951" s="376"/>
      <c r="H1951" s="54" t="s">
        <v>44</v>
      </c>
      <c r="I1951" s="55"/>
      <c r="J1951" s="389"/>
      <c r="K1951" s="388"/>
      <c r="L1951" s="51">
        <v>2900</v>
      </c>
      <c r="M1951" s="51">
        <v>2900</v>
      </c>
      <c r="N1951" s="51">
        <v>2900</v>
      </c>
      <c r="O1951" s="51">
        <v>2900</v>
      </c>
      <c r="P1951" s="51">
        <v>2900</v>
      </c>
      <c r="Q1951" s="51">
        <v>2900</v>
      </c>
      <c r="R1951" s="51">
        <v>2900</v>
      </c>
      <c r="S1951" s="51">
        <v>2900</v>
      </c>
      <c r="T1951" s="51">
        <v>2900</v>
      </c>
    </row>
    <row r="1952" spans="1:20" s="10" customFormat="1" ht="65.099999999999994" customHeight="1" x14ac:dyDescent="0.3">
      <c r="A1952" s="13">
        <v>1897</v>
      </c>
      <c r="B1952" s="376"/>
      <c r="C1952" s="55" t="s">
        <v>1041</v>
      </c>
      <c r="D1952" s="56" t="s">
        <v>972</v>
      </c>
      <c r="E1952" s="54" t="s">
        <v>44</v>
      </c>
      <c r="F1952" s="53" t="s">
        <v>1044</v>
      </c>
      <c r="G1952" s="376"/>
      <c r="H1952" s="54" t="s">
        <v>44</v>
      </c>
      <c r="I1952" s="55"/>
      <c r="J1952" s="389"/>
      <c r="K1952" s="388"/>
      <c r="L1952" s="51">
        <v>20800</v>
      </c>
      <c r="M1952" s="51">
        <v>20800</v>
      </c>
      <c r="N1952" s="51">
        <v>20800</v>
      </c>
      <c r="O1952" s="51">
        <v>20800</v>
      </c>
      <c r="P1952" s="51">
        <v>20800</v>
      </c>
      <c r="Q1952" s="51">
        <v>20800</v>
      </c>
      <c r="R1952" s="51">
        <v>20800</v>
      </c>
      <c r="S1952" s="51">
        <v>20800</v>
      </c>
      <c r="T1952" s="51">
        <v>20800</v>
      </c>
    </row>
    <row r="1953" spans="1:20" s="10" customFormat="1" ht="65.099999999999994" customHeight="1" x14ac:dyDescent="0.3">
      <c r="A1953" s="13">
        <v>1898</v>
      </c>
      <c r="B1953" s="376"/>
      <c r="C1953" s="55" t="s">
        <v>1041</v>
      </c>
      <c r="D1953" s="56" t="s">
        <v>972</v>
      </c>
      <c r="E1953" s="54" t="s">
        <v>44</v>
      </c>
      <c r="F1953" s="53" t="s">
        <v>1045</v>
      </c>
      <c r="G1953" s="376"/>
      <c r="H1953" s="54" t="s">
        <v>44</v>
      </c>
      <c r="I1953" s="55"/>
      <c r="J1953" s="389"/>
      <c r="K1953" s="388"/>
      <c r="L1953" s="51">
        <v>28600</v>
      </c>
      <c r="M1953" s="51">
        <v>28600</v>
      </c>
      <c r="N1953" s="51">
        <v>28600</v>
      </c>
      <c r="O1953" s="51">
        <v>28600</v>
      </c>
      <c r="P1953" s="51">
        <v>28600</v>
      </c>
      <c r="Q1953" s="51">
        <v>28600</v>
      </c>
      <c r="R1953" s="51">
        <v>28600</v>
      </c>
      <c r="S1953" s="51">
        <v>28600</v>
      </c>
      <c r="T1953" s="51">
        <v>28600</v>
      </c>
    </row>
    <row r="1954" spans="1:20" s="10" customFormat="1" ht="65.099999999999994" customHeight="1" x14ac:dyDescent="0.3">
      <c r="A1954" s="13">
        <v>1899</v>
      </c>
      <c r="B1954" s="376"/>
      <c r="C1954" s="55" t="s">
        <v>1041</v>
      </c>
      <c r="D1954" s="56" t="s">
        <v>972</v>
      </c>
      <c r="E1954" s="54" t="s">
        <v>44</v>
      </c>
      <c r="F1954" s="53" t="s">
        <v>1046</v>
      </c>
      <c r="G1954" s="376"/>
      <c r="H1954" s="54" t="s">
        <v>44</v>
      </c>
      <c r="I1954" s="55"/>
      <c r="J1954" s="389"/>
      <c r="K1954" s="388"/>
      <c r="L1954" s="51">
        <v>25400</v>
      </c>
      <c r="M1954" s="51">
        <v>25400</v>
      </c>
      <c r="N1954" s="51">
        <v>25400</v>
      </c>
      <c r="O1954" s="51">
        <v>25400</v>
      </c>
      <c r="P1954" s="51">
        <v>25400</v>
      </c>
      <c r="Q1954" s="51">
        <v>25400</v>
      </c>
      <c r="R1954" s="51">
        <v>25400</v>
      </c>
      <c r="S1954" s="51">
        <v>25400</v>
      </c>
      <c r="T1954" s="51">
        <v>25400</v>
      </c>
    </row>
    <row r="1955" spans="1:20" s="10" customFormat="1" ht="65.099999999999994" customHeight="1" x14ac:dyDescent="0.3">
      <c r="A1955" s="13">
        <v>1900</v>
      </c>
      <c r="B1955" s="376"/>
      <c r="C1955" s="55" t="s">
        <v>1041</v>
      </c>
      <c r="D1955" s="56" t="s">
        <v>972</v>
      </c>
      <c r="E1955" s="54" t="s">
        <v>44</v>
      </c>
      <c r="F1955" s="53" t="s">
        <v>1047</v>
      </c>
      <c r="G1955" s="376"/>
      <c r="H1955" s="54" t="s">
        <v>44</v>
      </c>
      <c r="I1955" s="55"/>
      <c r="J1955" s="389"/>
      <c r="K1955" s="388"/>
      <c r="L1955" s="51">
        <v>28400</v>
      </c>
      <c r="M1955" s="51">
        <v>28400</v>
      </c>
      <c r="N1955" s="51">
        <v>28400</v>
      </c>
      <c r="O1955" s="51">
        <v>28400</v>
      </c>
      <c r="P1955" s="51">
        <v>28400</v>
      </c>
      <c r="Q1955" s="51">
        <v>28400</v>
      </c>
      <c r="R1955" s="51">
        <v>28400</v>
      </c>
      <c r="S1955" s="51">
        <v>28400</v>
      </c>
      <c r="T1955" s="51">
        <v>28400</v>
      </c>
    </row>
    <row r="1956" spans="1:20" s="10" customFormat="1" ht="65.099999999999994" customHeight="1" x14ac:dyDescent="0.3">
      <c r="A1956" s="13">
        <v>1901</v>
      </c>
      <c r="B1956" s="376"/>
      <c r="C1956" s="55" t="s">
        <v>1041</v>
      </c>
      <c r="D1956" s="56" t="s">
        <v>972</v>
      </c>
      <c r="E1956" s="54" t="s">
        <v>44</v>
      </c>
      <c r="F1956" s="53" t="s">
        <v>1048</v>
      </c>
      <c r="G1956" s="376"/>
      <c r="H1956" s="54" t="s">
        <v>44</v>
      </c>
      <c r="I1956" s="55"/>
      <c r="J1956" s="389"/>
      <c r="K1956" s="388"/>
      <c r="L1956" s="51">
        <v>26200</v>
      </c>
      <c r="M1956" s="51">
        <v>26200</v>
      </c>
      <c r="N1956" s="51">
        <v>26200</v>
      </c>
      <c r="O1956" s="51">
        <v>26200</v>
      </c>
      <c r="P1956" s="51">
        <v>26200</v>
      </c>
      <c r="Q1956" s="51">
        <v>26200</v>
      </c>
      <c r="R1956" s="51">
        <v>26200</v>
      </c>
      <c r="S1956" s="51">
        <v>26200</v>
      </c>
      <c r="T1956" s="51">
        <v>26200</v>
      </c>
    </row>
    <row r="1957" spans="1:20" s="10" customFormat="1" ht="65.099999999999994" customHeight="1" x14ac:dyDescent="0.3">
      <c r="A1957" s="13">
        <v>1902</v>
      </c>
      <c r="B1957" s="376"/>
      <c r="C1957" s="55" t="s">
        <v>1041</v>
      </c>
      <c r="D1957" s="56" t="s">
        <v>972</v>
      </c>
      <c r="E1957" s="54" t="s">
        <v>44</v>
      </c>
      <c r="F1957" s="53" t="s">
        <v>1049</v>
      </c>
      <c r="G1957" s="376"/>
      <c r="H1957" s="54" t="s">
        <v>44</v>
      </c>
      <c r="I1957" s="55"/>
      <c r="J1957" s="389"/>
      <c r="K1957" s="388"/>
      <c r="L1957" s="51">
        <v>39400</v>
      </c>
      <c r="M1957" s="51">
        <v>39400</v>
      </c>
      <c r="N1957" s="51">
        <v>39400</v>
      </c>
      <c r="O1957" s="51">
        <v>39400</v>
      </c>
      <c r="P1957" s="51">
        <v>39400</v>
      </c>
      <c r="Q1957" s="51">
        <v>39400</v>
      </c>
      <c r="R1957" s="51">
        <v>39400</v>
      </c>
      <c r="S1957" s="51">
        <v>39400</v>
      </c>
      <c r="T1957" s="51">
        <v>39400</v>
      </c>
    </row>
    <row r="1958" spans="1:20" s="10" customFormat="1" ht="65.099999999999994" customHeight="1" x14ac:dyDescent="0.3">
      <c r="A1958" s="13">
        <v>1903</v>
      </c>
      <c r="B1958" s="376"/>
      <c r="C1958" s="55" t="s">
        <v>1041</v>
      </c>
      <c r="D1958" s="56" t="s">
        <v>972</v>
      </c>
      <c r="E1958" s="54" t="s">
        <v>44</v>
      </c>
      <c r="F1958" s="53" t="s">
        <v>1050</v>
      </c>
      <c r="G1958" s="376"/>
      <c r="H1958" s="54" t="s">
        <v>44</v>
      </c>
      <c r="I1958" s="55"/>
      <c r="J1958" s="389"/>
      <c r="K1958" s="388"/>
      <c r="L1958" s="51">
        <v>30300</v>
      </c>
      <c r="M1958" s="51">
        <v>30300</v>
      </c>
      <c r="N1958" s="51">
        <v>30300</v>
      </c>
      <c r="O1958" s="51">
        <v>30300</v>
      </c>
      <c r="P1958" s="51">
        <v>30300</v>
      </c>
      <c r="Q1958" s="51">
        <v>30300</v>
      </c>
      <c r="R1958" s="51">
        <v>30300</v>
      </c>
      <c r="S1958" s="51">
        <v>30300</v>
      </c>
      <c r="T1958" s="51">
        <v>30300</v>
      </c>
    </row>
    <row r="1959" spans="1:20" s="10" customFormat="1" ht="65.099999999999994" customHeight="1" x14ac:dyDescent="0.3">
      <c r="A1959" s="13">
        <v>1904</v>
      </c>
      <c r="B1959" s="376"/>
      <c r="C1959" s="55" t="s">
        <v>1041</v>
      </c>
      <c r="D1959" s="56" t="s">
        <v>972</v>
      </c>
      <c r="E1959" s="54" t="s">
        <v>44</v>
      </c>
      <c r="F1959" s="53" t="s">
        <v>1051</v>
      </c>
      <c r="G1959" s="376"/>
      <c r="H1959" s="54" t="s">
        <v>44</v>
      </c>
      <c r="I1959" s="55"/>
      <c r="J1959" s="389"/>
      <c r="K1959" s="388"/>
      <c r="L1959" s="51">
        <v>36600</v>
      </c>
      <c r="M1959" s="51">
        <v>36600</v>
      </c>
      <c r="N1959" s="51">
        <v>36600</v>
      </c>
      <c r="O1959" s="51">
        <v>36600</v>
      </c>
      <c r="P1959" s="51">
        <v>36600</v>
      </c>
      <c r="Q1959" s="51">
        <v>36600</v>
      </c>
      <c r="R1959" s="51">
        <v>36600</v>
      </c>
      <c r="S1959" s="51">
        <v>36600</v>
      </c>
      <c r="T1959" s="51">
        <v>36600</v>
      </c>
    </row>
    <row r="1960" spans="1:20" s="10" customFormat="1" ht="65.099999999999994" customHeight="1" x14ac:dyDescent="0.3">
      <c r="A1960" s="13">
        <v>1905</v>
      </c>
      <c r="B1960" s="376"/>
      <c r="C1960" s="55" t="s">
        <v>1041</v>
      </c>
      <c r="D1960" s="56" t="s">
        <v>972</v>
      </c>
      <c r="E1960" s="54" t="s">
        <v>44</v>
      </c>
      <c r="F1960" s="53" t="s">
        <v>1052</v>
      </c>
      <c r="G1960" s="376"/>
      <c r="H1960" s="54" t="s">
        <v>44</v>
      </c>
      <c r="I1960" s="55"/>
      <c r="J1960" s="389"/>
      <c r="K1960" s="388"/>
      <c r="L1960" s="51">
        <v>3200</v>
      </c>
      <c r="M1960" s="51">
        <v>3200</v>
      </c>
      <c r="N1960" s="51">
        <v>3200</v>
      </c>
      <c r="O1960" s="51">
        <v>3200</v>
      </c>
      <c r="P1960" s="51">
        <v>3200</v>
      </c>
      <c r="Q1960" s="51">
        <v>3200</v>
      </c>
      <c r="R1960" s="51">
        <v>3200</v>
      </c>
      <c r="S1960" s="51">
        <v>3200</v>
      </c>
      <c r="T1960" s="51">
        <v>3200</v>
      </c>
    </row>
    <row r="1961" spans="1:20" s="10" customFormat="1" ht="65.099999999999994" customHeight="1" x14ac:dyDescent="0.3">
      <c r="A1961" s="13">
        <v>1906</v>
      </c>
      <c r="B1961" s="376"/>
      <c r="C1961" s="55" t="s">
        <v>1041</v>
      </c>
      <c r="D1961" s="56" t="s">
        <v>972</v>
      </c>
      <c r="E1961" s="54" t="s">
        <v>44</v>
      </c>
      <c r="F1961" s="53" t="s">
        <v>1053</v>
      </c>
      <c r="G1961" s="376"/>
      <c r="H1961" s="54" t="s">
        <v>44</v>
      </c>
      <c r="I1961" s="55"/>
      <c r="J1961" s="389"/>
      <c r="K1961" s="388"/>
      <c r="L1961" s="51">
        <v>4200</v>
      </c>
      <c r="M1961" s="51">
        <v>4200</v>
      </c>
      <c r="N1961" s="51">
        <v>4200</v>
      </c>
      <c r="O1961" s="51">
        <v>4200</v>
      </c>
      <c r="P1961" s="51">
        <v>4200</v>
      </c>
      <c r="Q1961" s="51">
        <v>4200</v>
      </c>
      <c r="R1961" s="51">
        <v>4200</v>
      </c>
      <c r="S1961" s="51">
        <v>4200</v>
      </c>
      <c r="T1961" s="51">
        <v>4200</v>
      </c>
    </row>
    <row r="1962" spans="1:20" s="10" customFormat="1" ht="65.099999999999994" customHeight="1" x14ac:dyDescent="0.3">
      <c r="A1962" s="13">
        <v>1907</v>
      </c>
      <c r="B1962" s="376"/>
      <c r="C1962" s="55" t="s">
        <v>1041</v>
      </c>
      <c r="D1962" s="56" t="s">
        <v>972</v>
      </c>
      <c r="E1962" s="54" t="s">
        <v>44</v>
      </c>
      <c r="F1962" s="53" t="s">
        <v>1054</v>
      </c>
      <c r="G1962" s="376"/>
      <c r="H1962" s="54" t="s">
        <v>44</v>
      </c>
      <c r="I1962" s="55"/>
      <c r="J1962" s="389"/>
      <c r="K1962" s="388"/>
      <c r="L1962" s="51">
        <v>23100</v>
      </c>
      <c r="M1962" s="51">
        <v>23100</v>
      </c>
      <c r="N1962" s="51">
        <v>23100</v>
      </c>
      <c r="O1962" s="51">
        <v>23100</v>
      </c>
      <c r="P1962" s="51">
        <v>23100</v>
      </c>
      <c r="Q1962" s="51">
        <v>23100</v>
      </c>
      <c r="R1962" s="51">
        <v>23100</v>
      </c>
      <c r="S1962" s="51">
        <v>23100</v>
      </c>
      <c r="T1962" s="51">
        <v>23100</v>
      </c>
    </row>
    <row r="1963" spans="1:20" s="10" customFormat="1" ht="65.099999999999994" customHeight="1" x14ac:dyDescent="0.3">
      <c r="A1963" s="13">
        <v>1908</v>
      </c>
      <c r="B1963" s="376"/>
      <c r="C1963" s="55" t="s">
        <v>1041</v>
      </c>
      <c r="D1963" s="56" t="s">
        <v>972</v>
      </c>
      <c r="E1963" s="54" t="s">
        <v>44</v>
      </c>
      <c r="F1963" s="53" t="s">
        <v>1055</v>
      </c>
      <c r="G1963" s="376"/>
      <c r="H1963" s="54" t="s">
        <v>44</v>
      </c>
      <c r="I1963" s="55"/>
      <c r="J1963" s="389"/>
      <c r="K1963" s="388"/>
      <c r="L1963" s="51">
        <v>34600</v>
      </c>
      <c r="M1963" s="51">
        <v>34600</v>
      </c>
      <c r="N1963" s="51">
        <v>34600</v>
      </c>
      <c r="O1963" s="51">
        <v>34600</v>
      </c>
      <c r="P1963" s="51">
        <v>34600</v>
      </c>
      <c r="Q1963" s="51">
        <v>34600</v>
      </c>
      <c r="R1963" s="51">
        <v>34600</v>
      </c>
      <c r="S1963" s="51">
        <v>34600</v>
      </c>
      <c r="T1963" s="51">
        <v>34600</v>
      </c>
    </row>
    <row r="1964" spans="1:20" s="10" customFormat="1" ht="65.099999999999994" customHeight="1" x14ac:dyDescent="0.3">
      <c r="A1964" s="13">
        <v>1909</v>
      </c>
      <c r="B1964" s="376"/>
      <c r="C1964" s="55" t="s">
        <v>1041</v>
      </c>
      <c r="D1964" s="56" t="s">
        <v>972</v>
      </c>
      <c r="E1964" s="54" t="s">
        <v>44</v>
      </c>
      <c r="F1964" s="53" t="s">
        <v>1056</v>
      </c>
      <c r="G1964" s="376"/>
      <c r="H1964" s="54" t="s">
        <v>44</v>
      </c>
      <c r="I1964" s="55"/>
      <c r="J1964" s="389"/>
      <c r="K1964" s="388"/>
      <c r="L1964" s="51">
        <v>26200</v>
      </c>
      <c r="M1964" s="51">
        <v>26200</v>
      </c>
      <c r="N1964" s="51">
        <v>26200</v>
      </c>
      <c r="O1964" s="51">
        <v>26200</v>
      </c>
      <c r="P1964" s="51">
        <v>26200</v>
      </c>
      <c r="Q1964" s="51">
        <v>26200</v>
      </c>
      <c r="R1964" s="51">
        <v>26200</v>
      </c>
      <c r="S1964" s="51">
        <v>26200</v>
      </c>
      <c r="T1964" s="51">
        <v>26200</v>
      </c>
    </row>
    <row r="1965" spans="1:20" s="10" customFormat="1" ht="65.099999999999994" customHeight="1" x14ac:dyDescent="0.3">
      <c r="A1965" s="13">
        <v>1910</v>
      </c>
      <c r="B1965" s="376"/>
      <c r="C1965" s="55" t="s">
        <v>1041</v>
      </c>
      <c r="D1965" s="56" t="s">
        <v>972</v>
      </c>
      <c r="E1965" s="54" t="s">
        <v>44</v>
      </c>
      <c r="F1965" s="53" t="s">
        <v>1057</v>
      </c>
      <c r="G1965" s="376"/>
      <c r="H1965" s="54" t="s">
        <v>44</v>
      </c>
      <c r="I1965" s="55"/>
      <c r="J1965" s="389"/>
      <c r="K1965" s="388"/>
      <c r="L1965" s="51">
        <v>35300</v>
      </c>
      <c r="M1965" s="51">
        <v>35300</v>
      </c>
      <c r="N1965" s="51">
        <v>35300</v>
      </c>
      <c r="O1965" s="51">
        <v>35300</v>
      </c>
      <c r="P1965" s="51">
        <v>35300</v>
      </c>
      <c r="Q1965" s="51">
        <v>35300</v>
      </c>
      <c r="R1965" s="51">
        <v>35300</v>
      </c>
      <c r="S1965" s="51">
        <v>35300</v>
      </c>
      <c r="T1965" s="51">
        <v>35300</v>
      </c>
    </row>
    <row r="1966" spans="1:20" s="10" customFormat="1" ht="65.099999999999994" customHeight="1" x14ac:dyDescent="0.3">
      <c r="A1966" s="13">
        <v>1911</v>
      </c>
      <c r="B1966" s="376"/>
      <c r="C1966" s="55" t="s">
        <v>1041</v>
      </c>
      <c r="D1966" s="56" t="s">
        <v>972</v>
      </c>
      <c r="E1966" s="54" t="s">
        <v>44</v>
      </c>
      <c r="F1966" s="53" t="s">
        <v>1058</v>
      </c>
      <c r="G1966" s="376"/>
      <c r="H1966" s="54" t="s">
        <v>44</v>
      </c>
      <c r="I1966" s="55"/>
      <c r="J1966" s="389"/>
      <c r="K1966" s="388"/>
      <c r="L1966" s="51">
        <v>32500</v>
      </c>
      <c r="M1966" s="51">
        <v>32500</v>
      </c>
      <c r="N1966" s="51">
        <v>32500</v>
      </c>
      <c r="O1966" s="51">
        <v>32500</v>
      </c>
      <c r="P1966" s="51">
        <v>32500</v>
      </c>
      <c r="Q1966" s="51">
        <v>32500</v>
      </c>
      <c r="R1966" s="51">
        <v>32500</v>
      </c>
      <c r="S1966" s="51">
        <v>32500</v>
      </c>
      <c r="T1966" s="51">
        <v>32500</v>
      </c>
    </row>
    <row r="1967" spans="1:20" s="10" customFormat="1" ht="65.099999999999994" customHeight="1" x14ac:dyDescent="0.3">
      <c r="A1967" s="13">
        <v>1912</v>
      </c>
      <c r="B1967" s="376"/>
      <c r="C1967" s="55" t="s">
        <v>1041</v>
      </c>
      <c r="D1967" s="56" t="s">
        <v>972</v>
      </c>
      <c r="E1967" s="54" t="s">
        <v>44</v>
      </c>
      <c r="F1967" s="53" t="s">
        <v>1059</v>
      </c>
      <c r="G1967" s="376"/>
      <c r="H1967" s="54" t="s">
        <v>44</v>
      </c>
      <c r="I1967" s="55"/>
      <c r="J1967" s="389"/>
      <c r="K1967" s="388"/>
      <c r="L1967" s="51">
        <v>46700</v>
      </c>
      <c r="M1967" s="51">
        <v>46700</v>
      </c>
      <c r="N1967" s="51">
        <v>46700</v>
      </c>
      <c r="O1967" s="51">
        <v>46700</v>
      </c>
      <c r="P1967" s="51">
        <v>46700</v>
      </c>
      <c r="Q1967" s="51">
        <v>46700</v>
      </c>
      <c r="R1967" s="51">
        <v>46700</v>
      </c>
      <c r="S1967" s="51">
        <v>46700</v>
      </c>
      <c r="T1967" s="51">
        <v>46700</v>
      </c>
    </row>
    <row r="1968" spans="1:20" s="10" customFormat="1" ht="65.099999999999994" customHeight="1" x14ac:dyDescent="0.3">
      <c r="A1968" s="13">
        <v>1913</v>
      </c>
      <c r="B1968" s="376"/>
      <c r="C1968" s="55" t="s">
        <v>1041</v>
      </c>
      <c r="D1968" s="56" t="s">
        <v>972</v>
      </c>
      <c r="E1968" s="54" t="s">
        <v>44</v>
      </c>
      <c r="F1968" s="53" t="s">
        <v>1060</v>
      </c>
      <c r="G1968" s="376"/>
      <c r="H1968" s="54" t="s">
        <v>44</v>
      </c>
      <c r="I1968" s="55"/>
      <c r="J1968" s="389"/>
      <c r="K1968" s="388"/>
      <c r="L1968" s="51">
        <v>36800</v>
      </c>
      <c r="M1968" s="51">
        <v>36800</v>
      </c>
      <c r="N1968" s="51">
        <v>36800</v>
      </c>
      <c r="O1968" s="51">
        <v>36800</v>
      </c>
      <c r="P1968" s="51">
        <v>36800</v>
      </c>
      <c r="Q1968" s="51">
        <v>36800</v>
      </c>
      <c r="R1968" s="51">
        <v>36800</v>
      </c>
      <c r="S1968" s="51">
        <v>36800</v>
      </c>
      <c r="T1968" s="51">
        <v>36800</v>
      </c>
    </row>
    <row r="1969" spans="1:20" s="10" customFormat="1" ht="65.099999999999994" customHeight="1" x14ac:dyDescent="0.3">
      <c r="A1969" s="13">
        <v>1914</v>
      </c>
      <c r="B1969" s="376"/>
      <c r="C1969" s="55" t="s">
        <v>1041</v>
      </c>
      <c r="D1969" s="56" t="s">
        <v>972</v>
      </c>
      <c r="E1969" s="54" t="s">
        <v>44</v>
      </c>
      <c r="F1969" s="53" t="s">
        <v>1061</v>
      </c>
      <c r="G1969" s="376"/>
      <c r="H1969" s="54" t="s">
        <v>44</v>
      </c>
      <c r="I1969" s="55"/>
      <c r="J1969" s="389"/>
      <c r="K1969" s="388"/>
      <c r="L1969" s="51">
        <v>43400</v>
      </c>
      <c r="M1969" s="51">
        <v>43400</v>
      </c>
      <c r="N1969" s="51">
        <v>43400</v>
      </c>
      <c r="O1969" s="51">
        <v>43400</v>
      </c>
      <c r="P1969" s="51">
        <v>43400</v>
      </c>
      <c r="Q1969" s="51">
        <v>43400</v>
      </c>
      <c r="R1969" s="51">
        <v>43400</v>
      </c>
      <c r="S1969" s="51">
        <v>43400</v>
      </c>
      <c r="T1969" s="51">
        <v>43400</v>
      </c>
    </row>
    <row r="1970" spans="1:20" s="10" customFormat="1" ht="65.099999999999994" customHeight="1" x14ac:dyDescent="0.3">
      <c r="A1970" s="13">
        <v>1915</v>
      </c>
      <c r="B1970" s="376"/>
      <c r="C1970" s="55" t="s">
        <v>1041</v>
      </c>
      <c r="D1970" s="56" t="s">
        <v>972</v>
      </c>
      <c r="E1970" s="54" t="s">
        <v>44</v>
      </c>
      <c r="F1970" s="53" t="s">
        <v>1062</v>
      </c>
      <c r="G1970" s="376"/>
      <c r="H1970" s="54" t="s">
        <v>44</v>
      </c>
      <c r="I1970" s="55"/>
      <c r="J1970" s="389"/>
      <c r="K1970" s="388"/>
      <c r="L1970" s="51">
        <v>3800</v>
      </c>
      <c r="M1970" s="51">
        <v>3800</v>
      </c>
      <c r="N1970" s="51">
        <v>3800</v>
      </c>
      <c r="O1970" s="51">
        <v>3800</v>
      </c>
      <c r="P1970" s="51">
        <v>3800</v>
      </c>
      <c r="Q1970" s="51">
        <v>3800</v>
      </c>
      <c r="R1970" s="51">
        <v>3800</v>
      </c>
      <c r="S1970" s="51">
        <v>3800</v>
      </c>
      <c r="T1970" s="51">
        <v>3800</v>
      </c>
    </row>
    <row r="1971" spans="1:20" s="10" customFormat="1" ht="65.099999999999994" customHeight="1" x14ac:dyDescent="0.3">
      <c r="A1971" s="13">
        <v>1916</v>
      </c>
      <c r="B1971" s="376"/>
      <c r="C1971" s="55" t="s">
        <v>1041</v>
      </c>
      <c r="D1971" s="56" t="s">
        <v>972</v>
      </c>
      <c r="E1971" s="54" t="s">
        <v>44</v>
      </c>
      <c r="F1971" s="53" t="s">
        <v>1063</v>
      </c>
      <c r="G1971" s="376"/>
      <c r="H1971" s="54" t="s">
        <v>44</v>
      </c>
      <c r="I1971" s="55"/>
      <c r="J1971" s="389"/>
      <c r="K1971" s="388"/>
      <c r="L1971" s="51">
        <v>5800</v>
      </c>
      <c r="M1971" s="51">
        <v>5800</v>
      </c>
      <c r="N1971" s="51">
        <v>5800</v>
      </c>
      <c r="O1971" s="51">
        <v>5800</v>
      </c>
      <c r="P1971" s="51">
        <v>5800</v>
      </c>
      <c r="Q1971" s="51">
        <v>5800</v>
      </c>
      <c r="R1971" s="51">
        <v>5800</v>
      </c>
      <c r="S1971" s="51">
        <v>5800</v>
      </c>
      <c r="T1971" s="51">
        <v>5800</v>
      </c>
    </row>
    <row r="1972" spans="1:20" s="10" customFormat="1" ht="65.099999999999994" customHeight="1" x14ac:dyDescent="0.3">
      <c r="A1972" s="13">
        <v>1917</v>
      </c>
      <c r="B1972" s="376"/>
      <c r="C1972" s="55" t="s">
        <v>1041</v>
      </c>
      <c r="D1972" s="56" t="s">
        <v>972</v>
      </c>
      <c r="E1972" s="54" t="s">
        <v>44</v>
      </c>
      <c r="F1972" s="53" t="s">
        <v>1064</v>
      </c>
      <c r="G1972" s="376"/>
      <c r="H1972" s="54" t="s">
        <v>44</v>
      </c>
      <c r="I1972" s="55"/>
      <c r="J1972" s="389"/>
      <c r="K1972" s="388"/>
      <c r="L1972" s="51">
        <v>23300</v>
      </c>
      <c r="M1972" s="51">
        <v>23300</v>
      </c>
      <c r="N1972" s="51">
        <v>23300</v>
      </c>
      <c r="O1972" s="51">
        <v>23300</v>
      </c>
      <c r="P1972" s="51">
        <v>23300</v>
      </c>
      <c r="Q1972" s="51">
        <v>23300</v>
      </c>
      <c r="R1972" s="51">
        <v>23300</v>
      </c>
      <c r="S1972" s="51">
        <v>23300</v>
      </c>
      <c r="T1972" s="51">
        <v>23300</v>
      </c>
    </row>
    <row r="1973" spans="1:20" s="10" customFormat="1" ht="65.099999999999994" customHeight="1" x14ac:dyDescent="0.3">
      <c r="A1973" s="13">
        <v>1918</v>
      </c>
      <c r="B1973" s="376"/>
      <c r="C1973" s="55" t="s">
        <v>1041</v>
      </c>
      <c r="D1973" s="56" t="s">
        <v>972</v>
      </c>
      <c r="E1973" s="54" t="s">
        <v>44</v>
      </c>
      <c r="F1973" s="53" t="s">
        <v>1065</v>
      </c>
      <c r="G1973" s="376"/>
      <c r="H1973" s="54" t="s">
        <v>44</v>
      </c>
      <c r="I1973" s="55"/>
      <c r="J1973" s="389"/>
      <c r="K1973" s="388"/>
      <c r="L1973" s="51">
        <v>34100</v>
      </c>
      <c r="M1973" s="51">
        <v>34100</v>
      </c>
      <c r="N1973" s="51">
        <v>34100</v>
      </c>
      <c r="O1973" s="51">
        <v>34100</v>
      </c>
      <c r="P1973" s="51">
        <v>34100</v>
      </c>
      <c r="Q1973" s="51">
        <v>34100</v>
      </c>
      <c r="R1973" s="51">
        <v>34100</v>
      </c>
      <c r="S1973" s="51">
        <v>34100</v>
      </c>
      <c r="T1973" s="51">
        <v>34100</v>
      </c>
    </row>
    <row r="1974" spans="1:20" s="10" customFormat="1" ht="65.099999999999994" customHeight="1" x14ac:dyDescent="0.3">
      <c r="A1974" s="13">
        <v>1919</v>
      </c>
      <c r="B1974" s="376"/>
      <c r="C1974" s="55" t="s">
        <v>1041</v>
      </c>
      <c r="D1974" s="56" t="s">
        <v>972</v>
      </c>
      <c r="E1974" s="54" t="s">
        <v>44</v>
      </c>
      <c r="F1974" s="53" t="s">
        <v>1066</v>
      </c>
      <c r="G1974" s="376"/>
      <c r="H1974" s="54" t="s">
        <v>44</v>
      </c>
      <c r="I1974" s="55"/>
      <c r="J1974" s="389"/>
      <c r="K1974" s="388"/>
      <c r="L1974" s="51">
        <v>24900</v>
      </c>
      <c r="M1974" s="51">
        <v>24900</v>
      </c>
      <c r="N1974" s="51">
        <v>24900</v>
      </c>
      <c r="O1974" s="51">
        <v>24900</v>
      </c>
      <c r="P1974" s="51">
        <v>24900</v>
      </c>
      <c r="Q1974" s="51">
        <v>24900</v>
      </c>
      <c r="R1974" s="51">
        <v>24900</v>
      </c>
      <c r="S1974" s="51">
        <v>24900</v>
      </c>
      <c r="T1974" s="51">
        <v>24900</v>
      </c>
    </row>
    <row r="1975" spans="1:20" s="10" customFormat="1" ht="65.099999999999994" customHeight="1" x14ac:dyDescent="0.3">
      <c r="A1975" s="13">
        <v>1920</v>
      </c>
      <c r="B1975" s="376"/>
      <c r="C1975" s="55" t="s">
        <v>1041</v>
      </c>
      <c r="D1975" s="56" t="s">
        <v>972</v>
      </c>
      <c r="E1975" s="54" t="s">
        <v>44</v>
      </c>
      <c r="F1975" s="53" t="s">
        <v>1067</v>
      </c>
      <c r="G1975" s="376"/>
      <c r="H1975" s="54" t="s">
        <v>44</v>
      </c>
      <c r="I1975" s="55"/>
      <c r="J1975" s="389"/>
      <c r="K1975" s="388"/>
      <c r="L1975" s="51">
        <v>36300</v>
      </c>
      <c r="M1975" s="51">
        <v>36300</v>
      </c>
      <c r="N1975" s="51">
        <v>36300</v>
      </c>
      <c r="O1975" s="51">
        <v>36300</v>
      </c>
      <c r="P1975" s="51">
        <v>36300</v>
      </c>
      <c r="Q1975" s="51">
        <v>36300</v>
      </c>
      <c r="R1975" s="51">
        <v>36300</v>
      </c>
      <c r="S1975" s="51">
        <v>36300</v>
      </c>
      <c r="T1975" s="51">
        <v>36300</v>
      </c>
    </row>
    <row r="1976" spans="1:20" s="10" customFormat="1" ht="65.099999999999994" customHeight="1" x14ac:dyDescent="0.3">
      <c r="A1976" s="13">
        <v>1921</v>
      </c>
      <c r="B1976" s="376"/>
      <c r="C1976" s="55" t="s">
        <v>1041</v>
      </c>
      <c r="D1976" s="56" t="s">
        <v>972</v>
      </c>
      <c r="E1976" s="54" t="s">
        <v>44</v>
      </c>
      <c r="F1976" s="53" t="s">
        <v>1068</v>
      </c>
      <c r="G1976" s="376"/>
      <c r="H1976" s="54" t="s">
        <v>44</v>
      </c>
      <c r="I1976" s="55"/>
      <c r="J1976" s="389"/>
      <c r="K1976" s="388"/>
      <c r="L1976" s="51">
        <v>28700</v>
      </c>
      <c r="M1976" s="51">
        <v>28700</v>
      </c>
      <c r="N1976" s="51">
        <v>28700</v>
      </c>
      <c r="O1976" s="51">
        <v>28700</v>
      </c>
      <c r="P1976" s="51">
        <v>28700</v>
      </c>
      <c r="Q1976" s="51">
        <v>28700</v>
      </c>
      <c r="R1976" s="51">
        <v>28700</v>
      </c>
      <c r="S1976" s="51">
        <v>28700</v>
      </c>
      <c r="T1976" s="51">
        <v>28700</v>
      </c>
    </row>
    <row r="1977" spans="1:20" s="10" customFormat="1" ht="65.099999999999994" customHeight="1" x14ac:dyDescent="0.3">
      <c r="A1977" s="13">
        <v>1922</v>
      </c>
      <c r="B1977" s="376"/>
      <c r="C1977" s="55" t="s">
        <v>1041</v>
      </c>
      <c r="D1977" s="56" t="s">
        <v>972</v>
      </c>
      <c r="E1977" s="54" t="s">
        <v>44</v>
      </c>
      <c r="F1977" s="53" t="s">
        <v>1069</v>
      </c>
      <c r="G1977" s="376"/>
      <c r="H1977" s="54" t="s">
        <v>44</v>
      </c>
      <c r="I1977" s="55"/>
      <c r="J1977" s="389"/>
      <c r="K1977" s="388"/>
      <c r="L1977" s="51">
        <v>43300</v>
      </c>
      <c r="M1977" s="51">
        <v>43300</v>
      </c>
      <c r="N1977" s="51">
        <v>43300</v>
      </c>
      <c r="O1977" s="51">
        <v>43300</v>
      </c>
      <c r="P1977" s="51">
        <v>43300</v>
      </c>
      <c r="Q1977" s="51">
        <v>43300</v>
      </c>
      <c r="R1977" s="51">
        <v>43300</v>
      </c>
      <c r="S1977" s="51">
        <v>43300</v>
      </c>
      <c r="T1977" s="51">
        <v>43300</v>
      </c>
    </row>
    <row r="1978" spans="1:20" s="10" customFormat="1" ht="65.099999999999994" customHeight="1" x14ac:dyDescent="0.3">
      <c r="A1978" s="13">
        <v>1923</v>
      </c>
      <c r="B1978" s="376"/>
      <c r="C1978" s="55" t="s">
        <v>1041</v>
      </c>
      <c r="D1978" s="56" t="s">
        <v>972</v>
      </c>
      <c r="E1978" s="54" t="s">
        <v>44</v>
      </c>
      <c r="F1978" s="53" t="s">
        <v>1070</v>
      </c>
      <c r="G1978" s="376"/>
      <c r="H1978" s="54" t="s">
        <v>44</v>
      </c>
      <c r="I1978" s="55"/>
      <c r="J1978" s="389"/>
      <c r="K1978" s="388"/>
      <c r="L1978" s="51">
        <v>31100</v>
      </c>
      <c r="M1978" s="51">
        <v>31100</v>
      </c>
      <c r="N1978" s="51">
        <v>31100</v>
      </c>
      <c r="O1978" s="51">
        <v>31100</v>
      </c>
      <c r="P1978" s="51">
        <v>31100</v>
      </c>
      <c r="Q1978" s="51">
        <v>31100</v>
      </c>
      <c r="R1978" s="51">
        <v>31100</v>
      </c>
      <c r="S1978" s="51">
        <v>31100</v>
      </c>
      <c r="T1978" s="51">
        <v>31100</v>
      </c>
    </row>
    <row r="1979" spans="1:20" s="10" customFormat="1" ht="65.099999999999994" customHeight="1" x14ac:dyDescent="0.3">
      <c r="A1979" s="13">
        <v>1924</v>
      </c>
      <c r="B1979" s="376"/>
      <c r="C1979" s="55" t="s">
        <v>1041</v>
      </c>
      <c r="D1979" s="56" t="s">
        <v>972</v>
      </c>
      <c r="E1979" s="54" t="s">
        <v>44</v>
      </c>
      <c r="F1979" s="53" t="s">
        <v>1071</v>
      </c>
      <c r="G1979" s="376"/>
      <c r="H1979" s="54" t="s">
        <v>44</v>
      </c>
      <c r="I1979" s="55"/>
      <c r="J1979" s="389"/>
      <c r="K1979" s="388"/>
      <c r="L1979" s="51">
        <v>37700</v>
      </c>
      <c r="M1979" s="51">
        <v>37700</v>
      </c>
      <c r="N1979" s="51">
        <v>37700</v>
      </c>
      <c r="O1979" s="51">
        <v>37700</v>
      </c>
      <c r="P1979" s="51">
        <v>37700</v>
      </c>
      <c r="Q1979" s="51">
        <v>37700</v>
      </c>
      <c r="R1979" s="51">
        <v>37700</v>
      </c>
      <c r="S1979" s="51">
        <v>37700</v>
      </c>
      <c r="T1979" s="51">
        <v>37700</v>
      </c>
    </row>
    <row r="1980" spans="1:20" s="10" customFormat="1" ht="65.099999999999994" customHeight="1" x14ac:dyDescent="0.3">
      <c r="A1980" s="13">
        <v>1925</v>
      </c>
      <c r="B1980" s="376"/>
      <c r="C1980" s="55" t="s">
        <v>1041</v>
      </c>
      <c r="D1980" s="56" t="s">
        <v>972</v>
      </c>
      <c r="E1980" s="54" t="s">
        <v>44</v>
      </c>
      <c r="F1980" s="53" t="s">
        <v>1072</v>
      </c>
      <c r="G1980" s="376"/>
      <c r="H1980" s="54" t="s">
        <v>44</v>
      </c>
      <c r="I1980" s="55"/>
      <c r="J1980" s="389"/>
      <c r="K1980" s="388"/>
      <c r="L1980" s="51">
        <v>1600</v>
      </c>
      <c r="M1980" s="51">
        <v>1600</v>
      </c>
      <c r="N1980" s="51">
        <v>1600</v>
      </c>
      <c r="O1980" s="51">
        <v>1600</v>
      </c>
      <c r="P1980" s="51">
        <v>1600</v>
      </c>
      <c r="Q1980" s="51">
        <v>1600</v>
      </c>
      <c r="R1980" s="51">
        <v>1600</v>
      </c>
      <c r="S1980" s="51">
        <v>1600</v>
      </c>
      <c r="T1980" s="51">
        <v>1600</v>
      </c>
    </row>
    <row r="1981" spans="1:20" s="10" customFormat="1" ht="65.099999999999994" customHeight="1" x14ac:dyDescent="0.3">
      <c r="A1981" s="13">
        <v>1926</v>
      </c>
      <c r="B1981" s="376"/>
      <c r="C1981" s="55" t="s">
        <v>1041</v>
      </c>
      <c r="D1981" s="56" t="s">
        <v>972</v>
      </c>
      <c r="E1981" s="54" t="s">
        <v>44</v>
      </c>
      <c r="F1981" s="53" t="s">
        <v>1073</v>
      </c>
      <c r="G1981" s="376"/>
      <c r="H1981" s="54" t="s">
        <v>44</v>
      </c>
      <c r="I1981" s="55"/>
      <c r="J1981" s="389"/>
      <c r="K1981" s="388"/>
      <c r="L1981" s="51">
        <v>2800</v>
      </c>
      <c r="M1981" s="51">
        <v>2800</v>
      </c>
      <c r="N1981" s="51">
        <v>2800</v>
      </c>
      <c r="O1981" s="51">
        <v>2800</v>
      </c>
      <c r="P1981" s="51">
        <v>2800</v>
      </c>
      <c r="Q1981" s="51">
        <v>2800</v>
      </c>
      <c r="R1981" s="51">
        <v>2800</v>
      </c>
      <c r="S1981" s="51">
        <v>2800</v>
      </c>
      <c r="T1981" s="51">
        <v>2800</v>
      </c>
    </row>
    <row r="1982" spans="1:20" s="10" customFormat="1" ht="65.099999999999994" customHeight="1" x14ac:dyDescent="0.3">
      <c r="A1982" s="13">
        <v>1927</v>
      </c>
      <c r="B1982" s="376"/>
      <c r="C1982" s="55" t="s">
        <v>1041</v>
      </c>
      <c r="D1982" s="56" t="s">
        <v>972</v>
      </c>
      <c r="E1982" s="54" t="s">
        <v>44</v>
      </c>
      <c r="F1982" s="53" t="s">
        <v>1074</v>
      </c>
      <c r="G1982" s="376"/>
      <c r="H1982" s="54" t="s">
        <v>44</v>
      </c>
      <c r="I1982" s="55"/>
      <c r="J1982" s="389"/>
      <c r="K1982" s="388"/>
      <c r="L1982" s="51">
        <v>109100</v>
      </c>
      <c r="M1982" s="51">
        <v>109100</v>
      </c>
      <c r="N1982" s="51">
        <v>109100</v>
      </c>
      <c r="O1982" s="51">
        <v>109100</v>
      </c>
      <c r="P1982" s="51">
        <v>109100</v>
      </c>
      <c r="Q1982" s="51">
        <v>109100</v>
      </c>
      <c r="R1982" s="51">
        <v>109100</v>
      </c>
      <c r="S1982" s="51">
        <v>109100</v>
      </c>
      <c r="T1982" s="51">
        <v>109100</v>
      </c>
    </row>
    <row r="1983" spans="1:20" s="10" customFormat="1" ht="65.099999999999994" customHeight="1" x14ac:dyDescent="0.3">
      <c r="A1983" s="13">
        <v>1928</v>
      </c>
      <c r="B1983" s="376"/>
      <c r="C1983" s="55" t="s">
        <v>1041</v>
      </c>
      <c r="D1983" s="56" t="s">
        <v>972</v>
      </c>
      <c r="E1983" s="54" t="s">
        <v>44</v>
      </c>
      <c r="F1983" s="53" t="s">
        <v>1075</v>
      </c>
      <c r="G1983" s="376"/>
      <c r="H1983" s="54" t="s">
        <v>44</v>
      </c>
      <c r="I1983" s="55"/>
      <c r="J1983" s="389"/>
      <c r="K1983" s="388"/>
      <c r="L1983" s="51">
        <v>156000</v>
      </c>
      <c r="M1983" s="51">
        <v>156000</v>
      </c>
      <c r="N1983" s="51">
        <v>156000</v>
      </c>
      <c r="O1983" s="51">
        <v>156000</v>
      </c>
      <c r="P1983" s="51">
        <v>156000</v>
      </c>
      <c r="Q1983" s="51">
        <v>156000</v>
      </c>
      <c r="R1983" s="51">
        <v>156000</v>
      </c>
      <c r="S1983" s="51">
        <v>156000</v>
      </c>
      <c r="T1983" s="51">
        <v>156000</v>
      </c>
    </row>
    <row r="1984" spans="1:20" s="10" customFormat="1" ht="65.099999999999994" customHeight="1" x14ac:dyDescent="0.3">
      <c r="A1984" s="13">
        <v>1929</v>
      </c>
      <c r="B1984" s="376"/>
      <c r="C1984" s="55" t="s">
        <v>1076</v>
      </c>
      <c r="D1984" s="56" t="s">
        <v>570</v>
      </c>
      <c r="E1984" s="55" t="s">
        <v>1077</v>
      </c>
      <c r="F1984" s="53" t="s">
        <v>1078</v>
      </c>
      <c r="G1984" s="376"/>
      <c r="H1984" s="54" t="s">
        <v>44</v>
      </c>
      <c r="I1984" s="55"/>
      <c r="J1984" s="389"/>
      <c r="K1984" s="388"/>
      <c r="L1984" s="51">
        <v>5700</v>
      </c>
      <c r="M1984" s="51">
        <v>5700</v>
      </c>
      <c r="N1984" s="51">
        <v>5700</v>
      </c>
      <c r="O1984" s="51">
        <v>5700</v>
      </c>
      <c r="P1984" s="51">
        <v>5700</v>
      </c>
      <c r="Q1984" s="51">
        <v>5700</v>
      </c>
      <c r="R1984" s="51">
        <v>5700</v>
      </c>
      <c r="S1984" s="51">
        <v>5700</v>
      </c>
      <c r="T1984" s="51">
        <v>5700</v>
      </c>
    </row>
    <row r="1985" spans="1:20" s="10" customFormat="1" ht="65.099999999999994" customHeight="1" x14ac:dyDescent="0.3">
      <c r="A1985" s="13">
        <v>1930</v>
      </c>
      <c r="B1985" s="376"/>
      <c r="C1985" s="55" t="s">
        <v>1076</v>
      </c>
      <c r="D1985" s="56" t="s">
        <v>570</v>
      </c>
      <c r="E1985" s="54" t="s">
        <v>44</v>
      </c>
      <c r="F1985" s="53" t="s">
        <v>1079</v>
      </c>
      <c r="G1985" s="376"/>
      <c r="H1985" s="54" t="s">
        <v>44</v>
      </c>
      <c r="I1985" s="55"/>
      <c r="J1985" s="389"/>
      <c r="K1985" s="388"/>
      <c r="L1985" s="51">
        <v>6600</v>
      </c>
      <c r="M1985" s="51">
        <v>6600</v>
      </c>
      <c r="N1985" s="51">
        <v>6600</v>
      </c>
      <c r="O1985" s="51">
        <v>6600</v>
      </c>
      <c r="P1985" s="51">
        <v>6600</v>
      </c>
      <c r="Q1985" s="51">
        <v>6600</v>
      </c>
      <c r="R1985" s="51">
        <v>6600</v>
      </c>
      <c r="S1985" s="51">
        <v>6600</v>
      </c>
      <c r="T1985" s="51">
        <v>6600</v>
      </c>
    </row>
    <row r="1986" spans="1:20" s="10" customFormat="1" ht="65.099999999999994" customHeight="1" x14ac:dyDescent="0.3">
      <c r="A1986" s="13">
        <v>1931</v>
      </c>
      <c r="B1986" s="376"/>
      <c r="C1986" s="55" t="s">
        <v>1076</v>
      </c>
      <c r="D1986" s="56" t="s">
        <v>570</v>
      </c>
      <c r="E1986" s="54" t="s">
        <v>44</v>
      </c>
      <c r="F1986" s="53" t="s">
        <v>1080</v>
      </c>
      <c r="G1986" s="376"/>
      <c r="H1986" s="54" t="s">
        <v>44</v>
      </c>
      <c r="I1986" s="55"/>
      <c r="J1986" s="389"/>
      <c r="K1986" s="388"/>
      <c r="L1986" s="51">
        <v>7200</v>
      </c>
      <c r="M1986" s="51">
        <v>7200</v>
      </c>
      <c r="N1986" s="51">
        <v>7200</v>
      </c>
      <c r="O1986" s="51">
        <v>7200</v>
      </c>
      <c r="P1986" s="51">
        <v>7200</v>
      </c>
      <c r="Q1986" s="51">
        <v>7200</v>
      </c>
      <c r="R1986" s="51">
        <v>7200</v>
      </c>
      <c r="S1986" s="51">
        <v>7200</v>
      </c>
      <c r="T1986" s="51">
        <v>7200</v>
      </c>
    </row>
    <row r="1987" spans="1:20" s="10" customFormat="1" ht="65.099999999999994" customHeight="1" x14ac:dyDescent="0.3">
      <c r="A1987" s="13">
        <v>1932</v>
      </c>
      <c r="B1987" s="376"/>
      <c r="C1987" s="55" t="s">
        <v>1076</v>
      </c>
      <c r="D1987" s="56" t="s">
        <v>570</v>
      </c>
      <c r="E1987" s="54" t="s">
        <v>44</v>
      </c>
      <c r="F1987" s="53" t="s">
        <v>1081</v>
      </c>
      <c r="G1987" s="376"/>
      <c r="H1987" s="54" t="s">
        <v>44</v>
      </c>
      <c r="I1987" s="55"/>
      <c r="J1987" s="389"/>
      <c r="K1987" s="388"/>
      <c r="L1987" s="51">
        <v>8400</v>
      </c>
      <c r="M1987" s="51">
        <v>8400</v>
      </c>
      <c r="N1987" s="51">
        <v>8400</v>
      </c>
      <c r="O1987" s="51">
        <v>8400</v>
      </c>
      <c r="P1987" s="51">
        <v>8400</v>
      </c>
      <c r="Q1987" s="51">
        <v>8400</v>
      </c>
      <c r="R1987" s="51">
        <v>8400</v>
      </c>
      <c r="S1987" s="51">
        <v>8400</v>
      </c>
      <c r="T1987" s="51">
        <v>8400</v>
      </c>
    </row>
    <row r="1988" spans="1:20" s="10" customFormat="1" ht="65.099999999999994" customHeight="1" x14ac:dyDescent="0.3">
      <c r="A1988" s="13">
        <v>1933</v>
      </c>
      <c r="B1988" s="376"/>
      <c r="C1988" s="55" t="s">
        <v>1076</v>
      </c>
      <c r="D1988" s="56" t="s">
        <v>570</v>
      </c>
      <c r="E1988" s="54" t="s">
        <v>44</v>
      </c>
      <c r="F1988" s="53" t="s">
        <v>1082</v>
      </c>
      <c r="G1988" s="376"/>
      <c r="H1988" s="54" t="s">
        <v>44</v>
      </c>
      <c r="I1988" s="55"/>
      <c r="J1988" s="389"/>
      <c r="K1988" s="388"/>
      <c r="L1988" s="51">
        <v>10500</v>
      </c>
      <c r="M1988" s="51">
        <v>10500</v>
      </c>
      <c r="N1988" s="51">
        <v>10500</v>
      </c>
      <c r="O1988" s="51">
        <v>10500</v>
      </c>
      <c r="P1988" s="51">
        <v>10500</v>
      </c>
      <c r="Q1988" s="51">
        <v>10500</v>
      </c>
      <c r="R1988" s="51">
        <v>10500</v>
      </c>
      <c r="S1988" s="51">
        <v>10500</v>
      </c>
      <c r="T1988" s="51">
        <v>10500</v>
      </c>
    </row>
    <row r="1989" spans="1:20" s="10" customFormat="1" ht="65.099999999999994" customHeight="1" x14ac:dyDescent="0.3">
      <c r="A1989" s="13">
        <v>1934</v>
      </c>
      <c r="B1989" s="376"/>
      <c r="C1989" s="55" t="s">
        <v>1076</v>
      </c>
      <c r="D1989" s="56" t="s">
        <v>570</v>
      </c>
      <c r="E1989" s="54" t="s">
        <v>44</v>
      </c>
      <c r="F1989" s="53" t="s">
        <v>1083</v>
      </c>
      <c r="G1989" s="376"/>
      <c r="H1989" s="54" t="s">
        <v>44</v>
      </c>
      <c r="I1989" s="55"/>
      <c r="J1989" s="389"/>
      <c r="K1989" s="388"/>
      <c r="L1989" s="51">
        <v>11800</v>
      </c>
      <c r="M1989" s="51">
        <v>11800</v>
      </c>
      <c r="N1989" s="51">
        <v>11800</v>
      </c>
      <c r="O1989" s="51">
        <v>11800</v>
      </c>
      <c r="P1989" s="51">
        <v>11800</v>
      </c>
      <c r="Q1989" s="51">
        <v>11800</v>
      </c>
      <c r="R1989" s="51">
        <v>11800</v>
      </c>
      <c r="S1989" s="51">
        <v>11800</v>
      </c>
      <c r="T1989" s="51">
        <v>11800</v>
      </c>
    </row>
    <row r="1990" spans="1:20" s="10" customFormat="1" ht="65.099999999999994" customHeight="1" x14ac:dyDescent="0.3">
      <c r="A1990" s="13">
        <v>1935</v>
      </c>
      <c r="B1990" s="376"/>
      <c r="C1990" s="55" t="s">
        <v>1076</v>
      </c>
      <c r="D1990" s="56" t="s">
        <v>570</v>
      </c>
      <c r="E1990" s="54" t="s">
        <v>44</v>
      </c>
      <c r="F1990" s="53" t="s">
        <v>1084</v>
      </c>
      <c r="G1990" s="376"/>
      <c r="H1990" s="54" t="s">
        <v>44</v>
      </c>
      <c r="I1990" s="55"/>
      <c r="J1990" s="389"/>
      <c r="K1990" s="388"/>
      <c r="L1990" s="51">
        <v>13800</v>
      </c>
      <c r="M1990" s="51">
        <v>13800</v>
      </c>
      <c r="N1990" s="51">
        <v>13800</v>
      </c>
      <c r="O1990" s="51">
        <v>13800</v>
      </c>
      <c r="P1990" s="51">
        <v>13800</v>
      </c>
      <c r="Q1990" s="51">
        <v>13800</v>
      </c>
      <c r="R1990" s="51">
        <v>13800</v>
      </c>
      <c r="S1990" s="51">
        <v>13800</v>
      </c>
      <c r="T1990" s="51">
        <v>13800</v>
      </c>
    </row>
    <row r="1991" spans="1:20" s="10" customFormat="1" ht="65.099999999999994" customHeight="1" x14ac:dyDescent="0.3">
      <c r="A1991" s="13">
        <v>1936</v>
      </c>
      <c r="B1991" s="376"/>
      <c r="C1991" s="55" t="s">
        <v>1076</v>
      </c>
      <c r="D1991" s="56" t="s">
        <v>570</v>
      </c>
      <c r="E1991" s="54" t="s">
        <v>44</v>
      </c>
      <c r="F1991" s="53" t="s">
        <v>1085</v>
      </c>
      <c r="G1991" s="376"/>
      <c r="H1991" s="54" t="s">
        <v>44</v>
      </c>
      <c r="I1991" s="55"/>
      <c r="J1991" s="389"/>
      <c r="K1991" s="388"/>
      <c r="L1991" s="51">
        <v>17700</v>
      </c>
      <c r="M1991" s="51">
        <v>17700</v>
      </c>
      <c r="N1991" s="51">
        <v>17700</v>
      </c>
      <c r="O1991" s="51">
        <v>17700</v>
      </c>
      <c r="P1991" s="51">
        <v>17700</v>
      </c>
      <c r="Q1991" s="51">
        <v>17700</v>
      </c>
      <c r="R1991" s="51">
        <v>17700</v>
      </c>
      <c r="S1991" s="51">
        <v>17700</v>
      </c>
      <c r="T1991" s="51">
        <v>17700</v>
      </c>
    </row>
    <row r="1992" spans="1:20" s="10" customFormat="1" ht="65.099999999999994" customHeight="1" x14ac:dyDescent="0.3">
      <c r="A1992" s="13">
        <v>1937</v>
      </c>
      <c r="B1992" s="376"/>
      <c r="C1992" s="55" t="s">
        <v>1076</v>
      </c>
      <c r="D1992" s="56" t="s">
        <v>570</v>
      </c>
      <c r="E1992" s="54" t="s">
        <v>44</v>
      </c>
      <c r="F1992" s="53" t="s">
        <v>1086</v>
      </c>
      <c r="G1992" s="376"/>
      <c r="H1992" s="54" t="s">
        <v>44</v>
      </c>
      <c r="I1992" s="55"/>
      <c r="J1992" s="389"/>
      <c r="K1992" s="388"/>
      <c r="L1992" s="51">
        <v>21300</v>
      </c>
      <c r="M1992" s="51">
        <v>21300</v>
      </c>
      <c r="N1992" s="51">
        <v>21300</v>
      </c>
      <c r="O1992" s="51">
        <v>21300</v>
      </c>
      <c r="P1992" s="51">
        <v>21300</v>
      </c>
      <c r="Q1992" s="51">
        <v>21300</v>
      </c>
      <c r="R1992" s="51">
        <v>21300</v>
      </c>
      <c r="S1992" s="51">
        <v>21300</v>
      </c>
      <c r="T1992" s="51">
        <v>21300</v>
      </c>
    </row>
    <row r="1993" spans="1:20" s="10" customFormat="1" ht="65.099999999999994" customHeight="1" x14ac:dyDescent="0.3">
      <c r="A1993" s="13">
        <v>1938</v>
      </c>
      <c r="B1993" s="376"/>
      <c r="C1993" s="55" t="s">
        <v>1076</v>
      </c>
      <c r="D1993" s="56" t="s">
        <v>570</v>
      </c>
      <c r="E1993" s="54" t="s">
        <v>44</v>
      </c>
      <c r="F1993" s="53" t="s">
        <v>1087</v>
      </c>
      <c r="G1993" s="376"/>
      <c r="H1993" s="54" t="s">
        <v>44</v>
      </c>
      <c r="I1993" s="55"/>
      <c r="J1993" s="389"/>
      <c r="K1993" s="388"/>
      <c r="L1993" s="51">
        <v>27100</v>
      </c>
      <c r="M1993" s="51">
        <v>27100</v>
      </c>
      <c r="N1993" s="51">
        <v>27100</v>
      </c>
      <c r="O1993" s="51">
        <v>27100</v>
      </c>
      <c r="P1993" s="51">
        <v>27100</v>
      </c>
      <c r="Q1993" s="51">
        <v>27100</v>
      </c>
      <c r="R1993" s="51">
        <v>27100</v>
      </c>
      <c r="S1993" s="51">
        <v>27100</v>
      </c>
      <c r="T1993" s="51">
        <v>27100</v>
      </c>
    </row>
    <row r="1994" spans="1:20" s="10" customFormat="1" ht="65.099999999999994" customHeight="1" x14ac:dyDescent="0.3">
      <c r="A1994" s="13">
        <v>1939</v>
      </c>
      <c r="B1994" s="376"/>
      <c r="C1994" s="55" t="s">
        <v>1076</v>
      </c>
      <c r="D1994" s="56" t="s">
        <v>570</v>
      </c>
      <c r="E1994" s="54" t="s">
        <v>44</v>
      </c>
      <c r="F1994" s="53" t="s">
        <v>1088</v>
      </c>
      <c r="G1994" s="376"/>
      <c r="H1994" s="54" t="s">
        <v>44</v>
      </c>
      <c r="I1994" s="55"/>
      <c r="J1994" s="389"/>
      <c r="K1994" s="388"/>
      <c r="L1994" s="51">
        <v>32800</v>
      </c>
      <c r="M1994" s="51">
        <v>32800</v>
      </c>
      <c r="N1994" s="51">
        <v>32800</v>
      </c>
      <c r="O1994" s="51">
        <v>32800</v>
      </c>
      <c r="P1994" s="51">
        <v>32800</v>
      </c>
      <c r="Q1994" s="51">
        <v>32800</v>
      </c>
      <c r="R1994" s="51">
        <v>32800</v>
      </c>
      <c r="S1994" s="51">
        <v>32800</v>
      </c>
      <c r="T1994" s="51">
        <v>32800</v>
      </c>
    </row>
    <row r="1995" spans="1:20" s="10" customFormat="1" ht="65.099999999999994" customHeight="1" x14ac:dyDescent="0.3">
      <c r="A1995" s="13">
        <v>1940</v>
      </c>
      <c r="B1995" s="376"/>
      <c r="C1995" s="55" t="s">
        <v>1076</v>
      </c>
      <c r="D1995" s="56" t="s">
        <v>570</v>
      </c>
      <c r="E1995" s="54" t="s">
        <v>44</v>
      </c>
      <c r="F1995" s="53" t="s">
        <v>1089</v>
      </c>
      <c r="G1995" s="376"/>
      <c r="H1995" s="54" t="s">
        <v>44</v>
      </c>
      <c r="I1995" s="55"/>
      <c r="J1995" s="389"/>
      <c r="K1995" s="388"/>
      <c r="L1995" s="51">
        <v>35900</v>
      </c>
      <c r="M1995" s="51">
        <v>35900</v>
      </c>
      <c r="N1995" s="51">
        <v>35900</v>
      </c>
      <c r="O1995" s="51">
        <v>35900</v>
      </c>
      <c r="P1995" s="51">
        <v>35900</v>
      </c>
      <c r="Q1995" s="51">
        <v>35900</v>
      </c>
      <c r="R1995" s="51">
        <v>35900</v>
      </c>
      <c r="S1995" s="51">
        <v>35900</v>
      </c>
      <c r="T1995" s="51">
        <v>35900</v>
      </c>
    </row>
    <row r="1996" spans="1:20" s="10" customFormat="1" ht="65.099999999999994" customHeight="1" x14ac:dyDescent="0.3">
      <c r="A1996" s="13">
        <v>1941</v>
      </c>
      <c r="B1996" s="376"/>
      <c r="C1996" s="55" t="s">
        <v>1076</v>
      </c>
      <c r="D1996" s="56" t="s">
        <v>570</v>
      </c>
      <c r="E1996" s="54" t="s">
        <v>44</v>
      </c>
      <c r="F1996" s="53" t="s">
        <v>1090</v>
      </c>
      <c r="G1996" s="376"/>
      <c r="H1996" s="54" t="s">
        <v>44</v>
      </c>
      <c r="I1996" s="55"/>
      <c r="J1996" s="389"/>
      <c r="K1996" s="388"/>
      <c r="L1996" s="51">
        <v>43100</v>
      </c>
      <c r="M1996" s="51">
        <v>43100</v>
      </c>
      <c r="N1996" s="51">
        <v>43100</v>
      </c>
      <c r="O1996" s="51">
        <v>43100</v>
      </c>
      <c r="P1996" s="51">
        <v>43100</v>
      </c>
      <c r="Q1996" s="51">
        <v>43100</v>
      </c>
      <c r="R1996" s="51">
        <v>43100</v>
      </c>
      <c r="S1996" s="51">
        <v>43100</v>
      </c>
      <c r="T1996" s="51">
        <v>43100</v>
      </c>
    </row>
    <row r="1997" spans="1:20" s="10" customFormat="1" ht="65.099999999999994" customHeight="1" x14ac:dyDescent="0.3">
      <c r="A1997" s="13">
        <v>1942</v>
      </c>
      <c r="B1997" s="376"/>
      <c r="C1997" s="55" t="s">
        <v>1076</v>
      </c>
      <c r="D1997" s="56" t="s">
        <v>570</v>
      </c>
      <c r="E1997" s="54" t="s">
        <v>44</v>
      </c>
      <c r="F1997" s="53" t="s">
        <v>1091</v>
      </c>
      <c r="G1997" s="376"/>
      <c r="H1997" s="54" t="s">
        <v>44</v>
      </c>
      <c r="I1997" s="55"/>
      <c r="J1997" s="389"/>
      <c r="K1997" s="388"/>
      <c r="L1997" s="51">
        <v>50000</v>
      </c>
      <c r="M1997" s="51">
        <v>50000</v>
      </c>
      <c r="N1997" s="51">
        <v>50000</v>
      </c>
      <c r="O1997" s="51">
        <v>50000</v>
      </c>
      <c r="P1997" s="51">
        <v>50000</v>
      </c>
      <c r="Q1997" s="51">
        <v>50000</v>
      </c>
      <c r="R1997" s="51">
        <v>50000</v>
      </c>
      <c r="S1997" s="51">
        <v>50000</v>
      </c>
      <c r="T1997" s="51">
        <v>50000</v>
      </c>
    </row>
    <row r="1998" spans="1:20" s="10" customFormat="1" ht="65.099999999999994" customHeight="1" x14ac:dyDescent="0.3">
      <c r="A1998" s="13">
        <v>1943</v>
      </c>
      <c r="B1998" s="376"/>
      <c r="C1998" s="55" t="s">
        <v>1076</v>
      </c>
      <c r="D1998" s="56" t="s">
        <v>570</v>
      </c>
      <c r="E1998" s="54" t="s">
        <v>44</v>
      </c>
      <c r="F1998" s="53" t="s">
        <v>1092</v>
      </c>
      <c r="G1998" s="376"/>
      <c r="H1998" s="54" t="s">
        <v>44</v>
      </c>
      <c r="I1998" s="55"/>
      <c r="J1998" s="389"/>
      <c r="K1998" s="388"/>
      <c r="L1998" s="51">
        <v>61100</v>
      </c>
      <c r="M1998" s="51">
        <v>61100</v>
      </c>
      <c r="N1998" s="51">
        <v>61100</v>
      </c>
      <c r="O1998" s="51">
        <v>61100</v>
      </c>
      <c r="P1998" s="51">
        <v>61100</v>
      </c>
      <c r="Q1998" s="51">
        <v>61100</v>
      </c>
      <c r="R1998" s="51">
        <v>61100</v>
      </c>
      <c r="S1998" s="51">
        <v>61100</v>
      </c>
      <c r="T1998" s="51">
        <v>61100</v>
      </c>
    </row>
    <row r="1999" spans="1:20" s="10" customFormat="1" ht="65.099999999999994" customHeight="1" x14ac:dyDescent="0.3">
      <c r="A1999" s="13">
        <v>1944</v>
      </c>
      <c r="B1999" s="376"/>
      <c r="C1999" s="55" t="s">
        <v>1076</v>
      </c>
      <c r="D1999" s="56" t="s">
        <v>570</v>
      </c>
      <c r="E1999" s="54" t="s">
        <v>44</v>
      </c>
      <c r="F1999" s="53" t="s">
        <v>1093</v>
      </c>
      <c r="G1999" s="376"/>
      <c r="H1999" s="54" t="s">
        <v>44</v>
      </c>
      <c r="I1999" s="55"/>
      <c r="J1999" s="389"/>
      <c r="K1999" s="388"/>
      <c r="L1999" s="51">
        <v>72000</v>
      </c>
      <c r="M1999" s="51">
        <v>72000</v>
      </c>
      <c r="N1999" s="51">
        <v>72000</v>
      </c>
      <c r="O1999" s="51">
        <v>72000</v>
      </c>
      <c r="P1999" s="51">
        <v>72000</v>
      </c>
      <c r="Q1999" s="51">
        <v>72000</v>
      </c>
      <c r="R1999" s="51">
        <v>72000</v>
      </c>
      <c r="S1999" s="51">
        <v>72000</v>
      </c>
      <c r="T1999" s="51">
        <v>72000</v>
      </c>
    </row>
    <row r="2000" spans="1:20" s="10" customFormat="1" ht="65.099999999999994" customHeight="1" x14ac:dyDescent="0.3">
      <c r="A2000" s="13">
        <v>1945</v>
      </c>
      <c r="B2000" s="376"/>
      <c r="C2000" s="55" t="s">
        <v>1076</v>
      </c>
      <c r="D2000" s="56" t="s">
        <v>570</v>
      </c>
      <c r="E2000" s="54" t="s">
        <v>44</v>
      </c>
      <c r="F2000" s="53" t="s">
        <v>1094</v>
      </c>
      <c r="G2000" s="376"/>
      <c r="H2000" s="54" t="s">
        <v>44</v>
      </c>
      <c r="I2000" s="55"/>
      <c r="J2000" s="389"/>
      <c r="K2000" s="388"/>
      <c r="L2000" s="51">
        <v>87300</v>
      </c>
      <c r="M2000" s="51">
        <v>87300</v>
      </c>
      <c r="N2000" s="51">
        <v>87300</v>
      </c>
      <c r="O2000" s="51">
        <v>87300</v>
      </c>
      <c r="P2000" s="51">
        <v>87300</v>
      </c>
      <c r="Q2000" s="51">
        <v>87300</v>
      </c>
      <c r="R2000" s="51">
        <v>87300</v>
      </c>
      <c r="S2000" s="51">
        <v>87300</v>
      </c>
      <c r="T2000" s="51">
        <v>87300</v>
      </c>
    </row>
    <row r="2001" spans="1:20" s="10" customFormat="1" ht="65.099999999999994" customHeight="1" x14ac:dyDescent="0.3">
      <c r="A2001" s="13">
        <v>1946</v>
      </c>
      <c r="B2001" s="376"/>
      <c r="C2001" s="55" t="s">
        <v>1076</v>
      </c>
      <c r="D2001" s="56" t="s">
        <v>570</v>
      </c>
      <c r="E2001" s="54" t="s">
        <v>44</v>
      </c>
      <c r="F2001" s="53" t="s">
        <v>1095</v>
      </c>
      <c r="G2001" s="376"/>
      <c r="H2001" s="54" t="s">
        <v>44</v>
      </c>
      <c r="I2001" s="55"/>
      <c r="J2001" s="389"/>
      <c r="K2001" s="388"/>
      <c r="L2001" s="51">
        <v>107000</v>
      </c>
      <c r="M2001" s="51">
        <v>107000</v>
      </c>
      <c r="N2001" s="51">
        <v>107000</v>
      </c>
      <c r="O2001" s="51">
        <v>107000</v>
      </c>
      <c r="P2001" s="51">
        <v>107000</v>
      </c>
      <c r="Q2001" s="51">
        <v>107000</v>
      </c>
      <c r="R2001" s="51">
        <v>107000</v>
      </c>
      <c r="S2001" s="51">
        <v>107000</v>
      </c>
      <c r="T2001" s="51">
        <v>107000</v>
      </c>
    </row>
    <row r="2002" spans="1:20" s="10" customFormat="1" ht="65.099999999999994" customHeight="1" x14ac:dyDescent="0.3">
      <c r="A2002" s="13">
        <v>1947</v>
      </c>
      <c r="B2002" s="376"/>
      <c r="C2002" s="55" t="s">
        <v>1076</v>
      </c>
      <c r="D2002" s="56" t="s">
        <v>570</v>
      </c>
      <c r="E2002" s="54" t="s">
        <v>44</v>
      </c>
      <c r="F2002" s="53" t="s">
        <v>1096</v>
      </c>
      <c r="G2002" s="376"/>
      <c r="H2002" s="54" t="s">
        <v>44</v>
      </c>
      <c r="I2002" s="55"/>
      <c r="J2002" s="389"/>
      <c r="K2002" s="388"/>
      <c r="L2002" s="51">
        <v>129400</v>
      </c>
      <c r="M2002" s="51">
        <v>129400</v>
      </c>
      <c r="N2002" s="51">
        <v>129400</v>
      </c>
      <c r="O2002" s="51">
        <v>129400</v>
      </c>
      <c r="P2002" s="51">
        <v>129400</v>
      </c>
      <c r="Q2002" s="51">
        <v>129400</v>
      </c>
      <c r="R2002" s="51">
        <v>129400</v>
      </c>
      <c r="S2002" s="51">
        <v>129400</v>
      </c>
      <c r="T2002" s="51">
        <v>129400</v>
      </c>
    </row>
    <row r="2003" spans="1:20" s="10" customFormat="1" ht="65.099999999999994" customHeight="1" x14ac:dyDescent="0.3">
      <c r="A2003" s="13">
        <v>1948</v>
      </c>
      <c r="B2003" s="376"/>
      <c r="C2003" s="55" t="s">
        <v>1076</v>
      </c>
      <c r="D2003" s="56" t="s">
        <v>570</v>
      </c>
      <c r="E2003" s="54" t="s">
        <v>44</v>
      </c>
      <c r="F2003" s="53" t="s">
        <v>1097</v>
      </c>
      <c r="G2003" s="376"/>
      <c r="H2003" s="54" t="s">
        <v>44</v>
      </c>
      <c r="I2003" s="55"/>
      <c r="J2003" s="389"/>
      <c r="K2003" s="388"/>
      <c r="L2003" s="51">
        <v>136500</v>
      </c>
      <c r="M2003" s="51">
        <v>136500</v>
      </c>
      <c r="N2003" s="51">
        <v>136500</v>
      </c>
      <c r="O2003" s="51">
        <v>136500</v>
      </c>
      <c r="P2003" s="51">
        <v>136500</v>
      </c>
      <c r="Q2003" s="51">
        <v>136500</v>
      </c>
      <c r="R2003" s="51">
        <v>136500</v>
      </c>
      <c r="S2003" s="51">
        <v>136500</v>
      </c>
      <c r="T2003" s="51">
        <v>136500</v>
      </c>
    </row>
    <row r="2004" spans="1:20" s="10" customFormat="1" ht="65.099999999999994" customHeight="1" x14ac:dyDescent="0.3">
      <c r="A2004" s="13">
        <v>1949</v>
      </c>
      <c r="B2004" s="376"/>
      <c r="C2004" s="55" t="s">
        <v>1076</v>
      </c>
      <c r="D2004" s="56" t="s">
        <v>570</v>
      </c>
      <c r="E2004" s="54" t="s">
        <v>44</v>
      </c>
      <c r="F2004" s="53" t="s">
        <v>1098</v>
      </c>
      <c r="G2004" s="376"/>
      <c r="H2004" s="54" t="s">
        <v>44</v>
      </c>
      <c r="I2004" s="55"/>
      <c r="J2004" s="389"/>
      <c r="K2004" s="388"/>
      <c r="L2004" s="51">
        <v>166700</v>
      </c>
      <c r="M2004" s="51">
        <v>166700</v>
      </c>
      <c r="N2004" s="51">
        <v>166700</v>
      </c>
      <c r="O2004" s="51">
        <v>166700</v>
      </c>
      <c r="P2004" s="51">
        <v>166700</v>
      </c>
      <c r="Q2004" s="51">
        <v>166700</v>
      </c>
      <c r="R2004" s="51">
        <v>166700</v>
      </c>
      <c r="S2004" s="51">
        <v>166700</v>
      </c>
      <c r="T2004" s="51">
        <v>166700</v>
      </c>
    </row>
    <row r="2005" spans="1:20" s="10" customFormat="1" ht="65.099999999999994" customHeight="1" x14ac:dyDescent="0.3">
      <c r="A2005" s="13">
        <v>1950</v>
      </c>
      <c r="B2005" s="376"/>
      <c r="C2005" s="55" t="s">
        <v>1076</v>
      </c>
      <c r="D2005" s="56" t="s">
        <v>570</v>
      </c>
      <c r="E2005" s="54" t="s">
        <v>44</v>
      </c>
      <c r="F2005" s="53" t="s">
        <v>1099</v>
      </c>
      <c r="G2005" s="376"/>
      <c r="H2005" s="54" t="s">
        <v>44</v>
      </c>
      <c r="I2005" s="55"/>
      <c r="J2005" s="389"/>
      <c r="K2005" s="388"/>
      <c r="L2005" s="51">
        <v>171300</v>
      </c>
      <c r="M2005" s="51">
        <v>171300</v>
      </c>
      <c r="N2005" s="51">
        <v>171300</v>
      </c>
      <c r="O2005" s="51">
        <v>171300</v>
      </c>
      <c r="P2005" s="51">
        <v>171300</v>
      </c>
      <c r="Q2005" s="51">
        <v>171300</v>
      </c>
      <c r="R2005" s="51">
        <v>171300</v>
      </c>
      <c r="S2005" s="51">
        <v>171300</v>
      </c>
      <c r="T2005" s="51">
        <v>171300</v>
      </c>
    </row>
    <row r="2006" spans="1:20" s="10" customFormat="1" ht="65.099999999999994" customHeight="1" x14ac:dyDescent="0.3">
      <c r="A2006" s="13">
        <v>1951</v>
      </c>
      <c r="B2006" s="376"/>
      <c r="C2006" s="55" t="s">
        <v>1076</v>
      </c>
      <c r="D2006" s="56" t="s">
        <v>570</v>
      </c>
      <c r="E2006" s="54" t="s">
        <v>44</v>
      </c>
      <c r="F2006" s="53" t="s">
        <v>1100</v>
      </c>
      <c r="G2006" s="376"/>
      <c r="H2006" s="54" t="s">
        <v>44</v>
      </c>
      <c r="I2006" s="55"/>
      <c r="J2006" s="389"/>
      <c r="K2006" s="388"/>
      <c r="L2006" s="51">
        <v>208800</v>
      </c>
      <c r="M2006" s="51">
        <v>208800</v>
      </c>
      <c r="N2006" s="51">
        <v>208800</v>
      </c>
      <c r="O2006" s="51">
        <v>208800</v>
      </c>
      <c r="P2006" s="51">
        <v>208800</v>
      </c>
      <c r="Q2006" s="51">
        <v>208800</v>
      </c>
      <c r="R2006" s="51">
        <v>208800</v>
      </c>
      <c r="S2006" s="51">
        <v>208800</v>
      </c>
      <c r="T2006" s="51">
        <v>208800</v>
      </c>
    </row>
    <row r="2007" spans="1:20" s="10" customFormat="1" ht="65.099999999999994" customHeight="1" x14ac:dyDescent="0.3">
      <c r="A2007" s="13">
        <v>1952</v>
      </c>
      <c r="B2007" s="376"/>
      <c r="C2007" s="55" t="s">
        <v>1076</v>
      </c>
      <c r="D2007" s="56" t="s">
        <v>570</v>
      </c>
      <c r="E2007" s="54" t="s">
        <v>44</v>
      </c>
      <c r="F2007" s="53" t="s">
        <v>1101</v>
      </c>
      <c r="G2007" s="376"/>
      <c r="H2007" s="54" t="s">
        <v>44</v>
      </c>
      <c r="I2007" s="55"/>
      <c r="J2007" s="389"/>
      <c r="K2007" s="388"/>
      <c r="L2007" s="51">
        <v>223600</v>
      </c>
      <c r="M2007" s="51">
        <v>223600</v>
      </c>
      <c r="N2007" s="51">
        <v>223600</v>
      </c>
      <c r="O2007" s="51">
        <v>223600</v>
      </c>
      <c r="P2007" s="51">
        <v>223600</v>
      </c>
      <c r="Q2007" s="51">
        <v>223600</v>
      </c>
      <c r="R2007" s="51">
        <v>223600</v>
      </c>
      <c r="S2007" s="51">
        <v>223600</v>
      </c>
      <c r="T2007" s="51">
        <v>223600</v>
      </c>
    </row>
    <row r="2008" spans="1:20" s="10" customFormat="1" ht="65.099999999999994" customHeight="1" x14ac:dyDescent="0.3">
      <c r="A2008" s="13">
        <v>1953</v>
      </c>
      <c r="B2008" s="376"/>
      <c r="C2008" s="55" t="s">
        <v>1076</v>
      </c>
      <c r="D2008" s="56" t="s">
        <v>570</v>
      </c>
      <c r="E2008" s="54" t="s">
        <v>44</v>
      </c>
      <c r="F2008" s="53" t="s">
        <v>1102</v>
      </c>
      <c r="G2008" s="376"/>
      <c r="H2008" s="54" t="s">
        <v>44</v>
      </c>
      <c r="I2008" s="55"/>
      <c r="J2008" s="389"/>
      <c r="K2008" s="388"/>
      <c r="L2008" s="51">
        <v>272500</v>
      </c>
      <c r="M2008" s="51">
        <v>272500</v>
      </c>
      <c r="N2008" s="51">
        <v>272500</v>
      </c>
      <c r="O2008" s="51">
        <v>272500</v>
      </c>
      <c r="P2008" s="51">
        <v>272500</v>
      </c>
      <c r="Q2008" s="51">
        <v>272500</v>
      </c>
      <c r="R2008" s="51">
        <v>272500</v>
      </c>
      <c r="S2008" s="51">
        <v>272500</v>
      </c>
      <c r="T2008" s="51">
        <v>272500</v>
      </c>
    </row>
    <row r="2009" spans="1:20" s="10" customFormat="1" ht="65.099999999999994" customHeight="1" x14ac:dyDescent="0.3">
      <c r="A2009" s="13">
        <v>1954</v>
      </c>
      <c r="B2009" s="376"/>
      <c r="C2009" s="55" t="s">
        <v>1076</v>
      </c>
      <c r="D2009" s="56" t="s">
        <v>570</v>
      </c>
      <c r="E2009" s="54" t="s">
        <v>44</v>
      </c>
      <c r="F2009" s="53" t="s">
        <v>1103</v>
      </c>
      <c r="G2009" s="376"/>
      <c r="H2009" s="54" t="s">
        <v>44</v>
      </c>
      <c r="I2009" s="55"/>
      <c r="J2009" s="389"/>
      <c r="K2009" s="388"/>
      <c r="L2009" s="51">
        <v>348900</v>
      </c>
      <c r="M2009" s="51">
        <v>348900</v>
      </c>
      <c r="N2009" s="51">
        <v>348900</v>
      </c>
      <c r="O2009" s="51">
        <v>348900</v>
      </c>
      <c r="P2009" s="51">
        <v>348900</v>
      </c>
      <c r="Q2009" s="51">
        <v>348900</v>
      </c>
      <c r="R2009" s="51">
        <v>348900</v>
      </c>
      <c r="S2009" s="51">
        <v>348900</v>
      </c>
      <c r="T2009" s="51">
        <v>348900</v>
      </c>
    </row>
    <row r="2010" spans="1:20" s="10" customFormat="1" ht="65.099999999999994" customHeight="1" x14ac:dyDescent="0.3">
      <c r="A2010" s="13">
        <v>1955</v>
      </c>
      <c r="B2010" s="376"/>
      <c r="C2010" s="55" t="s">
        <v>1076</v>
      </c>
      <c r="D2010" s="56" t="s">
        <v>570</v>
      </c>
      <c r="E2010" s="54" t="s">
        <v>44</v>
      </c>
      <c r="F2010" s="53" t="s">
        <v>1104</v>
      </c>
      <c r="G2010" s="376"/>
      <c r="H2010" s="54" t="s">
        <v>44</v>
      </c>
      <c r="I2010" s="55"/>
      <c r="J2010" s="389"/>
      <c r="K2010" s="388"/>
      <c r="L2010" s="51">
        <v>424200</v>
      </c>
      <c r="M2010" s="51">
        <v>424200</v>
      </c>
      <c r="N2010" s="51">
        <v>424200</v>
      </c>
      <c r="O2010" s="51">
        <v>424200</v>
      </c>
      <c r="P2010" s="51">
        <v>424200</v>
      </c>
      <c r="Q2010" s="51">
        <v>424200</v>
      </c>
      <c r="R2010" s="51">
        <v>424200</v>
      </c>
      <c r="S2010" s="51">
        <v>424200</v>
      </c>
      <c r="T2010" s="51">
        <v>424200</v>
      </c>
    </row>
    <row r="2011" spans="1:20" s="10" customFormat="1" ht="65.099999999999994" customHeight="1" x14ac:dyDescent="0.3">
      <c r="A2011" s="13">
        <v>1956</v>
      </c>
      <c r="B2011" s="376"/>
      <c r="C2011" s="55" t="s">
        <v>1076</v>
      </c>
      <c r="D2011" s="56" t="s">
        <v>570</v>
      </c>
      <c r="E2011" s="54" t="s">
        <v>44</v>
      </c>
      <c r="F2011" s="53" t="s">
        <v>1105</v>
      </c>
      <c r="G2011" s="376"/>
      <c r="H2011" s="54" t="s">
        <v>44</v>
      </c>
      <c r="I2011" s="55"/>
      <c r="J2011" s="389"/>
      <c r="K2011" s="388"/>
      <c r="L2011" s="51">
        <v>440200</v>
      </c>
      <c r="M2011" s="51">
        <v>440200</v>
      </c>
      <c r="N2011" s="51">
        <v>440200</v>
      </c>
      <c r="O2011" s="51">
        <v>440200</v>
      </c>
      <c r="P2011" s="51">
        <v>440200</v>
      </c>
      <c r="Q2011" s="51">
        <v>440200</v>
      </c>
      <c r="R2011" s="51">
        <v>440200</v>
      </c>
      <c r="S2011" s="51">
        <v>440200</v>
      </c>
      <c r="T2011" s="51">
        <v>440200</v>
      </c>
    </row>
    <row r="2012" spans="1:20" s="10" customFormat="1" ht="65.099999999999994" customHeight="1" x14ac:dyDescent="0.3">
      <c r="A2012" s="13">
        <v>1957</v>
      </c>
      <c r="B2012" s="376"/>
      <c r="C2012" s="55" t="s">
        <v>1076</v>
      </c>
      <c r="D2012" s="56" t="s">
        <v>570</v>
      </c>
      <c r="E2012" s="54" t="s">
        <v>44</v>
      </c>
      <c r="F2012" s="53" t="s">
        <v>1106</v>
      </c>
      <c r="G2012" s="376"/>
      <c r="H2012" s="54" t="s">
        <v>44</v>
      </c>
      <c r="I2012" s="55"/>
      <c r="J2012" s="389"/>
      <c r="K2012" s="388"/>
      <c r="L2012" s="51">
        <v>538600</v>
      </c>
      <c r="M2012" s="51">
        <v>538600</v>
      </c>
      <c r="N2012" s="51">
        <v>538600</v>
      </c>
      <c r="O2012" s="51">
        <v>538600</v>
      </c>
      <c r="P2012" s="51">
        <v>538600</v>
      </c>
      <c r="Q2012" s="51">
        <v>538600</v>
      </c>
      <c r="R2012" s="51">
        <v>538600</v>
      </c>
      <c r="S2012" s="51">
        <v>538600</v>
      </c>
      <c r="T2012" s="51">
        <v>538600</v>
      </c>
    </row>
    <row r="2013" spans="1:20" s="10" customFormat="1" ht="65.099999999999994" customHeight="1" x14ac:dyDescent="0.3">
      <c r="A2013" s="13">
        <v>1958</v>
      </c>
      <c r="B2013" s="376"/>
      <c r="C2013" s="55" t="s">
        <v>1076</v>
      </c>
      <c r="D2013" s="56" t="s">
        <v>570</v>
      </c>
      <c r="E2013" s="54" t="s">
        <v>44</v>
      </c>
      <c r="F2013" s="53" t="s">
        <v>1107</v>
      </c>
      <c r="G2013" s="376"/>
      <c r="H2013" s="54" t="s">
        <v>44</v>
      </c>
      <c r="I2013" s="55"/>
      <c r="J2013" s="389"/>
      <c r="K2013" s="388"/>
      <c r="L2013" s="51">
        <v>542400</v>
      </c>
      <c r="M2013" s="51">
        <v>542400</v>
      </c>
      <c r="N2013" s="51">
        <v>542400</v>
      </c>
      <c r="O2013" s="51">
        <v>542400</v>
      </c>
      <c r="P2013" s="51">
        <v>542400</v>
      </c>
      <c r="Q2013" s="51">
        <v>542400</v>
      </c>
      <c r="R2013" s="51">
        <v>542400</v>
      </c>
      <c r="S2013" s="51">
        <v>542400</v>
      </c>
      <c r="T2013" s="51">
        <v>542400</v>
      </c>
    </row>
    <row r="2014" spans="1:20" s="10" customFormat="1" ht="65.099999999999994" customHeight="1" x14ac:dyDescent="0.3">
      <c r="A2014" s="13">
        <v>1959</v>
      </c>
      <c r="B2014" s="376"/>
      <c r="C2014" s="55" t="s">
        <v>1076</v>
      </c>
      <c r="D2014" s="56" t="s">
        <v>570</v>
      </c>
      <c r="E2014" s="54" t="s">
        <v>44</v>
      </c>
      <c r="F2014" s="53" t="s">
        <v>1108</v>
      </c>
      <c r="G2014" s="376"/>
      <c r="H2014" s="54" t="s">
        <v>44</v>
      </c>
      <c r="I2014" s="55"/>
      <c r="J2014" s="389"/>
      <c r="K2014" s="388"/>
      <c r="L2014" s="51">
        <v>663400</v>
      </c>
      <c r="M2014" s="51">
        <v>663400</v>
      </c>
      <c r="N2014" s="51">
        <v>663400</v>
      </c>
      <c r="O2014" s="51">
        <v>663400</v>
      </c>
      <c r="P2014" s="51">
        <v>663400</v>
      </c>
      <c r="Q2014" s="51">
        <v>663400</v>
      </c>
      <c r="R2014" s="51">
        <v>663400</v>
      </c>
      <c r="S2014" s="51">
        <v>663400</v>
      </c>
      <c r="T2014" s="51">
        <v>663400</v>
      </c>
    </row>
    <row r="2015" spans="1:20" s="10" customFormat="1" ht="65.099999999999994" customHeight="1" x14ac:dyDescent="0.3">
      <c r="A2015" s="13">
        <v>1960</v>
      </c>
      <c r="B2015" s="376"/>
      <c r="C2015" s="55" t="s">
        <v>1076</v>
      </c>
      <c r="D2015" s="56" t="s">
        <v>570</v>
      </c>
      <c r="E2015" s="54" t="s">
        <v>44</v>
      </c>
      <c r="F2015" s="53" t="s">
        <v>1109</v>
      </c>
      <c r="G2015" s="376"/>
      <c r="H2015" s="54" t="s">
        <v>44</v>
      </c>
      <c r="I2015" s="55"/>
      <c r="J2015" s="389"/>
      <c r="K2015" s="388"/>
      <c r="L2015" s="51">
        <v>677800</v>
      </c>
      <c r="M2015" s="51">
        <v>677800</v>
      </c>
      <c r="N2015" s="51">
        <v>677800</v>
      </c>
      <c r="O2015" s="51">
        <v>677800</v>
      </c>
      <c r="P2015" s="51">
        <v>677800</v>
      </c>
      <c r="Q2015" s="51">
        <v>677800</v>
      </c>
      <c r="R2015" s="51">
        <v>677800</v>
      </c>
      <c r="S2015" s="51">
        <v>677800</v>
      </c>
      <c r="T2015" s="51">
        <v>677800</v>
      </c>
    </row>
    <row r="2016" spans="1:20" s="10" customFormat="1" ht="65.099999999999994" customHeight="1" x14ac:dyDescent="0.3">
      <c r="A2016" s="13">
        <v>1961</v>
      </c>
      <c r="B2016" s="376"/>
      <c r="C2016" s="55" t="s">
        <v>1076</v>
      </c>
      <c r="D2016" s="56" t="s">
        <v>570</v>
      </c>
      <c r="E2016" s="54" t="s">
        <v>44</v>
      </c>
      <c r="F2016" s="53" t="s">
        <v>1110</v>
      </c>
      <c r="G2016" s="376"/>
      <c r="H2016" s="54" t="s">
        <v>44</v>
      </c>
      <c r="I2016" s="55"/>
      <c r="J2016" s="389"/>
      <c r="K2016" s="388"/>
      <c r="L2016" s="51">
        <v>831400</v>
      </c>
      <c r="M2016" s="51">
        <v>831400</v>
      </c>
      <c r="N2016" s="51">
        <v>831400</v>
      </c>
      <c r="O2016" s="51">
        <v>831400</v>
      </c>
      <c r="P2016" s="51">
        <v>831400</v>
      </c>
      <c r="Q2016" s="51">
        <v>831400</v>
      </c>
      <c r="R2016" s="51">
        <v>831400</v>
      </c>
      <c r="S2016" s="51">
        <v>831400</v>
      </c>
      <c r="T2016" s="51">
        <v>831400</v>
      </c>
    </row>
    <row r="2017" spans="1:20" s="10" customFormat="1" ht="65.099999999999994" customHeight="1" x14ac:dyDescent="0.3">
      <c r="A2017" s="13">
        <v>1962</v>
      </c>
      <c r="B2017" s="376"/>
      <c r="C2017" s="55" t="s">
        <v>1076</v>
      </c>
      <c r="D2017" s="56" t="s">
        <v>570</v>
      </c>
      <c r="E2017" s="54" t="s">
        <v>44</v>
      </c>
      <c r="F2017" s="53" t="s">
        <v>1111</v>
      </c>
      <c r="G2017" s="376"/>
      <c r="H2017" s="54" t="s">
        <v>44</v>
      </c>
      <c r="I2017" s="55"/>
      <c r="J2017" s="389"/>
      <c r="K2017" s="388"/>
      <c r="L2017" s="51">
        <v>862900</v>
      </c>
      <c r="M2017" s="51">
        <v>862900</v>
      </c>
      <c r="N2017" s="51">
        <v>862900</v>
      </c>
      <c r="O2017" s="51">
        <v>862900</v>
      </c>
      <c r="P2017" s="51">
        <v>862900</v>
      </c>
      <c r="Q2017" s="51">
        <v>862900</v>
      </c>
      <c r="R2017" s="51">
        <v>862900</v>
      </c>
      <c r="S2017" s="51">
        <v>862900</v>
      </c>
      <c r="T2017" s="51">
        <v>862900</v>
      </c>
    </row>
    <row r="2018" spans="1:20" s="10" customFormat="1" ht="65.099999999999994" customHeight="1" x14ac:dyDescent="0.3">
      <c r="A2018" s="13">
        <v>1963</v>
      </c>
      <c r="B2018" s="376"/>
      <c r="C2018" s="55" t="s">
        <v>1076</v>
      </c>
      <c r="D2018" s="56" t="s">
        <v>570</v>
      </c>
      <c r="E2018" s="54" t="s">
        <v>44</v>
      </c>
      <c r="F2018" s="53" t="s">
        <v>1112</v>
      </c>
      <c r="G2018" s="376"/>
      <c r="H2018" s="54" t="s">
        <v>44</v>
      </c>
      <c r="I2018" s="55"/>
      <c r="J2018" s="389"/>
      <c r="K2018" s="388"/>
      <c r="L2018" s="51">
        <v>1053600</v>
      </c>
      <c r="M2018" s="51">
        <v>1053600</v>
      </c>
      <c r="N2018" s="51">
        <v>1053600</v>
      </c>
      <c r="O2018" s="51">
        <v>1053600</v>
      </c>
      <c r="P2018" s="51">
        <v>1053600</v>
      </c>
      <c r="Q2018" s="51">
        <v>1053600</v>
      </c>
      <c r="R2018" s="51">
        <v>1053600</v>
      </c>
      <c r="S2018" s="51">
        <v>1053600</v>
      </c>
      <c r="T2018" s="51">
        <v>1053600</v>
      </c>
    </row>
    <row r="2019" spans="1:20" s="10" customFormat="1" ht="65.099999999999994" customHeight="1" x14ac:dyDescent="0.3">
      <c r="A2019" s="13">
        <v>1964</v>
      </c>
      <c r="B2019" s="376"/>
      <c r="C2019" s="55" t="s">
        <v>1113</v>
      </c>
      <c r="D2019" s="56" t="s">
        <v>570</v>
      </c>
      <c r="E2019" s="55" t="s">
        <v>1114</v>
      </c>
      <c r="F2019" s="53" t="s">
        <v>1115</v>
      </c>
      <c r="G2019" s="376"/>
      <c r="H2019" s="54" t="s">
        <v>44</v>
      </c>
      <c r="I2019" s="55"/>
      <c r="J2019" s="389"/>
      <c r="K2019" s="388"/>
      <c r="L2019" s="51">
        <v>4400</v>
      </c>
      <c r="M2019" s="51">
        <v>4400</v>
      </c>
      <c r="N2019" s="51">
        <v>4400</v>
      </c>
      <c r="O2019" s="51">
        <v>4400</v>
      </c>
      <c r="P2019" s="51">
        <v>4400</v>
      </c>
      <c r="Q2019" s="51">
        <v>4400</v>
      </c>
      <c r="R2019" s="51">
        <v>4400</v>
      </c>
      <c r="S2019" s="51">
        <v>4400</v>
      </c>
      <c r="T2019" s="51">
        <v>4400</v>
      </c>
    </row>
    <row r="2020" spans="1:20" s="10" customFormat="1" ht="65.099999999999994" customHeight="1" x14ac:dyDescent="0.3">
      <c r="A2020" s="13">
        <v>1965</v>
      </c>
      <c r="B2020" s="376"/>
      <c r="C2020" s="55" t="s">
        <v>1113</v>
      </c>
      <c r="D2020" s="56" t="s">
        <v>570</v>
      </c>
      <c r="E2020" s="54" t="s">
        <v>44</v>
      </c>
      <c r="F2020" s="53" t="s">
        <v>1116</v>
      </c>
      <c r="G2020" s="376"/>
      <c r="H2020" s="54" t="s">
        <v>44</v>
      </c>
      <c r="I2020" s="55"/>
      <c r="J2020" s="389"/>
      <c r="K2020" s="388"/>
      <c r="L2020" s="51">
        <v>5000</v>
      </c>
      <c r="M2020" s="51">
        <v>5000</v>
      </c>
      <c r="N2020" s="51">
        <v>5000</v>
      </c>
      <c r="O2020" s="51">
        <v>5000</v>
      </c>
      <c r="P2020" s="51">
        <v>5000</v>
      </c>
      <c r="Q2020" s="51">
        <v>5000</v>
      </c>
      <c r="R2020" s="51">
        <v>5000</v>
      </c>
      <c r="S2020" s="51">
        <v>5000</v>
      </c>
      <c r="T2020" s="51">
        <v>5000</v>
      </c>
    </row>
    <row r="2021" spans="1:20" s="10" customFormat="1" ht="65.099999999999994" customHeight="1" x14ac:dyDescent="0.3">
      <c r="A2021" s="13">
        <v>1966</v>
      </c>
      <c r="B2021" s="376"/>
      <c r="C2021" s="55" t="s">
        <v>1113</v>
      </c>
      <c r="D2021" s="56" t="s">
        <v>570</v>
      </c>
      <c r="E2021" s="54" t="s">
        <v>44</v>
      </c>
      <c r="F2021" s="53" t="s">
        <v>1117</v>
      </c>
      <c r="G2021" s="376"/>
      <c r="H2021" s="54" t="s">
        <v>44</v>
      </c>
      <c r="I2021" s="55"/>
      <c r="J2021" s="389"/>
      <c r="K2021" s="388"/>
      <c r="L2021" s="51">
        <v>6200</v>
      </c>
      <c r="M2021" s="51">
        <v>6200</v>
      </c>
      <c r="N2021" s="51">
        <v>6200</v>
      </c>
      <c r="O2021" s="51">
        <v>6200</v>
      </c>
      <c r="P2021" s="51">
        <v>6200</v>
      </c>
      <c r="Q2021" s="51">
        <v>6200</v>
      </c>
      <c r="R2021" s="51">
        <v>6200</v>
      </c>
      <c r="S2021" s="51">
        <v>6200</v>
      </c>
      <c r="T2021" s="51">
        <v>6200</v>
      </c>
    </row>
    <row r="2022" spans="1:20" s="10" customFormat="1" ht="65.099999999999994" customHeight="1" x14ac:dyDescent="0.3">
      <c r="A2022" s="13">
        <v>1967</v>
      </c>
      <c r="B2022" s="376"/>
      <c r="C2022" s="55" t="s">
        <v>1113</v>
      </c>
      <c r="D2022" s="56" t="s">
        <v>570</v>
      </c>
      <c r="E2022" s="54" t="s">
        <v>44</v>
      </c>
      <c r="F2022" s="53" t="s">
        <v>1118</v>
      </c>
      <c r="G2022" s="376"/>
      <c r="H2022" s="54" t="s">
        <v>44</v>
      </c>
      <c r="I2022" s="55"/>
      <c r="J2022" s="389"/>
      <c r="K2022" s="388"/>
      <c r="L2022" s="51">
        <v>7100</v>
      </c>
      <c r="M2022" s="51">
        <v>7100</v>
      </c>
      <c r="N2022" s="51">
        <v>7100</v>
      </c>
      <c r="O2022" s="51">
        <v>7100</v>
      </c>
      <c r="P2022" s="51">
        <v>7100</v>
      </c>
      <c r="Q2022" s="51">
        <v>7100</v>
      </c>
      <c r="R2022" s="51">
        <v>7100</v>
      </c>
      <c r="S2022" s="51">
        <v>7100</v>
      </c>
      <c r="T2022" s="51">
        <v>7100</v>
      </c>
    </row>
    <row r="2023" spans="1:20" s="10" customFormat="1" ht="65.099999999999994" customHeight="1" x14ac:dyDescent="0.3">
      <c r="A2023" s="13">
        <v>1968</v>
      </c>
      <c r="B2023" s="376"/>
      <c r="C2023" s="55" t="s">
        <v>1113</v>
      </c>
      <c r="D2023" s="56" t="s">
        <v>570</v>
      </c>
      <c r="E2023" s="54" t="s">
        <v>44</v>
      </c>
      <c r="F2023" s="53" t="s">
        <v>1119</v>
      </c>
      <c r="G2023" s="376"/>
      <c r="H2023" s="54" t="s">
        <v>44</v>
      </c>
      <c r="I2023" s="55"/>
      <c r="J2023" s="389"/>
      <c r="K2023" s="388"/>
      <c r="L2023" s="51">
        <v>8400</v>
      </c>
      <c r="M2023" s="51">
        <v>8400</v>
      </c>
      <c r="N2023" s="51">
        <v>8400</v>
      </c>
      <c r="O2023" s="51">
        <v>8400</v>
      </c>
      <c r="P2023" s="51">
        <v>8400</v>
      </c>
      <c r="Q2023" s="51">
        <v>8400</v>
      </c>
      <c r="R2023" s="51">
        <v>8400</v>
      </c>
      <c r="S2023" s="51">
        <v>8400</v>
      </c>
      <c r="T2023" s="51">
        <v>8400</v>
      </c>
    </row>
    <row r="2024" spans="1:20" s="10" customFormat="1" ht="65.099999999999994" customHeight="1" x14ac:dyDescent="0.3">
      <c r="A2024" s="13">
        <v>1969</v>
      </c>
      <c r="B2024" s="376"/>
      <c r="C2024" s="55" t="s">
        <v>1113</v>
      </c>
      <c r="D2024" s="56" t="s">
        <v>570</v>
      </c>
      <c r="E2024" s="54" t="s">
        <v>44</v>
      </c>
      <c r="F2024" s="53" t="s">
        <v>1120</v>
      </c>
      <c r="G2024" s="376"/>
      <c r="H2024" s="54" t="s">
        <v>44</v>
      </c>
      <c r="I2024" s="55"/>
      <c r="J2024" s="389"/>
      <c r="K2024" s="388"/>
      <c r="L2024" s="51">
        <v>9700</v>
      </c>
      <c r="M2024" s="51">
        <v>9700</v>
      </c>
      <c r="N2024" s="51">
        <v>9700</v>
      </c>
      <c r="O2024" s="51">
        <v>9700</v>
      </c>
      <c r="P2024" s="51">
        <v>9700</v>
      </c>
      <c r="Q2024" s="51">
        <v>9700</v>
      </c>
      <c r="R2024" s="51">
        <v>9700</v>
      </c>
      <c r="S2024" s="51">
        <v>9700</v>
      </c>
      <c r="T2024" s="51">
        <v>9700</v>
      </c>
    </row>
    <row r="2025" spans="1:20" s="10" customFormat="1" ht="65.099999999999994" customHeight="1" x14ac:dyDescent="0.3">
      <c r="A2025" s="13">
        <v>1970</v>
      </c>
      <c r="B2025" s="376"/>
      <c r="C2025" s="55" t="s">
        <v>1113</v>
      </c>
      <c r="D2025" s="56" t="s">
        <v>570</v>
      </c>
      <c r="E2025" s="54" t="s">
        <v>44</v>
      </c>
      <c r="F2025" s="53" t="s">
        <v>1121</v>
      </c>
      <c r="G2025" s="376"/>
      <c r="H2025" s="54" t="s">
        <v>44</v>
      </c>
      <c r="I2025" s="55"/>
      <c r="J2025" s="389"/>
      <c r="K2025" s="388"/>
      <c r="L2025" s="51">
        <v>17000</v>
      </c>
      <c r="M2025" s="51">
        <v>17000</v>
      </c>
      <c r="N2025" s="51">
        <v>17000</v>
      </c>
      <c r="O2025" s="51">
        <v>17000</v>
      </c>
      <c r="P2025" s="51">
        <v>17000</v>
      </c>
      <c r="Q2025" s="51">
        <v>17000</v>
      </c>
      <c r="R2025" s="51">
        <v>17000</v>
      </c>
      <c r="S2025" s="51">
        <v>17000</v>
      </c>
      <c r="T2025" s="51">
        <v>17000</v>
      </c>
    </row>
    <row r="2026" spans="1:20" s="10" customFormat="1" ht="65.099999999999994" customHeight="1" x14ac:dyDescent="0.3">
      <c r="A2026" s="13">
        <v>1971</v>
      </c>
      <c r="B2026" s="376"/>
      <c r="C2026" s="55" t="s">
        <v>1113</v>
      </c>
      <c r="D2026" s="56" t="s">
        <v>570</v>
      </c>
      <c r="E2026" s="54" t="s">
        <v>44</v>
      </c>
      <c r="F2026" s="53" t="s">
        <v>1122</v>
      </c>
      <c r="G2026" s="376"/>
      <c r="H2026" s="54" t="s">
        <v>44</v>
      </c>
      <c r="I2026" s="55"/>
      <c r="J2026" s="389"/>
      <c r="K2026" s="388"/>
      <c r="L2026" s="51">
        <v>19600</v>
      </c>
      <c r="M2026" s="51">
        <v>19600</v>
      </c>
      <c r="N2026" s="51">
        <v>19600</v>
      </c>
      <c r="O2026" s="51">
        <v>19600</v>
      </c>
      <c r="P2026" s="51">
        <v>19600</v>
      </c>
      <c r="Q2026" s="51">
        <v>19600</v>
      </c>
      <c r="R2026" s="51">
        <v>19600</v>
      </c>
      <c r="S2026" s="51">
        <v>19600</v>
      </c>
      <c r="T2026" s="51">
        <v>19600</v>
      </c>
    </row>
    <row r="2027" spans="1:20" s="10" customFormat="1" ht="65.099999999999994" customHeight="1" x14ac:dyDescent="0.3">
      <c r="A2027" s="13">
        <v>1972</v>
      </c>
      <c r="B2027" s="376"/>
      <c r="C2027" s="55" t="s">
        <v>1123</v>
      </c>
      <c r="D2027" s="56" t="s">
        <v>570</v>
      </c>
      <c r="E2027" s="54" t="s">
        <v>44</v>
      </c>
      <c r="F2027" s="53" t="s">
        <v>1126</v>
      </c>
      <c r="G2027" s="376"/>
      <c r="H2027" s="54" t="s">
        <v>44</v>
      </c>
      <c r="I2027" s="55"/>
      <c r="J2027" s="389"/>
      <c r="K2027" s="388"/>
      <c r="L2027" s="51">
        <v>2500</v>
      </c>
      <c r="M2027" s="51">
        <v>2500</v>
      </c>
      <c r="N2027" s="51">
        <v>2500</v>
      </c>
      <c r="O2027" s="51">
        <v>2500</v>
      </c>
      <c r="P2027" s="51">
        <v>2500</v>
      </c>
      <c r="Q2027" s="51">
        <v>2500</v>
      </c>
      <c r="R2027" s="51">
        <v>2500</v>
      </c>
      <c r="S2027" s="51">
        <v>2500</v>
      </c>
      <c r="T2027" s="51">
        <v>2500</v>
      </c>
    </row>
    <row r="2028" spans="1:20" s="10" customFormat="1" ht="65.099999999999994" customHeight="1" x14ac:dyDescent="0.3">
      <c r="A2028" s="13">
        <v>1973</v>
      </c>
      <c r="B2028" s="376"/>
      <c r="C2028" s="55" t="s">
        <v>1123</v>
      </c>
      <c r="D2028" s="56" t="s">
        <v>570</v>
      </c>
      <c r="E2028" s="54" t="s">
        <v>44</v>
      </c>
      <c r="F2028" s="53" t="s">
        <v>1125</v>
      </c>
      <c r="G2028" s="376"/>
      <c r="H2028" s="54" t="s">
        <v>44</v>
      </c>
      <c r="I2028" s="55"/>
      <c r="J2028" s="389"/>
      <c r="K2028" s="388"/>
      <c r="L2028" s="51">
        <v>3000</v>
      </c>
      <c r="M2028" s="51">
        <v>3000</v>
      </c>
      <c r="N2028" s="51">
        <v>3000</v>
      </c>
      <c r="O2028" s="51">
        <v>3000</v>
      </c>
      <c r="P2028" s="51">
        <v>3000</v>
      </c>
      <c r="Q2028" s="51">
        <v>3000</v>
      </c>
      <c r="R2028" s="51">
        <v>3000</v>
      </c>
      <c r="S2028" s="51">
        <v>3000</v>
      </c>
      <c r="T2028" s="51">
        <v>3000</v>
      </c>
    </row>
    <row r="2029" spans="1:20" s="10" customFormat="1" ht="65.099999999999994" customHeight="1" x14ac:dyDescent="0.3">
      <c r="A2029" s="13">
        <v>1974</v>
      </c>
      <c r="B2029" s="376"/>
      <c r="C2029" s="55" t="s">
        <v>1123</v>
      </c>
      <c r="D2029" s="56" t="s">
        <v>570</v>
      </c>
      <c r="E2029" s="54" t="s">
        <v>44</v>
      </c>
      <c r="F2029" s="53" t="s">
        <v>1124</v>
      </c>
      <c r="G2029" s="376"/>
      <c r="H2029" s="54" t="s">
        <v>44</v>
      </c>
      <c r="I2029" s="55"/>
      <c r="J2029" s="389"/>
      <c r="K2029" s="388"/>
      <c r="L2029" s="51">
        <v>4200</v>
      </c>
      <c r="M2029" s="51">
        <v>4200</v>
      </c>
      <c r="N2029" s="51">
        <v>4200</v>
      </c>
      <c r="O2029" s="51">
        <v>4200</v>
      </c>
      <c r="P2029" s="51">
        <v>4200</v>
      </c>
      <c r="Q2029" s="51">
        <v>4200</v>
      </c>
      <c r="R2029" s="51">
        <v>4200</v>
      </c>
      <c r="S2029" s="51">
        <v>4200</v>
      </c>
      <c r="T2029" s="51">
        <v>4200</v>
      </c>
    </row>
    <row r="2030" spans="1:20" s="10" customFormat="1" ht="65.099999999999994" customHeight="1" x14ac:dyDescent="0.3">
      <c r="A2030" s="13">
        <v>1975</v>
      </c>
      <c r="B2030" s="376"/>
      <c r="C2030" s="55" t="s">
        <v>1076</v>
      </c>
      <c r="D2030" s="56" t="s">
        <v>570</v>
      </c>
      <c r="E2030" s="55" t="s">
        <v>1700</v>
      </c>
      <c r="F2030" s="53" t="s">
        <v>1701</v>
      </c>
      <c r="G2030" s="376" t="s">
        <v>1702</v>
      </c>
      <c r="H2030" s="54" t="s">
        <v>17</v>
      </c>
      <c r="I2030" s="373" t="s">
        <v>1842</v>
      </c>
      <c r="J2030" s="389" t="s">
        <v>2527</v>
      </c>
      <c r="K2030" s="53"/>
      <c r="L2030" s="51">
        <v>9790</v>
      </c>
      <c r="M2030" s="51">
        <v>9790</v>
      </c>
      <c r="N2030" s="51">
        <v>9790</v>
      </c>
      <c r="O2030" s="51">
        <v>9790</v>
      </c>
      <c r="P2030" s="51">
        <v>9790</v>
      </c>
      <c r="Q2030" s="51">
        <v>9790</v>
      </c>
      <c r="R2030" s="51">
        <v>9790</v>
      </c>
      <c r="S2030" s="51">
        <v>9790</v>
      </c>
      <c r="T2030" s="51">
        <v>9790</v>
      </c>
    </row>
    <row r="2031" spans="1:20" s="10" customFormat="1" ht="65.099999999999994" customHeight="1" x14ac:dyDescent="0.3">
      <c r="A2031" s="13">
        <v>1976</v>
      </c>
      <c r="B2031" s="376"/>
      <c r="C2031" s="55" t="s">
        <v>1076</v>
      </c>
      <c r="D2031" s="56" t="s">
        <v>570</v>
      </c>
      <c r="E2031" s="55" t="s">
        <v>1700</v>
      </c>
      <c r="F2031" s="53" t="s">
        <v>1703</v>
      </c>
      <c r="G2031" s="376"/>
      <c r="H2031" s="54" t="s">
        <v>44</v>
      </c>
      <c r="I2031" s="373"/>
      <c r="J2031" s="389"/>
      <c r="K2031" s="53"/>
      <c r="L2031" s="51">
        <v>11690</v>
      </c>
      <c r="M2031" s="51">
        <v>11690</v>
      </c>
      <c r="N2031" s="51">
        <v>11690</v>
      </c>
      <c r="O2031" s="51">
        <v>11690</v>
      </c>
      <c r="P2031" s="51">
        <v>11690</v>
      </c>
      <c r="Q2031" s="51">
        <v>11690</v>
      </c>
      <c r="R2031" s="51">
        <v>11690</v>
      </c>
      <c r="S2031" s="51">
        <v>11690</v>
      </c>
      <c r="T2031" s="51">
        <v>11690</v>
      </c>
    </row>
    <row r="2032" spans="1:20" s="10" customFormat="1" ht="65.099999999999994" customHeight="1" x14ac:dyDescent="0.3">
      <c r="A2032" s="13">
        <v>1977</v>
      </c>
      <c r="B2032" s="376"/>
      <c r="C2032" s="55" t="s">
        <v>1076</v>
      </c>
      <c r="D2032" s="56" t="s">
        <v>570</v>
      </c>
      <c r="E2032" s="55" t="s">
        <v>1700</v>
      </c>
      <c r="F2032" s="53" t="s">
        <v>1704</v>
      </c>
      <c r="G2032" s="376"/>
      <c r="H2032" s="54" t="s">
        <v>44</v>
      </c>
      <c r="I2032" s="373"/>
      <c r="J2032" s="389"/>
      <c r="K2032" s="53"/>
      <c r="L2032" s="51">
        <v>13690</v>
      </c>
      <c r="M2032" s="51">
        <v>13690</v>
      </c>
      <c r="N2032" s="51">
        <v>13690</v>
      </c>
      <c r="O2032" s="51">
        <v>13690</v>
      </c>
      <c r="P2032" s="51">
        <v>13690</v>
      </c>
      <c r="Q2032" s="51">
        <v>13690</v>
      </c>
      <c r="R2032" s="51">
        <v>13690</v>
      </c>
      <c r="S2032" s="51">
        <v>13690</v>
      </c>
      <c r="T2032" s="51">
        <v>13690</v>
      </c>
    </row>
    <row r="2033" spans="1:20" s="10" customFormat="1" ht="65.099999999999994" customHeight="1" x14ac:dyDescent="0.3">
      <c r="A2033" s="13">
        <v>1978</v>
      </c>
      <c r="B2033" s="376"/>
      <c r="C2033" s="55" t="s">
        <v>1076</v>
      </c>
      <c r="D2033" s="56" t="s">
        <v>570</v>
      </c>
      <c r="E2033" s="55" t="s">
        <v>1700</v>
      </c>
      <c r="F2033" s="53" t="s">
        <v>1705</v>
      </c>
      <c r="G2033" s="376"/>
      <c r="H2033" s="54" t="s">
        <v>44</v>
      </c>
      <c r="I2033" s="373"/>
      <c r="J2033" s="389"/>
      <c r="K2033" s="53"/>
      <c r="L2033" s="51">
        <v>13140</v>
      </c>
      <c r="M2033" s="51">
        <v>13140</v>
      </c>
      <c r="N2033" s="51">
        <v>13140</v>
      </c>
      <c r="O2033" s="51">
        <v>13140</v>
      </c>
      <c r="P2033" s="51">
        <v>13140</v>
      </c>
      <c r="Q2033" s="51">
        <v>13140</v>
      </c>
      <c r="R2033" s="51">
        <v>13140</v>
      </c>
      <c r="S2033" s="51">
        <v>13140</v>
      </c>
      <c r="T2033" s="51">
        <v>13140</v>
      </c>
    </row>
    <row r="2034" spans="1:20" s="10" customFormat="1" ht="65.099999999999994" customHeight="1" x14ac:dyDescent="0.3">
      <c r="A2034" s="13">
        <v>1979</v>
      </c>
      <c r="B2034" s="376"/>
      <c r="C2034" s="55" t="s">
        <v>1076</v>
      </c>
      <c r="D2034" s="56" t="s">
        <v>570</v>
      </c>
      <c r="E2034" s="55" t="s">
        <v>1700</v>
      </c>
      <c r="F2034" s="53" t="s">
        <v>1706</v>
      </c>
      <c r="G2034" s="376"/>
      <c r="H2034" s="54" t="s">
        <v>44</v>
      </c>
      <c r="I2034" s="373"/>
      <c r="J2034" s="389"/>
      <c r="K2034" s="53"/>
      <c r="L2034" s="51">
        <v>16040</v>
      </c>
      <c r="M2034" s="51">
        <v>16040</v>
      </c>
      <c r="N2034" s="51">
        <v>16040</v>
      </c>
      <c r="O2034" s="51">
        <v>16040</v>
      </c>
      <c r="P2034" s="51">
        <v>16040</v>
      </c>
      <c r="Q2034" s="51">
        <v>16040</v>
      </c>
      <c r="R2034" s="51">
        <v>16040</v>
      </c>
      <c r="S2034" s="51">
        <v>16040</v>
      </c>
      <c r="T2034" s="51">
        <v>16040</v>
      </c>
    </row>
    <row r="2035" spans="1:20" s="10" customFormat="1" ht="65.099999999999994" customHeight="1" x14ac:dyDescent="0.3">
      <c r="A2035" s="13">
        <v>1980</v>
      </c>
      <c r="B2035" s="376"/>
      <c r="C2035" s="55" t="s">
        <v>1076</v>
      </c>
      <c r="D2035" s="56" t="s">
        <v>570</v>
      </c>
      <c r="E2035" s="55" t="s">
        <v>1700</v>
      </c>
      <c r="F2035" s="53" t="s">
        <v>1707</v>
      </c>
      <c r="G2035" s="376"/>
      <c r="H2035" s="54" t="s">
        <v>44</v>
      </c>
      <c r="I2035" s="373"/>
      <c r="J2035" s="389"/>
      <c r="K2035" s="53"/>
      <c r="L2035" s="51">
        <v>18760</v>
      </c>
      <c r="M2035" s="51">
        <v>18760</v>
      </c>
      <c r="N2035" s="51">
        <v>18760</v>
      </c>
      <c r="O2035" s="51">
        <v>18760</v>
      </c>
      <c r="P2035" s="51">
        <v>18760</v>
      </c>
      <c r="Q2035" s="51">
        <v>18760</v>
      </c>
      <c r="R2035" s="51">
        <v>18760</v>
      </c>
      <c r="S2035" s="51">
        <v>18760</v>
      </c>
      <c r="T2035" s="51">
        <v>18760</v>
      </c>
    </row>
    <row r="2036" spans="1:20" s="10" customFormat="1" ht="65.099999999999994" customHeight="1" x14ac:dyDescent="0.3">
      <c r="A2036" s="13">
        <v>1981</v>
      </c>
      <c r="B2036" s="376"/>
      <c r="C2036" s="55" t="s">
        <v>1076</v>
      </c>
      <c r="D2036" s="56" t="s">
        <v>570</v>
      </c>
      <c r="E2036" s="55" t="s">
        <v>1700</v>
      </c>
      <c r="F2036" s="53" t="s">
        <v>1708</v>
      </c>
      <c r="G2036" s="376"/>
      <c r="H2036" s="54" t="s">
        <v>44</v>
      </c>
      <c r="I2036" s="373"/>
      <c r="J2036" s="389"/>
      <c r="K2036" s="53"/>
      <c r="L2036" s="51">
        <v>16590</v>
      </c>
      <c r="M2036" s="51">
        <v>16590</v>
      </c>
      <c r="N2036" s="51">
        <v>16590</v>
      </c>
      <c r="O2036" s="51">
        <v>16590</v>
      </c>
      <c r="P2036" s="51">
        <v>16590</v>
      </c>
      <c r="Q2036" s="51">
        <v>16590</v>
      </c>
      <c r="R2036" s="51">
        <v>16590</v>
      </c>
      <c r="S2036" s="51">
        <v>16590</v>
      </c>
      <c r="T2036" s="51">
        <v>16590</v>
      </c>
    </row>
    <row r="2037" spans="1:20" s="10" customFormat="1" ht="65.099999999999994" customHeight="1" x14ac:dyDescent="0.3">
      <c r="A2037" s="13">
        <v>1982</v>
      </c>
      <c r="B2037" s="376"/>
      <c r="C2037" s="55" t="s">
        <v>1076</v>
      </c>
      <c r="D2037" s="56" t="s">
        <v>570</v>
      </c>
      <c r="E2037" s="55" t="s">
        <v>1700</v>
      </c>
      <c r="F2037" s="53" t="s">
        <v>1709</v>
      </c>
      <c r="G2037" s="376"/>
      <c r="H2037" s="54" t="s">
        <v>44</v>
      </c>
      <c r="I2037" s="373"/>
      <c r="J2037" s="389"/>
      <c r="K2037" s="53"/>
      <c r="L2037" s="51">
        <v>20030</v>
      </c>
      <c r="M2037" s="51">
        <v>20030</v>
      </c>
      <c r="N2037" s="51">
        <v>20030</v>
      </c>
      <c r="O2037" s="51">
        <v>20030</v>
      </c>
      <c r="P2037" s="51">
        <v>20030</v>
      </c>
      <c r="Q2037" s="51">
        <v>20030</v>
      </c>
      <c r="R2037" s="51">
        <v>20030</v>
      </c>
      <c r="S2037" s="51">
        <v>20030</v>
      </c>
      <c r="T2037" s="51">
        <v>20030</v>
      </c>
    </row>
    <row r="2038" spans="1:20" s="10" customFormat="1" ht="65.099999999999994" customHeight="1" x14ac:dyDescent="0.3">
      <c r="A2038" s="13">
        <v>1983</v>
      </c>
      <c r="B2038" s="376"/>
      <c r="C2038" s="55" t="s">
        <v>1076</v>
      </c>
      <c r="D2038" s="56" t="s">
        <v>570</v>
      </c>
      <c r="E2038" s="55" t="s">
        <v>1700</v>
      </c>
      <c r="F2038" s="53" t="s">
        <v>1710</v>
      </c>
      <c r="G2038" s="376"/>
      <c r="H2038" s="54" t="s">
        <v>44</v>
      </c>
      <c r="I2038" s="373"/>
      <c r="J2038" s="389"/>
      <c r="K2038" s="53"/>
      <c r="L2038" s="51">
        <v>24200</v>
      </c>
      <c r="M2038" s="51">
        <v>24200</v>
      </c>
      <c r="N2038" s="51">
        <v>24200</v>
      </c>
      <c r="O2038" s="51">
        <v>24200</v>
      </c>
      <c r="P2038" s="51">
        <v>24200</v>
      </c>
      <c r="Q2038" s="51">
        <v>24200</v>
      </c>
      <c r="R2038" s="51">
        <v>24200</v>
      </c>
      <c r="S2038" s="51">
        <v>24200</v>
      </c>
      <c r="T2038" s="51">
        <v>24200</v>
      </c>
    </row>
    <row r="2039" spans="1:20" s="10" customFormat="1" ht="65.099999999999994" customHeight="1" x14ac:dyDescent="0.3">
      <c r="A2039" s="13">
        <v>1984</v>
      </c>
      <c r="B2039" s="376"/>
      <c r="C2039" s="55" t="s">
        <v>1076</v>
      </c>
      <c r="D2039" s="56" t="s">
        <v>570</v>
      </c>
      <c r="E2039" s="55" t="s">
        <v>1700</v>
      </c>
      <c r="F2039" s="53" t="s">
        <v>1711</v>
      </c>
      <c r="G2039" s="376"/>
      <c r="H2039" s="54" t="s">
        <v>44</v>
      </c>
      <c r="I2039" s="373"/>
      <c r="J2039" s="389"/>
      <c r="K2039" s="53"/>
      <c r="L2039" s="51">
        <v>29090</v>
      </c>
      <c r="M2039" s="51">
        <v>29090</v>
      </c>
      <c r="N2039" s="51">
        <v>29090</v>
      </c>
      <c r="O2039" s="51">
        <v>29090</v>
      </c>
      <c r="P2039" s="51">
        <v>29090</v>
      </c>
      <c r="Q2039" s="51">
        <v>29090</v>
      </c>
      <c r="R2039" s="51">
        <v>29090</v>
      </c>
      <c r="S2039" s="51">
        <v>29090</v>
      </c>
      <c r="T2039" s="51">
        <v>29090</v>
      </c>
    </row>
    <row r="2040" spans="1:20" s="10" customFormat="1" ht="65.099999999999994" customHeight="1" x14ac:dyDescent="0.3">
      <c r="A2040" s="13">
        <v>1985</v>
      </c>
      <c r="B2040" s="376"/>
      <c r="C2040" s="55" t="s">
        <v>1076</v>
      </c>
      <c r="D2040" s="56" t="s">
        <v>570</v>
      </c>
      <c r="E2040" s="55" t="s">
        <v>1700</v>
      </c>
      <c r="F2040" s="53" t="s">
        <v>1712</v>
      </c>
      <c r="G2040" s="376"/>
      <c r="H2040" s="54" t="s">
        <v>44</v>
      </c>
      <c r="I2040" s="373"/>
      <c r="J2040" s="389"/>
      <c r="K2040" s="53"/>
      <c r="L2040" s="51">
        <v>25740</v>
      </c>
      <c r="M2040" s="51">
        <v>25740</v>
      </c>
      <c r="N2040" s="51">
        <v>25740</v>
      </c>
      <c r="O2040" s="51">
        <v>25740</v>
      </c>
      <c r="P2040" s="51">
        <v>25740</v>
      </c>
      <c r="Q2040" s="51">
        <v>25740</v>
      </c>
      <c r="R2040" s="51">
        <v>25740</v>
      </c>
      <c r="S2040" s="51">
        <v>25740</v>
      </c>
      <c r="T2040" s="51">
        <v>25740</v>
      </c>
    </row>
    <row r="2041" spans="1:20" s="10" customFormat="1" ht="65.099999999999994" customHeight="1" x14ac:dyDescent="0.3">
      <c r="A2041" s="13">
        <v>1986</v>
      </c>
      <c r="B2041" s="376"/>
      <c r="C2041" s="55" t="s">
        <v>1076</v>
      </c>
      <c r="D2041" s="56" t="s">
        <v>570</v>
      </c>
      <c r="E2041" s="55" t="s">
        <v>1700</v>
      </c>
      <c r="F2041" s="53" t="s">
        <v>1713</v>
      </c>
      <c r="G2041" s="376"/>
      <c r="H2041" s="54" t="s">
        <v>44</v>
      </c>
      <c r="I2041" s="373"/>
      <c r="J2041" s="389"/>
      <c r="K2041" s="53"/>
      <c r="L2041" s="51">
        <v>30730</v>
      </c>
      <c r="M2041" s="51">
        <v>30730</v>
      </c>
      <c r="N2041" s="51">
        <v>30730</v>
      </c>
      <c r="O2041" s="51">
        <v>30730</v>
      </c>
      <c r="P2041" s="51">
        <v>30730</v>
      </c>
      <c r="Q2041" s="51">
        <v>30730</v>
      </c>
      <c r="R2041" s="51">
        <v>30730</v>
      </c>
      <c r="S2041" s="51">
        <v>30730</v>
      </c>
      <c r="T2041" s="51">
        <v>30730</v>
      </c>
    </row>
    <row r="2042" spans="1:20" s="10" customFormat="1" ht="65.099999999999994" customHeight="1" x14ac:dyDescent="0.3">
      <c r="A2042" s="13">
        <v>1987</v>
      </c>
      <c r="B2042" s="376"/>
      <c r="C2042" s="55" t="s">
        <v>1076</v>
      </c>
      <c r="D2042" s="56" t="s">
        <v>570</v>
      </c>
      <c r="E2042" s="55" t="s">
        <v>1700</v>
      </c>
      <c r="F2042" s="53" t="s">
        <v>1714</v>
      </c>
      <c r="G2042" s="376"/>
      <c r="H2042" s="54" t="s">
        <v>44</v>
      </c>
      <c r="I2042" s="373"/>
      <c r="J2042" s="389"/>
      <c r="K2042" s="53"/>
      <c r="L2042" s="51">
        <v>36980</v>
      </c>
      <c r="M2042" s="51">
        <v>36980</v>
      </c>
      <c r="N2042" s="51">
        <v>36980</v>
      </c>
      <c r="O2042" s="51">
        <v>36980</v>
      </c>
      <c r="P2042" s="51">
        <v>36980</v>
      </c>
      <c r="Q2042" s="51">
        <v>36980</v>
      </c>
      <c r="R2042" s="51">
        <v>36980</v>
      </c>
      <c r="S2042" s="51">
        <v>36980</v>
      </c>
      <c r="T2042" s="51">
        <v>36980</v>
      </c>
    </row>
    <row r="2043" spans="1:20" s="10" customFormat="1" ht="65.099999999999994" customHeight="1" x14ac:dyDescent="0.3">
      <c r="A2043" s="13">
        <v>1988</v>
      </c>
      <c r="B2043" s="376"/>
      <c r="C2043" s="55" t="s">
        <v>1076</v>
      </c>
      <c r="D2043" s="56" t="s">
        <v>570</v>
      </c>
      <c r="E2043" s="55" t="s">
        <v>1700</v>
      </c>
      <c r="F2043" s="53" t="s">
        <v>1715</v>
      </c>
      <c r="G2043" s="376"/>
      <c r="H2043" s="54" t="s">
        <v>44</v>
      </c>
      <c r="I2043" s="373"/>
      <c r="J2043" s="389"/>
      <c r="K2043" s="53"/>
      <c r="L2043" s="51">
        <v>45140</v>
      </c>
      <c r="M2043" s="51">
        <v>45140</v>
      </c>
      <c r="N2043" s="51">
        <v>45140</v>
      </c>
      <c r="O2043" s="51">
        <v>45140</v>
      </c>
      <c r="P2043" s="51">
        <v>45140</v>
      </c>
      <c r="Q2043" s="51">
        <v>45140</v>
      </c>
      <c r="R2043" s="51">
        <v>45140</v>
      </c>
      <c r="S2043" s="51">
        <v>45140</v>
      </c>
      <c r="T2043" s="51">
        <v>45140</v>
      </c>
    </row>
    <row r="2044" spans="1:20" s="10" customFormat="1" ht="65.099999999999994" customHeight="1" x14ac:dyDescent="0.3">
      <c r="A2044" s="13">
        <v>1989</v>
      </c>
      <c r="B2044" s="376"/>
      <c r="C2044" s="55" t="s">
        <v>1076</v>
      </c>
      <c r="D2044" s="56" t="s">
        <v>570</v>
      </c>
      <c r="E2044" s="55" t="s">
        <v>1700</v>
      </c>
      <c r="F2044" s="53" t="s">
        <v>1716</v>
      </c>
      <c r="G2044" s="376"/>
      <c r="H2044" s="54" t="s">
        <v>44</v>
      </c>
      <c r="I2044" s="373"/>
      <c r="J2044" s="389"/>
      <c r="K2044" s="53"/>
      <c r="L2044" s="51">
        <v>53380</v>
      </c>
      <c r="M2044" s="51">
        <v>53380</v>
      </c>
      <c r="N2044" s="51">
        <v>53380</v>
      </c>
      <c r="O2044" s="51">
        <v>53380</v>
      </c>
      <c r="P2044" s="51">
        <v>53380</v>
      </c>
      <c r="Q2044" s="51">
        <v>53380</v>
      </c>
      <c r="R2044" s="51">
        <v>53380</v>
      </c>
      <c r="S2044" s="51">
        <v>53380</v>
      </c>
      <c r="T2044" s="51">
        <v>53380</v>
      </c>
    </row>
    <row r="2045" spans="1:20" s="10" customFormat="1" ht="65.099999999999994" customHeight="1" x14ac:dyDescent="0.3">
      <c r="A2045" s="13">
        <v>1990</v>
      </c>
      <c r="B2045" s="376"/>
      <c r="C2045" s="55" t="s">
        <v>1076</v>
      </c>
      <c r="D2045" s="56" t="s">
        <v>570</v>
      </c>
      <c r="E2045" s="55" t="s">
        <v>1700</v>
      </c>
      <c r="F2045" s="53" t="s">
        <v>1717</v>
      </c>
      <c r="G2045" s="376"/>
      <c r="H2045" s="54" t="s">
        <v>44</v>
      </c>
      <c r="I2045" s="373"/>
      <c r="J2045" s="389"/>
      <c r="K2045" s="53"/>
      <c r="L2045" s="51">
        <v>39970</v>
      </c>
      <c r="M2045" s="51">
        <v>39970</v>
      </c>
      <c r="N2045" s="51">
        <v>39970</v>
      </c>
      <c r="O2045" s="51">
        <v>39970</v>
      </c>
      <c r="P2045" s="51">
        <v>39970</v>
      </c>
      <c r="Q2045" s="51">
        <v>39970</v>
      </c>
      <c r="R2045" s="51">
        <v>39970</v>
      </c>
      <c r="S2045" s="51">
        <v>39970</v>
      </c>
      <c r="T2045" s="51">
        <v>39970</v>
      </c>
    </row>
    <row r="2046" spans="1:20" s="10" customFormat="1" ht="65.099999999999994" customHeight="1" x14ac:dyDescent="0.3">
      <c r="A2046" s="13">
        <v>1991</v>
      </c>
      <c r="B2046" s="376"/>
      <c r="C2046" s="55" t="s">
        <v>1076</v>
      </c>
      <c r="D2046" s="56" t="s">
        <v>570</v>
      </c>
      <c r="E2046" s="55" t="s">
        <v>1700</v>
      </c>
      <c r="F2046" s="53" t="s">
        <v>1718</v>
      </c>
      <c r="G2046" s="376"/>
      <c r="H2046" s="54" t="s">
        <v>44</v>
      </c>
      <c r="I2046" s="373"/>
      <c r="J2046" s="389"/>
      <c r="K2046" s="53"/>
      <c r="L2046" s="51">
        <v>49130</v>
      </c>
      <c r="M2046" s="51">
        <v>49130</v>
      </c>
      <c r="N2046" s="51">
        <v>49130</v>
      </c>
      <c r="O2046" s="51">
        <v>49130</v>
      </c>
      <c r="P2046" s="51">
        <v>49130</v>
      </c>
      <c r="Q2046" s="51">
        <v>49130</v>
      </c>
      <c r="R2046" s="51">
        <v>49130</v>
      </c>
      <c r="S2046" s="51">
        <v>49130</v>
      </c>
      <c r="T2046" s="51">
        <v>49130</v>
      </c>
    </row>
    <row r="2047" spans="1:20" s="10" customFormat="1" ht="65.099999999999994" customHeight="1" x14ac:dyDescent="0.3">
      <c r="A2047" s="13">
        <v>1992</v>
      </c>
      <c r="B2047" s="376"/>
      <c r="C2047" s="55" t="s">
        <v>1076</v>
      </c>
      <c r="D2047" s="56" t="s">
        <v>570</v>
      </c>
      <c r="E2047" s="55" t="s">
        <v>1700</v>
      </c>
      <c r="F2047" s="53" t="s">
        <v>1719</v>
      </c>
      <c r="G2047" s="376"/>
      <c r="H2047" s="54" t="s">
        <v>44</v>
      </c>
      <c r="I2047" s="373"/>
      <c r="J2047" s="389"/>
      <c r="K2047" s="53"/>
      <c r="L2047" s="51">
        <v>59550</v>
      </c>
      <c r="M2047" s="51">
        <v>59550</v>
      </c>
      <c r="N2047" s="51">
        <v>59550</v>
      </c>
      <c r="O2047" s="51">
        <v>59550</v>
      </c>
      <c r="P2047" s="51">
        <v>59550</v>
      </c>
      <c r="Q2047" s="51">
        <v>59550</v>
      </c>
      <c r="R2047" s="51">
        <v>59550</v>
      </c>
      <c r="S2047" s="51">
        <v>59550</v>
      </c>
      <c r="T2047" s="51">
        <v>59550</v>
      </c>
    </row>
    <row r="2048" spans="1:20" s="10" customFormat="1" ht="65.099999999999994" customHeight="1" x14ac:dyDescent="0.3">
      <c r="A2048" s="13">
        <v>1993</v>
      </c>
      <c r="B2048" s="376"/>
      <c r="C2048" s="55" t="s">
        <v>1076</v>
      </c>
      <c r="D2048" s="56" t="s">
        <v>570</v>
      </c>
      <c r="E2048" s="55" t="s">
        <v>1700</v>
      </c>
      <c r="F2048" s="53" t="s">
        <v>1720</v>
      </c>
      <c r="G2048" s="376"/>
      <c r="H2048" s="54" t="s">
        <v>44</v>
      </c>
      <c r="I2048" s="373"/>
      <c r="J2048" s="389"/>
      <c r="K2048" s="53"/>
      <c r="L2048" s="51">
        <v>70970</v>
      </c>
      <c r="M2048" s="51">
        <v>70970</v>
      </c>
      <c r="N2048" s="51">
        <v>70970</v>
      </c>
      <c r="O2048" s="51">
        <v>70970</v>
      </c>
      <c r="P2048" s="51">
        <v>70970</v>
      </c>
      <c r="Q2048" s="51">
        <v>70970</v>
      </c>
      <c r="R2048" s="51">
        <v>70970</v>
      </c>
      <c r="S2048" s="51">
        <v>70970</v>
      </c>
      <c r="T2048" s="51">
        <v>70970</v>
      </c>
    </row>
    <row r="2049" spans="1:20" s="10" customFormat="1" ht="65.099999999999994" customHeight="1" x14ac:dyDescent="0.3">
      <c r="A2049" s="13">
        <v>1994</v>
      </c>
      <c r="B2049" s="376"/>
      <c r="C2049" s="55" t="s">
        <v>1076</v>
      </c>
      <c r="D2049" s="56" t="s">
        <v>570</v>
      </c>
      <c r="E2049" s="55" t="s">
        <v>1700</v>
      </c>
      <c r="F2049" s="53" t="s">
        <v>1721</v>
      </c>
      <c r="G2049" s="376"/>
      <c r="H2049" s="54" t="s">
        <v>44</v>
      </c>
      <c r="I2049" s="373"/>
      <c r="J2049" s="389"/>
      <c r="K2049" s="53"/>
      <c r="L2049" s="51">
        <v>85020</v>
      </c>
      <c r="M2049" s="51">
        <v>85020</v>
      </c>
      <c r="N2049" s="51">
        <v>85020</v>
      </c>
      <c r="O2049" s="51">
        <v>85020</v>
      </c>
      <c r="P2049" s="51">
        <v>85020</v>
      </c>
      <c r="Q2049" s="51">
        <v>85020</v>
      </c>
      <c r="R2049" s="51">
        <v>85020</v>
      </c>
      <c r="S2049" s="51">
        <v>85020</v>
      </c>
      <c r="T2049" s="51">
        <v>85020</v>
      </c>
    </row>
    <row r="2050" spans="1:20" s="10" customFormat="1" ht="65.099999999999994" customHeight="1" x14ac:dyDescent="0.3">
      <c r="A2050" s="13">
        <v>1995</v>
      </c>
      <c r="B2050" s="376"/>
      <c r="C2050" s="55" t="s">
        <v>1076</v>
      </c>
      <c r="D2050" s="56" t="s">
        <v>570</v>
      </c>
      <c r="E2050" s="55" t="s">
        <v>1700</v>
      </c>
      <c r="F2050" s="53" t="s">
        <v>1722</v>
      </c>
      <c r="G2050" s="376"/>
      <c r="H2050" s="54" t="s">
        <v>44</v>
      </c>
      <c r="I2050" s="373"/>
      <c r="J2050" s="389"/>
      <c r="K2050" s="53"/>
      <c r="L2050" s="51">
        <v>56830</v>
      </c>
      <c r="M2050" s="51">
        <v>56830</v>
      </c>
      <c r="N2050" s="51">
        <v>56830</v>
      </c>
      <c r="O2050" s="51">
        <v>56830</v>
      </c>
      <c r="P2050" s="51">
        <v>56830</v>
      </c>
      <c r="Q2050" s="51">
        <v>56830</v>
      </c>
      <c r="R2050" s="51">
        <v>56830</v>
      </c>
      <c r="S2050" s="51">
        <v>56830</v>
      </c>
      <c r="T2050" s="51">
        <v>56830</v>
      </c>
    </row>
    <row r="2051" spans="1:20" s="10" customFormat="1" ht="65.099999999999994" customHeight="1" x14ac:dyDescent="0.3">
      <c r="A2051" s="13">
        <v>1996</v>
      </c>
      <c r="B2051" s="376"/>
      <c r="C2051" s="55" t="s">
        <v>1076</v>
      </c>
      <c r="D2051" s="56" t="s">
        <v>570</v>
      </c>
      <c r="E2051" s="55" t="s">
        <v>1700</v>
      </c>
      <c r="F2051" s="53" t="s">
        <v>1723</v>
      </c>
      <c r="G2051" s="376"/>
      <c r="H2051" s="54" t="s">
        <v>44</v>
      </c>
      <c r="I2051" s="373"/>
      <c r="J2051" s="389"/>
      <c r="K2051" s="53"/>
      <c r="L2051" s="51">
        <v>70060</v>
      </c>
      <c r="M2051" s="51">
        <v>70060</v>
      </c>
      <c r="N2051" s="51">
        <v>70060</v>
      </c>
      <c r="O2051" s="51">
        <v>70060</v>
      </c>
      <c r="P2051" s="51">
        <v>70060</v>
      </c>
      <c r="Q2051" s="51">
        <v>70060</v>
      </c>
      <c r="R2051" s="51">
        <v>70060</v>
      </c>
      <c r="S2051" s="51">
        <v>70060</v>
      </c>
      <c r="T2051" s="51">
        <v>70060</v>
      </c>
    </row>
    <row r="2052" spans="1:20" s="10" customFormat="1" ht="65.099999999999994" customHeight="1" x14ac:dyDescent="0.3">
      <c r="A2052" s="13">
        <v>1997</v>
      </c>
      <c r="B2052" s="376"/>
      <c r="C2052" s="55" t="s">
        <v>1076</v>
      </c>
      <c r="D2052" s="56" t="s">
        <v>570</v>
      </c>
      <c r="E2052" s="55" t="s">
        <v>1700</v>
      </c>
      <c r="F2052" s="53" t="s">
        <v>1724</v>
      </c>
      <c r="G2052" s="376"/>
      <c r="H2052" s="54" t="s">
        <v>44</v>
      </c>
      <c r="I2052" s="373"/>
      <c r="J2052" s="389"/>
      <c r="K2052" s="53"/>
      <c r="L2052" s="51">
        <v>84470</v>
      </c>
      <c r="M2052" s="51">
        <v>84470</v>
      </c>
      <c r="N2052" s="51">
        <v>84470</v>
      </c>
      <c r="O2052" s="51">
        <v>84470</v>
      </c>
      <c r="P2052" s="51">
        <v>84470</v>
      </c>
      <c r="Q2052" s="51">
        <v>84470</v>
      </c>
      <c r="R2052" s="51">
        <v>84470</v>
      </c>
      <c r="S2052" s="51">
        <v>84470</v>
      </c>
      <c r="T2052" s="51">
        <v>84470</v>
      </c>
    </row>
    <row r="2053" spans="1:20" s="10" customFormat="1" ht="65.099999999999994" customHeight="1" x14ac:dyDescent="0.3">
      <c r="A2053" s="13">
        <v>1998</v>
      </c>
      <c r="B2053" s="376"/>
      <c r="C2053" s="55" t="s">
        <v>1076</v>
      </c>
      <c r="D2053" s="56" t="s">
        <v>570</v>
      </c>
      <c r="E2053" s="55" t="s">
        <v>1700</v>
      </c>
      <c r="F2053" s="53" t="s">
        <v>1725</v>
      </c>
      <c r="G2053" s="376"/>
      <c r="H2053" s="54" t="s">
        <v>44</v>
      </c>
      <c r="I2053" s="373"/>
      <c r="J2053" s="389"/>
      <c r="K2053" s="53"/>
      <c r="L2053" s="51">
        <v>100790</v>
      </c>
      <c r="M2053" s="51">
        <v>100790</v>
      </c>
      <c r="N2053" s="51">
        <v>100790</v>
      </c>
      <c r="O2053" s="51">
        <v>100790</v>
      </c>
      <c r="P2053" s="51">
        <v>100790</v>
      </c>
      <c r="Q2053" s="51">
        <v>100790</v>
      </c>
      <c r="R2053" s="51">
        <v>100790</v>
      </c>
      <c r="S2053" s="51">
        <v>100790</v>
      </c>
      <c r="T2053" s="51">
        <v>100790</v>
      </c>
    </row>
    <row r="2054" spans="1:20" s="10" customFormat="1" ht="65.099999999999994" customHeight="1" x14ac:dyDescent="0.3">
      <c r="A2054" s="13">
        <v>1999</v>
      </c>
      <c r="B2054" s="376"/>
      <c r="C2054" s="55" t="s">
        <v>1076</v>
      </c>
      <c r="D2054" s="56" t="s">
        <v>570</v>
      </c>
      <c r="E2054" s="55" t="s">
        <v>1700</v>
      </c>
      <c r="F2054" s="53" t="s">
        <v>1726</v>
      </c>
      <c r="G2054" s="376"/>
      <c r="H2054" s="54" t="s">
        <v>44</v>
      </c>
      <c r="I2054" s="373"/>
      <c r="J2054" s="389"/>
      <c r="K2054" s="53"/>
      <c r="L2054" s="51">
        <v>120360</v>
      </c>
      <c r="M2054" s="51">
        <v>120360</v>
      </c>
      <c r="N2054" s="51">
        <v>120360</v>
      </c>
      <c r="O2054" s="51">
        <v>120360</v>
      </c>
      <c r="P2054" s="51">
        <v>120360</v>
      </c>
      <c r="Q2054" s="51">
        <v>120360</v>
      </c>
      <c r="R2054" s="51">
        <v>120360</v>
      </c>
      <c r="S2054" s="51">
        <v>120360</v>
      </c>
      <c r="T2054" s="51">
        <v>120360</v>
      </c>
    </row>
    <row r="2055" spans="1:20" s="10" customFormat="1" ht="65.099999999999994" customHeight="1" x14ac:dyDescent="0.3">
      <c r="A2055" s="13">
        <v>2000</v>
      </c>
      <c r="B2055" s="376"/>
      <c r="C2055" s="55" t="s">
        <v>1076</v>
      </c>
      <c r="D2055" s="56" t="s">
        <v>570</v>
      </c>
      <c r="E2055" s="55" t="s">
        <v>1700</v>
      </c>
      <c r="F2055" s="53" t="s">
        <v>1727</v>
      </c>
      <c r="G2055" s="376"/>
      <c r="H2055" s="54" t="s">
        <v>44</v>
      </c>
      <c r="I2055" s="373"/>
      <c r="J2055" s="389"/>
      <c r="K2055" s="53"/>
      <c r="L2055" s="51">
        <v>89730</v>
      </c>
      <c r="M2055" s="51">
        <v>89730</v>
      </c>
      <c r="N2055" s="51">
        <v>89730</v>
      </c>
      <c r="O2055" s="51">
        <v>89730</v>
      </c>
      <c r="P2055" s="51">
        <v>89730</v>
      </c>
      <c r="Q2055" s="51">
        <v>89730</v>
      </c>
      <c r="R2055" s="51">
        <v>89730</v>
      </c>
      <c r="S2055" s="51">
        <v>89730</v>
      </c>
      <c r="T2055" s="51">
        <v>89730</v>
      </c>
    </row>
    <row r="2056" spans="1:20" s="10" customFormat="1" ht="65.099999999999994" customHeight="1" x14ac:dyDescent="0.3">
      <c r="A2056" s="13">
        <v>2001</v>
      </c>
      <c r="B2056" s="376"/>
      <c r="C2056" s="55" t="s">
        <v>1076</v>
      </c>
      <c r="D2056" s="56" t="s">
        <v>570</v>
      </c>
      <c r="E2056" s="55" t="s">
        <v>1700</v>
      </c>
      <c r="F2056" s="53" t="s">
        <v>1728</v>
      </c>
      <c r="G2056" s="376"/>
      <c r="H2056" s="54" t="s">
        <v>44</v>
      </c>
      <c r="I2056" s="373"/>
      <c r="J2056" s="389"/>
      <c r="K2056" s="53"/>
      <c r="L2056" s="51">
        <v>99430</v>
      </c>
      <c r="M2056" s="51">
        <v>99430</v>
      </c>
      <c r="N2056" s="51">
        <v>99430</v>
      </c>
      <c r="O2056" s="51">
        <v>99430</v>
      </c>
      <c r="P2056" s="51">
        <v>99430</v>
      </c>
      <c r="Q2056" s="51">
        <v>99430</v>
      </c>
      <c r="R2056" s="51">
        <v>99430</v>
      </c>
      <c r="S2056" s="51">
        <v>99430</v>
      </c>
      <c r="T2056" s="51">
        <v>99430</v>
      </c>
    </row>
    <row r="2057" spans="1:20" s="10" customFormat="1" ht="65.099999999999994" customHeight="1" x14ac:dyDescent="0.3">
      <c r="A2057" s="13">
        <v>2002</v>
      </c>
      <c r="B2057" s="376"/>
      <c r="C2057" s="55" t="s">
        <v>1076</v>
      </c>
      <c r="D2057" s="56" t="s">
        <v>570</v>
      </c>
      <c r="E2057" s="55" t="s">
        <v>1700</v>
      </c>
      <c r="F2057" s="53" t="s">
        <v>1729</v>
      </c>
      <c r="G2057" s="376"/>
      <c r="H2057" s="54" t="s">
        <v>44</v>
      </c>
      <c r="I2057" s="373"/>
      <c r="J2057" s="389"/>
      <c r="K2057" s="53"/>
      <c r="L2057" s="51">
        <v>120180</v>
      </c>
      <c r="M2057" s="51">
        <v>120180</v>
      </c>
      <c r="N2057" s="51">
        <v>120180</v>
      </c>
      <c r="O2057" s="51">
        <v>120180</v>
      </c>
      <c r="P2057" s="51">
        <v>120180</v>
      </c>
      <c r="Q2057" s="51">
        <v>120180</v>
      </c>
      <c r="R2057" s="51">
        <v>120180</v>
      </c>
      <c r="S2057" s="51">
        <v>120180</v>
      </c>
      <c r="T2057" s="51">
        <v>120180</v>
      </c>
    </row>
    <row r="2058" spans="1:20" s="10" customFormat="1" ht="65.099999999999994" customHeight="1" x14ac:dyDescent="0.3">
      <c r="A2058" s="13">
        <v>2003</v>
      </c>
      <c r="B2058" s="376"/>
      <c r="C2058" s="55" t="s">
        <v>1076</v>
      </c>
      <c r="D2058" s="56" t="s">
        <v>570</v>
      </c>
      <c r="E2058" s="55" t="s">
        <v>1700</v>
      </c>
      <c r="F2058" s="53" t="s">
        <v>1730</v>
      </c>
      <c r="G2058" s="376"/>
      <c r="H2058" s="54" t="s">
        <v>44</v>
      </c>
      <c r="I2058" s="373"/>
      <c r="J2058" s="389"/>
      <c r="K2058" s="53"/>
      <c r="L2058" s="51">
        <v>144290</v>
      </c>
      <c r="M2058" s="51">
        <v>144290</v>
      </c>
      <c r="N2058" s="51">
        <v>144290</v>
      </c>
      <c r="O2058" s="51">
        <v>144290</v>
      </c>
      <c r="P2058" s="51">
        <v>144290</v>
      </c>
      <c r="Q2058" s="51">
        <v>144290</v>
      </c>
      <c r="R2058" s="51">
        <v>144290</v>
      </c>
      <c r="S2058" s="51">
        <v>144290</v>
      </c>
      <c r="T2058" s="51">
        <v>144290</v>
      </c>
    </row>
    <row r="2059" spans="1:20" s="10" customFormat="1" ht="65.099999999999994" customHeight="1" x14ac:dyDescent="0.3">
      <c r="A2059" s="13">
        <v>2004</v>
      </c>
      <c r="B2059" s="376"/>
      <c r="C2059" s="55" t="s">
        <v>1076</v>
      </c>
      <c r="D2059" s="56" t="s">
        <v>570</v>
      </c>
      <c r="E2059" s="55" t="s">
        <v>1700</v>
      </c>
      <c r="F2059" s="53" t="s">
        <v>1731</v>
      </c>
      <c r="G2059" s="376"/>
      <c r="H2059" s="54" t="s">
        <v>44</v>
      </c>
      <c r="I2059" s="373"/>
      <c r="J2059" s="389"/>
      <c r="K2059" s="53"/>
      <c r="L2059" s="51">
        <v>172750</v>
      </c>
      <c r="M2059" s="51">
        <v>172750</v>
      </c>
      <c r="N2059" s="51">
        <v>172750</v>
      </c>
      <c r="O2059" s="51">
        <v>172750</v>
      </c>
      <c r="P2059" s="51">
        <v>172750</v>
      </c>
      <c r="Q2059" s="51">
        <v>172750</v>
      </c>
      <c r="R2059" s="51">
        <v>172750</v>
      </c>
      <c r="S2059" s="51">
        <v>172750</v>
      </c>
      <c r="T2059" s="51">
        <v>172750</v>
      </c>
    </row>
    <row r="2060" spans="1:20" s="10" customFormat="1" ht="65.099999999999994" customHeight="1" x14ac:dyDescent="0.3">
      <c r="A2060" s="13">
        <v>2005</v>
      </c>
      <c r="B2060" s="376"/>
      <c r="C2060" s="55" t="s">
        <v>1076</v>
      </c>
      <c r="D2060" s="56" t="s">
        <v>570</v>
      </c>
      <c r="E2060" s="55" t="s">
        <v>1700</v>
      </c>
      <c r="F2060" s="53" t="s">
        <v>1732</v>
      </c>
      <c r="G2060" s="376"/>
      <c r="H2060" s="54" t="s">
        <v>44</v>
      </c>
      <c r="I2060" s="373"/>
      <c r="J2060" s="389"/>
      <c r="K2060" s="53"/>
      <c r="L2060" s="51">
        <v>96980</v>
      </c>
      <c r="M2060" s="51">
        <v>96980</v>
      </c>
      <c r="N2060" s="51">
        <v>96980</v>
      </c>
      <c r="O2060" s="51">
        <v>96980</v>
      </c>
      <c r="P2060" s="51">
        <v>96980</v>
      </c>
      <c r="Q2060" s="51">
        <v>96980</v>
      </c>
      <c r="R2060" s="51">
        <v>96980</v>
      </c>
      <c r="S2060" s="51">
        <v>96980</v>
      </c>
      <c r="T2060" s="51">
        <v>96980</v>
      </c>
    </row>
    <row r="2061" spans="1:20" s="10" customFormat="1" ht="65.099999999999994" customHeight="1" x14ac:dyDescent="0.3">
      <c r="A2061" s="13">
        <v>2006</v>
      </c>
      <c r="B2061" s="376"/>
      <c r="C2061" s="55" t="s">
        <v>1076</v>
      </c>
      <c r="D2061" s="56" t="s">
        <v>570</v>
      </c>
      <c r="E2061" s="55" t="s">
        <v>1700</v>
      </c>
      <c r="F2061" s="53" t="s">
        <v>1733</v>
      </c>
      <c r="G2061" s="376"/>
      <c r="H2061" s="54" t="s">
        <v>44</v>
      </c>
      <c r="I2061" s="373"/>
      <c r="J2061" s="389"/>
      <c r="K2061" s="53"/>
      <c r="L2061" s="51">
        <v>120460</v>
      </c>
      <c r="M2061" s="51">
        <v>120460</v>
      </c>
      <c r="N2061" s="51">
        <v>120460</v>
      </c>
      <c r="O2061" s="51">
        <v>120460</v>
      </c>
      <c r="P2061" s="51">
        <v>120460</v>
      </c>
      <c r="Q2061" s="51">
        <v>120460</v>
      </c>
      <c r="R2061" s="51">
        <v>120460</v>
      </c>
      <c r="S2061" s="51">
        <v>120460</v>
      </c>
      <c r="T2061" s="51">
        <v>120460</v>
      </c>
    </row>
    <row r="2062" spans="1:20" s="10" customFormat="1" ht="65.099999999999994" customHeight="1" x14ac:dyDescent="0.3">
      <c r="A2062" s="13">
        <v>2007</v>
      </c>
      <c r="B2062" s="376"/>
      <c r="C2062" s="55" t="s">
        <v>1076</v>
      </c>
      <c r="D2062" s="56" t="s">
        <v>570</v>
      </c>
      <c r="E2062" s="55" t="s">
        <v>1700</v>
      </c>
      <c r="F2062" s="53" t="s">
        <v>1734</v>
      </c>
      <c r="G2062" s="376"/>
      <c r="H2062" s="54" t="s">
        <v>44</v>
      </c>
      <c r="I2062" s="373"/>
      <c r="J2062" s="389"/>
      <c r="K2062" s="53"/>
      <c r="L2062" s="51">
        <v>150640</v>
      </c>
      <c r="M2062" s="51">
        <v>150640</v>
      </c>
      <c r="N2062" s="51">
        <v>150640</v>
      </c>
      <c r="O2062" s="51">
        <v>150640</v>
      </c>
      <c r="P2062" s="51">
        <v>150640</v>
      </c>
      <c r="Q2062" s="51">
        <v>150640</v>
      </c>
      <c r="R2062" s="51">
        <v>150640</v>
      </c>
      <c r="S2062" s="51">
        <v>150640</v>
      </c>
      <c r="T2062" s="51">
        <v>150640</v>
      </c>
    </row>
    <row r="2063" spans="1:20" s="10" customFormat="1" ht="65.099999999999994" customHeight="1" x14ac:dyDescent="0.3">
      <c r="A2063" s="13">
        <v>2008</v>
      </c>
      <c r="B2063" s="376"/>
      <c r="C2063" s="55" t="s">
        <v>1076</v>
      </c>
      <c r="D2063" s="56" t="s">
        <v>570</v>
      </c>
      <c r="E2063" s="55" t="s">
        <v>1700</v>
      </c>
      <c r="F2063" s="53" t="s">
        <v>1735</v>
      </c>
      <c r="G2063" s="376"/>
      <c r="H2063" s="54" t="s">
        <v>44</v>
      </c>
      <c r="I2063" s="373"/>
      <c r="J2063" s="389"/>
      <c r="K2063" s="53"/>
      <c r="L2063" s="51">
        <v>180000</v>
      </c>
      <c r="M2063" s="51">
        <v>180000</v>
      </c>
      <c r="N2063" s="51">
        <v>180000</v>
      </c>
      <c r="O2063" s="51">
        <v>180000</v>
      </c>
      <c r="P2063" s="51">
        <v>180000</v>
      </c>
      <c r="Q2063" s="51">
        <v>180000</v>
      </c>
      <c r="R2063" s="51">
        <v>180000</v>
      </c>
      <c r="S2063" s="51">
        <v>180000</v>
      </c>
      <c r="T2063" s="51">
        <v>180000</v>
      </c>
    </row>
    <row r="2064" spans="1:20" s="10" customFormat="1" ht="65.099999999999994" customHeight="1" x14ac:dyDescent="0.3">
      <c r="A2064" s="13">
        <v>2009</v>
      </c>
      <c r="B2064" s="376"/>
      <c r="C2064" s="55" t="s">
        <v>1076</v>
      </c>
      <c r="D2064" s="56" t="s">
        <v>570</v>
      </c>
      <c r="E2064" s="55" t="s">
        <v>1700</v>
      </c>
      <c r="F2064" s="53" t="s">
        <v>1736</v>
      </c>
      <c r="G2064" s="376"/>
      <c r="H2064" s="54" t="s">
        <v>44</v>
      </c>
      <c r="I2064" s="373"/>
      <c r="J2064" s="389"/>
      <c r="K2064" s="53"/>
      <c r="L2064" s="51">
        <v>217350</v>
      </c>
      <c r="M2064" s="51">
        <v>217350</v>
      </c>
      <c r="N2064" s="51">
        <v>217350</v>
      </c>
      <c r="O2064" s="51">
        <v>217350</v>
      </c>
      <c r="P2064" s="51">
        <v>217350</v>
      </c>
      <c r="Q2064" s="51">
        <v>217350</v>
      </c>
      <c r="R2064" s="51">
        <v>217350</v>
      </c>
      <c r="S2064" s="51">
        <v>217350</v>
      </c>
      <c r="T2064" s="51">
        <v>217350</v>
      </c>
    </row>
    <row r="2065" spans="1:20" s="10" customFormat="1" ht="65.099999999999994" customHeight="1" x14ac:dyDescent="0.3">
      <c r="A2065" s="13">
        <v>2010</v>
      </c>
      <c r="B2065" s="376"/>
      <c r="C2065" s="55" t="s">
        <v>1076</v>
      </c>
      <c r="D2065" s="56" t="s">
        <v>570</v>
      </c>
      <c r="E2065" s="55" t="s">
        <v>1700</v>
      </c>
      <c r="F2065" s="53" t="s">
        <v>1737</v>
      </c>
      <c r="G2065" s="376"/>
      <c r="H2065" s="54" t="s">
        <v>44</v>
      </c>
      <c r="I2065" s="373"/>
      <c r="J2065" s="389"/>
      <c r="K2065" s="53"/>
      <c r="L2065" s="51">
        <v>261580</v>
      </c>
      <c r="M2065" s="51">
        <v>261580</v>
      </c>
      <c r="N2065" s="51">
        <v>261580</v>
      </c>
      <c r="O2065" s="51">
        <v>261580</v>
      </c>
      <c r="P2065" s="51">
        <v>261580</v>
      </c>
      <c r="Q2065" s="51">
        <v>261580</v>
      </c>
      <c r="R2065" s="51">
        <v>261580</v>
      </c>
      <c r="S2065" s="51">
        <v>261580</v>
      </c>
      <c r="T2065" s="51">
        <v>261580</v>
      </c>
    </row>
    <row r="2066" spans="1:20" s="10" customFormat="1" ht="65.099999999999994" customHeight="1" x14ac:dyDescent="0.3">
      <c r="A2066" s="13">
        <v>2011</v>
      </c>
      <c r="B2066" s="376"/>
      <c r="C2066" s="55" t="s">
        <v>1076</v>
      </c>
      <c r="D2066" s="56" t="s">
        <v>570</v>
      </c>
      <c r="E2066" s="55" t="s">
        <v>1700</v>
      </c>
      <c r="F2066" s="53" t="s">
        <v>1738</v>
      </c>
      <c r="G2066" s="376"/>
      <c r="H2066" s="54" t="s">
        <v>44</v>
      </c>
      <c r="I2066" s="373"/>
      <c r="J2066" s="389"/>
      <c r="K2066" s="53"/>
      <c r="L2066" s="51">
        <v>125440</v>
      </c>
      <c r="M2066" s="51">
        <v>125440</v>
      </c>
      <c r="N2066" s="51">
        <v>125440</v>
      </c>
      <c r="O2066" s="51">
        <v>125440</v>
      </c>
      <c r="P2066" s="51">
        <v>125440</v>
      </c>
      <c r="Q2066" s="51">
        <v>125440</v>
      </c>
      <c r="R2066" s="51">
        <v>125440</v>
      </c>
      <c r="S2066" s="51">
        <v>125440</v>
      </c>
      <c r="T2066" s="51">
        <v>125440</v>
      </c>
    </row>
    <row r="2067" spans="1:20" s="10" customFormat="1" ht="65.099999999999994" customHeight="1" x14ac:dyDescent="0.3">
      <c r="A2067" s="13">
        <v>2012</v>
      </c>
      <c r="B2067" s="376"/>
      <c r="C2067" s="55" t="s">
        <v>1076</v>
      </c>
      <c r="D2067" s="56" t="s">
        <v>570</v>
      </c>
      <c r="E2067" s="55" t="s">
        <v>1700</v>
      </c>
      <c r="F2067" s="53" t="s">
        <v>1739</v>
      </c>
      <c r="G2067" s="376"/>
      <c r="H2067" s="54" t="s">
        <v>44</v>
      </c>
      <c r="I2067" s="373"/>
      <c r="J2067" s="389"/>
      <c r="K2067" s="53"/>
      <c r="L2067" s="51">
        <v>155530</v>
      </c>
      <c r="M2067" s="51">
        <v>155530</v>
      </c>
      <c r="N2067" s="51">
        <v>155530</v>
      </c>
      <c r="O2067" s="51">
        <v>155530</v>
      </c>
      <c r="P2067" s="51">
        <v>155530</v>
      </c>
      <c r="Q2067" s="51">
        <v>155530</v>
      </c>
      <c r="R2067" s="51">
        <v>155530</v>
      </c>
      <c r="S2067" s="51">
        <v>155530</v>
      </c>
      <c r="T2067" s="51">
        <v>155530</v>
      </c>
    </row>
    <row r="2068" spans="1:20" s="10" customFormat="1" ht="65.099999999999994" customHeight="1" x14ac:dyDescent="0.3">
      <c r="A2068" s="13">
        <v>2013</v>
      </c>
      <c r="B2068" s="376"/>
      <c r="C2068" s="55" t="s">
        <v>1076</v>
      </c>
      <c r="D2068" s="56" t="s">
        <v>570</v>
      </c>
      <c r="E2068" s="55" t="s">
        <v>1700</v>
      </c>
      <c r="F2068" s="53" t="s">
        <v>1740</v>
      </c>
      <c r="G2068" s="376"/>
      <c r="H2068" s="54" t="s">
        <v>44</v>
      </c>
      <c r="I2068" s="373"/>
      <c r="J2068" s="389"/>
      <c r="K2068" s="53"/>
      <c r="L2068" s="51">
        <v>190150</v>
      </c>
      <c r="M2068" s="51">
        <v>190150</v>
      </c>
      <c r="N2068" s="51">
        <v>190150</v>
      </c>
      <c r="O2068" s="51">
        <v>190150</v>
      </c>
      <c r="P2068" s="51">
        <v>190150</v>
      </c>
      <c r="Q2068" s="51">
        <v>190150</v>
      </c>
      <c r="R2068" s="51">
        <v>190150</v>
      </c>
      <c r="S2068" s="51">
        <v>190150</v>
      </c>
      <c r="T2068" s="51">
        <v>190150</v>
      </c>
    </row>
    <row r="2069" spans="1:20" s="10" customFormat="1" ht="65.099999999999994" customHeight="1" x14ac:dyDescent="0.3">
      <c r="A2069" s="13">
        <v>2014</v>
      </c>
      <c r="B2069" s="376"/>
      <c r="C2069" s="55" t="s">
        <v>1076</v>
      </c>
      <c r="D2069" s="56" t="s">
        <v>570</v>
      </c>
      <c r="E2069" s="55" t="s">
        <v>1700</v>
      </c>
      <c r="F2069" s="53" t="s">
        <v>1741</v>
      </c>
      <c r="G2069" s="376"/>
      <c r="H2069" s="54" t="s">
        <v>44</v>
      </c>
      <c r="I2069" s="373"/>
      <c r="J2069" s="389"/>
      <c r="K2069" s="53"/>
      <c r="L2069" s="51">
        <v>231760</v>
      </c>
      <c r="M2069" s="51">
        <v>231760</v>
      </c>
      <c r="N2069" s="51">
        <v>231760</v>
      </c>
      <c r="O2069" s="51">
        <v>231760</v>
      </c>
      <c r="P2069" s="51">
        <v>231760</v>
      </c>
      <c r="Q2069" s="51">
        <v>231760</v>
      </c>
      <c r="R2069" s="51">
        <v>231760</v>
      </c>
      <c r="S2069" s="51">
        <v>231760</v>
      </c>
      <c r="T2069" s="51">
        <v>231760</v>
      </c>
    </row>
    <row r="2070" spans="1:20" s="10" customFormat="1" ht="65.099999999999994" customHeight="1" x14ac:dyDescent="0.3">
      <c r="A2070" s="13">
        <v>2015</v>
      </c>
      <c r="B2070" s="376"/>
      <c r="C2070" s="55" t="s">
        <v>1076</v>
      </c>
      <c r="D2070" s="56" t="s">
        <v>570</v>
      </c>
      <c r="E2070" s="55" t="s">
        <v>1700</v>
      </c>
      <c r="F2070" s="53" t="s">
        <v>1742</v>
      </c>
      <c r="G2070" s="376"/>
      <c r="H2070" s="54" t="s">
        <v>44</v>
      </c>
      <c r="I2070" s="373"/>
      <c r="J2070" s="389"/>
      <c r="K2070" s="53"/>
      <c r="L2070" s="51">
        <v>281150</v>
      </c>
      <c r="M2070" s="51">
        <v>281150</v>
      </c>
      <c r="N2070" s="51">
        <v>281150</v>
      </c>
      <c r="O2070" s="51">
        <v>281150</v>
      </c>
      <c r="P2070" s="51">
        <v>281150</v>
      </c>
      <c r="Q2070" s="51">
        <v>281150</v>
      </c>
      <c r="R2070" s="51">
        <v>281150</v>
      </c>
      <c r="S2070" s="51">
        <v>281150</v>
      </c>
      <c r="T2070" s="51">
        <v>281150</v>
      </c>
    </row>
    <row r="2071" spans="1:20" s="10" customFormat="1" ht="65.099999999999994" customHeight="1" x14ac:dyDescent="0.3">
      <c r="A2071" s="13">
        <v>2016</v>
      </c>
      <c r="B2071" s="376"/>
      <c r="C2071" s="55" t="s">
        <v>1076</v>
      </c>
      <c r="D2071" s="56" t="s">
        <v>570</v>
      </c>
      <c r="E2071" s="55" t="s">
        <v>1700</v>
      </c>
      <c r="F2071" s="53" t="s">
        <v>1743</v>
      </c>
      <c r="G2071" s="376"/>
      <c r="H2071" s="54" t="s">
        <v>44</v>
      </c>
      <c r="I2071" s="373"/>
      <c r="J2071" s="389"/>
      <c r="K2071" s="53"/>
      <c r="L2071" s="51">
        <v>335260</v>
      </c>
      <c r="M2071" s="51">
        <v>335260</v>
      </c>
      <c r="N2071" s="51">
        <v>335260</v>
      </c>
      <c r="O2071" s="51">
        <v>335260</v>
      </c>
      <c r="P2071" s="51">
        <v>335260</v>
      </c>
      <c r="Q2071" s="51">
        <v>335260</v>
      </c>
      <c r="R2071" s="51">
        <v>335260</v>
      </c>
      <c r="S2071" s="51">
        <v>335260</v>
      </c>
      <c r="T2071" s="51">
        <v>335260</v>
      </c>
    </row>
    <row r="2072" spans="1:20" s="10" customFormat="1" ht="65.099999999999994" customHeight="1" x14ac:dyDescent="0.3">
      <c r="A2072" s="13">
        <v>2017</v>
      </c>
      <c r="B2072" s="376"/>
      <c r="C2072" s="55" t="s">
        <v>1076</v>
      </c>
      <c r="D2072" s="56" t="s">
        <v>570</v>
      </c>
      <c r="E2072" s="55" t="s">
        <v>1700</v>
      </c>
      <c r="F2072" s="53" t="s">
        <v>1744</v>
      </c>
      <c r="G2072" s="376"/>
      <c r="H2072" s="54" t="s">
        <v>44</v>
      </c>
      <c r="I2072" s="373"/>
      <c r="J2072" s="389"/>
      <c r="K2072" s="53"/>
      <c r="L2072" s="51">
        <v>157440</v>
      </c>
      <c r="M2072" s="51">
        <v>157440</v>
      </c>
      <c r="N2072" s="51">
        <v>157440</v>
      </c>
      <c r="O2072" s="51">
        <v>157440</v>
      </c>
      <c r="P2072" s="51">
        <v>157440</v>
      </c>
      <c r="Q2072" s="51">
        <v>157440</v>
      </c>
      <c r="R2072" s="51">
        <v>157440</v>
      </c>
      <c r="S2072" s="51">
        <v>157440</v>
      </c>
      <c r="T2072" s="51">
        <v>157440</v>
      </c>
    </row>
    <row r="2073" spans="1:20" s="10" customFormat="1" ht="65.099999999999994" customHeight="1" x14ac:dyDescent="0.3">
      <c r="A2073" s="13">
        <v>2018</v>
      </c>
      <c r="B2073" s="376"/>
      <c r="C2073" s="55" t="s">
        <v>1076</v>
      </c>
      <c r="D2073" s="56" t="s">
        <v>570</v>
      </c>
      <c r="E2073" s="55" t="s">
        <v>1700</v>
      </c>
      <c r="F2073" s="53" t="s">
        <v>1745</v>
      </c>
      <c r="G2073" s="376"/>
      <c r="H2073" s="54" t="s">
        <v>44</v>
      </c>
      <c r="I2073" s="373"/>
      <c r="J2073" s="389"/>
      <c r="K2073" s="53"/>
      <c r="L2073" s="51">
        <v>193690</v>
      </c>
      <c r="M2073" s="51">
        <v>193690</v>
      </c>
      <c r="N2073" s="51">
        <v>193690</v>
      </c>
      <c r="O2073" s="51">
        <v>193690</v>
      </c>
      <c r="P2073" s="51">
        <v>193690</v>
      </c>
      <c r="Q2073" s="51">
        <v>193690</v>
      </c>
      <c r="R2073" s="51">
        <v>193690</v>
      </c>
      <c r="S2073" s="51">
        <v>193690</v>
      </c>
      <c r="T2073" s="51">
        <v>193690</v>
      </c>
    </row>
    <row r="2074" spans="1:20" s="10" customFormat="1" ht="65.099999999999994" customHeight="1" x14ac:dyDescent="0.3">
      <c r="A2074" s="13">
        <v>2019</v>
      </c>
      <c r="B2074" s="376"/>
      <c r="C2074" s="55" t="s">
        <v>1076</v>
      </c>
      <c r="D2074" s="56" t="s">
        <v>570</v>
      </c>
      <c r="E2074" s="55" t="s">
        <v>1700</v>
      </c>
      <c r="F2074" s="53" t="s">
        <v>1746</v>
      </c>
      <c r="G2074" s="376"/>
      <c r="H2074" s="54" t="s">
        <v>44</v>
      </c>
      <c r="I2074" s="373"/>
      <c r="J2074" s="389"/>
      <c r="K2074" s="53"/>
      <c r="L2074" s="51">
        <v>237380</v>
      </c>
      <c r="M2074" s="51">
        <v>237380</v>
      </c>
      <c r="N2074" s="51">
        <v>237380</v>
      </c>
      <c r="O2074" s="51">
        <v>237380</v>
      </c>
      <c r="P2074" s="51">
        <v>237380</v>
      </c>
      <c r="Q2074" s="51">
        <v>237380</v>
      </c>
      <c r="R2074" s="51">
        <v>237380</v>
      </c>
      <c r="S2074" s="51">
        <v>237380</v>
      </c>
      <c r="T2074" s="51">
        <v>237380</v>
      </c>
    </row>
    <row r="2075" spans="1:20" s="10" customFormat="1" ht="65.099999999999994" customHeight="1" x14ac:dyDescent="0.3">
      <c r="A2075" s="13">
        <v>2020</v>
      </c>
      <c r="B2075" s="376"/>
      <c r="C2075" s="55" t="s">
        <v>1076</v>
      </c>
      <c r="D2075" s="56" t="s">
        <v>570</v>
      </c>
      <c r="E2075" s="55" t="s">
        <v>1700</v>
      </c>
      <c r="F2075" s="53" t="s">
        <v>1747</v>
      </c>
      <c r="G2075" s="376"/>
      <c r="H2075" s="54" t="s">
        <v>44</v>
      </c>
      <c r="I2075" s="373"/>
      <c r="J2075" s="389"/>
      <c r="K2075" s="53"/>
      <c r="L2075" s="51">
        <v>287500</v>
      </c>
      <c r="M2075" s="51">
        <v>287500</v>
      </c>
      <c r="N2075" s="51">
        <v>287500</v>
      </c>
      <c r="O2075" s="51">
        <v>287500</v>
      </c>
      <c r="P2075" s="51">
        <v>287500</v>
      </c>
      <c r="Q2075" s="51">
        <v>287500</v>
      </c>
      <c r="R2075" s="51">
        <v>287500</v>
      </c>
      <c r="S2075" s="51">
        <v>287500</v>
      </c>
      <c r="T2075" s="51">
        <v>287500</v>
      </c>
    </row>
    <row r="2076" spans="1:20" s="10" customFormat="1" ht="65.099999999999994" customHeight="1" x14ac:dyDescent="0.3">
      <c r="A2076" s="13">
        <v>2021</v>
      </c>
      <c r="B2076" s="376"/>
      <c r="C2076" s="55" t="s">
        <v>1076</v>
      </c>
      <c r="D2076" s="56" t="s">
        <v>570</v>
      </c>
      <c r="E2076" s="55" t="s">
        <v>1700</v>
      </c>
      <c r="F2076" s="53" t="s">
        <v>1748</v>
      </c>
      <c r="G2076" s="376"/>
      <c r="H2076" s="54" t="s">
        <v>44</v>
      </c>
      <c r="I2076" s="373"/>
      <c r="J2076" s="389"/>
      <c r="K2076" s="53"/>
      <c r="L2076" s="51">
        <v>348590</v>
      </c>
      <c r="M2076" s="51">
        <v>348590</v>
      </c>
      <c r="N2076" s="51">
        <v>348590</v>
      </c>
      <c r="O2076" s="51">
        <v>348590</v>
      </c>
      <c r="P2076" s="51">
        <v>348590</v>
      </c>
      <c r="Q2076" s="51">
        <v>348590</v>
      </c>
      <c r="R2076" s="51">
        <v>348590</v>
      </c>
      <c r="S2076" s="51">
        <v>348590</v>
      </c>
      <c r="T2076" s="51">
        <v>348590</v>
      </c>
    </row>
    <row r="2077" spans="1:20" s="10" customFormat="1" ht="65.099999999999994" customHeight="1" x14ac:dyDescent="0.3">
      <c r="A2077" s="13">
        <v>2022</v>
      </c>
      <c r="B2077" s="376"/>
      <c r="C2077" s="55" t="s">
        <v>1076</v>
      </c>
      <c r="D2077" s="56" t="s">
        <v>570</v>
      </c>
      <c r="E2077" s="55" t="s">
        <v>1700</v>
      </c>
      <c r="F2077" s="53" t="s">
        <v>1749</v>
      </c>
      <c r="G2077" s="376"/>
      <c r="H2077" s="54" t="s">
        <v>44</v>
      </c>
      <c r="I2077" s="373"/>
      <c r="J2077" s="389"/>
      <c r="K2077" s="53"/>
      <c r="L2077" s="51">
        <v>419280</v>
      </c>
      <c r="M2077" s="51">
        <v>419280</v>
      </c>
      <c r="N2077" s="51">
        <v>419280</v>
      </c>
      <c r="O2077" s="51">
        <v>419280</v>
      </c>
      <c r="P2077" s="51">
        <v>419280</v>
      </c>
      <c r="Q2077" s="51">
        <v>419280</v>
      </c>
      <c r="R2077" s="51">
        <v>419280</v>
      </c>
      <c r="S2077" s="51">
        <v>419280</v>
      </c>
      <c r="T2077" s="51">
        <v>419280</v>
      </c>
    </row>
    <row r="2078" spans="1:20" s="10" customFormat="1" ht="65.099999999999994" customHeight="1" x14ac:dyDescent="0.3">
      <c r="A2078" s="13">
        <v>2023</v>
      </c>
      <c r="B2078" s="376"/>
      <c r="C2078" s="55" t="s">
        <v>1076</v>
      </c>
      <c r="D2078" s="56" t="s">
        <v>570</v>
      </c>
      <c r="E2078" s="55" t="s">
        <v>1700</v>
      </c>
      <c r="F2078" s="53" t="s">
        <v>1750</v>
      </c>
      <c r="G2078" s="376"/>
      <c r="H2078" s="54" t="s">
        <v>44</v>
      </c>
      <c r="I2078" s="373"/>
      <c r="J2078" s="389"/>
      <c r="K2078" s="53"/>
      <c r="L2078" s="51">
        <v>206290</v>
      </c>
      <c r="M2078" s="51">
        <v>206290</v>
      </c>
      <c r="N2078" s="51">
        <v>206290</v>
      </c>
      <c r="O2078" s="51">
        <v>206290</v>
      </c>
      <c r="P2078" s="51">
        <v>206290</v>
      </c>
      <c r="Q2078" s="51">
        <v>206290</v>
      </c>
      <c r="R2078" s="51">
        <v>206290</v>
      </c>
      <c r="S2078" s="51">
        <v>206290</v>
      </c>
      <c r="T2078" s="51">
        <v>206290</v>
      </c>
    </row>
    <row r="2079" spans="1:20" s="10" customFormat="1" ht="65.099999999999994" customHeight="1" x14ac:dyDescent="0.3">
      <c r="A2079" s="13">
        <v>2024</v>
      </c>
      <c r="B2079" s="376"/>
      <c r="C2079" s="55" t="s">
        <v>1076</v>
      </c>
      <c r="D2079" s="56" t="s">
        <v>570</v>
      </c>
      <c r="E2079" s="55" t="s">
        <v>1700</v>
      </c>
      <c r="F2079" s="53" t="s">
        <v>1751</v>
      </c>
      <c r="G2079" s="376"/>
      <c r="H2079" s="54" t="s">
        <v>44</v>
      </c>
      <c r="I2079" s="373"/>
      <c r="J2079" s="389"/>
      <c r="K2079" s="53"/>
      <c r="L2079" s="51">
        <v>254330</v>
      </c>
      <c r="M2079" s="51">
        <v>254330</v>
      </c>
      <c r="N2079" s="51">
        <v>254330</v>
      </c>
      <c r="O2079" s="51">
        <v>254330</v>
      </c>
      <c r="P2079" s="51">
        <v>254330</v>
      </c>
      <c r="Q2079" s="51">
        <v>254330</v>
      </c>
      <c r="R2079" s="51">
        <v>254330</v>
      </c>
      <c r="S2079" s="51">
        <v>254330</v>
      </c>
      <c r="T2079" s="51">
        <v>254330</v>
      </c>
    </row>
    <row r="2080" spans="1:20" s="10" customFormat="1" ht="65.099999999999994" customHeight="1" x14ac:dyDescent="0.3">
      <c r="A2080" s="13">
        <v>2025</v>
      </c>
      <c r="B2080" s="376"/>
      <c r="C2080" s="55" t="s">
        <v>1076</v>
      </c>
      <c r="D2080" s="56" t="s">
        <v>570</v>
      </c>
      <c r="E2080" s="55" t="s">
        <v>1700</v>
      </c>
      <c r="F2080" s="53" t="s">
        <v>1752</v>
      </c>
      <c r="G2080" s="376"/>
      <c r="H2080" s="54" t="s">
        <v>44</v>
      </c>
      <c r="I2080" s="373"/>
      <c r="J2080" s="389"/>
      <c r="K2080" s="53"/>
      <c r="L2080" s="51">
        <v>311970</v>
      </c>
      <c r="M2080" s="51">
        <v>311970</v>
      </c>
      <c r="N2080" s="51">
        <v>311970</v>
      </c>
      <c r="O2080" s="51">
        <v>311970</v>
      </c>
      <c r="P2080" s="51">
        <v>311970</v>
      </c>
      <c r="Q2080" s="51">
        <v>311970</v>
      </c>
      <c r="R2080" s="51">
        <v>311970</v>
      </c>
      <c r="S2080" s="51">
        <v>311970</v>
      </c>
      <c r="T2080" s="51">
        <v>311970</v>
      </c>
    </row>
    <row r="2081" spans="1:20" s="10" customFormat="1" ht="65.099999999999994" customHeight="1" x14ac:dyDescent="0.3">
      <c r="A2081" s="13">
        <v>2026</v>
      </c>
      <c r="B2081" s="376"/>
      <c r="C2081" s="55" t="s">
        <v>1076</v>
      </c>
      <c r="D2081" s="56" t="s">
        <v>570</v>
      </c>
      <c r="E2081" s="55" t="s">
        <v>1700</v>
      </c>
      <c r="F2081" s="53" t="s">
        <v>1753</v>
      </c>
      <c r="G2081" s="376"/>
      <c r="H2081" s="54" t="s">
        <v>44</v>
      </c>
      <c r="I2081" s="373"/>
      <c r="J2081" s="389"/>
      <c r="K2081" s="53"/>
      <c r="L2081" s="51">
        <v>375140</v>
      </c>
      <c r="M2081" s="51">
        <v>375140</v>
      </c>
      <c r="N2081" s="51">
        <v>375140</v>
      </c>
      <c r="O2081" s="51">
        <v>375140</v>
      </c>
      <c r="P2081" s="51">
        <v>375140</v>
      </c>
      <c r="Q2081" s="51">
        <v>375140</v>
      </c>
      <c r="R2081" s="51">
        <v>375140</v>
      </c>
      <c r="S2081" s="51">
        <v>375140</v>
      </c>
      <c r="T2081" s="51">
        <v>375140</v>
      </c>
    </row>
    <row r="2082" spans="1:20" s="10" customFormat="1" ht="65.099999999999994" customHeight="1" x14ac:dyDescent="0.3">
      <c r="A2082" s="13">
        <v>2027</v>
      </c>
      <c r="B2082" s="376"/>
      <c r="C2082" s="55" t="s">
        <v>1076</v>
      </c>
      <c r="D2082" s="56" t="s">
        <v>570</v>
      </c>
      <c r="E2082" s="55" t="s">
        <v>1700</v>
      </c>
      <c r="F2082" s="53" t="s">
        <v>1754</v>
      </c>
      <c r="G2082" s="376"/>
      <c r="H2082" s="54" t="s">
        <v>44</v>
      </c>
      <c r="I2082" s="373"/>
      <c r="J2082" s="389"/>
      <c r="K2082" s="53"/>
      <c r="L2082" s="51">
        <v>460980</v>
      </c>
      <c r="M2082" s="51">
        <v>460980</v>
      </c>
      <c r="N2082" s="51">
        <v>460980</v>
      </c>
      <c r="O2082" s="51">
        <v>460980</v>
      </c>
      <c r="P2082" s="51">
        <v>460980</v>
      </c>
      <c r="Q2082" s="51">
        <v>460980</v>
      </c>
      <c r="R2082" s="51">
        <v>460980</v>
      </c>
      <c r="S2082" s="51">
        <v>460980</v>
      </c>
      <c r="T2082" s="51">
        <v>460980</v>
      </c>
    </row>
    <row r="2083" spans="1:20" s="10" customFormat="1" ht="65.099999999999994" customHeight="1" x14ac:dyDescent="0.3">
      <c r="A2083" s="13">
        <v>2028</v>
      </c>
      <c r="B2083" s="376"/>
      <c r="C2083" s="55" t="s">
        <v>1076</v>
      </c>
      <c r="D2083" s="56" t="s">
        <v>570</v>
      </c>
      <c r="E2083" s="55" t="s">
        <v>1700</v>
      </c>
      <c r="F2083" s="53" t="s">
        <v>1755</v>
      </c>
      <c r="G2083" s="376"/>
      <c r="H2083" s="54" t="s">
        <v>44</v>
      </c>
      <c r="I2083" s="373"/>
      <c r="J2083" s="389"/>
      <c r="K2083" s="53"/>
      <c r="L2083" s="51">
        <v>549980</v>
      </c>
      <c r="M2083" s="51">
        <v>549980</v>
      </c>
      <c r="N2083" s="51">
        <v>549980</v>
      </c>
      <c r="O2083" s="51">
        <v>549980</v>
      </c>
      <c r="P2083" s="51">
        <v>549980</v>
      </c>
      <c r="Q2083" s="51">
        <v>549980</v>
      </c>
      <c r="R2083" s="51">
        <v>549980</v>
      </c>
      <c r="S2083" s="51">
        <v>549980</v>
      </c>
      <c r="T2083" s="51">
        <v>549980</v>
      </c>
    </row>
    <row r="2084" spans="1:20" s="10" customFormat="1" ht="65.099999999999994" customHeight="1" x14ac:dyDescent="0.3">
      <c r="A2084" s="13">
        <v>2029</v>
      </c>
      <c r="B2084" s="376"/>
      <c r="C2084" s="55" t="s">
        <v>1076</v>
      </c>
      <c r="D2084" s="56" t="s">
        <v>570</v>
      </c>
      <c r="E2084" s="55" t="s">
        <v>1700</v>
      </c>
      <c r="F2084" s="53" t="s">
        <v>1756</v>
      </c>
      <c r="G2084" s="376"/>
      <c r="H2084" s="54" t="s">
        <v>44</v>
      </c>
      <c r="I2084" s="373"/>
      <c r="J2084" s="389"/>
      <c r="K2084" s="53"/>
      <c r="L2084" s="51">
        <v>257770</v>
      </c>
      <c r="M2084" s="51">
        <v>257770</v>
      </c>
      <c r="N2084" s="51">
        <v>257770</v>
      </c>
      <c r="O2084" s="51">
        <v>257770</v>
      </c>
      <c r="P2084" s="51">
        <v>257770</v>
      </c>
      <c r="Q2084" s="51">
        <v>257770</v>
      </c>
      <c r="R2084" s="51">
        <v>257770</v>
      </c>
      <c r="S2084" s="51">
        <v>257770</v>
      </c>
      <c r="T2084" s="51">
        <v>257770</v>
      </c>
    </row>
    <row r="2085" spans="1:20" s="10" customFormat="1" ht="65.099999999999994" customHeight="1" x14ac:dyDescent="0.3">
      <c r="A2085" s="13">
        <v>2030</v>
      </c>
      <c r="B2085" s="376"/>
      <c r="C2085" s="55" t="s">
        <v>1076</v>
      </c>
      <c r="D2085" s="56" t="s">
        <v>570</v>
      </c>
      <c r="E2085" s="55" t="s">
        <v>1700</v>
      </c>
      <c r="F2085" s="53" t="s">
        <v>1757</v>
      </c>
      <c r="G2085" s="376"/>
      <c r="H2085" s="54" t="s">
        <v>44</v>
      </c>
      <c r="I2085" s="373"/>
      <c r="J2085" s="389"/>
      <c r="K2085" s="53"/>
      <c r="L2085" s="51">
        <v>320220</v>
      </c>
      <c r="M2085" s="51">
        <v>320220</v>
      </c>
      <c r="N2085" s="51">
        <v>320220</v>
      </c>
      <c r="O2085" s="51">
        <v>320220</v>
      </c>
      <c r="P2085" s="51">
        <v>320220</v>
      </c>
      <c r="Q2085" s="51">
        <v>320220</v>
      </c>
      <c r="R2085" s="51">
        <v>320220</v>
      </c>
      <c r="S2085" s="51">
        <v>320220</v>
      </c>
      <c r="T2085" s="51">
        <v>320220</v>
      </c>
    </row>
    <row r="2086" spans="1:20" s="10" customFormat="1" ht="65.099999999999994" customHeight="1" x14ac:dyDescent="0.3">
      <c r="A2086" s="13">
        <v>2031</v>
      </c>
      <c r="B2086" s="376"/>
      <c r="C2086" s="55" t="s">
        <v>1076</v>
      </c>
      <c r="D2086" s="56" t="s">
        <v>570</v>
      </c>
      <c r="E2086" s="55" t="s">
        <v>1700</v>
      </c>
      <c r="F2086" s="53" t="s">
        <v>1758</v>
      </c>
      <c r="G2086" s="376"/>
      <c r="H2086" s="54" t="s">
        <v>44</v>
      </c>
      <c r="I2086" s="373"/>
      <c r="J2086" s="389"/>
      <c r="K2086" s="53"/>
      <c r="L2086" s="51">
        <v>392730</v>
      </c>
      <c r="M2086" s="51">
        <v>392730</v>
      </c>
      <c r="N2086" s="51">
        <v>392730</v>
      </c>
      <c r="O2086" s="51">
        <v>392730</v>
      </c>
      <c r="P2086" s="51">
        <v>392730</v>
      </c>
      <c r="Q2086" s="51">
        <v>392730</v>
      </c>
      <c r="R2086" s="51">
        <v>392730</v>
      </c>
      <c r="S2086" s="51">
        <v>392730</v>
      </c>
      <c r="T2086" s="51">
        <v>392730</v>
      </c>
    </row>
    <row r="2087" spans="1:20" s="10" customFormat="1" ht="65.099999999999994" customHeight="1" x14ac:dyDescent="0.3">
      <c r="A2087" s="13">
        <v>2032</v>
      </c>
      <c r="B2087" s="376"/>
      <c r="C2087" s="55" t="s">
        <v>1076</v>
      </c>
      <c r="D2087" s="56" t="s">
        <v>570</v>
      </c>
      <c r="E2087" s="55" t="s">
        <v>1700</v>
      </c>
      <c r="F2087" s="53" t="s">
        <v>1759</v>
      </c>
      <c r="G2087" s="376"/>
      <c r="H2087" s="54" t="s">
        <v>44</v>
      </c>
      <c r="I2087" s="373"/>
      <c r="J2087" s="389"/>
      <c r="K2087" s="53"/>
      <c r="L2087" s="51">
        <v>478290</v>
      </c>
      <c r="M2087" s="51">
        <v>478290</v>
      </c>
      <c r="N2087" s="51">
        <v>478290</v>
      </c>
      <c r="O2087" s="51">
        <v>478290</v>
      </c>
      <c r="P2087" s="51">
        <v>478290</v>
      </c>
      <c r="Q2087" s="51">
        <v>478290</v>
      </c>
      <c r="R2087" s="51">
        <v>478290</v>
      </c>
      <c r="S2087" s="51">
        <v>478290</v>
      </c>
      <c r="T2087" s="51">
        <v>478290</v>
      </c>
    </row>
    <row r="2088" spans="1:20" s="10" customFormat="1" ht="65.099999999999994" customHeight="1" x14ac:dyDescent="0.3">
      <c r="A2088" s="13">
        <v>2033</v>
      </c>
      <c r="B2088" s="376"/>
      <c r="C2088" s="55" t="s">
        <v>1076</v>
      </c>
      <c r="D2088" s="56" t="s">
        <v>570</v>
      </c>
      <c r="E2088" s="55" t="s">
        <v>1700</v>
      </c>
      <c r="F2088" s="53" t="s">
        <v>1760</v>
      </c>
      <c r="G2088" s="376"/>
      <c r="H2088" s="54" t="s">
        <v>44</v>
      </c>
      <c r="I2088" s="373"/>
      <c r="J2088" s="389"/>
      <c r="K2088" s="53"/>
      <c r="L2088" s="51">
        <v>579890</v>
      </c>
      <c r="M2088" s="51">
        <v>579890</v>
      </c>
      <c r="N2088" s="51">
        <v>579890</v>
      </c>
      <c r="O2088" s="51">
        <v>579890</v>
      </c>
      <c r="P2088" s="51">
        <v>579890</v>
      </c>
      <c r="Q2088" s="51">
        <v>579890</v>
      </c>
      <c r="R2088" s="51">
        <v>579890</v>
      </c>
      <c r="S2088" s="51">
        <v>579890</v>
      </c>
      <c r="T2088" s="51">
        <v>579890</v>
      </c>
    </row>
    <row r="2089" spans="1:20" s="10" customFormat="1" ht="65.099999999999994" customHeight="1" x14ac:dyDescent="0.3">
      <c r="A2089" s="13">
        <v>2034</v>
      </c>
      <c r="B2089" s="376"/>
      <c r="C2089" s="55" t="s">
        <v>1076</v>
      </c>
      <c r="D2089" s="56" t="s">
        <v>570</v>
      </c>
      <c r="E2089" s="55" t="s">
        <v>1700</v>
      </c>
      <c r="F2089" s="53" t="s">
        <v>1761</v>
      </c>
      <c r="G2089" s="376"/>
      <c r="H2089" s="54" t="s">
        <v>44</v>
      </c>
      <c r="I2089" s="373"/>
      <c r="J2089" s="389"/>
      <c r="K2089" s="53"/>
      <c r="L2089" s="51">
        <v>695360</v>
      </c>
      <c r="M2089" s="51">
        <v>695360</v>
      </c>
      <c r="N2089" s="51">
        <v>695360</v>
      </c>
      <c r="O2089" s="51">
        <v>695360</v>
      </c>
      <c r="P2089" s="51">
        <v>695360</v>
      </c>
      <c r="Q2089" s="51">
        <v>695360</v>
      </c>
      <c r="R2089" s="51">
        <v>695360</v>
      </c>
      <c r="S2089" s="51">
        <v>695360</v>
      </c>
      <c r="T2089" s="51">
        <v>695360</v>
      </c>
    </row>
    <row r="2090" spans="1:20" s="10" customFormat="1" ht="65.099999999999994" customHeight="1" x14ac:dyDescent="0.3">
      <c r="A2090" s="13">
        <v>2035</v>
      </c>
      <c r="B2090" s="376"/>
      <c r="C2090" s="55" t="s">
        <v>1076</v>
      </c>
      <c r="D2090" s="56" t="s">
        <v>570</v>
      </c>
      <c r="E2090" s="55" t="s">
        <v>1700</v>
      </c>
      <c r="F2090" s="53" t="s">
        <v>1762</v>
      </c>
      <c r="G2090" s="376"/>
      <c r="H2090" s="54" t="s">
        <v>44</v>
      </c>
      <c r="I2090" s="373"/>
      <c r="J2090" s="389"/>
      <c r="K2090" s="53"/>
      <c r="L2090" s="51">
        <v>320130</v>
      </c>
      <c r="M2090" s="51">
        <v>320130</v>
      </c>
      <c r="N2090" s="51">
        <v>320130</v>
      </c>
      <c r="O2090" s="51">
        <v>320130</v>
      </c>
      <c r="P2090" s="51">
        <v>320130</v>
      </c>
      <c r="Q2090" s="51">
        <v>320130</v>
      </c>
      <c r="R2090" s="51">
        <v>320130</v>
      </c>
      <c r="S2090" s="51">
        <v>320130</v>
      </c>
      <c r="T2090" s="51">
        <v>320130</v>
      </c>
    </row>
    <row r="2091" spans="1:20" s="10" customFormat="1" ht="65.099999999999994" customHeight="1" x14ac:dyDescent="0.3">
      <c r="A2091" s="13">
        <v>2036</v>
      </c>
      <c r="B2091" s="376"/>
      <c r="C2091" s="55" t="s">
        <v>1076</v>
      </c>
      <c r="D2091" s="56" t="s">
        <v>570</v>
      </c>
      <c r="E2091" s="55" t="s">
        <v>1700</v>
      </c>
      <c r="F2091" s="53" t="s">
        <v>1763</v>
      </c>
      <c r="G2091" s="376"/>
      <c r="H2091" s="54" t="s">
        <v>44</v>
      </c>
      <c r="I2091" s="373"/>
      <c r="J2091" s="389"/>
      <c r="K2091" s="53"/>
      <c r="L2091" s="51">
        <v>398890</v>
      </c>
      <c r="M2091" s="51">
        <v>398890</v>
      </c>
      <c r="N2091" s="51">
        <v>398890</v>
      </c>
      <c r="O2091" s="51">
        <v>398890</v>
      </c>
      <c r="P2091" s="51">
        <v>398890</v>
      </c>
      <c r="Q2091" s="51">
        <v>398890</v>
      </c>
      <c r="R2091" s="51">
        <v>398890</v>
      </c>
      <c r="S2091" s="51">
        <v>398890</v>
      </c>
      <c r="T2091" s="51">
        <v>398890</v>
      </c>
    </row>
    <row r="2092" spans="1:20" s="10" customFormat="1" ht="65.099999999999994" customHeight="1" x14ac:dyDescent="0.3">
      <c r="A2092" s="13">
        <v>2037</v>
      </c>
      <c r="B2092" s="376"/>
      <c r="C2092" s="55" t="s">
        <v>1076</v>
      </c>
      <c r="D2092" s="56" t="s">
        <v>570</v>
      </c>
      <c r="E2092" s="55" t="s">
        <v>1700</v>
      </c>
      <c r="F2092" s="53" t="s">
        <v>1764</v>
      </c>
      <c r="G2092" s="376"/>
      <c r="H2092" s="54" t="s">
        <v>44</v>
      </c>
      <c r="I2092" s="373"/>
      <c r="J2092" s="389"/>
      <c r="K2092" s="53"/>
      <c r="L2092" s="51">
        <v>492160</v>
      </c>
      <c r="M2092" s="51">
        <v>492160</v>
      </c>
      <c r="N2092" s="51">
        <v>492160</v>
      </c>
      <c r="O2092" s="51">
        <v>492160</v>
      </c>
      <c r="P2092" s="51">
        <v>492160</v>
      </c>
      <c r="Q2092" s="51">
        <v>492160</v>
      </c>
      <c r="R2092" s="51">
        <v>492160</v>
      </c>
      <c r="S2092" s="51">
        <v>492160</v>
      </c>
      <c r="T2092" s="51">
        <v>492160</v>
      </c>
    </row>
    <row r="2093" spans="1:20" s="10" customFormat="1" ht="65.099999999999994" customHeight="1" x14ac:dyDescent="0.3">
      <c r="A2093" s="13">
        <v>2038</v>
      </c>
      <c r="B2093" s="376"/>
      <c r="C2093" s="55" t="s">
        <v>1076</v>
      </c>
      <c r="D2093" s="56" t="s">
        <v>570</v>
      </c>
      <c r="E2093" s="55" t="s">
        <v>1700</v>
      </c>
      <c r="F2093" s="53" t="s">
        <v>1765</v>
      </c>
      <c r="G2093" s="376"/>
      <c r="H2093" s="54" t="s">
        <v>44</v>
      </c>
      <c r="I2093" s="373"/>
      <c r="J2093" s="389"/>
      <c r="K2093" s="53"/>
      <c r="L2093" s="51">
        <v>586050</v>
      </c>
      <c r="M2093" s="51">
        <v>586050</v>
      </c>
      <c r="N2093" s="51">
        <v>586050</v>
      </c>
      <c r="O2093" s="51">
        <v>586050</v>
      </c>
      <c r="P2093" s="51">
        <v>586050</v>
      </c>
      <c r="Q2093" s="51">
        <v>586050</v>
      </c>
      <c r="R2093" s="51">
        <v>586050</v>
      </c>
      <c r="S2093" s="51">
        <v>586050</v>
      </c>
      <c r="T2093" s="51">
        <v>586050</v>
      </c>
    </row>
    <row r="2094" spans="1:20" s="10" customFormat="1" ht="65.099999999999994" customHeight="1" x14ac:dyDescent="0.3">
      <c r="A2094" s="13">
        <v>2039</v>
      </c>
      <c r="B2094" s="376"/>
      <c r="C2094" s="55" t="s">
        <v>1076</v>
      </c>
      <c r="D2094" s="56" t="s">
        <v>570</v>
      </c>
      <c r="E2094" s="55" t="s">
        <v>1700</v>
      </c>
      <c r="F2094" s="53" t="s">
        <v>1766</v>
      </c>
      <c r="G2094" s="376"/>
      <c r="H2094" s="54" t="s">
        <v>44</v>
      </c>
      <c r="I2094" s="373"/>
      <c r="J2094" s="389"/>
      <c r="K2094" s="53"/>
      <c r="L2094" s="51">
        <v>725540</v>
      </c>
      <c r="M2094" s="51">
        <v>725540</v>
      </c>
      <c r="N2094" s="51">
        <v>725540</v>
      </c>
      <c r="O2094" s="51">
        <v>725540</v>
      </c>
      <c r="P2094" s="51">
        <v>725540</v>
      </c>
      <c r="Q2094" s="51">
        <v>725540</v>
      </c>
      <c r="R2094" s="51">
        <v>725540</v>
      </c>
      <c r="S2094" s="51">
        <v>725540</v>
      </c>
      <c r="T2094" s="51">
        <v>725540</v>
      </c>
    </row>
    <row r="2095" spans="1:20" s="10" customFormat="1" ht="65.099999999999994" customHeight="1" x14ac:dyDescent="0.3">
      <c r="A2095" s="13">
        <v>2040</v>
      </c>
      <c r="B2095" s="376"/>
      <c r="C2095" s="55" t="s">
        <v>1076</v>
      </c>
      <c r="D2095" s="56" t="s">
        <v>570</v>
      </c>
      <c r="E2095" s="55" t="s">
        <v>1700</v>
      </c>
      <c r="F2095" s="53" t="s">
        <v>1767</v>
      </c>
      <c r="G2095" s="376"/>
      <c r="H2095" s="54" t="s">
        <v>44</v>
      </c>
      <c r="I2095" s="373"/>
      <c r="J2095" s="389"/>
      <c r="K2095" s="53"/>
      <c r="L2095" s="51">
        <v>865120</v>
      </c>
      <c r="M2095" s="51">
        <v>865120</v>
      </c>
      <c r="N2095" s="51">
        <v>865120</v>
      </c>
      <c r="O2095" s="51">
        <v>865120</v>
      </c>
      <c r="P2095" s="51">
        <v>865120</v>
      </c>
      <c r="Q2095" s="51">
        <v>865120</v>
      </c>
      <c r="R2095" s="51">
        <v>865120</v>
      </c>
      <c r="S2095" s="51">
        <v>865120</v>
      </c>
      <c r="T2095" s="51">
        <v>865120</v>
      </c>
    </row>
    <row r="2096" spans="1:20" s="10" customFormat="1" ht="65.099999999999994" customHeight="1" x14ac:dyDescent="0.3">
      <c r="A2096" s="13">
        <v>2041</v>
      </c>
      <c r="B2096" s="376"/>
      <c r="C2096" s="55" t="s">
        <v>1076</v>
      </c>
      <c r="D2096" s="56" t="s">
        <v>570</v>
      </c>
      <c r="E2096" s="55" t="s">
        <v>1700</v>
      </c>
      <c r="F2096" s="53" t="s">
        <v>1768</v>
      </c>
      <c r="G2096" s="376"/>
      <c r="H2096" s="54" t="s">
        <v>44</v>
      </c>
      <c r="I2096" s="373"/>
      <c r="J2096" s="389"/>
      <c r="K2096" s="53"/>
      <c r="L2096" s="51">
        <v>401610</v>
      </c>
      <c r="M2096" s="51">
        <v>401610</v>
      </c>
      <c r="N2096" s="51">
        <v>401610</v>
      </c>
      <c r="O2096" s="51">
        <v>401610</v>
      </c>
      <c r="P2096" s="51">
        <v>401610</v>
      </c>
      <c r="Q2096" s="51">
        <v>401610</v>
      </c>
      <c r="R2096" s="51">
        <v>401610</v>
      </c>
      <c r="S2096" s="51">
        <v>401610</v>
      </c>
      <c r="T2096" s="51">
        <v>401610</v>
      </c>
    </row>
    <row r="2097" spans="1:20" s="10" customFormat="1" ht="65.099999999999994" customHeight="1" x14ac:dyDescent="0.3">
      <c r="A2097" s="13">
        <v>2042</v>
      </c>
      <c r="B2097" s="376"/>
      <c r="C2097" s="55" t="s">
        <v>1076</v>
      </c>
      <c r="D2097" s="56" t="s">
        <v>570</v>
      </c>
      <c r="E2097" s="55" t="s">
        <v>1700</v>
      </c>
      <c r="F2097" s="53" t="s">
        <v>1769</v>
      </c>
      <c r="G2097" s="376"/>
      <c r="H2097" s="54" t="s">
        <v>44</v>
      </c>
      <c r="I2097" s="373"/>
      <c r="J2097" s="389"/>
      <c r="K2097" s="53"/>
      <c r="L2097" s="51">
        <v>502310</v>
      </c>
      <c r="M2097" s="51">
        <v>502310</v>
      </c>
      <c r="N2097" s="51">
        <v>502310</v>
      </c>
      <c r="O2097" s="51">
        <v>502310</v>
      </c>
      <c r="P2097" s="51">
        <v>502310</v>
      </c>
      <c r="Q2097" s="51">
        <v>502310</v>
      </c>
      <c r="R2097" s="51">
        <v>502310</v>
      </c>
      <c r="S2097" s="51">
        <v>502310</v>
      </c>
      <c r="T2097" s="51">
        <v>502310</v>
      </c>
    </row>
    <row r="2098" spans="1:20" s="10" customFormat="1" ht="65.099999999999994" customHeight="1" x14ac:dyDescent="0.3">
      <c r="A2098" s="13">
        <v>2043</v>
      </c>
      <c r="B2098" s="376"/>
      <c r="C2098" s="55" t="s">
        <v>1076</v>
      </c>
      <c r="D2098" s="56" t="s">
        <v>570</v>
      </c>
      <c r="E2098" s="55" t="s">
        <v>1700</v>
      </c>
      <c r="F2098" s="53" t="s">
        <v>1770</v>
      </c>
      <c r="G2098" s="376"/>
      <c r="H2098" s="54" t="s">
        <v>44</v>
      </c>
      <c r="I2098" s="373"/>
      <c r="J2098" s="389"/>
      <c r="K2098" s="53"/>
      <c r="L2098" s="51">
        <v>604910</v>
      </c>
      <c r="M2098" s="51">
        <v>604910</v>
      </c>
      <c r="N2098" s="51">
        <v>604910</v>
      </c>
      <c r="O2098" s="51">
        <v>604910</v>
      </c>
      <c r="P2098" s="51">
        <v>604910</v>
      </c>
      <c r="Q2098" s="51">
        <v>604910</v>
      </c>
      <c r="R2098" s="51">
        <v>604910</v>
      </c>
      <c r="S2098" s="51">
        <v>604910</v>
      </c>
      <c r="T2098" s="51">
        <v>604910</v>
      </c>
    </row>
    <row r="2099" spans="1:20" s="10" customFormat="1" ht="65.099999999999994" customHeight="1" x14ac:dyDescent="0.3">
      <c r="A2099" s="13">
        <v>2044</v>
      </c>
      <c r="B2099" s="376"/>
      <c r="C2099" s="55" t="s">
        <v>1076</v>
      </c>
      <c r="D2099" s="56" t="s">
        <v>570</v>
      </c>
      <c r="E2099" s="55" t="s">
        <v>1700</v>
      </c>
      <c r="F2099" s="53" t="s">
        <v>1771</v>
      </c>
      <c r="G2099" s="376"/>
      <c r="H2099" s="54" t="s">
        <v>44</v>
      </c>
      <c r="I2099" s="373"/>
      <c r="J2099" s="389"/>
      <c r="K2099" s="53"/>
      <c r="L2099" s="51">
        <v>740860</v>
      </c>
      <c r="M2099" s="51">
        <v>740860</v>
      </c>
      <c r="N2099" s="51">
        <v>740860</v>
      </c>
      <c r="O2099" s="51">
        <v>740860</v>
      </c>
      <c r="P2099" s="51">
        <v>740860</v>
      </c>
      <c r="Q2099" s="51">
        <v>740860</v>
      </c>
      <c r="R2099" s="51">
        <v>740860</v>
      </c>
      <c r="S2099" s="51">
        <v>740860</v>
      </c>
      <c r="T2099" s="51">
        <v>740860</v>
      </c>
    </row>
    <row r="2100" spans="1:20" s="10" customFormat="1" ht="65.099999999999994" customHeight="1" x14ac:dyDescent="0.3">
      <c r="A2100" s="13">
        <v>2045</v>
      </c>
      <c r="B2100" s="376"/>
      <c r="C2100" s="55" t="s">
        <v>1076</v>
      </c>
      <c r="D2100" s="56" t="s">
        <v>570</v>
      </c>
      <c r="E2100" s="55" t="s">
        <v>1700</v>
      </c>
      <c r="F2100" s="53" t="s">
        <v>1772</v>
      </c>
      <c r="G2100" s="376"/>
      <c r="H2100" s="54" t="s">
        <v>44</v>
      </c>
      <c r="I2100" s="373"/>
      <c r="J2100" s="389"/>
      <c r="K2100" s="53"/>
      <c r="L2100" s="51">
        <v>887060</v>
      </c>
      <c r="M2100" s="51">
        <v>887060</v>
      </c>
      <c r="N2100" s="51">
        <v>887060</v>
      </c>
      <c r="O2100" s="51">
        <v>887060</v>
      </c>
      <c r="P2100" s="51">
        <v>887060</v>
      </c>
      <c r="Q2100" s="51">
        <v>887060</v>
      </c>
      <c r="R2100" s="51">
        <v>887060</v>
      </c>
      <c r="S2100" s="51">
        <v>887060</v>
      </c>
      <c r="T2100" s="51">
        <v>887060</v>
      </c>
    </row>
    <row r="2101" spans="1:20" s="10" customFormat="1" ht="65.099999999999994" customHeight="1" x14ac:dyDescent="0.3">
      <c r="A2101" s="13">
        <v>2046</v>
      </c>
      <c r="B2101" s="376"/>
      <c r="C2101" s="55" t="s">
        <v>1076</v>
      </c>
      <c r="D2101" s="56" t="s">
        <v>570</v>
      </c>
      <c r="E2101" s="55" t="s">
        <v>1700</v>
      </c>
      <c r="F2101" s="53" t="s">
        <v>1773</v>
      </c>
      <c r="G2101" s="376"/>
      <c r="H2101" s="54" t="s">
        <v>44</v>
      </c>
      <c r="I2101" s="373"/>
      <c r="J2101" s="389"/>
      <c r="K2101" s="53"/>
      <c r="L2101" s="51">
        <v>1069960</v>
      </c>
      <c r="M2101" s="51">
        <v>1069960</v>
      </c>
      <c r="N2101" s="51">
        <v>1069960</v>
      </c>
      <c r="O2101" s="51">
        <v>1069960</v>
      </c>
      <c r="P2101" s="51">
        <v>1069960</v>
      </c>
      <c r="Q2101" s="51">
        <v>1069960</v>
      </c>
      <c r="R2101" s="51">
        <v>1069960</v>
      </c>
      <c r="S2101" s="51">
        <v>1069960</v>
      </c>
      <c r="T2101" s="51">
        <v>1069960</v>
      </c>
    </row>
    <row r="2102" spans="1:20" s="10" customFormat="1" ht="65.099999999999994" customHeight="1" x14ac:dyDescent="0.3">
      <c r="A2102" s="13">
        <v>2047</v>
      </c>
      <c r="B2102" s="376"/>
      <c r="C2102" s="55" t="s">
        <v>1076</v>
      </c>
      <c r="D2102" s="56" t="s">
        <v>570</v>
      </c>
      <c r="E2102" s="55" t="s">
        <v>1700</v>
      </c>
      <c r="F2102" s="53" t="s">
        <v>1774</v>
      </c>
      <c r="G2102" s="376"/>
      <c r="H2102" s="54" t="s">
        <v>44</v>
      </c>
      <c r="I2102" s="373"/>
      <c r="J2102" s="389"/>
      <c r="K2102" s="53"/>
      <c r="L2102" s="51">
        <v>497500</v>
      </c>
      <c r="M2102" s="51">
        <v>497500</v>
      </c>
      <c r="N2102" s="51">
        <v>497500</v>
      </c>
      <c r="O2102" s="51">
        <v>497500</v>
      </c>
      <c r="P2102" s="51">
        <v>497500</v>
      </c>
      <c r="Q2102" s="51">
        <v>497500</v>
      </c>
      <c r="R2102" s="51">
        <v>497500</v>
      </c>
      <c r="S2102" s="51">
        <v>497500</v>
      </c>
      <c r="T2102" s="51">
        <v>497500</v>
      </c>
    </row>
    <row r="2103" spans="1:20" s="10" customFormat="1" ht="65.099999999999994" customHeight="1" x14ac:dyDescent="0.3">
      <c r="A2103" s="13">
        <v>2048</v>
      </c>
      <c r="B2103" s="376"/>
      <c r="C2103" s="55" t="s">
        <v>1076</v>
      </c>
      <c r="D2103" s="56" t="s">
        <v>570</v>
      </c>
      <c r="E2103" s="55" t="s">
        <v>1700</v>
      </c>
      <c r="F2103" s="53" t="s">
        <v>1775</v>
      </c>
      <c r="G2103" s="376"/>
      <c r="H2103" s="54" t="s">
        <v>44</v>
      </c>
      <c r="I2103" s="373"/>
      <c r="J2103" s="389"/>
      <c r="K2103" s="53"/>
      <c r="L2103" s="51">
        <v>612970</v>
      </c>
      <c r="M2103" s="51">
        <v>612970</v>
      </c>
      <c r="N2103" s="51">
        <v>612970</v>
      </c>
      <c r="O2103" s="51">
        <v>612970</v>
      </c>
      <c r="P2103" s="51">
        <v>612970</v>
      </c>
      <c r="Q2103" s="51">
        <v>612970</v>
      </c>
      <c r="R2103" s="51">
        <v>612970</v>
      </c>
      <c r="S2103" s="51">
        <v>612970</v>
      </c>
      <c r="T2103" s="51">
        <v>612970</v>
      </c>
    </row>
    <row r="2104" spans="1:20" s="10" customFormat="1" ht="65.099999999999994" customHeight="1" x14ac:dyDescent="0.3">
      <c r="A2104" s="13">
        <v>2049</v>
      </c>
      <c r="B2104" s="376"/>
      <c r="C2104" s="55" t="s">
        <v>1076</v>
      </c>
      <c r="D2104" s="56" t="s">
        <v>570</v>
      </c>
      <c r="E2104" s="55" t="s">
        <v>1700</v>
      </c>
      <c r="F2104" s="53" t="s">
        <v>1776</v>
      </c>
      <c r="G2104" s="376"/>
      <c r="H2104" s="54" t="s">
        <v>44</v>
      </c>
      <c r="I2104" s="373"/>
      <c r="J2104" s="389"/>
      <c r="K2104" s="53"/>
      <c r="L2104" s="51">
        <v>749470</v>
      </c>
      <c r="M2104" s="51">
        <v>749470</v>
      </c>
      <c r="N2104" s="51">
        <v>749470</v>
      </c>
      <c r="O2104" s="51">
        <v>749470</v>
      </c>
      <c r="P2104" s="51">
        <v>749470</v>
      </c>
      <c r="Q2104" s="51">
        <v>749470</v>
      </c>
      <c r="R2104" s="51">
        <v>749470</v>
      </c>
      <c r="S2104" s="51">
        <v>749470</v>
      </c>
      <c r="T2104" s="51">
        <v>749470</v>
      </c>
    </row>
    <row r="2105" spans="1:20" s="10" customFormat="1" ht="65.099999999999994" customHeight="1" x14ac:dyDescent="0.3">
      <c r="A2105" s="13">
        <v>2050</v>
      </c>
      <c r="B2105" s="376"/>
      <c r="C2105" s="55" t="s">
        <v>1076</v>
      </c>
      <c r="D2105" s="56" t="s">
        <v>570</v>
      </c>
      <c r="E2105" s="55" t="s">
        <v>1700</v>
      </c>
      <c r="F2105" s="53" t="s">
        <v>1777</v>
      </c>
      <c r="G2105" s="376"/>
      <c r="H2105" s="54" t="s">
        <v>44</v>
      </c>
      <c r="I2105" s="373"/>
      <c r="J2105" s="389"/>
      <c r="K2105" s="53"/>
      <c r="L2105" s="51">
        <v>921140</v>
      </c>
      <c r="M2105" s="51">
        <v>921140</v>
      </c>
      <c r="N2105" s="51">
        <v>921140</v>
      </c>
      <c r="O2105" s="51">
        <v>921140</v>
      </c>
      <c r="P2105" s="51">
        <v>921140</v>
      </c>
      <c r="Q2105" s="51">
        <v>921140</v>
      </c>
      <c r="R2105" s="51">
        <v>921140</v>
      </c>
      <c r="S2105" s="51">
        <v>921140</v>
      </c>
      <c r="T2105" s="51">
        <v>921140</v>
      </c>
    </row>
    <row r="2106" spans="1:20" s="10" customFormat="1" ht="65.099999999999994" customHeight="1" x14ac:dyDescent="0.3">
      <c r="A2106" s="13">
        <v>2051</v>
      </c>
      <c r="B2106" s="376"/>
      <c r="C2106" s="55" t="s">
        <v>1076</v>
      </c>
      <c r="D2106" s="56" t="s">
        <v>570</v>
      </c>
      <c r="E2106" s="55" t="s">
        <v>1700</v>
      </c>
      <c r="F2106" s="53" t="s">
        <v>1778</v>
      </c>
      <c r="G2106" s="376"/>
      <c r="H2106" s="54" t="s">
        <v>44</v>
      </c>
      <c r="I2106" s="373"/>
      <c r="J2106" s="389"/>
      <c r="K2106" s="53"/>
      <c r="L2106" s="51">
        <v>1103590</v>
      </c>
      <c r="M2106" s="51">
        <v>1103590</v>
      </c>
      <c r="N2106" s="51">
        <v>1103590</v>
      </c>
      <c r="O2106" s="51">
        <v>1103590</v>
      </c>
      <c r="P2106" s="51">
        <v>1103590</v>
      </c>
      <c r="Q2106" s="51">
        <v>1103590</v>
      </c>
      <c r="R2106" s="51">
        <v>1103590</v>
      </c>
      <c r="S2106" s="51">
        <v>1103590</v>
      </c>
      <c r="T2106" s="51">
        <v>1103590</v>
      </c>
    </row>
    <row r="2107" spans="1:20" s="10" customFormat="1" ht="65.099999999999994" customHeight="1" x14ac:dyDescent="0.3">
      <c r="A2107" s="13">
        <v>2052</v>
      </c>
      <c r="B2107" s="376"/>
      <c r="C2107" s="55" t="s">
        <v>1076</v>
      </c>
      <c r="D2107" s="56" t="s">
        <v>570</v>
      </c>
      <c r="E2107" s="55" t="s">
        <v>1700</v>
      </c>
      <c r="F2107" s="53" t="s">
        <v>1779</v>
      </c>
      <c r="G2107" s="376"/>
      <c r="H2107" s="54" t="s">
        <v>44</v>
      </c>
      <c r="I2107" s="373"/>
      <c r="J2107" s="389"/>
      <c r="K2107" s="53"/>
      <c r="L2107" s="51">
        <v>1320390</v>
      </c>
      <c r="M2107" s="51">
        <v>1320390</v>
      </c>
      <c r="N2107" s="51">
        <v>1320390</v>
      </c>
      <c r="O2107" s="51">
        <v>1320390</v>
      </c>
      <c r="P2107" s="51">
        <v>1320390</v>
      </c>
      <c r="Q2107" s="51">
        <v>1320390</v>
      </c>
      <c r="R2107" s="51">
        <v>1320390</v>
      </c>
      <c r="S2107" s="51">
        <v>1320390</v>
      </c>
      <c r="T2107" s="51">
        <v>1320390</v>
      </c>
    </row>
    <row r="2108" spans="1:20" s="10" customFormat="1" ht="65.099999999999994" customHeight="1" x14ac:dyDescent="0.3">
      <c r="A2108" s="13">
        <v>2053</v>
      </c>
      <c r="B2108" s="376"/>
      <c r="C2108" s="55" t="s">
        <v>1076</v>
      </c>
      <c r="D2108" s="56" t="s">
        <v>570</v>
      </c>
      <c r="E2108" s="55" t="s">
        <v>1700</v>
      </c>
      <c r="F2108" s="53" t="s">
        <v>1780</v>
      </c>
      <c r="G2108" s="376"/>
      <c r="H2108" s="54" t="s">
        <v>44</v>
      </c>
      <c r="I2108" s="373"/>
      <c r="J2108" s="389"/>
      <c r="K2108" s="53"/>
      <c r="L2108" s="51">
        <v>616960</v>
      </c>
      <c r="M2108" s="51">
        <v>616960</v>
      </c>
      <c r="N2108" s="51">
        <v>616960</v>
      </c>
      <c r="O2108" s="51">
        <v>616960</v>
      </c>
      <c r="P2108" s="51">
        <v>616960</v>
      </c>
      <c r="Q2108" s="51">
        <v>616960</v>
      </c>
      <c r="R2108" s="51">
        <v>616960</v>
      </c>
      <c r="S2108" s="51">
        <v>616960</v>
      </c>
      <c r="T2108" s="51">
        <v>616960</v>
      </c>
    </row>
    <row r="2109" spans="1:20" s="10" customFormat="1" ht="65.099999999999994" customHeight="1" x14ac:dyDescent="0.3">
      <c r="A2109" s="13">
        <v>2054</v>
      </c>
      <c r="B2109" s="376"/>
      <c r="C2109" s="55" t="s">
        <v>1076</v>
      </c>
      <c r="D2109" s="56" t="s">
        <v>570</v>
      </c>
      <c r="E2109" s="55" t="s">
        <v>1700</v>
      </c>
      <c r="F2109" s="53" t="s">
        <v>1781</v>
      </c>
      <c r="G2109" s="376"/>
      <c r="H2109" s="54" t="s">
        <v>44</v>
      </c>
      <c r="I2109" s="373"/>
      <c r="J2109" s="389"/>
      <c r="K2109" s="53"/>
      <c r="L2109" s="51">
        <v>781920</v>
      </c>
      <c r="M2109" s="51">
        <v>781920</v>
      </c>
      <c r="N2109" s="51">
        <v>781920</v>
      </c>
      <c r="O2109" s="51">
        <v>781920</v>
      </c>
      <c r="P2109" s="51">
        <v>781920</v>
      </c>
      <c r="Q2109" s="51">
        <v>781920</v>
      </c>
      <c r="R2109" s="51">
        <v>781920</v>
      </c>
      <c r="S2109" s="51">
        <v>781920</v>
      </c>
      <c r="T2109" s="51">
        <v>781920</v>
      </c>
    </row>
    <row r="2110" spans="1:20" s="10" customFormat="1" ht="65.099999999999994" customHeight="1" x14ac:dyDescent="0.3">
      <c r="A2110" s="13">
        <v>2055</v>
      </c>
      <c r="B2110" s="376"/>
      <c r="C2110" s="55" t="s">
        <v>1076</v>
      </c>
      <c r="D2110" s="56" t="s">
        <v>570</v>
      </c>
      <c r="E2110" s="55" t="s">
        <v>1700</v>
      </c>
      <c r="F2110" s="53" t="s">
        <v>1782</v>
      </c>
      <c r="G2110" s="376"/>
      <c r="H2110" s="54" t="s">
        <v>44</v>
      </c>
      <c r="I2110" s="373"/>
      <c r="J2110" s="389"/>
      <c r="K2110" s="53"/>
      <c r="L2110" s="51">
        <v>933830</v>
      </c>
      <c r="M2110" s="51">
        <v>933830</v>
      </c>
      <c r="N2110" s="51">
        <v>933830</v>
      </c>
      <c r="O2110" s="51">
        <v>933830</v>
      </c>
      <c r="P2110" s="51">
        <v>933830</v>
      </c>
      <c r="Q2110" s="51">
        <v>933830</v>
      </c>
      <c r="R2110" s="51">
        <v>933830</v>
      </c>
      <c r="S2110" s="51">
        <v>933830</v>
      </c>
      <c r="T2110" s="51">
        <v>933830</v>
      </c>
    </row>
    <row r="2111" spans="1:20" s="10" customFormat="1" ht="65.099999999999994" customHeight="1" x14ac:dyDescent="0.3">
      <c r="A2111" s="13">
        <v>2056</v>
      </c>
      <c r="B2111" s="376"/>
      <c r="C2111" s="55" t="s">
        <v>1076</v>
      </c>
      <c r="D2111" s="56" t="s">
        <v>570</v>
      </c>
      <c r="E2111" s="55" t="s">
        <v>1700</v>
      </c>
      <c r="F2111" s="53" t="s">
        <v>1783</v>
      </c>
      <c r="G2111" s="376"/>
      <c r="H2111" s="54" t="s">
        <v>44</v>
      </c>
      <c r="I2111" s="373"/>
      <c r="J2111" s="389"/>
      <c r="K2111" s="53"/>
      <c r="L2111" s="51">
        <v>1154890</v>
      </c>
      <c r="M2111" s="51">
        <v>1154890</v>
      </c>
      <c r="N2111" s="51">
        <v>1154890</v>
      </c>
      <c r="O2111" s="51">
        <v>1154890</v>
      </c>
      <c r="P2111" s="51">
        <v>1154890</v>
      </c>
      <c r="Q2111" s="51">
        <v>1154890</v>
      </c>
      <c r="R2111" s="51">
        <v>1154890</v>
      </c>
      <c r="S2111" s="51">
        <v>1154890</v>
      </c>
      <c r="T2111" s="51">
        <v>1154890</v>
      </c>
    </row>
    <row r="2112" spans="1:20" s="10" customFormat="1" ht="65.099999999999994" customHeight="1" x14ac:dyDescent="0.3">
      <c r="A2112" s="13">
        <v>2057</v>
      </c>
      <c r="B2112" s="376"/>
      <c r="C2112" s="55" t="s">
        <v>1076</v>
      </c>
      <c r="D2112" s="56" t="s">
        <v>570</v>
      </c>
      <c r="E2112" s="55" t="s">
        <v>1700</v>
      </c>
      <c r="F2112" s="53" t="s">
        <v>1784</v>
      </c>
      <c r="G2112" s="376"/>
      <c r="H2112" s="54" t="s">
        <v>44</v>
      </c>
      <c r="I2112" s="373"/>
      <c r="J2112" s="389"/>
      <c r="K2112" s="53"/>
      <c r="L2112" s="51">
        <v>1383110</v>
      </c>
      <c r="M2112" s="51">
        <v>1383110</v>
      </c>
      <c r="N2112" s="51">
        <v>1383110</v>
      </c>
      <c r="O2112" s="51">
        <v>1383110</v>
      </c>
      <c r="P2112" s="51">
        <v>1383110</v>
      </c>
      <c r="Q2112" s="51">
        <v>1383110</v>
      </c>
      <c r="R2112" s="51">
        <v>1383110</v>
      </c>
      <c r="S2112" s="51">
        <v>1383110</v>
      </c>
      <c r="T2112" s="51">
        <v>1383110</v>
      </c>
    </row>
    <row r="2113" spans="1:20" s="10" customFormat="1" ht="65.099999999999994" customHeight="1" x14ac:dyDescent="0.3">
      <c r="A2113" s="13">
        <v>2058</v>
      </c>
      <c r="B2113" s="376"/>
      <c r="C2113" s="55" t="s">
        <v>1076</v>
      </c>
      <c r="D2113" s="56" t="s">
        <v>570</v>
      </c>
      <c r="E2113" s="55" t="s">
        <v>1700</v>
      </c>
      <c r="F2113" s="53" t="s">
        <v>1785</v>
      </c>
      <c r="G2113" s="376"/>
      <c r="H2113" s="54" t="s">
        <v>44</v>
      </c>
      <c r="I2113" s="373"/>
      <c r="J2113" s="389"/>
      <c r="K2113" s="53"/>
      <c r="L2113" s="51">
        <v>1653840</v>
      </c>
      <c r="M2113" s="51">
        <v>1653840</v>
      </c>
      <c r="N2113" s="51">
        <v>1653840</v>
      </c>
      <c r="O2113" s="51">
        <v>1653840</v>
      </c>
      <c r="P2113" s="51">
        <v>1653840</v>
      </c>
      <c r="Q2113" s="51">
        <v>1653840</v>
      </c>
      <c r="R2113" s="51">
        <v>1653840</v>
      </c>
      <c r="S2113" s="51">
        <v>1653840</v>
      </c>
      <c r="T2113" s="51">
        <v>1653840</v>
      </c>
    </row>
    <row r="2114" spans="1:20" s="10" customFormat="1" ht="65.099999999999994" customHeight="1" x14ac:dyDescent="0.3">
      <c r="A2114" s="13">
        <v>2059</v>
      </c>
      <c r="B2114" s="376"/>
      <c r="C2114" s="55" t="s">
        <v>1076</v>
      </c>
      <c r="D2114" s="56" t="s">
        <v>570</v>
      </c>
      <c r="E2114" s="55" t="s">
        <v>1700</v>
      </c>
      <c r="F2114" s="53" t="s">
        <v>1786</v>
      </c>
      <c r="G2114" s="376"/>
      <c r="H2114" s="54" t="s">
        <v>44</v>
      </c>
      <c r="I2114" s="373"/>
      <c r="J2114" s="389"/>
      <c r="K2114" s="53"/>
      <c r="L2114" s="51">
        <v>786720</v>
      </c>
      <c r="M2114" s="51">
        <v>786720</v>
      </c>
      <c r="N2114" s="51">
        <v>786720</v>
      </c>
      <c r="O2114" s="51">
        <v>786720</v>
      </c>
      <c r="P2114" s="51">
        <v>786720</v>
      </c>
      <c r="Q2114" s="51">
        <v>786720</v>
      </c>
      <c r="R2114" s="51">
        <v>786720</v>
      </c>
      <c r="S2114" s="51">
        <v>786720</v>
      </c>
      <c r="T2114" s="51">
        <v>786720</v>
      </c>
    </row>
    <row r="2115" spans="1:20" s="10" customFormat="1" ht="65.099999999999994" customHeight="1" x14ac:dyDescent="0.3">
      <c r="A2115" s="13">
        <v>2060</v>
      </c>
      <c r="B2115" s="376"/>
      <c r="C2115" s="55" t="s">
        <v>1076</v>
      </c>
      <c r="D2115" s="56" t="s">
        <v>570</v>
      </c>
      <c r="E2115" s="55" t="s">
        <v>1700</v>
      </c>
      <c r="F2115" s="53" t="s">
        <v>1787</v>
      </c>
      <c r="G2115" s="376"/>
      <c r="H2115" s="54" t="s">
        <v>44</v>
      </c>
      <c r="I2115" s="373"/>
      <c r="J2115" s="389"/>
      <c r="K2115" s="53"/>
      <c r="L2115" s="51">
        <v>979510</v>
      </c>
      <c r="M2115" s="51">
        <v>979510</v>
      </c>
      <c r="N2115" s="51">
        <v>979510</v>
      </c>
      <c r="O2115" s="51">
        <v>979510</v>
      </c>
      <c r="P2115" s="51">
        <v>979510</v>
      </c>
      <c r="Q2115" s="51">
        <v>979510</v>
      </c>
      <c r="R2115" s="51">
        <v>979510</v>
      </c>
      <c r="S2115" s="51">
        <v>979510</v>
      </c>
      <c r="T2115" s="51">
        <v>979510</v>
      </c>
    </row>
    <row r="2116" spans="1:20" s="10" customFormat="1" ht="65.099999999999994" customHeight="1" x14ac:dyDescent="0.3">
      <c r="A2116" s="13">
        <v>2061</v>
      </c>
      <c r="B2116" s="376"/>
      <c r="C2116" s="55" t="s">
        <v>1076</v>
      </c>
      <c r="D2116" s="56" t="s">
        <v>570</v>
      </c>
      <c r="E2116" s="55" t="s">
        <v>1700</v>
      </c>
      <c r="F2116" s="53" t="s">
        <v>1788</v>
      </c>
      <c r="G2116" s="376"/>
      <c r="H2116" s="54" t="s">
        <v>44</v>
      </c>
      <c r="I2116" s="373"/>
      <c r="J2116" s="389"/>
      <c r="K2116" s="53"/>
      <c r="L2116" s="51">
        <v>1189150</v>
      </c>
      <c r="M2116" s="51">
        <v>1189150</v>
      </c>
      <c r="N2116" s="51">
        <v>1189150</v>
      </c>
      <c r="O2116" s="51">
        <v>1189150</v>
      </c>
      <c r="P2116" s="51">
        <v>1189150</v>
      </c>
      <c r="Q2116" s="51">
        <v>1189150</v>
      </c>
      <c r="R2116" s="51">
        <v>1189150</v>
      </c>
      <c r="S2116" s="51">
        <v>1189150</v>
      </c>
      <c r="T2116" s="51">
        <v>1189150</v>
      </c>
    </row>
    <row r="2117" spans="1:20" s="10" customFormat="1" ht="65.099999999999994" customHeight="1" x14ac:dyDescent="0.3">
      <c r="A2117" s="13">
        <v>2062</v>
      </c>
      <c r="B2117" s="376"/>
      <c r="C2117" s="55" t="s">
        <v>1076</v>
      </c>
      <c r="D2117" s="56" t="s">
        <v>570</v>
      </c>
      <c r="E2117" s="55" t="s">
        <v>1700</v>
      </c>
      <c r="F2117" s="53" t="s">
        <v>1789</v>
      </c>
      <c r="G2117" s="376"/>
      <c r="H2117" s="54" t="s">
        <v>44</v>
      </c>
      <c r="I2117" s="373"/>
      <c r="J2117" s="389"/>
      <c r="K2117" s="53"/>
      <c r="L2117" s="51">
        <v>1444470</v>
      </c>
      <c r="M2117" s="51">
        <v>1444470</v>
      </c>
      <c r="N2117" s="51">
        <v>1444470</v>
      </c>
      <c r="O2117" s="51">
        <v>1444470</v>
      </c>
      <c r="P2117" s="51">
        <v>1444470</v>
      </c>
      <c r="Q2117" s="51">
        <v>1444470</v>
      </c>
      <c r="R2117" s="51">
        <v>1444470</v>
      </c>
      <c r="S2117" s="51">
        <v>1444470</v>
      </c>
      <c r="T2117" s="51">
        <v>1444470</v>
      </c>
    </row>
    <row r="2118" spans="1:20" s="10" customFormat="1" ht="65.099999999999994" customHeight="1" x14ac:dyDescent="0.3">
      <c r="A2118" s="13">
        <v>2063</v>
      </c>
      <c r="B2118" s="376"/>
      <c r="C2118" s="55" t="s">
        <v>1076</v>
      </c>
      <c r="D2118" s="56" t="s">
        <v>570</v>
      </c>
      <c r="E2118" s="55" t="s">
        <v>1700</v>
      </c>
      <c r="F2118" s="53" t="s">
        <v>1790</v>
      </c>
      <c r="G2118" s="376"/>
      <c r="H2118" s="54" t="s">
        <v>44</v>
      </c>
      <c r="I2118" s="373"/>
      <c r="J2118" s="389"/>
      <c r="K2118" s="53"/>
      <c r="L2118" s="51">
        <v>1750730</v>
      </c>
      <c r="M2118" s="51">
        <v>1750730</v>
      </c>
      <c r="N2118" s="51">
        <v>1750730</v>
      </c>
      <c r="O2118" s="51">
        <v>1750730</v>
      </c>
      <c r="P2118" s="51">
        <v>1750730</v>
      </c>
      <c r="Q2118" s="51">
        <v>1750730</v>
      </c>
      <c r="R2118" s="51">
        <v>1750730</v>
      </c>
      <c r="S2118" s="51">
        <v>1750730</v>
      </c>
      <c r="T2118" s="51">
        <v>1750730</v>
      </c>
    </row>
    <row r="2119" spans="1:20" s="10" customFormat="1" ht="65.099999999999994" customHeight="1" x14ac:dyDescent="0.3">
      <c r="A2119" s="13">
        <v>2064</v>
      </c>
      <c r="B2119" s="376"/>
      <c r="C2119" s="55" t="s">
        <v>1076</v>
      </c>
      <c r="D2119" s="56" t="s">
        <v>570</v>
      </c>
      <c r="E2119" s="55" t="s">
        <v>1700</v>
      </c>
      <c r="F2119" s="53" t="s">
        <v>1791</v>
      </c>
      <c r="G2119" s="376"/>
      <c r="H2119" s="54" t="s">
        <v>44</v>
      </c>
      <c r="I2119" s="373"/>
      <c r="J2119" s="389"/>
      <c r="K2119" s="53"/>
      <c r="L2119" s="51">
        <v>2106840</v>
      </c>
      <c r="M2119" s="51">
        <v>2106840</v>
      </c>
      <c r="N2119" s="51">
        <v>2106840</v>
      </c>
      <c r="O2119" s="51">
        <v>2106840</v>
      </c>
      <c r="P2119" s="51">
        <v>2106840</v>
      </c>
      <c r="Q2119" s="51">
        <v>2106840</v>
      </c>
      <c r="R2119" s="51">
        <v>2106840</v>
      </c>
      <c r="S2119" s="51">
        <v>2106840</v>
      </c>
      <c r="T2119" s="51">
        <v>2106840</v>
      </c>
    </row>
    <row r="2120" spans="1:20" s="10" customFormat="1" ht="65.099999999999994" customHeight="1" x14ac:dyDescent="0.3">
      <c r="A2120" s="13">
        <v>2065</v>
      </c>
      <c r="B2120" s="376"/>
      <c r="C2120" s="55" t="s">
        <v>1076</v>
      </c>
      <c r="D2120" s="56" t="s">
        <v>570</v>
      </c>
      <c r="E2120" s="55" t="s">
        <v>1700</v>
      </c>
      <c r="F2120" s="53" t="s">
        <v>1792</v>
      </c>
      <c r="G2120" s="376"/>
      <c r="H2120" s="54" t="s">
        <v>44</v>
      </c>
      <c r="I2120" s="373"/>
      <c r="J2120" s="389"/>
      <c r="K2120" s="53"/>
      <c r="L2120" s="51">
        <v>999270</v>
      </c>
      <c r="M2120" s="51">
        <v>999270</v>
      </c>
      <c r="N2120" s="51">
        <v>999270</v>
      </c>
      <c r="O2120" s="51">
        <v>999270</v>
      </c>
      <c r="P2120" s="51">
        <v>999270</v>
      </c>
      <c r="Q2120" s="51">
        <v>999270</v>
      </c>
      <c r="R2120" s="51">
        <v>999270</v>
      </c>
      <c r="S2120" s="51">
        <v>999270</v>
      </c>
      <c r="T2120" s="51">
        <v>999270</v>
      </c>
    </row>
    <row r="2121" spans="1:20" s="10" customFormat="1" ht="65.099999999999994" customHeight="1" x14ac:dyDescent="0.3">
      <c r="A2121" s="13">
        <v>2066</v>
      </c>
      <c r="B2121" s="376"/>
      <c r="C2121" s="55" t="s">
        <v>1076</v>
      </c>
      <c r="D2121" s="56" t="s">
        <v>570</v>
      </c>
      <c r="E2121" s="55" t="s">
        <v>1700</v>
      </c>
      <c r="F2121" s="53" t="s">
        <v>1793</v>
      </c>
      <c r="G2121" s="376"/>
      <c r="H2121" s="54" t="s">
        <v>44</v>
      </c>
      <c r="I2121" s="373"/>
      <c r="J2121" s="389"/>
      <c r="K2121" s="53"/>
      <c r="L2121" s="51">
        <v>1231750</v>
      </c>
      <c r="M2121" s="51">
        <v>1231750</v>
      </c>
      <c r="N2121" s="51">
        <v>1231750</v>
      </c>
      <c r="O2121" s="51">
        <v>1231750</v>
      </c>
      <c r="P2121" s="51">
        <v>1231750</v>
      </c>
      <c r="Q2121" s="51">
        <v>1231750</v>
      </c>
      <c r="R2121" s="51">
        <v>1231750</v>
      </c>
      <c r="S2121" s="51">
        <v>1231750</v>
      </c>
      <c r="T2121" s="51">
        <v>1231750</v>
      </c>
    </row>
    <row r="2122" spans="1:20" s="10" customFormat="1" ht="65.099999999999994" customHeight="1" x14ac:dyDescent="0.3">
      <c r="A2122" s="13">
        <v>2067</v>
      </c>
      <c r="B2122" s="376"/>
      <c r="C2122" s="55" t="s">
        <v>1076</v>
      </c>
      <c r="D2122" s="56" t="s">
        <v>570</v>
      </c>
      <c r="E2122" s="55" t="s">
        <v>1700</v>
      </c>
      <c r="F2122" s="53" t="s">
        <v>1794</v>
      </c>
      <c r="G2122" s="376"/>
      <c r="H2122" s="54" t="s">
        <v>44</v>
      </c>
      <c r="I2122" s="373"/>
      <c r="J2122" s="389"/>
      <c r="K2122" s="53"/>
      <c r="L2122" s="51">
        <v>1511180</v>
      </c>
      <c r="M2122" s="51">
        <v>1511180</v>
      </c>
      <c r="N2122" s="51">
        <v>1511180</v>
      </c>
      <c r="O2122" s="51">
        <v>1511180</v>
      </c>
      <c r="P2122" s="51">
        <v>1511180</v>
      </c>
      <c r="Q2122" s="51">
        <v>1511180</v>
      </c>
      <c r="R2122" s="51">
        <v>1511180</v>
      </c>
      <c r="S2122" s="51">
        <v>1511180</v>
      </c>
      <c r="T2122" s="51">
        <v>1511180</v>
      </c>
    </row>
    <row r="2123" spans="1:20" s="10" customFormat="1" ht="65.099999999999994" customHeight="1" x14ac:dyDescent="0.3">
      <c r="A2123" s="13">
        <v>2068</v>
      </c>
      <c r="B2123" s="376"/>
      <c r="C2123" s="55" t="s">
        <v>1076</v>
      </c>
      <c r="D2123" s="56" t="s">
        <v>570</v>
      </c>
      <c r="E2123" s="55" t="s">
        <v>1700</v>
      </c>
      <c r="F2123" s="53" t="s">
        <v>1795</v>
      </c>
      <c r="G2123" s="376"/>
      <c r="H2123" s="54" t="s">
        <v>44</v>
      </c>
      <c r="I2123" s="373"/>
      <c r="J2123" s="389"/>
      <c r="K2123" s="53"/>
      <c r="L2123" s="51">
        <v>1832030</v>
      </c>
      <c r="M2123" s="51">
        <v>1832030</v>
      </c>
      <c r="N2123" s="51">
        <v>1832030</v>
      </c>
      <c r="O2123" s="51">
        <v>1832030</v>
      </c>
      <c r="P2123" s="51">
        <v>1832030</v>
      </c>
      <c r="Q2123" s="51">
        <v>1832030</v>
      </c>
      <c r="R2123" s="51">
        <v>1832030</v>
      </c>
      <c r="S2123" s="51">
        <v>1832030</v>
      </c>
      <c r="T2123" s="51">
        <v>1832030</v>
      </c>
    </row>
    <row r="2124" spans="1:20" s="10" customFormat="1" ht="65.099999999999994" customHeight="1" x14ac:dyDescent="0.3">
      <c r="A2124" s="13">
        <v>2069</v>
      </c>
      <c r="B2124" s="376"/>
      <c r="C2124" s="55" t="s">
        <v>1076</v>
      </c>
      <c r="D2124" s="56" t="s">
        <v>570</v>
      </c>
      <c r="E2124" s="55" t="s">
        <v>1700</v>
      </c>
      <c r="F2124" s="53" t="s">
        <v>1796</v>
      </c>
      <c r="G2124" s="376"/>
      <c r="H2124" s="54" t="s">
        <v>44</v>
      </c>
      <c r="I2124" s="373"/>
      <c r="J2124" s="389"/>
      <c r="K2124" s="53"/>
      <c r="L2124" s="51">
        <v>2222590</v>
      </c>
      <c r="M2124" s="51">
        <v>2222590</v>
      </c>
      <c r="N2124" s="51">
        <v>2222590</v>
      </c>
      <c r="O2124" s="51">
        <v>2222590</v>
      </c>
      <c r="P2124" s="51">
        <v>2222590</v>
      </c>
      <c r="Q2124" s="51">
        <v>2222590</v>
      </c>
      <c r="R2124" s="51">
        <v>2222590</v>
      </c>
      <c r="S2124" s="51">
        <v>2222590</v>
      </c>
      <c r="T2124" s="51">
        <v>2222590</v>
      </c>
    </row>
    <row r="2125" spans="1:20" s="10" customFormat="1" ht="65.099999999999994" customHeight="1" x14ac:dyDescent="0.3">
      <c r="A2125" s="13">
        <v>2070</v>
      </c>
      <c r="B2125" s="376"/>
      <c r="C2125" s="55" t="s">
        <v>1076</v>
      </c>
      <c r="D2125" s="56" t="s">
        <v>570</v>
      </c>
      <c r="E2125" s="55" t="s">
        <v>1700</v>
      </c>
      <c r="F2125" s="53" t="s">
        <v>1797</v>
      </c>
      <c r="G2125" s="376"/>
      <c r="H2125" s="54" t="s">
        <v>44</v>
      </c>
      <c r="I2125" s="373"/>
      <c r="J2125" s="389"/>
      <c r="K2125" s="53"/>
      <c r="L2125" s="51">
        <v>2672680</v>
      </c>
      <c r="M2125" s="51">
        <v>2672680</v>
      </c>
      <c r="N2125" s="51">
        <v>2672680</v>
      </c>
      <c r="O2125" s="51">
        <v>2672680</v>
      </c>
      <c r="P2125" s="51">
        <v>2672680</v>
      </c>
      <c r="Q2125" s="51">
        <v>2672680</v>
      </c>
      <c r="R2125" s="51">
        <v>2672680</v>
      </c>
      <c r="S2125" s="51">
        <v>2672680</v>
      </c>
      <c r="T2125" s="51">
        <v>2672680</v>
      </c>
    </row>
    <row r="2126" spans="1:20" s="10" customFormat="1" ht="65.099999999999994" customHeight="1" x14ac:dyDescent="0.3">
      <c r="A2126" s="13">
        <v>2071</v>
      </c>
      <c r="B2126" s="376"/>
      <c r="C2126" s="55" t="s">
        <v>1076</v>
      </c>
      <c r="D2126" s="56" t="s">
        <v>570</v>
      </c>
      <c r="E2126" s="55" t="s">
        <v>1700</v>
      </c>
      <c r="F2126" s="53" t="s">
        <v>1798</v>
      </c>
      <c r="G2126" s="376"/>
      <c r="H2126" s="54" t="s">
        <v>44</v>
      </c>
      <c r="I2126" s="373"/>
      <c r="J2126" s="389"/>
      <c r="K2126" s="53"/>
      <c r="L2126" s="51">
        <v>1260660</v>
      </c>
      <c r="M2126" s="51">
        <v>1260660</v>
      </c>
      <c r="N2126" s="51">
        <v>1260660</v>
      </c>
      <c r="O2126" s="51">
        <v>1260660</v>
      </c>
      <c r="P2126" s="51">
        <v>1260660</v>
      </c>
      <c r="Q2126" s="51">
        <v>1260660</v>
      </c>
      <c r="R2126" s="51">
        <v>1260660</v>
      </c>
      <c r="S2126" s="51">
        <v>1260660</v>
      </c>
      <c r="T2126" s="51">
        <v>1260660</v>
      </c>
    </row>
    <row r="2127" spans="1:20" s="10" customFormat="1" ht="65.099999999999994" customHeight="1" x14ac:dyDescent="0.3">
      <c r="A2127" s="13">
        <v>2072</v>
      </c>
      <c r="B2127" s="376"/>
      <c r="C2127" s="55" t="s">
        <v>1076</v>
      </c>
      <c r="D2127" s="56" t="s">
        <v>570</v>
      </c>
      <c r="E2127" s="55" t="s">
        <v>1700</v>
      </c>
      <c r="F2127" s="53" t="s">
        <v>1799</v>
      </c>
      <c r="G2127" s="376"/>
      <c r="H2127" s="54" t="s">
        <v>44</v>
      </c>
      <c r="I2127" s="373"/>
      <c r="J2127" s="389"/>
      <c r="K2127" s="53"/>
      <c r="L2127" s="51">
        <v>1579610</v>
      </c>
      <c r="M2127" s="51">
        <v>1579610</v>
      </c>
      <c r="N2127" s="51">
        <v>1579610</v>
      </c>
      <c r="O2127" s="51">
        <v>1579610</v>
      </c>
      <c r="P2127" s="51">
        <v>1579610</v>
      </c>
      <c r="Q2127" s="51">
        <v>1579610</v>
      </c>
      <c r="R2127" s="51">
        <v>1579610</v>
      </c>
      <c r="S2127" s="51">
        <v>1579610</v>
      </c>
      <c r="T2127" s="51">
        <v>1579610</v>
      </c>
    </row>
    <row r="2128" spans="1:20" s="10" customFormat="1" ht="65.099999999999994" customHeight="1" x14ac:dyDescent="0.3">
      <c r="A2128" s="13">
        <v>2073</v>
      </c>
      <c r="B2128" s="376"/>
      <c r="C2128" s="55" t="s">
        <v>1076</v>
      </c>
      <c r="D2128" s="56" t="s">
        <v>570</v>
      </c>
      <c r="E2128" s="55" t="s">
        <v>1700</v>
      </c>
      <c r="F2128" s="53" t="s">
        <v>1800</v>
      </c>
      <c r="G2128" s="376"/>
      <c r="H2128" s="54" t="s">
        <v>44</v>
      </c>
      <c r="I2128" s="373"/>
      <c r="J2128" s="389"/>
      <c r="K2128" s="53"/>
      <c r="L2128" s="51">
        <v>1920220</v>
      </c>
      <c r="M2128" s="51">
        <v>1920220</v>
      </c>
      <c r="N2128" s="51">
        <v>1920220</v>
      </c>
      <c r="O2128" s="51">
        <v>1920220</v>
      </c>
      <c r="P2128" s="51">
        <v>1920220</v>
      </c>
      <c r="Q2128" s="51">
        <v>1920220</v>
      </c>
      <c r="R2128" s="51">
        <v>1920220</v>
      </c>
      <c r="S2128" s="51">
        <v>1920220</v>
      </c>
      <c r="T2128" s="51">
        <v>1920220</v>
      </c>
    </row>
    <row r="2129" spans="1:20" s="10" customFormat="1" ht="65.099999999999994" customHeight="1" x14ac:dyDescent="0.3">
      <c r="A2129" s="13">
        <v>2074</v>
      </c>
      <c r="B2129" s="376"/>
      <c r="C2129" s="55" t="s">
        <v>1076</v>
      </c>
      <c r="D2129" s="56" t="s">
        <v>570</v>
      </c>
      <c r="E2129" s="55" t="s">
        <v>1700</v>
      </c>
      <c r="F2129" s="53" t="s">
        <v>1801</v>
      </c>
      <c r="G2129" s="376"/>
      <c r="H2129" s="54" t="s">
        <v>44</v>
      </c>
      <c r="I2129" s="373"/>
      <c r="J2129" s="389"/>
      <c r="K2129" s="53"/>
      <c r="L2129" s="51">
        <v>2319380</v>
      </c>
      <c r="M2129" s="51">
        <v>2319380</v>
      </c>
      <c r="N2129" s="51">
        <v>2319380</v>
      </c>
      <c r="O2129" s="51">
        <v>2319380</v>
      </c>
      <c r="P2129" s="51">
        <v>2319380</v>
      </c>
      <c r="Q2129" s="51">
        <v>2319380</v>
      </c>
      <c r="R2129" s="51">
        <v>2319380</v>
      </c>
      <c r="S2129" s="51">
        <v>2319380</v>
      </c>
      <c r="T2129" s="51">
        <v>2319380</v>
      </c>
    </row>
    <row r="2130" spans="1:20" s="10" customFormat="1" ht="65.099999999999994" customHeight="1" x14ac:dyDescent="0.3">
      <c r="A2130" s="13">
        <v>2075</v>
      </c>
      <c r="B2130" s="376"/>
      <c r="C2130" s="55" t="s">
        <v>1076</v>
      </c>
      <c r="D2130" s="56" t="s">
        <v>570</v>
      </c>
      <c r="E2130" s="55" t="s">
        <v>1700</v>
      </c>
      <c r="F2130" s="53" t="s">
        <v>1802</v>
      </c>
      <c r="G2130" s="376"/>
      <c r="H2130" s="54" t="s">
        <v>44</v>
      </c>
      <c r="I2130" s="373"/>
      <c r="J2130" s="389"/>
      <c r="K2130" s="53"/>
      <c r="L2130" s="51">
        <v>2832480</v>
      </c>
      <c r="M2130" s="51">
        <v>2832480</v>
      </c>
      <c r="N2130" s="51">
        <v>2832480</v>
      </c>
      <c r="O2130" s="51">
        <v>2832480</v>
      </c>
      <c r="P2130" s="51">
        <v>2832480</v>
      </c>
      <c r="Q2130" s="51">
        <v>2832480</v>
      </c>
      <c r="R2130" s="51">
        <v>2832480</v>
      </c>
      <c r="S2130" s="51">
        <v>2832480</v>
      </c>
      <c r="T2130" s="51">
        <v>2832480</v>
      </c>
    </row>
    <row r="2131" spans="1:20" s="10" customFormat="1" ht="65.099999999999994" customHeight="1" x14ac:dyDescent="0.3">
      <c r="A2131" s="13">
        <v>2076</v>
      </c>
      <c r="B2131" s="376"/>
      <c r="C2131" s="55" t="s">
        <v>1076</v>
      </c>
      <c r="D2131" s="56" t="s">
        <v>570</v>
      </c>
      <c r="E2131" s="55" t="s">
        <v>1700</v>
      </c>
      <c r="F2131" s="53" t="s">
        <v>1803</v>
      </c>
      <c r="G2131" s="376"/>
      <c r="H2131" s="54" t="s">
        <v>44</v>
      </c>
      <c r="I2131" s="373"/>
      <c r="J2131" s="389"/>
      <c r="K2131" s="53"/>
      <c r="L2131" s="51">
        <v>3403940</v>
      </c>
      <c r="M2131" s="51">
        <v>3403940</v>
      </c>
      <c r="N2131" s="51">
        <v>3403940</v>
      </c>
      <c r="O2131" s="51">
        <v>3403940</v>
      </c>
      <c r="P2131" s="51">
        <v>3403940</v>
      </c>
      <c r="Q2131" s="51">
        <v>3403940</v>
      </c>
      <c r="R2131" s="51">
        <v>3403940</v>
      </c>
      <c r="S2131" s="51">
        <v>3403940</v>
      </c>
      <c r="T2131" s="51">
        <v>3403940</v>
      </c>
    </row>
    <row r="2132" spans="1:20" s="10" customFormat="1" ht="65.099999999999994" customHeight="1" x14ac:dyDescent="0.3">
      <c r="A2132" s="13">
        <v>2077</v>
      </c>
      <c r="B2132" s="376"/>
      <c r="C2132" s="55" t="s">
        <v>1076</v>
      </c>
      <c r="D2132" s="56" t="s">
        <v>570</v>
      </c>
      <c r="E2132" s="55" t="s">
        <v>1700</v>
      </c>
      <c r="F2132" s="53" t="s">
        <v>1804</v>
      </c>
      <c r="G2132" s="376"/>
      <c r="H2132" s="54" t="s">
        <v>44</v>
      </c>
      <c r="I2132" s="373"/>
      <c r="J2132" s="389"/>
      <c r="K2132" s="53"/>
      <c r="L2132" s="51">
        <v>1611060</v>
      </c>
      <c r="M2132" s="51">
        <v>1611060</v>
      </c>
      <c r="N2132" s="51">
        <v>1611060</v>
      </c>
      <c r="O2132" s="51">
        <v>1611060</v>
      </c>
      <c r="P2132" s="51">
        <v>1611060</v>
      </c>
      <c r="Q2132" s="51">
        <v>1611060</v>
      </c>
      <c r="R2132" s="51">
        <v>1611060</v>
      </c>
      <c r="S2132" s="51">
        <v>1611060</v>
      </c>
      <c r="T2132" s="51">
        <v>1611060</v>
      </c>
    </row>
    <row r="2133" spans="1:20" s="10" customFormat="1" ht="65.099999999999994" customHeight="1" x14ac:dyDescent="0.3">
      <c r="A2133" s="13">
        <v>2078</v>
      </c>
      <c r="B2133" s="376"/>
      <c r="C2133" s="55" t="s">
        <v>1076</v>
      </c>
      <c r="D2133" s="56" t="s">
        <v>570</v>
      </c>
      <c r="E2133" s="55" t="s">
        <v>1700</v>
      </c>
      <c r="F2133" s="53" t="s">
        <v>1805</v>
      </c>
      <c r="G2133" s="376"/>
      <c r="H2133" s="54" t="s">
        <v>44</v>
      </c>
      <c r="I2133" s="373"/>
      <c r="J2133" s="389"/>
      <c r="K2133" s="53"/>
      <c r="L2133" s="51">
        <v>1982760</v>
      </c>
      <c r="M2133" s="51">
        <v>1982760</v>
      </c>
      <c r="N2133" s="51">
        <v>1982760</v>
      </c>
      <c r="O2133" s="51">
        <v>1982760</v>
      </c>
      <c r="P2133" s="51">
        <v>1982760</v>
      </c>
      <c r="Q2133" s="51">
        <v>1982760</v>
      </c>
      <c r="R2133" s="51">
        <v>1982760</v>
      </c>
      <c r="S2133" s="51">
        <v>1982760</v>
      </c>
      <c r="T2133" s="51">
        <v>1982760</v>
      </c>
    </row>
    <row r="2134" spans="1:20" s="10" customFormat="1" ht="65.099999999999994" customHeight="1" x14ac:dyDescent="0.3">
      <c r="A2134" s="13">
        <v>2079</v>
      </c>
      <c r="B2134" s="376"/>
      <c r="C2134" s="55" t="s">
        <v>1076</v>
      </c>
      <c r="D2134" s="56" t="s">
        <v>570</v>
      </c>
      <c r="E2134" s="55" t="s">
        <v>1700</v>
      </c>
      <c r="F2134" s="53" t="s">
        <v>1806</v>
      </c>
      <c r="G2134" s="376"/>
      <c r="H2134" s="54" t="s">
        <v>44</v>
      </c>
      <c r="I2134" s="373"/>
      <c r="J2134" s="389"/>
      <c r="K2134" s="53"/>
      <c r="L2134" s="51">
        <v>2426430</v>
      </c>
      <c r="M2134" s="51">
        <v>2426430</v>
      </c>
      <c r="N2134" s="51">
        <v>2426430</v>
      </c>
      <c r="O2134" s="51">
        <v>2426430</v>
      </c>
      <c r="P2134" s="51">
        <v>2426430</v>
      </c>
      <c r="Q2134" s="51">
        <v>2426430</v>
      </c>
      <c r="R2134" s="51">
        <v>2426430</v>
      </c>
      <c r="S2134" s="51">
        <v>2426430</v>
      </c>
      <c r="T2134" s="51">
        <v>2426430</v>
      </c>
    </row>
    <row r="2135" spans="1:20" s="10" customFormat="1" ht="65.099999999999994" customHeight="1" x14ac:dyDescent="0.3">
      <c r="A2135" s="13">
        <v>2080</v>
      </c>
      <c r="B2135" s="376"/>
      <c r="C2135" s="55" t="s">
        <v>1076</v>
      </c>
      <c r="D2135" s="56" t="s">
        <v>570</v>
      </c>
      <c r="E2135" s="55" t="s">
        <v>1700</v>
      </c>
      <c r="F2135" s="53" t="s">
        <v>1807</v>
      </c>
      <c r="G2135" s="376"/>
      <c r="H2135" s="54" t="s">
        <v>44</v>
      </c>
      <c r="I2135" s="373"/>
      <c r="J2135" s="389"/>
      <c r="K2135" s="53"/>
      <c r="L2135" s="51">
        <v>2932540</v>
      </c>
      <c r="M2135" s="51">
        <v>2932540</v>
      </c>
      <c r="N2135" s="51">
        <v>2932540</v>
      </c>
      <c r="O2135" s="51">
        <v>2932540</v>
      </c>
      <c r="P2135" s="51">
        <v>2932540</v>
      </c>
      <c r="Q2135" s="51">
        <v>2932540</v>
      </c>
      <c r="R2135" s="51">
        <v>2932540</v>
      </c>
      <c r="S2135" s="51">
        <v>2932540</v>
      </c>
      <c r="T2135" s="51">
        <v>2932540</v>
      </c>
    </row>
    <row r="2136" spans="1:20" s="10" customFormat="1" ht="65.099999999999994" customHeight="1" x14ac:dyDescent="0.3">
      <c r="A2136" s="13">
        <v>2081</v>
      </c>
      <c r="B2136" s="376"/>
      <c r="C2136" s="55" t="s">
        <v>1076</v>
      </c>
      <c r="D2136" s="56" t="s">
        <v>570</v>
      </c>
      <c r="E2136" s="55" t="s">
        <v>1700</v>
      </c>
      <c r="F2136" s="53" t="s">
        <v>1808</v>
      </c>
      <c r="G2136" s="376"/>
      <c r="H2136" s="54" t="s">
        <v>44</v>
      </c>
      <c r="I2136" s="373"/>
      <c r="J2136" s="389"/>
      <c r="K2136" s="53"/>
      <c r="L2136" s="51">
        <v>3585120</v>
      </c>
      <c r="M2136" s="51">
        <v>3585120</v>
      </c>
      <c r="N2136" s="51">
        <v>3585120</v>
      </c>
      <c r="O2136" s="51">
        <v>3585120</v>
      </c>
      <c r="P2136" s="51">
        <v>3585120</v>
      </c>
      <c r="Q2136" s="51">
        <v>3585120</v>
      </c>
      <c r="R2136" s="51">
        <v>3585120</v>
      </c>
      <c r="S2136" s="51">
        <v>3585120</v>
      </c>
      <c r="T2136" s="51">
        <v>3585120</v>
      </c>
    </row>
    <row r="2137" spans="1:20" s="10" customFormat="1" ht="65.099999999999994" customHeight="1" x14ac:dyDescent="0.3">
      <c r="A2137" s="13">
        <v>2082</v>
      </c>
      <c r="B2137" s="376"/>
      <c r="C2137" s="55" t="s">
        <v>1076</v>
      </c>
      <c r="D2137" s="56" t="s">
        <v>570</v>
      </c>
      <c r="E2137" s="55" t="s">
        <v>1700</v>
      </c>
      <c r="F2137" s="53" t="s">
        <v>1809</v>
      </c>
      <c r="G2137" s="376"/>
      <c r="H2137" s="54" t="s">
        <v>44</v>
      </c>
      <c r="I2137" s="373"/>
      <c r="J2137" s="389"/>
      <c r="K2137" s="53"/>
      <c r="L2137" s="51">
        <v>4303140</v>
      </c>
      <c r="M2137" s="51">
        <v>4303140</v>
      </c>
      <c r="N2137" s="51">
        <v>4303140</v>
      </c>
      <c r="O2137" s="51">
        <v>4303140</v>
      </c>
      <c r="P2137" s="51">
        <v>4303140</v>
      </c>
      <c r="Q2137" s="51">
        <v>4303140</v>
      </c>
      <c r="R2137" s="51">
        <v>4303140</v>
      </c>
      <c r="S2137" s="51">
        <v>4303140</v>
      </c>
      <c r="T2137" s="51">
        <v>4303140</v>
      </c>
    </row>
    <row r="2138" spans="1:20" s="10" customFormat="1" ht="65.099999999999994" customHeight="1" x14ac:dyDescent="0.3">
      <c r="A2138" s="13">
        <v>2083</v>
      </c>
      <c r="B2138" s="376"/>
      <c r="C2138" s="55" t="s">
        <v>1076</v>
      </c>
      <c r="D2138" s="56" t="s">
        <v>570</v>
      </c>
      <c r="E2138" s="55" t="s">
        <v>1700</v>
      </c>
      <c r="F2138" s="53" t="s">
        <v>1810</v>
      </c>
      <c r="G2138" s="376"/>
      <c r="H2138" s="54" t="s">
        <v>44</v>
      </c>
      <c r="I2138" s="373"/>
      <c r="J2138" s="389"/>
      <c r="K2138" s="53"/>
      <c r="L2138" s="51">
        <v>1962010</v>
      </c>
      <c r="M2138" s="51">
        <v>1962010</v>
      </c>
      <c r="N2138" s="51">
        <v>1962010</v>
      </c>
      <c r="O2138" s="51">
        <v>1962010</v>
      </c>
      <c r="P2138" s="51">
        <v>1962010</v>
      </c>
      <c r="Q2138" s="51">
        <v>1962010</v>
      </c>
      <c r="R2138" s="51">
        <v>1962010</v>
      </c>
      <c r="S2138" s="51">
        <v>1962010</v>
      </c>
      <c r="T2138" s="51">
        <v>1962010</v>
      </c>
    </row>
    <row r="2139" spans="1:20" s="10" customFormat="1" ht="65.099999999999994" customHeight="1" x14ac:dyDescent="0.3">
      <c r="A2139" s="13">
        <v>2084</v>
      </c>
      <c r="B2139" s="376"/>
      <c r="C2139" s="55" t="s">
        <v>1076</v>
      </c>
      <c r="D2139" s="56" t="s">
        <v>570</v>
      </c>
      <c r="E2139" s="55" t="s">
        <v>1700</v>
      </c>
      <c r="F2139" s="53" t="s">
        <v>1811</v>
      </c>
      <c r="G2139" s="376"/>
      <c r="H2139" s="54" t="s">
        <v>44</v>
      </c>
      <c r="I2139" s="373"/>
      <c r="J2139" s="389"/>
      <c r="K2139" s="53"/>
      <c r="L2139" s="51">
        <v>2459690</v>
      </c>
      <c r="M2139" s="51">
        <v>2459690</v>
      </c>
      <c r="N2139" s="51">
        <v>2459690</v>
      </c>
      <c r="O2139" s="51">
        <v>2459690</v>
      </c>
      <c r="P2139" s="51">
        <v>2459690</v>
      </c>
      <c r="Q2139" s="51">
        <v>2459690</v>
      </c>
      <c r="R2139" s="51">
        <v>2459690</v>
      </c>
      <c r="S2139" s="51">
        <v>2459690</v>
      </c>
      <c r="T2139" s="51">
        <v>2459690</v>
      </c>
    </row>
    <row r="2140" spans="1:20" s="10" customFormat="1" ht="65.099999999999994" customHeight="1" x14ac:dyDescent="0.3">
      <c r="A2140" s="13">
        <v>2085</v>
      </c>
      <c r="B2140" s="376"/>
      <c r="C2140" s="55" t="s">
        <v>1076</v>
      </c>
      <c r="D2140" s="56" t="s">
        <v>570</v>
      </c>
      <c r="E2140" s="55" t="s">
        <v>1700</v>
      </c>
      <c r="F2140" s="53" t="s">
        <v>1812</v>
      </c>
      <c r="G2140" s="376"/>
      <c r="H2140" s="54" t="s">
        <v>44</v>
      </c>
      <c r="I2140" s="373"/>
      <c r="J2140" s="389"/>
      <c r="K2140" s="53"/>
      <c r="L2140" s="51">
        <v>3017380</v>
      </c>
      <c r="M2140" s="51">
        <v>3017380</v>
      </c>
      <c r="N2140" s="51">
        <v>3017380</v>
      </c>
      <c r="O2140" s="51">
        <v>3017380</v>
      </c>
      <c r="P2140" s="51">
        <v>3017380</v>
      </c>
      <c r="Q2140" s="51">
        <v>3017380</v>
      </c>
      <c r="R2140" s="51">
        <v>3017380</v>
      </c>
      <c r="S2140" s="51">
        <v>3017380</v>
      </c>
      <c r="T2140" s="51">
        <v>3017380</v>
      </c>
    </row>
    <row r="2141" spans="1:20" s="10" customFormat="1" ht="65.099999999999994" customHeight="1" x14ac:dyDescent="0.3">
      <c r="A2141" s="13">
        <v>2086</v>
      </c>
      <c r="B2141" s="376"/>
      <c r="C2141" s="55" t="s">
        <v>1076</v>
      </c>
      <c r="D2141" s="56" t="s">
        <v>570</v>
      </c>
      <c r="E2141" s="55" t="s">
        <v>1700</v>
      </c>
      <c r="F2141" s="53" t="s">
        <v>1813</v>
      </c>
      <c r="G2141" s="376"/>
      <c r="H2141" s="54" t="s">
        <v>44</v>
      </c>
      <c r="I2141" s="373"/>
      <c r="J2141" s="389"/>
      <c r="K2141" s="53"/>
      <c r="L2141" s="51">
        <v>3649560</v>
      </c>
      <c r="M2141" s="51">
        <v>3649560</v>
      </c>
      <c r="N2141" s="51">
        <v>3649560</v>
      </c>
      <c r="O2141" s="51">
        <v>3649560</v>
      </c>
      <c r="P2141" s="51">
        <v>3649560</v>
      </c>
      <c r="Q2141" s="51">
        <v>3649560</v>
      </c>
      <c r="R2141" s="51">
        <v>3649560</v>
      </c>
      <c r="S2141" s="51">
        <v>3649560</v>
      </c>
      <c r="T2141" s="51">
        <v>3649560</v>
      </c>
    </row>
    <row r="2142" spans="1:20" s="10" customFormat="1" ht="65.099999999999994" customHeight="1" x14ac:dyDescent="0.3">
      <c r="A2142" s="13">
        <v>2087</v>
      </c>
      <c r="B2142" s="376"/>
      <c r="C2142" s="55" t="s">
        <v>1076</v>
      </c>
      <c r="D2142" s="56" t="s">
        <v>570</v>
      </c>
      <c r="E2142" s="55" t="s">
        <v>1700</v>
      </c>
      <c r="F2142" s="53" t="s">
        <v>1814</v>
      </c>
      <c r="G2142" s="376"/>
      <c r="H2142" s="54" t="s">
        <v>44</v>
      </c>
      <c r="I2142" s="373"/>
      <c r="J2142" s="389"/>
      <c r="K2142" s="53"/>
      <c r="L2142" s="51">
        <v>4444170</v>
      </c>
      <c r="M2142" s="51">
        <v>4444170</v>
      </c>
      <c r="N2142" s="51">
        <v>4444170</v>
      </c>
      <c r="O2142" s="51">
        <v>4444170</v>
      </c>
      <c r="P2142" s="51">
        <v>4444170</v>
      </c>
      <c r="Q2142" s="51">
        <v>4444170</v>
      </c>
      <c r="R2142" s="51">
        <v>4444170</v>
      </c>
      <c r="S2142" s="51">
        <v>4444170</v>
      </c>
      <c r="T2142" s="51">
        <v>4444170</v>
      </c>
    </row>
    <row r="2143" spans="1:20" s="10" customFormat="1" ht="65.099999999999994" customHeight="1" x14ac:dyDescent="0.3">
      <c r="A2143" s="13">
        <v>2088</v>
      </c>
      <c r="B2143" s="376"/>
      <c r="C2143" s="55" t="s">
        <v>1076</v>
      </c>
      <c r="D2143" s="56" t="s">
        <v>570</v>
      </c>
      <c r="E2143" s="55" t="s">
        <v>1700</v>
      </c>
      <c r="F2143" s="53" t="s">
        <v>1815</v>
      </c>
      <c r="G2143" s="376"/>
      <c r="H2143" s="54" t="s">
        <v>44</v>
      </c>
      <c r="I2143" s="373"/>
      <c r="J2143" s="389"/>
      <c r="K2143" s="53"/>
      <c r="L2143" s="51">
        <v>5322530</v>
      </c>
      <c r="M2143" s="51">
        <v>5322530</v>
      </c>
      <c r="N2143" s="51">
        <v>5322530</v>
      </c>
      <c r="O2143" s="51">
        <v>5322530</v>
      </c>
      <c r="P2143" s="51">
        <v>5322530</v>
      </c>
      <c r="Q2143" s="51">
        <v>5322530</v>
      </c>
      <c r="R2143" s="51">
        <v>5322530</v>
      </c>
      <c r="S2143" s="51">
        <v>5322530</v>
      </c>
      <c r="T2143" s="51">
        <v>5322530</v>
      </c>
    </row>
    <row r="2144" spans="1:20" s="10" customFormat="1" ht="65.099999999999994" customHeight="1" x14ac:dyDescent="0.3">
      <c r="A2144" s="13">
        <v>2089</v>
      </c>
      <c r="B2144" s="376"/>
      <c r="C2144" s="55" t="s">
        <v>1076</v>
      </c>
      <c r="D2144" s="56" t="s">
        <v>570</v>
      </c>
      <c r="E2144" s="55" t="s">
        <v>1700</v>
      </c>
      <c r="F2144" s="53" t="s">
        <v>1816</v>
      </c>
      <c r="G2144" s="376"/>
      <c r="H2144" s="54" t="s">
        <v>44</v>
      </c>
      <c r="I2144" s="373"/>
      <c r="J2144" s="389"/>
      <c r="K2144" s="53"/>
      <c r="L2144" s="51">
        <v>2694620</v>
      </c>
      <c r="M2144" s="51">
        <v>2694620</v>
      </c>
      <c r="N2144" s="51">
        <v>2694620</v>
      </c>
      <c r="O2144" s="51">
        <v>2694620</v>
      </c>
      <c r="P2144" s="51">
        <v>2694620</v>
      </c>
      <c r="Q2144" s="51">
        <v>2694620</v>
      </c>
      <c r="R2144" s="51">
        <v>2694620</v>
      </c>
      <c r="S2144" s="51">
        <v>2694620</v>
      </c>
      <c r="T2144" s="51">
        <v>2694620</v>
      </c>
    </row>
    <row r="2145" spans="1:20" s="10" customFormat="1" ht="65.099999999999994" customHeight="1" x14ac:dyDescent="0.3">
      <c r="A2145" s="13">
        <v>2090</v>
      </c>
      <c r="B2145" s="376"/>
      <c r="C2145" s="55" t="s">
        <v>1076</v>
      </c>
      <c r="D2145" s="56" t="s">
        <v>570</v>
      </c>
      <c r="E2145" s="55" t="s">
        <v>1700</v>
      </c>
      <c r="F2145" s="53" t="s">
        <v>1817</v>
      </c>
      <c r="G2145" s="376"/>
      <c r="H2145" s="54" t="s">
        <v>44</v>
      </c>
      <c r="I2145" s="373"/>
      <c r="J2145" s="389"/>
      <c r="K2145" s="53"/>
      <c r="L2145" s="51">
        <v>3322730</v>
      </c>
      <c r="M2145" s="51">
        <v>3322730</v>
      </c>
      <c r="N2145" s="51">
        <v>3322730</v>
      </c>
      <c r="O2145" s="51">
        <v>3322730</v>
      </c>
      <c r="P2145" s="51">
        <v>3322730</v>
      </c>
      <c r="Q2145" s="51">
        <v>3322730</v>
      </c>
      <c r="R2145" s="51">
        <v>3322730</v>
      </c>
      <c r="S2145" s="51">
        <v>3322730</v>
      </c>
      <c r="T2145" s="51">
        <v>3322730</v>
      </c>
    </row>
    <row r="2146" spans="1:20" s="10" customFormat="1" ht="65.099999999999994" customHeight="1" x14ac:dyDescent="0.3">
      <c r="A2146" s="13">
        <v>2091</v>
      </c>
      <c r="B2146" s="376"/>
      <c r="C2146" s="55" t="s">
        <v>1076</v>
      </c>
      <c r="D2146" s="56" t="s">
        <v>570</v>
      </c>
      <c r="E2146" s="55" t="s">
        <v>1700</v>
      </c>
      <c r="F2146" s="53" t="s">
        <v>1818</v>
      </c>
      <c r="G2146" s="376"/>
      <c r="H2146" s="54" t="s">
        <v>44</v>
      </c>
      <c r="I2146" s="373"/>
      <c r="J2146" s="389"/>
      <c r="K2146" s="53"/>
      <c r="L2146" s="51">
        <v>4079540</v>
      </c>
      <c r="M2146" s="51">
        <v>4079540</v>
      </c>
      <c r="N2146" s="51">
        <v>4079540</v>
      </c>
      <c r="O2146" s="51">
        <v>4079540</v>
      </c>
      <c r="P2146" s="51">
        <v>4079540</v>
      </c>
      <c r="Q2146" s="51">
        <v>4079540</v>
      </c>
      <c r="R2146" s="51">
        <v>4079540</v>
      </c>
      <c r="S2146" s="51">
        <v>4079540</v>
      </c>
      <c r="T2146" s="51">
        <v>4079540</v>
      </c>
    </row>
    <row r="2147" spans="1:20" s="10" customFormat="1" ht="65.099999999999994" customHeight="1" x14ac:dyDescent="0.3">
      <c r="A2147" s="13">
        <v>2092</v>
      </c>
      <c r="B2147" s="376"/>
      <c r="C2147" s="55" t="s">
        <v>1076</v>
      </c>
      <c r="D2147" s="56" t="s">
        <v>570</v>
      </c>
      <c r="E2147" s="55" t="s">
        <v>1700</v>
      </c>
      <c r="F2147" s="53" t="s">
        <v>1819</v>
      </c>
      <c r="G2147" s="376"/>
      <c r="H2147" s="54" t="s">
        <v>44</v>
      </c>
      <c r="I2147" s="373"/>
      <c r="J2147" s="389"/>
      <c r="K2147" s="53"/>
      <c r="L2147" s="51">
        <v>4979560</v>
      </c>
      <c r="M2147" s="51">
        <v>4979560</v>
      </c>
      <c r="N2147" s="51">
        <v>4979560</v>
      </c>
      <c r="O2147" s="51">
        <v>4979560</v>
      </c>
      <c r="P2147" s="51">
        <v>4979560</v>
      </c>
      <c r="Q2147" s="51">
        <v>4979560</v>
      </c>
      <c r="R2147" s="51">
        <v>4979560</v>
      </c>
      <c r="S2147" s="51">
        <v>4979560</v>
      </c>
      <c r="T2147" s="51">
        <v>4979560</v>
      </c>
    </row>
    <row r="2148" spans="1:20" s="10" customFormat="1" ht="65.099999999999994" customHeight="1" x14ac:dyDescent="0.3">
      <c r="A2148" s="13">
        <v>2093</v>
      </c>
      <c r="B2148" s="376"/>
      <c r="C2148" s="55" t="s">
        <v>1076</v>
      </c>
      <c r="D2148" s="56" t="s">
        <v>570</v>
      </c>
      <c r="E2148" s="55" t="s">
        <v>1700</v>
      </c>
      <c r="F2148" s="53" t="s">
        <v>1820</v>
      </c>
      <c r="G2148" s="376"/>
      <c r="H2148" s="54" t="s">
        <v>44</v>
      </c>
      <c r="I2148" s="373"/>
      <c r="J2148" s="389"/>
      <c r="K2148" s="53"/>
      <c r="L2148" s="51">
        <v>6014630</v>
      </c>
      <c r="M2148" s="51">
        <v>6014630</v>
      </c>
      <c r="N2148" s="51">
        <v>6014630</v>
      </c>
      <c r="O2148" s="51">
        <v>6014630</v>
      </c>
      <c r="P2148" s="51">
        <v>6014630</v>
      </c>
      <c r="Q2148" s="51">
        <v>6014630</v>
      </c>
      <c r="R2148" s="51">
        <v>6014630</v>
      </c>
      <c r="S2148" s="51">
        <v>6014630</v>
      </c>
      <c r="T2148" s="51">
        <v>6014630</v>
      </c>
    </row>
    <row r="2149" spans="1:20" s="10" customFormat="1" ht="65.099999999999994" customHeight="1" x14ac:dyDescent="0.3">
      <c r="A2149" s="13">
        <v>2094</v>
      </c>
      <c r="B2149" s="376"/>
      <c r="C2149" s="55" t="s">
        <v>1076</v>
      </c>
      <c r="D2149" s="56" t="s">
        <v>570</v>
      </c>
      <c r="E2149" s="55" t="s">
        <v>1700</v>
      </c>
      <c r="F2149" s="53" t="s">
        <v>1821</v>
      </c>
      <c r="G2149" s="376"/>
      <c r="H2149" s="54" t="s">
        <v>44</v>
      </c>
      <c r="I2149" s="373"/>
      <c r="J2149" s="389"/>
      <c r="K2149" s="53"/>
      <c r="L2149" s="51">
        <v>3414270</v>
      </c>
      <c r="M2149" s="51">
        <v>3414270</v>
      </c>
      <c r="N2149" s="51">
        <v>3414270</v>
      </c>
      <c r="O2149" s="51">
        <v>3414270</v>
      </c>
      <c r="P2149" s="51">
        <v>3414270</v>
      </c>
      <c r="Q2149" s="51">
        <v>3414270</v>
      </c>
      <c r="R2149" s="51">
        <v>3414270</v>
      </c>
      <c r="S2149" s="51">
        <v>3414270</v>
      </c>
      <c r="T2149" s="51">
        <v>3414270</v>
      </c>
    </row>
    <row r="2150" spans="1:20" s="10" customFormat="1" ht="65.099999999999994" customHeight="1" x14ac:dyDescent="0.3">
      <c r="A2150" s="13">
        <v>2095</v>
      </c>
      <c r="B2150" s="376"/>
      <c r="C2150" s="55" t="s">
        <v>1076</v>
      </c>
      <c r="D2150" s="56" t="s">
        <v>570</v>
      </c>
      <c r="E2150" s="55" t="s">
        <v>1700</v>
      </c>
      <c r="F2150" s="53" t="s">
        <v>1822</v>
      </c>
      <c r="G2150" s="376"/>
      <c r="H2150" s="54" t="s">
        <v>44</v>
      </c>
      <c r="I2150" s="373"/>
      <c r="J2150" s="389"/>
      <c r="K2150" s="53"/>
      <c r="L2150" s="51">
        <v>4198280</v>
      </c>
      <c r="M2150" s="51">
        <v>4198280</v>
      </c>
      <c r="N2150" s="51">
        <v>4198280</v>
      </c>
      <c r="O2150" s="51">
        <v>4198280</v>
      </c>
      <c r="P2150" s="51">
        <v>4198280</v>
      </c>
      <c r="Q2150" s="51">
        <v>4198280</v>
      </c>
      <c r="R2150" s="51">
        <v>4198280</v>
      </c>
      <c r="S2150" s="51">
        <v>4198280</v>
      </c>
      <c r="T2150" s="51">
        <v>4198280</v>
      </c>
    </row>
    <row r="2151" spans="1:20" s="10" customFormat="1" ht="65.099999999999994" customHeight="1" x14ac:dyDescent="0.3">
      <c r="A2151" s="13">
        <v>2096</v>
      </c>
      <c r="B2151" s="376"/>
      <c r="C2151" s="55" t="s">
        <v>1076</v>
      </c>
      <c r="D2151" s="56" t="s">
        <v>570</v>
      </c>
      <c r="E2151" s="55" t="s">
        <v>1700</v>
      </c>
      <c r="F2151" s="53" t="s">
        <v>1823</v>
      </c>
      <c r="G2151" s="376"/>
      <c r="H2151" s="54" t="s">
        <v>44</v>
      </c>
      <c r="I2151" s="373"/>
      <c r="J2151" s="389"/>
      <c r="K2151" s="53"/>
      <c r="L2151" s="51">
        <v>5167180</v>
      </c>
      <c r="M2151" s="51">
        <v>5167180</v>
      </c>
      <c r="N2151" s="51">
        <v>5167180</v>
      </c>
      <c r="O2151" s="51">
        <v>5167180</v>
      </c>
      <c r="P2151" s="51">
        <v>5167180</v>
      </c>
      <c r="Q2151" s="51">
        <v>5167180</v>
      </c>
      <c r="R2151" s="51">
        <v>5167180</v>
      </c>
      <c r="S2151" s="51">
        <v>5167180</v>
      </c>
      <c r="T2151" s="51">
        <v>5167180</v>
      </c>
    </row>
    <row r="2152" spans="1:20" s="10" customFormat="1" ht="65.099999999999994" customHeight="1" x14ac:dyDescent="0.3">
      <c r="A2152" s="13">
        <v>2097</v>
      </c>
      <c r="B2152" s="376"/>
      <c r="C2152" s="55" t="s">
        <v>1076</v>
      </c>
      <c r="D2152" s="56" t="s">
        <v>570</v>
      </c>
      <c r="E2152" s="55" t="s">
        <v>1700</v>
      </c>
      <c r="F2152" s="53" t="s">
        <v>1824</v>
      </c>
      <c r="G2152" s="376"/>
      <c r="H2152" s="54" t="s">
        <v>44</v>
      </c>
      <c r="I2152" s="373"/>
      <c r="J2152" s="389"/>
      <c r="K2152" s="53"/>
      <c r="L2152" s="51">
        <v>6293790</v>
      </c>
      <c r="M2152" s="51">
        <v>6293790</v>
      </c>
      <c r="N2152" s="51">
        <v>6293790</v>
      </c>
      <c r="O2152" s="51">
        <v>6293790</v>
      </c>
      <c r="P2152" s="51">
        <v>6293790</v>
      </c>
      <c r="Q2152" s="51">
        <v>6293790</v>
      </c>
      <c r="R2152" s="51">
        <v>6293790</v>
      </c>
      <c r="S2152" s="51">
        <v>6293790</v>
      </c>
      <c r="T2152" s="51">
        <v>6293790</v>
      </c>
    </row>
    <row r="2153" spans="1:20" s="10" customFormat="1" ht="65.099999999999994" customHeight="1" x14ac:dyDescent="0.3">
      <c r="A2153" s="13">
        <v>2098</v>
      </c>
      <c r="B2153" s="376"/>
      <c r="C2153" s="55" t="s">
        <v>1076</v>
      </c>
      <c r="D2153" s="56" t="s">
        <v>570</v>
      </c>
      <c r="E2153" s="55" t="s">
        <v>1700</v>
      </c>
      <c r="F2153" s="53" t="s">
        <v>1825</v>
      </c>
      <c r="G2153" s="376"/>
      <c r="H2153" s="54" t="s">
        <v>44</v>
      </c>
      <c r="I2153" s="373"/>
      <c r="J2153" s="389"/>
      <c r="K2153" s="53"/>
      <c r="L2153" s="51">
        <v>7145770</v>
      </c>
      <c r="M2153" s="51">
        <v>7145770</v>
      </c>
      <c r="N2153" s="51">
        <v>7145770</v>
      </c>
      <c r="O2153" s="51">
        <v>7145770</v>
      </c>
      <c r="P2153" s="51">
        <v>7145770</v>
      </c>
      <c r="Q2153" s="51">
        <v>7145770</v>
      </c>
      <c r="R2153" s="51">
        <v>7145770</v>
      </c>
      <c r="S2153" s="51">
        <v>7145770</v>
      </c>
      <c r="T2153" s="51">
        <v>7145770</v>
      </c>
    </row>
    <row r="2154" spans="1:20" s="10" customFormat="1" ht="65.099999999999994" customHeight="1" x14ac:dyDescent="0.3">
      <c r="A2154" s="13">
        <v>2099</v>
      </c>
      <c r="B2154" s="376"/>
      <c r="C2154" s="55" t="s">
        <v>1076</v>
      </c>
      <c r="D2154" s="56" t="s">
        <v>570</v>
      </c>
      <c r="E2154" s="55" t="s">
        <v>1700</v>
      </c>
      <c r="F2154" s="53" t="s">
        <v>1826</v>
      </c>
      <c r="G2154" s="376"/>
      <c r="H2154" s="54" t="s">
        <v>44</v>
      </c>
      <c r="I2154" s="373"/>
      <c r="J2154" s="389"/>
      <c r="K2154" s="53"/>
      <c r="L2154" s="51">
        <v>4346920</v>
      </c>
      <c r="M2154" s="51">
        <v>4346920</v>
      </c>
      <c r="N2154" s="51">
        <v>4346920</v>
      </c>
      <c r="O2154" s="51">
        <v>4346920</v>
      </c>
      <c r="P2154" s="51">
        <v>4346920</v>
      </c>
      <c r="Q2154" s="51">
        <v>4346920</v>
      </c>
      <c r="R2154" s="51">
        <v>4346920</v>
      </c>
      <c r="S2154" s="51">
        <v>4346920</v>
      </c>
      <c r="T2154" s="51">
        <v>4346920</v>
      </c>
    </row>
    <row r="2155" spans="1:20" s="10" customFormat="1" ht="65.099999999999994" customHeight="1" x14ac:dyDescent="0.3">
      <c r="A2155" s="13">
        <v>2100</v>
      </c>
      <c r="B2155" s="376"/>
      <c r="C2155" s="55" t="s">
        <v>1076</v>
      </c>
      <c r="D2155" s="56" t="s">
        <v>570</v>
      </c>
      <c r="E2155" s="55" t="s">
        <v>1700</v>
      </c>
      <c r="F2155" s="53" t="s">
        <v>1827</v>
      </c>
      <c r="G2155" s="376"/>
      <c r="H2155" s="54" t="s">
        <v>44</v>
      </c>
      <c r="I2155" s="373"/>
      <c r="J2155" s="389"/>
      <c r="K2155" s="53"/>
      <c r="L2155" s="51">
        <v>5352980</v>
      </c>
      <c r="M2155" s="51">
        <v>5352980</v>
      </c>
      <c r="N2155" s="51">
        <v>5352980</v>
      </c>
      <c r="O2155" s="51">
        <v>5352980</v>
      </c>
      <c r="P2155" s="51">
        <v>5352980</v>
      </c>
      <c r="Q2155" s="51">
        <v>5352980</v>
      </c>
      <c r="R2155" s="51">
        <v>5352980</v>
      </c>
      <c r="S2155" s="51">
        <v>5352980</v>
      </c>
      <c r="T2155" s="51">
        <v>5352980</v>
      </c>
    </row>
    <row r="2156" spans="1:20" s="10" customFormat="1" ht="65.099999999999994" customHeight="1" x14ac:dyDescent="0.3">
      <c r="A2156" s="13">
        <v>2101</v>
      </c>
      <c r="B2156" s="376"/>
      <c r="C2156" s="55" t="s">
        <v>1076</v>
      </c>
      <c r="D2156" s="56" t="s">
        <v>570</v>
      </c>
      <c r="E2156" s="55" t="s">
        <v>1700</v>
      </c>
      <c r="F2156" s="53" t="s">
        <v>1828</v>
      </c>
      <c r="G2156" s="376"/>
      <c r="H2156" s="54" t="s">
        <v>44</v>
      </c>
      <c r="I2156" s="373"/>
      <c r="J2156" s="389"/>
      <c r="K2156" s="53"/>
      <c r="L2156" s="51">
        <v>6566600</v>
      </c>
      <c r="M2156" s="51">
        <v>6566600</v>
      </c>
      <c r="N2156" s="51">
        <v>6566600</v>
      </c>
      <c r="O2156" s="51">
        <v>6566600</v>
      </c>
      <c r="P2156" s="51">
        <v>6566600</v>
      </c>
      <c r="Q2156" s="51">
        <v>6566600</v>
      </c>
      <c r="R2156" s="51">
        <v>6566600</v>
      </c>
      <c r="S2156" s="51">
        <v>6566600</v>
      </c>
      <c r="T2156" s="51">
        <v>6566600</v>
      </c>
    </row>
    <row r="2157" spans="1:20" s="10" customFormat="1" ht="65.099999999999994" customHeight="1" x14ac:dyDescent="0.3">
      <c r="A2157" s="13">
        <v>2102</v>
      </c>
      <c r="B2157" s="376"/>
      <c r="C2157" s="55" t="s">
        <v>1076</v>
      </c>
      <c r="D2157" s="56" t="s">
        <v>570</v>
      </c>
      <c r="E2157" s="55" t="s">
        <v>1700</v>
      </c>
      <c r="F2157" s="53" t="s">
        <v>1829</v>
      </c>
      <c r="G2157" s="376"/>
      <c r="H2157" s="54" t="s">
        <v>44</v>
      </c>
      <c r="I2157" s="373"/>
      <c r="J2157" s="389"/>
      <c r="K2157" s="53"/>
      <c r="L2157" s="51">
        <v>8007720</v>
      </c>
      <c r="M2157" s="51">
        <v>8007720</v>
      </c>
      <c r="N2157" s="51">
        <v>8007720</v>
      </c>
      <c r="O2157" s="51">
        <v>8007720</v>
      </c>
      <c r="P2157" s="51">
        <v>8007720</v>
      </c>
      <c r="Q2157" s="51">
        <v>8007720</v>
      </c>
      <c r="R2157" s="51">
        <v>8007720</v>
      </c>
      <c r="S2157" s="51">
        <v>8007720</v>
      </c>
      <c r="T2157" s="51">
        <v>8007720</v>
      </c>
    </row>
    <row r="2158" spans="1:20" s="10" customFormat="1" ht="65.099999999999994" customHeight="1" x14ac:dyDescent="0.3">
      <c r="A2158" s="13">
        <v>2103</v>
      </c>
      <c r="B2158" s="376"/>
      <c r="C2158" s="55" t="s">
        <v>1076</v>
      </c>
      <c r="D2158" s="56" t="s">
        <v>570</v>
      </c>
      <c r="E2158" s="55" t="s">
        <v>1700</v>
      </c>
      <c r="F2158" s="53" t="s">
        <v>1830</v>
      </c>
      <c r="G2158" s="376"/>
      <c r="H2158" s="54" t="s">
        <v>44</v>
      </c>
      <c r="I2158" s="373"/>
      <c r="J2158" s="389"/>
      <c r="K2158" s="53"/>
      <c r="L2158" s="51">
        <v>9694470</v>
      </c>
      <c r="M2158" s="51">
        <v>9694470</v>
      </c>
      <c r="N2158" s="51">
        <v>9694470</v>
      </c>
      <c r="O2158" s="51">
        <v>9694470</v>
      </c>
      <c r="P2158" s="51">
        <v>9694470</v>
      </c>
      <c r="Q2158" s="51">
        <v>9694470</v>
      </c>
      <c r="R2158" s="51">
        <v>9694470</v>
      </c>
      <c r="S2158" s="51">
        <v>9694470</v>
      </c>
      <c r="T2158" s="51">
        <v>9694470</v>
      </c>
    </row>
    <row r="2159" spans="1:20" s="10" customFormat="1" ht="65.099999999999994" customHeight="1" x14ac:dyDescent="0.3">
      <c r="A2159" s="13">
        <v>2104</v>
      </c>
      <c r="B2159" s="376"/>
      <c r="C2159" s="55" t="s">
        <v>1076</v>
      </c>
      <c r="D2159" s="56" t="s">
        <v>570</v>
      </c>
      <c r="E2159" s="55" t="s">
        <v>1700</v>
      </c>
      <c r="F2159" s="53" t="s">
        <v>1831</v>
      </c>
      <c r="G2159" s="376"/>
      <c r="H2159" s="54" t="s">
        <v>44</v>
      </c>
      <c r="I2159" s="373"/>
      <c r="J2159" s="389"/>
      <c r="K2159" s="53"/>
      <c r="L2159" s="51">
        <v>5505250</v>
      </c>
      <c r="M2159" s="51">
        <v>5505250</v>
      </c>
      <c r="N2159" s="51">
        <v>5505250</v>
      </c>
      <c r="O2159" s="51">
        <v>5505250</v>
      </c>
      <c r="P2159" s="51">
        <v>5505250</v>
      </c>
      <c r="Q2159" s="51">
        <v>5505250</v>
      </c>
      <c r="R2159" s="51">
        <v>5505250</v>
      </c>
      <c r="S2159" s="51">
        <v>5505250</v>
      </c>
      <c r="T2159" s="51">
        <v>5505250</v>
      </c>
    </row>
    <row r="2160" spans="1:20" s="10" customFormat="1" ht="65.099999999999994" customHeight="1" x14ac:dyDescent="0.3">
      <c r="A2160" s="13">
        <v>2105</v>
      </c>
      <c r="B2160" s="376"/>
      <c r="C2160" s="55" t="s">
        <v>1076</v>
      </c>
      <c r="D2160" s="56" t="s">
        <v>570</v>
      </c>
      <c r="E2160" s="55" t="s">
        <v>1700</v>
      </c>
      <c r="F2160" s="53" t="s">
        <v>1832</v>
      </c>
      <c r="G2160" s="376"/>
      <c r="H2160" s="54" t="s">
        <v>44</v>
      </c>
      <c r="I2160" s="373"/>
      <c r="J2160" s="389"/>
      <c r="K2160" s="53"/>
      <c r="L2160" s="51">
        <v>6785040</v>
      </c>
      <c r="M2160" s="51">
        <v>6785040</v>
      </c>
      <c r="N2160" s="51">
        <v>6785040</v>
      </c>
      <c r="O2160" s="51">
        <v>6785040</v>
      </c>
      <c r="P2160" s="51">
        <v>6785040</v>
      </c>
      <c r="Q2160" s="51">
        <v>6785040</v>
      </c>
      <c r="R2160" s="51">
        <v>6785040</v>
      </c>
      <c r="S2160" s="51">
        <v>6785040</v>
      </c>
      <c r="T2160" s="51">
        <v>6785040</v>
      </c>
    </row>
    <row r="2161" spans="1:20" s="10" customFormat="1" ht="65.099999999999994" customHeight="1" x14ac:dyDescent="0.3">
      <c r="A2161" s="13">
        <v>2106</v>
      </c>
      <c r="B2161" s="376"/>
      <c r="C2161" s="55" t="s">
        <v>1076</v>
      </c>
      <c r="D2161" s="56" t="s">
        <v>570</v>
      </c>
      <c r="E2161" s="55" t="s">
        <v>1700</v>
      </c>
      <c r="F2161" s="53" t="s">
        <v>1833</v>
      </c>
      <c r="G2161" s="376"/>
      <c r="H2161" s="54" t="s">
        <v>44</v>
      </c>
      <c r="I2161" s="373"/>
      <c r="J2161" s="389"/>
      <c r="K2161" s="53"/>
      <c r="L2161" s="51">
        <v>8326760</v>
      </c>
      <c r="M2161" s="51">
        <v>8326760</v>
      </c>
      <c r="N2161" s="51">
        <v>8326760</v>
      </c>
      <c r="O2161" s="51">
        <v>8326760</v>
      </c>
      <c r="P2161" s="51">
        <v>8326760</v>
      </c>
      <c r="Q2161" s="51">
        <v>8326760</v>
      </c>
      <c r="R2161" s="51">
        <v>8326760</v>
      </c>
      <c r="S2161" s="51">
        <v>8326760</v>
      </c>
      <c r="T2161" s="51">
        <v>8326760</v>
      </c>
    </row>
    <row r="2162" spans="1:20" s="10" customFormat="1" ht="65.099999999999994" customHeight="1" x14ac:dyDescent="0.3">
      <c r="A2162" s="13">
        <v>2107</v>
      </c>
      <c r="B2162" s="376"/>
      <c r="C2162" s="55" t="s">
        <v>1076</v>
      </c>
      <c r="D2162" s="56" t="s">
        <v>570</v>
      </c>
      <c r="E2162" s="55" t="s">
        <v>1700</v>
      </c>
      <c r="F2162" s="53" t="s">
        <v>1834</v>
      </c>
      <c r="G2162" s="376"/>
      <c r="H2162" s="54" t="s">
        <v>44</v>
      </c>
      <c r="I2162" s="373"/>
      <c r="J2162" s="389"/>
      <c r="K2162" s="53"/>
      <c r="L2162" s="51">
        <v>10165800</v>
      </c>
      <c r="M2162" s="51">
        <v>10165800</v>
      </c>
      <c r="N2162" s="51">
        <v>10165800</v>
      </c>
      <c r="O2162" s="51">
        <v>10165800</v>
      </c>
      <c r="P2162" s="51">
        <v>10165800</v>
      </c>
      <c r="Q2162" s="51">
        <v>10165800</v>
      </c>
      <c r="R2162" s="51">
        <v>10165800</v>
      </c>
      <c r="S2162" s="51">
        <v>10165800</v>
      </c>
      <c r="T2162" s="51">
        <v>10165800</v>
      </c>
    </row>
    <row r="2163" spans="1:20" s="10" customFormat="1" ht="65.099999999999994" customHeight="1" x14ac:dyDescent="0.3">
      <c r="A2163" s="13">
        <v>2108</v>
      </c>
      <c r="B2163" s="376"/>
      <c r="C2163" s="55" t="s">
        <v>1076</v>
      </c>
      <c r="D2163" s="56" t="s">
        <v>570</v>
      </c>
      <c r="E2163" s="55" t="s">
        <v>1700</v>
      </c>
      <c r="F2163" s="53" t="s">
        <v>1835</v>
      </c>
      <c r="G2163" s="376"/>
      <c r="H2163" s="54" t="s">
        <v>44</v>
      </c>
      <c r="I2163" s="373"/>
      <c r="J2163" s="389"/>
      <c r="K2163" s="53"/>
      <c r="L2163" s="51">
        <v>12307000</v>
      </c>
      <c r="M2163" s="51">
        <v>12307000</v>
      </c>
      <c r="N2163" s="51">
        <v>12307000</v>
      </c>
      <c r="O2163" s="51">
        <v>12307000</v>
      </c>
      <c r="P2163" s="51">
        <v>12307000</v>
      </c>
      <c r="Q2163" s="51">
        <v>12307000</v>
      </c>
      <c r="R2163" s="51">
        <v>12307000</v>
      </c>
      <c r="S2163" s="51">
        <v>12307000</v>
      </c>
      <c r="T2163" s="51">
        <v>12307000</v>
      </c>
    </row>
    <row r="2164" spans="1:20" s="10" customFormat="1" ht="65.099999999999994" customHeight="1" x14ac:dyDescent="0.3">
      <c r="A2164" s="13">
        <v>2109</v>
      </c>
      <c r="B2164" s="376"/>
      <c r="C2164" s="55" t="s">
        <v>1076</v>
      </c>
      <c r="D2164" s="56" t="s">
        <v>570</v>
      </c>
      <c r="E2164" s="55" t="s">
        <v>1700</v>
      </c>
      <c r="F2164" s="53" t="s">
        <v>1836</v>
      </c>
      <c r="G2164" s="376"/>
      <c r="H2164" s="54" t="s">
        <v>44</v>
      </c>
      <c r="I2164" s="373"/>
      <c r="J2164" s="389"/>
      <c r="K2164" s="53"/>
      <c r="L2164" s="51">
        <v>6962690</v>
      </c>
      <c r="M2164" s="51">
        <v>6962690</v>
      </c>
      <c r="N2164" s="51">
        <v>6962690</v>
      </c>
      <c r="O2164" s="51">
        <v>6962690</v>
      </c>
      <c r="P2164" s="51">
        <v>6962690</v>
      </c>
      <c r="Q2164" s="51">
        <v>6962690</v>
      </c>
      <c r="R2164" s="51">
        <v>6962690</v>
      </c>
      <c r="S2164" s="51">
        <v>6962690</v>
      </c>
      <c r="T2164" s="51">
        <v>6962690</v>
      </c>
    </row>
    <row r="2165" spans="1:20" s="10" customFormat="1" ht="65.099999999999994" customHeight="1" x14ac:dyDescent="0.3">
      <c r="A2165" s="13">
        <v>2110</v>
      </c>
      <c r="B2165" s="376"/>
      <c r="C2165" s="55" t="s">
        <v>1076</v>
      </c>
      <c r="D2165" s="56" t="s">
        <v>570</v>
      </c>
      <c r="E2165" s="55" t="s">
        <v>1700</v>
      </c>
      <c r="F2165" s="53" t="s">
        <v>1837</v>
      </c>
      <c r="G2165" s="376"/>
      <c r="H2165" s="54" t="s">
        <v>44</v>
      </c>
      <c r="I2165" s="373"/>
      <c r="J2165" s="389"/>
      <c r="K2165" s="53"/>
      <c r="L2165" s="51">
        <v>8585080</v>
      </c>
      <c r="M2165" s="51">
        <v>8585080</v>
      </c>
      <c r="N2165" s="51">
        <v>8585080</v>
      </c>
      <c r="O2165" s="51">
        <v>8585080</v>
      </c>
      <c r="P2165" s="51">
        <v>8585080</v>
      </c>
      <c r="Q2165" s="51">
        <v>8585080</v>
      </c>
      <c r="R2165" s="51">
        <v>8585080</v>
      </c>
      <c r="S2165" s="51">
        <v>8585080</v>
      </c>
      <c r="T2165" s="51">
        <v>8585080</v>
      </c>
    </row>
    <row r="2166" spans="1:20" s="10" customFormat="1" ht="65.099999999999994" customHeight="1" x14ac:dyDescent="0.3">
      <c r="A2166" s="13">
        <v>2111</v>
      </c>
      <c r="B2166" s="376"/>
      <c r="C2166" s="55" t="s">
        <v>1076</v>
      </c>
      <c r="D2166" s="56" t="s">
        <v>570</v>
      </c>
      <c r="E2166" s="55" t="s">
        <v>1700</v>
      </c>
      <c r="F2166" s="53" t="s">
        <v>1838</v>
      </c>
      <c r="G2166" s="376"/>
      <c r="H2166" s="54" t="s">
        <v>44</v>
      </c>
      <c r="I2166" s="373"/>
      <c r="J2166" s="389"/>
      <c r="K2166" s="53"/>
      <c r="L2166" s="51">
        <v>10532850</v>
      </c>
      <c r="M2166" s="51">
        <v>10532850</v>
      </c>
      <c r="N2166" s="51">
        <v>10532850</v>
      </c>
      <c r="O2166" s="51">
        <v>10532850</v>
      </c>
      <c r="P2166" s="51">
        <v>10532850</v>
      </c>
      <c r="Q2166" s="51">
        <v>10532850</v>
      </c>
      <c r="R2166" s="51">
        <v>10532850</v>
      </c>
      <c r="S2166" s="51">
        <v>10532850</v>
      </c>
      <c r="T2166" s="51">
        <v>10532850</v>
      </c>
    </row>
    <row r="2167" spans="1:20" s="10" customFormat="1" ht="65.099999999999994" customHeight="1" x14ac:dyDescent="0.3">
      <c r="A2167" s="13">
        <v>2112</v>
      </c>
      <c r="B2167" s="376"/>
      <c r="C2167" s="55" t="s">
        <v>1076</v>
      </c>
      <c r="D2167" s="56" t="s">
        <v>570</v>
      </c>
      <c r="E2167" s="55" t="s">
        <v>1700</v>
      </c>
      <c r="F2167" s="53" t="s">
        <v>1839</v>
      </c>
      <c r="G2167" s="376"/>
      <c r="H2167" s="54" t="s">
        <v>44</v>
      </c>
      <c r="I2167" s="373"/>
      <c r="J2167" s="389"/>
      <c r="K2167" s="53"/>
      <c r="L2167" s="51">
        <v>12868550</v>
      </c>
      <c r="M2167" s="51">
        <v>12868550</v>
      </c>
      <c r="N2167" s="51">
        <v>12868550</v>
      </c>
      <c r="O2167" s="51">
        <v>12868550</v>
      </c>
      <c r="P2167" s="51">
        <v>12868550</v>
      </c>
      <c r="Q2167" s="51">
        <v>12868550</v>
      </c>
      <c r="R2167" s="51">
        <v>12868550</v>
      </c>
      <c r="S2167" s="51">
        <v>12868550</v>
      </c>
      <c r="T2167" s="51">
        <v>12868550</v>
      </c>
    </row>
    <row r="2168" spans="1:20" s="10" customFormat="1" ht="65.099999999999994" customHeight="1" x14ac:dyDescent="0.3">
      <c r="A2168" s="13">
        <v>2113</v>
      </c>
      <c r="B2168" s="376"/>
      <c r="C2168" s="55" t="s">
        <v>1076</v>
      </c>
      <c r="D2168" s="56" t="s">
        <v>570</v>
      </c>
      <c r="E2168" s="55" t="s">
        <v>1700</v>
      </c>
      <c r="F2168" s="53" t="s">
        <v>1840</v>
      </c>
      <c r="G2168" s="376"/>
      <c r="H2168" s="54" t="s">
        <v>44</v>
      </c>
      <c r="I2168" s="373"/>
      <c r="J2168" s="389"/>
      <c r="K2168" s="53"/>
      <c r="L2168" s="51">
        <v>8591420</v>
      </c>
      <c r="M2168" s="51">
        <v>8591420</v>
      </c>
      <c r="N2168" s="51">
        <v>8591420</v>
      </c>
      <c r="O2168" s="51">
        <v>8591420</v>
      </c>
      <c r="P2168" s="51">
        <v>8591420</v>
      </c>
      <c r="Q2168" s="51">
        <v>8591420</v>
      </c>
      <c r="R2168" s="51">
        <v>8591420</v>
      </c>
      <c r="S2168" s="51">
        <v>8591420</v>
      </c>
      <c r="T2168" s="51">
        <v>8591420</v>
      </c>
    </row>
    <row r="2169" spans="1:20" s="10" customFormat="1" ht="65.099999999999994" customHeight="1" x14ac:dyDescent="0.3">
      <c r="A2169" s="13">
        <v>2114</v>
      </c>
      <c r="B2169" s="376"/>
      <c r="C2169" s="55" t="s">
        <v>1076</v>
      </c>
      <c r="D2169" s="56" t="s">
        <v>570</v>
      </c>
      <c r="E2169" s="55" t="s">
        <v>1700</v>
      </c>
      <c r="F2169" s="53" t="s">
        <v>1841</v>
      </c>
      <c r="G2169" s="376"/>
      <c r="H2169" s="54" t="s">
        <v>44</v>
      </c>
      <c r="I2169" s="373"/>
      <c r="J2169" s="389"/>
      <c r="K2169" s="53"/>
      <c r="L2169" s="51">
        <v>10607170</v>
      </c>
      <c r="M2169" s="51">
        <v>10607170</v>
      </c>
      <c r="N2169" s="51">
        <v>10607170</v>
      </c>
      <c r="O2169" s="51">
        <v>10607170</v>
      </c>
      <c r="P2169" s="51">
        <v>10607170</v>
      </c>
      <c r="Q2169" s="51">
        <v>10607170</v>
      </c>
      <c r="R2169" s="51">
        <v>10607170</v>
      </c>
      <c r="S2169" s="51">
        <v>10607170</v>
      </c>
      <c r="T2169" s="51">
        <v>10607170</v>
      </c>
    </row>
    <row r="2170" spans="1:20" s="10" customFormat="1" ht="65.099999999999994" customHeight="1" x14ac:dyDescent="0.3">
      <c r="A2170" s="13">
        <v>2115</v>
      </c>
      <c r="B2170" s="376"/>
      <c r="C2170" s="55" t="s">
        <v>2311</v>
      </c>
      <c r="D2170" s="56" t="s">
        <v>2312</v>
      </c>
      <c r="E2170" s="55" t="s">
        <v>2313</v>
      </c>
      <c r="F2170" s="53" t="s">
        <v>2314</v>
      </c>
      <c r="G2170" s="376" t="s">
        <v>2315</v>
      </c>
      <c r="H2170" s="55" t="s">
        <v>17</v>
      </c>
      <c r="I2170" s="55"/>
      <c r="J2170" s="389" t="s">
        <v>2526</v>
      </c>
      <c r="K2170" s="388"/>
      <c r="L2170" s="51">
        <v>8909.4117647058792</v>
      </c>
      <c r="M2170" s="51">
        <v>8909.4117647058792</v>
      </c>
      <c r="N2170" s="51">
        <v>8909.4117647058792</v>
      </c>
      <c r="O2170" s="51">
        <v>8909.4117647058792</v>
      </c>
      <c r="P2170" s="51">
        <v>8909.4117647058792</v>
      </c>
      <c r="Q2170" s="51">
        <v>8909.4117647058792</v>
      </c>
      <c r="R2170" s="51">
        <v>8909.4117647058792</v>
      </c>
      <c r="S2170" s="51">
        <v>8909.4117647058792</v>
      </c>
      <c r="T2170" s="51">
        <v>8909.4117647058792</v>
      </c>
    </row>
    <row r="2171" spans="1:20" s="10" customFormat="1" ht="65.099999999999994" customHeight="1" x14ac:dyDescent="0.3">
      <c r="A2171" s="13">
        <v>2116</v>
      </c>
      <c r="B2171" s="376"/>
      <c r="C2171" s="55" t="s">
        <v>2311</v>
      </c>
      <c r="D2171" s="56" t="s">
        <v>2312</v>
      </c>
      <c r="E2171" s="54" t="s">
        <v>44</v>
      </c>
      <c r="F2171" s="53" t="s">
        <v>2316</v>
      </c>
      <c r="G2171" s="376"/>
      <c r="H2171" s="54" t="s">
        <v>44</v>
      </c>
      <c r="I2171" s="55"/>
      <c r="J2171" s="389"/>
      <c r="K2171" s="388"/>
      <c r="L2171" s="51">
        <v>13090.588235294117</v>
      </c>
      <c r="M2171" s="51">
        <v>13090.588235294117</v>
      </c>
      <c r="N2171" s="51">
        <v>13090.588235294117</v>
      </c>
      <c r="O2171" s="51">
        <v>13090.588235294117</v>
      </c>
      <c r="P2171" s="51">
        <v>13090.588235294117</v>
      </c>
      <c r="Q2171" s="51">
        <v>13090.588235294117</v>
      </c>
      <c r="R2171" s="51">
        <v>13090.588235294117</v>
      </c>
      <c r="S2171" s="51">
        <v>13090.588235294117</v>
      </c>
      <c r="T2171" s="51">
        <v>13090.588235294117</v>
      </c>
    </row>
    <row r="2172" spans="1:20" s="10" customFormat="1" ht="65.099999999999994" customHeight="1" x14ac:dyDescent="0.3">
      <c r="A2172" s="13">
        <v>2117</v>
      </c>
      <c r="B2172" s="376"/>
      <c r="C2172" s="55" t="s">
        <v>2311</v>
      </c>
      <c r="D2172" s="56" t="s">
        <v>2312</v>
      </c>
      <c r="E2172" s="54" t="s">
        <v>44</v>
      </c>
      <c r="F2172" s="53" t="s">
        <v>2317</v>
      </c>
      <c r="G2172" s="376"/>
      <c r="H2172" s="54" t="s">
        <v>44</v>
      </c>
      <c r="I2172" s="55"/>
      <c r="J2172" s="389"/>
      <c r="K2172" s="388"/>
      <c r="L2172" s="51">
        <v>11636.470588235294</v>
      </c>
      <c r="M2172" s="51">
        <v>11636.470588235294</v>
      </c>
      <c r="N2172" s="51">
        <v>11636.470588235294</v>
      </c>
      <c r="O2172" s="51">
        <v>11636.470588235294</v>
      </c>
      <c r="P2172" s="51">
        <v>11636.470588235294</v>
      </c>
      <c r="Q2172" s="51">
        <v>11636.470588235294</v>
      </c>
      <c r="R2172" s="51">
        <v>11636.470588235294</v>
      </c>
      <c r="S2172" s="51">
        <v>11636.470588235294</v>
      </c>
      <c r="T2172" s="51">
        <v>11636.470588235294</v>
      </c>
    </row>
    <row r="2173" spans="1:20" s="10" customFormat="1" ht="65.099999999999994" customHeight="1" x14ac:dyDescent="0.3">
      <c r="A2173" s="13">
        <v>2118</v>
      </c>
      <c r="B2173" s="376"/>
      <c r="C2173" s="55" t="s">
        <v>2311</v>
      </c>
      <c r="D2173" s="56" t="s">
        <v>2312</v>
      </c>
      <c r="E2173" s="54" t="s">
        <v>44</v>
      </c>
      <c r="F2173" s="53" t="s">
        <v>2318</v>
      </c>
      <c r="G2173" s="376"/>
      <c r="H2173" s="54" t="s">
        <v>44</v>
      </c>
      <c r="I2173" s="55"/>
      <c r="J2173" s="389"/>
      <c r="K2173" s="388"/>
      <c r="L2173" s="51">
        <v>20090.588235294119</v>
      </c>
      <c r="M2173" s="51">
        <v>20090.588235294119</v>
      </c>
      <c r="N2173" s="51">
        <v>20090.588235294119</v>
      </c>
      <c r="O2173" s="51">
        <v>20090.588235294119</v>
      </c>
      <c r="P2173" s="51">
        <v>20090.588235294119</v>
      </c>
      <c r="Q2173" s="51">
        <v>20090.588235294119</v>
      </c>
      <c r="R2173" s="51">
        <v>20090.588235294119</v>
      </c>
      <c r="S2173" s="51">
        <v>20090.588235294119</v>
      </c>
      <c r="T2173" s="51">
        <v>20090.588235294119</v>
      </c>
    </row>
    <row r="2174" spans="1:20" s="10" customFormat="1" ht="65.099999999999994" customHeight="1" x14ac:dyDescent="0.3">
      <c r="A2174" s="13">
        <v>2119</v>
      </c>
      <c r="B2174" s="376"/>
      <c r="C2174" s="55" t="s">
        <v>2311</v>
      </c>
      <c r="D2174" s="56" t="s">
        <v>2312</v>
      </c>
      <c r="E2174" s="54" t="s">
        <v>44</v>
      </c>
      <c r="F2174" s="53" t="s">
        <v>2319</v>
      </c>
      <c r="G2174" s="376"/>
      <c r="H2174" s="54" t="s">
        <v>44</v>
      </c>
      <c r="I2174" s="55"/>
      <c r="J2174" s="389"/>
      <c r="K2174" s="388"/>
      <c r="L2174" s="51">
        <v>16272.941176470589</v>
      </c>
      <c r="M2174" s="51">
        <v>16272.941176470589</v>
      </c>
      <c r="N2174" s="51">
        <v>16272.941176470589</v>
      </c>
      <c r="O2174" s="51">
        <v>16272.941176470589</v>
      </c>
      <c r="P2174" s="51">
        <v>16272.941176470589</v>
      </c>
      <c r="Q2174" s="51">
        <v>16272.941176470589</v>
      </c>
      <c r="R2174" s="51">
        <v>16272.941176470589</v>
      </c>
      <c r="S2174" s="51">
        <v>16272.941176470589</v>
      </c>
      <c r="T2174" s="51">
        <v>16272.941176470589</v>
      </c>
    </row>
    <row r="2175" spans="1:20" s="10" customFormat="1" ht="65.099999999999994" customHeight="1" x14ac:dyDescent="0.3">
      <c r="A2175" s="13">
        <v>2120</v>
      </c>
      <c r="B2175" s="376"/>
      <c r="C2175" s="55" t="s">
        <v>2311</v>
      </c>
      <c r="D2175" s="56" t="s">
        <v>2312</v>
      </c>
      <c r="E2175" s="54" t="s">
        <v>44</v>
      </c>
      <c r="F2175" s="53" t="s">
        <v>2320</v>
      </c>
      <c r="G2175" s="376"/>
      <c r="H2175" s="54" t="s">
        <v>44</v>
      </c>
      <c r="I2175" s="55"/>
      <c r="J2175" s="389"/>
      <c r="K2175" s="388"/>
      <c r="L2175" s="51">
        <v>25636.470588235294</v>
      </c>
      <c r="M2175" s="51">
        <v>25636.470588235294</v>
      </c>
      <c r="N2175" s="51">
        <v>25636.470588235294</v>
      </c>
      <c r="O2175" s="51">
        <v>25636.470588235294</v>
      </c>
      <c r="P2175" s="51">
        <v>25636.470588235294</v>
      </c>
      <c r="Q2175" s="51">
        <v>25636.470588235294</v>
      </c>
      <c r="R2175" s="51">
        <v>25636.470588235294</v>
      </c>
      <c r="S2175" s="51">
        <v>25636.470588235294</v>
      </c>
      <c r="T2175" s="51">
        <v>25636.470588235294</v>
      </c>
    </row>
    <row r="2176" spans="1:20" s="10" customFormat="1" ht="65.099999999999994" customHeight="1" x14ac:dyDescent="0.3">
      <c r="A2176" s="13">
        <v>2121</v>
      </c>
      <c r="B2176" s="376"/>
      <c r="C2176" s="55" t="s">
        <v>2311</v>
      </c>
      <c r="D2176" s="56" t="s">
        <v>2312</v>
      </c>
      <c r="E2176" s="54" t="s">
        <v>44</v>
      </c>
      <c r="F2176" s="53" t="s">
        <v>2321</v>
      </c>
      <c r="G2176" s="376"/>
      <c r="H2176" s="54" t="s">
        <v>44</v>
      </c>
      <c r="I2176" s="55"/>
      <c r="J2176" s="389"/>
      <c r="K2176" s="388"/>
      <c r="L2176" s="51">
        <v>23727.058823529413</v>
      </c>
      <c r="M2176" s="51">
        <v>23727.058823529413</v>
      </c>
      <c r="N2176" s="51">
        <v>23727.058823529413</v>
      </c>
      <c r="O2176" s="51">
        <v>23727.058823529413</v>
      </c>
      <c r="P2176" s="51">
        <v>23727.058823529413</v>
      </c>
      <c r="Q2176" s="51">
        <v>23727.058823529413</v>
      </c>
      <c r="R2176" s="51">
        <v>23727.058823529413</v>
      </c>
      <c r="S2176" s="51">
        <v>23727.058823529413</v>
      </c>
      <c r="T2176" s="51">
        <v>23727.058823529413</v>
      </c>
    </row>
    <row r="2177" spans="1:20" s="10" customFormat="1" ht="65.099999999999994" customHeight="1" x14ac:dyDescent="0.3">
      <c r="A2177" s="13">
        <v>2122</v>
      </c>
      <c r="B2177" s="376"/>
      <c r="C2177" s="55" t="s">
        <v>2311</v>
      </c>
      <c r="D2177" s="56" t="s">
        <v>2312</v>
      </c>
      <c r="E2177" s="54" t="s">
        <v>44</v>
      </c>
      <c r="F2177" s="53" t="s">
        <v>2322</v>
      </c>
      <c r="G2177" s="376"/>
      <c r="H2177" s="54" t="s">
        <v>44</v>
      </c>
      <c r="I2177" s="55"/>
      <c r="J2177" s="389"/>
      <c r="K2177" s="388"/>
      <c r="L2177" s="51">
        <v>33363.529411764706</v>
      </c>
      <c r="M2177" s="51">
        <v>33363.529411764706</v>
      </c>
      <c r="N2177" s="51">
        <v>33363.529411764706</v>
      </c>
      <c r="O2177" s="51">
        <v>33363.529411764706</v>
      </c>
      <c r="P2177" s="51">
        <v>33363.529411764706</v>
      </c>
      <c r="Q2177" s="51">
        <v>33363.529411764706</v>
      </c>
      <c r="R2177" s="51">
        <v>33363.529411764706</v>
      </c>
      <c r="S2177" s="51">
        <v>33363.529411764706</v>
      </c>
      <c r="T2177" s="51">
        <v>33363.529411764706</v>
      </c>
    </row>
    <row r="2178" spans="1:20" s="10" customFormat="1" ht="65.099999999999994" customHeight="1" x14ac:dyDescent="0.3">
      <c r="A2178" s="13">
        <v>2123</v>
      </c>
      <c r="B2178" s="376"/>
      <c r="C2178" s="55" t="s">
        <v>2311</v>
      </c>
      <c r="D2178" s="56" t="s">
        <v>2312</v>
      </c>
      <c r="E2178" s="54" t="s">
        <v>44</v>
      </c>
      <c r="F2178" s="53" t="s">
        <v>2323</v>
      </c>
      <c r="G2178" s="376"/>
      <c r="H2178" s="54" t="s">
        <v>44</v>
      </c>
      <c r="I2178" s="55"/>
      <c r="J2178" s="389"/>
      <c r="K2178" s="388"/>
      <c r="L2178" s="51">
        <v>26272.941176470587</v>
      </c>
      <c r="M2178" s="51">
        <v>26272.941176470587</v>
      </c>
      <c r="N2178" s="51">
        <v>26272.941176470587</v>
      </c>
      <c r="O2178" s="51">
        <v>26272.941176470587</v>
      </c>
      <c r="P2178" s="51">
        <v>26272.941176470587</v>
      </c>
      <c r="Q2178" s="51">
        <v>26272.941176470587</v>
      </c>
      <c r="R2178" s="51">
        <v>26272.941176470587</v>
      </c>
      <c r="S2178" s="51">
        <v>26272.941176470587</v>
      </c>
      <c r="T2178" s="51">
        <v>26272.941176470587</v>
      </c>
    </row>
    <row r="2179" spans="1:20" s="10" customFormat="1" ht="65.099999999999994" customHeight="1" x14ac:dyDescent="0.3">
      <c r="A2179" s="13">
        <v>2124</v>
      </c>
      <c r="B2179" s="376"/>
      <c r="C2179" s="55" t="s">
        <v>2311</v>
      </c>
      <c r="D2179" s="56" t="s">
        <v>2312</v>
      </c>
      <c r="E2179" s="54" t="s">
        <v>44</v>
      </c>
      <c r="F2179" s="53" t="s">
        <v>2324</v>
      </c>
      <c r="G2179" s="376"/>
      <c r="H2179" s="54" t="s">
        <v>44</v>
      </c>
      <c r="I2179" s="55"/>
      <c r="J2179" s="389"/>
      <c r="K2179" s="388"/>
      <c r="L2179" s="51">
        <v>38636.470588235294</v>
      </c>
      <c r="M2179" s="51">
        <v>38636.470588235294</v>
      </c>
      <c r="N2179" s="51">
        <v>38636.470588235294</v>
      </c>
      <c r="O2179" s="51">
        <v>38636.470588235294</v>
      </c>
      <c r="P2179" s="51">
        <v>38636.470588235294</v>
      </c>
      <c r="Q2179" s="51">
        <v>38636.470588235294</v>
      </c>
      <c r="R2179" s="51">
        <v>38636.470588235294</v>
      </c>
      <c r="S2179" s="51">
        <v>38636.470588235294</v>
      </c>
      <c r="T2179" s="51">
        <v>38636.470588235294</v>
      </c>
    </row>
    <row r="2180" spans="1:20" s="10" customFormat="1" ht="65.099999999999994" customHeight="1" x14ac:dyDescent="0.3">
      <c r="A2180" s="13">
        <v>2125</v>
      </c>
      <c r="B2180" s="376"/>
      <c r="C2180" s="55" t="s">
        <v>2311</v>
      </c>
      <c r="D2180" s="56" t="s">
        <v>2312</v>
      </c>
      <c r="E2180" s="54" t="s">
        <v>44</v>
      </c>
      <c r="F2180" s="53" t="s">
        <v>2325</v>
      </c>
      <c r="G2180" s="376"/>
      <c r="H2180" s="54" t="s">
        <v>44</v>
      </c>
      <c r="I2180" s="55"/>
      <c r="J2180" s="389"/>
      <c r="K2180" s="388"/>
      <c r="L2180" s="51">
        <v>37636.470588235294</v>
      </c>
      <c r="M2180" s="51">
        <v>37636.470588235294</v>
      </c>
      <c r="N2180" s="51">
        <v>37636.470588235294</v>
      </c>
      <c r="O2180" s="51">
        <v>37636.470588235294</v>
      </c>
      <c r="P2180" s="51">
        <v>37636.470588235294</v>
      </c>
      <c r="Q2180" s="51">
        <v>37636.470588235294</v>
      </c>
      <c r="R2180" s="51">
        <v>37636.470588235294</v>
      </c>
      <c r="S2180" s="51">
        <v>37636.470588235294</v>
      </c>
      <c r="T2180" s="51">
        <v>37636.470588235294</v>
      </c>
    </row>
    <row r="2181" spans="1:20" s="10" customFormat="1" ht="65.099999999999994" customHeight="1" x14ac:dyDescent="0.3">
      <c r="A2181" s="13">
        <v>2126</v>
      </c>
      <c r="B2181" s="376"/>
      <c r="C2181" s="55" t="s">
        <v>2311</v>
      </c>
      <c r="D2181" s="56" t="s">
        <v>2312</v>
      </c>
      <c r="E2181" s="54" t="s">
        <v>44</v>
      </c>
      <c r="F2181" s="53" t="s">
        <v>2326</v>
      </c>
      <c r="G2181" s="376"/>
      <c r="H2181" s="54" t="s">
        <v>44</v>
      </c>
      <c r="I2181" s="55"/>
      <c r="J2181" s="389"/>
      <c r="K2181" s="388"/>
      <c r="L2181" s="51">
        <v>64636.470588235294</v>
      </c>
      <c r="M2181" s="51">
        <v>64636.470588235294</v>
      </c>
      <c r="N2181" s="51">
        <v>64636.470588235294</v>
      </c>
      <c r="O2181" s="51">
        <v>64636.470588235294</v>
      </c>
      <c r="P2181" s="51">
        <v>64636.470588235294</v>
      </c>
      <c r="Q2181" s="51">
        <v>64636.470588235294</v>
      </c>
      <c r="R2181" s="51">
        <v>64636.470588235294</v>
      </c>
      <c r="S2181" s="51">
        <v>64636.470588235294</v>
      </c>
      <c r="T2181" s="51">
        <v>64636.470588235294</v>
      </c>
    </row>
    <row r="2182" spans="1:20" s="10" customFormat="1" ht="65.099999999999994" customHeight="1" x14ac:dyDescent="0.3">
      <c r="A2182" s="13">
        <v>2127</v>
      </c>
      <c r="B2182" s="376"/>
      <c r="C2182" s="55" t="s">
        <v>2311</v>
      </c>
      <c r="D2182" s="56" t="s">
        <v>2312</v>
      </c>
      <c r="E2182" s="54" t="s">
        <v>44</v>
      </c>
      <c r="F2182" s="53" t="s">
        <v>2327</v>
      </c>
      <c r="G2182" s="376"/>
      <c r="H2182" s="54" t="s">
        <v>44</v>
      </c>
      <c r="I2182" s="55"/>
      <c r="J2182" s="389"/>
      <c r="K2182" s="388"/>
      <c r="L2182" s="51">
        <v>73000</v>
      </c>
      <c r="M2182" s="51">
        <v>73000</v>
      </c>
      <c r="N2182" s="51">
        <v>73000</v>
      </c>
      <c r="O2182" s="51">
        <v>73000</v>
      </c>
      <c r="P2182" s="51">
        <v>73000</v>
      </c>
      <c r="Q2182" s="51">
        <v>73000</v>
      </c>
      <c r="R2182" s="51">
        <v>73000</v>
      </c>
      <c r="S2182" s="51">
        <v>73000</v>
      </c>
      <c r="T2182" s="51">
        <v>73000</v>
      </c>
    </row>
    <row r="2183" spans="1:20" s="10" customFormat="1" ht="65.099999999999994" customHeight="1" x14ac:dyDescent="0.3">
      <c r="A2183" s="13">
        <v>2128</v>
      </c>
      <c r="B2183" s="376"/>
      <c r="C2183" s="55" t="s">
        <v>2311</v>
      </c>
      <c r="D2183" s="56" t="s">
        <v>2312</v>
      </c>
      <c r="E2183" s="54" t="s">
        <v>44</v>
      </c>
      <c r="F2183" s="53" t="s">
        <v>2328</v>
      </c>
      <c r="G2183" s="376"/>
      <c r="H2183" s="54" t="s">
        <v>44</v>
      </c>
      <c r="I2183" s="55"/>
      <c r="J2183" s="389"/>
      <c r="K2183" s="388"/>
      <c r="L2183" s="51">
        <v>91182.352941176476</v>
      </c>
      <c r="M2183" s="51">
        <v>91182.352941176476</v>
      </c>
      <c r="N2183" s="51">
        <v>91182.352941176476</v>
      </c>
      <c r="O2183" s="51">
        <v>91182.352941176476</v>
      </c>
      <c r="P2183" s="51">
        <v>91182.352941176476</v>
      </c>
      <c r="Q2183" s="51">
        <v>91182.352941176476</v>
      </c>
      <c r="R2183" s="51">
        <v>91182.352941176476</v>
      </c>
      <c r="S2183" s="51">
        <v>91182.352941176476</v>
      </c>
      <c r="T2183" s="51">
        <v>91182.352941176476</v>
      </c>
    </row>
    <row r="2184" spans="1:20" s="10" customFormat="1" ht="65.099999999999994" customHeight="1" x14ac:dyDescent="0.3">
      <c r="A2184" s="13">
        <v>2129</v>
      </c>
      <c r="B2184" s="376"/>
      <c r="C2184" s="55" t="s">
        <v>2311</v>
      </c>
      <c r="D2184" s="56" t="s">
        <v>2312</v>
      </c>
      <c r="E2184" s="54" t="s">
        <v>44</v>
      </c>
      <c r="F2184" s="53" t="s">
        <v>2329</v>
      </c>
      <c r="G2184" s="376"/>
      <c r="H2184" s="54" t="s">
        <v>44</v>
      </c>
      <c r="I2184" s="55"/>
      <c r="J2184" s="389"/>
      <c r="K2184" s="388"/>
      <c r="L2184" s="51">
        <v>99544.705882352937</v>
      </c>
      <c r="M2184" s="51">
        <v>99544.705882352937</v>
      </c>
      <c r="N2184" s="51">
        <v>99544.705882352937</v>
      </c>
      <c r="O2184" s="51">
        <v>99544.705882352937</v>
      </c>
      <c r="P2184" s="51">
        <v>99544.705882352937</v>
      </c>
      <c r="Q2184" s="51">
        <v>99544.705882352937</v>
      </c>
      <c r="R2184" s="51">
        <v>99544.705882352937</v>
      </c>
      <c r="S2184" s="51">
        <v>99544.705882352937</v>
      </c>
      <c r="T2184" s="51">
        <v>99544.705882352937</v>
      </c>
    </row>
    <row r="2185" spans="1:20" s="10" customFormat="1" ht="65.099999999999994" customHeight="1" x14ac:dyDescent="0.3">
      <c r="A2185" s="13">
        <v>2130</v>
      </c>
      <c r="B2185" s="376"/>
      <c r="C2185" s="55" t="s">
        <v>2311</v>
      </c>
      <c r="D2185" s="56" t="s">
        <v>2312</v>
      </c>
      <c r="E2185" s="54" t="s">
        <v>44</v>
      </c>
      <c r="F2185" s="53" t="s">
        <v>2330</v>
      </c>
      <c r="G2185" s="376"/>
      <c r="H2185" s="54" t="s">
        <v>44</v>
      </c>
      <c r="I2185" s="55"/>
      <c r="J2185" s="389"/>
      <c r="K2185" s="388"/>
      <c r="L2185" s="51">
        <v>117090.58823529413</v>
      </c>
      <c r="M2185" s="51">
        <v>117090.58823529413</v>
      </c>
      <c r="N2185" s="51">
        <v>117090.58823529413</v>
      </c>
      <c r="O2185" s="51">
        <v>117090.58823529413</v>
      </c>
      <c r="P2185" s="51">
        <v>117090.58823529413</v>
      </c>
      <c r="Q2185" s="51">
        <v>117090.58823529413</v>
      </c>
      <c r="R2185" s="51">
        <v>117090.58823529413</v>
      </c>
      <c r="S2185" s="51">
        <v>117090.58823529413</v>
      </c>
      <c r="T2185" s="51">
        <v>117090.58823529413</v>
      </c>
    </row>
    <row r="2186" spans="1:20" s="10" customFormat="1" ht="65.099999999999994" customHeight="1" x14ac:dyDescent="0.3">
      <c r="A2186" s="13">
        <v>2131</v>
      </c>
      <c r="B2186" s="376"/>
      <c r="C2186" s="55" t="s">
        <v>2311</v>
      </c>
      <c r="D2186" s="56" t="s">
        <v>2312</v>
      </c>
      <c r="E2186" s="54" t="s">
        <v>44</v>
      </c>
      <c r="F2186" s="53" t="s">
        <v>2331</v>
      </c>
      <c r="G2186" s="376"/>
      <c r="H2186" s="54" t="s">
        <v>44</v>
      </c>
      <c r="I2186" s="55"/>
      <c r="J2186" s="389"/>
      <c r="K2186" s="388"/>
      <c r="L2186" s="51">
        <v>154182.35294117648</v>
      </c>
      <c r="M2186" s="51">
        <v>154182.35294117648</v>
      </c>
      <c r="N2186" s="51">
        <v>154182.35294117648</v>
      </c>
      <c r="O2186" s="51">
        <v>154182.35294117648</v>
      </c>
      <c r="P2186" s="51">
        <v>154182.35294117648</v>
      </c>
      <c r="Q2186" s="51">
        <v>154182.35294117648</v>
      </c>
      <c r="R2186" s="51">
        <v>154182.35294117648</v>
      </c>
      <c r="S2186" s="51">
        <v>154182.35294117648</v>
      </c>
      <c r="T2186" s="51">
        <v>154182.35294117648</v>
      </c>
    </row>
    <row r="2187" spans="1:20" s="10" customFormat="1" ht="65.099999999999994" customHeight="1" x14ac:dyDescent="0.3">
      <c r="A2187" s="13">
        <v>2132</v>
      </c>
      <c r="B2187" s="376"/>
      <c r="C2187" s="55" t="s">
        <v>2311</v>
      </c>
      <c r="D2187" s="56" t="s">
        <v>2312</v>
      </c>
      <c r="E2187" s="54" t="s">
        <v>44</v>
      </c>
      <c r="F2187" s="53" t="s">
        <v>2332</v>
      </c>
      <c r="G2187" s="376"/>
      <c r="H2187" s="54" t="s">
        <v>44</v>
      </c>
      <c r="I2187" s="55"/>
      <c r="J2187" s="389"/>
      <c r="K2187" s="388"/>
      <c r="L2187" s="51">
        <v>229817.64705882352</v>
      </c>
      <c r="M2187" s="51">
        <v>229817.64705882352</v>
      </c>
      <c r="N2187" s="51">
        <v>229817.64705882352</v>
      </c>
      <c r="O2187" s="51">
        <v>229817.64705882352</v>
      </c>
      <c r="P2187" s="51">
        <v>229817.64705882352</v>
      </c>
      <c r="Q2187" s="51">
        <v>229817.64705882352</v>
      </c>
      <c r="R2187" s="51">
        <v>229817.64705882352</v>
      </c>
      <c r="S2187" s="51">
        <v>229817.64705882352</v>
      </c>
      <c r="T2187" s="51">
        <v>229817.64705882352</v>
      </c>
    </row>
    <row r="2188" spans="1:20" s="10" customFormat="1" ht="65.099999999999994" customHeight="1" x14ac:dyDescent="0.3">
      <c r="A2188" s="13">
        <v>2133</v>
      </c>
      <c r="B2188" s="376"/>
      <c r="C2188" s="55" t="s">
        <v>2311</v>
      </c>
      <c r="D2188" s="56" t="s">
        <v>2312</v>
      </c>
      <c r="E2188" s="54" t="s">
        <v>44</v>
      </c>
      <c r="F2188" s="53" t="s">
        <v>2333</v>
      </c>
      <c r="G2188" s="376"/>
      <c r="H2188" s="54" t="s">
        <v>44</v>
      </c>
      <c r="I2188" s="55"/>
      <c r="J2188" s="389"/>
      <c r="K2188" s="388"/>
      <c r="L2188" s="51">
        <v>328090.5882352941</v>
      </c>
      <c r="M2188" s="51">
        <v>328090.5882352941</v>
      </c>
      <c r="N2188" s="51">
        <v>328090.5882352941</v>
      </c>
      <c r="O2188" s="51">
        <v>328090.5882352941</v>
      </c>
      <c r="P2188" s="51">
        <v>328090.5882352941</v>
      </c>
      <c r="Q2188" s="51">
        <v>328090.5882352941</v>
      </c>
      <c r="R2188" s="51">
        <v>328090.5882352941</v>
      </c>
      <c r="S2188" s="51">
        <v>328090.5882352941</v>
      </c>
      <c r="T2188" s="51">
        <v>328090.5882352941</v>
      </c>
    </row>
    <row r="2189" spans="1:20" s="10" customFormat="1" ht="65.099999999999994" customHeight="1" x14ac:dyDescent="0.3">
      <c r="A2189" s="13">
        <v>2134</v>
      </c>
      <c r="B2189" s="376"/>
      <c r="C2189" s="55" t="s">
        <v>2311</v>
      </c>
      <c r="D2189" s="56" t="s">
        <v>2312</v>
      </c>
      <c r="E2189" s="54" t="s">
        <v>44</v>
      </c>
      <c r="F2189" s="53" t="s">
        <v>2334</v>
      </c>
      <c r="G2189" s="376"/>
      <c r="H2189" s="54" t="s">
        <v>44</v>
      </c>
      <c r="I2189" s="55"/>
      <c r="J2189" s="389"/>
      <c r="K2189" s="388"/>
      <c r="L2189" s="51">
        <v>411363.5294117647</v>
      </c>
      <c r="M2189" s="51">
        <v>411363.5294117647</v>
      </c>
      <c r="N2189" s="51">
        <v>411363.5294117647</v>
      </c>
      <c r="O2189" s="51">
        <v>411363.5294117647</v>
      </c>
      <c r="P2189" s="51">
        <v>411363.5294117647</v>
      </c>
      <c r="Q2189" s="51">
        <v>411363.5294117647</v>
      </c>
      <c r="R2189" s="51">
        <v>411363.5294117647</v>
      </c>
      <c r="S2189" s="51">
        <v>411363.5294117647</v>
      </c>
      <c r="T2189" s="51">
        <v>411363.5294117647</v>
      </c>
    </row>
    <row r="2190" spans="1:20" s="10" customFormat="1" ht="65.099999999999994" customHeight="1" x14ac:dyDescent="0.3">
      <c r="A2190" s="13">
        <v>2135</v>
      </c>
      <c r="B2190" s="376"/>
      <c r="C2190" s="55" t="s">
        <v>2311</v>
      </c>
      <c r="D2190" s="56" t="s">
        <v>2312</v>
      </c>
      <c r="E2190" s="54" t="s">
        <v>44</v>
      </c>
      <c r="F2190" s="53" t="s">
        <v>2335</v>
      </c>
      <c r="G2190" s="376"/>
      <c r="H2190" s="54" t="s">
        <v>44</v>
      </c>
      <c r="I2190" s="55"/>
      <c r="J2190" s="389"/>
      <c r="K2190" s="388"/>
      <c r="L2190" s="51">
        <v>390727.0588235294</v>
      </c>
      <c r="M2190" s="51">
        <v>390727.0588235294</v>
      </c>
      <c r="N2190" s="51">
        <v>390727.0588235294</v>
      </c>
      <c r="O2190" s="51">
        <v>390727.0588235294</v>
      </c>
      <c r="P2190" s="51">
        <v>390727.0588235294</v>
      </c>
      <c r="Q2190" s="51">
        <v>390727.0588235294</v>
      </c>
      <c r="R2190" s="51">
        <v>390727.0588235294</v>
      </c>
      <c r="S2190" s="51">
        <v>390727.0588235294</v>
      </c>
      <c r="T2190" s="51">
        <v>390727.0588235294</v>
      </c>
    </row>
    <row r="2191" spans="1:20" s="10" customFormat="1" ht="65.099999999999994" customHeight="1" x14ac:dyDescent="0.3">
      <c r="A2191" s="13">
        <v>2136</v>
      </c>
      <c r="B2191" s="376"/>
      <c r="C2191" s="55" t="s">
        <v>2311</v>
      </c>
      <c r="D2191" s="56" t="s">
        <v>2312</v>
      </c>
      <c r="E2191" s="54" t="s">
        <v>44</v>
      </c>
      <c r="F2191" s="53" t="s">
        <v>2336</v>
      </c>
      <c r="G2191" s="376"/>
      <c r="H2191" s="54" t="s">
        <v>44</v>
      </c>
      <c r="I2191" s="55"/>
      <c r="J2191" s="389"/>
      <c r="K2191" s="388"/>
      <c r="L2191" s="51">
        <v>509727.0588235294</v>
      </c>
      <c r="M2191" s="51">
        <v>509727.0588235294</v>
      </c>
      <c r="N2191" s="51">
        <v>509727.0588235294</v>
      </c>
      <c r="O2191" s="51">
        <v>509727.0588235294</v>
      </c>
      <c r="P2191" s="51">
        <v>509727.0588235294</v>
      </c>
      <c r="Q2191" s="51">
        <v>509727.0588235294</v>
      </c>
      <c r="R2191" s="51">
        <v>509727.0588235294</v>
      </c>
      <c r="S2191" s="51">
        <v>509727.0588235294</v>
      </c>
      <c r="T2191" s="51">
        <v>509727.0588235294</v>
      </c>
    </row>
    <row r="2192" spans="1:20" s="10" customFormat="1" ht="65.099999999999994" customHeight="1" x14ac:dyDescent="0.3">
      <c r="A2192" s="13">
        <v>2137</v>
      </c>
      <c r="B2192" s="376"/>
      <c r="C2192" s="55" t="s">
        <v>2311</v>
      </c>
      <c r="D2192" s="56" t="s">
        <v>2312</v>
      </c>
      <c r="E2192" s="54" t="s">
        <v>44</v>
      </c>
      <c r="F2192" s="53" t="s">
        <v>2337</v>
      </c>
      <c r="G2192" s="376"/>
      <c r="H2192" s="54" t="s">
        <v>44</v>
      </c>
      <c r="I2192" s="55"/>
      <c r="J2192" s="389"/>
      <c r="K2192" s="388"/>
      <c r="L2192" s="51">
        <v>55500</v>
      </c>
      <c r="M2192" s="51">
        <v>55500</v>
      </c>
      <c r="N2192" s="51">
        <v>55500</v>
      </c>
      <c r="O2192" s="51">
        <v>55500</v>
      </c>
      <c r="P2192" s="51">
        <v>55500</v>
      </c>
      <c r="Q2192" s="51">
        <v>55500</v>
      </c>
      <c r="R2192" s="51">
        <v>55500</v>
      </c>
      <c r="S2192" s="51">
        <v>55500</v>
      </c>
      <c r="T2192" s="51">
        <v>55500</v>
      </c>
    </row>
    <row r="2193" spans="1:20" s="10" customFormat="1" ht="65.099999999999994" customHeight="1" x14ac:dyDescent="0.3">
      <c r="A2193" s="13">
        <v>2138</v>
      </c>
      <c r="B2193" s="376"/>
      <c r="C2193" s="55" t="s">
        <v>2311</v>
      </c>
      <c r="D2193" s="56" t="s">
        <v>2312</v>
      </c>
      <c r="E2193" s="54" t="s">
        <v>44</v>
      </c>
      <c r="F2193" s="53" t="s">
        <v>2338</v>
      </c>
      <c r="G2193" s="376"/>
      <c r="H2193" s="54" t="s">
        <v>44</v>
      </c>
      <c r="I2193" s="55"/>
      <c r="J2193" s="389"/>
      <c r="K2193" s="388"/>
      <c r="L2193" s="51">
        <v>68800</v>
      </c>
      <c r="M2193" s="51">
        <v>68800</v>
      </c>
      <c r="N2193" s="51">
        <v>68800</v>
      </c>
      <c r="O2193" s="51">
        <v>68800</v>
      </c>
      <c r="P2193" s="51">
        <v>68800</v>
      </c>
      <c r="Q2193" s="51">
        <v>68800</v>
      </c>
      <c r="R2193" s="51">
        <v>68800</v>
      </c>
      <c r="S2193" s="51">
        <v>68800</v>
      </c>
      <c r="T2193" s="51">
        <v>68800</v>
      </c>
    </row>
    <row r="2194" spans="1:20" s="10" customFormat="1" ht="65.099999999999994" customHeight="1" x14ac:dyDescent="0.3">
      <c r="A2194" s="13">
        <v>2139</v>
      </c>
      <c r="B2194" s="376"/>
      <c r="C2194" s="55" t="s">
        <v>2311</v>
      </c>
      <c r="D2194" s="56" t="s">
        <v>2312</v>
      </c>
      <c r="E2194" s="54" t="s">
        <v>44</v>
      </c>
      <c r="F2194" s="53" t="s">
        <v>2339</v>
      </c>
      <c r="G2194" s="376"/>
      <c r="H2194" s="54" t="s">
        <v>44</v>
      </c>
      <c r="I2194" s="55"/>
      <c r="J2194" s="389"/>
      <c r="K2194" s="388"/>
      <c r="L2194" s="51">
        <v>89100</v>
      </c>
      <c r="M2194" s="51">
        <v>89100</v>
      </c>
      <c r="N2194" s="51">
        <v>89100</v>
      </c>
      <c r="O2194" s="51">
        <v>89100</v>
      </c>
      <c r="P2194" s="51">
        <v>89100</v>
      </c>
      <c r="Q2194" s="51">
        <v>89100</v>
      </c>
      <c r="R2194" s="51">
        <v>89100</v>
      </c>
      <c r="S2194" s="51">
        <v>89100</v>
      </c>
      <c r="T2194" s="51">
        <v>89100</v>
      </c>
    </row>
    <row r="2195" spans="1:20" s="10" customFormat="1" ht="65.099999999999994" customHeight="1" x14ac:dyDescent="0.3">
      <c r="A2195" s="13">
        <v>2140</v>
      </c>
      <c r="B2195" s="376"/>
      <c r="C2195" s="55" t="s">
        <v>2311</v>
      </c>
      <c r="D2195" s="56" t="s">
        <v>2312</v>
      </c>
      <c r="E2195" s="54" t="s">
        <v>44</v>
      </c>
      <c r="F2195" s="53" t="s">
        <v>2340</v>
      </c>
      <c r="G2195" s="376"/>
      <c r="H2195" s="54" t="s">
        <v>44</v>
      </c>
      <c r="I2195" s="55"/>
      <c r="J2195" s="389"/>
      <c r="K2195" s="388"/>
      <c r="L2195" s="51">
        <v>149400</v>
      </c>
      <c r="M2195" s="51">
        <v>149400</v>
      </c>
      <c r="N2195" s="51">
        <v>149400</v>
      </c>
      <c r="O2195" s="51">
        <v>149400</v>
      </c>
      <c r="P2195" s="51">
        <v>149400</v>
      </c>
      <c r="Q2195" s="51">
        <v>149400</v>
      </c>
      <c r="R2195" s="51">
        <v>149400</v>
      </c>
      <c r="S2195" s="51">
        <v>149400</v>
      </c>
      <c r="T2195" s="51">
        <v>149400</v>
      </c>
    </row>
    <row r="2196" spans="1:20" s="10" customFormat="1" ht="65.099999999999994" customHeight="1" x14ac:dyDescent="0.3">
      <c r="A2196" s="13">
        <v>2141</v>
      </c>
      <c r="B2196" s="376"/>
      <c r="C2196" s="55" t="s">
        <v>2311</v>
      </c>
      <c r="D2196" s="56" t="s">
        <v>2312</v>
      </c>
      <c r="E2196" s="54" t="s">
        <v>44</v>
      </c>
      <c r="F2196" s="53" t="s">
        <v>2341</v>
      </c>
      <c r="G2196" s="376"/>
      <c r="H2196" s="54" t="s">
        <v>44</v>
      </c>
      <c r="I2196" s="55"/>
      <c r="J2196" s="389"/>
      <c r="K2196" s="388"/>
      <c r="L2196" s="51">
        <v>114700</v>
      </c>
      <c r="M2196" s="51">
        <v>114700</v>
      </c>
      <c r="N2196" s="51">
        <v>114700</v>
      </c>
      <c r="O2196" s="51">
        <v>114700</v>
      </c>
      <c r="P2196" s="51">
        <v>114700</v>
      </c>
      <c r="Q2196" s="51">
        <v>114700</v>
      </c>
      <c r="R2196" s="51">
        <v>114700</v>
      </c>
      <c r="S2196" s="51">
        <v>114700</v>
      </c>
      <c r="T2196" s="51">
        <v>114700</v>
      </c>
    </row>
    <row r="2197" spans="1:20" s="10" customFormat="1" ht="65.099999999999994" customHeight="1" x14ac:dyDescent="0.3">
      <c r="A2197" s="13">
        <v>2142</v>
      </c>
      <c r="B2197" s="376"/>
      <c r="C2197" s="55" t="s">
        <v>2311</v>
      </c>
      <c r="D2197" s="56" t="s">
        <v>2312</v>
      </c>
      <c r="E2197" s="54" t="s">
        <v>44</v>
      </c>
      <c r="F2197" s="53" t="s">
        <v>2342</v>
      </c>
      <c r="G2197" s="376"/>
      <c r="H2197" s="54" t="s">
        <v>44</v>
      </c>
      <c r="I2197" s="55"/>
      <c r="J2197" s="389"/>
      <c r="K2197" s="388"/>
      <c r="L2197" s="51">
        <v>183300</v>
      </c>
      <c r="M2197" s="51">
        <v>183300</v>
      </c>
      <c r="N2197" s="51">
        <v>183300</v>
      </c>
      <c r="O2197" s="51">
        <v>183300</v>
      </c>
      <c r="P2197" s="51">
        <v>183300</v>
      </c>
      <c r="Q2197" s="51">
        <v>183300</v>
      </c>
      <c r="R2197" s="51">
        <v>183300</v>
      </c>
      <c r="S2197" s="51">
        <v>183300</v>
      </c>
      <c r="T2197" s="51">
        <v>183300</v>
      </c>
    </row>
    <row r="2198" spans="1:20" s="10" customFormat="1" ht="65.099999999999994" customHeight="1" x14ac:dyDescent="0.3">
      <c r="A2198" s="13">
        <v>2143</v>
      </c>
      <c r="B2198" s="376"/>
      <c r="C2198" s="55" t="s">
        <v>2311</v>
      </c>
      <c r="D2198" s="56" t="s">
        <v>2312</v>
      </c>
      <c r="E2198" s="54" t="s">
        <v>44</v>
      </c>
      <c r="F2198" s="53" t="s">
        <v>2343</v>
      </c>
      <c r="G2198" s="376"/>
      <c r="H2198" s="54" t="s">
        <v>44</v>
      </c>
      <c r="I2198" s="55"/>
      <c r="J2198" s="389"/>
      <c r="K2198" s="388"/>
      <c r="L2198" s="51">
        <v>142600</v>
      </c>
      <c r="M2198" s="51">
        <v>142600</v>
      </c>
      <c r="N2198" s="51">
        <v>142600</v>
      </c>
      <c r="O2198" s="51">
        <v>142600</v>
      </c>
      <c r="P2198" s="51">
        <v>142600</v>
      </c>
      <c r="Q2198" s="51">
        <v>142600</v>
      </c>
      <c r="R2198" s="51">
        <v>142600</v>
      </c>
      <c r="S2198" s="51">
        <v>142600</v>
      </c>
      <c r="T2198" s="51">
        <v>142600</v>
      </c>
    </row>
    <row r="2199" spans="1:20" s="10" customFormat="1" ht="65.099999999999994" customHeight="1" x14ac:dyDescent="0.3">
      <c r="A2199" s="13">
        <v>2144</v>
      </c>
      <c r="B2199" s="376"/>
      <c r="C2199" s="55" t="s">
        <v>2311</v>
      </c>
      <c r="D2199" s="56" t="s">
        <v>2312</v>
      </c>
      <c r="E2199" s="54" t="s">
        <v>44</v>
      </c>
      <c r="F2199" s="53" t="s">
        <v>2344</v>
      </c>
      <c r="G2199" s="376"/>
      <c r="H2199" s="54" t="s">
        <v>44</v>
      </c>
      <c r="I2199" s="55"/>
      <c r="J2199" s="389"/>
      <c r="K2199" s="388"/>
      <c r="L2199" s="51">
        <v>233500</v>
      </c>
      <c r="M2199" s="51">
        <v>233500</v>
      </c>
      <c r="N2199" s="51">
        <v>233500</v>
      </c>
      <c r="O2199" s="51">
        <v>233500</v>
      </c>
      <c r="P2199" s="51">
        <v>233500</v>
      </c>
      <c r="Q2199" s="51">
        <v>233500</v>
      </c>
      <c r="R2199" s="51">
        <v>233500</v>
      </c>
      <c r="S2199" s="51">
        <v>233500</v>
      </c>
      <c r="T2199" s="51">
        <v>233500</v>
      </c>
    </row>
    <row r="2200" spans="1:20" s="10" customFormat="1" ht="65.099999999999994" customHeight="1" x14ac:dyDescent="0.3">
      <c r="A2200" s="13">
        <v>2145</v>
      </c>
      <c r="B2200" s="376"/>
      <c r="C2200" s="55" t="s">
        <v>2311</v>
      </c>
      <c r="D2200" s="56" t="s">
        <v>2312</v>
      </c>
      <c r="E2200" s="54" t="s">
        <v>44</v>
      </c>
      <c r="F2200" s="53" t="s">
        <v>2345</v>
      </c>
      <c r="G2200" s="376"/>
      <c r="H2200" s="54" t="s">
        <v>44</v>
      </c>
      <c r="I2200" s="55"/>
      <c r="J2200" s="389"/>
      <c r="K2200" s="388"/>
      <c r="L2200" s="51">
        <v>184700</v>
      </c>
      <c r="M2200" s="51">
        <v>184700</v>
      </c>
      <c r="N2200" s="51">
        <v>184700</v>
      </c>
      <c r="O2200" s="51">
        <v>184700</v>
      </c>
      <c r="P2200" s="51">
        <v>184700</v>
      </c>
      <c r="Q2200" s="51">
        <v>184700</v>
      </c>
      <c r="R2200" s="51">
        <v>184700</v>
      </c>
      <c r="S2200" s="51">
        <v>184700</v>
      </c>
      <c r="T2200" s="51">
        <v>184700</v>
      </c>
    </row>
    <row r="2201" spans="1:20" s="10" customFormat="1" ht="65.099999999999994" customHeight="1" x14ac:dyDescent="0.3">
      <c r="A2201" s="13">
        <v>2146</v>
      </c>
      <c r="B2201" s="376"/>
      <c r="C2201" s="55" t="s">
        <v>2311</v>
      </c>
      <c r="D2201" s="56" t="s">
        <v>2312</v>
      </c>
      <c r="E2201" s="54" t="s">
        <v>44</v>
      </c>
      <c r="F2201" s="53" t="s">
        <v>2346</v>
      </c>
      <c r="G2201" s="376"/>
      <c r="H2201" s="54" t="s">
        <v>44</v>
      </c>
      <c r="I2201" s="55"/>
      <c r="J2201" s="389"/>
      <c r="K2201" s="388"/>
      <c r="L2201" s="51">
        <v>303100</v>
      </c>
      <c r="M2201" s="51">
        <v>303100</v>
      </c>
      <c r="N2201" s="51">
        <v>303100</v>
      </c>
      <c r="O2201" s="51">
        <v>303100</v>
      </c>
      <c r="P2201" s="51">
        <v>303100</v>
      </c>
      <c r="Q2201" s="51">
        <v>303100</v>
      </c>
      <c r="R2201" s="51">
        <v>303100</v>
      </c>
      <c r="S2201" s="51">
        <v>303100</v>
      </c>
      <c r="T2201" s="51">
        <v>303100</v>
      </c>
    </row>
    <row r="2202" spans="1:20" s="10" customFormat="1" ht="65.099999999999994" customHeight="1" x14ac:dyDescent="0.3">
      <c r="A2202" s="13">
        <v>2147</v>
      </c>
      <c r="B2202" s="376"/>
      <c r="C2202" s="55" t="s">
        <v>2311</v>
      </c>
      <c r="D2202" s="56" t="s">
        <v>2312</v>
      </c>
      <c r="E2202" s="54" t="s">
        <v>44</v>
      </c>
      <c r="F2202" s="53" t="s">
        <v>2347</v>
      </c>
      <c r="G2202" s="376"/>
      <c r="H2202" s="54" t="s">
        <v>44</v>
      </c>
      <c r="I2202" s="55"/>
      <c r="J2202" s="389"/>
      <c r="K2202" s="388"/>
      <c r="L2202" s="51">
        <v>233400</v>
      </c>
      <c r="M2202" s="51">
        <v>233400</v>
      </c>
      <c r="N2202" s="51">
        <v>233400</v>
      </c>
      <c r="O2202" s="51">
        <v>233400</v>
      </c>
      <c r="P2202" s="51">
        <v>233400</v>
      </c>
      <c r="Q2202" s="51">
        <v>233400</v>
      </c>
      <c r="R2202" s="51">
        <v>233400</v>
      </c>
      <c r="S2202" s="51">
        <v>233400</v>
      </c>
      <c r="T2202" s="51">
        <v>233400</v>
      </c>
    </row>
    <row r="2203" spans="1:20" s="10" customFormat="1" ht="65.099999999999994" customHeight="1" x14ac:dyDescent="0.3">
      <c r="A2203" s="13">
        <v>2148</v>
      </c>
      <c r="B2203" s="376"/>
      <c r="C2203" s="55" t="s">
        <v>2311</v>
      </c>
      <c r="D2203" s="56" t="s">
        <v>2312</v>
      </c>
      <c r="E2203" s="54" t="s">
        <v>44</v>
      </c>
      <c r="F2203" s="53" t="s">
        <v>2348</v>
      </c>
      <c r="G2203" s="376"/>
      <c r="H2203" s="54" t="s">
        <v>44</v>
      </c>
      <c r="I2203" s="55"/>
      <c r="J2203" s="389"/>
      <c r="K2203" s="388"/>
      <c r="L2203" s="51">
        <v>289800</v>
      </c>
      <c r="M2203" s="51">
        <v>289800</v>
      </c>
      <c r="N2203" s="51">
        <v>289800</v>
      </c>
      <c r="O2203" s="51">
        <v>289800</v>
      </c>
      <c r="P2203" s="51">
        <v>289800</v>
      </c>
      <c r="Q2203" s="51">
        <v>289800</v>
      </c>
      <c r="R2203" s="51">
        <v>289800</v>
      </c>
      <c r="S2203" s="51">
        <v>289800</v>
      </c>
      <c r="T2203" s="51">
        <v>289800</v>
      </c>
    </row>
    <row r="2204" spans="1:20" s="10" customFormat="1" ht="65.099999999999994" customHeight="1" x14ac:dyDescent="0.3">
      <c r="A2204" s="13">
        <v>2149</v>
      </c>
      <c r="B2204" s="376"/>
      <c r="C2204" s="55" t="s">
        <v>2311</v>
      </c>
      <c r="D2204" s="56" t="s">
        <v>2312</v>
      </c>
      <c r="E2204" s="54" t="s">
        <v>44</v>
      </c>
      <c r="F2204" s="53" t="s">
        <v>2349</v>
      </c>
      <c r="G2204" s="376"/>
      <c r="H2204" s="54" t="s">
        <v>44</v>
      </c>
      <c r="I2204" s="55"/>
      <c r="J2204" s="389"/>
      <c r="K2204" s="388"/>
      <c r="L2204" s="51">
        <v>473900</v>
      </c>
      <c r="M2204" s="51">
        <v>473900</v>
      </c>
      <c r="N2204" s="51">
        <v>473900</v>
      </c>
      <c r="O2204" s="51">
        <v>473900</v>
      </c>
      <c r="P2204" s="51">
        <v>473900</v>
      </c>
      <c r="Q2204" s="51">
        <v>473900</v>
      </c>
      <c r="R2204" s="51">
        <v>473900</v>
      </c>
      <c r="S2204" s="51">
        <v>473900</v>
      </c>
      <c r="T2204" s="51">
        <v>473900</v>
      </c>
    </row>
    <row r="2205" spans="1:20" s="10" customFormat="1" ht="65.099999999999994" customHeight="1" x14ac:dyDescent="0.3">
      <c r="A2205" s="13">
        <v>2150</v>
      </c>
      <c r="B2205" s="376"/>
      <c r="C2205" s="55" t="s">
        <v>2311</v>
      </c>
      <c r="D2205" s="56" t="s">
        <v>2312</v>
      </c>
      <c r="E2205" s="54" t="s">
        <v>44</v>
      </c>
      <c r="F2205" s="53" t="s">
        <v>2350</v>
      </c>
      <c r="G2205" s="376"/>
      <c r="H2205" s="54" t="s">
        <v>44</v>
      </c>
      <c r="I2205" s="55"/>
      <c r="J2205" s="389"/>
      <c r="K2205" s="388"/>
      <c r="L2205" s="51">
        <v>360100</v>
      </c>
      <c r="M2205" s="51">
        <v>360100</v>
      </c>
      <c r="N2205" s="51">
        <v>360100</v>
      </c>
      <c r="O2205" s="51">
        <v>360100</v>
      </c>
      <c r="P2205" s="51">
        <v>360100</v>
      </c>
      <c r="Q2205" s="51">
        <v>360100</v>
      </c>
      <c r="R2205" s="51">
        <v>360100</v>
      </c>
      <c r="S2205" s="51">
        <v>360100</v>
      </c>
      <c r="T2205" s="51">
        <v>360100</v>
      </c>
    </row>
    <row r="2206" spans="1:20" s="10" customFormat="1" ht="65.099999999999994" customHeight="1" x14ac:dyDescent="0.3">
      <c r="A2206" s="13">
        <v>2151</v>
      </c>
      <c r="B2206" s="376"/>
      <c r="C2206" s="55" t="s">
        <v>2311</v>
      </c>
      <c r="D2206" s="56" t="s">
        <v>2312</v>
      </c>
      <c r="E2206" s="54" t="s">
        <v>44</v>
      </c>
      <c r="F2206" s="53" t="s">
        <v>2351</v>
      </c>
      <c r="G2206" s="376"/>
      <c r="H2206" s="54" t="s">
        <v>44</v>
      </c>
      <c r="I2206" s="55"/>
      <c r="J2206" s="389"/>
      <c r="K2206" s="388"/>
      <c r="L2206" s="51">
        <v>599800</v>
      </c>
      <c r="M2206" s="51">
        <v>599800</v>
      </c>
      <c r="N2206" s="51">
        <v>599800</v>
      </c>
      <c r="O2206" s="51">
        <v>599800</v>
      </c>
      <c r="P2206" s="51">
        <v>599800</v>
      </c>
      <c r="Q2206" s="51">
        <v>599800</v>
      </c>
      <c r="R2206" s="51">
        <v>599800</v>
      </c>
      <c r="S2206" s="51">
        <v>599800</v>
      </c>
      <c r="T2206" s="51">
        <v>599800</v>
      </c>
    </row>
    <row r="2207" spans="1:20" s="10" customFormat="1" ht="65.099999999999994" customHeight="1" x14ac:dyDescent="0.3">
      <c r="A2207" s="13">
        <v>2152</v>
      </c>
      <c r="B2207" s="376"/>
      <c r="C2207" s="55" t="s">
        <v>2311</v>
      </c>
      <c r="D2207" s="56" t="s">
        <v>2312</v>
      </c>
      <c r="E2207" s="54" t="s">
        <v>44</v>
      </c>
      <c r="F2207" s="53" t="s">
        <v>2352</v>
      </c>
      <c r="G2207" s="376"/>
      <c r="H2207" s="54" t="s">
        <v>44</v>
      </c>
      <c r="I2207" s="55"/>
      <c r="J2207" s="389"/>
      <c r="K2207" s="388"/>
      <c r="L2207" s="51">
        <v>399600</v>
      </c>
      <c r="M2207" s="51">
        <v>399600</v>
      </c>
      <c r="N2207" s="51">
        <v>399600</v>
      </c>
      <c r="O2207" s="51">
        <v>399600</v>
      </c>
      <c r="P2207" s="51">
        <v>399600</v>
      </c>
      <c r="Q2207" s="51">
        <v>399600</v>
      </c>
      <c r="R2207" s="51">
        <v>399600</v>
      </c>
      <c r="S2207" s="51">
        <v>399600</v>
      </c>
      <c r="T2207" s="51">
        <v>399600</v>
      </c>
    </row>
    <row r="2208" spans="1:20" s="10" customFormat="1" ht="65.099999999999994" customHeight="1" x14ac:dyDescent="0.3">
      <c r="A2208" s="13">
        <v>2153</v>
      </c>
      <c r="B2208" s="376"/>
      <c r="C2208" s="55" t="s">
        <v>2311</v>
      </c>
      <c r="D2208" s="56" t="s">
        <v>2312</v>
      </c>
      <c r="E2208" s="54" t="s">
        <v>44</v>
      </c>
      <c r="F2208" s="53" t="s">
        <v>2353</v>
      </c>
      <c r="G2208" s="376"/>
      <c r="H2208" s="54" t="s">
        <v>44</v>
      </c>
      <c r="I2208" s="55"/>
      <c r="J2208" s="389"/>
      <c r="K2208" s="388"/>
      <c r="L2208" s="51">
        <v>761900</v>
      </c>
      <c r="M2208" s="51">
        <v>761900</v>
      </c>
      <c r="N2208" s="51">
        <v>761900</v>
      </c>
      <c r="O2208" s="51">
        <v>761900</v>
      </c>
      <c r="P2208" s="51">
        <v>761900</v>
      </c>
      <c r="Q2208" s="51">
        <v>761900</v>
      </c>
      <c r="R2208" s="51">
        <v>761900</v>
      </c>
      <c r="S2208" s="51">
        <v>761900</v>
      </c>
      <c r="T2208" s="51">
        <v>761900</v>
      </c>
    </row>
    <row r="2209" spans="1:20" s="10" customFormat="1" ht="65.099999999999994" customHeight="1" x14ac:dyDescent="0.3">
      <c r="A2209" s="13">
        <v>2154</v>
      </c>
      <c r="B2209" s="376"/>
      <c r="C2209" s="55" t="s">
        <v>2311</v>
      </c>
      <c r="D2209" s="56" t="s">
        <v>2312</v>
      </c>
      <c r="E2209" s="54" t="s">
        <v>44</v>
      </c>
      <c r="F2209" s="53" t="s">
        <v>2354</v>
      </c>
      <c r="G2209" s="376"/>
      <c r="H2209" s="54" t="s">
        <v>44</v>
      </c>
      <c r="I2209" s="55"/>
      <c r="J2209" s="389"/>
      <c r="K2209" s="388"/>
      <c r="L2209" s="51">
        <v>559800</v>
      </c>
      <c r="M2209" s="51">
        <v>559800</v>
      </c>
      <c r="N2209" s="51">
        <v>559800</v>
      </c>
      <c r="O2209" s="51">
        <v>559800</v>
      </c>
      <c r="P2209" s="51">
        <v>559800</v>
      </c>
      <c r="Q2209" s="51">
        <v>559800</v>
      </c>
      <c r="R2209" s="51">
        <v>559800</v>
      </c>
      <c r="S2209" s="51">
        <v>559800</v>
      </c>
      <c r="T2209" s="51">
        <v>559800</v>
      </c>
    </row>
    <row r="2210" spans="1:20" s="10" customFormat="1" ht="65.099999999999994" customHeight="1" x14ac:dyDescent="0.3">
      <c r="A2210" s="13">
        <v>2155</v>
      </c>
      <c r="B2210" s="376"/>
      <c r="C2210" s="55" t="s">
        <v>2311</v>
      </c>
      <c r="D2210" s="56" t="s">
        <v>2312</v>
      </c>
      <c r="E2210" s="54" t="s">
        <v>44</v>
      </c>
      <c r="F2210" s="53" t="s">
        <v>2355</v>
      </c>
      <c r="G2210" s="376"/>
      <c r="H2210" s="54" t="s">
        <v>44</v>
      </c>
      <c r="I2210" s="55"/>
      <c r="J2210" s="389"/>
      <c r="K2210" s="388"/>
      <c r="L2210" s="51">
        <v>715400</v>
      </c>
      <c r="M2210" s="51">
        <v>715400</v>
      </c>
      <c r="N2210" s="51">
        <v>715400</v>
      </c>
      <c r="O2210" s="51">
        <v>715400</v>
      </c>
      <c r="P2210" s="51">
        <v>715400</v>
      </c>
      <c r="Q2210" s="51">
        <v>715400</v>
      </c>
      <c r="R2210" s="51">
        <v>715400</v>
      </c>
      <c r="S2210" s="51">
        <v>715400</v>
      </c>
      <c r="T2210" s="51">
        <v>715400</v>
      </c>
    </row>
    <row r="2211" spans="1:20" s="10" customFormat="1" ht="65.099999999999994" customHeight="1" x14ac:dyDescent="0.3">
      <c r="A2211" s="13">
        <v>2156</v>
      </c>
      <c r="B2211" s="376"/>
      <c r="C2211" s="55" t="s">
        <v>2311</v>
      </c>
      <c r="D2211" s="56" t="s">
        <v>2312</v>
      </c>
      <c r="E2211" s="54" t="s">
        <v>44</v>
      </c>
      <c r="F2211" s="53" t="s">
        <v>2356</v>
      </c>
      <c r="G2211" s="376"/>
      <c r="H2211" s="54" t="s">
        <v>44</v>
      </c>
      <c r="I2211" s="55"/>
      <c r="J2211" s="389"/>
      <c r="K2211" s="388"/>
      <c r="L2211" s="51">
        <v>898900</v>
      </c>
      <c r="M2211" s="51">
        <v>898900</v>
      </c>
      <c r="N2211" s="51">
        <v>898900</v>
      </c>
      <c r="O2211" s="51">
        <v>898900</v>
      </c>
      <c r="P2211" s="51">
        <v>898900</v>
      </c>
      <c r="Q2211" s="51">
        <v>898900</v>
      </c>
      <c r="R2211" s="51">
        <v>898900</v>
      </c>
      <c r="S2211" s="51">
        <v>898900</v>
      </c>
      <c r="T2211" s="51">
        <v>898900</v>
      </c>
    </row>
    <row r="2212" spans="1:20" s="10" customFormat="1" ht="65.099999999999994" customHeight="1" x14ac:dyDescent="0.3">
      <c r="A2212" s="13">
        <v>2157</v>
      </c>
      <c r="B2212" s="376"/>
      <c r="C2212" s="55" t="s">
        <v>2311</v>
      </c>
      <c r="D2212" s="56" t="s">
        <v>2312</v>
      </c>
      <c r="E2212" s="54" t="s">
        <v>44</v>
      </c>
      <c r="F2212" s="53" t="s">
        <v>2357</v>
      </c>
      <c r="G2212" s="376"/>
      <c r="H2212" s="54" t="s">
        <v>44</v>
      </c>
      <c r="I2212" s="55"/>
      <c r="J2212" s="389"/>
      <c r="K2212" s="388"/>
      <c r="L2212" s="51">
        <v>926900</v>
      </c>
      <c r="M2212" s="51">
        <v>926900</v>
      </c>
      <c r="N2212" s="51">
        <v>926900</v>
      </c>
      <c r="O2212" s="51">
        <v>926900</v>
      </c>
      <c r="P2212" s="51">
        <v>926900</v>
      </c>
      <c r="Q2212" s="51">
        <v>926900</v>
      </c>
      <c r="R2212" s="51">
        <v>926900</v>
      </c>
      <c r="S2212" s="51">
        <v>926900</v>
      </c>
      <c r="T2212" s="51">
        <v>926900</v>
      </c>
    </row>
    <row r="2213" spans="1:20" s="10" customFormat="1" ht="65.099999999999994" customHeight="1" x14ac:dyDescent="0.3">
      <c r="A2213" s="13">
        <v>2158</v>
      </c>
      <c r="B2213" s="376"/>
      <c r="C2213" s="55" t="s">
        <v>2311</v>
      </c>
      <c r="D2213" s="56" t="s">
        <v>2312</v>
      </c>
      <c r="E2213" s="54" t="s">
        <v>44</v>
      </c>
      <c r="F2213" s="53" t="s">
        <v>2358</v>
      </c>
      <c r="G2213" s="376"/>
      <c r="H2213" s="54" t="s">
        <v>44</v>
      </c>
      <c r="I2213" s="55"/>
      <c r="J2213" s="389"/>
      <c r="K2213" s="388"/>
      <c r="L2213" s="51">
        <v>1202800</v>
      </c>
      <c r="M2213" s="51">
        <v>1202800</v>
      </c>
      <c r="N2213" s="51">
        <v>1202800</v>
      </c>
      <c r="O2213" s="51">
        <v>1202800</v>
      </c>
      <c r="P2213" s="51">
        <v>1202800</v>
      </c>
      <c r="Q2213" s="51">
        <v>1202800</v>
      </c>
      <c r="R2213" s="51">
        <v>1202800</v>
      </c>
      <c r="S2213" s="51">
        <v>1202800</v>
      </c>
      <c r="T2213" s="51">
        <v>1202800</v>
      </c>
    </row>
    <row r="2214" spans="1:20" s="10" customFormat="1" ht="65.099999999999994" customHeight="1" x14ac:dyDescent="0.3">
      <c r="A2214" s="13">
        <v>2159</v>
      </c>
      <c r="B2214" s="376"/>
      <c r="C2214" s="55" t="s">
        <v>2311</v>
      </c>
      <c r="D2214" s="56" t="s">
        <v>2312</v>
      </c>
      <c r="E2214" s="54" t="s">
        <v>44</v>
      </c>
      <c r="F2214" s="53" t="s">
        <v>2359</v>
      </c>
      <c r="G2214" s="376"/>
      <c r="H2214" s="54" t="s">
        <v>44</v>
      </c>
      <c r="I2214" s="55"/>
      <c r="J2214" s="389"/>
      <c r="K2214" s="388"/>
      <c r="L2214" s="51">
        <v>1177400</v>
      </c>
      <c r="M2214" s="51">
        <v>1177400</v>
      </c>
      <c r="N2214" s="51">
        <v>1177400</v>
      </c>
      <c r="O2214" s="51">
        <v>1177400</v>
      </c>
      <c r="P2214" s="51">
        <v>1177400</v>
      </c>
      <c r="Q2214" s="51">
        <v>1177400</v>
      </c>
      <c r="R2214" s="51">
        <v>1177400</v>
      </c>
      <c r="S2214" s="51">
        <v>1177400</v>
      </c>
      <c r="T2214" s="51">
        <v>1177400</v>
      </c>
    </row>
    <row r="2215" spans="1:20" s="10" customFormat="1" ht="65.099999999999994" customHeight="1" x14ac:dyDescent="0.3">
      <c r="A2215" s="13">
        <v>2160</v>
      </c>
      <c r="B2215" s="376"/>
      <c r="C2215" s="55" t="s">
        <v>2311</v>
      </c>
      <c r="D2215" s="56" t="s">
        <v>2312</v>
      </c>
      <c r="E2215" s="54" t="s">
        <v>44</v>
      </c>
      <c r="F2215" s="53" t="s">
        <v>2360</v>
      </c>
      <c r="G2215" s="376"/>
      <c r="H2215" s="54" t="s">
        <v>44</v>
      </c>
      <c r="I2215" s="55"/>
      <c r="J2215" s="389"/>
      <c r="K2215" s="388"/>
      <c r="L2215" s="51">
        <v>1524400</v>
      </c>
      <c r="M2215" s="51">
        <v>1524400</v>
      </c>
      <c r="N2215" s="51">
        <v>1524400</v>
      </c>
      <c r="O2215" s="51">
        <v>1524400</v>
      </c>
      <c r="P2215" s="51">
        <v>1524400</v>
      </c>
      <c r="Q2215" s="51">
        <v>1524400</v>
      </c>
      <c r="R2215" s="51">
        <v>1524400</v>
      </c>
      <c r="S2215" s="51">
        <v>1524400</v>
      </c>
      <c r="T2215" s="51">
        <v>1524400</v>
      </c>
    </row>
    <row r="2216" spans="1:20" s="10" customFormat="1" ht="65.099999999999994" customHeight="1" x14ac:dyDescent="0.3">
      <c r="A2216" s="13">
        <v>2161</v>
      </c>
      <c r="B2216" s="376"/>
      <c r="C2216" s="55" t="s">
        <v>2311</v>
      </c>
      <c r="D2216" s="56" t="s">
        <v>2312</v>
      </c>
      <c r="E2216" s="54" t="s">
        <v>44</v>
      </c>
      <c r="F2216" s="53" t="s">
        <v>2361</v>
      </c>
      <c r="G2216" s="376"/>
      <c r="H2216" s="54" t="s">
        <v>44</v>
      </c>
      <c r="I2216" s="55"/>
      <c r="J2216" s="389"/>
      <c r="K2216" s="388"/>
      <c r="L2216" s="51">
        <v>1493100</v>
      </c>
      <c r="M2216" s="51">
        <v>1493100</v>
      </c>
      <c r="N2216" s="51">
        <v>1493100</v>
      </c>
      <c r="O2216" s="51">
        <v>1493100</v>
      </c>
      <c r="P2216" s="51">
        <v>1493100</v>
      </c>
      <c r="Q2216" s="51">
        <v>1493100</v>
      </c>
      <c r="R2216" s="51">
        <v>1493100</v>
      </c>
      <c r="S2216" s="51">
        <v>1493100</v>
      </c>
      <c r="T2216" s="51">
        <v>1493100</v>
      </c>
    </row>
    <row r="2217" spans="1:20" s="10" customFormat="1" ht="65.099999999999994" customHeight="1" x14ac:dyDescent="0.3">
      <c r="A2217" s="13">
        <v>2162</v>
      </c>
      <c r="B2217" s="376"/>
      <c r="C2217" s="55" t="s">
        <v>2311</v>
      </c>
      <c r="D2217" s="56" t="s">
        <v>2312</v>
      </c>
      <c r="E2217" s="54" t="s">
        <v>44</v>
      </c>
      <c r="F2217" s="53" t="s">
        <v>2362</v>
      </c>
      <c r="G2217" s="376"/>
      <c r="H2217" s="54" t="s">
        <v>44</v>
      </c>
      <c r="I2217" s="55"/>
      <c r="J2217" s="389"/>
      <c r="K2217" s="388"/>
      <c r="L2217" s="51">
        <v>1928000</v>
      </c>
      <c r="M2217" s="51">
        <v>1928000</v>
      </c>
      <c r="N2217" s="51">
        <v>1928000</v>
      </c>
      <c r="O2217" s="51">
        <v>1928000</v>
      </c>
      <c r="P2217" s="51">
        <v>1928000</v>
      </c>
      <c r="Q2217" s="51">
        <v>1928000</v>
      </c>
      <c r="R2217" s="51">
        <v>1928000</v>
      </c>
      <c r="S2217" s="51">
        <v>1928000</v>
      </c>
      <c r="T2217" s="51">
        <v>1928000</v>
      </c>
    </row>
    <row r="2218" spans="1:20" s="10" customFormat="1" ht="65.099999999999994" customHeight="1" x14ac:dyDescent="0.3">
      <c r="A2218" s="13">
        <v>2163</v>
      </c>
      <c r="B2218" s="376"/>
      <c r="C2218" s="55" t="s">
        <v>2311</v>
      </c>
      <c r="D2218" s="56" t="s">
        <v>2312</v>
      </c>
      <c r="E2218" s="54" t="s">
        <v>44</v>
      </c>
      <c r="F2218" s="53" t="s">
        <v>2363</v>
      </c>
      <c r="G2218" s="376"/>
      <c r="H2218" s="54" t="s">
        <v>44</v>
      </c>
      <c r="I2218" s="55"/>
      <c r="J2218" s="389"/>
      <c r="K2218" s="388"/>
      <c r="L2218" s="51">
        <v>1583300</v>
      </c>
      <c r="M2218" s="51">
        <v>1583300</v>
      </c>
      <c r="N2218" s="51">
        <v>1583300</v>
      </c>
      <c r="O2218" s="51">
        <v>1583300</v>
      </c>
      <c r="P2218" s="51">
        <v>1583300</v>
      </c>
      <c r="Q2218" s="51">
        <v>1583300</v>
      </c>
      <c r="R2218" s="51">
        <v>1583300</v>
      </c>
      <c r="S2218" s="51">
        <v>1583300</v>
      </c>
      <c r="T2218" s="51">
        <v>1583300</v>
      </c>
    </row>
    <row r="2219" spans="1:20" s="10" customFormat="1" ht="65.099999999999994" customHeight="1" x14ac:dyDescent="0.3">
      <c r="A2219" s="13">
        <v>2164</v>
      </c>
      <c r="B2219" s="376"/>
      <c r="C2219" s="55" t="s">
        <v>2311</v>
      </c>
      <c r="D2219" s="56" t="s">
        <v>2312</v>
      </c>
      <c r="E2219" s="54" t="s">
        <v>44</v>
      </c>
      <c r="F2219" s="53" t="s">
        <v>2364</v>
      </c>
      <c r="G2219" s="376"/>
      <c r="H2219" s="54" t="s">
        <v>44</v>
      </c>
      <c r="I2219" s="55"/>
      <c r="J2219" s="389"/>
      <c r="K2219" s="388"/>
      <c r="L2219" s="51">
        <v>2427500</v>
      </c>
      <c r="M2219" s="51">
        <v>2427500</v>
      </c>
      <c r="N2219" s="51">
        <v>2427500</v>
      </c>
      <c r="O2219" s="51">
        <v>2427500</v>
      </c>
      <c r="P2219" s="51">
        <v>2427500</v>
      </c>
      <c r="Q2219" s="51">
        <v>2427500</v>
      </c>
      <c r="R2219" s="51">
        <v>2427500</v>
      </c>
      <c r="S2219" s="51">
        <v>2427500</v>
      </c>
      <c r="T2219" s="51">
        <v>2427500</v>
      </c>
    </row>
    <row r="2220" spans="1:20" s="10" customFormat="1" ht="65.099999999999994" customHeight="1" x14ac:dyDescent="0.3">
      <c r="A2220" s="13">
        <v>2165</v>
      </c>
      <c r="B2220" s="376"/>
      <c r="C2220" s="55" t="s">
        <v>2365</v>
      </c>
      <c r="D2220" s="56" t="s">
        <v>2312</v>
      </c>
      <c r="E2220" s="55" t="s">
        <v>2366</v>
      </c>
      <c r="F2220" s="53" t="s">
        <v>2367</v>
      </c>
      <c r="G2220" s="376"/>
      <c r="H2220" s="54" t="s">
        <v>44</v>
      </c>
      <c r="I2220" s="55"/>
      <c r="J2220" s="389"/>
      <c r="K2220" s="388"/>
      <c r="L2220" s="51">
        <v>22181.666666666668</v>
      </c>
      <c r="M2220" s="51">
        <v>22181.666666666668</v>
      </c>
      <c r="N2220" s="51">
        <v>22181.666666666668</v>
      </c>
      <c r="O2220" s="51">
        <v>22181.666666666668</v>
      </c>
      <c r="P2220" s="51">
        <v>22181.666666666668</v>
      </c>
      <c r="Q2220" s="51">
        <v>22181.666666666668</v>
      </c>
      <c r="R2220" s="51">
        <v>22181.666666666668</v>
      </c>
      <c r="S2220" s="51">
        <v>22181.666666666668</v>
      </c>
      <c r="T2220" s="51">
        <v>22181.666666666668</v>
      </c>
    </row>
    <row r="2221" spans="1:20" s="10" customFormat="1" ht="65.099999999999994" customHeight="1" x14ac:dyDescent="0.3">
      <c r="A2221" s="13">
        <v>2166</v>
      </c>
      <c r="B2221" s="376"/>
      <c r="C2221" s="55" t="s">
        <v>2365</v>
      </c>
      <c r="D2221" s="56" t="s">
        <v>2312</v>
      </c>
      <c r="E2221" s="54" t="s">
        <v>44</v>
      </c>
      <c r="F2221" s="53" t="s">
        <v>2368</v>
      </c>
      <c r="G2221" s="376"/>
      <c r="H2221" s="54" t="s">
        <v>44</v>
      </c>
      <c r="I2221" s="55"/>
      <c r="J2221" s="389"/>
      <c r="K2221" s="388"/>
      <c r="L2221" s="51">
        <v>27455</v>
      </c>
      <c r="M2221" s="51">
        <v>27455</v>
      </c>
      <c r="N2221" s="51">
        <v>27455</v>
      </c>
      <c r="O2221" s="51">
        <v>27455</v>
      </c>
      <c r="P2221" s="51">
        <v>27455</v>
      </c>
      <c r="Q2221" s="51">
        <v>27455</v>
      </c>
      <c r="R2221" s="51">
        <v>27455</v>
      </c>
      <c r="S2221" s="51">
        <v>27455</v>
      </c>
      <c r="T2221" s="51">
        <v>27455</v>
      </c>
    </row>
    <row r="2222" spans="1:20" s="10" customFormat="1" ht="65.099999999999994" customHeight="1" x14ac:dyDescent="0.3">
      <c r="A2222" s="13">
        <v>2167</v>
      </c>
      <c r="B2222" s="376"/>
      <c r="C2222" s="55" t="s">
        <v>2365</v>
      </c>
      <c r="D2222" s="56" t="s">
        <v>2312</v>
      </c>
      <c r="E2222" s="54" t="s">
        <v>44</v>
      </c>
      <c r="F2222" s="53" t="s">
        <v>2369</v>
      </c>
      <c r="G2222" s="376"/>
      <c r="H2222" s="54" t="s">
        <v>44</v>
      </c>
      <c r="I2222" s="55"/>
      <c r="J2222" s="389"/>
      <c r="K2222" s="388"/>
      <c r="L2222" s="51">
        <v>39636.666666666672</v>
      </c>
      <c r="M2222" s="51">
        <v>39636.666666666672</v>
      </c>
      <c r="N2222" s="51">
        <v>39636.666666666672</v>
      </c>
      <c r="O2222" s="51">
        <v>39636.666666666672</v>
      </c>
      <c r="P2222" s="51">
        <v>39636.666666666672</v>
      </c>
      <c r="Q2222" s="51">
        <v>39636.666666666672</v>
      </c>
      <c r="R2222" s="51">
        <v>39636.666666666672</v>
      </c>
      <c r="S2222" s="51">
        <v>39636.666666666672</v>
      </c>
      <c r="T2222" s="51">
        <v>39636.666666666672</v>
      </c>
    </row>
    <row r="2223" spans="1:20" s="10" customFormat="1" ht="65.099999999999994" customHeight="1" x14ac:dyDescent="0.3">
      <c r="A2223" s="13">
        <v>2168</v>
      </c>
      <c r="B2223" s="376"/>
      <c r="C2223" s="55" t="s">
        <v>2365</v>
      </c>
      <c r="D2223" s="56" t="s">
        <v>2312</v>
      </c>
      <c r="E2223" s="54" t="s">
        <v>44</v>
      </c>
      <c r="F2223" s="53" t="s">
        <v>2370</v>
      </c>
      <c r="G2223" s="376"/>
      <c r="H2223" s="54" t="s">
        <v>44</v>
      </c>
      <c r="I2223" s="55"/>
      <c r="J2223" s="389"/>
      <c r="K2223" s="388"/>
      <c r="L2223" s="51">
        <v>45636.666666666672</v>
      </c>
      <c r="M2223" s="51">
        <v>45636.666666666672</v>
      </c>
      <c r="N2223" s="51">
        <v>45636.666666666672</v>
      </c>
      <c r="O2223" s="51">
        <v>45636.666666666672</v>
      </c>
      <c r="P2223" s="51">
        <v>45636.666666666672</v>
      </c>
      <c r="Q2223" s="51">
        <v>45636.666666666672</v>
      </c>
      <c r="R2223" s="51">
        <v>45636.666666666672</v>
      </c>
      <c r="S2223" s="51">
        <v>45636.666666666672</v>
      </c>
      <c r="T2223" s="51">
        <v>45636.666666666672</v>
      </c>
    </row>
    <row r="2224" spans="1:20" s="10" customFormat="1" ht="65.099999999999994" customHeight="1" x14ac:dyDescent="0.3">
      <c r="A2224" s="13">
        <v>2169</v>
      </c>
      <c r="B2224" s="376"/>
      <c r="C2224" s="55" t="s">
        <v>2365</v>
      </c>
      <c r="D2224" s="56" t="s">
        <v>2312</v>
      </c>
      <c r="E2224" s="54" t="s">
        <v>44</v>
      </c>
      <c r="F2224" s="53" t="s">
        <v>2371</v>
      </c>
      <c r="G2224" s="376"/>
      <c r="H2224" s="54" t="s">
        <v>44</v>
      </c>
      <c r="I2224" s="55"/>
      <c r="J2224" s="389"/>
      <c r="K2224" s="388"/>
      <c r="L2224" s="51">
        <v>48181.666666666672</v>
      </c>
      <c r="M2224" s="51">
        <v>48181.666666666672</v>
      </c>
      <c r="N2224" s="51">
        <v>48181.666666666672</v>
      </c>
      <c r="O2224" s="51">
        <v>48181.666666666672</v>
      </c>
      <c r="P2224" s="51">
        <v>48181.666666666672</v>
      </c>
      <c r="Q2224" s="51">
        <v>48181.666666666672</v>
      </c>
      <c r="R2224" s="51">
        <v>48181.666666666672</v>
      </c>
      <c r="S2224" s="51">
        <v>48181.666666666672</v>
      </c>
      <c r="T2224" s="51">
        <v>48181.666666666672</v>
      </c>
    </row>
    <row r="2225" spans="1:20" s="10" customFormat="1" ht="65.099999999999994" customHeight="1" x14ac:dyDescent="0.3">
      <c r="A2225" s="13">
        <v>2170</v>
      </c>
      <c r="B2225" s="376"/>
      <c r="C2225" s="55" t="s">
        <v>2365</v>
      </c>
      <c r="D2225" s="56" t="s">
        <v>2312</v>
      </c>
      <c r="E2225" s="54" t="s">
        <v>44</v>
      </c>
      <c r="F2225" s="53" t="s">
        <v>2372</v>
      </c>
      <c r="G2225" s="376"/>
      <c r="H2225" s="54" t="s">
        <v>44</v>
      </c>
      <c r="I2225" s="55"/>
      <c r="J2225" s="389"/>
      <c r="K2225" s="388"/>
      <c r="L2225" s="51">
        <v>51363.333333333336</v>
      </c>
      <c r="M2225" s="51">
        <v>51363.333333333336</v>
      </c>
      <c r="N2225" s="51">
        <v>51363.333333333336</v>
      </c>
      <c r="O2225" s="51">
        <v>51363.333333333336</v>
      </c>
      <c r="P2225" s="51">
        <v>51363.333333333336</v>
      </c>
      <c r="Q2225" s="51">
        <v>51363.333333333336</v>
      </c>
      <c r="R2225" s="51">
        <v>51363.333333333336</v>
      </c>
      <c r="S2225" s="51">
        <v>51363.333333333336</v>
      </c>
      <c r="T2225" s="51">
        <v>51363.333333333336</v>
      </c>
    </row>
    <row r="2226" spans="1:20" s="10" customFormat="1" ht="65.099999999999994" customHeight="1" x14ac:dyDescent="0.3">
      <c r="A2226" s="13">
        <v>2171</v>
      </c>
      <c r="B2226" s="376"/>
      <c r="C2226" s="55" t="s">
        <v>2365</v>
      </c>
      <c r="D2226" s="56" t="s">
        <v>2312</v>
      </c>
      <c r="E2226" s="54" t="s">
        <v>44</v>
      </c>
      <c r="F2226" s="53" t="s">
        <v>2373</v>
      </c>
      <c r="G2226" s="376"/>
      <c r="H2226" s="54" t="s">
        <v>44</v>
      </c>
      <c r="I2226" s="55"/>
      <c r="J2226" s="389"/>
      <c r="K2226" s="388"/>
      <c r="L2226" s="51">
        <v>61726.666666666672</v>
      </c>
      <c r="M2226" s="51">
        <v>61726.666666666672</v>
      </c>
      <c r="N2226" s="51">
        <v>61726.666666666672</v>
      </c>
      <c r="O2226" s="51">
        <v>61726.666666666672</v>
      </c>
      <c r="P2226" s="51">
        <v>61726.666666666672</v>
      </c>
      <c r="Q2226" s="51">
        <v>61726.666666666672</v>
      </c>
      <c r="R2226" s="51">
        <v>61726.666666666672</v>
      </c>
      <c r="S2226" s="51">
        <v>61726.666666666672</v>
      </c>
      <c r="T2226" s="51">
        <v>61726.666666666672</v>
      </c>
    </row>
    <row r="2227" spans="1:20" s="10" customFormat="1" ht="65.099999999999994" customHeight="1" x14ac:dyDescent="0.3">
      <c r="A2227" s="13">
        <v>2172</v>
      </c>
      <c r="B2227" s="376"/>
      <c r="C2227" s="55" t="s">
        <v>2365</v>
      </c>
      <c r="D2227" s="56" t="s">
        <v>2312</v>
      </c>
      <c r="E2227" s="54" t="s">
        <v>44</v>
      </c>
      <c r="F2227" s="53" t="s">
        <v>2374</v>
      </c>
      <c r="G2227" s="376"/>
      <c r="H2227" s="54" t="s">
        <v>44</v>
      </c>
      <c r="I2227" s="55"/>
      <c r="J2227" s="389"/>
      <c r="K2227" s="388"/>
      <c r="L2227" s="51">
        <v>70908.333333333343</v>
      </c>
      <c r="M2227" s="51">
        <v>70908.333333333343</v>
      </c>
      <c r="N2227" s="51">
        <v>70908.333333333343</v>
      </c>
      <c r="O2227" s="51">
        <v>70908.333333333343</v>
      </c>
      <c r="P2227" s="51">
        <v>70908.333333333343</v>
      </c>
      <c r="Q2227" s="51">
        <v>70908.333333333343</v>
      </c>
      <c r="R2227" s="51">
        <v>70908.333333333343</v>
      </c>
      <c r="S2227" s="51">
        <v>70908.333333333343</v>
      </c>
      <c r="T2227" s="51">
        <v>70908.333333333343</v>
      </c>
    </row>
    <row r="2228" spans="1:20" s="10" customFormat="1" ht="65.099999999999994" customHeight="1" x14ac:dyDescent="0.3">
      <c r="A2228" s="13">
        <v>2173</v>
      </c>
      <c r="B2228" s="376"/>
      <c r="C2228" s="55" t="s">
        <v>2365</v>
      </c>
      <c r="D2228" s="56" t="s">
        <v>2312</v>
      </c>
      <c r="E2228" s="54" t="s">
        <v>44</v>
      </c>
      <c r="F2228" s="53" t="s">
        <v>2375</v>
      </c>
      <c r="G2228" s="376"/>
      <c r="H2228" s="54" t="s">
        <v>44</v>
      </c>
      <c r="I2228" s="55"/>
      <c r="J2228" s="389"/>
      <c r="K2228" s="388"/>
      <c r="L2228" s="51">
        <v>68908.333333333343</v>
      </c>
      <c r="M2228" s="51">
        <v>68908.333333333343</v>
      </c>
      <c r="N2228" s="51">
        <v>68908.333333333343</v>
      </c>
      <c r="O2228" s="51">
        <v>68908.333333333343</v>
      </c>
      <c r="P2228" s="51">
        <v>68908.333333333343</v>
      </c>
      <c r="Q2228" s="51">
        <v>68908.333333333343</v>
      </c>
      <c r="R2228" s="51">
        <v>68908.333333333343</v>
      </c>
      <c r="S2228" s="51">
        <v>68908.333333333343</v>
      </c>
      <c r="T2228" s="51">
        <v>68908.333333333343</v>
      </c>
    </row>
    <row r="2229" spans="1:20" s="10" customFormat="1" ht="65.099999999999994" customHeight="1" x14ac:dyDescent="0.3">
      <c r="A2229" s="13">
        <v>2174</v>
      </c>
      <c r="B2229" s="376"/>
      <c r="C2229" s="55" t="s">
        <v>2365</v>
      </c>
      <c r="D2229" s="56" t="s">
        <v>2312</v>
      </c>
      <c r="E2229" s="54" t="s">
        <v>44</v>
      </c>
      <c r="F2229" s="53" t="s">
        <v>2376</v>
      </c>
      <c r="G2229" s="376"/>
      <c r="H2229" s="54" t="s">
        <v>44</v>
      </c>
      <c r="I2229" s="55"/>
      <c r="J2229" s="389"/>
      <c r="K2229" s="388"/>
      <c r="L2229" s="51">
        <v>83636.666666666672</v>
      </c>
      <c r="M2229" s="51">
        <v>83636.666666666672</v>
      </c>
      <c r="N2229" s="51">
        <v>83636.666666666672</v>
      </c>
      <c r="O2229" s="51">
        <v>83636.666666666672</v>
      </c>
      <c r="P2229" s="51">
        <v>83636.666666666672</v>
      </c>
      <c r="Q2229" s="51">
        <v>83636.666666666672</v>
      </c>
      <c r="R2229" s="51">
        <v>83636.666666666672</v>
      </c>
      <c r="S2229" s="51">
        <v>83636.666666666672</v>
      </c>
      <c r="T2229" s="51">
        <v>83636.666666666672</v>
      </c>
    </row>
    <row r="2230" spans="1:20" s="10" customFormat="1" ht="65.099999999999994" customHeight="1" x14ac:dyDescent="0.3">
      <c r="A2230" s="13">
        <v>2175</v>
      </c>
      <c r="B2230" s="376"/>
      <c r="C2230" s="55" t="s">
        <v>2365</v>
      </c>
      <c r="D2230" s="56" t="s">
        <v>2312</v>
      </c>
      <c r="E2230" s="54" t="s">
        <v>44</v>
      </c>
      <c r="F2230" s="53" t="s">
        <v>2377</v>
      </c>
      <c r="G2230" s="376"/>
      <c r="H2230" s="54" t="s">
        <v>44</v>
      </c>
      <c r="I2230" s="55"/>
      <c r="J2230" s="389"/>
      <c r="K2230" s="388"/>
      <c r="L2230" s="51">
        <v>109726.66666666667</v>
      </c>
      <c r="M2230" s="51">
        <v>109726.66666666667</v>
      </c>
      <c r="N2230" s="51">
        <v>109726.66666666667</v>
      </c>
      <c r="O2230" s="51">
        <v>109726.66666666667</v>
      </c>
      <c r="P2230" s="51">
        <v>109726.66666666667</v>
      </c>
      <c r="Q2230" s="51">
        <v>109726.66666666667</v>
      </c>
      <c r="R2230" s="51">
        <v>109726.66666666667</v>
      </c>
      <c r="S2230" s="51">
        <v>109726.66666666667</v>
      </c>
      <c r="T2230" s="51">
        <v>109726.66666666667</v>
      </c>
    </row>
    <row r="2231" spans="1:20" s="10" customFormat="1" ht="65.099999999999994" customHeight="1" x14ac:dyDescent="0.3">
      <c r="A2231" s="13">
        <v>2176</v>
      </c>
      <c r="B2231" s="376"/>
      <c r="C2231" s="55" t="s">
        <v>2365</v>
      </c>
      <c r="D2231" s="56" t="s">
        <v>2312</v>
      </c>
      <c r="E2231" s="54" t="s">
        <v>44</v>
      </c>
      <c r="F2231" s="53" t="s">
        <v>2378</v>
      </c>
      <c r="G2231" s="376"/>
      <c r="H2231" s="54" t="s">
        <v>44</v>
      </c>
      <c r="I2231" s="55"/>
      <c r="J2231" s="389"/>
      <c r="K2231" s="388"/>
      <c r="L2231" s="51">
        <v>101000</v>
      </c>
      <c r="M2231" s="51">
        <v>101000</v>
      </c>
      <c r="N2231" s="51">
        <v>101000</v>
      </c>
      <c r="O2231" s="51">
        <v>101000</v>
      </c>
      <c r="P2231" s="51">
        <v>101000</v>
      </c>
      <c r="Q2231" s="51">
        <v>101000</v>
      </c>
      <c r="R2231" s="51">
        <v>101000</v>
      </c>
      <c r="S2231" s="51">
        <v>101000</v>
      </c>
      <c r="T2231" s="51">
        <v>101000</v>
      </c>
    </row>
    <row r="2232" spans="1:20" s="10" customFormat="1" ht="65.099999999999994" customHeight="1" x14ac:dyDescent="0.3">
      <c r="A2232" s="13">
        <v>2177</v>
      </c>
      <c r="B2232" s="376"/>
      <c r="C2232" s="55" t="s">
        <v>2365</v>
      </c>
      <c r="D2232" s="56" t="s">
        <v>2312</v>
      </c>
      <c r="E2232" s="54" t="s">
        <v>44</v>
      </c>
      <c r="F2232" s="53" t="s">
        <v>2379</v>
      </c>
      <c r="G2232" s="376"/>
      <c r="H2232" s="54" t="s">
        <v>44</v>
      </c>
      <c r="I2232" s="55"/>
      <c r="J2232" s="389"/>
      <c r="K2232" s="388"/>
      <c r="L2232" s="51">
        <v>133000</v>
      </c>
      <c r="M2232" s="51">
        <v>133000</v>
      </c>
      <c r="N2232" s="51">
        <v>133000</v>
      </c>
      <c r="O2232" s="51">
        <v>133000</v>
      </c>
      <c r="P2232" s="51">
        <v>133000</v>
      </c>
      <c r="Q2232" s="51">
        <v>133000</v>
      </c>
      <c r="R2232" s="51">
        <v>133000</v>
      </c>
      <c r="S2232" s="51">
        <v>133000</v>
      </c>
      <c r="T2232" s="51">
        <v>133000</v>
      </c>
    </row>
    <row r="2233" spans="1:20" s="10" customFormat="1" ht="65.099999999999994" customHeight="1" x14ac:dyDescent="0.3">
      <c r="A2233" s="13">
        <v>2178</v>
      </c>
      <c r="B2233" s="376"/>
      <c r="C2233" s="55" t="s">
        <v>2365</v>
      </c>
      <c r="D2233" s="56" t="s">
        <v>2312</v>
      </c>
      <c r="E2233" s="54" t="s">
        <v>44</v>
      </c>
      <c r="F2233" s="53" t="s">
        <v>2380</v>
      </c>
      <c r="G2233" s="376"/>
      <c r="H2233" s="54" t="s">
        <v>44</v>
      </c>
      <c r="I2233" s="55"/>
      <c r="J2233" s="389"/>
      <c r="K2233" s="388"/>
      <c r="L2233" s="51">
        <v>170545</v>
      </c>
      <c r="M2233" s="51">
        <v>170545</v>
      </c>
      <c r="N2233" s="51">
        <v>170545</v>
      </c>
      <c r="O2233" s="51">
        <v>170545</v>
      </c>
      <c r="P2233" s="51">
        <v>170545</v>
      </c>
      <c r="Q2233" s="51">
        <v>170545</v>
      </c>
      <c r="R2233" s="51">
        <v>170545</v>
      </c>
      <c r="S2233" s="51">
        <v>170545</v>
      </c>
      <c r="T2233" s="51">
        <v>170545</v>
      </c>
    </row>
    <row r="2234" spans="1:20" s="10" customFormat="1" ht="65.099999999999994" customHeight="1" x14ac:dyDescent="0.3">
      <c r="A2234" s="13">
        <v>2179</v>
      </c>
      <c r="B2234" s="376"/>
      <c r="C2234" s="55" t="s">
        <v>2365</v>
      </c>
      <c r="D2234" s="56" t="s">
        <v>2312</v>
      </c>
      <c r="E2234" s="54" t="s">
        <v>44</v>
      </c>
      <c r="F2234" s="53" t="s">
        <v>2381</v>
      </c>
      <c r="G2234" s="376"/>
      <c r="H2234" s="54" t="s">
        <v>44</v>
      </c>
      <c r="I2234" s="55"/>
      <c r="J2234" s="389"/>
      <c r="K2234" s="388"/>
      <c r="L2234" s="51">
        <v>160545</v>
      </c>
      <c r="M2234" s="51">
        <v>160545</v>
      </c>
      <c r="N2234" s="51">
        <v>160545</v>
      </c>
      <c r="O2234" s="51">
        <v>160545</v>
      </c>
      <c r="P2234" s="51">
        <v>160545</v>
      </c>
      <c r="Q2234" s="51">
        <v>160545</v>
      </c>
      <c r="R2234" s="51">
        <v>160545</v>
      </c>
      <c r="S2234" s="51">
        <v>160545</v>
      </c>
      <c r="T2234" s="51">
        <v>160545</v>
      </c>
    </row>
    <row r="2235" spans="1:20" s="10" customFormat="1" ht="65.099999999999994" customHeight="1" x14ac:dyDescent="0.3">
      <c r="A2235" s="13">
        <v>2180</v>
      </c>
      <c r="B2235" s="376"/>
      <c r="C2235" s="55" t="s">
        <v>2365</v>
      </c>
      <c r="D2235" s="56" t="s">
        <v>2312</v>
      </c>
      <c r="E2235" s="54" t="s">
        <v>44</v>
      </c>
      <c r="F2235" s="53" t="s">
        <v>2382</v>
      </c>
      <c r="G2235" s="376"/>
      <c r="H2235" s="54" t="s">
        <v>44</v>
      </c>
      <c r="I2235" s="55"/>
      <c r="J2235" s="389"/>
      <c r="K2235" s="388"/>
      <c r="L2235" s="51">
        <v>268818.33333333337</v>
      </c>
      <c r="M2235" s="51">
        <v>268818.33333333337</v>
      </c>
      <c r="N2235" s="51">
        <v>268818.33333333337</v>
      </c>
      <c r="O2235" s="51">
        <v>268818.33333333337</v>
      </c>
      <c r="P2235" s="51">
        <v>268818.33333333337</v>
      </c>
      <c r="Q2235" s="51">
        <v>268818.33333333337</v>
      </c>
      <c r="R2235" s="51">
        <v>268818.33333333337</v>
      </c>
      <c r="S2235" s="51">
        <v>268818.33333333337</v>
      </c>
      <c r="T2235" s="51">
        <v>268818.33333333337</v>
      </c>
    </row>
    <row r="2236" spans="1:20" s="10" customFormat="1" ht="65.099999999999994" customHeight="1" x14ac:dyDescent="0.3">
      <c r="A2236" s="13">
        <v>2181</v>
      </c>
      <c r="B2236" s="376"/>
      <c r="C2236" s="55" t="s">
        <v>2365</v>
      </c>
      <c r="D2236" s="56" t="s">
        <v>2312</v>
      </c>
      <c r="E2236" s="54" t="s">
        <v>44</v>
      </c>
      <c r="F2236" s="53" t="s">
        <v>2383</v>
      </c>
      <c r="G2236" s="376"/>
      <c r="H2236" s="54" t="s">
        <v>44</v>
      </c>
      <c r="I2236" s="55"/>
      <c r="J2236" s="389"/>
      <c r="K2236" s="388"/>
      <c r="L2236" s="51">
        <v>223273.33333333334</v>
      </c>
      <c r="M2236" s="51">
        <v>223273.33333333334</v>
      </c>
      <c r="N2236" s="51">
        <v>223273.33333333334</v>
      </c>
      <c r="O2236" s="51">
        <v>223273.33333333334</v>
      </c>
      <c r="P2236" s="51">
        <v>223273.33333333334</v>
      </c>
      <c r="Q2236" s="51">
        <v>223273.33333333334</v>
      </c>
      <c r="R2236" s="51">
        <v>223273.33333333334</v>
      </c>
      <c r="S2236" s="51">
        <v>223273.33333333334</v>
      </c>
      <c r="T2236" s="51">
        <v>223273.33333333334</v>
      </c>
    </row>
    <row r="2237" spans="1:20" s="10" customFormat="1" ht="65.099999999999994" customHeight="1" x14ac:dyDescent="0.3">
      <c r="A2237" s="13">
        <v>2182</v>
      </c>
      <c r="B2237" s="376"/>
      <c r="C2237" s="55" t="s">
        <v>2365</v>
      </c>
      <c r="D2237" s="56" t="s">
        <v>2312</v>
      </c>
      <c r="E2237" s="54" t="s">
        <v>44</v>
      </c>
      <c r="F2237" s="53" t="s">
        <v>2384</v>
      </c>
      <c r="G2237" s="376"/>
      <c r="H2237" s="54" t="s">
        <v>44</v>
      </c>
      <c r="I2237" s="55"/>
      <c r="J2237" s="389"/>
      <c r="K2237" s="388"/>
      <c r="L2237" s="51">
        <v>285000</v>
      </c>
      <c r="M2237" s="51">
        <v>285000</v>
      </c>
      <c r="N2237" s="51">
        <v>285000</v>
      </c>
      <c r="O2237" s="51">
        <v>285000</v>
      </c>
      <c r="P2237" s="51">
        <v>285000</v>
      </c>
      <c r="Q2237" s="51">
        <v>285000</v>
      </c>
      <c r="R2237" s="51">
        <v>285000</v>
      </c>
      <c r="S2237" s="51">
        <v>285000</v>
      </c>
      <c r="T2237" s="51">
        <v>285000</v>
      </c>
    </row>
    <row r="2238" spans="1:20" s="10" customFormat="1" ht="65.099999999999994" customHeight="1" x14ac:dyDescent="0.3">
      <c r="A2238" s="13">
        <v>2183</v>
      </c>
      <c r="B2238" s="376"/>
      <c r="C2238" s="55" t="s">
        <v>2365</v>
      </c>
      <c r="D2238" s="56" t="s">
        <v>2312</v>
      </c>
      <c r="E2238" s="54" t="s">
        <v>44</v>
      </c>
      <c r="F2238" s="53" t="s">
        <v>2385</v>
      </c>
      <c r="G2238" s="376"/>
      <c r="H2238" s="54" t="s">
        <v>44</v>
      </c>
      <c r="I2238" s="55"/>
      <c r="J2238" s="389"/>
      <c r="K2238" s="388"/>
      <c r="L2238" s="51">
        <v>325818.33333333337</v>
      </c>
      <c r="M2238" s="51">
        <v>325818.33333333337</v>
      </c>
      <c r="N2238" s="51">
        <v>325818.33333333337</v>
      </c>
      <c r="O2238" s="51">
        <v>325818.33333333337</v>
      </c>
      <c r="P2238" s="51">
        <v>325818.33333333337</v>
      </c>
      <c r="Q2238" s="51">
        <v>325818.33333333337</v>
      </c>
      <c r="R2238" s="51">
        <v>325818.33333333337</v>
      </c>
      <c r="S2238" s="51">
        <v>325818.33333333337</v>
      </c>
      <c r="T2238" s="51">
        <v>325818.33333333337</v>
      </c>
    </row>
    <row r="2239" spans="1:20" s="10" customFormat="1" ht="65.099999999999994" customHeight="1" x14ac:dyDescent="0.3">
      <c r="A2239" s="13">
        <v>2184</v>
      </c>
      <c r="B2239" s="376"/>
      <c r="C2239" s="55" t="s">
        <v>2365</v>
      </c>
      <c r="D2239" s="56" t="s">
        <v>2312</v>
      </c>
      <c r="E2239" s="54" t="s">
        <v>44</v>
      </c>
      <c r="F2239" s="53" t="s">
        <v>2386</v>
      </c>
      <c r="G2239" s="376"/>
      <c r="H2239" s="54" t="s">
        <v>44</v>
      </c>
      <c r="I2239" s="55"/>
      <c r="J2239" s="389"/>
      <c r="K2239" s="388"/>
      <c r="L2239" s="51">
        <v>521545</v>
      </c>
      <c r="M2239" s="51">
        <v>521545</v>
      </c>
      <c r="N2239" s="51">
        <v>521545</v>
      </c>
      <c r="O2239" s="51">
        <v>521545</v>
      </c>
      <c r="P2239" s="51">
        <v>521545</v>
      </c>
      <c r="Q2239" s="51">
        <v>521545</v>
      </c>
      <c r="R2239" s="51">
        <v>521545</v>
      </c>
      <c r="S2239" s="51">
        <v>521545</v>
      </c>
      <c r="T2239" s="51">
        <v>521545</v>
      </c>
    </row>
    <row r="2240" spans="1:20" s="10" customFormat="1" ht="65.099999999999994" customHeight="1" x14ac:dyDescent="0.3">
      <c r="A2240" s="13">
        <v>2185</v>
      </c>
      <c r="B2240" s="376"/>
      <c r="C2240" s="55" t="s">
        <v>2365</v>
      </c>
      <c r="D2240" s="56" t="s">
        <v>2312</v>
      </c>
      <c r="E2240" s="54" t="s">
        <v>44</v>
      </c>
      <c r="F2240" s="53" t="s">
        <v>2387</v>
      </c>
      <c r="G2240" s="376"/>
      <c r="H2240" s="54" t="s">
        <v>44</v>
      </c>
      <c r="I2240" s="55"/>
      <c r="J2240" s="389"/>
      <c r="K2240" s="388"/>
      <c r="L2240" s="51">
        <v>646000</v>
      </c>
      <c r="M2240" s="51">
        <v>646000</v>
      </c>
      <c r="N2240" s="51">
        <v>646000</v>
      </c>
      <c r="O2240" s="51">
        <v>646000</v>
      </c>
      <c r="P2240" s="51">
        <v>646000</v>
      </c>
      <c r="Q2240" s="51">
        <v>646000</v>
      </c>
      <c r="R2240" s="51">
        <v>646000</v>
      </c>
      <c r="S2240" s="51">
        <v>646000</v>
      </c>
      <c r="T2240" s="51">
        <v>646000</v>
      </c>
    </row>
    <row r="2241" spans="1:20" s="10" customFormat="1" ht="65.099999999999994" customHeight="1" x14ac:dyDescent="0.3">
      <c r="A2241" s="13">
        <v>2186</v>
      </c>
      <c r="B2241" s="376"/>
      <c r="C2241" s="55" t="s">
        <v>2365</v>
      </c>
      <c r="D2241" s="56" t="s">
        <v>2312</v>
      </c>
      <c r="E2241" s="54" t="s">
        <v>44</v>
      </c>
      <c r="F2241" s="53" t="s">
        <v>2388</v>
      </c>
      <c r="G2241" s="376"/>
      <c r="H2241" s="54" t="s">
        <v>44</v>
      </c>
      <c r="I2241" s="55"/>
      <c r="J2241" s="389"/>
      <c r="K2241" s="388"/>
      <c r="L2241" s="51">
        <v>797091.66666666674</v>
      </c>
      <c r="M2241" s="51">
        <v>797091.66666666674</v>
      </c>
      <c r="N2241" s="51">
        <v>797091.66666666674</v>
      </c>
      <c r="O2241" s="51">
        <v>797091.66666666674</v>
      </c>
      <c r="P2241" s="51">
        <v>797091.66666666674</v>
      </c>
      <c r="Q2241" s="51">
        <v>797091.66666666674</v>
      </c>
      <c r="R2241" s="51">
        <v>797091.66666666674</v>
      </c>
      <c r="S2241" s="51">
        <v>797091.66666666674</v>
      </c>
      <c r="T2241" s="51">
        <v>797091.66666666674</v>
      </c>
    </row>
    <row r="2242" spans="1:20" s="10" customFormat="1" ht="65.099999999999994" customHeight="1" x14ac:dyDescent="0.3">
      <c r="A2242" s="13">
        <v>2187</v>
      </c>
      <c r="B2242" s="376"/>
      <c r="C2242" s="55" t="s">
        <v>2365</v>
      </c>
      <c r="D2242" s="56" t="s">
        <v>2312</v>
      </c>
      <c r="E2242" s="54" t="s">
        <v>44</v>
      </c>
      <c r="F2242" s="53" t="s">
        <v>2389</v>
      </c>
      <c r="G2242" s="376"/>
      <c r="H2242" s="54" t="s">
        <v>44</v>
      </c>
      <c r="I2242" s="55"/>
      <c r="J2242" s="389"/>
      <c r="K2242" s="388"/>
      <c r="L2242" s="51">
        <v>1087726.6666666667</v>
      </c>
      <c r="M2242" s="51">
        <v>1087726.6666666667</v>
      </c>
      <c r="N2242" s="51">
        <v>1087726.6666666667</v>
      </c>
      <c r="O2242" s="51">
        <v>1087726.6666666667</v>
      </c>
      <c r="P2242" s="51">
        <v>1087726.6666666667</v>
      </c>
      <c r="Q2242" s="51">
        <v>1087726.6666666667</v>
      </c>
      <c r="R2242" s="51">
        <v>1087726.6666666667</v>
      </c>
      <c r="S2242" s="51">
        <v>1087726.6666666667</v>
      </c>
      <c r="T2242" s="51">
        <v>1087726.6666666667</v>
      </c>
    </row>
    <row r="2243" spans="1:20" s="10" customFormat="1" ht="65.099999999999994" customHeight="1" x14ac:dyDescent="0.3">
      <c r="A2243" s="13">
        <v>2188</v>
      </c>
      <c r="B2243" s="376"/>
      <c r="C2243" s="55" t="s">
        <v>2365</v>
      </c>
      <c r="D2243" s="56" t="s">
        <v>2312</v>
      </c>
      <c r="E2243" s="54" t="s">
        <v>44</v>
      </c>
      <c r="F2243" s="53" t="s">
        <v>2390</v>
      </c>
      <c r="G2243" s="376"/>
      <c r="H2243" s="54" t="s">
        <v>44</v>
      </c>
      <c r="I2243" s="55"/>
      <c r="J2243" s="389"/>
      <c r="K2243" s="388"/>
      <c r="L2243" s="51">
        <v>1713818.3333333335</v>
      </c>
      <c r="M2243" s="51">
        <v>1713818.3333333335</v>
      </c>
      <c r="N2243" s="51">
        <v>1713818.3333333335</v>
      </c>
      <c r="O2243" s="51">
        <v>1713818.3333333335</v>
      </c>
      <c r="P2243" s="51">
        <v>1713818.3333333335</v>
      </c>
      <c r="Q2243" s="51">
        <v>1713818.3333333335</v>
      </c>
      <c r="R2243" s="51">
        <v>1713818.3333333335</v>
      </c>
      <c r="S2243" s="51">
        <v>1713818.3333333335</v>
      </c>
      <c r="T2243" s="51">
        <v>1713818.3333333335</v>
      </c>
    </row>
    <row r="2244" spans="1:20" s="10" customFormat="1" ht="65.099999999999994" customHeight="1" x14ac:dyDescent="0.3">
      <c r="A2244" s="13">
        <v>2189</v>
      </c>
      <c r="B2244" s="376"/>
      <c r="C2244" s="55" t="s">
        <v>2365</v>
      </c>
      <c r="D2244" s="56" t="s">
        <v>2312</v>
      </c>
      <c r="E2244" s="54" t="s">
        <v>44</v>
      </c>
      <c r="F2244" s="53" t="s">
        <v>2391</v>
      </c>
      <c r="G2244" s="376"/>
      <c r="H2244" s="54" t="s">
        <v>44</v>
      </c>
      <c r="I2244" s="55"/>
      <c r="J2244" s="389"/>
      <c r="K2244" s="388"/>
      <c r="L2244" s="51">
        <v>2079545</v>
      </c>
      <c r="M2244" s="51">
        <v>2079545</v>
      </c>
      <c r="N2244" s="51">
        <v>2079545</v>
      </c>
      <c r="O2244" s="51">
        <v>2079545</v>
      </c>
      <c r="P2244" s="51">
        <v>2079545</v>
      </c>
      <c r="Q2244" s="51">
        <v>2079545</v>
      </c>
      <c r="R2244" s="51">
        <v>2079545</v>
      </c>
      <c r="S2244" s="51">
        <v>2079545</v>
      </c>
      <c r="T2244" s="51">
        <v>2079545</v>
      </c>
    </row>
    <row r="2245" spans="1:20" s="10" customFormat="1" ht="65.099999999999994" customHeight="1" x14ac:dyDescent="0.3">
      <c r="A2245" s="13">
        <v>2190</v>
      </c>
      <c r="B2245" s="376"/>
      <c r="C2245" s="55" t="s">
        <v>2392</v>
      </c>
      <c r="D2245" s="56" t="s">
        <v>2312</v>
      </c>
      <c r="E2245" s="55" t="s">
        <v>2393</v>
      </c>
      <c r="F2245" s="53" t="s">
        <v>2394</v>
      </c>
      <c r="G2245" s="376"/>
      <c r="H2245" s="54" t="s">
        <v>44</v>
      </c>
      <c r="I2245" s="55"/>
      <c r="J2245" s="389"/>
      <c r="K2245" s="388"/>
      <c r="L2245" s="51">
        <v>7726.9230769230762</v>
      </c>
      <c r="M2245" s="51">
        <v>7726.9230769230762</v>
      </c>
      <c r="N2245" s="51">
        <v>7726.9230769230762</v>
      </c>
      <c r="O2245" s="51">
        <v>7726.9230769230762</v>
      </c>
      <c r="P2245" s="51">
        <v>7726.9230769230762</v>
      </c>
      <c r="Q2245" s="51">
        <v>7726.9230769230762</v>
      </c>
      <c r="R2245" s="51">
        <v>7726.9230769230762</v>
      </c>
      <c r="S2245" s="51">
        <v>7726.9230769230762</v>
      </c>
      <c r="T2245" s="51">
        <v>7726.9230769230762</v>
      </c>
    </row>
    <row r="2246" spans="1:20" s="10" customFormat="1" ht="65.099999999999994" customHeight="1" x14ac:dyDescent="0.3">
      <c r="A2246" s="13">
        <v>2191</v>
      </c>
      <c r="B2246" s="376"/>
      <c r="C2246" s="55" t="s">
        <v>2392</v>
      </c>
      <c r="D2246" s="56" t="s">
        <v>2312</v>
      </c>
      <c r="E2246" s="54" t="s">
        <v>44</v>
      </c>
      <c r="F2246" s="53" t="s">
        <v>2395</v>
      </c>
      <c r="G2246" s="376"/>
      <c r="H2246" s="54" t="s">
        <v>44</v>
      </c>
      <c r="I2246" s="55"/>
      <c r="J2246" s="389"/>
      <c r="K2246" s="388"/>
      <c r="L2246" s="51">
        <v>9091.0256410256407</v>
      </c>
      <c r="M2246" s="51">
        <v>9091.0256410256407</v>
      </c>
      <c r="N2246" s="51">
        <v>9091.0256410256407</v>
      </c>
      <c r="O2246" s="51">
        <v>9091.0256410256407</v>
      </c>
      <c r="P2246" s="51">
        <v>9091.0256410256407</v>
      </c>
      <c r="Q2246" s="51">
        <v>9091.0256410256407</v>
      </c>
      <c r="R2246" s="51">
        <v>9091.0256410256407</v>
      </c>
      <c r="S2246" s="51">
        <v>9091.0256410256407</v>
      </c>
      <c r="T2246" s="51">
        <v>9091.0256410256407</v>
      </c>
    </row>
    <row r="2247" spans="1:20" s="10" customFormat="1" ht="65.099999999999994" customHeight="1" x14ac:dyDescent="0.3">
      <c r="A2247" s="13">
        <v>2192</v>
      </c>
      <c r="B2247" s="376"/>
      <c r="C2247" s="55" t="s">
        <v>2392</v>
      </c>
      <c r="D2247" s="56" t="s">
        <v>2312</v>
      </c>
      <c r="E2247" s="54" t="s">
        <v>44</v>
      </c>
      <c r="F2247" s="53" t="s">
        <v>2396</v>
      </c>
      <c r="G2247" s="376"/>
      <c r="H2247" s="54" t="s">
        <v>44</v>
      </c>
      <c r="I2247" s="55"/>
      <c r="J2247" s="389"/>
      <c r="K2247" s="388"/>
      <c r="L2247" s="51">
        <v>9817.9487179487169</v>
      </c>
      <c r="M2247" s="51">
        <v>9817.9487179487169</v>
      </c>
      <c r="N2247" s="51">
        <v>9817.9487179487169</v>
      </c>
      <c r="O2247" s="51">
        <v>9817.9487179487169</v>
      </c>
      <c r="P2247" s="51">
        <v>9817.9487179487169</v>
      </c>
      <c r="Q2247" s="51">
        <v>9817.9487179487169</v>
      </c>
      <c r="R2247" s="51">
        <v>9817.9487179487169</v>
      </c>
      <c r="S2247" s="51">
        <v>9817.9487179487169</v>
      </c>
      <c r="T2247" s="51">
        <v>9817.9487179487169</v>
      </c>
    </row>
    <row r="2248" spans="1:20" s="10" customFormat="1" ht="65.099999999999994" customHeight="1" x14ac:dyDescent="0.3">
      <c r="A2248" s="13">
        <v>2193</v>
      </c>
      <c r="B2248" s="376"/>
      <c r="C2248" s="55" t="s">
        <v>2392</v>
      </c>
      <c r="D2248" s="56" t="s">
        <v>2312</v>
      </c>
      <c r="E2248" s="54" t="s">
        <v>44</v>
      </c>
      <c r="F2248" s="53" t="s">
        <v>2397</v>
      </c>
      <c r="G2248" s="376"/>
      <c r="H2248" s="54" t="s">
        <v>44</v>
      </c>
      <c r="I2248" s="55"/>
      <c r="J2248" s="389"/>
      <c r="K2248" s="388"/>
      <c r="L2248" s="51">
        <v>11726.923076923076</v>
      </c>
      <c r="M2248" s="51">
        <v>11726.923076923076</v>
      </c>
      <c r="N2248" s="51">
        <v>11726.923076923076</v>
      </c>
      <c r="O2248" s="51">
        <v>11726.923076923076</v>
      </c>
      <c r="P2248" s="51">
        <v>11726.923076923076</v>
      </c>
      <c r="Q2248" s="51">
        <v>11726.923076923076</v>
      </c>
      <c r="R2248" s="51">
        <v>11726.923076923076</v>
      </c>
      <c r="S2248" s="51">
        <v>11726.923076923076</v>
      </c>
      <c r="T2248" s="51">
        <v>11726.923076923076</v>
      </c>
    </row>
    <row r="2249" spans="1:20" s="10" customFormat="1" ht="65.099999999999994" customHeight="1" x14ac:dyDescent="0.3">
      <c r="A2249" s="13">
        <v>2194</v>
      </c>
      <c r="B2249" s="376"/>
      <c r="C2249" s="55" t="s">
        <v>2392</v>
      </c>
      <c r="D2249" s="56" t="s">
        <v>2312</v>
      </c>
      <c r="E2249" s="54" t="s">
        <v>44</v>
      </c>
      <c r="F2249" s="53" t="s">
        <v>2398</v>
      </c>
      <c r="G2249" s="376"/>
      <c r="H2249" s="54" t="s">
        <v>44</v>
      </c>
      <c r="I2249" s="55"/>
      <c r="J2249" s="389"/>
      <c r="K2249" s="388"/>
      <c r="L2249" s="51">
        <v>13726.923076923076</v>
      </c>
      <c r="M2249" s="51">
        <v>13726.923076923076</v>
      </c>
      <c r="N2249" s="51">
        <v>13726.923076923076</v>
      </c>
      <c r="O2249" s="51">
        <v>13726.923076923076</v>
      </c>
      <c r="P2249" s="51">
        <v>13726.923076923076</v>
      </c>
      <c r="Q2249" s="51">
        <v>13726.923076923076</v>
      </c>
      <c r="R2249" s="51">
        <v>13726.923076923076</v>
      </c>
      <c r="S2249" s="51">
        <v>13726.923076923076</v>
      </c>
      <c r="T2249" s="51">
        <v>13726.923076923076</v>
      </c>
    </row>
    <row r="2250" spans="1:20" s="10" customFormat="1" ht="65.099999999999994" customHeight="1" x14ac:dyDescent="0.3">
      <c r="A2250" s="13">
        <v>2195</v>
      </c>
      <c r="B2250" s="376"/>
      <c r="C2250" s="55" t="s">
        <v>2392</v>
      </c>
      <c r="D2250" s="56" t="s">
        <v>2312</v>
      </c>
      <c r="E2250" s="54" t="s">
        <v>44</v>
      </c>
      <c r="F2250" s="53" t="s">
        <v>2399</v>
      </c>
      <c r="G2250" s="376"/>
      <c r="H2250" s="54" t="s">
        <v>44</v>
      </c>
      <c r="I2250" s="55"/>
      <c r="J2250" s="389"/>
      <c r="K2250" s="388"/>
      <c r="L2250" s="51">
        <v>13182.051282051281</v>
      </c>
      <c r="M2250" s="51">
        <v>13182.051282051281</v>
      </c>
      <c r="N2250" s="51">
        <v>13182.051282051281</v>
      </c>
      <c r="O2250" s="51">
        <v>13182.051282051281</v>
      </c>
      <c r="P2250" s="51">
        <v>13182.051282051281</v>
      </c>
      <c r="Q2250" s="51">
        <v>13182.051282051281</v>
      </c>
      <c r="R2250" s="51">
        <v>13182.051282051281</v>
      </c>
      <c r="S2250" s="51">
        <v>13182.051282051281</v>
      </c>
      <c r="T2250" s="51">
        <v>13182.051282051281</v>
      </c>
    </row>
    <row r="2251" spans="1:20" s="10" customFormat="1" ht="65.099999999999994" customHeight="1" x14ac:dyDescent="0.3">
      <c r="A2251" s="13">
        <v>2196</v>
      </c>
      <c r="B2251" s="376"/>
      <c r="C2251" s="55" t="s">
        <v>2392</v>
      </c>
      <c r="D2251" s="56" t="s">
        <v>2312</v>
      </c>
      <c r="E2251" s="54" t="s">
        <v>44</v>
      </c>
      <c r="F2251" s="53" t="s">
        <v>2400</v>
      </c>
      <c r="G2251" s="376"/>
      <c r="H2251" s="54" t="s">
        <v>44</v>
      </c>
      <c r="I2251" s="55"/>
      <c r="J2251" s="389"/>
      <c r="K2251" s="388"/>
      <c r="L2251" s="51">
        <v>16091.025641025641</v>
      </c>
      <c r="M2251" s="51">
        <v>16091.025641025641</v>
      </c>
      <c r="N2251" s="51">
        <v>16091.025641025641</v>
      </c>
      <c r="O2251" s="51">
        <v>16091.025641025641</v>
      </c>
      <c r="P2251" s="51">
        <v>16091.025641025641</v>
      </c>
      <c r="Q2251" s="51">
        <v>16091.025641025641</v>
      </c>
      <c r="R2251" s="51">
        <v>16091.025641025641</v>
      </c>
      <c r="S2251" s="51">
        <v>16091.025641025641</v>
      </c>
      <c r="T2251" s="51">
        <v>16091.025641025641</v>
      </c>
    </row>
    <row r="2252" spans="1:20" s="10" customFormat="1" ht="65.099999999999994" customHeight="1" x14ac:dyDescent="0.3">
      <c r="A2252" s="13">
        <v>2197</v>
      </c>
      <c r="B2252" s="376"/>
      <c r="C2252" s="55" t="s">
        <v>2392</v>
      </c>
      <c r="D2252" s="56" t="s">
        <v>2312</v>
      </c>
      <c r="E2252" s="54" t="s">
        <v>44</v>
      </c>
      <c r="F2252" s="53" t="s">
        <v>2401</v>
      </c>
      <c r="G2252" s="376"/>
      <c r="H2252" s="54" t="s">
        <v>44</v>
      </c>
      <c r="I2252" s="55"/>
      <c r="J2252" s="389"/>
      <c r="K2252" s="388"/>
      <c r="L2252" s="51">
        <v>18817.948717948719</v>
      </c>
      <c r="M2252" s="51">
        <v>18817.948717948719</v>
      </c>
      <c r="N2252" s="51">
        <v>18817.948717948719</v>
      </c>
      <c r="O2252" s="51">
        <v>18817.948717948719</v>
      </c>
      <c r="P2252" s="51">
        <v>18817.948717948719</v>
      </c>
      <c r="Q2252" s="51">
        <v>18817.948717948719</v>
      </c>
      <c r="R2252" s="51">
        <v>18817.948717948719</v>
      </c>
      <c r="S2252" s="51">
        <v>18817.948717948719</v>
      </c>
      <c r="T2252" s="51">
        <v>18817.948717948719</v>
      </c>
    </row>
    <row r="2253" spans="1:20" s="10" customFormat="1" ht="65.099999999999994" customHeight="1" x14ac:dyDescent="0.3">
      <c r="A2253" s="13">
        <v>2198</v>
      </c>
      <c r="B2253" s="376"/>
      <c r="C2253" s="55" t="s">
        <v>2392</v>
      </c>
      <c r="D2253" s="56" t="s">
        <v>2312</v>
      </c>
      <c r="E2253" s="54" t="s">
        <v>44</v>
      </c>
      <c r="F2253" s="53" t="s">
        <v>2402</v>
      </c>
      <c r="G2253" s="376"/>
      <c r="H2253" s="54" t="s">
        <v>44</v>
      </c>
      <c r="I2253" s="55"/>
      <c r="J2253" s="389"/>
      <c r="K2253" s="388"/>
      <c r="L2253" s="51">
        <v>20091.025641025641</v>
      </c>
      <c r="M2253" s="51">
        <v>20091.025641025641</v>
      </c>
      <c r="N2253" s="51">
        <v>20091.025641025641</v>
      </c>
      <c r="O2253" s="51">
        <v>20091.025641025641</v>
      </c>
      <c r="P2253" s="51">
        <v>20091.025641025641</v>
      </c>
      <c r="Q2253" s="51">
        <v>20091.025641025641</v>
      </c>
      <c r="R2253" s="51">
        <v>20091.025641025641</v>
      </c>
      <c r="S2253" s="51">
        <v>20091.025641025641</v>
      </c>
      <c r="T2253" s="51">
        <v>20091.025641025641</v>
      </c>
    </row>
    <row r="2254" spans="1:20" s="10" customFormat="1" ht="65.099999999999994" customHeight="1" x14ac:dyDescent="0.3">
      <c r="A2254" s="13">
        <v>2199</v>
      </c>
      <c r="B2254" s="376"/>
      <c r="C2254" s="55" t="s">
        <v>2392</v>
      </c>
      <c r="D2254" s="56" t="s">
        <v>2312</v>
      </c>
      <c r="E2254" s="54" t="s">
        <v>44</v>
      </c>
      <c r="F2254" s="53" t="s">
        <v>2403</v>
      </c>
      <c r="G2254" s="376"/>
      <c r="H2254" s="54" t="s">
        <v>44</v>
      </c>
      <c r="I2254" s="55"/>
      <c r="J2254" s="389"/>
      <c r="K2254" s="388"/>
      <c r="L2254" s="51">
        <v>24273.076923076922</v>
      </c>
      <c r="M2254" s="51">
        <v>24273.076923076922</v>
      </c>
      <c r="N2254" s="51">
        <v>24273.076923076922</v>
      </c>
      <c r="O2254" s="51">
        <v>24273.076923076922</v>
      </c>
      <c r="P2254" s="51">
        <v>24273.076923076922</v>
      </c>
      <c r="Q2254" s="51">
        <v>24273.076923076922</v>
      </c>
      <c r="R2254" s="51">
        <v>24273.076923076922</v>
      </c>
      <c r="S2254" s="51">
        <v>24273.076923076922</v>
      </c>
      <c r="T2254" s="51">
        <v>24273.076923076922</v>
      </c>
    </row>
    <row r="2255" spans="1:20" s="10" customFormat="1" ht="65.099999999999994" customHeight="1" x14ac:dyDescent="0.3">
      <c r="A2255" s="13">
        <v>2200</v>
      </c>
      <c r="B2255" s="376"/>
      <c r="C2255" s="55" t="s">
        <v>2392</v>
      </c>
      <c r="D2255" s="56" t="s">
        <v>2312</v>
      </c>
      <c r="E2255" s="54" t="s">
        <v>44</v>
      </c>
      <c r="F2255" s="53" t="s">
        <v>2404</v>
      </c>
      <c r="G2255" s="376"/>
      <c r="H2255" s="54" t="s">
        <v>44</v>
      </c>
      <c r="I2255" s="55"/>
      <c r="J2255" s="389"/>
      <c r="K2255" s="388"/>
      <c r="L2255" s="51">
        <v>25817.948717948719</v>
      </c>
      <c r="M2255" s="51">
        <v>25817.948717948719</v>
      </c>
      <c r="N2255" s="51">
        <v>25817.948717948719</v>
      </c>
      <c r="O2255" s="51">
        <v>25817.948717948719</v>
      </c>
      <c r="P2255" s="51">
        <v>25817.948717948719</v>
      </c>
      <c r="Q2255" s="51">
        <v>25817.948717948719</v>
      </c>
      <c r="R2255" s="51">
        <v>25817.948717948719</v>
      </c>
      <c r="S2255" s="51">
        <v>25817.948717948719</v>
      </c>
      <c r="T2255" s="51">
        <v>25817.948717948719</v>
      </c>
    </row>
    <row r="2256" spans="1:20" s="10" customFormat="1" ht="65.099999999999994" customHeight="1" x14ac:dyDescent="0.3">
      <c r="A2256" s="13">
        <v>2201</v>
      </c>
      <c r="B2256" s="376"/>
      <c r="C2256" s="55" t="s">
        <v>2392</v>
      </c>
      <c r="D2256" s="56" t="s">
        <v>2312</v>
      </c>
      <c r="E2256" s="54" t="s">
        <v>44</v>
      </c>
      <c r="F2256" s="53" t="s">
        <v>2405</v>
      </c>
      <c r="G2256" s="376"/>
      <c r="H2256" s="54" t="s">
        <v>44</v>
      </c>
      <c r="I2256" s="55"/>
      <c r="J2256" s="389"/>
      <c r="K2256" s="388"/>
      <c r="L2256" s="51">
        <v>30817.948717948719</v>
      </c>
      <c r="M2256" s="51">
        <v>30817.948717948719</v>
      </c>
      <c r="N2256" s="51">
        <v>30817.948717948719</v>
      </c>
      <c r="O2256" s="51">
        <v>30817.948717948719</v>
      </c>
      <c r="P2256" s="51">
        <v>30817.948717948719</v>
      </c>
      <c r="Q2256" s="51">
        <v>30817.948717948719</v>
      </c>
      <c r="R2256" s="51">
        <v>30817.948717948719</v>
      </c>
      <c r="S2256" s="51">
        <v>30817.948717948719</v>
      </c>
      <c r="T2256" s="51">
        <v>30817.948717948719</v>
      </c>
    </row>
    <row r="2257" spans="1:20" s="10" customFormat="1" ht="65.099999999999994" customHeight="1" x14ac:dyDescent="0.3">
      <c r="A2257" s="13">
        <v>2202</v>
      </c>
      <c r="B2257" s="376"/>
      <c r="C2257" s="55" t="s">
        <v>2392</v>
      </c>
      <c r="D2257" s="56" t="s">
        <v>2312</v>
      </c>
      <c r="E2257" s="54" t="s">
        <v>44</v>
      </c>
      <c r="F2257" s="53" t="s">
        <v>2406</v>
      </c>
      <c r="G2257" s="376"/>
      <c r="H2257" s="54" t="s">
        <v>44</v>
      </c>
      <c r="I2257" s="55"/>
      <c r="J2257" s="389"/>
      <c r="K2257" s="388"/>
      <c r="L2257" s="51">
        <v>37091.025641025641</v>
      </c>
      <c r="M2257" s="51">
        <v>37091.025641025641</v>
      </c>
      <c r="N2257" s="51">
        <v>37091.025641025641</v>
      </c>
      <c r="O2257" s="51">
        <v>37091.025641025641</v>
      </c>
      <c r="P2257" s="51">
        <v>37091.025641025641</v>
      </c>
      <c r="Q2257" s="51">
        <v>37091.025641025641</v>
      </c>
      <c r="R2257" s="51">
        <v>37091.025641025641</v>
      </c>
      <c r="S2257" s="51">
        <v>37091.025641025641</v>
      </c>
      <c r="T2257" s="51">
        <v>37091.025641025641</v>
      </c>
    </row>
    <row r="2258" spans="1:20" s="10" customFormat="1" ht="65.099999999999994" customHeight="1" x14ac:dyDescent="0.3">
      <c r="A2258" s="13">
        <v>2203</v>
      </c>
      <c r="B2258" s="376"/>
      <c r="C2258" s="55" t="s">
        <v>2392</v>
      </c>
      <c r="D2258" s="56" t="s">
        <v>2312</v>
      </c>
      <c r="E2258" s="54" t="s">
        <v>44</v>
      </c>
      <c r="F2258" s="53" t="s">
        <v>2407</v>
      </c>
      <c r="G2258" s="376"/>
      <c r="H2258" s="54" t="s">
        <v>44</v>
      </c>
      <c r="I2258" s="55"/>
      <c r="J2258" s="389"/>
      <c r="K2258" s="388"/>
      <c r="L2258" s="51">
        <v>40091.025641025641</v>
      </c>
      <c r="M2258" s="51">
        <v>40091.025641025641</v>
      </c>
      <c r="N2258" s="51">
        <v>40091.025641025641</v>
      </c>
      <c r="O2258" s="51">
        <v>40091.025641025641</v>
      </c>
      <c r="P2258" s="51">
        <v>40091.025641025641</v>
      </c>
      <c r="Q2258" s="51">
        <v>40091.025641025641</v>
      </c>
      <c r="R2258" s="51">
        <v>40091.025641025641</v>
      </c>
      <c r="S2258" s="51">
        <v>40091.025641025641</v>
      </c>
      <c r="T2258" s="51">
        <v>40091.025641025641</v>
      </c>
    </row>
    <row r="2259" spans="1:20" s="10" customFormat="1" ht="65.099999999999994" customHeight="1" x14ac:dyDescent="0.3">
      <c r="A2259" s="13">
        <v>2204</v>
      </c>
      <c r="B2259" s="376"/>
      <c r="C2259" s="55" t="s">
        <v>2392</v>
      </c>
      <c r="D2259" s="56" t="s">
        <v>2312</v>
      </c>
      <c r="E2259" s="54" t="s">
        <v>44</v>
      </c>
      <c r="F2259" s="53" t="s">
        <v>2408</v>
      </c>
      <c r="G2259" s="376"/>
      <c r="H2259" s="54" t="s">
        <v>44</v>
      </c>
      <c r="I2259" s="55"/>
      <c r="J2259" s="389"/>
      <c r="K2259" s="388"/>
      <c r="L2259" s="51">
        <v>49273.076923076922</v>
      </c>
      <c r="M2259" s="51">
        <v>49273.076923076922</v>
      </c>
      <c r="N2259" s="51">
        <v>49273.076923076922</v>
      </c>
      <c r="O2259" s="51">
        <v>49273.076923076922</v>
      </c>
      <c r="P2259" s="51">
        <v>49273.076923076922</v>
      </c>
      <c r="Q2259" s="51">
        <v>49273.076923076922</v>
      </c>
      <c r="R2259" s="51">
        <v>49273.076923076922</v>
      </c>
      <c r="S2259" s="51">
        <v>49273.076923076922</v>
      </c>
      <c r="T2259" s="51">
        <v>49273.076923076922</v>
      </c>
    </row>
    <row r="2260" spans="1:20" s="10" customFormat="1" ht="65.099999999999994" customHeight="1" x14ac:dyDescent="0.3">
      <c r="A2260" s="13">
        <v>2205</v>
      </c>
      <c r="B2260" s="376"/>
      <c r="C2260" s="55" t="s">
        <v>2392</v>
      </c>
      <c r="D2260" s="56" t="s">
        <v>2312</v>
      </c>
      <c r="E2260" s="54" t="s">
        <v>44</v>
      </c>
      <c r="F2260" s="53" t="s">
        <v>2409</v>
      </c>
      <c r="G2260" s="376"/>
      <c r="H2260" s="54" t="s">
        <v>44</v>
      </c>
      <c r="I2260" s="55"/>
      <c r="J2260" s="389"/>
      <c r="K2260" s="388"/>
      <c r="L2260" s="51">
        <v>59726.923076923078</v>
      </c>
      <c r="M2260" s="51">
        <v>59726.923076923078</v>
      </c>
      <c r="N2260" s="51">
        <v>59726.923076923078</v>
      </c>
      <c r="O2260" s="51">
        <v>59726.923076923078</v>
      </c>
      <c r="P2260" s="51">
        <v>59726.923076923078</v>
      </c>
      <c r="Q2260" s="51">
        <v>59726.923076923078</v>
      </c>
      <c r="R2260" s="51">
        <v>59726.923076923078</v>
      </c>
      <c r="S2260" s="51">
        <v>59726.923076923078</v>
      </c>
      <c r="T2260" s="51">
        <v>59726.923076923078</v>
      </c>
    </row>
    <row r="2261" spans="1:20" s="10" customFormat="1" ht="65.099999999999994" customHeight="1" x14ac:dyDescent="0.3">
      <c r="A2261" s="13">
        <v>2206</v>
      </c>
      <c r="B2261" s="376"/>
      <c r="C2261" s="55" t="s">
        <v>2392</v>
      </c>
      <c r="D2261" s="56" t="s">
        <v>2312</v>
      </c>
      <c r="E2261" s="54" t="s">
        <v>44</v>
      </c>
      <c r="F2261" s="53" t="s">
        <v>2410</v>
      </c>
      <c r="G2261" s="376"/>
      <c r="H2261" s="54" t="s">
        <v>44</v>
      </c>
      <c r="I2261" s="55"/>
      <c r="J2261" s="389"/>
      <c r="K2261" s="388"/>
      <c r="L2261" s="51">
        <v>71182.051282051281</v>
      </c>
      <c r="M2261" s="51">
        <v>71182.051282051281</v>
      </c>
      <c r="N2261" s="51">
        <v>71182.051282051281</v>
      </c>
      <c r="O2261" s="51">
        <v>71182.051282051281</v>
      </c>
      <c r="P2261" s="51">
        <v>71182.051282051281</v>
      </c>
      <c r="Q2261" s="51">
        <v>71182.051282051281</v>
      </c>
      <c r="R2261" s="51">
        <v>71182.051282051281</v>
      </c>
      <c r="S2261" s="51">
        <v>71182.051282051281</v>
      </c>
      <c r="T2261" s="51">
        <v>71182.051282051281</v>
      </c>
    </row>
    <row r="2262" spans="1:20" s="10" customFormat="1" ht="65.099999999999994" customHeight="1" x14ac:dyDescent="0.3">
      <c r="A2262" s="13">
        <v>2207</v>
      </c>
      <c r="B2262" s="376"/>
      <c r="C2262" s="55" t="s">
        <v>2392</v>
      </c>
      <c r="D2262" s="56" t="s">
        <v>2312</v>
      </c>
      <c r="E2262" s="54" t="s">
        <v>44</v>
      </c>
      <c r="F2262" s="53" t="s">
        <v>2411</v>
      </c>
      <c r="G2262" s="376"/>
      <c r="H2262" s="54" t="s">
        <v>44</v>
      </c>
      <c r="I2262" s="55"/>
      <c r="J2262" s="389"/>
      <c r="K2262" s="388"/>
      <c r="L2262" s="51">
        <v>57000</v>
      </c>
      <c r="M2262" s="51">
        <v>57000</v>
      </c>
      <c r="N2262" s="51">
        <v>57000</v>
      </c>
      <c r="O2262" s="51">
        <v>57000</v>
      </c>
      <c r="P2262" s="51">
        <v>57000</v>
      </c>
      <c r="Q2262" s="51">
        <v>57000</v>
      </c>
      <c r="R2262" s="51">
        <v>57000</v>
      </c>
      <c r="S2262" s="51">
        <v>57000</v>
      </c>
      <c r="T2262" s="51">
        <v>57000</v>
      </c>
    </row>
    <row r="2263" spans="1:20" s="10" customFormat="1" ht="65.099999999999994" customHeight="1" x14ac:dyDescent="0.3">
      <c r="A2263" s="13">
        <v>2208</v>
      </c>
      <c r="B2263" s="376"/>
      <c r="C2263" s="55" t="s">
        <v>2392</v>
      </c>
      <c r="D2263" s="56" t="s">
        <v>2312</v>
      </c>
      <c r="E2263" s="54" t="s">
        <v>44</v>
      </c>
      <c r="F2263" s="53" t="s">
        <v>2412</v>
      </c>
      <c r="G2263" s="376"/>
      <c r="H2263" s="54" t="s">
        <v>44</v>
      </c>
      <c r="I2263" s="55"/>
      <c r="J2263" s="389"/>
      <c r="K2263" s="388"/>
      <c r="L2263" s="51">
        <v>70273.076923076922</v>
      </c>
      <c r="M2263" s="51">
        <v>70273.076923076922</v>
      </c>
      <c r="N2263" s="51">
        <v>70273.076923076922</v>
      </c>
      <c r="O2263" s="51">
        <v>70273.076923076922</v>
      </c>
      <c r="P2263" s="51">
        <v>70273.076923076922</v>
      </c>
      <c r="Q2263" s="51">
        <v>70273.076923076922</v>
      </c>
      <c r="R2263" s="51">
        <v>70273.076923076922</v>
      </c>
      <c r="S2263" s="51">
        <v>70273.076923076922</v>
      </c>
      <c r="T2263" s="51">
        <v>70273.076923076922</v>
      </c>
    </row>
    <row r="2264" spans="1:20" s="10" customFormat="1" ht="65.099999999999994" customHeight="1" x14ac:dyDescent="0.3">
      <c r="A2264" s="13">
        <v>2209</v>
      </c>
      <c r="B2264" s="376"/>
      <c r="C2264" s="55" t="s">
        <v>2392</v>
      </c>
      <c r="D2264" s="56" t="s">
        <v>2312</v>
      </c>
      <c r="E2264" s="54" t="s">
        <v>44</v>
      </c>
      <c r="F2264" s="53" t="s">
        <v>2413</v>
      </c>
      <c r="G2264" s="376"/>
      <c r="H2264" s="54" t="s">
        <v>44</v>
      </c>
      <c r="I2264" s="55"/>
      <c r="J2264" s="389"/>
      <c r="K2264" s="388"/>
      <c r="L2264" s="51">
        <v>84726.923076923078</v>
      </c>
      <c r="M2264" s="51">
        <v>84726.923076923078</v>
      </c>
      <c r="N2264" s="51">
        <v>84726.923076923078</v>
      </c>
      <c r="O2264" s="51">
        <v>84726.923076923078</v>
      </c>
      <c r="P2264" s="51">
        <v>84726.923076923078</v>
      </c>
      <c r="Q2264" s="51">
        <v>84726.923076923078</v>
      </c>
      <c r="R2264" s="51">
        <v>84726.923076923078</v>
      </c>
      <c r="S2264" s="51">
        <v>84726.923076923078</v>
      </c>
      <c r="T2264" s="51">
        <v>84726.923076923078</v>
      </c>
    </row>
    <row r="2265" spans="1:20" s="10" customFormat="1" ht="65.099999999999994" customHeight="1" x14ac:dyDescent="0.3">
      <c r="A2265" s="13">
        <v>2210</v>
      </c>
      <c r="B2265" s="376"/>
      <c r="C2265" s="55" t="s">
        <v>2392</v>
      </c>
      <c r="D2265" s="56" t="s">
        <v>2312</v>
      </c>
      <c r="E2265" s="54" t="s">
        <v>44</v>
      </c>
      <c r="F2265" s="53" t="s">
        <v>2414</v>
      </c>
      <c r="G2265" s="376"/>
      <c r="H2265" s="54" t="s">
        <v>44</v>
      </c>
      <c r="I2265" s="55"/>
      <c r="J2265" s="389"/>
      <c r="K2265" s="388"/>
      <c r="L2265" s="51">
        <v>84726.923076923078</v>
      </c>
      <c r="M2265" s="51">
        <v>84726.923076923078</v>
      </c>
      <c r="N2265" s="51">
        <v>84726.923076923078</v>
      </c>
      <c r="O2265" s="51">
        <v>84726.923076923078</v>
      </c>
      <c r="P2265" s="51">
        <v>84726.923076923078</v>
      </c>
      <c r="Q2265" s="51">
        <v>84726.923076923078</v>
      </c>
      <c r="R2265" s="51">
        <v>84726.923076923078</v>
      </c>
      <c r="S2265" s="51">
        <v>84726.923076923078</v>
      </c>
      <c r="T2265" s="51">
        <v>84726.923076923078</v>
      </c>
    </row>
    <row r="2266" spans="1:20" s="10" customFormat="1" ht="65.099999999999994" customHeight="1" x14ac:dyDescent="0.3">
      <c r="A2266" s="13">
        <v>2211</v>
      </c>
      <c r="B2266" s="376"/>
      <c r="C2266" s="55" t="s">
        <v>2392</v>
      </c>
      <c r="D2266" s="56" t="s">
        <v>2312</v>
      </c>
      <c r="E2266" s="54" t="s">
        <v>44</v>
      </c>
      <c r="F2266" s="53" t="s">
        <v>2415</v>
      </c>
      <c r="G2266" s="376"/>
      <c r="H2266" s="54" t="s">
        <v>44</v>
      </c>
      <c r="I2266" s="55"/>
      <c r="J2266" s="389"/>
      <c r="K2266" s="388"/>
      <c r="L2266" s="51">
        <v>101091.02564102564</v>
      </c>
      <c r="M2266" s="51">
        <v>101091.02564102564</v>
      </c>
      <c r="N2266" s="51">
        <v>101091.02564102564</v>
      </c>
      <c r="O2266" s="51">
        <v>101091.02564102564</v>
      </c>
      <c r="P2266" s="51">
        <v>101091.02564102564</v>
      </c>
      <c r="Q2266" s="51">
        <v>101091.02564102564</v>
      </c>
      <c r="R2266" s="51">
        <v>101091.02564102564</v>
      </c>
      <c r="S2266" s="51">
        <v>101091.02564102564</v>
      </c>
      <c r="T2266" s="51">
        <v>101091.02564102564</v>
      </c>
    </row>
    <row r="2267" spans="1:20" s="10" customFormat="1" ht="65.099999999999994" customHeight="1" x14ac:dyDescent="0.3">
      <c r="A2267" s="13">
        <v>2212</v>
      </c>
      <c r="B2267" s="376"/>
      <c r="C2267" s="55" t="s">
        <v>2392</v>
      </c>
      <c r="D2267" s="56" t="s">
        <v>2312</v>
      </c>
      <c r="E2267" s="54" t="s">
        <v>44</v>
      </c>
      <c r="F2267" s="53" t="s">
        <v>2416</v>
      </c>
      <c r="G2267" s="376"/>
      <c r="H2267" s="54" t="s">
        <v>44</v>
      </c>
      <c r="I2267" s="55"/>
      <c r="J2267" s="389"/>
      <c r="K2267" s="388"/>
      <c r="L2267" s="51">
        <v>99726.923076923078</v>
      </c>
      <c r="M2267" s="51">
        <v>99726.923076923078</v>
      </c>
      <c r="N2267" s="51">
        <v>99726.923076923078</v>
      </c>
      <c r="O2267" s="51">
        <v>99726.923076923078</v>
      </c>
      <c r="P2267" s="51">
        <v>99726.923076923078</v>
      </c>
      <c r="Q2267" s="51">
        <v>99726.923076923078</v>
      </c>
      <c r="R2267" s="51">
        <v>99726.923076923078</v>
      </c>
      <c r="S2267" s="51">
        <v>99726.923076923078</v>
      </c>
      <c r="T2267" s="51">
        <v>99726.923076923078</v>
      </c>
    </row>
    <row r="2268" spans="1:20" s="10" customFormat="1" ht="65.099999999999994" customHeight="1" x14ac:dyDescent="0.3">
      <c r="A2268" s="13">
        <v>2213</v>
      </c>
      <c r="B2268" s="376"/>
      <c r="C2268" s="55" t="s">
        <v>2392</v>
      </c>
      <c r="D2268" s="56" t="s">
        <v>2312</v>
      </c>
      <c r="E2268" s="54" t="s">
        <v>44</v>
      </c>
      <c r="F2268" s="53" t="s">
        <v>2417</v>
      </c>
      <c r="G2268" s="376"/>
      <c r="H2268" s="54" t="s">
        <v>44</v>
      </c>
      <c r="I2268" s="55"/>
      <c r="J2268" s="389"/>
      <c r="K2268" s="388"/>
      <c r="L2268" s="51">
        <v>120544.8717948718</v>
      </c>
      <c r="M2268" s="51">
        <v>120544.8717948718</v>
      </c>
      <c r="N2268" s="51">
        <v>120544.8717948718</v>
      </c>
      <c r="O2268" s="51">
        <v>120544.8717948718</v>
      </c>
      <c r="P2268" s="51">
        <v>120544.8717948718</v>
      </c>
      <c r="Q2268" s="51">
        <v>120544.8717948718</v>
      </c>
      <c r="R2268" s="51">
        <v>120544.8717948718</v>
      </c>
      <c r="S2268" s="51">
        <v>120544.8717948718</v>
      </c>
      <c r="T2268" s="51">
        <v>120544.8717948718</v>
      </c>
    </row>
    <row r="2269" spans="1:20" s="10" customFormat="1" ht="65.099999999999994" customHeight="1" x14ac:dyDescent="0.3">
      <c r="A2269" s="13">
        <v>2214</v>
      </c>
      <c r="B2269" s="376"/>
      <c r="C2269" s="55" t="s">
        <v>2392</v>
      </c>
      <c r="D2269" s="56" t="s">
        <v>2312</v>
      </c>
      <c r="E2269" s="54" t="s">
        <v>44</v>
      </c>
      <c r="F2269" s="53" t="s">
        <v>2418</v>
      </c>
      <c r="G2269" s="376"/>
      <c r="H2269" s="54" t="s">
        <v>44</v>
      </c>
      <c r="I2269" s="55"/>
      <c r="J2269" s="389"/>
      <c r="K2269" s="388"/>
      <c r="L2269" s="51">
        <v>144726.92307692306</v>
      </c>
      <c r="M2269" s="51">
        <v>144726.92307692306</v>
      </c>
      <c r="N2269" s="51">
        <v>144726.92307692306</v>
      </c>
      <c r="O2269" s="51">
        <v>144726.92307692306</v>
      </c>
      <c r="P2269" s="51">
        <v>144726.92307692306</v>
      </c>
      <c r="Q2269" s="51">
        <v>144726.92307692306</v>
      </c>
      <c r="R2269" s="51">
        <v>144726.92307692306</v>
      </c>
      <c r="S2269" s="51">
        <v>144726.92307692306</v>
      </c>
      <c r="T2269" s="51">
        <v>144726.92307692306</v>
      </c>
    </row>
    <row r="2270" spans="1:20" s="10" customFormat="1" ht="65.099999999999994" customHeight="1" x14ac:dyDescent="0.3">
      <c r="A2270" s="13">
        <v>2215</v>
      </c>
      <c r="B2270" s="376"/>
      <c r="C2270" s="55" t="s">
        <v>2392</v>
      </c>
      <c r="D2270" s="56" t="s">
        <v>2312</v>
      </c>
      <c r="E2270" s="54" t="s">
        <v>44</v>
      </c>
      <c r="F2270" s="53" t="s">
        <v>2419</v>
      </c>
      <c r="G2270" s="376"/>
      <c r="H2270" s="54" t="s">
        <v>44</v>
      </c>
      <c r="I2270" s="55"/>
      <c r="J2270" s="389"/>
      <c r="K2270" s="388"/>
      <c r="L2270" s="51">
        <v>97273.076923076922</v>
      </c>
      <c r="M2270" s="51">
        <v>97273.076923076922</v>
      </c>
      <c r="N2270" s="51">
        <v>97273.076923076922</v>
      </c>
      <c r="O2270" s="51">
        <v>97273.076923076922</v>
      </c>
      <c r="P2270" s="51">
        <v>97273.076923076922</v>
      </c>
      <c r="Q2270" s="51">
        <v>97273.076923076922</v>
      </c>
      <c r="R2270" s="51">
        <v>97273.076923076922</v>
      </c>
      <c r="S2270" s="51">
        <v>97273.076923076922</v>
      </c>
      <c r="T2270" s="51">
        <v>97273.076923076922</v>
      </c>
    </row>
    <row r="2271" spans="1:20" s="10" customFormat="1" ht="65.099999999999994" customHeight="1" x14ac:dyDescent="0.3">
      <c r="A2271" s="13">
        <v>2216</v>
      </c>
      <c r="B2271" s="376"/>
      <c r="C2271" s="55" t="s">
        <v>2392</v>
      </c>
      <c r="D2271" s="56" t="s">
        <v>2312</v>
      </c>
      <c r="E2271" s="54" t="s">
        <v>44</v>
      </c>
      <c r="F2271" s="53" t="s">
        <v>2420</v>
      </c>
      <c r="G2271" s="376"/>
      <c r="H2271" s="54" t="s">
        <v>44</v>
      </c>
      <c r="I2271" s="55"/>
      <c r="J2271" s="389"/>
      <c r="K2271" s="388"/>
      <c r="L2271" s="51">
        <v>120817.94871794872</v>
      </c>
      <c r="M2271" s="51">
        <v>120817.94871794872</v>
      </c>
      <c r="N2271" s="51">
        <v>120817.94871794872</v>
      </c>
      <c r="O2271" s="51">
        <v>120817.94871794872</v>
      </c>
      <c r="P2271" s="51">
        <v>120817.94871794872</v>
      </c>
      <c r="Q2271" s="51">
        <v>120817.94871794872</v>
      </c>
      <c r="R2271" s="51">
        <v>120817.94871794872</v>
      </c>
      <c r="S2271" s="51">
        <v>120817.94871794872</v>
      </c>
      <c r="T2271" s="51">
        <v>120817.94871794872</v>
      </c>
    </row>
    <row r="2272" spans="1:20" s="10" customFormat="1" ht="65.099999999999994" customHeight="1" x14ac:dyDescent="0.3">
      <c r="A2272" s="13">
        <v>2217</v>
      </c>
      <c r="B2272" s="376"/>
      <c r="C2272" s="55" t="s">
        <v>2392</v>
      </c>
      <c r="D2272" s="56" t="s">
        <v>2312</v>
      </c>
      <c r="E2272" s="54" t="s">
        <v>44</v>
      </c>
      <c r="F2272" s="53" t="s">
        <v>2421</v>
      </c>
      <c r="G2272" s="376"/>
      <c r="H2272" s="54" t="s">
        <v>44</v>
      </c>
      <c r="I2272" s="55"/>
      <c r="J2272" s="389"/>
      <c r="K2272" s="388"/>
      <c r="L2272" s="51">
        <v>151091.02564102563</v>
      </c>
      <c r="M2272" s="51">
        <v>151091.02564102563</v>
      </c>
      <c r="N2272" s="51">
        <v>151091.02564102563</v>
      </c>
      <c r="O2272" s="51">
        <v>151091.02564102563</v>
      </c>
      <c r="P2272" s="51">
        <v>151091.02564102563</v>
      </c>
      <c r="Q2272" s="51">
        <v>151091.02564102563</v>
      </c>
      <c r="R2272" s="51">
        <v>151091.02564102563</v>
      </c>
      <c r="S2272" s="51">
        <v>151091.02564102563</v>
      </c>
      <c r="T2272" s="51">
        <v>151091.02564102563</v>
      </c>
    </row>
    <row r="2273" spans="1:20" s="10" customFormat="1" ht="65.099999999999994" customHeight="1" x14ac:dyDescent="0.3">
      <c r="A2273" s="13">
        <v>2218</v>
      </c>
      <c r="B2273" s="376"/>
      <c r="C2273" s="55" t="s">
        <v>2392</v>
      </c>
      <c r="D2273" s="56" t="s">
        <v>2312</v>
      </c>
      <c r="E2273" s="54" t="s">
        <v>44</v>
      </c>
      <c r="F2273" s="53" t="s">
        <v>2422</v>
      </c>
      <c r="G2273" s="376"/>
      <c r="H2273" s="54" t="s">
        <v>44</v>
      </c>
      <c r="I2273" s="55"/>
      <c r="J2273" s="389"/>
      <c r="K2273" s="388"/>
      <c r="L2273" s="51">
        <v>125817.94871794872</v>
      </c>
      <c r="M2273" s="51">
        <v>125817.94871794872</v>
      </c>
      <c r="N2273" s="51">
        <v>125817.94871794872</v>
      </c>
      <c r="O2273" s="51">
        <v>125817.94871794872</v>
      </c>
      <c r="P2273" s="51">
        <v>125817.94871794872</v>
      </c>
      <c r="Q2273" s="51">
        <v>125817.94871794872</v>
      </c>
      <c r="R2273" s="51">
        <v>125817.94871794872</v>
      </c>
      <c r="S2273" s="51">
        <v>125817.94871794872</v>
      </c>
      <c r="T2273" s="51">
        <v>125817.94871794872</v>
      </c>
    </row>
    <row r="2274" spans="1:20" s="10" customFormat="1" ht="65.099999999999994" customHeight="1" x14ac:dyDescent="0.3">
      <c r="A2274" s="13">
        <v>2219</v>
      </c>
      <c r="B2274" s="376"/>
      <c r="C2274" s="55" t="s">
        <v>2392</v>
      </c>
      <c r="D2274" s="56" t="s">
        <v>2312</v>
      </c>
      <c r="E2274" s="54" t="s">
        <v>44</v>
      </c>
      <c r="F2274" s="53" t="s">
        <v>2423</v>
      </c>
      <c r="G2274" s="376"/>
      <c r="H2274" s="54" t="s">
        <v>44</v>
      </c>
      <c r="I2274" s="55"/>
      <c r="J2274" s="389"/>
      <c r="K2274" s="388"/>
      <c r="L2274" s="51">
        <v>156000</v>
      </c>
      <c r="M2274" s="51">
        <v>156000</v>
      </c>
      <c r="N2274" s="51">
        <v>156000</v>
      </c>
      <c r="O2274" s="51">
        <v>156000</v>
      </c>
      <c r="P2274" s="51">
        <v>156000</v>
      </c>
      <c r="Q2274" s="51">
        <v>156000</v>
      </c>
      <c r="R2274" s="51">
        <v>156000</v>
      </c>
      <c r="S2274" s="51">
        <v>156000</v>
      </c>
      <c r="T2274" s="51">
        <v>156000</v>
      </c>
    </row>
    <row r="2275" spans="1:20" s="10" customFormat="1" ht="65.099999999999994" customHeight="1" x14ac:dyDescent="0.3">
      <c r="A2275" s="13">
        <v>2220</v>
      </c>
      <c r="B2275" s="376"/>
      <c r="C2275" s="55" t="s">
        <v>2392</v>
      </c>
      <c r="D2275" s="56" t="s">
        <v>2312</v>
      </c>
      <c r="E2275" s="54" t="s">
        <v>44</v>
      </c>
      <c r="F2275" s="53" t="s">
        <v>2424</v>
      </c>
      <c r="G2275" s="376"/>
      <c r="H2275" s="54" t="s">
        <v>44</v>
      </c>
      <c r="I2275" s="55"/>
      <c r="J2275" s="389"/>
      <c r="K2275" s="388"/>
      <c r="L2275" s="51">
        <v>190726.92307692306</v>
      </c>
      <c r="M2275" s="51">
        <v>190726.92307692306</v>
      </c>
      <c r="N2275" s="51">
        <v>190726.92307692306</v>
      </c>
      <c r="O2275" s="51">
        <v>190726.92307692306</v>
      </c>
      <c r="P2275" s="51">
        <v>190726.92307692306</v>
      </c>
      <c r="Q2275" s="51">
        <v>190726.92307692306</v>
      </c>
      <c r="R2275" s="51">
        <v>190726.92307692306</v>
      </c>
      <c r="S2275" s="51">
        <v>190726.92307692306</v>
      </c>
      <c r="T2275" s="51">
        <v>190726.92307692306</v>
      </c>
    </row>
    <row r="2276" spans="1:20" s="10" customFormat="1" ht="65.099999999999994" customHeight="1" x14ac:dyDescent="0.3">
      <c r="A2276" s="13">
        <v>2221</v>
      </c>
      <c r="B2276" s="376"/>
      <c r="C2276" s="55" t="s">
        <v>2392</v>
      </c>
      <c r="D2276" s="56" t="s">
        <v>2312</v>
      </c>
      <c r="E2276" s="54" t="s">
        <v>44</v>
      </c>
      <c r="F2276" s="53" t="s">
        <v>2425</v>
      </c>
      <c r="G2276" s="376"/>
      <c r="H2276" s="54" t="s">
        <v>44</v>
      </c>
      <c r="I2276" s="55"/>
      <c r="J2276" s="389"/>
      <c r="K2276" s="388"/>
      <c r="L2276" s="51">
        <v>194273.07692307691</v>
      </c>
      <c r="M2276" s="51">
        <v>194273.07692307691</v>
      </c>
      <c r="N2276" s="51">
        <v>194273.07692307691</v>
      </c>
      <c r="O2276" s="51">
        <v>194273.07692307691</v>
      </c>
      <c r="P2276" s="51">
        <v>194273.07692307691</v>
      </c>
      <c r="Q2276" s="51">
        <v>194273.07692307691</v>
      </c>
      <c r="R2276" s="51">
        <v>194273.07692307691</v>
      </c>
      <c r="S2276" s="51">
        <v>194273.07692307691</v>
      </c>
      <c r="T2276" s="51">
        <v>194273.07692307691</v>
      </c>
    </row>
    <row r="2277" spans="1:20" s="10" customFormat="1" ht="65.099999999999994" customHeight="1" x14ac:dyDescent="0.3">
      <c r="A2277" s="13">
        <v>2222</v>
      </c>
      <c r="B2277" s="376"/>
      <c r="C2277" s="55" t="s">
        <v>2392</v>
      </c>
      <c r="D2277" s="56" t="s">
        <v>2312</v>
      </c>
      <c r="E2277" s="54" t="s">
        <v>44</v>
      </c>
      <c r="F2277" s="53" t="s">
        <v>2426</v>
      </c>
      <c r="G2277" s="376"/>
      <c r="H2277" s="54" t="s">
        <v>44</v>
      </c>
      <c r="I2277" s="55"/>
      <c r="J2277" s="389"/>
      <c r="K2277" s="388"/>
      <c r="L2277" s="51">
        <v>238091.02564102563</v>
      </c>
      <c r="M2277" s="51">
        <v>238091.02564102563</v>
      </c>
      <c r="N2277" s="51">
        <v>238091.02564102563</v>
      </c>
      <c r="O2277" s="51">
        <v>238091.02564102563</v>
      </c>
      <c r="P2277" s="51">
        <v>238091.02564102563</v>
      </c>
      <c r="Q2277" s="51">
        <v>238091.02564102563</v>
      </c>
      <c r="R2277" s="51">
        <v>238091.02564102563</v>
      </c>
      <c r="S2277" s="51">
        <v>238091.02564102563</v>
      </c>
      <c r="T2277" s="51">
        <v>238091.02564102563</v>
      </c>
    </row>
    <row r="2278" spans="1:20" s="10" customFormat="1" ht="65.099999999999994" customHeight="1" x14ac:dyDescent="0.3">
      <c r="A2278" s="13">
        <v>2223</v>
      </c>
      <c r="B2278" s="376"/>
      <c r="C2278" s="55" t="s">
        <v>2392</v>
      </c>
      <c r="D2278" s="56" t="s">
        <v>2312</v>
      </c>
      <c r="E2278" s="54" t="s">
        <v>44</v>
      </c>
      <c r="F2278" s="53" t="s">
        <v>2427</v>
      </c>
      <c r="G2278" s="376"/>
      <c r="H2278" s="54" t="s">
        <v>44</v>
      </c>
      <c r="I2278" s="55"/>
      <c r="J2278" s="389"/>
      <c r="K2278" s="388"/>
      <c r="L2278" s="51">
        <v>288364.10256410256</v>
      </c>
      <c r="M2278" s="51">
        <v>288364.10256410256</v>
      </c>
      <c r="N2278" s="51">
        <v>288364.10256410256</v>
      </c>
      <c r="O2278" s="51">
        <v>288364.10256410256</v>
      </c>
      <c r="P2278" s="51">
        <v>288364.10256410256</v>
      </c>
      <c r="Q2278" s="51">
        <v>288364.10256410256</v>
      </c>
      <c r="R2278" s="51">
        <v>288364.10256410256</v>
      </c>
      <c r="S2278" s="51">
        <v>288364.10256410256</v>
      </c>
      <c r="T2278" s="51">
        <v>288364.10256410256</v>
      </c>
    </row>
    <row r="2279" spans="1:20" s="10" customFormat="1" ht="65.099999999999994" customHeight="1" x14ac:dyDescent="0.3">
      <c r="A2279" s="13">
        <v>2224</v>
      </c>
      <c r="B2279" s="376"/>
      <c r="C2279" s="55" t="s">
        <v>2392</v>
      </c>
      <c r="D2279" s="56" t="s">
        <v>2312</v>
      </c>
      <c r="E2279" s="54" t="s">
        <v>44</v>
      </c>
      <c r="F2279" s="53" t="s">
        <v>2428</v>
      </c>
      <c r="G2279" s="376"/>
      <c r="H2279" s="54" t="s">
        <v>44</v>
      </c>
      <c r="I2279" s="55"/>
      <c r="J2279" s="389"/>
      <c r="K2279" s="388"/>
      <c r="L2279" s="51">
        <v>255091.02564102563</v>
      </c>
      <c r="M2279" s="51">
        <v>255091.02564102563</v>
      </c>
      <c r="N2279" s="51">
        <v>255091.02564102563</v>
      </c>
      <c r="O2279" s="51">
        <v>255091.02564102563</v>
      </c>
      <c r="P2279" s="51">
        <v>255091.02564102563</v>
      </c>
      <c r="Q2279" s="51">
        <v>255091.02564102563</v>
      </c>
      <c r="R2279" s="51">
        <v>255091.02564102563</v>
      </c>
      <c r="S2279" s="51">
        <v>255091.02564102563</v>
      </c>
      <c r="T2279" s="51">
        <v>255091.02564102563</v>
      </c>
    </row>
    <row r="2280" spans="1:20" s="10" customFormat="1" ht="65.099999999999994" customHeight="1" x14ac:dyDescent="0.3">
      <c r="A2280" s="13">
        <v>2225</v>
      </c>
      <c r="B2280" s="376"/>
      <c r="C2280" s="55" t="s">
        <v>2392</v>
      </c>
      <c r="D2280" s="56" t="s">
        <v>2312</v>
      </c>
      <c r="E2280" s="54" t="s">
        <v>44</v>
      </c>
      <c r="F2280" s="53" t="s">
        <v>2429</v>
      </c>
      <c r="G2280" s="376"/>
      <c r="H2280" s="54" t="s">
        <v>44</v>
      </c>
      <c r="I2280" s="55"/>
      <c r="J2280" s="389"/>
      <c r="K2280" s="388"/>
      <c r="L2280" s="51">
        <v>312908.97435897437</v>
      </c>
      <c r="M2280" s="51">
        <v>312908.97435897437</v>
      </c>
      <c r="N2280" s="51">
        <v>312908.97435897437</v>
      </c>
      <c r="O2280" s="51">
        <v>312908.97435897437</v>
      </c>
      <c r="P2280" s="51">
        <v>312908.97435897437</v>
      </c>
      <c r="Q2280" s="51">
        <v>312908.97435897437</v>
      </c>
      <c r="R2280" s="51">
        <v>312908.97435897437</v>
      </c>
      <c r="S2280" s="51">
        <v>312908.97435897437</v>
      </c>
      <c r="T2280" s="51">
        <v>312908.97435897437</v>
      </c>
    </row>
    <row r="2281" spans="1:20" s="10" customFormat="1" ht="65.099999999999994" customHeight="1" x14ac:dyDescent="0.3">
      <c r="A2281" s="13">
        <v>2226</v>
      </c>
      <c r="B2281" s="376"/>
      <c r="C2281" s="55" t="s">
        <v>2392</v>
      </c>
      <c r="D2281" s="56" t="s">
        <v>2312</v>
      </c>
      <c r="E2281" s="54" t="s">
        <v>44</v>
      </c>
      <c r="F2281" s="53" t="s">
        <v>2430</v>
      </c>
      <c r="G2281" s="376"/>
      <c r="H2281" s="54" t="s">
        <v>44</v>
      </c>
      <c r="I2281" s="55"/>
      <c r="J2281" s="389"/>
      <c r="K2281" s="388"/>
      <c r="L2281" s="51">
        <v>376273.07692307694</v>
      </c>
      <c r="M2281" s="51">
        <v>376273.07692307694</v>
      </c>
      <c r="N2281" s="51">
        <v>376273.07692307694</v>
      </c>
      <c r="O2281" s="51">
        <v>376273.07692307694</v>
      </c>
      <c r="P2281" s="51">
        <v>376273.07692307694</v>
      </c>
      <c r="Q2281" s="51">
        <v>376273.07692307694</v>
      </c>
      <c r="R2281" s="51">
        <v>376273.07692307694</v>
      </c>
      <c r="S2281" s="51">
        <v>376273.07692307694</v>
      </c>
      <c r="T2281" s="51">
        <v>376273.07692307694</v>
      </c>
    </row>
    <row r="2282" spans="1:20" s="10" customFormat="1" ht="65.099999999999994" customHeight="1" x14ac:dyDescent="0.3">
      <c r="A2282" s="13">
        <v>2227</v>
      </c>
      <c r="B2282" s="376"/>
      <c r="C2282" s="55" t="s">
        <v>2392</v>
      </c>
      <c r="D2282" s="56" t="s">
        <v>2312</v>
      </c>
      <c r="E2282" s="54" t="s">
        <v>44</v>
      </c>
      <c r="F2282" s="53" t="s">
        <v>2431</v>
      </c>
      <c r="G2282" s="376"/>
      <c r="H2282" s="54" t="s">
        <v>44</v>
      </c>
      <c r="I2282" s="55"/>
      <c r="J2282" s="389"/>
      <c r="K2282" s="388"/>
      <c r="L2282" s="51">
        <v>393908.97435897437</v>
      </c>
      <c r="M2282" s="51">
        <v>393908.97435897437</v>
      </c>
      <c r="N2282" s="51">
        <v>393908.97435897437</v>
      </c>
      <c r="O2282" s="51">
        <v>393908.97435897437</v>
      </c>
      <c r="P2282" s="51">
        <v>393908.97435897437</v>
      </c>
      <c r="Q2282" s="51">
        <v>393908.97435897437</v>
      </c>
      <c r="R2282" s="51">
        <v>393908.97435897437</v>
      </c>
      <c r="S2282" s="51">
        <v>393908.97435897437</v>
      </c>
      <c r="T2282" s="51">
        <v>393908.97435897437</v>
      </c>
    </row>
    <row r="2283" spans="1:20" s="10" customFormat="1" ht="65.099999999999994" customHeight="1" x14ac:dyDescent="0.3">
      <c r="A2283" s="13">
        <v>2228</v>
      </c>
      <c r="B2283" s="376"/>
      <c r="C2283" s="55" t="s">
        <v>2392</v>
      </c>
      <c r="D2283" s="56" t="s">
        <v>2312</v>
      </c>
      <c r="E2283" s="54" t="s">
        <v>44</v>
      </c>
      <c r="F2283" s="53" t="s">
        <v>2432</v>
      </c>
      <c r="G2283" s="376"/>
      <c r="H2283" s="54" t="s">
        <v>44</v>
      </c>
      <c r="I2283" s="55"/>
      <c r="J2283" s="389"/>
      <c r="K2283" s="388"/>
      <c r="L2283" s="51">
        <v>479726.92307692306</v>
      </c>
      <c r="M2283" s="51">
        <v>479726.92307692306</v>
      </c>
      <c r="N2283" s="51">
        <v>479726.92307692306</v>
      </c>
      <c r="O2283" s="51">
        <v>479726.92307692306</v>
      </c>
      <c r="P2283" s="51">
        <v>479726.92307692306</v>
      </c>
      <c r="Q2283" s="51">
        <v>479726.92307692306</v>
      </c>
      <c r="R2283" s="51">
        <v>479726.92307692306</v>
      </c>
      <c r="S2283" s="51">
        <v>479726.92307692306</v>
      </c>
      <c r="T2283" s="51">
        <v>479726.92307692306</v>
      </c>
    </row>
    <row r="2284" spans="1:20" s="10" customFormat="1" ht="65.099999999999994" customHeight="1" x14ac:dyDescent="0.3">
      <c r="A2284" s="13">
        <v>2229</v>
      </c>
      <c r="B2284" s="376"/>
      <c r="C2284" s="55" t="s">
        <v>2392</v>
      </c>
      <c r="D2284" s="56" t="s">
        <v>2312</v>
      </c>
      <c r="E2284" s="54" t="s">
        <v>44</v>
      </c>
      <c r="F2284" s="53" t="s">
        <v>2433</v>
      </c>
      <c r="G2284" s="376"/>
      <c r="H2284" s="54" t="s">
        <v>44</v>
      </c>
      <c r="I2284" s="55"/>
      <c r="J2284" s="389"/>
      <c r="K2284" s="388"/>
      <c r="L2284" s="51">
        <v>321091.02564102563</v>
      </c>
      <c r="M2284" s="51">
        <v>321091.02564102563</v>
      </c>
      <c r="N2284" s="51">
        <v>321091.02564102563</v>
      </c>
      <c r="O2284" s="51">
        <v>321091.02564102563</v>
      </c>
      <c r="P2284" s="51">
        <v>321091.02564102563</v>
      </c>
      <c r="Q2284" s="51">
        <v>321091.02564102563</v>
      </c>
      <c r="R2284" s="51">
        <v>321091.02564102563</v>
      </c>
      <c r="S2284" s="51">
        <v>321091.02564102563</v>
      </c>
      <c r="T2284" s="51">
        <v>321091.02564102563</v>
      </c>
    </row>
    <row r="2285" spans="1:20" s="10" customFormat="1" ht="65.099999999999994" customHeight="1" x14ac:dyDescent="0.3">
      <c r="A2285" s="13">
        <v>2230</v>
      </c>
      <c r="B2285" s="376"/>
      <c r="C2285" s="55" t="s">
        <v>2392</v>
      </c>
      <c r="D2285" s="56" t="s">
        <v>2312</v>
      </c>
      <c r="E2285" s="54" t="s">
        <v>44</v>
      </c>
      <c r="F2285" s="53" t="s">
        <v>2434</v>
      </c>
      <c r="G2285" s="376"/>
      <c r="H2285" s="54" t="s">
        <v>44</v>
      </c>
      <c r="I2285" s="55"/>
      <c r="J2285" s="389"/>
      <c r="K2285" s="388"/>
      <c r="L2285" s="51">
        <v>493635.89743589744</v>
      </c>
      <c r="M2285" s="51">
        <v>493635.89743589744</v>
      </c>
      <c r="N2285" s="51">
        <v>493635.89743589744</v>
      </c>
      <c r="O2285" s="51">
        <v>493635.89743589744</v>
      </c>
      <c r="P2285" s="51">
        <v>493635.89743589744</v>
      </c>
      <c r="Q2285" s="51">
        <v>493635.89743589744</v>
      </c>
      <c r="R2285" s="51">
        <v>493635.89743589744</v>
      </c>
      <c r="S2285" s="51">
        <v>493635.89743589744</v>
      </c>
      <c r="T2285" s="51">
        <v>493635.89743589744</v>
      </c>
    </row>
    <row r="2286" spans="1:20" s="10" customFormat="1" ht="65.099999999999994" customHeight="1" x14ac:dyDescent="0.3">
      <c r="A2286" s="13">
        <v>2231</v>
      </c>
      <c r="B2286" s="376"/>
      <c r="C2286" s="55" t="s">
        <v>2392</v>
      </c>
      <c r="D2286" s="56" t="s">
        <v>2312</v>
      </c>
      <c r="E2286" s="54" t="s">
        <v>44</v>
      </c>
      <c r="F2286" s="53" t="s">
        <v>2435</v>
      </c>
      <c r="G2286" s="376"/>
      <c r="H2286" s="54" t="s">
        <v>44</v>
      </c>
      <c r="I2286" s="55"/>
      <c r="J2286" s="389"/>
      <c r="K2286" s="388"/>
      <c r="L2286" s="51">
        <v>587817.94871794875</v>
      </c>
      <c r="M2286" s="51">
        <v>587817.94871794875</v>
      </c>
      <c r="N2286" s="51">
        <v>587817.94871794875</v>
      </c>
      <c r="O2286" s="51">
        <v>587817.94871794875</v>
      </c>
      <c r="P2286" s="51">
        <v>587817.94871794875</v>
      </c>
      <c r="Q2286" s="51">
        <v>587817.94871794875</v>
      </c>
      <c r="R2286" s="51">
        <v>587817.94871794875</v>
      </c>
      <c r="S2286" s="51">
        <v>587817.94871794875</v>
      </c>
      <c r="T2286" s="51">
        <v>587817.94871794875</v>
      </c>
    </row>
    <row r="2287" spans="1:20" s="10" customFormat="1" ht="65.099999999999994" customHeight="1" x14ac:dyDescent="0.3">
      <c r="A2287" s="13">
        <v>2232</v>
      </c>
      <c r="B2287" s="376"/>
      <c r="C2287" s="55" t="s">
        <v>2392</v>
      </c>
      <c r="D2287" s="56" t="s">
        <v>2312</v>
      </c>
      <c r="E2287" s="54" t="s">
        <v>44</v>
      </c>
      <c r="F2287" s="53" t="s">
        <v>2436</v>
      </c>
      <c r="G2287" s="376"/>
      <c r="H2287" s="54" t="s">
        <v>44</v>
      </c>
      <c r="I2287" s="55"/>
      <c r="J2287" s="389"/>
      <c r="K2287" s="388"/>
      <c r="L2287" s="51">
        <v>402817.94871794869</v>
      </c>
      <c r="M2287" s="51">
        <v>402817.94871794869</v>
      </c>
      <c r="N2287" s="51">
        <v>402817.94871794869</v>
      </c>
      <c r="O2287" s="51">
        <v>402817.94871794869</v>
      </c>
      <c r="P2287" s="51">
        <v>402817.94871794869</v>
      </c>
      <c r="Q2287" s="51">
        <v>402817.94871794869</v>
      </c>
      <c r="R2287" s="51">
        <v>402817.94871794869</v>
      </c>
      <c r="S2287" s="51">
        <v>402817.94871794869</v>
      </c>
      <c r="T2287" s="51">
        <v>402817.94871794869</v>
      </c>
    </row>
    <row r="2288" spans="1:20" s="10" customFormat="1" ht="65.099999999999994" customHeight="1" x14ac:dyDescent="0.3">
      <c r="A2288" s="13">
        <v>2233</v>
      </c>
      <c r="B2288" s="376"/>
      <c r="C2288" s="55" t="s">
        <v>2392</v>
      </c>
      <c r="D2288" s="56" t="s">
        <v>2312</v>
      </c>
      <c r="E2288" s="54" t="s">
        <v>44</v>
      </c>
      <c r="F2288" s="53" t="s">
        <v>2437</v>
      </c>
      <c r="G2288" s="376"/>
      <c r="H2288" s="54" t="s">
        <v>44</v>
      </c>
      <c r="I2288" s="55"/>
      <c r="J2288" s="389"/>
      <c r="K2288" s="388"/>
      <c r="L2288" s="51">
        <v>606726.92307692301</v>
      </c>
      <c r="M2288" s="51">
        <v>606726.92307692301</v>
      </c>
      <c r="N2288" s="51">
        <v>606726.92307692301</v>
      </c>
      <c r="O2288" s="51">
        <v>606726.92307692301</v>
      </c>
      <c r="P2288" s="51">
        <v>606726.92307692301</v>
      </c>
      <c r="Q2288" s="51">
        <v>606726.92307692301</v>
      </c>
      <c r="R2288" s="51">
        <v>606726.92307692301</v>
      </c>
      <c r="S2288" s="51">
        <v>606726.92307692301</v>
      </c>
      <c r="T2288" s="51">
        <v>606726.92307692301</v>
      </c>
    </row>
    <row r="2289" spans="1:20" s="10" customFormat="1" ht="65.099999999999994" customHeight="1" x14ac:dyDescent="0.3">
      <c r="A2289" s="13">
        <v>2234</v>
      </c>
      <c r="B2289" s="376"/>
      <c r="C2289" s="55" t="s">
        <v>2392</v>
      </c>
      <c r="D2289" s="56" t="s">
        <v>2312</v>
      </c>
      <c r="E2289" s="54" t="s">
        <v>44</v>
      </c>
      <c r="F2289" s="53" t="s">
        <v>2438</v>
      </c>
      <c r="G2289" s="376"/>
      <c r="H2289" s="54" t="s">
        <v>44</v>
      </c>
      <c r="I2289" s="55"/>
      <c r="J2289" s="389"/>
      <c r="K2289" s="388"/>
      <c r="L2289" s="51">
        <v>743091.02564102563</v>
      </c>
      <c r="M2289" s="51">
        <v>743091.02564102563</v>
      </c>
      <c r="N2289" s="51">
        <v>743091.02564102563</v>
      </c>
      <c r="O2289" s="51">
        <v>743091.02564102563</v>
      </c>
      <c r="P2289" s="51">
        <v>743091.02564102563</v>
      </c>
      <c r="Q2289" s="51">
        <v>743091.02564102563</v>
      </c>
      <c r="R2289" s="51">
        <v>743091.02564102563</v>
      </c>
      <c r="S2289" s="51">
        <v>743091.02564102563</v>
      </c>
      <c r="T2289" s="51">
        <v>743091.02564102563</v>
      </c>
    </row>
    <row r="2290" spans="1:20" s="10" customFormat="1" ht="65.099999999999994" customHeight="1" x14ac:dyDescent="0.3">
      <c r="A2290" s="13">
        <v>2235</v>
      </c>
      <c r="B2290" s="376"/>
      <c r="C2290" s="55" t="s">
        <v>2392</v>
      </c>
      <c r="D2290" s="56" t="s">
        <v>2312</v>
      </c>
      <c r="E2290" s="54" t="s">
        <v>44</v>
      </c>
      <c r="F2290" s="53" t="s">
        <v>2439</v>
      </c>
      <c r="G2290" s="376"/>
      <c r="H2290" s="54" t="s">
        <v>44</v>
      </c>
      <c r="I2290" s="55"/>
      <c r="J2290" s="389"/>
      <c r="K2290" s="388"/>
      <c r="L2290" s="51">
        <v>499000</v>
      </c>
      <c r="M2290" s="51">
        <v>499000</v>
      </c>
      <c r="N2290" s="51">
        <v>499000</v>
      </c>
      <c r="O2290" s="51">
        <v>499000</v>
      </c>
      <c r="P2290" s="51">
        <v>499000</v>
      </c>
      <c r="Q2290" s="51">
        <v>499000</v>
      </c>
      <c r="R2290" s="51">
        <v>499000</v>
      </c>
      <c r="S2290" s="51">
        <v>499000</v>
      </c>
      <c r="T2290" s="51">
        <v>499000</v>
      </c>
    </row>
    <row r="2291" spans="1:20" s="10" customFormat="1" ht="65.099999999999994" customHeight="1" x14ac:dyDescent="0.3">
      <c r="A2291" s="13">
        <v>2236</v>
      </c>
      <c r="B2291" s="376"/>
      <c r="C2291" s="55" t="s">
        <v>2392</v>
      </c>
      <c r="D2291" s="56" t="s">
        <v>2312</v>
      </c>
      <c r="E2291" s="54" t="s">
        <v>44</v>
      </c>
      <c r="F2291" s="53" t="s">
        <v>2440</v>
      </c>
      <c r="G2291" s="376"/>
      <c r="H2291" s="54" t="s">
        <v>44</v>
      </c>
      <c r="I2291" s="55"/>
      <c r="J2291" s="389"/>
      <c r="K2291" s="388"/>
      <c r="L2291" s="51">
        <v>751726.92307692301</v>
      </c>
      <c r="M2291" s="51">
        <v>751726.92307692301</v>
      </c>
      <c r="N2291" s="51">
        <v>751726.92307692301</v>
      </c>
      <c r="O2291" s="51">
        <v>751726.92307692301</v>
      </c>
      <c r="P2291" s="51">
        <v>751726.92307692301</v>
      </c>
      <c r="Q2291" s="51">
        <v>751726.92307692301</v>
      </c>
      <c r="R2291" s="51">
        <v>751726.92307692301</v>
      </c>
      <c r="S2291" s="51">
        <v>751726.92307692301</v>
      </c>
      <c r="T2291" s="51">
        <v>751726.92307692301</v>
      </c>
    </row>
    <row r="2292" spans="1:20" s="10" customFormat="1" ht="65.099999999999994" customHeight="1" x14ac:dyDescent="0.3">
      <c r="A2292" s="13">
        <v>2237</v>
      </c>
      <c r="B2292" s="376"/>
      <c r="C2292" s="55" t="s">
        <v>2392</v>
      </c>
      <c r="D2292" s="56" t="s">
        <v>2312</v>
      </c>
      <c r="E2292" s="54" t="s">
        <v>44</v>
      </c>
      <c r="F2292" s="53" t="s">
        <v>2441</v>
      </c>
      <c r="G2292" s="376"/>
      <c r="H2292" s="54" t="s">
        <v>44</v>
      </c>
      <c r="I2292" s="55"/>
      <c r="J2292" s="389"/>
      <c r="K2292" s="388"/>
      <c r="L2292" s="51">
        <v>923908.97435897437</v>
      </c>
      <c r="M2292" s="51">
        <v>923908.97435897437</v>
      </c>
      <c r="N2292" s="51">
        <v>923908.97435897437</v>
      </c>
      <c r="O2292" s="51">
        <v>923908.97435897437</v>
      </c>
      <c r="P2292" s="51">
        <v>923908.97435897437</v>
      </c>
      <c r="Q2292" s="51">
        <v>923908.97435897437</v>
      </c>
      <c r="R2292" s="51">
        <v>923908.97435897437</v>
      </c>
      <c r="S2292" s="51">
        <v>923908.97435897437</v>
      </c>
      <c r="T2292" s="51">
        <v>923908.97435897437</v>
      </c>
    </row>
    <row r="2293" spans="1:20" s="10" customFormat="1" ht="65.099999999999994" customHeight="1" x14ac:dyDescent="0.3">
      <c r="A2293" s="13">
        <v>2238</v>
      </c>
      <c r="B2293" s="376"/>
      <c r="C2293" s="55" t="s">
        <v>2392</v>
      </c>
      <c r="D2293" s="56" t="s">
        <v>2312</v>
      </c>
      <c r="E2293" s="54" t="s">
        <v>44</v>
      </c>
      <c r="F2293" s="53" t="s">
        <v>2442</v>
      </c>
      <c r="G2293" s="376"/>
      <c r="H2293" s="54" t="s">
        <v>44</v>
      </c>
      <c r="I2293" s="55"/>
      <c r="J2293" s="389"/>
      <c r="K2293" s="388"/>
      <c r="L2293" s="51">
        <v>618817.94871794875</v>
      </c>
      <c r="M2293" s="51">
        <v>618817.94871794875</v>
      </c>
      <c r="N2293" s="51">
        <v>618817.94871794875</v>
      </c>
      <c r="O2293" s="51">
        <v>618817.94871794875</v>
      </c>
      <c r="P2293" s="51">
        <v>618817.94871794875</v>
      </c>
      <c r="Q2293" s="51">
        <v>618817.94871794875</v>
      </c>
      <c r="R2293" s="51">
        <v>618817.94871794875</v>
      </c>
      <c r="S2293" s="51">
        <v>618817.94871794875</v>
      </c>
      <c r="T2293" s="51">
        <v>618817.94871794875</v>
      </c>
    </row>
    <row r="2294" spans="1:20" s="10" customFormat="1" ht="65.099999999999994" customHeight="1" x14ac:dyDescent="0.3">
      <c r="A2294" s="13">
        <v>2239</v>
      </c>
      <c r="B2294" s="376"/>
      <c r="C2294" s="55" t="s">
        <v>2392</v>
      </c>
      <c r="D2294" s="56" t="s">
        <v>2312</v>
      </c>
      <c r="E2294" s="54" t="s">
        <v>44</v>
      </c>
      <c r="F2294" s="53" t="s">
        <v>2443</v>
      </c>
      <c r="G2294" s="376"/>
      <c r="H2294" s="54" t="s">
        <v>44</v>
      </c>
      <c r="I2294" s="55"/>
      <c r="J2294" s="389"/>
      <c r="K2294" s="388"/>
      <c r="L2294" s="51">
        <v>936635.89743589738</v>
      </c>
      <c r="M2294" s="51">
        <v>936635.89743589738</v>
      </c>
      <c r="N2294" s="51">
        <v>936635.89743589738</v>
      </c>
      <c r="O2294" s="51">
        <v>936635.89743589738</v>
      </c>
      <c r="P2294" s="51">
        <v>936635.89743589738</v>
      </c>
      <c r="Q2294" s="51">
        <v>936635.89743589738</v>
      </c>
      <c r="R2294" s="51">
        <v>936635.89743589738</v>
      </c>
      <c r="S2294" s="51">
        <v>936635.89743589738</v>
      </c>
      <c r="T2294" s="51">
        <v>936635.89743589738</v>
      </c>
    </row>
    <row r="2295" spans="1:20" s="10" customFormat="1" ht="65.099999999999994" customHeight="1" x14ac:dyDescent="0.3">
      <c r="A2295" s="13">
        <v>2240</v>
      </c>
      <c r="B2295" s="376"/>
      <c r="C2295" s="55" t="s">
        <v>2392</v>
      </c>
      <c r="D2295" s="56" t="s">
        <v>2312</v>
      </c>
      <c r="E2295" s="54" t="s">
        <v>44</v>
      </c>
      <c r="F2295" s="53" t="s">
        <v>2444</v>
      </c>
      <c r="G2295" s="376"/>
      <c r="H2295" s="54" t="s">
        <v>44</v>
      </c>
      <c r="I2295" s="55"/>
      <c r="J2295" s="389"/>
      <c r="K2295" s="388"/>
      <c r="L2295" s="51">
        <v>1158364.1025641025</v>
      </c>
      <c r="M2295" s="51">
        <v>1158364.1025641025</v>
      </c>
      <c r="N2295" s="51">
        <v>1158364.1025641025</v>
      </c>
      <c r="O2295" s="51">
        <v>1158364.1025641025</v>
      </c>
      <c r="P2295" s="51">
        <v>1158364.1025641025</v>
      </c>
      <c r="Q2295" s="51">
        <v>1158364.1025641025</v>
      </c>
      <c r="R2295" s="51">
        <v>1158364.1025641025</v>
      </c>
      <c r="S2295" s="51">
        <v>1158364.1025641025</v>
      </c>
      <c r="T2295" s="51">
        <v>1158364.1025641025</v>
      </c>
    </row>
    <row r="2296" spans="1:20" s="10" customFormat="1" ht="65.099999999999994" customHeight="1" x14ac:dyDescent="0.3">
      <c r="A2296" s="13">
        <v>2241</v>
      </c>
      <c r="B2296" s="376"/>
      <c r="C2296" s="55" t="s">
        <v>2392</v>
      </c>
      <c r="D2296" s="56" t="s">
        <v>2312</v>
      </c>
      <c r="E2296" s="54" t="s">
        <v>44</v>
      </c>
      <c r="F2296" s="53" t="s">
        <v>2445</v>
      </c>
      <c r="G2296" s="376"/>
      <c r="H2296" s="54" t="s">
        <v>44</v>
      </c>
      <c r="I2296" s="55"/>
      <c r="J2296" s="389"/>
      <c r="K2296" s="388"/>
      <c r="L2296" s="51">
        <v>1387273.0769230768</v>
      </c>
      <c r="M2296" s="51">
        <v>1387273.0769230768</v>
      </c>
      <c r="N2296" s="51">
        <v>1387273.0769230768</v>
      </c>
      <c r="O2296" s="51">
        <v>1387273.0769230768</v>
      </c>
      <c r="P2296" s="51">
        <v>1387273.0769230768</v>
      </c>
      <c r="Q2296" s="51">
        <v>1387273.0769230768</v>
      </c>
      <c r="R2296" s="51">
        <v>1387273.0769230768</v>
      </c>
      <c r="S2296" s="51">
        <v>1387273.0769230768</v>
      </c>
      <c r="T2296" s="51">
        <v>1387273.0769230768</v>
      </c>
    </row>
    <row r="2297" spans="1:20" s="10" customFormat="1" ht="65.099999999999994" customHeight="1" x14ac:dyDescent="0.3">
      <c r="A2297" s="13">
        <v>2242</v>
      </c>
      <c r="B2297" s="376"/>
      <c r="C2297" s="55" t="s">
        <v>2392</v>
      </c>
      <c r="D2297" s="56" t="s">
        <v>2312</v>
      </c>
      <c r="E2297" s="54" t="s">
        <v>44</v>
      </c>
      <c r="F2297" s="53" t="s">
        <v>2446</v>
      </c>
      <c r="G2297" s="376"/>
      <c r="H2297" s="54" t="s">
        <v>44</v>
      </c>
      <c r="I2297" s="55"/>
      <c r="J2297" s="389"/>
      <c r="K2297" s="388"/>
      <c r="L2297" s="51">
        <v>789091.02564102563</v>
      </c>
      <c r="M2297" s="51">
        <v>789091.02564102563</v>
      </c>
      <c r="N2297" s="51">
        <v>789091.02564102563</v>
      </c>
      <c r="O2297" s="51">
        <v>789091.02564102563</v>
      </c>
      <c r="P2297" s="51">
        <v>789091.02564102563</v>
      </c>
      <c r="Q2297" s="51">
        <v>789091.02564102563</v>
      </c>
      <c r="R2297" s="51">
        <v>789091.02564102563</v>
      </c>
      <c r="S2297" s="51">
        <v>789091.02564102563</v>
      </c>
      <c r="T2297" s="51">
        <v>789091.02564102563</v>
      </c>
    </row>
    <row r="2298" spans="1:20" s="10" customFormat="1" ht="65.099999999999994" customHeight="1" x14ac:dyDescent="0.3">
      <c r="A2298" s="13">
        <v>2243</v>
      </c>
      <c r="B2298" s="376"/>
      <c r="C2298" s="55" t="s">
        <v>2392</v>
      </c>
      <c r="D2298" s="56" t="s">
        <v>2312</v>
      </c>
      <c r="E2298" s="54" t="s">
        <v>44</v>
      </c>
      <c r="F2298" s="53" t="s">
        <v>2447</v>
      </c>
      <c r="G2298" s="376"/>
      <c r="H2298" s="54" t="s">
        <v>44</v>
      </c>
      <c r="I2298" s="55"/>
      <c r="J2298" s="389"/>
      <c r="K2298" s="388"/>
      <c r="L2298" s="51">
        <v>1192726.923076923</v>
      </c>
      <c r="M2298" s="51">
        <v>1192726.923076923</v>
      </c>
      <c r="N2298" s="51">
        <v>1192726.923076923</v>
      </c>
      <c r="O2298" s="51">
        <v>1192726.923076923</v>
      </c>
      <c r="P2298" s="51">
        <v>1192726.923076923</v>
      </c>
      <c r="Q2298" s="51">
        <v>1192726.923076923</v>
      </c>
      <c r="R2298" s="51">
        <v>1192726.923076923</v>
      </c>
      <c r="S2298" s="51">
        <v>1192726.923076923</v>
      </c>
      <c r="T2298" s="51">
        <v>1192726.923076923</v>
      </c>
    </row>
    <row r="2299" spans="1:20" s="10" customFormat="1" ht="65.099999999999994" customHeight="1" x14ac:dyDescent="0.3">
      <c r="A2299" s="13">
        <v>2244</v>
      </c>
      <c r="B2299" s="376"/>
      <c r="C2299" s="55" t="s">
        <v>2392</v>
      </c>
      <c r="D2299" s="56" t="s">
        <v>2312</v>
      </c>
      <c r="E2299" s="54" t="s">
        <v>44</v>
      </c>
      <c r="F2299" s="53" t="s">
        <v>2448</v>
      </c>
      <c r="G2299" s="376"/>
      <c r="H2299" s="54" t="s">
        <v>44</v>
      </c>
      <c r="I2299" s="55"/>
      <c r="J2299" s="389"/>
      <c r="K2299" s="388"/>
      <c r="L2299" s="51">
        <v>1448817.9487179487</v>
      </c>
      <c r="M2299" s="51">
        <v>1448817.9487179487</v>
      </c>
      <c r="N2299" s="51">
        <v>1448817.9487179487</v>
      </c>
      <c r="O2299" s="51">
        <v>1448817.9487179487</v>
      </c>
      <c r="P2299" s="51">
        <v>1448817.9487179487</v>
      </c>
      <c r="Q2299" s="51">
        <v>1448817.9487179487</v>
      </c>
      <c r="R2299" s="51">
        <v>1448817.9487179487</v>
      </c>
      <c r="S2299" s="51">
        <v>1448817.9487179487</v>
      </c>
      <c r="T2299" s="51">
        <v>1448817.9487179487</v>
      </c>
    </row>
    <row r="2300" spans="1:20" s="10" customFormat="1" ht="65.099999999999994" customHeight="1" x14ac:dyDescent="0.3">
      <c r="A2300" s="13">
        <v>2245</v>
      </c>
      <c r="B2300" s="376"/>
      <c r="C2300" s="55" t="s">
        <v>2392</v>
      </c>
      <c r="D2300" s="56" t="s">
        <v>2312</v>
      </c>
      <c r="E2300" s="54" t="s">
        <v>44</v>
      </c>
      <c r="F2300" s="53" t="s">
        <v>2449</v>
      </c>
      <c r="G2300" s="376"/>
      <c r="H2300" s="54" t="s">
        <v>44</v>
      </c>
      <c r="I2300" s="55"/>
      <c r="J2300" s="389"/>
      <c r="K2300" s="388"/>
      <c r="L2300" s="51">
        <v>1002273.0769230769</v>
      </c>
      <c r="M2300" s="51">
        <v>1002273.0769230769</v>
      </c>
      <c r="N2300" s="51">
        <v>1002273.0769230769</v>
      </c>
      <c r="O2300" s="51">
        <v>1002273.0769230769</v>
      </c>
      <c r="P2300" s="51">
        <v>1002273.0769230769</v>
      </c>
      <c r="Q2300" s="51">
        <v>1002273.0769230769</v>
      </c>
      <c r="R2300" s="51">
        <v>1002273.0769230769</v>
      </c>
      <c r="S2300" s="51">
        <v>1002273.0769230769</v>
      </c>
      <c r="T2300" s="51">
        <v>1002273.0769230769</v>
      </c>
    </row>
    <row r="2301" spans="1:20" s="10" customFormat="1" ht="65.099999999999994" customHeight="1" x14ac:dyDescent="0.3">
      <c r="A2301" s="13">
        <v>2246</v>
      </c>
      <c r="B2301" s="376"/>
      <c r="C2301" s="55" t="s">
        <v>2392</v>
      </c>
      <c r="D2301" s="56" t="s">
        <v>2312</v>
      </c>
      <c r="E2301" s="54" t="s">
        <v>44</v>
      </c>
      <c r="F2301" s="53" t="s">
        <v>2450</v>
      </c>
      <c r="G2301" s="376"/>
      <c r="H2301" s="54" t="s">
        <v>44</v>
      </c>
      <c r="I2301" s="55"/>
      <c r="J2301" s="389"/>
      <c r="K2301" s="388"/>
      <c r="L2301" s="51">
        <v>1515726.923076923</v>
      </c>
      <c r="M2301" s="51">
        <v>1515726.923076923</v>
      </c>
      <c r="N2301" s="51">
        <v>1515726.923076923</v>
      </c>
      <c r="O2301" s="51">
        <v>1515726.923076923</v>
      </c>
      <c r="P2301" s="51">
        <v>1515726.923076923</v>
      </c>
      <c r="Q2301" s="51">
        <v>1515726.923076923</v>
      </c>
      <c r="R2301" s="51">
        <v>1515726.923076923</v>
      </c>
      <c r="S2301" s="51">
        <v>1515726.923076923</v>
      </c>
      <c r="T2301" s="51">
        <v>1515726.923076923</v>
      </c>
    </row>
    <row r="2302" spans="1:20" s="10" customFormat="1" ht="65.099999999999994" customHeight="1" x14ac:dyDescent="0.3">
      <c r="A2302" s="13">
        <v>2247</v>
      </c>
      <c r="B2302" s="376"/>
      <c r="C2302" s="55" t="s">
        <v>2392</v>
      </c>
      <c r="D2302" s="56" t="s">
        <v>2312</v>
      </c>
      <c r="E2302" s="54" t="s">
        <v>44</v>
      </c>
      <c r="F2302" s="53" t="s">
        <v>2451</v>
      </c>
      <c r="G2302" s="376"/>
      <c r="H2302" s="54" t="s">
        <v>44</v>
      </c>
      <c r="I2302" s="55"/>
      <c r="J2302" s="389"/>
      <c r="K2302" s="388"/>
      <c r="L2302" s="51">
        <v>1837544.8717948718</v>
      </c>
      <c r="M2302" s="51">
        <v>1837544.8717948718</v>
      </c>
      <c r="N2302" s="51">
        <v>1837544.8717948718</v>
      </c>
      <c r="O2302" s="51">
        <v>1837544.8717948718</v>
      </c>
      <c r="P2302" s="51">
        <v>1837544.8717948718</v>
      </c>
      <c r="Q2302" s="51">
        <v>1837544.8717948718</v>
      </c>
      <c r="R2302" s="51">
        <v>1837544.8717948718</v>
      </c>
      <c r="S2302" s="51">
        <v>1837544.8717948718</v>
      </c>
      <c r="T2302" s="51">
        <v>1837544.8717948718</v>
      </c>
    </row>
    <row r="2303" spans="1:20" s="10" customFormat="1" ht="65.099999999999994" customHeight="1" x14ac:dyDescent="0.3">
      <c r="A2303" s="13">
        <v>2248</v>
      </c>
      <c r="B2303" s="376"/>
      <c r="C2303" s="55" t="s">
        <v>2392</v>
      </c>
      <c r="D2303" s="56" t="s">
        <v>2312</v>
      </c>
      <c r="E2303" s="54" t="s">
        <v>44</v>
      </c>
      <c r="F2303" s="53" t="s">
        <v>2452</v>
      </c>
      <c r="G2303" s="376"/>
      <c r="H2303" s="54" t="s">
        <v>44</v>
      </c>
      <c r="I2303" s="55"/>
      <c r="J2303" s="389"/>
      <c r="K2303" s="388"/>
      <c r="L2303" s="51">
        <v>1264455.1282051282</v>
      </c>
      <c r="M2303" s="51">
        <v>1264455.1282051282</v>
      </c>
      <c r="N2303" s="51">
        <v>1264455.1282051282</v>
      </c>
      <c r="O2303" s="51">
        <v>1264455.1282051282</v>
      </c>
      <c r="P2303" s="51">
        <v>1264455.1282051282</v>
      </c>
      <c r="Q2303" s="51">
        <v>1264455.1282051282</v>
      </c>
      <c r="R2303" s="51">
        <v>1264455.1282051282</v>
      </c>
      <c r="S2303" s="51">
        <v>1264455.1282051282</v>
      </c>
      <c r="T2303" s="51">
        <v>1264455.1282051282</v>
      </c>
    </row>
    <row r="2304" spans="1:20" s="10" customFormat="1" ht="65.099999999999994" customHeight="1" x14ac:dyDescent="0.3">
      <c r="A2304" s="13">
        <v>2249</v>
      </c>
      <c r="B2304" s="376"/>
      <c r="C2304" s="55" t="s">
        <v>2392</v>
      </c>
      <c r="D2304" s="56" t="s">
        <v>2312</v>
      </c>
      <c r="E2304" s="54" t="s">
        <v>44</v>
      </c>
      <c r="F2304" s="53" t="s">
        <v>2453</v>
      </c>
      <c r="G2304" s="376"/>
      <c r="H2304" s="54" t="s">
        <v>44</v>
      </c>
      <c r="I2304" s="55"/>
      <c r="J2304" s="389"/>
      <c r="K2304" s="388"/>
      <c r="L2304" s="51">
        <v>1926000</v>
      </c>
      <c r="M2304" s="51">
        <v>1926000</v>
      </c>
      <c r="N2304" s="51">
        <v>1926000</v>
      </c>
      <c r="O2304" s="51">
        <v>1926000</v>
      </c>
      <c r="P2304" s="51">
        <v>1926000</v>
      </c>
      <c r="Q2304" s="51">
        <v>1926000</v>
      </c>
      <c r="R2304" s="51">
        <v>1926000</v>
      </c>
      <c r="S2304" s="51">
        <v>1926000</v>
      </c>
      <c r="T2304" s="51">
        <v>1926000</v>
      </c>
    </row>
    <row r="2305" spans="1:20" s="10" customFormat="1" ht="65.099999999999994" customHeight="1" x14ac:dyDescent="0.3">
      <c r="A2305" s="13">
        <v>2250</v>
      </c>
      <c r="B2305" s="376"/>
      <c r="C2305" s="55" t="s">
        <v>2392</v>
      </c>
      <c r="D2305" s="56" t="s">
        <v>2312</v>
      </c>
      <c r="E2305" s="54" t="s">
        <v>44</v>
      </c>
      <c r="F2305" s="53" t="s">
        <v>2454</v>
      </c>
      <c r="G2305" s="376"/>
      <c r="H2305" s="54" t="s">
        <v>44</v>
      </c>
      <c r="I2305" s="55"/>
      <c r="J2305" s="389"/>
      <c r="K2305" s="388"/>
      <c r="L2305" s="51">
        <v>2326364.1025641025</v>
      </c>
      <c r="M2305" s="51">
        <v>2326364.1025641025</v>
      </c>
      <c r="N2305" s="51">
        <v>2326364.1025641025</v>
      </c>
      <c r="O2305" s="51">
        <v>2326364.1025641025</v>
      </c>
      <c r="P2305" s="51">
        <v>2326364.1025641025</v>
      </c>
      <c r="Q2305" s="51">
        <v>2326364.1025641025</v>
      </c>
      <c r="R2305" s="51">
        <v>2326364.1025641025</v>
      </c>
      <c r="S2305" s="51">
        <v>2326364.1025641025</v>
      </c>
      <c r="T2305" s="51">
        <v>2326364.1025641025</v>
      </c>
    </row>
    <row r="2306" spans="1:20" s="10" customFormat="1" ht="65.099999999999994" customHeight="1" x14ac:dyDescent="0.3">
      <c r="A2306" s="13">
        <v>2251</v>
      </c>
      <c r="B2306" s="376"/>
      <c r="C2306" s="55" t="s">
        <v>2392</v>
      </c>
      <c r="D2306" s="56" t="s">
        <v>2312</v>
      </c>
      <c r="E2306" s="54" t="s">
        <v>44</v>
      </c>
      <c r="F2306" s="53" t="s">
        <v>2455</v>
      </c>
      <c r="G2306" s="376"/>
      <c r="H2306" s="54" t="s">
        <v>44</v>
      </c>
      <c r="I2306" s="55"/>
      <c r="J2306" s="389"/>
      <c r="K2306" s="388"/>
      <c r="L2306" s="51">
        <v>1615908.9743589743</v>
      </c>
      <c r="M2306" s="51">
        <v>1615908.9743589743</v>
      </c>
      <c r="N2306" s="51">
        <v>1615908.9743589743</v>
      </c>
      <c r="O2306" s="51">
        <v>1615908.9743589743</v>
      </c>
      <c r="P2306" s="51">
        <v>1615908.9743589743</v>
      </c>
      <c r="Q2306" s="51">
        <v>1615908.9743589743</v>
      </c>
      <c r="R2306" s="51">
        <v>1615908.9743589743</v>
      </c>
      <c r="S2306" s="51">
        <v>1615908.9743589743</v>
      </c>
      <c r="T2306" s="51">
        <v>1615908.9743589743</v>
      </c>
    </row>
    <row r="2307" spans="1:20" s="10" customFormat="1" ht="65.099999999999994" customHeight="1" x14ac:dyDescent="0.3">
      <c r="A2307" s="13">
        <v>2252</v>
      </c>
      <c r="B2307" s="376"/>
      <c r="C2307" s="55" t="s">
        <v>2392</v>
      </c>
      <c r="D2307" s="56" t="s">
        <v>2312</v>
      </c>
      <c r="E2307" s="54" t="s">
        <v>44</v>
      </c>
      <c r="F2307" s="53" t="s">
        <v>2456</v>
      </c>
      <c r="G2307" s="376"/>
      <c r="H2307" s="54" t="s">
        <v>44</v>
      </c>
      <c r="I2307" s="55"/>
      <c r="J2307" s="389"/>
      <c r="K2307" s="388"/>
      <c r="L2307" s="51">
        <v>2433726.923076923</v>
      </c>
      <c r="M2307" s="51">
        <v>2433726.923076923</v>
      </c>
      <c r="N2307" s="51">
        <v>2433726.923076923</v>
      </c>
      <c r="O2307" s="51">
        <v>2433726.923076923</v>
      </c>
      <c r="P2307" s="51">
        <v>2433726.923076923</v>
      </c>
      <c r="Q2307" s="51">
        <v>2433726.923076923</v>
      </c>
      <c r="R2307" s="51">
        <v>2433726.923076923</v>
      </c>
      <c r="S2307" s="51">
        <v>2433726.923076923</v>
      </c>
      <c r="T2307" s="51">
        <v>2433726.923076923</v>
      </c>
    </row>
    <row r="2308" spans="1:20" s="10" customFormat="1" ht="65.099999999999994" customHeight="1" x14ac:dyDescent="0.3">
      <c r="A2308" s="13">
        <v>2253</v>
      </c>
      <c r="B2308" s="376"/>
      <c r="C2308" s="55" t="s">
        <v>2392</v>
      </c>
      <c r="D2308" s="56" t="s">
        <v>2312</v>
      </c>
      <c r="E2308" s="54" t="s">
        <v>44</v>
      </c>
      <c r="F2308" s="53" t="s">
        <v>2457</v>
      </c>
      <c r="G2308" s="376"/>
      <c r="H2308" s="54" t="s">
        <v>44</v>
      </c>
      <c r="I2308" s="55"/>
      <c r="J2308" s="389"/>
      <c r="K2308" s="388"/>
      <c r="L2308" s="51">
        <v>2941364.1025641025</v>
      </c>
      <c r="M2308" s="51">
        <v>2941364.1025641025</v>
      </c>
      <c r="N2308" s="51">
        <v>2941364.1025641025</v>
      </c>
      <c r="O2308" s="51">
        <v>2941364.1025641025</v>
      </c>
      <c r="P2308" s="51">
        <v>2941364.1025641025</v>
      </c>
      <c r="Q2308" s="51">
        <v>2941364.1025641025</v>
      </c>
      <c r="R2308" s="51">
        <v>2941364.1025641025</v>
      </c>
      <c r="S2308" s="51">
        <v>2941364.1025641025</v>
      </c>
      <c r="T2308" s="51">
        <v>2941364.1025641025</v>
      </c>
    </row>
    <row r="2309" spans="1:20" s="10" customFormat="1" ht="65.099999999999994" customHeight="1" x14ac:dyDescent="0.3">
      <c r="A2309" s="13">
        <v>2254</v>
      </c>
      <c r="B2309" s="376"/>
      <c r="C2309" s="55" t="s">
        <v>2392</v>
      </c>
      <c r="D2309" s="56" t="s">
        <v>2312</v>
      </c>
      <c r="E2309" s="54" t="s">
        <v>44</v>
      </c>
      <c r="F2309" s="53" t="s">
        <v>2458</v>
      </c>
      <c r="G2309" s="376"/>
      <c r="H2309" s="54" t="s">
        <v>44</v>
      </c>
      <c r="I2309" s="55"/>
      <c r="J2309" s="389"/>
      <c r="K2309" s="388"/>
      <c r="L2309" s="51">
        <v>1967908.9743589743</v>
      </c>
      <c r="M2309" s="51">
        <v>1967908.9743589743</v>
      </c>
      <c r="N2309" s="51">
        <v>1967908.9743589743</v>
      </c>
      <c r="O2309" s="51">
        <v>1967908.9743589743</v>
      </c>
      <c r="P2309" s="51">
        <v>1967908.9743589743</v>
      </c>
      <c r="Q2309" s="51">
        <v>1967908.9743589743</v>
      </c>
      <c r="R2309" s="51">
        <v>1967908.9743589743</v>
      </c>
      <c r="S2309" s="51">
        <v>1967908.9743589743</v>
      </c>
      <c r="T2309" s="51">
        <v>1967908.9743589743</v>
      </c>
    </row>
    <row r="2310" spans="1:20" s="10" customFormat="1" ht="65.099999999999994" customHeight="1" x14ac:dyDescent="0.3">
      <c r="A2310" s="13">
        <v>2255</v>
      </c>
      <c r="B2310" s="376"/>
      <c r="C2310" s="55" t="s">
        <v>2392</v>
      </c>
      <c r="D2310" s="56" t="s">
        <v>2312</v>
      </c>
      <c r="E2310" s="54" t="s">
        <v>44</v>
      </c>
      <c r="F2310" s="53" t="s">
        <v>2459</v>
      </c>
      <c r="G2310" s="376"/>
      <c r="H2310" s="54" t="s">
        <v>44</v>
      </c>
      <c r="I2310" s="55"/>
      <c r="J2310" s="389"/>
      <c r="K2310" s="388"/>
      <c r="L2310" s="51">
        <v>3026455.128205128</v>
      </c>
      <c r="M2310" s="51">
        <v>3026455.128205128</v>
      </c>
      <c r="N2310" s="51">
        <v>3026455.128205128</v>
      </c>
      <c r="O2310" s="51">
        <v>3026455.128205128</v>
      </c>
      <c r="P2310" s="51">
        <v>3026455.128205128</v>
      </c>
      <c r="Q2310" s="51">
        <v>3026455.128205128</v>
      </c>
      <c r="R2310" s="51">
        <v>3026455.128205128</v>
      </c>
      <c r="S2310" s="51">
        <v>3026455.128205128</v>
      </c>
      <c r="T2310" s="51">
        <v>3026455.128205128</v>
      </c>
    </row>
    <row r="2311" spans="1:20" s="10" customFormat="1" ht="65.099999999999994" customHeight="1" x14ac:dyDescent="0.3">
      <c r="A2311" s="13">
        <v>2256</v>
      </c>
      <c r="B2311" s="376"/>
      <c r="C2311" s="55" t="s">
        <v>2392</v>
      </c>
      <c r="D2311" s="56" t="s">
        <v>2312</v>
      </c>
      <c r="E2311" s="54" t="s">
        <v>44</v>
      </c>
      <c r="F2311" s="53" t="s">
        <v>2460</v>
      </c>
      <c r="G2311" s="376"/>
      <c r="H2311" s="54" t="s">
        <v>44</v>
      </c>
      <c r="I2311" s="55"/>
      <c r="J2311" s="389"/>
      <c r="K2311" s="388"/>
      <c r="L2311" s="51">
        <v>3660544.8717948715</v>
      </c>
      <c r="M2311" s="51">
        <v>3660544.8717948715</v>
      </c>
      <c r="N2311" s="51">
        <v>3660544.8717948715</v>
      </c>
      <c r="O2311" s="51">
        <v>3660544.8717948715</v>
      </c>
      <c r="P2311" s="51">
        <v>3660544.8717948715</v>
      </c>
      <c r="Q2311" s="51">
        <v>3660544.8717948715</v>
      </c>
      <c r="R2311" s="51">
        <v>3660544.8717948715</v>
      </c>
      <c r="S2311" s="51">
        <v>3660544.8717948715</v>
      </c>
      <c r="T2311" s="51">
        <v>3660544.8717948715</v>
      </c>
    </row>
    <row r="2312" spans="1:20" s="10" customFormat="1" ht="65.099999999999994" customHeight="1" x14ac:dyDescent="0.3">
      <c r="A2312" s="13">
        <v>2257</v>
      </c>
      <c r="B2312" s="376"/>
      <c r="C2312" s="55" t="s">
        <v>2461</v>
      </c>
      <c r="D2312" s="56" t="s">
        <v>2312</v>
      </c>
      <c r="E2312" s="55"/>
      <c r="F2312" s="53" t="s">
        <v>2462</v>
      </c>
      <c r="G2312" s="376"/>
      <c r="H2312" s="54" t="s">
        <v>44</v>
      </c>
      <c r="I2312" s="55"/>
      <c r="J2312" s="389"/>
      <c r="K2312" s="388"/>
      <c r="L2312" s="51">
        <v>21400</v>
      </c>
      <c r="M2312" s="51">
        <v>21400</v>
      </c>
      <c r="N2312" s="51">
        <v>21400</v>
      </c>
      <c r="O2312" s="51">
        <v>21400</v>
      </c>
      <c r="P2312" s="51">
        <v>21400</v>
      </c>
      <c r="Q2312" s="51">
        <v>21400</v>
      </c>
      <c r="R2312" s="51">
        <v>21400</v>
      </c>
      <c r="S2312" s="51">
        <v>21400</v>
      </c>
      <c r="T2312" s="51">
        <v>21400</v>
      </c>
    </row>
    <row r="2313" spans="1:20" s="10" customFormat="1" ht="65.099999999999994" customHeight="1" x14ac:dyDescent="0.3">
      <c r="A2313" s="13">
        <v>2258</v>
      </c>
      <c r="B2313" s="376"/>
      <c r="C2313" s="55" t="s">
        <v>2461</v>
      </c>
      <c r="D2313" s="56" t="s">
        <v>2312</v>
      </c>
      <c r="E2313" s="55"/>
      <c r="F2313" s="53" t="s">
        <v>2463</v>
      </c>
      <c r="G2313" s="376"/>
      <c r="H2313" s="54" t="s">
        <v>44</v>
      </c>
      <c r="I2313" s="55"/>
      <c r="J2313" s="389"/>
      <c r="K2313" s="388"/>
      <c r="L2313" s="51">
        <v>42500</v>
      </c>
      <c r="M2313" s="51">
        <v>42500</v>
      </c>
      <c r="N2313" s="51">
        <v>42500</v>
      </c>
      <c r="O2313" s="51">
        <v>42500</v>
      </c>
      <c r="P2313" s="51">
        <v>42500</v>
      </c>
      <c r="Q2313" s="51">
        <v>42500</v>
      </c>
      <c r="R2313" s="51">
        <v>42500</v>
      </c>
      <c r="S2313" s="51">
        <v>42500</v>
      </c>
      <c r="T2313" s="51">
        <v>42500</v>
      </c>
    </row>
    <row r="2314" spans="1:20" s="10" customFormat="1" ht="65.099999999999994" customHeight="1" x14ac:dyDescent="0.3">
      <c r="A2314" s="13">
        <v>2259</v>
      </c>
      <c r="B2314" s="376"/>
      <c r="C2314" s="55" t="s">
        <v>2461</v>
      </c>
      <c r="D2314" s="56" t="s">
        <v>2312</v>
      </c>
      <c r="E2314" s="55"/>
      <c r="F2314" s="53" t="s">
        <v>2464</v>
      </c>
      <c r="G2314" s="376"/>
      <c r="H2314" s="54" t="s">
        <v>44</v>
      </c>
      <c r="I2314" s="55"/>
      <c r="J2314" s="389"/>
      <c r="K2314" s="388"/>
      <c r="L2314" s="51">
        <v>55300</v>
      </c>
      <c r="M2314" s="51">
        <v>55300</v>
      </c>
      <c r="N2314" s="51">
        <v>55300</v>
      </c>
      <c r="O2314" s="51">
        <v>55300</v>
      </c>
      <c r="P2314" s="51">
        <v>55300</v>
      </c>
      <c r="Q2314" s="51">
        <v>55300</v>
      </c>
      <c r="R2314" s="51">
        <v>55300</v>
      </c>
      <c r="S2314" s="51">
        <v>55300</v>
      </c>
      <c r="T2314" s="51">
        <v>55300</v>
      </c>
    </row>
    <row r="2315" spans="1:20" s="10" customFormat="1" ht="65.099999999999994" customHeight="1" x14ac:dyDescent="0.3">
      <c r="A2315" s="13">
        <v>2260</v>
      </c>
      <c r="B2315" s="376"/>
      <c r="C2315" s="55" t="s">
        <v>2461</v>
      </c>
      <c r="D2315" s="56" t="s">
        <v>2312</v>
      </c>
      <c r="E2315" s="55"/>
      <c r="F2315" s="53" t="s">
        <v>2465</v>
      </c>
      <c r="G2315" s="376"/>
      <c r="H2315" s="54" t="s">
        <v>44</v>
      </c>
      <c r="I2315" s="55"/>
      <c r="J2315" s="389"/>
      <c r="K2315" s="388"/>
      <c r="L2315" s="51">
        <v>78100</v>
      </c>
      <c r="M2315" s="51">
        <v>78100</v>
      </c>
      <c r="N2315" s="51">
        <v>78100</v>
      </c>
      <c r="O2315" s="51">
        <v>78100</v>
      </c>
      <c r="P2315" s="51">
        <v>78100</v>
      </c>
      <c r="Q2315" s="51">
        <v>78100</v>
      </c>
      <c r="R2315" s="51">
        <v>78100</v>
      </c>
      <c r="S2315" s="51">
        <v>78100</v>
      </c>
      <c r="T2315" s="51">
        <v>78100</v>
      </c>
    </row>
    <row r="2316" spans="1:20" s="10" customFormat="1" ht="65.099999999999994" customHeight="1" x14ac:dyDescent="0.3">
      <c r="A2316" s="13">
        <v>2261</v>
      </c>
      <c r="B2316" s="376"/>
      <c r="C2316" s="55" t="s">
        <v>2461</v>
      </c>
      <c r="D2316" s="56" t="s">
        <v>2312</v>
      </c>
      <c r="E2316" s="55"/>
      <c r="F2316" s="53" t="s">
        <v>2466</v>
      </c>
      <c r="G2316" s="376"/>
      <c r="H2316" s="54" t="s">
        <v>44</v>
      </c>
      <c r="I2316" s="55"/>
      <c r="J2316" s="389"/>
      <c r="K2316" s="388"/>
      <c r="L2316" s="51">
        <v>165800</v>
      </c>
      <c r="M2316" s="51">
        <v>165800</v>
      </c>
      <c r="N2316" s="51">
        <v>165800</v>
      </c>
      <c r="O2316" s="51">
        <v>165800</v>
      </c>
      <c r="P2316" s="51">
        <v>165800</v>
      </c>
      <c r="Q2316" s="51">
        <v>165800</v>
      </c>
      <c r="R2316" s="51">
        <v>165800</v>
      </c>
      <c r="S2316" s="51">
        <v>165800</v>
      </c>
      <c r="T2316" s="51">
        <v>165800</v>
      </c>
    </row>
    <row r="2317" spans="1:20" s="10" customFormat="1" ht="65.099999999999994" customHeight="1" x14ac:dyDescent="0.3">
      <c r="A2317" s="13">
        <v>2262</v>
      </c>
      <c r="B2317" s="376"/>
      <c r="C2317" s="55" t="s">
        <v>2461</v>
      </c>
      <c r="D2317" s="56" t="s">
        <v>2312</v>
      </c>
      <c r="E2317" s="55"/>
      <c r="F2317" s="53" t="s">
        <v>2467</v>
      </c>
      <c r="G2317" s="376"/>
      <c r="H2317" s="54" t="s">
        <v>44</v>
      </c>
      <c r="I2317" s="55"/>
      <c r="J2317" s="389"/>
      <c r="K2317" s="388"/>
      <c r="L2317" s="51">
        <v>295500</v>
      </c>
      <c r="M2317" s="51">
        <v>295500</v>
      </c>
      <c r="N2317" s="51">
        <v>295500</v>
      </c>
      <c r="O2317" s="51">
        <v>295500</v>
      </c>
      <c r="P2317" s="51">
        <v>295500</v>
      </c>
      <c r="Q2317" s="51">
        <v>295500</v>
      </c>
      <c r="R2317" s="51">
        <v>295500</v>
      </c>
      <c r="S2317" s="51">
        <v>295500</v>
      </c>
      <c r="T2317" s="51">
        <v>295500</v>
      </c>
    </row>
    <row r="2318" spans="1:20" s="10" customFormat="1" ht="65.099999999999994" customHeight="1" x14ac:dyDescent="0.3">
      <c r="A2318" s="13">
        <v>2263</v>
      </c>
      <c r="B2318" s="376"/>
      <c r="C2318" s="55" t="s">
        <v>2468</v>
      </c>
      <c r="D2318" s="56" t="s">
        <v>2312</v>
      </c>
      <c r="E2318" s="55"/>
      <c r="F2318" s="53" t="s">
        <v>2469</v>
      </c>
      <c r="G2318" s="376"/>
      <c r="H2318" s="54" t="s">
        <v>44</v>
      </c>
      <c r="I2318" s="55"/>
      <c r="J2318" s="389"/>
      <c r="K2318" s="388"/>
      <c r="L2318" s="51">
        <v>316000</v>
      </c>
      <c r="M2318" s="51">
        <v>316000</v>
      </c>
      <c r="N2318" s="51">
        <v>316000</v>
      </c>
      <c r="O2318" s="51">
        <v>316000</v>
      </c>
      <c r="P2318" s="51">
        <v>316000</v>
      </c>
      <c r="Q2318" s="51">
        <v>316000</v>
      </c>
      <c r="R2318" s="51">
        <v>316000</v>
      </c>
      <c r="S2318" s="51">
        <v>316000</v>
      </c>
      <c r="T2318" s="51">
        <v>316000</v>
      </c>
    </row>
    <row r="2319" spans="1:20" s="10" customFormat="1" ht="65.099999999999994" customHeight="1" x14ac:dyDescent="0.3">
      <c r="A2319" s="13">
        <v>2264</v>
      </c>
      <c r="B2319" s="376"/>
      <c r="C2319" s="55" t="s">
        <v>2468</v>
      </c>
      <c r="D2319" s="56" t="s">
        <v>2312</v>
      </c>
      <c r="E2319" s="55"/>
      <c r="F2319" s="53" t="s">
        <v>2470</v>
      </c>
      <c r="G2319" s="376"/>
      <c r="H2319" s="54" t="s">
        <v>44</v>
      </c>
      <c r="I2319" s="55"/>
      <c r="J2319" s="389"/>
      <c r="K2319" s="388"/>
      <c r="L2319" s="51">
        <v>354000</v>
      </c>
      <c r="M2319" s="51">
        <v>354000</v>
      </c>
      <c r="N2319" s="51">
        <v>354000</v>
      </c>
      <c r="O2319" s="51">
        <v>354000</v>
      </c>
      <c r="P2319" s="51">
        <v>354000</v>
      </c>
      <c r="Q2319" s="51">
        <v>354000</v>
      </c>
      <c r="R2319" s="51">
        <v>354000</v>
      </c>
      <c r="S2319" s="51">
        <v>354000</v>
      </c>
      <c r="T2319" s="51">
        <v>354000</v>
      </c>
    </row>
    <row r="2320" spans="1:20" s="10" customFormat="1" ht="65.099999999999994" customHeight="1" x14ac:dyDescent="0.3">
      <c r="A2320" s="13">
        <v>2265</v>
      </c>
      <c r="B2320" s="376"/>
      <c r="C2320" s="55" t="s">
        <v>2468</v>
      </c>
      <c r="D2320" s="56" t="s">
        <v>2312</v>
      </c>
      <c r="E2320" s="55"/>
      <c r="F2320" s="53" t="s">
        <v>2471</v>
      </c>
      <c r="G2320" s="376"/>
      <c r="H2320" s="54" t="s">
        <v>44</v>
      </c>
      <c r="I2320" s="55"/>
      <c r="J2320" s="389"/>
      <c r="K2320" s="388"/>
      <c r="L2320" s="51">
        <v>455000</v>
      </c>
      <c r="M2320" s="51">
        <v>455000</v>
      </c>
      <c r="N2320" s="51">
        <v>455000</v>
      </c>
      <c r="O2320" s="51">
        <v>455000</v>
      </c>
      <c r="P2320" s="51">
        <v>455000</v>
      </c>
      <c r="Q2320" s="51">
        <v>455000</v>
      </c>
      <c r="R2320" s="51">
        <v>455000</v>
      </c>
      <c r="S2320" s="51">
        <v>455000</v>
      </c>
      <c r="T2320" s="51">
        <v>455000</v>
      </c>
    </row>
    <row r="2321" spans="1:20" s="10" customFormat="1" ht="65.099999999999994" customHeight="1" x14ac:dyDescent="0.3">
      <c r="A2321" s="13">
        <v>2266</v>
      </c>
      <c r="B2321" s="376"/>
      <c r="C2321" s="55" t="s">
        <v>2468</v>
      </c>
      <c r="D2321" s="56" t="s">
        <v>2312</v>
      </c>
      <c r="E2321" s="55"/>
      <c r="F2321" s="53" t="s">
        <v>2472</v>
      </c>
      <c r="G2321" s="376"/>
      <c r="H2321" s="54" t="s">
        <v>44</v>
      </c>
      <c r="I2321" s="55"/>
      <c r="J2321" s="389"/>
      <c r="K2321" s="388"/>
      <c r="L2321" s="51">
        <v>510000</v>
      </c>
      <c r="M2321" s="51">
        <v>510000</v>
      </c>
      <c r="N2321" s="51">
        <v>510000</v>
      </c>
      <c r="O2321" s="51">
        <v>510000</v>
      </c>
      <c r="P2321" s="51">
        <v>510000</v>
      </c>
      <c r="Q2321" s="51">
        <v>510000</v>
      </c>
      <c r="R2321" s="51">
        <v>510000</v>
      </c>
      <c r="S2321" s="51">
        <v>510000</v>
      </c>
      <c r="T2321" s="51">
        <v>510000</v>
      </c>
    </row>
    <row r="2322" spans="1:20" s="10" customFormat="1" ht="65.099999999999994" customHeight="1" x14ac:dyDescent="0.3">
      <c r="A2322" s="13">
        <v>2267</v>
      </c>
      <c r="B2322" s="376"/>
      <c r="C2322" s="55" t="s">
        <v>2468</v>
      </c>
      <c r="D2322" s="56" t="s">
        <v>2312</v>
      </c>
      <c r="E2322" s="55"/>
      <c r="F2322" s="53" t="s">
        <v>2473</v>
      </c>
      <c r="G2322" s="376"/>
      <c r="H2322" s="54" t="s">
        <v>44</v>
      </c>
      <c r="I2322" s="55"/>
      <c r="J2322" s="389"/>
      <c r="K2322" s="388"/>
      <c r="L2322" s="51">
        <v>600000</v>
      </c>
      <c r="M2322" s="51">
        <v>600000</v>
      </c>
      <c r="N2322" s="51">
        <v>600000</v>
      </c>
      <c r="O2322" s="51">
        <v>600000</v>
      </c>
      <c r="P2322" s="51">
        <v>600000</v>
      </c>
      <c r="Q2322" s="51">
        <v>600000</v>
      </c>
      <c r="R2322" s="51">
        <v>600000</v>
      </c>
      <c r="S2322" s="51">
        <v>600000</v>
      </c>
      <c r="T2322" s="51">
        <v>600000</v>
      </c>
    </row>
    <row r="2323" spans="1:20" s="10" customFormat="1" ht="65.099999999999994" customHeight="1" x14ac:dyDescent="0.3">
      <c r="A2323" s="13">
        <v>2268</v>
      </c>
      <c r="B2323" s="376"/>
      <c r="C2323" s="55" t="s">
        <v>2468</v>
      </c>
      <c r="D2323" s="56" t="s">
        <v>2312</v>
      </c>
      <c r="E2323" s="55"/>
      <c r="F2323" s="53" t="s">
        <v>2474</v>
      </c>
      <c r="G2323" s="376"/>
      <c r="H2323" s="54" t="s">
        <v>44</v>
      </c>
      <c r="I2323" s="55"/>
      <c r="J2323" s="389"/>
      <c r="K2323" s="388"/>
      <c r="L2323" s="51">
        <v>672000</v>
      </c>
      <c r="M2323" s="51">
        <v>672000</v>
      </c>
      <c r="N2323" s="51">
        <v>672000</v>
      </c>
      <c r="O2323" s="51">
        <v>672000</v>
      </c>
      <c r="P2323" s="51">
        <v>672000</v>
      </c>
      <c r="Q2323" s="51">
        <v>672000</v>
      </c>
      <c r="R2323" s="51">
        <v>672000</v>
      </c>
      <c r="S2323" s="51">
        <v>672000</v>
      </c>
      <c r="T2323" s="51">
        <v>672000</v>
      </c>
    </row>
    <row r="2324" spans="1:20" s="10" customFormat="1" ht="65.099999999999994" customHeight="1" x14ac:dyDescent="0.3">
      <c r="A2324" s="13">
        <v>2269</v>
      </c>
      <c r="B2324" s="376"/>
      <c r="C2324" s="55" t="s">
        <v>2468</v>
      </c>
      <c r="D2324" s="56" t="s">
        <v>2312</v>
      </c>
      <c r="E2324" s="55"/>
      <c r="F2324" s="53" t="s">
        <v>2475</v>
      </c>
      <c r="G2324" s="376"/>
      <c r="H2324" s="54" t="s">
        <v>44</v>
      </c>
      <c r="I2324" s="55"/>
      <c r="J2324" s="389"/>
      <c r="K2324" s="388"/>
      <c r="L2324" s="51">
        <v>645000</v>
      </c>
      <c r="M2324" s="51">
        <v>645000</v>
      </c>
      <c r="N2324" s="51">
        <v>645000</v>
      </c>
      <c r="O2324" s="51">
        <v>645000</v>
      </c>
      <c r="P2324" s="51">
        <v>645000</v>
      </c>
      <c r="Q2324" s="51">
        <v>645000</v>
      </c>
      <c r="R2324" s="51">
        <v>645000</v>
      </c>
      <c r="S2324" s="51">
        <v>645000</v>
      </c>
      <c r="T2324" s="51">
        <v>645000</v>
      </c>
    </row>
    <row r="2325" spans="1:20" s="10" customFormat="1" ht="65.099999999999994" customHeight="1" x14ac:dyDescent="0.3">
      <c r="A2325" s="13">
        <v>2270</v>
      </c>
      <c r="B2325" s="376"/>
      <c r="C2325" s="55" t="s">
        <v>2468</v>
      </c>
      <c r="D2325" s="56" t="s">
        <v>2312</v>
      </c>
      <c r="E2325" s="55"/>
      <c r="F2325" s="53" t="s">
        <v>2476</v>
      </c>
      <c r="G2325" s="376"/>
      <c r="H2325" s="54" t="s">
        <v>44</v>
      </c>
      <c r="I2325" s="55"/>
      <c r="J2325" s="389"/>
      <c r="K2325" s="388"/>
      <c r="L2325" s="51">
        <v>800000</v>
      </c>
      <c r="M2325" s="51">
        <v>800000</v>
      </c>
      <c r="N2325" s="51">
        <v>800000</v>
      </c>
      <c r="O2325" s="51">
        <v>800000</v>
      </c>
      <c r="P2325" s="51">
        <v>800000</v>
      </c>
      <c r="Q2325" s="51">
        <v>800000</v>
      </c>
      <c r="R2325" s="51">
        <v>800000</v>
      </c>
      <c r="S2325" s="51">
        <v>800000</v>
      </c>
      <c r="T2325" s="51">
        <v>800000</v>
      </c>
    </row>
    <row r="2326" spans="1:20" s="10" customFormat="1" ht="65.099999999999994" customHeight="1" x14ac:dyDescent="0.3">
      <c r="A2326" s="13">
        <v>2271</v>
      </c>
      <c r="B2326" s="376"/>
      <c r="C2326" s="55" t="s">
        <v>2468</v>
      </c>
      <c r="D2326" s="56" t="s">
        <v>2312</v>
      </c>
      <c r="E2326" s="55"/>
      <c r="F2326" s="53" t="s">
        <v>2477</v>
      </c>
      <c r="G2326" s="376"/>
      <c r="H2326" s="54" t="s">
        <v>44</v>
      </c>
      <c r="I2326" s="55"/>
      <c r="J2326" s="389"/>
      <c r="K2326" s="388"/>
      <c r="L2326" s="51">
        <v>1110000</v>
      </c>
      <c r="M2326" s="51">
        <v>1110000</v>
      </c>
      <c r="N2326" s="51">
        <v>1110000</v>
      </c>
      <c r="O2326" s="51">
        <v>1110000</v>
      </c>
      <c r="P2326" s="51">
        <v>1110000</v>
      </c>
      <c r="Q2326" s="51">
        <v>1110000</v>
      </c>
      <c r="R2326" s="51">
        <v>1110000</v>
      </c>
      <c r="S2326" s="51">
        <v>1110000</v>
      </c>
      <c r="T2326" s="51">
        <v>1110000</v>
      </c>
    </row>
    <row r="2327" spans="1:20" s="10" customFormat="1" ht="65.099999999999994" customHeight="1" x14ac:dyDescent="0.3">
      <c r="A2327" s="13">
        <v>2272</v>
      </c>
      <c r="B2327" s="376"/>
      <c r="C2327" s="55" t="s">
        <v>2468</v>
      </c>
      <c r="D2327" s="56" t="s">
        <v>2312</v>
      </c>
      <c r="E2327" s="55"/>
      <c r="F2327" s="53" t="s">
        <v>2478</v>
      </c>
      <c r="G2327" s="376"/>
      <c r="H2327" s="54" t="s">
        <v>44</v>
      </c>
      <c r="I2327" s="55"/>
      <c r="J2327" s="389"/>
      <c r="K2327" s="388"/>
      <c r="L2327" s="51">
        <v>1463000</v>
      </c>
      <c r="M2327" s="51">
        <v>1463000</v>
      </c>
      <c r="N2327" s="51">
        <v>1463000</v>
      </c>
      <c r="O2327" s="51">
        <v>1463000</v>
      </c>
      <c r="P2327" s="51">
        <v>1463000</v>
      </c>
      <c r="Q2327" s="51">
        <v>1463000</v>
      </c>
      <c r="R2327" s="51">
        <v>1463000</v>
      </c>
      <c r="S2327" s="51">
        <v>1463000</v>
      </c>
      <c r="T2327" s="51">
        <v>1463000</v>
      </c>
    </row>
    <row r="2328" spans="1:20" s="10" customFormat="1" ht="65.099999999999994" customHeight="1" x14ac:dyDescent="0.3">
      <c r="A2328" s="13">
        <v>2273</v>
      </c>
      <c r="B2328" s="376"/>
      <c r="C2328" s="55" t="s">
        <v>2468</v>
      </c>
      <c r="D2328" s="56" t="s">
        <v>2312</v>
      </c>
      <c r="E2328" s="55"/>
      <c r="F2328" s="53" t="s">
        <v>2479</v>
      </c>
      <c r="G2328" s="376"/>
      <c r="H2328" s="54" t="s">
        <v>44</v>
      </c>
      <c r="I2328" s="55"/>
      <c r="J2328" s="389"/>
      <c r="K2328" s="388"/>
      <c r="L2328" s="51">
        <v>1660000</v>
      </c>
      <c r="M2328" s="51">
        <v>1660000</v>
      </c>
      <c r="N2328" s="51">
        <v>1660000</v>
      </c>
      <c r="O2328" s="51">
        <v>1660000</v>
      </c>
      <c r="P2328" s="51">
        <v>1660000</v>
      </c>
      <c r="Q2328" s="51">
        <v>1660000</v>
      </c>
      <c r="R2328" s="51">
        <v>1660000</v>
      </c>
      <c r="S2328" s="51">
        <v>1660000</v>
      </c>
      <c r="T2328" s="51">
        <v>1660000</v>
      </c>
    </row>
    <row r="2329" spans="1:20" s="10" customFormat="1" ht="65.099999999999994" customHeight="1" x14ac:dyDescent="0.3">
      <c r="A2329" s="13">
        <v>2274</v>
      </c>
      <c r="B2329" s="376"/>
      <c r="C2329" s="55" t="s">
        <v>2468</v>
      </c>
      <c r="D2329" s="56" t="s">
        <v>2312</v>
      </c>
      <c r="E2329" s="55"/>
      <c r="F2329" s="53" t="s">
        <v>2480</v>
      </c>
      <c r="G2329" s="376"/>
      <c r="H2329" s="54" t="s">
        <v>44</v>
      </c>
      <c r="I2329" s="55"/>
      <c r="J2329" s="389"/>
      <c r="K2329" s="388"/>
      <c r="L2329" s="51">
        <v>2400000</v>
      </c>
      <c r="M2329" s="51">
        <v>2400000</v>
      </c>
      <c r="N2329" s="51">
        <v>2400000</v>
      </c>
      <c r="O2329" s="51">
        <v>2400000</v>
      </c>
      <c r="P2329" s="51">
        <v>2400000</v>
      </c>
      <c r="Q2329" s="51">
        <v>2400000</v>
      </c>
      <c r="R2329" s="51">
        <v>2400000</v>
      </c>
      <c r="S2329" s="51">
        <v>2400000</v>
      </c>
      <c r="T2329" s="51">
        <v>2400000</v>
      </c>
    </row>
    <row r="2330" spans="1:20" s="10" customFormat="1" ht="65.099999999999994" customHeight="1" x14ac:dyDescent="0.3">
      <c r="A2330" s="13">
        <v>2275</v>
      </c>
      <c r="B2330" s="376"/>
      <c r="C2330" s="55" t="s">
        <v>2468</v>
      </c>
      <c r="D2330" s="56" t="s">
        <v>2312</v>
      </c>
      <c r="E2330" s="55"/>
      <c r="F2330" s="53" t="s">
        <v>2481</v>
      </c>
      <c r="G2330" s="376"/>
      <c r="H2330" s="54" t="s">
        <v>44</v>
      </c>
      <c r="I2330" s="55"/>
      <c r="J2330" s="389"/>
      <c r="K2330" s="388"/>
      <c r="L2330" s="51">
        <v>2488000</v>
      </c>
      <c r="M2330" s="51">
        <v>2488000</v>
      </c>
      <c r="N2330" s="51">
        <v>2488000</v>
      </c>
      <c r="O2330" s="51">
        <v>2488000</v>
      </c>
      <c r="P2330" s="51">
        <v>2488000</v>
      </c>
      <c r="Q2330" s="51">
        <v>2488000</v>
      </c>
      <c r="R2330" s="51">
        <v>2488000</v>
      </c>
      <c r="S2330" s="51">
        <v>2488000</v>
      </c>
      <c r="T2330" s="51">
        <v>2488000</v>
      </c>
    </row>
    <row r="2331" spans="1:20" s="10" customFormat="1" ht="65.099999999999994" customHeight="1" x14ac:dyDescent="0.3">
      <c r="A2331" s="13">
        <v>2276</v>
      </c>
      <c r="B2331" s="376"/>
      <c r="C2331" s="55" t="s">
        <v>2468</v>
      </c>
      <c r="D2331" s="56" t="s">
        <v>2312</v>
      </c>
      <c r="E2331" s="55"/>
      <c r="F2331" s="53" t="s">
        <v>2482</v>
      </c>
      <c r="G2331" s="376"/>
      <c r="H2331" s="54" t="s">
        <v>44</v>
      </c>
      <c r="I2331" s="55"/>
      <c r="J2331" s="389"/>
      <c r="K2331" s="388"/>
      <c r="L2331" s="51">
        <v>3012000</v>
      </c>
      <c r="M2331" s="51">
        <v>3012000</v>
      </c>
      <c r="N2331" s="51">
        <v>3012000</v>
      </c>
      <c r="O2331" s="51">
        <v>3012000</v>
      </c>
      <c r="P2331" s="51">
        <v>3012000</v>
      </c>
      <c r="Q2331" s="51">
        <v>3012000</v>
      </c>
      <c r="R2331" s="51">
        <v>3012000</v>
      </c>
      <c r="S2331" s="51">
        <v>3012000</v>
      </c>
      <c r="T2331" s="51">
        <v>3012000</v>
      </c>
    </row>
    <row r="2332" spans="1:20" s="10" customFormat="1" ht="65.099999999999994" customHeight="1" x14ac:dyDescent="0.3">
      <c r="A2332" s="13">
        <v>2277</v>
      </c>
      <c r="B2332" s="376"/>
      <c r="C2332" s="55" t="s">
        <v>2468</v>
      </c>
      <c r="D2332" s="56" t="s">
        <v>2312</v>
      </c>
      <c r="E2332" s="55"/>
      <c r="F2332" s="53" t="s">
        <v>2483</v>
      </c>
      <c r="G2332" s="376"/>
      <c r="H2332" s="54" t="s">
        <v>44</v>
      </c>
      <c r="I2332" s="55"/>
      <c r="J2332" s="389"/>
      <c r="K2332" s="388"/>
      <c r="L2332" s="51">
        <v>4232000</v>
      </c>
      <c r="M2332" s="51">
        <v>4232000</v>
      </c>
      <c r="N2332" s="51">
        <v>4232000</v>
      </c>
      <c r="O2332" s="51">
        <v>4232000</v>
      </c>
      <c r="P2332" s="51">
        <v>4232000</v>
      </c>
      <c r="Q2332" s="51">
        <v>4232000</v>
      </c>
      <c r="R2332" s="51">
        <v>4232000</v>
      </c>
      <c r="S2332" s="51">
        <v>4232000</v>
      </c>
      <c r="T2332" s="51">
        <v>4232000</v>
      </c>
    </row>
    <row r="2333" spans="1:20" s="10" customFormat="1" ht="65.099999999999994" customHeight="1" x14ac:dyDescent="0.3">
      <c r="A2333" s="13">
        <v>2278</v>
      </c>
      <c r="B2333" s="376"/>
      <c r="C2333" s="55" t="s">
        <v>2468</v>
      </c>
      <c r="D2333" s="56" t="s">
        <v>2312</v>
      </c>
      <c r="E2333" s="55"/>
      <c r="F2333" s="53" t="s">
        <v>2484</v>
      </c>
      <c r="G2333" s="376"/>
      <c r="H2333" s="54" t="s">
        <v>44</v>
      </c>
      <c r="I2333" s="55"/>
      <c r="J2333" s="389"/>
      <c r="K2333" s="388"/>
      <c r="L2333" s="51">
        <v>5594000</v>
      </c>
      <c r="M2333" s="51">
        <v>5594000</v>
      </c>
      <c r="N2333" s="51">
        <v>5594000</v>
      </c>
      <c r="O2333" s="51">
        <v>5594000</v>
      </c>
      <c r="P2333" s="51">
        <v>5594000</v>
      </c>
      <c r="Q2333" s="51">
        <v>5594000</v>
      </c>
      <c r="R2333" s="51">
        <v>5594000</v>
      </c>
      <c r="S2333" s="51">
        <v>5594000</v>
      </c>
      <c r="T2333" s="51">
        <v>5594000</v>
      </c>
    </row>
    <row r="2334" spans="1:20" s="10" customFormat="1" ht="82.5" customHeight="1" x14ac:dyDescent="0.3">
      <c r="A2334" s="13">
        <v>2279</v>
      </c>
      <c r="B2334" s="376" t="s">
        <v>34</v>
      </c>
      <c r="C2334" s="55" t="s">
        <v>1127</v>
      </c>
      <c r="D2334" s="56" t="s">
        <v>1128</v>
      </c>
      <c r="E2334" s="373" t="s">
        <v>1129</v>
      </c>
      <c r="F2334" s="53" t="s">
        <v>1130</v>
      </c>
      <c r="G2334" s="376" t="s">
        <v>2534</v>
      </c>
      <c r="H2334" s="55" t="s">
        <v>1131</v>
      </c>
      <c r="I2334" s="373" t="s">
        <v>1132</v>
      </c>
      <c r="J2334" s="389" t="s">
        <v>1133</v>
      </c>
      <c r="K2334" s="53"/>
      <c r="L2334" s="51">
        <v>804355.09090909106</v>
      </c>
      <c r="M2334" s="51">
        <v>804355.09090909106</v>
      </c>
      <c r="N2334" s="51">
        <v>965226.10909090925</v>
      </c>
      <c r="O2334" s="51">
        <v>965226.10909090925</v>
      </c>
      <c r="P2334" s="51">
        <v>965226.10909090925</v>
      </c>
      <c r="Q2334" s="51">
        <v>965226.10909090925</v>
      </c>
      <c r="R2334" s="51">
        <v>965226.10909090925</v>
      </c>
      <c r="S2334" s="51">
        <v>965226.10909090925</v>
      </c>
      <c r="T2334" s="51">
        <v>965226.10909090925</v>
      </c>
    </row>
    <row r="2335" spans="1:20" s="10" customFormat="1" ht="102.75" customHeight="1" x14ac:dyDescent="0.3">
      <c r="A2335" s="13">
        <v>2280</v>
      </c>
      <c r="B2335" s="376"/>
      <c r="C2335" s="55" t="s">
        <v>1127</v>
      </c>
      <c r="D2335" s="56" t="s">
        <v>1128</v>
      </c>
      <c r="E2335" s="373"/>
      <c r="F2335" s="53" t="s">
        <v>2559</v>
      </c>
      <c r="G2335" s="376"/>
      <c r="H2335" s="55" t="s">
        <v>1131</v>
      </c>
      <c r="I2335" s="373"/>
      <c r="J2335" s="389"/>
      <c r="K2335" s="53"/>
      <c r="L2335" s="51">
        <v>1157793.925909091</v>
      </c>
      <c r="M2335" s="51">
        <v>1157793.925909091</v>
      </c>
      <c r="N2335" s="51">
        <v>1389352.7110909091</v>
      </c>
      <c r="O2335" s="51">
        <v>1389352.7110909091</v>
      </c>
      <c r="P2335" s="51">
        <v>1389352.7110909091</v>
      </c>
      <c r="Q2335" s="51">
        <v>1389352.7110909091</v>
      </c>
      <c r="R2335" s="51">
        <v>1389352.7110909091</v>
      </c>
      <c r="S2335" s="51">
        <v>1389352.7110909091</v>
      </c>
      <c r="T2335" s="51">
        <v>1389352.7110909091</v>
      </c>
    </row>
    <row r="2336" spans="1:20" s="10" customFormat="1" ht="65.099999999999994" customHeight="1" x14ac:dyDescent="0.3">
      <c r="A2336" s="13">
        <v>2281</v>
      </c>
      <c r="B2336" s="376"/>
      <c r="C2336" s="55" t="s">
        <v>1127</v>
      </c>
      <c r="D2336" s="56" t="s">
        <v>1128</v>
      </c>
      <c r="E2336" s="54" t="s">
        <v>44</v>
      </c>
      <c r="F2336" s="53" t="s">
        <v>1134</v>
      </c>
      <c r="G2336" s="376"/>
      <c r="H2336" s="55" t="s">
        <v>1131</v>
      </c>
      <c r="I2336" s="373"/>
      <c r="J2336" s="389"/>
      <c r="K2336" s="53"/>
      <c r="L2336" s="51">
        <v>1443591.7058181819</v>
      </c>
      <c r="M2336" s="51">
        <v>1443591.7058181819</v>
      </c>
      <c r="N2336" s="51">
        <v>1732310.0469818183</v>
      </c>
      <c r="O2336" s="51">
        <v>1732310.0469818183</v>
      </c>
      <c r="P2336" s="51">
        <v>1732310.0469818183</v>
      </c>
      <c r="Q2336" s="51">
        <v>1732310.0469818183</v>
      </c>
      <c r="R2336" s="51">
        <v>1732310.0469818183</v>
      </c>
      <c r="S2336" s="51">
        <v>1732310.0469818183</v>
      </c>
      <c r="T2336" s="51">
        <v>1732310.0469818183</v>
      </c>
    </row>
    <row r="2337" spans="1:20" s="10" customFormat="1" ht="65.099999999999994" customHeight="1" x14ac:dyDescent="0.3">
      <c r="A2337" s="13">
        <v>2282</v>
      </c>
      <c r="B2337" s="376"/>
      <c r="C2337" s="55" t="s">
        <v>1127</v>
      </c>
      <c r="D2337" s="56" t="s">
        <v>1128</v>
      </c>
      <c r="E2337" s="54" t="s">
        <v>44</v>
      </c>
      <c r="F2337" s="53" t="s">
        <v>2558</v>
      </c>
      <c r="G2337" s="376"/>
      <c r="H2337" s="55" t="s">
        <v>1131</v>
      </c>
      <c r="I2337" s="373"/>
      <c r="J2337" s="389"/>
      <c r="K2337" s="53"/>
      <c r="L2337" s="51">
        <v>1506175.1612727274</v>
      </c>
      <c r="M2337" s="51">
        <v>1506175.1612727274</v>
      </c>
      <c r="N2337" s="51">
        <v>1807410.1935272729</v>
      </c>
      <c r="O2337" s="51">
        <v>1807410.1935272729</v>
      </c>
      <c r="P2337" s="51">
        <v>1807410.1935272729</v>
      </c>
      <c r="Q2337" s="51">
        <v>1807410.1935272729</v>
      </c>
      <c r="R2337" s="51">
        <v>1807410.1935272729</v>
      </c>
      <c r="S2337" s="51">
        <v>1807410.1935272729</v>
      </c>
      <c r="T2337" s="51">
        <v>1807410.1935272729</v>
      </c>
    </row>
    <row r="2338" spans="1:20" s="10" customFormat="1" ht="65.099999999999994" customHeight="1" x14ac:dyDescent="0.3">
      <c r="A2338" s="13">
        <v>2283</v>
      </c>
      <c r="B2338" s="376"/>
      <c r="C2338" s="55" t="s">
        <v>1127</v>
      </c>
      <c r="D2338" s="56" t="s">
        <v>1128</v>
      </c>
      <c r="E2338" s="54" t="s">
        <v>44</v>
      </c>
      <c r="F2338" s="53" t="s">
        <v>1135</v>
      </c>
      <c r="G2338" s="376"/>
      <c r="H2338" s="55" t="s">
        <v>1131</v>
      </c>
      <c r="I2338" s="54" t="s">
        <v>44</v>
      </c>
      <c r="J2338" s="389"/>
      <c r="K2338" s="53"/>
      <c r="L2338" s="51">
        <v>272238.03122727276</v>
      </c>
      <c r="M2338" s="51">
        <v>272238.03122727276</v>
      </c>
      <c r="N2338" s="51">
        <v>326685.63747272728</v>
      </c>
      <c r="O2338" s="51">
        <v>326685.63747272728</v>
      </c>
      <c r="P2338" s="51">
        <v>326685.63747272728</v>
      </c>
      <c r="Q2338" s="51">
        <v>326685.63747272728</v>
      </c>
      <c r="R2338" s="51">
        <v>326685.63747272728</v>
      </c>
      <c r="S2338" s="51">
        <v>326685.63747272728</v>
      </c>
      <c r="T2338" s="51">
        <v>326685.63747272728</v>
      </c>
    </row>
    <row r="2339" spans="1:20" s="10" customFormat="1" ht="65.099999999999994" customHeight="1" x14ac:dyDescent="0.3">
      <c r="A2339" s="13">
        <v>2284</v>
      </c>
      <c r="B2339" s="376"/>
      <c r="C2339" s="55" t="s">
        <v>1127</v>
      </c>
      <c r="D2339" s="56" t="s">
        <v>1128</v>
      </c>
      <c r="E2339" s="54" t="s">
        <v>44</v>
      </c>
      <c r="F2339" s="53" t="s">
        <v>1136</v>
      </c>
      <c r="G2339" s="376"/>
      <c r="H2339" s="55" t="s">
        <v>1131</v>
      </c>
      <c r="I2339" s="54" t="s">
        <v>44</v>
      </c>
      <c r="J2339" s="389"/>
      <c r="K2339" s="53"/>
      <c r="L2339" s="51">
        <v>837575.24549999984</v>
      </c>
      <c r="M2339" s="51">
        <v>837575.24549999984</v>
      </c>
      <c r="N2339" s="51">
        <v>1005090.2945999998</v>
      </c>
      <c r="O2339" s="51">
        <v>1005090.2945999998</v>
      </c>
      <c r="P2339" s="51">
        <v>1005090.2945999998</v>
      </c>
      <c r="Q2339" s="51">
        <v>1005090.2945999998</v>
      </c>
      <c r="R2339" s="51">
        <v>1005090.2945999998</v>
      </c>
      <c r="S2339" s="51">
        <v>1005090.2945999998</v>
      </c>
      <c r="T2339" s="51">
        <v>1005090.2945999998</v>
      </c>
    </row>
    <row r="2340" spans="1:20" s="10" customFormat="1" ht="65.099999999999994" customHeight="1" x14ac:dyDescent="0.3">
      <c r="A2340" s="13">
        <v>2285</v>
      </c>
      <c r="B2340" s="376"/>
      <c r="C2340" s="55" t="s">
        <v>1127</v>
      </c>
      <c r="D2340" s="56" t="s">
        <v>1128</v>
      </c>
      <c r="E2340" s="54" t="s">
        <v>44</v>
      </c>
      <c r="F2340" s="53" t="s">
        <v>2557</v>
      </c>
      <c r="G2340" s="376"/>
      <c r="H2340" s="55" t="s">
        <v>1131</v>
      </c>
      <c r="I2340" s="54" t="s">
        <v>44</v>
      </c>
      <c r="J2340" s="389"/>
      <c r="K2340" s="53"/>
      <c r="L2340" s="51">
        <v>1198473.1719545454</v>
      </c>
      <c r="M2340" s="51">
        <v>1198473.1719545454</v>
      </c>
      <c r="N2340" s="51">
        <v>1438167.8063454544</v>
      </c>
      <c r="O2340" s="51">
        <v>1438167.8063454544</v>
      </c>
      <c r="P2340" s="51">
        <v>1438167.8063454544</v>
      </c>
      <c r="Q2340" s="51">
        <v>1438167.8063454544</v>
      </c>
      <c r="R2340" s="51">
        <v>1438167.8063454544</v>
      </c>
      <c r="S2340" s="51">
        <v>1438167.8063454544</v>
      </c>
      <c r="T2340" s="51">
        <v>1438167.8063454544</v>
      </c>
    </row>
    <row r="2341" spans="1:20" s="10" customFormat="1" ht="65.099999999999994" customHeight="1" x14ac:dyDescent="0.3">
      <c r="A2341" s="13">
        <v>2286</v>
      </c>
      <c r="B2341" s="376"/>
      <c r="C2341" s="55" t="s">
        <v>1127</v>
      </c>
      <c r="D2341" s="56" t="s">
        <v>1128</v>
      </c>
      <c r="E2341" s="54" t="s">
        <v>44</v>
      </c>
      <c r="F2341" s="53" t="s">
        <v>2556</v>
      </c>
      <c r="G2341" s="376"/>
      <c r="H2341" s="55" t="s">
        <v>1131</v>
      </c>
      <c r="I2341" s="54" t="s">
        <v>44</v>
      </c>
      <c r="J2341" s="389"/>
      <c r="K2341" s="53"/>
      <c r="L2341" s="51">
        <v>1494701.5277727272</v>
      </c>
      <c r="M2341" s="51">
        <v>1494701.5277727272</v>
      </c>
      <c r="N2341" s="51">
        <v>1793641.8333272727</v>
      </c>
      <c r="O2341" s="51">
        <v>1793641.8333272727</v>
      </c>
      <c r="P2341" s="51">
        <v>1793641.8333272727</v>
      </c>
      <c r="Q2341" s="51">
        <v>1793641.8333272727</v>
      </c>
      <c r="R2341" s="51">
        <v>1793641.8333272727</v>
      </c>
      <c r="S2341" s="51">
        <v>1793641.8333272727</v>
      </c>
      <c r="T2341" s="51">
        <v>1793641.8333272727</v>
      </c>
    </row>
    <row r="2342" spans="1:20" s="10" customFormat="1" ht="65.099999999999994" customHeight="1" x14ac:dyDescent="0.3">
      <c r="A2342" s="13">
        <v>2287</v>
      </c>
      <c r="B2342" s="376"/>
      <c r="C2342" s="55" t="s">
        <v>1127</v>
      </c>
      <c r="D2342" s="56" t="s">
        <v>1128</v>
      </c>
      <c r="E2342" s="54" t="s">
        <v>44</v>
      </c>
      <c r="F2342" s="53" t="s">
        <v>1137</v>
      </c>
      <c r="G2342" s="376"/>
      <c r="H2342" s="55" t="s">
        <v>1131</v>
      </c>
      <c r="I2342" s="54" t="s">
        <v>44</v>
      </c>
      <c r="J2342" s="389"/>
      <c r="K2342" s="53"/>
      <c r="L2342" s="51">
        <v>283711.66472727276</v>
      </c>
      <c r="M2342" s="51">
        <v>283711.66472727276</v>
      </c>
      <c r="N2342" s="51">
        <v>340453.99767272727</v>
      </c>
      <c r="O2342" s="51">
        <v>340453.99767272727</v>
      </c>
      <c r="P2342" s="51">
        <v>340453.99767272727</v>
      </c>
      <c r="Q2342" s="51">
        <v>340453.99767272727</v>
      </c>
      <c r="R2342" s="51">
        <v>340453.99767272727</v>
      </c>
      <c r="S2342" s="51">
        <v>340453.99767272727</v>
      </c>
      <c r="T2342" s="51">
        <v>340453.99767272727</v>
      </c>
    </row>
    <row r="2343" spans="1:20" s="10" customFormat="1" ht="65.099999999999994" customHeight="1" x14ac:dyDescent="0.3">
      <c r="A2343" s="13">
        <v>2288</v>
      </c>
      <c r="B2343" s="376"/>
      <c r="C2343" s="55" t="s">
        <v>1138</v>
      </c>
      <c r="D2343" s="56" t="s">
        <v>1128</v>
      </c>
      <c r="E2343" s="54" t="s">
        <v>44</v>
      </c>
      <c r="F2343" s="53" t="s">
        <v>2561</v>
      </c>
      <c r="G2343" s="376"/>
      <c r="H2343" s="55" t="s">
        <v>1131</v>
      </c>
      <c r="I2343" s="54" t="s">
        <v>44</v>
      </c>
      <c r="J2343" s="389"/>
      <c r="K2343" s="53"/>
      <c r="L2343" s="51">
        <v>1352165.2727272699</v>
      </c>
      <c r="M2343" s="51">
        <v>1352165.2727272699</v>
      </c>
      <c r="N2343" s="51">
        <v>1622598.3272727272</v>
      </c>
      <c r="O2343" s="51">
        <v>1622598.3272727272</v>
      </c>
      <c r="P2343" s="51">
        <v>1622598.3272727272</v>
      </c>
      <c r="Q2343" s="51">
        <v>1622598.3272727272</v>
      </c>
      <c r="R2343" s="51">
        <v>1622598.3272727272</v>
      </c>
      <c r="S2343" s="51">
        <v>1622598.3272727272</v>
      </c>
      <c r="T2343" s="51">
        <v>1622598.3272727272</v>
      </c>
    </row>
    <row r="2344" spans="1:20" s="10" customFormat="1" ht="65.099999999999994" customHeight="1" x14ac:dyDescent="0.3">
      <c r="A2344" s="13">
        <v>2289</v>
      </c>
      <c r="B2344" s="376"/>
      <c r="C2344" s="55" t="s">
        <v>1138</v>
      </c>
      <c r="D2344" s="56" t="s">
        <v>1128</v>
      </c>
      <c r="E2344" s="54" t="s">
        <v>44</v>
      </c>
      <c r="F2344" s="53" t="s">
        <v>2555</v>
      </c>
      <c r="G2344" s="376"/>
      <c r="H2344" s="55" t="s">
        <v>1131</v>
      </c>
      <c r="I2344" s="54" t="s">
        <v>44</v>
      </c>
      <c r="J2344" s="389"/>
      <c r="K2344" s="53"/>
      <c r="L2344" s="51">
        <v>1933731.3636363633</v>
      </c>
      <c r="M2344" s="51">
        <v>1933731.3636363633</v>
      </c>
      <c r="N2344" s="51">
        <v>2320477.6363636358</v>
      </c>
      <c r="O2344" s="51">
        <v>2320477.6363636358</v>
      </c>
      <c r="P2344" s="51">
        <v>2320477.6363636358</v>
      </c>
      <c r="Q2344" s="51">
        <v>2320477.6363636358</v>
      </c>
      <c r="R2344" s="51">
        <v>2320477.6363636358</v>
      </c>
      <c r="S2344" s="51">
        <v>2320477.6363636358</v>
      </c>
      <c r="T2344" s="51">
        <v>2320477.6363636358</v>
      </c>
    </row>
    <row r="2345" spans="1:20" s="10" customFormat="1" ht="65.099999999999994" customHeight="1" x14ac:dyDescent="0.3">
      <c r="A2345" s="13">
        <v>2290</v>
      </c>
      <c r="B2345" s="376"/>
      <c r="C2345" s="55" t="s">
        <v>1138</v>
      </c>
      <c r="D2345" s="56" t="s">
        <v>1128</v>
      </c>
      <c r="E2345" s="54" t="s">
        <v>44</v>
      </c>
      <c r="F2345" s="53" t="s">
        <v>2554</v>
      </c>
      <c r="G2345" s="376"/>
      <c r="H2345" s="55" t="s">
        <v>1131</v>
      </c>
      <c r="I2345" s="54" t="s">
        <v>44</v>
      </c>
      <c r="J2345" s="389"/>
      <c r="K2345" s="53"/>
      <c r="L2345" s="51">
        <v>2411136.3636363638</v>
      </c>
      <c r="M2345" s="51">
        <v>2411136.3636363638</v>
      </c>
      <c r="N2345" s="51">
        <v>2893363.6363636362</v>
      </c>
      <c r="O2345" s="51">
        <v>2893363.6363636362</v>
      </c>
      <c r="P2345" s="51">
        <v>2893363.6363636362</v>
      </c>
      <c r="Q2345" s="51">
        <v>2893363.6363636362</v>
      </c>
      <c r="R2345" s="51">
        <v>2893363.6363636362</v>
      </c>
      <c r="S2345" s="51">
        <v>2893363.6363636362</v>
      </c>
      <c r="T2345" s="51">
        <v>2893363.6363636362</v>
      </c>
    </row>
    <row r="2346" spans="1:20" s="10" customFormat="1" ht="65.099999999999994" customHeight="1" x14ac:dyDescent="0.3">
      <c r="A2346" s="13">
        <v>2291</v>
      </c>
      <c r="B2346" s="376"/>
      <c r="C2346" s="55" t="s">
        <v>1138</v>
      </c>
      <c r="D2346" s="56" t="s">
        <v>1128</v>
      </c>
      <c r="E2346" s="54" t="s">
        <v>44</v>
      </c>
      <c r="F2346" s="53" t="s">
        <v>1139</v>
      </c>
      <c r="G2346" s="376"/>
      <c r="H2346" s="55" t="s">
        <v>1131</v>
      </c>
      <c r="I2346" s="54" t="s">
        <v>44</v>
      </c>
      <c r="J2346" s="389"/>
      <c r="K2346" s="53"/>
      <c r="L2346" s="51">
        <v>2517226.3636363638</v>
      </c>
      <c r="M2346" s="51">
        <v>2517226.3636363638</v>
      </c>
      <c r="N2346" s="51">
        <v>3020671.6363636362</v>
      </c>
      <c r="O2346" s="51">
        <v>3020671.6363636362</v>
      </c>
      <c r="P2346" s="51">
        <v>3020671.6363636362</v>
      </c>
      <c r="Q2346" s="51">
        <v>3020671.6363636362</v>
      </c>
      <c r="R2346" s="51">
        <v>3020671.6363636362</v>
      </c>
      <c r="S2346" s="51">
        <v>3020671.6363636362</v>
      </c>
      <c r="T2346" s="51">
        <v>3020671.6363636362</v>
      </c>
    </row>
    <row r="2347" spans="1:20" s="10" customFormat="1" ht="84.75" customHeight="1" x14ac:dyDescent="0.3">
      <c r="A2347" s="13">
        <v>2292</v>
      </c>
      <c r="B2347" s="376"/>
      <c r="C2347" s="55" t="s">
        <v>1138</v>
      </c>
      <c r="D2347" s="56" t="s">
        <v>1128</v>
      </c>
      <c r="E2347" s="54" t="s">
        <v>44</v>
      </c>
      <c r="F2347" s="53" t="s">
        <v>1140</v>
      </c>
      <c r="G2347" s="376"/>
      <c r="H2347" s="55" t="s">
        <v>1131</v>
      </c>
      <c r="I2347" s="54" t="s">
        <v>44</v>
      </c>
      <c r="J2347" s="389"/>
      <c r="K2347" s="53"/>
      <c r="L2347" s="51">
        <v>455222.54545454547</v>
      </c>
      <c r="M2347" s="51">
        <v>455222.54545454547</v>
      </c>
      <c r="N2347" s="51">
        <v>546267.05454545456</v>
      </c>
      <c r="O2347" s="51">
        <v>546267.05454545456</v>
      </c>
      <c r="P2347" s="51">
        <v>546267.05454545456</v>
      </c>
      <c r="Q2347" s="51">
        <v>546267.05454545456</v>
      </c>
      <c r="R2347" s="51">
        <v>546267.05454545456</v>
      </c>
      <c r="S2347" s="51">
        <v>546267.05454545456</v>
      </c>
      <c r="T2347" s="51">
        <v>546267.05454545456</v>
      </c>
    </row>
    <row r="2348" spans="1:20" s="10" customFormat="1" ht="65.099999999999994" customHeight="1" x14ac:dyDescent="0.3">
      <c r="A2348" s="13">
        <v>2293</v>
      </c>
      <c r="B2348" s="376"/>
      <c r="C2348" s="55" t="s">
        <v>1141</v>
      </c>
      <c r="D2348" s="56" t="s">
        <v>1142</v>
      </c>
      <c r="E2348" s="54" t="s">
        <v>44</v>
      </c>
      <c r="F2348" s="53" t="s">
        <v>1143</v>
      </c>
      <c r="G2348" s="376"/>
      <c r="H2348" s="55" t="s">
        <v>1131</v>
      </c>
      <c r="I2348" s="54" t="s">
        <v>44</v>
      </c>
      <c r="J2348" s="389"/>
      <c r="K2348" s="53"/>
      <c r="L2348" s="51">
        <v>971205.72727272729</v>
      </c>
      <c r="M2348" s="51">
        <v>971205.72727272729</v>
      </c>
      <c r="N2348" s="51">
        <v>1165446.8727272728</v>
      </c>
      <c r="O2348" s="51">
        <v>1165446.8727272728</v>
      </c>
      <c r="P2348" s="51">
        <v>1165446.8727272728</v>
      </c>
      <c r="Q2348" s="51">
        <v>1165446.8727272728</v>
      </c>
      <c r="R2348" s="51">
        <v>1165446.8727272728</v>
      </c>
      <c r="S2348" s="51">
        <v>1165446.8727272728</v>
      </c>
      <c r="T2348" s="51">
        <v>1165446.8727272728</v>
      </c>
    </row>
    <row r="2349" spans="1:20" s="10" customFormat="1" ht="65.099999999999994" customHeight="1" x14ac:dyDescent="0.3">
      <c r="A2349" s="13">
        <v>2294</v>
      </c>
      <c r="B2349" s="376"/>
      <c r="C2349" s="55" t="s">
        <v>1141</v>
      </c>
      <c r="D2349" s="56" t="s">
        <v>1142</v>
      </c>
      <c r="E2349" s="54" t="s">
        <v>44</v>
      </c>
      <c r="F2349" s="53" t="s">
        <v>1144</v>
      </c>
      <c r="G2349" s="376"/>
      <c r="H2349" s="55" t="s">
        <v>1131</v>
      </c>
      <c r="I2349" s="54" t="s">
        <v>44</v>
      </c>
      <c r="J2349" s="389"/>
      <c r="K2349" s="53"/>
      <c r="L2349" s="51">
        <v>1035824.1818181816</v>
      </c>
      <c r="M2349" s="51">
        <v>1035824.1818181816</v>
      </c>
      <c r="N2349" s="51">
        <v>1242989.0181818178</v>
      </c>
      <c r="O2349" s="51">
        <v>1242989.0181818178</v>
      </c>
      <c r="P2349" s="51">
        <v>1242989.0181818178</v>
      </c>
      <c r="Q2349" s="51">
        <v>1242989.0181818178</v>
      </c>
      <c r="R2349" s="51">
        <v>1242989.0181818178</v>
      </c>
      <c r="S2349" s="51">
        <v>1242989.0181818178</v>
      </c>
      <c r="T2349" s="51">
        <v>1242989.0181818178</v>
      </c>
    </row>
    <row r="2350" spans="1:20" s="10" customFormat="1" ht="65.099999999999994" customHeight="1" x14ac:dyDescent="0.3">
      <c r="A2350" s="13">
        <v>2295</v>
      </c>
      <c r="B2350" s="376"/>
      <c r="C2350" s="55" t="s">
        <v>1141</v>
      </c>
      <c r="D2350" s="56" t="s">
        <v>1142</v>
      </c>
      <c r="E2350" s="54" t="s">
        <v>44</v>
      </c>
      <c r="F2350" s="53" t="s">
        <v>1145</v>
      </c>
      <c r="G2350" s="376"/>
      <c r="H2350" s="55" t="s">
        <v>1131</v>
      </c>
      <c r="I2350" s="54" t="s">
        <v>44</v>
      </c>
      <c r="J2350" s="389"/>
      <c r="K2350" s="53"/>
      <c r="L2350" s="51">
        <v>1351200.8181818181</v>
      </c>
      <c r="M2350" s="51">
        <v>1351200.8181818181</v>
      </c>
      <c r="N2350" s="51">
        <v>1621440.9818181817</v>
      </c>
      <c r="O2350" s="51">
        <v>1621440.9818181817</v>
      </c>
      <c r="P2350" s="51">
        <v>1621440.9818181817</v>
      </c>
      <c r="Q2350" s="51">
        <v>1621440.9818181817</v>
      </c>
      <c r="R2350" s="51">
        <v>1621440.9818181817</v>
      </c>
      <c r="S2350" s="51">
        <v>1621440.9818181817</v>
      </c>
      <c r="T2350" s="51">
        <v>1621440.9818181817</v>
      </c>
    </row>
    <row r="2351" spans="1:20" s="10" customFormat="1" ht="65.099999999999994" customHeight="1" x14ac:dyDescent="0.3">
      <c r="A2351" s="13">
        <v>2296</v>
      </c>
      <c r="B2351" s="376"/>
      <c r="C2351" s="55" t="s">
        <v>1141</v>
      </c>
      <c r="D2351" s="56" t="s">
        <v>1142</v>
      </c>
      <c r="E2351" s="54" t="s">
        <v>44</v>
      </c>
      <c r="F2351" s="53" t="s">
        <v>1146</v>
      </c>
      <c r="G2351" s="376"/>
      <c r="H2351" s="55" t="s">
        <v>1131</v>
      </c>
      <c r="I2351" s="54" t="s">
        <v>44</v>
      </c>
      <c r="J2351" s="389"/>
      <c r="K2351" s="53"/>
      <c r="L2351" s="51">
        <v>1446681.8181818184</v>
      </c>
      <c r="M2351" s="51">
        <v>1446681.8181818184</v>
      </c>
      <c r="N2351" s="51">
        <v>1736018.1818181819</v>
      </c>
      <c r="O2351" s="51">
        <v>1736018.1818181819</v>
      </c>
      <c r="P2351" s="51">
        <v>1736018.1818181819</v>
      </c>
      <c r="Q2351" s="51">
        <v>1736018.1818181819</v>
      </c>
      <c r="R2351" s="51">
        <v>1736018.1818181819</v>
      </c>
      <c r="S2351" s="51">
        <v>1736018.1818181819</v>
      </c>
      <c r="T2351" s="51">
        <v>1736018.1818181819</v>
      </c>
    </row>
    <row r="2352" spans="1:20" s="10" customFormat="1" ht="65.099999999999994" customHeight="1" x14ac:dyDescent="0.3">
      <c r="A2352" s="13">
        <v>2297</v>
      </c>
      <c r="B2352" s="376"/>
      <c r="C2352" s="55" t="s">
        <v>1141</v>
      </c>
      <c r="D2352" s="56" t="s">
        <v>1142</v>
      </c>
      <c r="E2352" s="54" t="s">
        <v>44</v>
      </c>
      <c r="F2352" s="53" t="s">
        <v>2553</v>
      </c>
      <c r="G2352" s="376"/>
      <c r="H2352" s="55" t="s">
        <v>1131</v>
      </c>
      <c r="I2352" s="54" t="s">
        <v>44</v>
      </c>
      <c r="J2352" s="389"/>
      <c r="K2352" s="53"/>
      <c r="L2352" s="51">
        <v>1184350.1818181819</v>
      </c>
      <c r="M2352" s="51">
        <v>1184350.1818181819</v>
      </c>
      <c r="N2352" s="51">
        <v>1421220.2181818183</v>
      </c>
      <c r="O2352" s="51">
        <v>1421220.2181818183</v>
      </c>
      <c r="P2352" s="51">
        <v>1421220.2181818183</v>
      </c>
      <c r="Q2352" s="51">
        <v>1421220.2181818183</v>
      </c>
      <c r="R2352" s="51">
        <v>1421220.2181818183</v>
      </c>
      <c r="S2352" s="51">
        <v>1421220.2181818183</v>
      </c>
      <c r="T2352" s="51">
        <v>1421220.2181818183</v>
      </c>
    </row>
    <row r="2353" spans="1:20" s="10" customFormat="1" ht="98.25" customHeight="1" x14ac:dyDescent="0.3">
      <c r="A2353" s="13">
        <v>2298</v>
      </c>
      <c r="B2353" s="376"/>
      <c r="C2353" s="55" t="s">
        <v>1141</v>
      </c>
      <c r="D2353" s="56" t="s">
        <v>1142</v>
      </c>
      <c r="E2353" s="54" t="s">
        <v>44</v>
      </c>
      <c r="F2353" s="53" t="s">
        <v>1147</v>
      </c>
      <c r="G2353" s="376"/>
      <c r="H2353" s="55" t="s">
        <v>1131</v>
      </c>
      <c r="I2353" s="54" t="s">
        <v>44</v>
      </c>
      <c r="J2353" s="389"/>
      <c r="K2353" s="53"/>
      <c r="L2353" s="51">
        <v>1344449.6363636362</v>
      </c>
      <c r="M2353" s="51">
        <v>1344449.6363636362</v>
      </c>
      <c r="N2353" s="51">
        <v>1613339.5636363635</v>
      </c>
      <c r="O2353" s="51">
        <v>1613339.5636363635</v>
      </c>
      <c r="P2353" s="51">
        <v>1613339.5636363635</v>
      </c>
      <c r="Q2353" s="51">
        <v>1613339.5636363635</v>
      </c>
      <c r="R2353" s="51">
        <v>1613339.5636363635</v>
      </c>
      <c r="S2353" s="51">
        <v>1613339.5636363635</v>
      </c>
      <c r="T2353" s="51">
        <v>1613339.5636363635</v>
      </c>
    </row>
    <row r="2354" spans="1:20" s="10" customFormat="1" ht="105.75" customHeight="1" x14ac:dyDescent="0.3">
      <c r="A2354" s="13">
        <v>2299</v>
      </c>
      <c r="B2354" s="376"/>
      <c r="C2354" s="55" t="s">
        <v>1141</v>
      </c>
      <c r="D2354" s="56" t="s">
        <v>1142</v>
      </c>
      <c r="E2354" s="54" t="s">
        <v>44</v>
      </c>
      <c r="F2354" s="53" t="s">
        <v>1148</v>
      </c>
      <c r="G2354" s="376"/>
      <c r="H2354" s="55" t="s">
        <v>1131</v>
      </c>
      <c r="I2354" s="54" t="s">
        <v>44</v>
      </c>
      <c r="J2354" s="389"/>
      <c r="K2354" s="53"/>
      <c r="L2354" s="51">
        <v>1121660.6363636365</v>
      </c>
      <c r="M2354" s="51">
        <v>1121660.6363636365</v>
      </c>
      <c r="N2354" s="51">
        <v>1345992.7636363637</v>
      </c>
      <c r="O2354" s="51">
        <v>1345992.7636363637</v>
      </c>
      <c r="P2354" s="51">
        <v>1345992.7636363637</v>
      </c>
      <c r="Q2354" s="51">
        <v>1345992.7636363637</v>
      </c>
      <c r="R2354" s="51">
        <v>1345992.7636363637</v>
      </c>
      <c r="S2354" s="51">
        <v>1345992.7636363637</v>
      </c>
      <c r="T2354" s="51">
        <v>1345992.7636363637</v>
      </c>
    </row>
    <row r="2355" spans="1:20" s="10" customFormat="1" ht="83.25" customHeight="1" x14ac:dyDescent="0.3">
      <c r="A2355" s="13">
        <v>2300</v>
      </c>
      <c r="B2355" s="376"/>
      <c r="C2355" s="55" t="s">
        <v>1149</v>
      </c>
      <c r="D2355" s="56" t="s">
        <v>1142</v>
      </c>
      <c r="E2355" s="54" t="s">
        <v>44</v>
      </c>
      <c r="F2355" s="53" t="s">
        <v>2549</v>
      </c>
      <c r="G2355" s="376"/>
      <c r="H2355" s="55" t="s">
        <v>1131</v>
      </c>
      <c r="I2355" s="54" t="s">
        <v>44</v>
      </c>
      <c r="J2355" s="389"/>
      <c r="K2355" s="53"/>
      <c r="L2355" s="51">
        <v>199642.09090909091</v>
      </c>
      <c r="M2355" s="51">
        <v>199642.09090909091</v>
      </c>
      <c r="N2355" s="51">
        <v>239570.50909090909</v>
      </c>
      <c r="O2355" s="51">
        <v>239570.50909090909</v>
      </c>
      <c r="P2355" s="51">
        <v>239570.50909090909</v>
      </c>
      <c r="Q2355" s="51">
        <v>239570.50909090909</v>
      </c>
      <c r="R2355" s="51">
        <v>239570.50909090909</v>
      </c>
      <c r="S2355" s="51">
        <v>239570.50909090909</v>
      </c>
      <c r="T2355" s="51">
        <v>239570.50909090909</v>
      </c>
    </row>
    <row r="2356" spans="1:20" s="10" customFormat="1" ht="65.099999999999994" customHeight="1" x14ac:dyDescent="0.3">
      <c r="A2356" s="13">
        <v>2301</v>
      </c>
      <c r="B2356" s="376"/>
      <c r="C2356" s="55" t="s">
        <v>1149</v>
      </c>
      <c r="D2356" s="56" t="s">
        <v>1150</v>
      </c>
      <c r="E2356" s="54" t="s">
        <v>44</v>
      </c>
      <c r="F2356" s="53" t="s">
        <v>2552</v>
      </c>
      <c r="G2356" s="376"/>
      <c r="H2356" s="55" t="s">
        <v>1131</v>
      </c>
      <c r="I2356" s="54" t="s">
        <v>44</v>
      </c>
      <c r="J2356" s="389"/>
      <c r="K2356" s="53"/>
      <c r="L2356" s="51">
        <v>213144.45454545453</v>
      </c>
      <c r="M2356" s="51">
        <v>213144.45454545453</v>
      </c>
      <c r="N2356" s="51">
        <v>255773.34545454543</v>
      </c>
      <c r="O2356" s="51">
        <v>255773.34545454543</v>
      </c>
      <c r="P2356" s="51">
        <v>255773.34545454543</v>
      </c>
      <c r="Q2356" s="51">
        <v>255773.34545454543</v>
      </c>
      <c r="R2356" s="51">
        <v>255773.34545454543</v>
      </c>
      <c r="S2356" s="51">
        <v>255773.34545454543</v>
      </c>
      <c r="T2356" s="51">
        <v>255773.34545454543</v>
      </c>
    </row>
    <row r="2357" spans="1:20" s="10" customFormat="1" ht="65.099999999999994" customHeight="1" x14ac:dyDescent="0.3">
      <c r="A2357" s="13">
        <v>2302</v>
      </c>
      <c r="B2357" s="376"/>
      <c r="C2357" s="55" t="s">
        <v>1149</v>
      </c>
      <c r="D2357" s="56" t="s">
        <v>1150</v>
      </c>
      <c r="E2357" s="54" t="s">
        <v>44</v>
      </c>
      <c r="F2357" s="53" t="s">
        <v>2560</v>
      </c>
      <c r="G2357" s="376"/>
      <c r="H2357" s="55" t="s">
        <v>1131</v>
      </c>
      <c r="I2357" s="54" t="s">
        <v>44</v>
      </c>
      <c r="J2357" s="389"/>
      <c r="K2357" s="53"/>
      <c r="L2357" s="51">
        <v>272940.63636363641</v>
      </c>
      <c r="M2357" s="51">
        <v>272940.63636363641</v>
      </c>
      <c r="N2357" s="51">
        <v>327528.76363636367</v>
      </c>
      <c r="O2357" s="51">
        <v>327528.76363636367</v>
      </c>
      <c r="P2357" s="51">
        <v>327528.76363636367</v>
      </c>
      <c r="Q2357" s="51">
        <v>327528.76363636367</v>
      </c>
      <c r="R2357" s="51">
        <v>327528.76363636367</v>
      </c>
      <c r="S2357" s="51">
        <v>327528.76363636367</v>
      </c>
      <c r="T2357" s="51">
        <v>327528.76363636367</v>
      </c>
    </row>
    <row r="2358" spans="1:20" s="10" customFormat="1" ht="65.099999999999994" customHeight="1" x14ac:dyDescent="0.3">
      <c r="A2358" s="13">
        <v>2303</v>
      </c>
      <c r="B2358" s="376"/>
      <c r="C2358" s="55" t="s">
        <v>1149</v>
      </c>
      <c r="D2358" s="56" t="s">
        <v>1150</v>
      </c>
      <c r="E2358" s="54" t="s">
        <v>44</v>
      </c>
      <c r="F2358" s="53" t="s">
        <v>2551</v>
      </c>
      <c r="G2358" s="376"/>
      <c r="H2358" s="55" t="s">
        <v>1131</v>
      </c>
      <c r="I2358" s="54" t="s">
        <v>44</v>
      </c>
      <c r="J2358" s="389"/>
      <c r="K2358" s="53"/>
      <c r="L2358" s="51">
        <v>290300.81818181818</v>
      </c>
      <c r="M2358" s="51">
        <v>290300.81818181818</v>
      </c>
      <c r="N2358" s="51">
        <v>348360.98181818181</v>
      </c>
      <c r="O2358" s="51">
        <v>348360.98181818181</v>
      </c>
      <c r="P2358" s="51">
        <v>348360.98181818181</v>
      </c>
      <c r="Q2358" s="51">
        <v>348360.98181818181</v>
      </c>
      <c r="R2358" s="51">
        <v>348360.98181818181</v>
      </c>
      <c r="S2358" s="51">
        <v>348360.98181818181</v>
      </c>
      <c r="T2358" s="51">
        <v>348360.98181818181</v>
      </c>
    </row>
    <row r="2359" spans="1:20" s="10" customFormat="1" ht="65.099999999999994" customHeight="1" x14ac:dyDescent="0.3">
      <c r="A2359" s="13">
        <v>2304</v>
      </c>
      <c r="B2359" s="376"/>
      <c r="C2359" s="55" t="s">
        <v>1149</v>
      </c>
      <c r="D2359" s="56" t="s">
        <v>1150</v>
      </c>
      <c r="E2359" s="54" t="s">
        <v>44</v>
      </c>
      <c r="F2359" s="53" t="s">
        <v>2550</v>
      </c>
      <c r="G2359" s="376"/>
      <c r="H2359" s="55" t="s">
        <v>1131</v>
      </c>
      <c r="I2359" s="54" t="s">
        <v>44</v>
      </c>
      <c r="J2359" s="389"/>
      <c r="K2359" s="53"/>
      <c r="L2359" s="51">
        <v>354919.27272727271</v>
      </c>
      <c r="M2359" s="51">
        <v>354919.27272727271</v>
      </c>
      <c r="N2359" s="51">
        <v>425903.12727272726</v>
      </c>
      <c r="O2359" s="51">
        <v>425903.12727272726</v>
      </c>
      <c r="P2359" s="51">
        <v>425903.12727272726</v>
      </c>
      <c r="Q2359" s="51">
        <v>425903.12727272726</v>
      </c>
      <c r="R2359" s="51">
        <v>425903.12727272726</v>
      </c>
      <c r="S2359" s="51">
        <v>425903.12727272726</v>
      </c>
      <c r="T2359" s="51">
        <v>425903.12727272726</v>
      </c>
    </row>
    <row r="2360" spans="1:20" s="10" customFormat="1" ht="65.099999999999994" customHeight="1" x14ac:dyDescent="0.3">
      <c r="A2360" s="13">
        <v>2305</v>
      </c>
      <c r="B2360" s="376"/>
      <c r="C2360" s="55" t="s">
        <v>1151</v>
      </c>
      <c r="D2360" s="56" t="s">
        <v>1152</v>
      </c>
      <c r="E2360" s="54" t="s">
        <v>44</v>
      </c>
      <c r="F2360" s="53" t="s">
        <v>1153</v>
      </c>
      <c r="G2360" s="376"/>
      <c r="H2360" s="55" t="s">
        <v>1131</v>
      </c>
      <c r="I2360" s="54" t="s">
        <v>44</v>
      </c>
      <c r="J2360" s="389"/>
      <c r="K2360" s="53"/>
      <c r="L2360" s="51">
        <v>67511.818181818177</v>
      </c>
      <c r="M2360" s="51">
        <v>67511.818181818177</v>
      </c>
      <c r="N2360" s="51">
        <v>81014.181818181809</v>
      </c>
      <c r="O2360" s="51">
        <v>81014.181818181809</v>
      </c>
      <c r="P2360" s="51">
        <v>81014.181818181809</v>
      </c>
      <c r="Q2360" s="51">
        <v>81014.181818181809</v>
      </c>
      <c r="R2360" s="51">
        <v>81014.181818181809</v>
      </c>
      <c r="S2360" s="51">
        <v>81014.181818181809</v>
      </c>
      <c r="T2360" s="51">
        <v>81014.181818181809</v>
      </c>
    </row>
    <row r="2361" spans="1:20" s="10" customFormat="1" ht="65.099999999999994" customHeight="1" x14ac:dyDescent="0.3">
      <c r="A2361" s="13">
        <v>2306</v>
      </c>
      <c r="B2361" s="376"/>
      <c r="C2361" s="55" t="s">
        <v>1154</v>
      </c>
      <c r="D2361" s="56" t="s">
        <v>1152</v>
      </c>
      <c r="E2361" s="54" t="s">
        <v>44</v>
      </c>
      <c r="F2361" s="53" t="s">
        <v>1155</v>
      </c>
      <c r="G2361" s="376"/>
      <c r="H2361" s="55" t="s">
        <v>1131</v>
      </c>
      <c r="I2361" s="54" t="s">
        <v>44</v>
      </c>
      <c r="J2361" s="389"/>
      <c r="K2361" s="53"/>
      <c r="L2361" s="51">
        <v>12537.90909090909</v>
      </c>
      <c r="M2361" s="51">
        <v>12537.90909090909</v>
      </c>
      <c r="N2361" s="51">
        <v>15045.490909090908</v>
      </c>
      <c r="O2361" s="51">
        <v>15045.490909090908</v>
      </c>
      <c r="P2361" s="51">
        <v>15045.490909090908</v>
      </c>
      <c r="Q2361" s="51">
        <v>15045.490909090908</v>
      </c>
      <c r="R2361" s="51">
        <v>15045.490909090908</v>
      </c>
      <c r="S2361" s="51">
        <v>15045.490909090908</v>
      </c>
      <c r="T2361" s="51">
        <v>15045.490909090908</v>
      </c>
    </row>
    <row r="2362" spans="1:20" s="10" customFormat="1" ht="65.099999999999994" customHeight="1" x14ac:dyDescent="0.3">
      <c r="A2362" s="13">
        <v>2307</v>
      </c>
      <c r="B2362" s="376"/>
      <c r="C2362" s="55" t="s">
        <v>1154</v>
      </c>
      <c r="D2362" s="56" t="s">
        <v>1152</v>
      </c>
      <c r="E2362" s="54" t="s">
        <v>44</v>
      </c>
      <c r="F2362" s="53" t="s">
        <v>1156</v>
      </c>
      <c r="G2362" s="376"/>
      <c r="H2362" s="55" t="s">
        <v>1131</v>
      </c>
      <c r="I2362" s="54" t="s">
        <v>44</v>
      </c>
      <c r="J2362" s="389"/>
      <c r="K2362" s="53"/>
      <c r="L2362" s="51">
        <v>37613.727272727301</v>
      </c>
      <c r="M2362" s="51">
        <v>37613.727272727301</v>
      </c>
      <c r="N2362" s="51">
        <v>45136.472727272761</v>
      </c>
      <c r="O2362" s="51">
        <v>45136.472727272761</v>
      </c>
      <c r="P2362" s="51">
        <v>45136.472727272761</v>
      </c>
      <c r="Q2362" s="51">
        <v>45136.472727272761</v>
      </c>
      <c r="R2362" s="51">
        <v>45136.472727272761</v>
      </c>
      <c r="S2362" s="51">
        <v>45136.472727272761</v>
      </c>
      <c r="T2362" s="51">
        <v>45136.472727272761</v>
      </c>
    </row>
    <row r="2363" spans="1:20" s="10" customFormat="1" ht="65.099999999999994" customHeight="1" x14ac:dyDescent="0.3">
      <c r="A2363" s="13">
        <v>2308</v>
      </c>
      <c r="B2363" s="376"/>
      <c r="C2363" s="55" t="s">
        <v>1154</v>
      </c>
      <c r="D2363" s="56" t="s">
        <v>1152</v>
      </c>
      <c r="E2363" s="54" t="s">
        <v>44</v>
      </c>
      <c r="F2363" s="53" t="s">
        <v>1157</v>
      </c>
      <c r="G2363" s="376"/>
      <c r="H2363" s="55" t="s">
        <v>1131</v>
      </c>
      <c r="I2363" s="54" t="s">
        <v>44</v>
      </c>
      <c r="J2363" s="389"/>
      <c r="K2363" s="53"/>
      <c r="L2363" s="51">
        <v>39542.63636363636</v>
      </c>
      <c r="M2363" s="51">
        <v>39542.63636363636</v>
      </c>
      <c r="N2363" s="51">
        <v>47451.163636363628</v>
      </c>
      <c r="O2363" s="51">
        <v>47451.163636363628</v>
      </c>
      <c r="P2363" s="51">
        <v>47451.163636363628</v>
      </c>
      <c r="Q2363" s="51">
        <v>47451.163636363628</v>
      </c>
      <c r="R2363" s="51">
        <v>47451.163636363628</v>
      </c>
      <c r="S2363" s="51">
        <v>47451.163636363628</v>
      </c>
      <c r="T2363" s="51">
        <v>47451.163636363628</v>
      </c>
    </row>
    <row r="2364" spans="1:20" s="10" customFormat="1" ht="65.099999999999994" customHeight="1" x14ac:dyDescent="0.3">
      <c r="A2364" s="13">
        <v>2309</v>
      </c>
      <c r="B2364" s="376"/>
      <c r="C2364" s="55" t="s">
        <v>1154</v>
      </c>
      <c r="D2364" s="56" t="s">
        <v>1152</v>
      </c>
      <c r="E2364" s="54" t="s">
        <v>44</v>
      </c>
      <c r="F2364" s="53" t="s">
        <v>1158</v>
      </c>
      <c r="G2364" s="376"/>
      <c r="H2364" s="55" t="s">
        <v>1131</v>
      </c>
      <c r="I2364" s="54" t="s">
        <v>44</v>
      </c>
      <c r="J2364" s="389"/>
      <c r="K2364" s="53"/>
      <c r="L2364" s="51">
        <v>44364.909090909088</v>
      </c>
      <c r="M2364" s="51">
        <v>44364.909090909088</v>
      </c>
      <c r="N2364" s="51">
        <v>53237.890909090907</v>
      </c>
      <c r="O2364" s="51">
        <v>53237.890909090907</v>
      </c>
      <c r="P2364" s="51">
        <v>53237.890909090907</v>
      </c>
      <c r="Q2364" s="51">
        <v>53237.890909090907</v>
      </c>
      <c r="R2364" s="51">
        <v>53237.890909090907</v>
      </c>
      <c r="S2364" s="51">
        <v>53237.890909090907</v>
      </c>
      <c r="T2364" s="51">
        <v>53237.890909090907</v>
      </c>
    </row>
    <row r="2365" spans="1:20" s="10" customFormat="1" ht="65.099999999999994" customHeight="1" x14ac:dyDescent="0.3">
      <c r="A2365" s="13">
        <v>2310</v>
      </c>
      <c r="B2365" s="376"/>
      <c r="C2365" s="55" t="s">
        <v>1159</v>
      </c>
      <c r="D2365" s="56" t="s">
        <v>1152</v>
      </c>
      <c r="E2365" s="54" t="s">
        <v>44</v>
      </c>
      <c r="F2365" s="53" t="s">
        <v>1160</v>
      </c>
      <c r="G2365" s="376"/>
      <c r="H2365" s="55" t="s">
        <v>1131</v>
      </c>
      <c r="I2365" s="54" t="s">
        <v>44</v>
      </c>
      <c r="J2365" s="389"/>
      <c r="K2365" s="53"/>
      <c r="L2365" s="51">
        <v>6741.818181818182</v>
      </c>
      <c r="M2365" s="51">
        <v>6741.818181818182</v>
      </c>
      <c r="N2365" s="51">
        <v>8090.181818181818</v>
      </c>
      <c r="O2365" s="51">
        <v>8090.181818181818</v>
      </c>
      <c r="P2365" s="51">
        <v>8090.181818181818</v>
      </c>
      <c r="Q2365" s="51">
        <v>8090.181818181818</v>
      </c>
      <c r="R2365" s="51">
        <v>8090.181818181818</v>
      </c>
      <c r="S2365" s="51">
        <v>8090.181818181818</v>
      </c>
      <c r="T2365" s="51">
        <v>8090.181818181818</v>
      </c>
    </row>
    <row r="2366" spans="1:20" s="10" customFormat="1" ht="65.099999999999994" customHeight="1" x14ac:dyDescent="0.3">
      <c r="A2366" s="13">
        <v>2311</v>
      </c>
      <c r="B2366" s="376"/>
      <c r="C2366" s="55" t="s">
        <v>1159</v>
      </c>
      <c r="D2366" s="56" t="s">
        <v>1161</v>
      </c>
      <c r="E2366" s="54" t="s">
        <v>44</v>
      </c>
      <c r="F2366" s="53" t="s">
        <v>1162</v>
      </c>
      <c r="G2366" s="376"/>
      <c r="H2366" s="55" t="s">
        <v>1131</v>
      </c>
      <c r="I2366" s="54" t="s">
        <v>44</v>
      </c>
      <c r="J2366" s="389"/>
      <c r="K2366" s="53"/>
      <c r="L2366" s="51">
        <v>15449.999999999998</v>
      </c>
      <c r="M2366" s="51">
        <v>15449.999999999998</v>
      </c>
      <c r="N2366" s="51">
        <v>18539.999999999996</v>
      </c>
      <c r="O2366" s="51">
        <v>18539.999999999996</v>
      </c>
      <c r="P2366" s="51">
        <v>18539.999999999996</v>
      </c>
      <c r="Q2366" s="51">
        <v>18539.999999999996</v>
      </c>
      <c r="R2366" s="51">
        <v>18539.999999999996</v>
      </c>
      <c r="S2366" s="51">
        <v>18539.999999999996</v>
      </c>
      <c r="T2366" s="51">
        <v>18539.999999999996</v>
      </c>
    </row>
    <row r="2367" spans="1:20" s="10" customFormat="1" ht="65.099999999999994" customHeight="1" x14ac:dyDescent="0.3">
      <c r="A2367" s="13">
        <v>2312</v>
      </c>
      <c r="B2367" s="376"/>
      <c r="C2367" s="55" t="s">
        <v>1159</v>
      </c>
      <c r="D2367" s="56" t="s">
        <v>1161</v>
      </c>
      <c r="E2367" s="54" t="s">
        <v>44</v>
      </c>
      <c r="F2367" s="53" t="s">
        <v>1163</v>
      </c>
      <c r="G2367" s="376"/>
      <c r="H2367" s="55" t="s">
        <v>1131</v>
      </c>
      <c r="I2367" s="54" t="s">
        <v>44</v>
      </c>
      <c r="J2367" s="389"/>
      <c r="K2367" s="53"/>
      <c r="L2367" s="51">
        <v>26967.272727272728</v>
      </c>
      <c r="M2367" s="51">
        <v>26967.272727272728</v>
      </c>
      <c r="N2367" s="51">
        <v>32360.727272727272</v>
      </c>
      <c r="O2367" s="51">
        <v>32360.727272727272</v>
      </c>
      <c r="P2367" s="51">
        <v>32360.727272727272</v>
      </c>
      <c r="Q2367" s="51">
        <v>32360.727272727272</v>
      </c>
      <c r="R2367" s="51">
        <v>32360.727272727272</v>
      </c>
      <c r="S2367" s="51">
        <v>32360.727272727272</v>
      </c>
      <c r="T2367" s="51">
        <v>32360.727272727272</v>
      </c>
    </row>
    <row r="2368" spans="1:20" s="10" customFormat="1" ht="65.099999999999994" customHeight="1" x14ac:dyDescent="0.3">
      <c r="A2368" s="13">
        <v>2313</v>
      </c>
      <c r="B2368" s="376"/>
      <c r="C2368" s="55" t="s">
        <v>1159</v>
      </c>
      <c r="D2368" s="56" t="s">
        <v>1161</v>
      </c>
      <c r="E2368" s="54" t="s">
        <v>44</v>
      </c>
      <c r="F2368" s="53" t="s">
        <v>1164</v>
      </c>
      <c r="G2368" s="376"/>
      <c r="H2368" s="55" t="s">
        <v>1131</v>
      </c>
      <c r="I2368" s="54" t="s">
        <v>44</v>
      </c>
      <c r="J2368" s="389"/>
      <c r="K2368" s="53"/>
      <c r="L2368" s="51">
        <v>31461.81818181818</v>
      </c>
      <c r="M2368" s="51">
        <v>31461.81818181818</v>
      </c>
      <c r="N2368" s="51">
        <v>37754.181818181816</v>
      </c>
      <c r="O2368" s="51">
        <v>37754.181818181816</v>
      </c>
      <c r="P2368" s="51">
        <v>37754.181818181816</v>
      </c>
      <c r="Q2368" s="51">
        <v>37754.181818181816</v>
      </c>
      <c r="R2368" s="51">
        <v>37754.181818181816</v>
      </c>
      <c r="S2368" s="51">
        <v>37754.181818181816</v>
      </c>
      <c r="T2368" s="51">
        <v>37754.181818181816</v>
      </c>
    </row>
    <row r="2369" spans="1:20" s="10" customFormat="1" ht="65.099999999999994" customHeight="1" x14ac:dyDescent="0.3">
      <c r="A2369" s="13">
        <v>2314</v>
      </c>
      <c r="B2369" s="376"/>
      <c r="C2369" s="55" t="s">
        <v>1159</v>
      </c>
      <c r="D2369" s="56" t="s">
        <v>1161</v>
      </c>
      <c r="E2369" s="54" t="s">
        <v>44</v>
      </c>
      <c r="F2369" s="53" t="s">
        <v>1165</v>
      </c>
      <c r="G2369" s="376"/>
      <c r="H2369" s="55" t="s">
        <v>1131</v>
      </c>
      <c r="I2369" s="54" t="s">
        <v>44</v>
      </c>
      <c r="J2369" s="389"/>
      <c r="K2369" s="53"/>
      <c r="L2369" s="51">
        <v>33709.090909090904</v>
      </c>
      <c r="M2369" s="51">
        <v>33709.090909090904</v>
      </c>
      <c r="N2369" s="51">
        <v>40450.909090909081</v>
      </c>
      <c r="O2369" s="51">
        <v>40450.909090909081</v>
      </c>
      <c r="P2369" s="51">
        <v>40450.909090909081</v>
      </c>
      <c r="Q2369" s="51">
        <v>40450.909090909081</v>
      </c>
      <c r="R2369" s="51">
        <v>40450.909090909081</v>
      </c>
      <c r="S2369" s="51">
        <v>40450.909090909081</v>
      </c>
      <c r="T2369" s="51">
        <v>40450.909090909081</v>
      </c>
    </row>
    <row r="2370" spans="1:20" s="10" customFormat="1" ht="65.099999999999994" customHeight="1" x14ac:dyDescent="0.3">
      <c r="A2370" s="13">
        <v>2315</v>
      </c>
      <c r="B2370" s="376"/>
      <c r="C2370" s="55" t="s">
        <v>1166</v>
      </c>
      <c r="D2370" s="56" t="s">
        <v>37</v>
      </c>
      <c r="E2370" s="373" t="s">
        <v>1167</v>
      </c>
      <c r="F2370" s="53" t="s">
        <v>1351</v>
      </c>
      <c r="G2370" s="376"/>
      <c r="H2370" s="55" t="s">
        <v>1131</v>
      </c>
      <c r="I2370" s="54" t="s">
        <v>44</v>
      </c>
      <c r="J2370" s="389"/>
      <c r="K2370" s="53" t="s">
        <v>1168</v>
      </c>
      <c r="L2370" s="51">
        <v>41664.436363636363</v>
      </c>
      <c r="M2370" s="51">
        <v>41664.436363636363</v>
      </c>
      <c r="N2370" s="51">
        <v>49997</v>
      </c>
      <c r="O2370" s="51">
        <v>49997</v>
      </c>
      <c r="P2370" s="51">
        <v>49997</v>
      </c>
      <c r="Q2370" s="51">
        <v>49997</v>
      </c>
      <c r="R2370" s="51">
        <v>49997</v>
      </c>
      <c r="S2370" s="51">
        <v>49997</v>
      </c>
      <c r="T2370" s="51">
        <v>49997</v>
      </c>
    </row>
    <row r="2371" spans="1:20" s="10" customFormat="1" ht="65.099999999999994" customHeight="1" x14ac:dyDescent="0.3">
      <c r="A2371" s="13">
        <v>2316</v>
      </c>
      <c r="B2371" s="376"/>
      <c r="C2371" s="55" t="s">
        <v>1169</v>
      </c>
      <c r="D2371" s="56" t="s">
        <v>37</v>
      </c>
      <c r="E2371" s="373"/>
      <c r="F2371" s="53" t="s">
        <v>1351</v>
      </c>
      <c r="G2371" s="376"/>
      <c r="H2371" s="55" t="s">
        <v>1131</v>
      </c>
      <c r="I2371" s="54" t="s">
        <v>44</v>
      </c>
      <c r="J2371" s="389"/>
      <c r="K2371" s="53"/>
      <c r="L2371" s="51">
        <v>11139.45</v>
      </c>
      <c r="M2371" s="51">
        <v>11139.45</v>
      </c>
      <c r="N2371" s="51">
        <v>13367</v>
      </c>
      <c r="O2371" s="51">
        <v>13367</v>
      </c>
      <c r="P2371" s="51">
        <v>13367</v>
      </c>
      <c r="Q2371" s="51">
        <v>13367</v>
      </c>
      <c r="R2371" s="51">
        <v>13367</v>
      </c>
      <c r="S2371" s="51">
        <v>13367</v>
      </c>
      <c r="T2371" s="51">
        <v>13367</v>
      </c>
    </row>
    <row r="2372" spans="1:20" s="10" customFormat="1" ht="96.75" customHeight="1" x14ac:dyDescent="0.3">
      <c r="A2372" s="13">
        <v>2317</v>
      </c>
      <c r="B2372" s="376"/>
      <c r="C2372" s="55" t="s">
        <v>1170</v>
      </c>
      <c r="D2372" s="56" t="s">
        <v>1171</v>
      </c>
      <c r="E2372" s="373" t="s">
        <v>1172</v>
      </c>
      <c r="F2372" s="53" t="s">
        <v>1173</v>
      </c>
      <c r="G2372" s="376"/>
      <c r="H2372" s="55" t="s">
        <v>1131</v>
      </c>
      <c r="I2372" s="54" t="s">
        <v>44</v>
      </c>
      <c r="J2372" s="389"/>
      <c r="K2372" s="53"/>
      <c r="L2372" s="51">
        <v>516639.01090909087</v>
      </c>
      <c r="M2372" s="51">
        <v>516639.01090909087</v>
      </c>
      <c r="N2372" s="51">
        <v>619966.81309090904</v>
      </c>
      <c r="O2372" s="51">
        <v>619966.81309090904</v>
      </c>
      <c r="P2372" s="51">
        <v>619966.81309090904</v>
      </c>
      <c r="Q2372" s="51">
        <v>619966.81309090904</v>
      </c>
      <c r="R2372" s="51">
        <v>619966.81309090904</v>
      </c>
      <c r="S2372" s="51">
        <v>619966.81309090904</v>
      </c>
      <c r="T2372" s="51">
        <v>619966.81309090904</v>
      </c>
    </row>
    <row r="2373" spans="1:20" s="10" customFormat="1" ht="96.75" customHeight="1" x14ac:dyDescent="0.3">
      <c r="A2373" s="13">
        <v>2318</v>
      </c>
      <c r="B2373" s="376"/>
      <c r="C2373" s="55" t="s">
        <v>1170</v>
      </c>
      <c r="D2373" s="56" t="s">
        <v>1171</v>
      </c>
      <c r="E2373" s="373"/>
      <c r="F2373" s="53" t="s">
        <v>1174</v>
      </c>
      <c r="G2373" s="376"/>
      <c r="H2373" s="55" t="s">
        <v>1131</v>
      </c>
      <c r="I2373" s="54" t="s">
        <v>44</v>
      </c>
      <c r="J2373" s="389"/>
      <c r="K2373" s="53"/>
      <c r="L2373" s="51">
        <v>799957.1781818181</v>
      </c>
      <c r="M2373" s="51">
        <v>799957.1781818181</v>
      </c>
      <c r="N2373" s="51">
        <v>959948.61381818168</v>
      </c>
      <c r="O2373" s="51">
        <v>959948.61381818168</v>
      </c>
      <c r="P2373" s="51">
        <v>959948.61381818168</v>
      </c>
      <c r="Q2373" s="51">
        <v>959948.61381818168</v>
      </c>
      <c r="R2373" s="51">
        <v>959948.61381818168</v>
      </c>
      <c r="S2373" s="51">
        <v>959948.61381818168</v>
      </c>
      <c r="T2373" s="51">
        <v>959948.61381818168</v>
      </c>
    </row>
    <row r="2374" spans="1:20" s="10" customFormat="1" ht="96.75" customHeight="1" x14ac:dyDescent="0.3">
      <c r="A2374" s="13">
        <v>2319</v>
      </c>
      <c r="B2374" s="376"/>
      <c r="C2374" s="55" t="s">
        <v>1170</v>
      </c>
      <c r="D2374" s="56" t="s">
        <v>1171</v>
      </c>
      <c r="E2374" s="373"/>
      <c r="F2374" s="53" t="s">
        <v>1175</v>
      </c>
      <c r="G2374" s="376"/>
      <c r="H2374" s="55" t="s">
        <v>1131</v>
      </c>
      <c r="I2374" s="54" t="s">
        <v>44</v>
      </c>
      <c r="J2374" s="389"/>
      <c r="K2374" s="53"/>
      <c r="L2374" s="51">
        <v>776000.1272727272</v>
      </c>
      <c r="M2374" s="51">
        <v>776000.1272727272</v>
      </c>
      <c r="N2374" s="51">
        <v>931200.15272727259</v>
      </c>
      <c r="O2374" s="51">
        <v>931200.15272727259</v>
      </c>
      <c r="P2374" s="51">
        <v>931200.15272727259</v>
      </c>
      <c r="Q2374" s="51">
        <v>931200.15272727259</v>
      </c>
      <c r="R2374" s="51">
        <v>931200.15272727259</v>
      </c>
      <c r="S2374" s="51">
        <v>931200.15272727259</v>
      </c>
      <c r="T2374" s="51">
        <v>931200.15272727259</v>
      </c>
    </row>
    <row r="2375" spans="1:20" s="10" customFormat="1" ht="96.75" customHeight="1" x14ac:dyDescent="0.3">
      <c r="A2375" s="13">
        <v>2320</v>
      </c>
      <c r="B2375" s="376"/>
      <c r="C2375" s="55" t="s">
        <v>1170</v>
      </c>
      <c r="D2375" s="56" t="s">
        <v>1171</v>
      </c>
      <c r="E2375" s="54" t="s">
        <v>44</v>
      </c>
      <c r="F2375" s="53" t="s">
        <v>1176</v>
      </c>
      <c r="G2375" s="376"/>
      <c r="H2375" s="55" t="s">
        <v>1131</v>
      </c>
      <c r="I2375" s="54" t="s">
        <v>44</v>
      </c>
      <c r="J2375" s="389"/>
      <c r="K2375" s="53"/>
      <c r="L2375" s="51">
        <v>1254099.5345454544</v>
      </c>
      <c r="M2375" s="51">
        <v>1254099.5345454544</v>
      </c>
      <c r="N2375" s="51">
        <v>1504919.4414545454</v>
      </c>
      <c r="O2375" s="51">
        <v>1504919.4414545454</v>
      </c>
      <c r="P2375" s="51">
        <v>1504919.4414545454</v>
      </c>
      <c r="Q2375" s="51">
        <v>1504919.4414545454</v>
      </c>
      <c r="R2375" s="51">
        <v>1504919.4414545454</v>
      </c>
      <c r="S2375" s="51">
        <v>1504919.4414545454</v>
      </c>
      <c r="T2375" s="51">
        <v>1504919.4414545454</v>
      </c>
    </row>
    <row r="2376" spans="1:20" s="10" customFormat="1" ht="96.75" customHeight="1" x14ac:dyDescent="0.3">
      <c r="A2376" s="13">
        <v>2321</v>
      </c>
      <c r="B2376" s="376"/>
      <c r="C2376" s="55" t="s">
        <v>1170</v>
      </c>
      <c r="D2376" s="56" t="s">
        <v>14</v>
      </c>
      <c r="E2376" s="54" t="s">
        <v>44</v>
      </c>
      <c r="F2376" s="53" t="s">
        <v>1177</v>
      </c>
      <c r="G2376" s="376"/>
      <c r="H2376" s="55" t="s">
        <v>1131</v>
      </c>
      <c r="I2376" s="54" t="s">
        <v>44</v>
      </c>
      <c r="J2376" s="389"/>
      <c r="K2376" s="53"/>
      <c r="L2376" s="51">
        <v>1719699.6109090908</v>
      </c>
      <c r="M2376" s="51">
        <v>1719699.6109090908</v>
      </c>
      <c r="N2376" s="51">
        <v>2063639.533090909</v>
      </c>
      <c r="O2376" s="51">
        <v>2063639.533090909</v>
      </c>
      <c r="P2376" s="51">
        <v>2063639.533090909</v>
      </c>
      <c r="Q2376" s="51">
        <v>2063639.533090909</v>
      </c>
      <c r="R2376" s="51">
        <v>2063639.533090909</v>
      </c>
      <c r="S2376" s="51">
        <v>2063639.533090909</v>
      </c>
      <c r="T2376" s="51">
        <v>2063639.533090909</v>
      </c>
    </row>
    <row r="2377" spans="1:20" s="10" customFormat="1" ht="118.5" customHeight="1" x14ac:dyDescent="0.3">
      <c r="A2377" s="13">
        <v>2322</v>
      </c>
      <c r="B2377" s="376"/>
      <c r="C2377" s="55" t="s">
        <v>1170</v>
      </c>
      <c r="D2377" s="56" t="s">
        <v>14</v>
      </c>
      <c r="E2377" s="54" t="s">
        <v>44</v>
      </c>
      <c r="F2377" s="53" t="s">
        <v>1178</v>
      </c>
      <c r="G2377" s="376"/>
      <c r="H2377" s="55" t="s">
        <v>1131</v>
      </c>
      <c r="I2377" s="54" t="s">
        <v>44</v>
      </c>
      <c r="J2377" s="389"/>
      <c r="K2377" s="53"/>
      <c r="L2377" s="51">
        <v>2151968.1381818182</v>
      </c>
      <c r="M2377" s="51">
        <v>2151968.1381818182</v>
      </c>
      <c r="N2377" s="51">
        <v>2582361.7658181819</v>
      </c>
      <c r="O2377" s="51">
        <v>2582361.7658181819</v>
      </c>
      <c r="P2377" s="51">
        <v>2582361.7658181819</v>
      </c>
      <c r="Q2377" s="51">
        <v>2582361.7658181819</v>
      </c>
      <c r="R2377" s="51">
        <v>2582361.7658181819</v>
      </c>
      <c r="S2377" s="51">
        <v>2582361.7658181819</v>
      </c>
      <c r="T2377" s="51">
        <v>2582361.7658181819</v>
      </c>
    </row>
    <row r="2378" spans="1:20" s="10" customFormat="1" ht="65.099999999999994" customHeight="1" x14ac:dyDescent="0.3">
      <c r="A2378" s="13">
        <v>2323</v>
      </c>
      <c r="B2378" s="376"/>
      <c r="C2378" s="55" t="s">
        <v>1179</v>
      </c>
      <c r="D2378" s="56" t="s">
        <v>1180</v>
      </c>
      <c r="E2378" s="55" t="s">
        <v>1181</v>
      </c>
      <c r="F2378" s="53" t="s">
        <v>1182</v>
      </c>
      <c r="G2378" s="376"/>
      <c r="H2378" s="55" t="s">
        <v>1131</v>
      </c>
      <c r="I2378" s="54" t="s">
        <v>44</v>
      </c>
      <c r="J2378" s="389"/>
      <c r="K2378" s="53"/>
      <c r="L2378" s="51">
        <v>122910.08727272727</v>
      </c>
      <c r="M2378" s="51">
        <v>122910.08727272727</v>
      </c>
      <c r="N2378" s="51">
        <v>147492.1047272727</v>
      </c>
      <c r="O2378" s="51">
        <v>147492.1047272727</v>
      </c>
      <c r="P2378" s="51">
        <v>147492.1047272727</v>
      </c>
      <c r="Q2378" s="51">
        <v>147492.1047272727</v>
      </c>
      <c r="R2378" s="51">
        <v>147492.1047272727</v>
      </c>
      <c r="S2378" s="51">
        <v>147492.1047272727</v>
      </c>
      <c r="T2378" s="51">
        <v>147492.1047272727</v>
      </c>
    </row>
    <row r="2379" spans="1:20" s="10" customFormat="1" ht="65.099999999999994" customHeight="1" x14ac:dyDescent="0.3">
      <c r="A2379" s="13">
        <v>2324</v>
      </c>
      <c r="B2379" s="376"/>
      <c r="C2379" s="55" t="s">
        <v>1179</v>
      </c>
      <c r="D2379" s="56" t="s">
        <v>1180</v>
      </c>
      <c r="E2379" s="54" t="s">
        <v>44</v>
      </c>
      <c r="F2379" s="53" t="s">
        <v>1183</v>
      </c>
      <c r="G2379" s="376"/>
      <c r="H2379" s="55" t="s">
        <v>1131</v>
      </c>
      <c r="I2379" s="54" t="s">
        <v>44</v>
      </c>
      <c r="J2379" s="389"/>
      <c r="K2379" s="53"/>
      <c r="L2379" s="51">
        <v>147908.74909090908</v>
      </c>
      <c r="M2379" s="51">
        <v>147908.74909090908</v>
      </c>
      <c r="N2379" s="51">
        <v>177490.49890909091</v>
      </c>
      <c r="O2379" s="51">
        <v>177490.49890909091</v>
      </c>
      <c r="P2379" s="51">
        <v>177490.49890909091</v>
      </c>
      <c r="Q2379" s="51">
        <v>177490.49890909091</v>
      </c>
      <c r="R2379" s="51">
        <v>177490.49890909091</v>
      </c>
      <c r="S2379" s="51">
        <v>177490.49890909091</v>
      </c>
      <c r="T2379" s="51">
        <v>177490.49890909091</v>
      </c>
    </row>
    <row r="2380" spans="1:20" s="10" customFormat="1" ht="65.099999999999994" customHeight="1" x14ac:dyDescent="0.3">
      <c r="A2380" s="13">
        <v>2325</v>
      </c>
      <c r="B2380" s="376"/>
      <c r="C2380" s="55" t="s">
        <v>1179</v>
      </c>
      <c r="D2380" s="56" t="s">
        <v>1180</v>
      </c>
      <c r="E2380" s="54" t="s">
        <v>44</v>
      </c>
      <c r="F2380" s="53" t="s">
        <v>1184</v>
      </c>
      <c r="G2380" s="376"/>
      <c r="H2380" s="55" t="s">
        <v>1131</v>
      </c>
      <c r="I2380" s="54" t="s">
        <v>44</v>
      </c>
      <c r="J2380" s="389"/>
      <c r="K2380" s="53"/>
      <c r="L2380" s="51">
        <v>189573.18545454546</v>
      </c>
      <c r="M2380" s="51">
        <v>189573.18545454546</v>
      </c>
      <c r="N2380" s="51">
        <v>227487.82254545455</v>
      </c>
      <c r="O2380" s="51">
        <v>227487.82254545455</v>
      </c>
      <c r="P2380" s="51">
        <v>227487.82254545455</v>
      </c>
      <c r="Q2380" s="51">
        <v>227487.82254545455</v>
      </c>
      <c r="R2380" s="51">
        <v>227487.82254545455</v>
      </c>
      <c r="S2380" s="51">
        <v>227487.82254545455</v>
      </c>
      <c r="T2380" s="51">
        <v>227487.82254545455</v>
      </c>
    </row>
    <row r="2381" spans="1:20" s="10" customFormat="1" ht="65.099999999999994" customHeight="1" x14ac:dyDescent="0.3">
      <c r="A2381" s="13">
        <v>2326</v>
      </c>
      <c r="B2381" s="376"/>
      <c r="C2381" s="55" t="s">
        <v>1185</v>
      </c>
      <c r="D2381" s="56" t="s">
        <v>1152</v>
      </c>
      <c r="E2381" s="55"/>
      <c r="F2381" s="53" t="s">
        <v>1186</v>
      </c>
      <c r="G2381" s="52" t="s">
        <v>1187</v>
      </c>
      <c r="H2381" s="55" t="s">
        <v>1188</v>
      </c>
      <c r="I2381" s="54" t="s">
        <v>44</v>
      </c>
      <c r="J2381" s="389"/>
      <c r="K2381" s="53"/>
      <c r="L2381" s="51">
        <v>5330718.1818181816</v>
      </c>
      <c r="M2381" s="51">
        <v>5330718.1818181816</v>
      </c>
      <c r="N2381" s="51">
        <v>6396861.8181818174</v>
      </c>
      <c r="O2381" s="51">
        <v>6396861.8181818174</v>
      </c>
      <c r="P2381" s="51">
        <v>6396861.8181818174</v>
      </c>
      <c r="Q2381" s="51">
        <v>6396861.8181818174</v>
      </c>
      <c r="R2381" s="51">
        <v>6396861.8181818174</v>
      </c>
      <c r="S2381" s="51">
        <v>6396861.8181818174</v>
      </c>
      <c r="T2381" s="51">
        <v>6396861.8181818174</v>
      </c>
    </row>
    <row r="2382" spans="1:20" s="10" customFormat="1" ht="65.099999999999994" customHeight="1" x14ac:dyDescent="0.3">
      <c r="A2382" s="13">
        <v>2327</v>
      </c>
      <c r="B2382" s="376"/>
      <c r="C2382" s="55" t="s">
        <v>1185</v>
      </c>
      <c r="D2382" s="56" t="s">
        <v>1152</v>
      </c>
      <c r="E2382" s="55"/>
      <c r="F2382" s="65" t="s">
        <v>44</v>
      </c>
      <c r="G2382" s="57" t="s">
        <v>44</v>
      </c>
      <c r="H2382" s="55" t="s">
        <v>1188</v>
      </c>
      <c r="I2382" s="54" t="s">
        <v>44</v>
      </c>
      <c r="J2382" s="389"/>
      <c r="K2382" s="53"/>
      <c r="L2382" s="51">
        <v>6618218.1818181816</v>
      </c>
      <c r="M2382" s="51">
        <v>6618218.1818181816</v>
      </c>
      <c r="N2382" s="51">
        <v>7941861.8181818174</v>
      </c>
      <c r="O2382" s="51">
        <v>7941861.8181818174</v>
      </c>
      <c r="P2382" s="51">
        <v>7941861.8181818174</v>
      </c>
      <c r="Q2382" s="51">
        <v>7941861.8181818174</v>
      </c>
      <c r="R2382" s="51">
        <v>7941861.8181818174</v>
      </c>
      <c r="S2382" s="51">
        <v>7941861.8181818174</v>
      </c>
      <c r="T2382" s="51">
        <v>7941861.8181818174</v>
      </c>
    </row>
    <row r="2383" spans="1:20" s="10" customFormat="1" ht="65.099999999999994" customHeight="1" x14ac:dyDescent="0.3">
      <c r="A2383" s="13">
        <v>2328</v>
      </c>
      <c r="B2383" s="376"/>
      <c r="C2383" s="55" t="s">
        <v>1189</v>
      </c>
      <c r="D2383" s="56" t="s">
        <v>1180</v>
      </c>
      <c r="E2383" s="55" t="s">
        <v>1190</v>
      </c>
      <c r="F2383" s="53" t="s">
        <v>1191</v>
      </c>
      <c r="G2383" s="376" t="s">
        <v>2534</v>
      </c>
      <c r="H2383" s="55" t="s">
        <v>1131</v>
      </c>
      <c r="I2383" s="54" t="s">
        <v>44</v>
      </c>
      <c r="J2383" s="389"/>
      <c r="K2383" s="53"/>
      <c r="L2383" s="51">
        <v>5312215.6363636358</v>
      </c>
      <c r="M2383" s="51">
        <v>5312215.6363636358</v>
      </c>
      <c r="N2383" s="51">
        <v>6374658.7636363627</v>
      </c>
      <c r="O2383" s="51">
        <v>6374658.7636363627</v>
      </c>
      <c r="P2383" s="51">
        <v>6374658.7636363627</v>
      </c>
      <c r="Q2383" s="51">
        <v>6374658.7636363627</v>
      </c>
      <c r="R2383" s="51">
        <v>6374658.7636363627</v>
      </c>
      <c r="S2383" s="51">
        <v>6374658.7636363627</v>
      </c>
      <c r="T2383" s="51">
        <v>6374658.7636363627</v>
      </c>
    </row>
    <row r="2384" spans="1:20" s="10" customFormat="1" ht="65.099999999999994" customHeight="1" x14ac:dyDescent="0.3">
      <c r="A2384" s="13">
        <v>2329</v>
      </c>
      <c r="B2384" s="376"/>
      <c r="C2384" s="55" t="s">
        <v>1189</v>
      </c>
      <c r="D2384" s="56" t="s">
        <v>1180</v>
      </c>
      <c r="E2384" s="55" t="s">
        <v>1190</v>
      </c>
      <c r="F2384" s="53" t="s">
        <v>1192</v>
      </c>
      <c r="G2384" s="376"/>
      <c r="H2384" s="55" t="s">
        <v>1131</v>
      </c>
      <c r="I2384" s="54" t="s">
        <v>44</v>
      </c>
      <c r="J2384" s="389"/>
      <c r="K2384" s="53"/>
      <c r="L2384" s="51">
        <v>4270604.7272727266</v>
      </c>
      <c r="M2384" s="51">
        <v>4270604.7272727266</v>
      </c>
      <c r="N2384" s="51">
        <v>5124725.6727272719</v>
      </c>
      <c r="O2384" s="51">
        <v>5124725.6727272719</v>
      </c>
      <c r="P2384" s="51">
        <v>5124725.6727272719</v>
      </c>
      <c r="Q2384" s="51">
        <v>5124725.6727272719</v>
      </c>
      <c r="R2384" s="51">
        <v>5124725.6727272719</v>
      </c>
      <c r="S2384" s="51">
        <v>5124725.6727272719</v>
      </c>
      <c r="T2384" s="51">
        <v>5124725.6727272719</v>
      </c>
    </row>
    <row r="2385" spans="1:20" s="10" customFormat="1" ht="106.5" customHeight="1" x14ac:dyDescent="0.3">
      <c r="A2385" s="13">
        <v>2330</v>
      </c>
      <c r="B2385" s="376"/>
      <c r="C2385" s="55" t="s">
        <v>1193</v>
      </c>
      <c r="D2385" s="56" t="s">
        <v>1194</v>
      </c>
      <c r="E2385" s="55" t="s">
        <v>1195</v>
      </c>
      <c r="F2385" s="53" t="s">
        <v>1196</v>
      </c>
      <c r="G2385" s="376"/>
      <c r="H2385" s="55" t="s">
        <v>1131</v>
      </c>
      <c r="I2385" s="54" t="s">
        <v>44</v>
      </c>
      <c r="J2385" s="389"/>
      <c r="K2385" s="53" t="s">
        <v>1197</v>
      </c>
      <c r="L2385" s="51">
        <v>39000</v>
      </c>
      <c r="M2385" s="51">
        <v>39000</v>
      </c>
      <c r="N2385" s="51">
        <v>41000</v>
      </c>
      <c r="O2385" s="51">
        <v>41000</v>
      </c>
      <c r="P2385" s="51">
        <v>41000</v>
      </c>
      <c r="Q2385" s="51">
        <v>41000</v>
      </c>
      <c r="R2385" s="51">
        <v>41000</v>
      </c>
      <c r="S2385" s="51">
        <v>41000</v>
      </c>
      <c r="T2385" s="51">
        <v>41000</v>
      </c>
    </row>
    <row r="2386" spans="1:20" s="10" customFormat="1" ht="162.75" customHeight="1" x14ac:dyDescent="0.3">
      <c r="A2386" s="13">
        <v>2331</v>
      </c>
      <c r="B2386" s="376"/>
      <c r="C2386" s="55" t="s">
        <v>1859</v>
      </c>
      <c r="D2386" s="56" t="s">
        <v>1161</v>
      </c>
      <c r="E2386" s="55"/>
      <c r="F2386" s="53" t="s">
        <v>1860</v>
      </c>
      <c r="G2386" s="52" t="s">
        <v>1993</v>
      </c>
      <c r="H2386" s="55" t="s">
        <v>1131</v>
      </c>
      <c r="I2386" s="54"/>
      <c r="J2386" s="56" t="s">
        <v>1861</v>
      </c>
      <c r="K2386" s="388" t="s">
        <v>2228</v>
      </c>
      <c r="L2386" s="51">
        <v>2545455</v>
      </c>
      <c r="M2386" s="51">
        <v>2545455</v>
      </c>
      <c r="N2386" s="51"/>
      <c r="O2386" s="51"/>
      <c r="P2386" s="51"/>
      <c r="Q2386" s="51"/>
      <c r="R2386" s="51"/>
      <c r="S2386" s="51"/>
      <c r="T2386" s="51"/>
    </row>
    <row r="2387" spans="1:20" s="10" customFormat="1" ht="162.75" customHeight="1" x14ac:dyDescent="0.3">
      <c r="A2387" s="13">
        <v>2332</v>
      </c>
      <c r="B2387" s="376"/>
      <c r="C2387" s="55" t="s">
        <v>2224</v>
      </c>
      <c r="D2387" s="56" t="s">
        <v>1161</v>
      </c>
      <c r="E2387" s="55" t="s">
        <v>2226</v>
      </c>
      <c r="F2387" s="53" t="s">
        <v>2225</v>
      </c>
      <c r="G2387" s="52" t="s">
        <v>2227</v>
      </c>
      <c r="H2387" s="55" t="s">
        <v>1131</v>
      </c>
      <c r="I2387" s="54"/>
      <c r="J2387" s="56" t="s">
        <v>1861</v>
      </c>
      <c r="K2387" s="388"/>
      <c r="L2387" s="51">
        <v>3863640</v>
      </c>
      <c r="M2387" s="51">
        <v>3863640</v>
      </c>
      <c r="N2387" s="51"/>
      <c r="O2387" s="51"/>
      <c r="P2387" s="51"/>
      <c r="Q2387" s="51"/>
      <c r="R2387" s="51"/>
      <c r="S2387" s="51"/>
      <c r="T2387" s="51"/>
    </row>
    <row r="2388" spans="1:20" s="10" customFormat="1" ht="162.75" customHeight="1" x14ac:dyDescent="0.3">
      <c r="A2388" s="13">
        <v>2333</v>
      </c>
      <c r="B2388" s="376"/>
      <c r="C2388" s="55" t="s">
        <v>1991</v>
      </c>
      <c r="D2388" s="56" t="s">
        <v>1161</v>
      </c>
      <c r="E2388" s="55"/>
      <c r="F2388" s="53" t="s">
        <v>1992</v>
      </c>
      <c r="G2388" s="52" t="s">
        <v>1993</v>
      </c>
      <c r="H2388" s="55" t="s">
        <v>1131</v>
      </c>
      <c r="I2388" s="54"/>
      <c r="J2388" s="56" t="s">
        <v>1861</v>
      </c>
      <c r="K2388" s="388"/>
      <c r="L2388" s="51">
        <v>6245455</v>
      </c>
      <c r="M2388" s="51">
        <v>6245455</v>
      </c>
      <c r="N2388" s="51"/>
      <c r="O2388" s="51"/>
      <c r="P2388" s="51"/>
      <c r="Q2388" s="51"/>
      <c r="R2388" s="51"/>
      <c r="S2388" s="51"/>
      <c r="T2388" s="51"/>
    </row>
    <row r="2389" spans="1:20" s="10" customFormat="1" ht="162.75" customHeight="1" x14ac:dyDescent="0.3">
      <c r="A2389" s="13">
        <v>2334</v>
      </c>
      <c r="B2389" s="376"/>
      <c r="C2389" s="55" t="s">
        <v>2003</v>
      </c>
      <c r="D2389" s="56" t="s">
        <v>37</v>
      </c>
      <c r="E2389" s="55" t="s">
        <v>2004</v>
      </c>
      <c r="F2389" s="53" t="s">
        <v>1453</v>
      </c>
      <c r="G2389" s="52" t="s">
        <v>2005</v>
      </c>
      <c r="H2389" s="55" t="s">
        <v>2006</v>
      </c>
      <c r="I2389" s="54"/>
      <c r="J2389" s="56" t="s">
        <v>2528</v>
      </c>
      <c r="K2389" s="53"/>
      <c r="L2389" s="51">
        <v>1650000</v>
      </c>
      <c r="M2389" s="51">
        <v>1650000</v>
      </c>
      <c r="N2389" s="51"/>
      <c r="O2389" s="51"/>
      <c r="P2389" s="51"/>
      <c r="Q2389" s="51"/>
      <c r="R2389" s="51"/>
      <c r="S2389" s="51"/>
      <c r="T2389" s="51"/>
    </row>
    <row r="2390" spans="1:20" s="41" customFormat="1" ht="104.25" customHeight="1" x14ac:dyDescent="0.3">
      <c r="A2390" s="13">
        <v>2335</v>
      </c>
      <c r="B2390" s="376"/>
      <c r="C2390" s="66" t="s">
        <v>110</v>
      </c>
      <c r="D2390" s="58" t="s">
        <v>51</v>
      </c>
      <c r="E2390" s="66"/>
      <c r="F2390" s="68"/>
      <c r="G2390" s="431" t="s">
        <v>114</v>
      </c>
      <c r="H2390" s="432" t="s">
        <v>115</v>
      </c>
      <c r="I2390" s="432"/>
      <c r="J2390" s="433" t="s">
        <v>1269</v>
      </c>
      <c r="K2390" s="434"/>
      <c r="L2390" s="5"/>
      <c r="M2390" s="5"/>
      <c r="N2390" s="51">
        <v>54545.454545454544</v>
      </c>
      <c r="O2390" s="5"/>
      <c r="P2390" s="5"/>
      <c r="Q2390" s="5"/>
      <c r="R2390" s="5"/>
      <c r="S2390" s="5"/>
      <c r="T2390" s="5"/>
    </row>
    <row r="2391" spans="1:20" s="41" customFormat="1" ht="104.25" customHeight="1" x14ac:dyDescent="0.3">
      <c r="A2391" s="13">
        <v>2336</v>
      </c>
      <c r="B2391" s="376"/>
      <c r="C2391" s="66" t="s">
        <v>111</v>
      </c>
      <c r="D2391" s="58" t="s">
        <v>51</v>
      </c>
      <c r="E2391" s="66"/>
      <c r="F2391" s="68"/>
      <c r="G2391" s="431"/>
      <c r="H2391" s="432"/>
      <c r="I2391" s="432"/>
      <c r="J2391" s="433"/>
      <c r="K2391" s="434"/>
      <c r="L2391" s="5"/>
      <c r="M2391" s="5"/>
      <c r="N2391" s="51">
        <v>68181.818181818177</v>
      </c>
      <c r="O2391" s="5"/>
      <c r="P2391" s="5"/>
      <c r="Q2391" s="5"/>
      <c r="R2391" s="5"/>
      <c r="S2391" s="5"/>
      <c r="T2391" s="5"/>
    </row>
    <row r="2392" spans="1:20" s="41" customFormat="1" ht="65.099999999999994" customHeight="1" x14ac:dyDescent="0.3">
      <c r="A2392" s="13">
        <v>2337</v>
      </c>
      <c r="B2392" s="376"/>
      <c r="C2392" s="66" t="s">
        <v>110</v>
      </c>
      <c r="D2392" s="58" t="s">
        <v>51</v>
      </c>
      <c r="E2392" s="66"/>
      <c r="F2392" s="68"/>
      <c r="G2392" s="431" t="s">
        <v>1354</v>
      </c>
      <c r="H2392" s="432" t="s">
        <v>2548</v>
      </c>
      <c r="I2392" s="66"/>
      <c r="J2392" s="433" t="s">
        <v>1269</v>
      </c>
      <c r="K2392" s="68"/>
      <c r="L2392" s="5"/>
      <c r="M2392" s="5"/>
      <c r="N2392" s="5"/>
      <c r="O2392" s="51">
        <v>49999.999999999993</v>
      </c>
      <c r="P2392" s="5"/>
      <c r="Q2392" s="5"/>
      <c r="R2392" s="5"/>
      <c r="S2392" s="5"/>
      <c r="T2392" s="5"/>
    </row>
    <row r="2393" spans="1:20" s="41" customFormat="1" ht="65.099999999999994" customHeight="1" x14ac:dyDescent="0.3">
      <c r="A2393" s="13">
        <v>2338</v>
      </c>
      <c r="B2393" s="376"/>
      <c r="C2393" s="66" t="s">
        <v>111</v>
      </c>
      <c r="D2393" s="58" t="s">
        <v>51</v>
      </c>
      <c r="E2393" s="66"/>
      <c r="F2393" s="68"/>
      <c r="G2393" s="431"/>
      <c r="H2393" s="432"/>
      <c r="I2393" s="66"/>
      <c r="J2393" s="433"/>
      <c r="K2393" s="68"/>
      <c r="L2393" s="5"/>
      <c r="M2393" s="5"/>
      <c r="N2393" s="5"/>
      <c r="O2393" s="51">
        <v>68181.818181818177</v>
      </c>
      <c r="P2393" s="5"/>
      <c r="Q2393" s="5"/>
      <c r="R2393" s="5"/>
      <c r="S2393" s="5"/>
      <c r="T2393" s="5"/>
    </row>
    <row r="2394" spans="1:20" s="41" customFormat="1" ht="65.099999999999994" customHeight="1" x14ac:dyDescent="0.3">
      <c r="A2394" s="13">
        <v>2339</v>
      </c>
      <c r="B2394" s="376"/>
      <c r="C2394" s="66" t="s">
        <v>112</v>
      </c>
      <c r="D2394" s="58" t="s">
        <v>51</v>
      </c>
      <c r="E2394" s="66"/>
      <c r="F2394" s="68"/>
      <c r="G2394" s="431"/>
      <c r="H2394" s="432"/>
      <c r="I2394" s="66"/>
      <c r="J2394" s="433"/>
      <c r="K2394" s="68"/>
      <c r="L2394" s="5"/>
      <c r="M2394" s="5"/>
      <c r="N2394" s="5"/>
      <c r="O2394" s="51">
        <v>77272.727272727265</v>
      </c>
      <c r="P2394" s="5"/>
      <c r="Q2394" s="5"/>
      <c r="R2394" s="5"/>
      <c r="S2394" s="5"/>
      <c r="T2394" s="5"/>
    </row>
    <row r="2395" spans="1:20" s="41" customFormat="1" ht="65.099999999999994" customHeight="1" x14ac:dyDescent="0.3">
      <c r="A2395" s="13">
        <v>2340</v>
      </c>
      <c r="B2395" s="376"/>
      <c r="C2395" s="66" t="s">
        <v>110</v>
      </c>
      <c r="D2395" s="58" t="s">
        <v>51</v>
      </c>
      <c r="E2395" s="66"/>
      <c r="F2395" s="68"/>
      <c r="G2395" s="431" t="s">
        <v>113</v>
      </c>
      <c r="H2395" s="439" t="s">
        <v>1394</v>
      </c>
      <c r="I2395" s="66"/>
      <c r="J2395" s="433" t="s">
        <v>1269</v>
      </c>
      <c r="K2395" s="68"/>
      <c r="L2395" s="5"/>
      <c r="M2395" s="5"/>
      <c r="N2395" s="5"/>
      <c r="O2395" s="5"/>
      <c r="P2395" s="5"/>
      <c r="Q2395" s="51">
        <v>45454.545454545449</v>
      </c>
      <c r="R2395" s="5"/>
      <c r="S2395" s="5"/>
      <c r="T2395" s="5"/>
    </row>
    <row r="2396" spans="1:20" s="41" customFormat="1" ht="65.099999999999994" customHeight="1" x14ac:dyDescent="0.3">
      <c r="A2396" s="13">
        <v>2341</v>
      </c>
      <c r="B2396" s="376"/>
      <c r="C2396" s="66" t="s">
        <v>111</v>
      </c>
      <c r="D2396" s="58" t="s">
        <v>51</v>
      </c>
      <c r="E2396" s="66"/>
      <c r="F2396" s="68"/>
      <c r="G2396" s="431"/>
      <c r="H2396" s="432"/>
      <c r="I2396" s="66"/>
      <c r="J2396" s="433"/>
      <c r="K2396" s="68"/>
      <c r="L2396" s="5"/>
      <c r="M2396" s="5"/>
      <c r="N2396" s="5"/>
      <c r="O2396" s="5"/>
      <c r="P2396" s="5"/>
      <c r="Q2396" s="51">
        <v>49999.999999999993</v>
      </c>
      <c r="R2396" s="5"/>
      <c r="S2396" s="5"/>
      <c r="T2396" s="5"/>
    </row>
    <row r="2397" spans="1:20" s="41" customFormat="1" ht="65.099999999999994" customHeight="1" x14ac:dyDescent="0.3">
      <c r="A2397" s="13">
        <v>2342</v>
      </c>
      <c r="B2397" s="376"/>
      <c r="C2397" s="66" t="s">
        <v>112</v>
      </c>
      <c r="D2397" s="58" t="s">
        <v>51</v>
      </c>
      <c r="E2397" s="66"/>
      <c r="F2397" s="68"/>
      <c r="G2397" s="431"/>
      <c r="H2397" s="432"/>
      <c r="I2397" s="66"/>
      <c r="J2397" s="433"/>
      <c r="K2397" s="68"/>
      <c r="L2397" s="5"/>
      <c r="M2397" s="5"/>
      <c r="N2397" s="5"/>
      <c r="O2397" s="5"/>
      <c r="P2397" s="5"/>
      <c r="Q2397" s="51">
        <v>54545.454545454544</v>
      </c>
      <c r="R2397" s="5"/>
      <c r="S2397" s="5"/>
      <c r="T2397" s="5"/>
    </row>
    <row r="2398" spans="1:20" s="32" customFormat="1" ht="157.5" customHeight="1" x14ac:dyDescent="0.3">
      <c r="A2398" s="13">
        <v>2343</v>
      </c>
      <c r="B2398" s="376"/>
      <c r="C2398" s="55" t="s">
        <v>53</v>
      </c>
      <c r="D2398" s="56" t="s">
        <v>51</v>
      </c>
      <c r="E2398" s="66"/>
      <c r="F2398" s="53"/>
      <c r="G2398" s="23" t="s">
        <v>54</v>
      </c>
      <c r="H2398" s="67" t="s">
        <v>55</v>
      </c>
      <c r="I2398" s="55"/>
      <c r="J2398" s="24" t="s">
        <v>2543</v>
      </c>
      <c r="K2398" s="68"/>
      <c r="L2398" s="51">
        <v>27272.727272727272</v>
      </c>
      <c r="M2398" s="51">
        <v>27272.727272727272</v>
      </c>
      <c r="N2398" s="51"/>
      <c r="O2398" s="51"/>
      <c r="P2398" s="51"/>
      <c r="Q2398" s="51"/>
      <c r="R2398" s="51"/>
      <c r="S2398" s="51"/>
      <c r="T2398" s="51"/>
    </row>
    <row r="2399" spans="1:20" s="32" customFormat="1" ht="124.5" customHeight="1" x14ac:dyDescent="0.3">
      <c r="A2399" s="13">
        <v>2344</v>
      </c>
      <c r="B2399" s="376"/>
      <c r="C2399" s="55" t="s">
        <v>53</v>
      </c>
      <c r="D2399" s="56" t="s">
        <v>51</v>
      </c>
      <c r="E2399" s="66"/>
      <c r="F2399" s="53"/>
      <c r="G2399" s="23" t="s">
        <v>2132</v>
      </c>
      <c r="H2399" s="67" t="s">
        <v>55</v>
      </c>
      <c r="I2399" s="55"/>
      <c r="J2399" s="24" t="s">
        <v>2539</v>
      </c>
      <c r="K2399" s="68"/>
      <c r="L2399" s="51"/>
      <c r="M2399" s="51"/>
      <c r="N2399" s="51"/>
      <c r="O2399" s="51"/>
      <c r="P2399" s="51"/>
      <c r="Q2399" s="51">
        <v>54545.454545454544</v>
      </c>
      <c r="R2399" s="51"/>
      <c r="S2399" s="51"/>
      <c r="T2399" s="51"/>
    </row>
    <row r="2400" spans="1:20" s="32" customFormat="1" ht="166.5" customHeight="1" x14ac:dyDescent="0.3">
      <c r="A2400" s="13">
        <v>2345</v>
      </c>
      <c r="B2400" s="376"/>
      <c r="C2400" s="55" t="s">
        <v>53</v>
      </c>
      <c r="D2400" s="56" t="s">
        <v>51</v>
      </c>
      <c r="E2400" s="66"/>
      <c r="F2400" s="53"/>
      <c r="G2400" s="23" t="s">
        <v>2538</v>
      </c>
      <c r="H2400" s="67"/>
      <c r="I2400" s="55"/>
      <c r="J2400" s="24" t="s">
        <v>2540</v>
      </c>
      <c r="K2400" s="68"/>
      <c r="L2400" s="51"/>
      <c r="M2400" s="51"/>
      <c r="N2400" s="51"/>
      <c r="O2400" s="51">
        <v>45454.545454545449</v>
      </c>
      <c r="P2400" s="51"/>
      <c r="Q2400" s="51"/>
      <c r="R2400" s="51"/>
      <c r="S2400" s="51"/>
      <c r="T2400" s="51"/>
    </row>
    <row r="2401" spans="1:21" s="32" customFormat="1" ht="146.25" customHeight="1" x14ac:dyDescent="0.3">
      <c r="A2401" s="13">
        <v>2346</v>
      </c>
      <c r="B2401" s="376"/>
      <c r="C2401" s="55" t="s">
        <v>53</v>
      </c>
      <c r="D2401" s="56" t="s">
        <v>51</v>
      </c>
      <c r="E2401" s="66"/>
      <c r="F2401" s="53"/>
      <c r="G2401" s="23" t="s">
        <v>2541</v>
      </c>
      <c r="H2401" s="67"/>
      <c r="I2401" s="55"/>
      <c r="J2401" s="24" t="s">
        <v>2542</v>
      </c>
      <c r="K2401" s="68"/>
      <c r="L2401" s="51">
        <v>32000</v>
      </c>
      <c r="M2401" s="51">
        <v>32000</v>
      </c>
      <c r="N2401" s="51"/>
      <c r="O2401" s="51"/>
      <c r="P2401" s="51"/>
      <c r="Q2401" s="51"/>
      <c r="R2401" s="51"/>
      <c r="S2401" s="51"/>
      <c r="T2401" s="51"/>
    </row>
    <row r="2402" spans="1:21" s="32" customFormat="1" ht="146.25" customHeight="1" x14ac:dyDescent="0.3">
      <c r="A2402" s="13">
        <v>2347</v>
      </c>
      <c r="B2402" s="376"/>
      <c r="C2402" s="55" t="s">
        <v>2666</v>
      </c>
      <c r="D2402" s="56" t="s">
        <v>51</v>
      </c>
      <c r="E2402" s="66"/>
      <c r="F2402" s="53"/>
      <c r="G2402" s="23" t="s">
        <v>2667</v>
      </c>
      <c r="H2402" s="67"/>
      <c r="I2402" s="55"/>
      <c r="J2402" s="24" t="s">
        <v>2669</v>
      </c>
      <c r="K2402" s="68"/>
      <c r="L2402" s="51"/>
      <c r="M2402" s="51"/>
      <c r="N2402" s="51"/>
      <c r="O2402" s="51"/>
      <c r="P2402" s="51">
        <v>63636.363636363632</v>
      </c>
      <c r="Q2402" s="51"/>
      <c r="R2402" s="51"/>
      <c r="S2402" s="51"/>
      <c r="T2402" s="51"/>
    </row>
    <row r="2403" spans="1:21" s="25" customFormat="1" ht="146.25" customHeight="1" x14ac:dyDescent="0.3">
      <c r="A2403" s="13">
        <v>2348</v>
      </c>
      <c r="B2403" s="376"/>
      <c r="C2403" s="55" t="s">
        <v>2665</v>
      </c>
      <c r="D2403" s="56" t="s">
        <v>51</v>
      </c>
      <c r="E2403" s="66"/>
      <c r="F2403" s="53"/>
      <c r="G2403" s="23" t="s">
        <v>1884</v>
      </c>
      <c r="H2403" s="67"/>
      <c r="I2403" s="55"/>
      <c r="J2403" s="24" t="s">
        <v>2668</v>
      </c>
      <c r="K2403" s="68"/>
      <c r="L2403" s="51"/>
      <c r="M2403" s="51"/>
      <c r="N2403" s="51"/>
      <c r="O2403" s="51"/>
      <c r="P2403" s="51">
        <v>49999.999999999993</v>
      </c>
      <c r="Q2403" s="51"/>
      <c r="R2403" s="51"/>
      <c r="S2403" s="51"/>
      <c r="T2403" s="51"/>
    </row>
    <row r="2404" spans="1:21" s="32" customFormat="1" ht="146.25" customHeight="1" x14ac:dyDescent="0.3">
      <c r="A2404" s="13">
        <v>2349</v>
      </c>
      <c r="B2404" s="376"/>
      <c r="C2404" s="55" t="s">
        <v>2665</v>
      </c>
      <c r="D2404" s="56" t="s">
        <v>51</v>
      </c>
      <c r="E2404" s="66"/>
      <c r="F2404" s="53"/>
      <c r="G2404" s="23" t="s">
        <v>2828</v>
      </c>
      <c r="H2404" s="67"/>
      <c r="I2404" s="55"/>
      <c r="J2404" s="24" t="s">
        <v>2829</v>
      </c>
      <c r="K2404" s="68"/>
      <c r="L2404" s="51"/>
      <c r="M2404" s="51"/>
      <c r="N2404" s="51"/>
      <c r="O2404" s="51"/>
      <c r="P2404" s="51">
        <v>63636.363636363632</v>
      </c>
      <c r="Q2404" s="51"/>
      <c r="R2404" s="51"/>
      <c r="S2404" s="51"/>
      <c r="T2404" s="51"/>
    </row>
    <row r="2405" spans="1:21" s="32" customFormat="1" ht="146.25" customHeight="1" x14ac:dyDescent="0.3">
      <c r="A2405" s="13">
        <v>2350</v>
      </c>
      <c r="B2405" s="376"/>
      <c r="C2405" s="55" t="s">
        <v>2665</v>
      </c>
      <c r="D2405" s="56" t="s">
        <v>51</v>
      </c>
      <c r="E2405" s="66"/>
      <c r="F2405" s="53"/>
      <c r="G2405" s="23" t="s">
        <v>2830</v>
      </c>
      <c r="H2405" s="67"/>
      <c r="I2405" s="55"/>
      <c r="J2405" s="24" t="s">
        <v>2829</v>
      </c>
      <c r="K2405" s="68"/>
      <c r="L2405" s="51"/>
      <c r="M2405" s="51"/>
      <c r="N2405" s="51"/>
      <c r="O2405" s="51"/>
      <c r="P2405" s="51"/>
      <c r="Q2405" s="51"/>
      <c r="R2405" s="51"/>
      <c r="S2405" s="51"/>
      <c r="T2405" s="51">
        <v>45454.545454545449</v>
      </c>
    </row>
    <row r="2406" spans="1:21" s="41" customFormat="1" ht="104.25" customHeight="1" x14ac:dyDescent="0.3">
      <c r="A2406" s="13">
        <v>2351</v>
      </c>
      <c r="B2406" s="376"/>
      <c r="C2406" s="66" t="s">
        <v>110</v>
      </c>
      <c r="D2406" s="58" t="s">
        <v>51</v>
      </c>
      <c r="E2406" s="66"/>
      <c r="F2406" s="68"/>
      <c r="G2406" s="431" t="s">
        <v>2856</v>
      </c>
      <c r="H2406" s="24" t="s">
        <v>2859</v>
      </c>
      <c r="I2406" s="66"/>
      <c r="J2406" s="24" t="s">
        <v>1269</v>
      </c>
      <c r="K2406" s="68"/>
      <c r="L2406" s="5"/>
      <c r="M2406" s="5"/>
      <c r="N2406" s="5"/>
      <c r="O2406" s="51"/>
      <c r="P2406" s="5">
        <v>70000</v>
      </c>
      <c r="Q2406" s="5"/>
      <c r="R2406" s="5"/>
      <c r="S2406" s="5"/>
      <c r="T2406" s="5"/>
    </row>
    <row r="2407" spans="1:21" s="41" customFormat="1" ht="79.5" customHeight="1" x14ac:dyDescent="0.3">
      <c r="A2407" s="13">
        <v>2352</v>
      </c>
      <c r="B2407" s="376"/>
      <c r="C2407" s="66" t="s">
        <v>110</v>
      </c>
      <c r="D2407" s="58" t="s">
        <v>51</v>
      </c>
      <c r="E2407" s="66"/>
      <c r="F2407" s="68"/>
      <c r="G2407" s="431"/>
      <c r="H2407" s="438" t="s">
        <v>2860</v>
      </c>
      <c r="I2407" s="66"/>
      <c r="J2407" s="433" t="s">
        <v>1269</v>
      </c>
      <c r="K2407" s="68"/>
      <c r="L2407" s="5"/>
      <c r="M2407" s="5"/>
      <c r="N2407" s="5"/>
      <c r="O2407" s="51"/>
      <c r="P2407" s="5">
        <v>70000</v>
      </c>
      <c r="Q2407" s="5"/>
      <c r="R2407" s="5"/>
      <c r="S2407" s="5"/>
      <c r="T2407" s="5"/>
    </row>
    <row r="2408" spans="1:21" s="41" customFormat="1" ht="79.5" customHeight="1" x14ac:dyDescent="0.3">
      <c r="A2408" s="13">
        <v>2353</v>
      </c>
      <c r="B2408" s="376"/>
      <c r="C2408" s="66" t="s">
        <v>111</v>
      </c>
      <c r="D2408" s="58" t="s">
        <v>51</v>
      </c>
      <c r="E2408" s="66"/>
      <c r="F2408" s="68"/>
      <c r="G2408" s="431"/>
      <c r="H2408" s="438"/>
      <c r="I2408" s="66"/>
      <c r="J2408" s="433"/>
      <c r="K2408" s="68"/>
      <c r="L2408" s="5"/>
      <c r="M2408" s="5"/>
      <c r="N2408" s="5"/>
      <c r="O2408" s="51"/>
      <c r="P2408" s="5">
        <v>78181.818181818177</v>
      </c>
      <c r="Q2408" s="5"/>
      <c r="R2408" s="5"/>
      <c r="S2408" s="5"/>
      <c r="T2408" s="5"/>
    </row>
    <row r="2409" spans="1:21" s="41" customFormat="1" ht="79.5" customHeight="1" x14ac:dyDescent="0.3">
      <c r="A2409" s="13">
        <v>2354</v>
      </c>
      <c r="B2409" s="376"/>
      <c r="C2409" s="66" t="s">
        <v>112</v>
      </c>
      <c r="D2409" s="58" t="s">
        <v>51</v>
      </c>
      <c r="E2409" s="66"/>
      <c r="F2409" s="68"/>
      <c r="G2409" s="431"/>
      <c r="H2409" s="438"/>
      <c r="I2409" s="66"/>
      <c r="J2409" s="433"/>
      <c r="K2409" s="68"/>
      <c r="L2409" s="5"/>
      <c r="M2409" s="5"/>
      <c r="N2409" s="5"/>
      <c r="O2409" s="51"/>
      <c r="P2409" s="5">
        <v>80909.090909090897</v>
      </c>
      <c r="Q2409" s="5"/>
      <c r="R2409" s="5"/>
      <c r="S2409" s="5"/>
      <c r="T2409" s="5"/>
    </row>
    <row r="2410" spans="1:21" s="41" customFormat="1" ht="79.5" customHeight="1" x14ac:dyDescent="0.3">
      <c r="A2410" s="13">
        <v>2355</v>
      </c>
      <c r="B2410" s="376"/>
      <c r="C2410" s="66" t="s">
        <v>110</v>
      </c>
      <c r="D2410" s="58" t="s">
        <v>51</v>
      </c>
      <c r="E2410" s="66"/>
      <c r="F2410" s="68"/>
      <c r="G2410" s="431" t="s">
        <v>2857</v>
      </c>
      <c r="H2410" s="438" t="s">
        <v>2858</v>
      </c>
      <c r="I2410" s="66"/>
      <c r="J2410" s="433" t="s">
        <v>1269</v>
      </c>
      <c r="K2410" s="68"/>
      <c r="L2410" s="5"/>
      <c r="M2410" s="5"/>
      <c r="N2410" s="5"/>
      <c r="O2410" s="51"/>
      <c r="P2410" s="5">
        <v>63636.363636363632</v>
      </c>
      <c r="Q2410" s="5"/>
      <c r="R2410" s="5"/>
      <c r="S2410" s="5"/>
      <c r="T2410" s="5"/>
    </row>
    <row r="2411" spans="1:21" s="41" customFormat="1" ht="79.5" customHeight="1" x14ac:dyDescent="0.3">
      <c r="A2411" s="13">
        <v>2356</v>
      </c>
      <c r="B2411" s="376"/>
      <c r="C2411" s="66" t="s">
        <v>111</v>
      </c>
      <c r="D2411" s="58" t="s">
        <v>51</v>
      </c>
      <c r="E2411" s="66"/>
      <c r="F2411" s="68"/>
      <c r="G2411" s="431"/>
      <c r="H2411" s="438"/>
      <c r="I2411" s="66"/>
      <c r="J2411" s="433"/>
      <c r="K2411" s="68"/>
      <c r="L2411" s="5"/>
      <c r="M2411" s="5"/>
      <c r="N2411" s="5"/>
      <c r="O2411" s="51"/>
      <c r="P2411" s="5">
        <v>81818.181818181809</v>
      </c>
      <c r="Q2411" s="5"/>
      <c r="R2411" s="5"/>
      <c r="S2411" s="5"/>
      <c r="T2411" s="5"/>
    </row>
    <row r="2412" spans="1:21" s="41" customFormat="1" ht="79.5" customHeight="1" x14ac:dyDescent="0.3">
      <c r="A2412" s="13">
        <v>2357</v>
      </c>
      <c r="B2412" s="376"/>
      <c r="C2412" s="66" t="s">
        <v>112</v>
      </c>
      <c r="D2412" s="58" t="s">
        <v>51</v>
      </c>
      <c r="E2412" s="66"/>
      <c r="F2412" s="68"/>
      <c r="G2412" s="431"/>
      <c r="H2412" s="438"/>
      <c r="I2412" s="66"/>
      <c r="J2412" s="433"/>
      <c r="K2412" s="68"/>
      <c r="L2412" s="5"/>
      <c r="M2412" s="5"/>
      <c r="N2412" s="5"/>
      <c r="O2412" s="51"/>
      <c r="P2412" s="5">
        <v>95454.545454545441</v>
      </c>
      <c r="Q2412" s="5"/>
      <c r="R2412" s="5"/>
      <c r="S2412" s="5"/>
      <c r="T2412" s="5"/>
    </row>
    <row r="2413" spans="1:21" s="79" customFormat="1" ht="65.099999999999994" customHeight="1" x14ac:dyDescent="0.3">
      <c r="A2413" s="70">
        <v>2358</v>
      </c>
      <c r="B2413" s="376"/>
      <c r="C2413" s="71" t="s">
        <v>1226</v>
      </c>
      <c r="D2413" s="72" t="s">
        <v>352</v>
      </c>
      <c r="E2413" s="73"/>
      <c r="F2413" s="74" t="s">
        <v>1232</v>
      </c>
      <c r="G2413" s="75"/>
      <c r="H2413" s="76" t="s">
        <v>17</v>
      </c>
      <c r="I2413" s="73"/>
      <c r="J2413" s="77"/>
      <c r="K2413" s="412" t="s">
        <v>2519</v>
      </c>
      <c r="L2413" s="78">
        <f>(18040*8+17900*7+18040*7+18300*7+18530*2)/31</f>
        <v>18098.709677419356</v>
      </c>
      <c r="M2413" s="78">
        <f t="shared" ref="M2413:T2413" si="0">(18040*8+17900*7+18040*7+18300*7+18530*2)/31</f>
        <v>18098.709677419356</v>
      </c>
      <c r="N2413" s="78">
        <f t="shared" si="0"/>
        <v>18098.709677419356</v>
      </c>
      <c r="O2413" s="78">
        <f t="shared" si="0"/>
        <v>18098.709677419356</v>
      </c>
      <c r="P2413" s="78">
        <f t="shared" si="0"/>
        <v>18098.709677419356</v>
      </c>
      <c r="Q2413" s="78">
        <f t="shared" si="0"/>
        <v>18098.709677419356</v>
      </c>
      <c r="R2413" s="78">
        <f t="shared" si="0"/>
        <v>18098.709677419356</v>
      </c>
      <c r="S2413" s="78">
        <f t="shared" si="0"/>
        <v>18098.709677419356</v>
      </c>
      <c r="T2413" s="78">
        <f t="shared" si="0"/>
        <v>18098.709677419356</v>
      </c>
      <c r="U2413" s="79">
        <v>18267.878787878788</v>
      </c>
    </row>
    <row r="2414" spans="1:21" s="79" customFormat="1" ht="65.099999999999994" customHeight="1" x14ac:dyDescent="0.3">
      <c r="A2414" s="70">
        <v>2359</v>
      </c>
      <c r="B2414" s="376"/>
      <c r="C2414" s="71" t="s">
        <v>1227</v>
      </c>
      <c r="D2414" s="72" t="s">
        <v>352</v>
      </c>
      <c r="E2414" s="73"/>
      <c r="F2414" s="74" t="s">
        <v>1233</v>
      </c>
      <c r="G2414" s="75"/>
      <c r="H2414" s="80" t="s">
        <v>44</v>
      </c>
      <c r="I2414" s="73"/>
      <c r="J2414" s="77"/>
      <c r="K2414" s="412"/>
      <c r="L2414" s="78">
        <f>(18790*8+18590*7+18730*7+18640*7+18690*2)/31</f>
        <v>18690.967741935485</v>
      </c>
      <c r="M2414" s="78">
        <f t="shared" ref="M2414:T2414" si="1">(18790*8+18590*7+18730*7+18640*7+18690*2)/31</f>
        <v>18690.967741935485</v>
      </c>
      <c r="N2414" s="78">
        <f t="shared" si="1"/>
        <v>18690.967741935485</v>
      </c>
      <c r="O2414" s="78">
        <f t="shared" si="1"/>
        <v>18690.967741935485</v>
      </c>
      <c r="P2414" s="78">
        <f t="shared" si="1"/>
        <v>18690.967741935485</v>
      </c>
      <c r="Q2414" s="78">
        <f t="shared" si="1"/>
        <v>18690.967741935485</v>
      </c>
      <c r="R2414" s="78">
        <f t="shared" si="1"/>
        <v>18690.967741935485</v>
      </c>
      <c r="S2414" s="78">
        <f t="shared" si="1"/>
        <v>18690.967741935485</v>
      </c>
      <c r="T2414" s="78">
        <f t="shared" si="1"/>
        <v>18690.967741935485</v>
      </c>
      <c r="U2414" s="79">
        <v>18282.121212121208</v>
      </c>
    </row>
    <row r="2415" spans="1:21" s="79" customFormat="1" ht="65.099999999999994" customHeight="1" x14ac:dyDescent="0.3">
      <c r="A2415" s="70">
        <v>2360</v>
      </c>
      <c r="B2415" s="376"/>
      <c r="C2415" s="71" t="s">
        <v>1227</v>
      </c>
      <c r="D2415" s="72" t="s">
        <v>352</v>
      </c>
      <c r="E2415" s="73"/>
      <c r="F2415" s="74" t="s">
        <v>1234</v>
      </c>
      <c r="G2415" s="75"/>
      <c r="H2415" s="80" t="s">
        <v>44</v>
      </c>
      <c r="I2415" s="73"/>
      <c r="J2415" s="77"/>
      <c r="K2415" s="412"/>
      <c r="L2415" s="78">
        <f>(19280*8+18930*7+19080*7+19000*7+19210*2)/31</f>
        <v>19088.064516129034</v>
      </c>
      <c r="M2415" s="78">
        <f t="shared" ref="M2415:T2415" si="2">(19280*8+18930*7+19080*7+19000*7+19210*2)/31</f>
        <v>19088.064516129034</v>
      </c>
      <c r="N2415" s="78">
        <f t="shared" si="2"/>
        <v>19088.064516129034</v>
      </c>
      <c r="O2415" s="78">
        <f t="shared" si="2"/>
        <v>19088.064516129034</v>
      </c>
      <c r="P2415" s="78">
        <f t="shared" si="2"/>
        <v>19088.064516129034</v>
      </c>
      <c r="Q2415" s="78">
        <f t="shared" si="2"/>
        <v>19088.064516129034</v>
      </c>
      <c r="R2415" s="78">
        <f t="shared" si="2"/>
        <v>19088.064516129034</v>
      </c>
      <c r="S2415" s="78">
        <f t="shared" si="2"/>
        <v>19088.064516129034</v>
      </c>
      <c r="T2415" s="78">
        <f t="shared" si="2"/>
        <v>19088.064516129034</v>
      </c>
      <c r="U2415" s="79">
        <v>18959.393939393936</v>
      </c>
    </row>
    <row r="2416" spans="1:21" s="79" customFormat="1" ht="65.099999999999994" customHeight="1" x14ac:dyDescent="0.3">
      <c r="A2416" s="70">
        <v>2361</v>
      </c>
      <c r="B2416" s="376"/>
      <c r="C2416" s="71" t="s">
        <v>1228</v>
      </c>
      <c r="D2416" s="72" t="s">
        <v>352</v>
      </c>
      <c r="E2416" s="73"/>
      <c r="F2416" s="74" t="s">
        <v>1235</v>
      </c>
      <c r="G2416" s="75"/>
      <c r="H2416" s="80" t="s">
        <v>44</v>
      </c>
      <c r="I2416" s="73"/>
      <c r="J2416" s="77"/>
      <c r="K2416" s="412"/>
      <c r="L2416" s="78">
        <f>(17590*8+17400*7+17620*7+18050*7+18530*2)/31</f>
        <v>17718.387096774193</v>
      </c>
      <c r="M2416" s="78">
        <f t="shared" ref="M2416:T2416" si="3">(17590*8+17400*7+17620*7+18050*7+18530*2)/31</f>
        <v>17718.387096774193</v>
      </c>
      <c r="N2416" s="78">
        <f t="shared" si="3"/>
        <v>17718.387096774193</v>
      </c>
      <c r="O2416" s="78">
        <f t="shared" si="3"/>
        <v>17718.387096774193</v>
      </c>
      <c r="P2416" s="78">
        <f t="shared" si="3"/>
        <v>17718.387096774193</v>
      </c>
      <c r="Q2416" s="78">
        <f t="shared" si="3"/>
        <v>17718.387096774193</v>
      </c>
      <c r="R2416" s="78">
        <f t="shared" si="3"/>
        <v>17718.387096774193</v>
      </c>
      <c r="S2416" s="78">
        <f t="shared" si="3"/>
        <v>17718.387096774193</v>
      </c>
      <c r="T2416" s="78">
        <f t="shared" si="3"/>
        <v>17718.387096774193</v>
      </c>
      <c r="U2416" s="79">
        <v>18063.939393939392</v>
      </c>
    </row>
    <row r="2417" spans="1:21" s="79" customFormat="1" ht="65.099999999999994" customHeight="1" x14ac:dyDescent="0.3">
      <c r="A2417" s="70">
        <v>2362</v>
      </c>
      <c r="B2417" s="376"/>
      <c r="C2417" s="71" t="s">
        <v>1229</v>
      </c>
      <c r="D2417" s="72" t="s">
        <v>37</v>
      </c>
      <c r="E2417" s="73"/>
      <c r="F2417" s="74" t="s">
        <v>1236</v>
      </c>
      <c r="G2417" s="75"/>
      <c r="H2417" s="80" t="s">
        <v>44</v>
      </c>
      <c r="I2417" s="73"/>
      <c r="J2417" s="77"/>
      <c r="K2417" s="412"/>
      <c r="L2417" s="78">
        <f>(13600*8+13660*7+13660*7+14140*7+14920*2)/31</f>
        <v>13834.193548387097</v>
      </c>
      <c r="M2417" s="78">
        <f t="shared" ref="M2417:T2417" si="4">(13600*8+13660*7+13660*7+14140*7+14920*2)/31</f>
        <v>13834.193548387097</v>
      </c>
      <c r="N2417" s="78">
        <f t="shared" si="4"/>
        <v>13834.193548387097</v>
      </c>
      <c r="O2417" s="78">
        <f t="shared" si="4"/>
        <v>13834.193548387097</v>
      </c>
      <c r="P2417" s="78">
        <f t="shared" si="4"/>
        <v>13834.193548387097</v>
      </c>
      <c r="Q2417" s="78">
        <f t="shared" si="4"/>
        <v>13834.193548387097</v>
      </c>
      <c r="R2417" s="78">
        <f t="shared" si="4"/>
        <v>13834.193548387097</v>
      </c>
      <c r="S2417" s="78">
        <f t="shared" si="4"/>
        <v>13834.193548387097</v>
      </c>
      <c r="T2417" s="78">
        <f t="shared" si="4"/>
        <v>13834.193548387097</v>
      </c>
      <c r="U2417" s="79">
        <v>13072.42424242424</v>
      </c>
    </row>
    <row r="2418" spans="1:21" s="10" customFormat="1" ht="75.75" customHeight="1" x14ac:dyDescent="0.3">
      <c r="A2418" s="13">
        <v>2363</v>
      </c>
      <c r="B2418" s="376"/>
      <c r="C2418" s="55" t="s">
        <v>1443</v>
      </c>
      <c r="D2418" s="40" t="s">
        <v>14</v>
      </c>
      <c r="E2418" s="64"/>
      <c r="F2418" s="59" t="s">
        <v>1444</v>
      </c>
      <c r="G2418" s="376" t="s">
        <v>1446</v>
      </c>
      <c r="H2418" s="64"/>
      <c r="I2418" s="64"/>
      <c r="J2418" s="40"/>
      <c r="K2418" s="59"/>
      <c r="L2418" s="5">
        <v>400000</v>
      </c>
      <c r="M2418" s="5">
        <v>400000</v>
      </c>
      <c r="N2418" s="5">
        <v>400000</v>
      </c>
      <c r="O2418" s="5">
        <v>400000</v>
      </c>
      <c r="P2418" s="5">
        <v>400000</v>
      </c>
      <c r="Q2418" s="5">
        <v>400000</v>
      </c>
      <c r="R2418" s="5">
        <v>400000</v>
      </c>
      <c r="S2418" s="5">
        <v>400000</v>
      </c>
      <c r="T2418" s="5">
        <v>400000</v>
      </c>
    </row>
    <row r="2419" spans="1:21" s="10" customFormat="1" ht="75.75" customHeight="1" x14ac:dyDescent="0.3">
      <c r="A2419" s="13">
        <v>2364</v>
      </c>
      <c r="B2419" s="376"/>
      <c r="C2419" s="55" t="s">
        <v>1443</v>
      </c>
      <c r="D2419" s="40" t="s">
        <v>14</v>
      </c>
      <c r="E2419" s="64"/>
      <c r="F2419" s="59" t="s">
        <v>1445</v>
      </c>
      <c r="G2419" s="376"/>
      <c r="H2419" s="64"/>
      <c r="I2419" s="64"/>
      <c r="J2419" s="40"/>
      <c r="K2419" s="59"/>
      <c r="L2419" s="5">
        <v>450000</v>
      </c>
      <c r="M2419" s="5">
        <v>450000</v>
      </c>
      <c r="N2419" s="5">
        <v>450000</v>
      </c>
      <c r="O2419" s="5">
        <v>450000</v>
      </c>
      <c r="P2419" s="5">
        <v>450000</v>
      </c>
      <c r="Q2419" s="5">
        <v>450000</v>
      </c>
      <c r="R2419" s="5">
        <v>450000</v>
      </c>
      <c r="S2419" s="5">
        <v>450000</v>
      </c>
      <c r="T2419" s="5">
        <v>450000</v>
      </c>
    </row>
    <row r="2420" spans="1:21" ht="96" customHeight="1" x14ac:dyDescent="0.3">
      <c r="A2420" s="13">
        <v>2365</v>
      </c>
      <c r="B2420" s="376"/>
      <c r="C2420" s="55" t="s">
        <v>2136</v>
      </c>
      <c r="D2420" s="56" t="s">
        <v>2137</v>
      </c>
      <c r="E2420" s="55" t="s">
        <v>1452</v>
      </c>
      <c r="F2420" s="55" t="s">
        <v>2138</v>
      </c>
      <c r="G2420" s="469" t="s">
        <v>2139</v>
      </c>
      <c r="H2420" s="373" t="s">
        <v>17</v>
      </c>
      <c r="I2420" s="373" t="s">
        <v>2172</v>
      </c>
      <c r="J2420" s="373" t="s">
        <v>2173</v>
      </c>
      <c r="K2420" s="55"/>
      <c r="L2420" s="51">
        <v>7778</v>
      </c>
      <c r="M2420" s="51">
        <v>7778</v>
      </c>
      <c r="N2420" s="51">
        <v>7778</v>
      </c>
      <c r="O2420" s="51">
        <v>7778</v>
      </c>
      <c r="P2420" s="51">
        <v>7778</v>
      </c>
      <c r="Q2420" s="51">
        <v>7778</v>
      </c>
      <c r="R2420" s="51">
        <v>7778</v>
      </c>
      <c r="S2420" s="51">
        <v>7778</v>
      </c>
      <c r="T2420" s="51">
        <v>7778</v>
      </c>
    </row>
    <row r="2421" spans="1:21" ht="96" customHeight="1" x14ac:dyDescent="0.3">
      <c r="A2421" s="13">
        <v>2366</v>
      </c>
      <c r="B2421" s="376"/>
      <c r="C2421" s="55" t="s">
        <v>2136</v>
      </c>
      <c r="D2421" s="56" t="s">
        <v>2137</v>
      </c>
      <c r="E2421" s="55" t="s">
        <v>1452</v>
      </c>
      <c r="F2421" s="55" t="s">
        <v>2140</v>
      </c>
      <c r="G2421" s="469"/>
      <c r="H2421" s="373"/>
      <c r="I2421" s="373"/>
      <c r="J2421" s="373"/>
      <c r="K2421" s="55"/>
      <c r="L2421" s="51">
        <v>10463</v>
      </c>
      <c r="M2421" s="51">
        <v>10463</v>
      </c>
      <c r="N2421" s="51">
        <v>10463</v>
      </c>
      <c r="O2421" s="51">
        <v>10463</v>
      </c>
      <c r="P2421" s="51">
        <v>10463</v>
      </c>
      <c r="Q2421" s="51">
        <v>10463</v>
      </c>
      <c r="R2421" s="51">
        <v>10463</v>
      </c>
      <c r="S2421" s="51">
        <v>10463</v>
      </c>
      <c r="T2421" s="51">
        <v>10463</v>
      </c>
    </row>
    <row r="2422" spans="1:21" ht="96" customHeight="1" x14ac:dyDescent="0.3">
      <c r="A2422" s="13">
        <v>2367</v>
      </c>
      <c r="B2422" s="376"/>
      <c r="C2422" s="55" t="s">
        <v>2141</v>
      </c>
      <c r="D2422" s="56" t="s">
        <v>2137</v>
      </c>
      <c r="E2422" s="55" t="s">
        <v>1452</v>
      </c>
      <c r="F2422" s="55" t="s">
        <v>2138</v>
      </c>
      <c r="G2422" s="469"/>
      <c r="H2422" s="373"/>
      <c r="I2422" s="373"/>
      <c r="J2422" s="373"/>
      <c r="K2422" s="55"/>
      <c r="L2422" s="51">
        <v>11481</v>
      </c>
      <c r="M2422" s="51">
        <v>11481</v>
      </c>
      <c r="N2422" s="51">
        <v>11481</v>
      </c>
      <c r="O2422" s="51">
        <v>11481</v>
      </c>
      <c r="P2422" s="51">
        <v>11481</v>
      </c>
      <c r="Q2422" s="51">
        <v>11481</v>
      </c>
      <c r="R2422" s="51">
        <v>11481</v>
      </c>
      <c r="S2422" s="51">
        <v>11481</v>
      </c>
      <c r="T2422" s="51">
        <v>11481</v>
      </c>
    </row>
    <row r="2423" spans="1:21" ht="96" customHeight="1" x14ac:dyDescent="0.3">
      <c r="A2423" s="13">
        <v>2368</v>
      </c>
      <c r="B2423" s="376"/>
      <c r="C2423" s="55" t="s">
        <v>2141</v>
      </c>
      <c r="D2423" s="56" t="s">
        <v>2137</v>
      </c>
      <c r="E2423" s="55" t="s">
        <v>1452</v>
      </c>
      <c r="F2423" s="55" t="s">
        <v>2140</v>
      </c>
      <c r="G2423" s="469"/>
      <c r="H2423" s="373"/>
      <c r="I2423" s="373"/>
      <c r="J2423" s="373"/>
      <c r="K2423" s="55"/>
      <c r="L2423" s="51">
        <v>15556</v>
      </c>
      <c r="M2423" s="51">
        <v>15556</v>
      </c>
      <c r="N2423" s="51">
        <v>15556</v>
      </c>
      <c r="O2423" s="51">
        <v>15556</v>
      </c>
      <c r="P2423" s="51">
        <v>15556</v>
      </c>
      <c r="Q2423" s="51">
        <v>15556</v>
      </c>
      <c r="R2423" s="51">
        <v>15556</v>
      </c>
      <c r="S2423" s="51">
        <v>15556</v>
      </c>
      <c r="T2423" s="51">
        <v>15556</v>
      </c>
    </row>
    <row r="2424" spans="1:21" ht="96" customHeight="1" x14ac:dyDescent="0.3">
      <c r="A2424" s="13">
        <v>2369</v>
      </c>
      <c r="B2424" s="376"/>
      <c r="C2424" s="55" t="s">
        <v>2142</v>
      </c>
      <c r="D2424" s="56" t="s">
        <v>2137</v>
      </c>
      <c r="E2424" s="55" t="s">
        <v>1451</v>
      </c>
      <c r="F2424" s="55" t="s">
        <v>2143</v>
      </c>
      <c r="G2424" s="469"/>
      <c r="H2424" s="373"/>
      <c r="I2424" s="373"/>
      <c r="J2424" s="373"/>
      <c r="K2424" s="55"/>
      <c r="L2424" s="51">
        <v>25093</v>
      </c>
      <c r="M2424" s="51">
        <v>25093</v>
      </c>
      <c r="N2424" s="51">
        <v>25093</v>
      </c>
      <c r="O2424" s="51">
        <v>25093</v>
      </c>
      <c r="P2424" s="51">
        <v>25093</v>
      </c>
      <c r="Q2424" s="51">
        <v>25093</v>
      </c>
      <c r="R2424" s="51">
        <v>25093</v>
      </c>
      <c r="S2424" s="51">
        <v>25093</v>
      </c>
      <c r="T2424" s="51">
        <v>25093</v>
      </c>
    </row>
    <row r="2425" spans="1:21" ht="96" customHeight="1" x14ac:dyDescent="0.3">
      <c r="A2425" s="13">
        <v>2370</v>
      </c>
      <c r="B2425" s="376"/>
      <c r="C2425" s="55" t="s">
        <v>2142</v>
      </c>
      <c r="D2425" s="56" t="s">
        <v>2137</v>
      </c>
      <c r="E2425" s="55" t="s">
        <v>1451</v>
      </c>
      <c r="F2425" s="55" t="s">
        <v>2144</v>
      </c>
      <c r="G2425" s="469"/>
      <c r="H2425" s="373"/>
      <c r="I2425" s="373"/>
      <c r="J2425" s="373"/>
      <c r="K2425" s="55"/>
      <c r="L2425" s="51">
        <v>27593</v>
      </c>
      <c r="M2425" s="51">
        <v>27593</v>
      </c>
      <c r="N2425" s="51">
        <v>27593</v>
      </c>
      <c r="O2425" s="51">
        <v>27593</v>
      </c>
      <c r="P2425" s="51">
        <v>27593</v>
      </c>
      <c r="Q2425" s="51">
        <v>27593</v>
      </c>
      <c r="R2425" s="51">
        <v>27593</v>
      </c>
      <c r="S2425" s="51">
        <v>27593</v>
      </c>
      <c r="T2425" s="51">
        <v>27593</v>
      </c>
    </row>
    <row r="2426" spans="1:21" ht="96" customHeight="1" x14ac:dyDescent="0.3">
      <c r="A2426" s="13">
        <v>2371</v>
      </c>
      <c r="B2426" s="376"/>
      <c r="C2426" s="55" t="s">
        <v>2142</v>
      </c>
      <c r="D2426" s="56" t="s">
        <v>2137</v>
      </c>
      <c r="E2426" s="55" t="s">
        <v>1451</v>
      </c>
      <c r="F2426" s="55" t="s">
        <v>2145</v>
      </c>
      <c r="G2426" s="469"/>
      <c r="H2426" s="373"/>
      <c r="I2426" s="373"/>
      <c r="J2426" s="373"/>
      <c r="K2426" s="55"/>
      <c r="L2426" s="51">
        <v>36019</v>
      </c>
      <c r="M2426" s="51">
        <v>36019</v>
      </c>
      <c r="N2426" s="51">
        <v>36019</v>
      </c>
      <c r="O2426" s="51">
        <v>36019</v>
      </c>
      <c r="P2426" s="51">
        <v>36019</v>
      </c>
      <c r="Q2426" s="51">
        <v>36019</v>
      </c>
      <c r="R2426" s="51">
        <v>36019</v>
      </c>
      <c r="S2426" s="51">
        <v>36019</v>
      </c>
      <c r="T2426" s="51">
        <v>36019</v>
      </c>
    </row>
    <row r="2427" spans="1:21" ht="96" customHeight="1" x14ac:dyDescent="0.3">
      <c r="A2427" s="13">
        <v>2372</v>
      </c>
      <c r="B2427" s="376"/>
      <c r="C2427" s="55" t="s">
        <v>2146</v>
      </c>
      <c r="D2427" s="56" t="s">
        <v>2137</v>
      </c>
      <c r="E2427" s="55" t="s">
        <v>2147</v>
      </c>
      <c r="F2427" s="55" t="s">
        <v>2148</v>
      </c>
      <c r="G2427" s="469"/>
      <c r="H2427" s="373"/>
      <c r="I2427" s="373"/>
      <c r="J2427" s="373"/>
      <c r="K2427" s="55"/>
      <c r="L2427" s="51">
        <v>34722</v>
      </c>
      <c r="M2427" s="51">
        <v>34722</v>
      </c>
      <c r="N2427" s="51">
        <v>34722</v>
      </c>
      <c r="O2427" s="51">
        <v>34722</v>
      </c>
      <c r="P2427" s="51">
        <v>34722</v>
      </c>
      <c r="Q2427" s="51">
        <v>34722</v>
      </c>
      <c r="R2427" s="51">
        <v>34722</v>
      </c>
      <c r="S2427" s="51">
        <v>34722</v>
      </c>
      <c r="T2427" s="51">
        <v>34722</v>
      </c>
    </row>
    <row r="2428" spans="1:21" ht="96" customHeight="1" x14ac:dyDescent="0.3">
      <c r="A2428" s="13">
        <v>2373</v>
      </c>
      <c r="B2428" s="376"/>
      <c r="C2428" s="55" t="s">
        <v>2149</v>
      </c>
      <c r="D2428" s="56" t="s">
        <v>2137</v>
      </c>
      <c r="E2428" s="55" t="s">
        <v>2150</v>
      </c>
      <c r="F2428" s="55" t="s">
        <v>2151</v>
      </c>
      <c r="G2428" s="469"/>
      <c r="H2428" s="373"/>
      <c r="I2428" s="373"/>
      <c r="J2428" s="373"/>
      <c r="K2428" s="55"/>
      <c r="L2428" s="51">
        <v>40463</v>
      </c>
      <c r="M2428" s="51">
        <v>40463</v>
      </c>
      <c r="N2428" s="51">
        <v>40463</v>
      </c>
      <c r="O2428" s="51">
        <v>40463</v>
      </c>
      <c r="P2428" s="51">
        <v>40463</v>
      </c>
      <c r="Q2428" s="51">
        <v>40463</v>
      </c>
      <c r="R2428" s="51">
        <v>40463</v>
      </c>
      <c r="S2428" s="51">
        <v>40463</v>
      </c>
      <c r="T2428" s="51">
        <v>40463</v>
      </c>
    </row>
    <row r="2429" spans="1:21" ht="96" customHeight="1" x14ac:dyDescent="0.3">
      <c r="A2429" s="13">
        <v>2374</v>
      </c>
      <c r="B2429" s="376"/>
      <c r="C2429" s="55" t="s">
        <v>2152</v>
      </c>
      <c r="D2429" s="56" t="s">
        <v>2137</v>
      </c>
      <c r="E2429" s="55" t="s">
        <v>2150</v>
      </c>
      <c r="F2429" s="55" t="s">
        <v>2153</v>
      </c>
      <c r="G2429" s="469"/>
      <c r="H2429" s="373"/>
      <c r="I2429" s="373"/>
      <c r="J2429" s="373"/>
      <c r="K2429" s="55"/>
      <c r="L2429" s="51">
        <v>51852</v>
      </c>
      <c r="M2429" s="51">
        <v>51852</v>
      </c>
      <c r="N2429" s="51">
        <v>51852</v>
      </c>
      <c r="O2429" s="51">
        <v>51852</v>
      </c>
      <c r="P2429" s="51">
        <v>51852</v>
      </c>
      <c r="Q2429" s="51">
        <v>51852</v>
      </c>
      <c r="R2429" s="51">
        <v>51852</v>
      </c>
      <c r="S2429" s="51">
        <v>51852</v>
      </c>
      <c r="T2429" s="51">
        <v>51852</v>
      </c>
    </row>
    <row r="2430" spans="1:21" ht="96" customHeight="1" x14ac:dyDescent="0.3">
      <c r="A2430" s="13">
        <v>2375</v>
      </c>
      <c r="B2430" s="376"/>
      <c r="C2430" s="55" t="s">
        <v>2154</v>
      </c>
      <c r="D2430" s="56" t="s">
        <v>2155</v>
      </c>
      <c r="E2430" s="55" t="s">
        <v>1455</v>
      </c>
      <c r="F2430" s="55" t="s">
        <v>2156</v>
      </c>
      <c r="G2430" s="469"/>
      <c r="H2430" s="373"/>
      <c r="I2430" s="373"/>
      <c r="J2430" s="373"/>
      <c r="K2430" s="55"/>
      <c r="L2430" s="51">
        <v>76818</v>
      </c>
      <c r="M2430" s="51">
        <v>76818</v>
      </c>
      <c r="N2430" s="51">
        <v>76818</v>
      </c>
      <c r="O2430" s="51">
        <v>76818</v>
      </c>
      <c r="P2430" s="51">
        <v>76818</v>
      </c>
      <c r="Q2430" s="51">
        <v>76818</v>
      </c>
      <c r="R2430" s="51">
        <v>76818</v>
      </c>
      <c r="S2430" s="51">
        <v>76818</v>
      </c>
      <c r="T2430" s="51">
        <v>76818</v>
      </c>
    </row>
    <row r="2431" spans="1:21" ht="96" customHeight="1" x14ac:dyDescent="0.3">
      <c r="A2431" s="13">
        <v>2376</v>
      </c>
      <c r="B2431" s="376"/>
      <c r="C2431" s="55" t="s">
        <v>2154</v>
      </c>
      <c r="D2431" s="56" t="s">
        <v>2155</v>
      </c>
      <c r="E2431" s="55" t="s">
        <v>1455</v>
      </c>
      <c r="F2431" s="55" t="s">
        <v>2157</v>
      </c>
      <c r="G2431" s="469"/>
      <c r="H2431" s="373"/>
      <c r="I2431" s="373"/>
      <c r="J2431" s="373"/>
      <c r="K2431" s="55"/>
      <c r="L2431" s="51">
        <v>90000</v>
      </c>
      <c r="M2431" s="51">
        <v>90000</v>
      </c>
      <c r="N2431" s="51">
        <v>90000</v>
      </c>
      <c r="O2431" s="51">
        <v>90000</v>
      </c>
      <c r="P2431" s="51">
        <v>90000</v>
      </c>
      <c r="Q2431" s="51">
        <v>90000</v>
      </c>
      <c r="R2431" s="51">
        <v>90000</v>
      </c>
      <c r="S2431" s="51">
        <v>90000</v>
      </c>
      <c r="T2431" s="51">
        <v>90000</v>
      </c>
    </row>
    <row r="2432" spans="1:21" ht="96" customHeight="1" x14ac:dyDescent="0.3">
      <c r="A2432" s="13">
        <v>2377</v>
      </c>
      <c r="B2432" s="376"/>
      <c r="C2432" s="55" t="s">
        <v>2158</v>
      </c>
      <c r="D2432" s="56" t="s">
        <v>2159</v>
      </c>
      <c r="E2432" s="55" t="s">
        <v>1455</v>
      </c>
      <c r="F2432" s="55" t="s">
        <v>2160</v>
      </c>
      <c r="G2432" s="469"/>
      <c r="H2432" s="373"/>
      <c r="I2432" s="373"/>
      <c r="J2432" s="373"/>
      <c r="K2432" s="55"/>
      <c r="L2432" s="51">
        <v>716364</v>
      </c>
      <c r="M2432" s="51">
        <v>716364</v>
      </c>
      <c r="N2432" s="51">
        <v>716364</v>
      </c>
      <c r="O2432" s="51">
        <v>716364</v>
      </c>
      <c r="P2432" s="51">
        <v>716364</v>
      </c>
      <c r="Q2432" s="51">
        <v>716364</v>
      </c>
      <c r="R2432" s="51">
        <v>716364</v>
      </c>
      <c r="S2432" s="51">
        <v>716364</v>
      </c>
      <c r="T2432" s="51">
        <v>716364</v>
      </c>
    </row>
    <row r="2433" spans="1:20" ht="96" customHeight="1" x14ac:dyDescent="0.3">
      <c r="A2433" s="13">
        <v>2378</v>
      </c>
      <c r="B2433" s="376"/>
      <c r="C2433" s="55" t="s">
        <v>2158</v>
      </c>
      <c r="D2433" s="56" t="s">
        <v>2159</v>
      </c>
      <c r="E2433" s="55" t="s">
        <v>1455</v>
      </c>
      <c r="F2433" s="55" t="s">
        <v>2161</v>
      </c>
      <c r="G2433" s="469"/>
      <c r="H2433" s="373"/>
      <c r="I2433" s="373"/>
      <c r="J2433" s="373"/>
      <c r="K2433" s="55"/>
      <c r="L2433" s="51">
        <v>2720909</v>
      </c>
      <c r="M2433" s="51">
        <v>2720909</v>
      </c>
      <c r="N2433" s="51">
        <v>2720909</v>
      </c>
      <c r="O2433" s="51">
        <v>2720909</v>
      </c>
      <c r="P2433" s="51">
        <v>2720909</v>
      </c>
      <c r="Q2433" s="51">
        <v>2720909</v>
      </c>
      <c r="R2433" s="51">
        <v>2720909</v>
      </c>
      <c r="S2433" s="51">
        <v>2720909</v>
      </c>
      <c r="T2433" s="51">
        <v>2720909</v>
      </c>
    </row>
    <row r="2434" spans="1:20" ht="96" customHeight="1" x14ac:dyDescent="0.3">
      <c r="A2434" s="13">
        <v>2379</v>
      </c>
      <c r="B2434" s="376"/>
      <c r="C2434" s="55" t="s">
        <v>2162</v>
      </c>
      <c r="D2434" s="56" t="s">
        <v>2159</v>
      </c>
      <c r="E2434" s="55" t="s">
        <v>1455</v>
      </c>
      <c r="F2434" s="55" t="s">
        <v>2160</v>
      </c>
      <c r="G2434" s="469"/>
      <c r="H2434" s="373"/>
      <c r="I2434" s="373"/>
      <c r="J2434" s="373"/>
      <c r="K2434" s="55"/>
      <c r="L2434" s="51">
        <v>653636</v>
      </c>
      <c r="M2434" s="51">
        <v>653636</v>
      </c>
      <c r="N2434" s="51">
        <v>653636</v>
      </c>
      <c r="O2434" s="51">
        <v>653636</v>
      </c>
      <c r="P2434" s="51">
        <v>653636</v>
      </c>
      <c r="Q2434" s="51">
        <v>653636</v>
      </c>
      <c r="R2434" s="51">
        <v>653636</v>
      </c>
      <c r="S2434" s="51">
        <v>653636</v>
      </c>
      <c r="T2434" s="51">
        <v>653636</v>
      </c>
    </row>
    <row r="2435" spans="1:20" ht="96" customHeight="1" x14ac:dyDescent="0.3">
      <c r="A2435" s="13">
        <v>2380</v>
      </c>
      <c r="B2435" s="376"/>
      <c r="C2435" s="55" t="s">
        <v>2162</v>
      </c>
      <c r="D2435" s="56" t="s">
        <v>2159</v>
      </c>
      <c r="E2435" s="55" t="s">
        <v>1455</v>
      </c>
      <c r="F2435" s="55" t="s">
        <v>2161</v>
      </c>
      <c r="G2435" s="469"/>
      <c r="H2435" s="373"/>
      <c r="I2435" s="373"/>
      <c r="J2435" s="373"/>
      <c r="K2435" s="55"/>
      <c r="L2435" s="51">
        <v>2462727</v>
      </c>
      <c r="M2435" s="51">
        <v>2462727</v>
      </c>
      <c r="N2435" s="51">
        <v>2462727</v>
      </c>
      <c r="O2435" s="51">
        <v>2462727</v>
      </c>
      <c r="P2435" s="51">
        <v>2462727</v>
      </c>
      <c r="Q2435" s="51">
        <v>2462727</v>
      </c>
      <c r="R2435" s="51">
        <v>2462727</v>
      </c>
      <c r="S2435" s="51">
        <v>2462727</v>
      </c>
      <c r="T2435" s="51">
        <v>2462727</v>
      </c>
    </row>
    <row r="2436" spans="1:20" ht="96" customHeight="1" x14ac:dyDescent="0.3">
      <c r="A2436" s="13">
        <v>2381</v>
      </c>
      <c r="B2436" s="376"/>
      <c r="C2436" s="55" t="s">
        <v>2163</v>
      </c>
      <c r="D2436" s="56" t="s">
        <v>2137</v>
      </c>
      <c r="E2436" s="55" t="s">
        <v>313</v>
      </c>
      <c r="F2436" s="55" t="s">
        <v>2164</v>
      </c>
      <c r="G2436" s="469"/>
      <c r="H2436" s="373"/>
      <c r="I2436" s="373"/>
      <c r="J2436" s="373"/>
      <c r="K2436" s="55"/>
      <c r="L2436" s="51">
        <v>8241</v>
      </c>
      <c r="M2436" s="51">
        <v>8241</v>
      </c>
      <c r="N2436" s="51">
        <v>8241</v>
      </c>
      <c r="O2436" s="51">
        <v>8241</v>
      </c>
      <c r="P2436" s="51">
        <v>8241</v>
      </c>
      <c r="Q2436" s="51">
        <v>8241</v>
      </c>
      <c r="R2436" s="51">
        <v>8241</v>
      </c>
      <c r="S2436" s="51">
        <v>8241</v>
      </c>
      <c r="T2436" s="51">
        <v>8241</v>
      </c>
    </row>
    <row r="2437" spans="1:20" ht="96" customHeight="1" x14ac:dyDescent="0.3">
      <c r="A2437" s="13">
        <v>2382</v>
      </c>
      <c r="B2437" s="376"/>
      <c r="C2437" s="55" t="s">
        <v>2165</v>
      </c>
      <c r="D2437" s="56" t="s">
        <v>2137</v>
      </c>
      <c r="E2437" s="55" t="s">
        <v>2166</v>
      </c>
      <c r="F2437" s="55" t="s">
        <v>2167</v>
      </c>
      <c r="G2437" s="469"/>
      <c r="H2437" s="373"/>
      <c r="I2437" s="373"/>
      <c r="J2437" s="373"/>
      <c r="K2437" s="55"/>
      <c r="L2437" s="51">
        <v>2778</v>
      </c>
      <c r="M2437" s="51">
        <v>2778</v>
      </c>
      <c r="N2437" s="51">
        <v>2778</v>
      </c>
      <c r="O2437" s="51">
        <v>2778</v>
      </c>
      <c r="P2437" s="51">
        <v>2778</v>
      </c>
      <c r="Q2437" s="51">
        <v>2778</v>
      </c>
      <c r="R2437" s="51">
        <v>2778</v>
      </c>
      <c r="S2437" s="51">
        <v>2778</v>
      </c>
      <c r="T2437" s="51">
        <v>2778</v>
      </c>
    </row>
    <row r="2438" spans="1:20" ht="96" customHeight="1" x14ac:dyDescent="0.3">
      <c r="A2438" s="13">
        <v>2383</v>
      </c>
      <c r="B2438" s="376"/>
      <c r="C2438" s="55" t="s">
        <v>2168</v>
      </c>
      <c r="D2438" s="56" t="s">
        <v>2137</v>
      </c>
      <c r="E2438" s="55" t="s">
        <v>2166</v>
      </c>
      <c r="F2438" s="55" t="s">
        <v>2167</v>
      </c>
      <c r="G2438" s="469"/>
      <c r="H2438" s="373"/>
      <c r="I2438" s="373"/>
      <c r="J2438" s="373"/>
      <c r="K2438" s="55"/>
      <c r="L2438" s="51">
        <v>2870</v>
      </c>
      <c r="M2438" s="51">
        <v>2870</v>
      </c>
      <c r="N2438" s="51">
        <v>2870</v>
      </c>
      <c r="O2438" s="51">
        <v>2870</v>
      </c>
      <c r="P2438" s="51">
        <v>2870</v>
      </c>
      <c r="Q2438" s="51">
        <v>2870</v>
      </c>
      <c r="R2438" s="51">
        <v>2870</v>
      </c>
      <c r="S2438" s="51">
        <v>2870</v>
      </c>
      <c r="T2438" s="51">
        <v>2870</v>
      </c>
    </row>
    <row r="2439" spans="1:20" ht="96" customHeight="1" x14ac:dyDescent="0.3">
      <c r="A2439" s="13">
        <v>2384</v>
      </c>
      <c r="B2439" s="376"/>
      <c r="C2439" s="55" t="s">
        <v>2169</v>
      </c>
      <c r="D2439" s="56" t="s">
        <v>2137</v>
      </c>
      <c r="E2439" s="55" t="s">
        <v>1521</v>
      </c>
      <c r="F2439" s="55" t="s">
        <v>2170</v>
      </c>
      <c r="G2439" s="469"/>
      <c r="H2439" s="373"/>
      <c r="I2439" s="373"/>
      <c r="J2439" s="373"/>
      <c r="K2439" s="373"/>
      <c r="L2439" s="51">
        <v>7963</v>
      </c>
      <c r="M2439" s="51">
        <v>7963</v>
      </c>
      <c r="N2439" s="51">
        <v>7963</v>
      </c>
      <c r="O2439" s="51">
        <v>7963</v>
      </c>
      <c r="P2439" s="51">
        <v>7963</v>
      </c>
      <c r="Q2439" s="51">
        <v>7963</v>
      </c>
      <c r="R2439" s="51">
        <v>7963</v>
      </c>
      <c r="S2439" s="51">
        <v>7963</v>
      </c>
      <c r="T2439" s="51">
        <v>7963</v>
      </c>
    </row>
    <row r="2440" spans="1:20" ht="96" customHeight="1" x14ac:dyDescent="0.3">
      <c r="A2440" s="13">
        <v>2385</v>
      </c>
      <c r="B2440" s="376"/>
      <c r="C2440" s="55" t="s">
        <v>2171</v>
      </c>
      <c r="D2440" s="56" t="s">
        <v>2137</v>
      </c>
      <c r="E2440" s="55" t="s">
        <v>1521</v>
      </c>
      <c r="F2440" s="55" t="s">
        <v>2170</v>
      </c>
      <c r="G2440" s="469"/>
      <c r="H2440" s="373"/>
      <c r="I2440" s="373"/>
      <c r="J2440" s="373"/>
      <c r="K2440" s="373"/>
      <c r="L2440" s="51">
        <v>9815</v>
      </c>
      <c r="M2440" s="51">
        <v>9815</v>
      </c>
      <c r="N2440" s="51">
        <v>9815</v>
      </c>
      <c r="O2440" s="51">
        <v>9815</v>
      </c>
      <c r="P2440" s="51">
        <v>9815</v>
      </c>
      <c r="Q2440" s="51">
        <v>9815</v>
      </c>
      <c r="R2440" s="51">
        <v>9815</v>
      </c>
      <c r="S2440" s="51">
        <v>9815</v>
      </c>
      <c r="T2440" s="51">
        <v>9815</v>
      </c>
    </row>
    <row r="2441" spans="1:20" ht="96" customHeight="1" x14ac:dyDescent="0.3">
      <c r="A2441" s="13">
        <v>2386</v>
      </c>
      <c r="B2441" s="376"/>
      <c r="C2441" s="55" t="s">
        <v>2763</v>
      </c>
      <c r="D2441" s="56" t="s">
        <v>14</v>
      </c>
      <c r="E2441" s="55"/>
      <c r="F2441" s="55" t="s">
        <v>2765</v>
      </c>
      <c r="G2441" s="42"/>
      <c r="H2441" s="27"/>
      <c r="I2441" s="27"/>
      <c r="J2441" s="373" t="s">
        <v>1264</v>
      </c>
      <c r="K2441" s="373" t="s">
        <v>2759</v>
      </c>
      <c r="L2441" s="51"/>
      <c r="M2441" s="51"/>
      <c r="N2441" s="51"/>
      <c r="O2441" s="51"/>
      <c r="P2441" s="51"/>
      <c r="Q2441" s="51"/>
      <c r="R2441" s="51">
        <v>11481</v>
      </c>
      <c r="S2441" s="51"/>
      <c r="T2441" s="51"/>
    </row>
    <row r="2442" spans="1:20" ht="96" customHeight="1" x14ac:dyDescent="0.3">
      <c r="A2442" s="13">
        <v>2387</v>
      </c>
      <c r="B2442" s="376"/>
      <c r="C2442" s="55" t="s">
        <v>2764</v>
      </c>
      <c r="D2442" s="56" t="s">
        <v>14</v>
      </c>
      <c r="E2442" s="55"/>
      <c r="F2442" s="55" t="s">
        <v>2765</v>
      </c>
      <c r="G2442" s="42"/>
      <c r="H2442" s="27"/>
      <c r="I2442" s="27"/>
      <c r="J2442" s="373"/>
      <c r="K2442" s="373"/>
      <c r="L2442" s="51"/>
      <c r="M2442" s="51"/>
      <c r="N2442" s="51"/>
      <c r="O2442" s="51"/>
      <c r="P2442" s="51"/>
      <c r="Q2442" s="51"/>
      <c r="R2442" s="51">
        <v>19444</v>
      </c>
      <c r="S2442" s="51"/>
      <c r="T2442" s="51"/>
    </row>
    <row r="2443" spans="1:20" ht="96" customHeight="1" x14ac:dyDescent="0.3">
      <c r="A2443" s="13">
        <v>2388</v>
      </c>
      <c r="B2443" s="376"/>
      <c r="C2443" s="55" t="s">
        <v>2762</v>
      </c>
      <c r="D2443" s="56" t="s">
        <v>700</v>
      </c>
      <c r="E2443" s="55"/>
      <c r="F2443" s="55" t="s">
        <v>2819</v>
      </c>
      <c r="G2443" s="42"/>
      <c r="H2443" s="27"/>
      <c r="I2443" s="27"/>
      <c r="J2443" s="373"/>
      <c r="K2443" s="373"/>
      <c r="L2443" s="51"/>
      <c r="M2443" s="51"/>
      <c r="N2443" s="51"/>
      <c r="O2443" s="51">
        <v>9000</v>
      </c>
      <c r="P2443" s="51"/>
      <c r="Q2443" s="51"/>
      <c r="R2443" s="51"/>
      <c r="S2443" s="51"/>
      <c r="T2443" s="51"/>
    </row>
    <row r="2444" spans="1:20" ht="96" customHeight="1" x14ac:dyDescent="0.3">
      <c r="A2444" s="13">
        <v>2389</v>
      </c>
      <c r="B2444" s="52" t="s">
        <v>2760</v>
      </c>
      <c r="C2444" s="55" t="s">
        <v>2761</v>
      </c>
      <c r="D2444" s="56" t="s">
        <v>51</v>
      </c>
      <c r="E2444" s="55"/>
      <c r="F2444" s="55"/>
      <c r="G2444" s="42"/>
      <c r="H2444" s="27"/>
      <c r="I2444" s="27"/>
      <c r="J2444" s="56" t="s">
        <v>1264</v>
      </c>
      <c r="K2444" s="373"/>
      <c r="L2444" s="51"/>
      <c r="M2444" s="51"/>
      <c r="N2444" s="51"/>
      <c r="O2444" s="51">
        <v>3981481</v>
      </c>
      <c r="P2444" s="51"/>
      <c r="Q2444" s="51"/>
      <c r="R2444" s="51"/>
      <c r="S2444" s="51"/>
      <c r="T2444" s="51"/>
    </row>
    <row r="2455" spans="5:5" x14ac:dyDescent="0.3">
      <c r="E2455" s="3">
        <v>58</v>
      </c>
    </row>
  </sheetData>
  <autoFilter ref="A4:T2444" xr:uid="{00000000-0009-0000-0000-000007000000}"/>
  <mergeCells count="668">
    <mergeCell ref="E1406:E1409"/>
    <mergeCell ref="F1406:F1409"/>
    <mergeCell ref="I1406:I1437"/>
    <mergeCell ref="E1413:E1416"/>
    <mergeCell ref="F1413:F1416"/>
    <mergeCell ref="E1417:E1424"/>
    <mergeCell ref="E1360:E1375"/>
    <mergeCell ref="F1360:F1375"/>
    <mergeCell ref="E1376:E1386"/>
    <mergeCell ref="F1376:F1386"/>
    <mergeCell ref="I1380:I1386"/>
    <mergeCell ref="E1387:E1395"/>
    <mergeCell ref="E1396:E1403"/>
    <mergeCell ref="F1396:F1403"/>
    <mergeCell ref="E1404:E1405"/>
    <mergeCell ref="F1404:F1405"/>
    <mergeCell ref="I1404:I1405"/>
    <mergeCell ref="B215:B248"/>
    <mergeCell ref="G191:G194"/>
    <mergeCell ref="H191:H194"/>
    <mergeCell ref="J191:J194"/>
    <mergeCell ref="B2334:B2443"/>
    <mergeCell ref="E10:E13"/>
    <mergeCell ref="G347:G362"/>
    <mergeCell ref="I347:I362"/>
    <mergeCell ref="G329:G333"/>
    <mergeCell ref="I329:I337"/>
    <mergeCell ref="G341:G345"/>
    <mergeCell ref="I341:I345"/>
    <mergeCell ref="G363:G370"/>
    <mergeCell ref="H363:H370"/>
    <mergeCell ref="G320:G327"/>
    <mergeCell ref="H320:H327"/>
    <mergeCell ref="I320:I327"/>
    <mergeCell ref="E184:E190"/>
    <mergeCell ref="E1811:E1817"/>
    <mergeCell ref="F1811:F1817"/>
    <mergeCell ref="G1835:G1840"/>
    <mergeCell ref="F972:F985"/>
    <mergeCell ref="F958:F971"/>
    <mergeCell ref="B495:B985"/>
    <mergeCell ref="J2420:J2440"/>
    <mergeCell ref="H2410:H2412"/>
    <mergeCell ref="G2406:G2409"/>
    <mergeCell ref="K2439:K2440"/>
    <mergeCell ref="E363:E370"/>
    <mergeCell ref="J363:J370"/>
    <mergeCell ref="I363:I370"/>
    <mergeCell ref="G2395:G2397"/>
    <mergeCell ref="H2395:H2397"/>
    <mergeCell ref="J2395:J2397"/>
    <mergeCell ref="G2418:G2419"/>
    <mergeCell ref="E2334:E2335"/>
    <mergeCell ref="G2334:G2380"/>
    <mergeCell ref="E2370:E2371"/>
    <mergeCell ref="E2372:E2374"/>
    <mergeCell ref="G2383:G2385"/>
    <mergeCell ref="I2390:I2391"/>
    <mergeCell ref="J2390:J2391"/>
    <mergeCell ref="K2390:K2391"/>
    <mergeCell ref="G2392:G2394"/>
    <mergeCell ref="H2392:H2394"/>
    <mergeCell ref="J2410:J2412"/>
    <mergeCell ref="H1517:H1628"/>
    <mergeCell ref="I1517:I1628"/>
    <mergeCell ref="G1138:G1152"/>
    <mergeCell ref="H1138:H1152"/>
    <mergeCell ref="I1138:I1152"/>
    <mergeCell ref="J1138:J1152"/>
    <mergeCell ref="I1396:I1403"/>
    <mergeCell ref="G1231:G1257"/>
    <mergeCell ref="I2334:I2337"/>
    <mergeCell ref="J2334:J2385"/>
    <mergeCell ref="G1305:G1437"/>
    <mergeCell ref="H1305:H1437"/>
    <mergeCell ref="J1305:J1437"/>
    <mergeCell ref="I1332:I1375"/>
    <mergeCell ref="J1258:J1272"/>
    <mergeCell ref="G1208:G1216"/>
    <mergeCell ref="H1208:H1216"/>
    <mergeCell ref="J1208:J1216"/>
    <mergeCell ref="G1258:G1272"/>
    <mergeCell ref="G2030:G2169"/>
    <mergeCell ref="I2030:I2169"/>
    <mergeCell ref="J2030:J2169"/>
    <mergeCell ref="G2170:G2333"/>
    <mergeCell ref="J2170:J2333"/>
    <mergeCell ref="J1855:J2029"/>
    <mergeCell ref="G1294:G1304"/>
    <mergeCell ref="G2410:G2412"/>
    <mergeCell ref="G1818:G1834"/>
    <mergeCell ref="H1818:H1834"/>
    <mergeCell ref="J610:J633"/>
    <mergeCell ref="G507:G541"/>
    <mergeCell ref="K1841:K1854"/>
    <mergeCell ref="G1843:G1854"/>
    <mergeCell ref="G1855:G2029"/>
    <mergeCell ref="J1841:J1854"/>
    <mergeCell ref="K1818:K1834"/>
    <mergeCell ref="K1462:K1467"/>
    <mergeCell ref="K1629:K1716"/>
    <mergeCell ref="K1273:K1279"/>
    <mergeCell ref="K1280:K1286"/>
    <mergeCell ref="K1231:K1239"/>
    <mergeCell ref="K1240:K1248"/>
    <mergeCell ref="K1249:K1257"/>
    <mergeCell ref="K1258:K1272"/>
    <mergeCell ref="G1164:G1175"/>
    <mergeCell ref="H1164:H1175"/>
    <mergeCell ref="I1164:I1175"/>
    <mergeCell ref="K2386:K2388"/>
    <mergeCell ref="G2390:G2391"/>
    <mergeCell ref="H2390:H2391"/>
    <mergeCell ref="F1454:F1461"/>
    <mergeCell ref="G1517:G1628"/>
    <mergeCell ref="I1818:I1834"/>
    <mergeCell ref="G1737:G1817"/>
    <mergeCell ref="H1737:H1817"/>
    <mergeCell ref="I1737:I1817"/>
    <mergeCell ref="J1737:J1817"/>
    <mergeCell ref="H1835:H1840"/>
    <mergeCell ref="J1818:J1834"/>
    <mergeCell ref="E1739:E1740"/>
    <mergeCell ref="E1741:E1745"/>
    <mergeCell ref="F1745:F1804"/>
    <mergeCell ref="E1746:E1751"/>
    <mergeCell ref="E1752:E1758"/>
    <mergeCell ref="E1759:E1783"/>
    <mergeCell ref="C1682:C1685"/>
    <mergeCell ref="C1686:C1689"/>
    <mergeCell ref="C1690:C1693"/>
    <mergeCell ref="C1696:C1698"/>
    <mergeCell ref="C1699:C1702"/>
    <mergeCell ref="C1703:C1705"/>
    <mergeCell ref="C1706:C1707"/>
    <mergeCell ref="C1709:C1712"/>
    <mergeCell ref="E1784:E1787"/>
    <mergeCell ref="E1788:E1798"/>
    <mergeCell ref="E1799:E1804"/>
    <mergeCell ref="E1468:E1495"/>
    <mergeCell ref="E1496:E1516"/>
    <mergeCell ref="E1805:E1806"/>
    <mergeCell ref="E1807:E1808"/>
    <mergeCell ref="E1809:E1810"/>
    <mergeCell ref="E1818:E1834"/>
    <mergeCell ref="B1841:B2333"/>
    <mergeCell ref="B1305:B1840"/>
    <mergeCell ref="J1517:J1628"/>
    <mergeCell ref="G1629:G1716"/>
    <mergeCell ref="J1629:J1716"/>
    <mergeCell ref="J1462:J1467"/>
    <mergeCell ref="G1468:G1516"/>
    <mergeCell ref="H1468:H1516"/>
    <mergeCell ref="I1468:I1516"/>
    <mergeCell ref="J1468:J1516"/>
    <mergeCell ref="E1462:E1467"/>
    <mergeCell ref="F1462:F1467"/>
    <mergeCell ref="G1462:G1467"/>
    <mergeCell ref="H1462:H1467"/>
    <mergeCell ref="I1462:I1467"/>
    <mergeCell ref="E1448:E1453"/>
    <mergeCell ref="F1448:F1453"/>
    <mergeCell ref="E1454:E1461"/>
    <mergeCell ref="E1438:E1447"/>
    <mergeCell ref="F1438:F1447"/>
    <mergeCell ref="G1438:G1461"/>
    <mergeCell ref="H1438:H1461"/>
    <mergeCell ref="I1438:I1461"/>
    <mergeCell ref="K1438:K1447"/>
    <mergeCell ref="G1273:G1293"/>
    <mergeCell ref="F1342:F1345"/>
    <mergeCell ref="J1438:J1461"/>
    <mergeCell ref="F1319:F1331"/>
    <mergeCell ref="J1294:J1304"/>
    <mergeCell ref="I1305:I1331"/>
    <mergeCell ref="J1273:J1293"/>
    <mergeCell ref="E1342:E1345"/>
    <mergeCell ref="F1305:F1318"/>
    <mergeCell ref="K1305:K1437"/>
    <mergeCell ref="E1319:E1321"/>
    <mergeCell ref="E1322:E1331"/>
    <mergeCell ref="F1332:F1341"/>
    <mergeCell ref="E1346:E1351"/>
    <mergeCell ref="F1346:F1351"/>
    <mergeCell ref="E1352:E1357"/>
    <mergeCell ref="F1352:F1357"/>
    <mergeCell ref="E1358:E1359"/>
    <mergeCell ref="B986:B1230"/>
    <mergeCell ref="G986:G1018"/>
    <mergeCell ref="J986:J1018"/>
    <mergeCell ref="K986:K1018"/>
    <mergeCell ref="G1019:G1030"/>
    <mergeCell ref="H1019:H1030"/>
    <mergeCell ref="I1019:I1030"/>
    <mergeCell ref="J1019:J1030"/>
    <mergeCell ref="K1019:K1030"/>
    <mergeCell ref="G1031:G1042"/>
    <mergeCell ref="H1031:H1042"/>
    <mergeCell ref="K1208:K1216"/>
    <mergeCell ref="G1217:G1230"/>
    <mergeCell ref="J1164:J1175"/>
    <mergeCell ref="K1192:K1199"/>
    <mergeCell ref="G1200:G1207"/>
    <mergeCell ref="H1200:H1207"/>
    <mergeCell ref="I1200:I1207"/>
    <mergeCell ref="J1200:J1207"/>
    <mergeCell ref="E1153:E1161"/>
    <mergeCell ref="G1153:G1163"/>
    <mergeCell ref="H1153:H1163"/>
    <mergeCell ref="I1153:I1163"/>
    <mergeCell ref="J1153:J1163"/>
    <mergeCell ref="E1305:E1318"/>
    <mergeCell ref="E1332:E1341"/>
    <mergeCell ref="E1176:E1186"/>
    <mergeCell ref="G1176:G1191"/>
    <mergeCell ref="H1176:H1191"/>
    <mergeCell ref="I1176:I1191"/>
    <mergeCell ref="J1176:J1191"/>
    <mergeCell ref="E1187:E1191"/>
    <mergeCell ref="G1192:G1199"/>
    <mergeCell ref="H1192:H1199"/>
    <mergeCell ref="I1192:I1199"/>
    <mergeCell ref="J1192:J1199"/>
    <mergeCell ref="J1231:J1257"/>
    <mergeCell ref="I1208:I1216"/>
    <mergeCell ref="E1133:E1136"/>
    <mergeCell ref="G1110:G1114"/>
    <mergeCell ref="J1110:J1114"/>
    <mergeCell ref="K1110:K1114"/>
    <mergeCell ref="G1115:G1118"/>
    <mergeCell ref="J1115:J1118"/>
    <mergeCell ref="G1119:G1130"/>
    <mergeCell ref="H1119:H1130"/>
    <mergeCell ref="I1119:I1130"/>
    <mergeCell ref="J1119:J1130"/>
    <mergeCell ref="G1131:G1137"/>
    <mergeCell ref="H1131:H1137"/>
    <mergeCell ref="I1131:I1137"/>
    <mergeCell ref="J1131:J1137"/>
    <mergeCell ref="G1088:G1109"/>
    <mergeCell ref="H1088:H1109"/>
    <mergeCell ref="I1088:I1109"/>
    <mergeCell ref="J1088:J1109"/>
    <mergeCell ref="K1088:K1109"/>
    <mergeCell ref="E1061:E1075"/>
    <mergeCell ref="G1076:G1087"/>
    <mergeCell ref="H1076:H1087"/>
    <mergeCell ref="I1076:I1087"/>
    <mergeCell ref="J1076:J1087"/>
    <mergeCell ref="G1053:G1075"/>
    <mergeCell ref="H1053:H1060"/>
    <mergeCell ref="I1053:I1060"/>
    <mergeCell ref="J1053:J1060"/>
    <mergeCell ref="K1053:K1060"/>
    <mergeCell ref="E1055:E1056"/>
    <mergeCell ref="E1057:E1060"/>
    <mergeCell ref="F911:F922"/>
    <mergeCell ref="G911:G934"/>
    <mergeCell ref="J911:J934"/>
    <mergeCell ref="K911:K934"/>
    <mergeCell ref="F923:F934"/>
    <mergeCell ref="K1043:K1052"/>
    <mergeCell ref="K958:K985"/>
    <mergeCell ref="I1031:I1042"/>
    <mergeCell ref="J1031:J1042"/>
    <mergeCell ref="G958:G985"/>
    <mergeCell ref="J958:J985"/>
    <mergeCell ref="I383:I395"/>
    <mergeCell ref="G495:G506"/>
    <mergeCell ref="C780:C783"/>
    <mergeCell ref="C784:C787"/>
    <mergeCell ref="C788:C791"/>
    <mergeCell ref="C864:C871"/>
    <mergeCell ref="C824:C827"/>
    <mergeCell ref="C828:C831"/>
    <mergeCell ref="C832:C839"/>
    <mergeCell ref="F542:F553"/>
    <mergeCell ref="F524:F541"/>
    <mergeCell ref="F554:F567"/>
    <mergeCell ref="F568:F581"/>
    <mergeCell ref="J383:J395"/>
    <mergeCell ref="G425:G432"/>
    <mergeCell ref="H425:H432"/>
    <mergeCell ref="H492:H494"/>
    <mergeCell ref="C767:C771"/>
    <mergeCell ref="C772:C775"/>
    <mergeCell ref="C776:C779"/>
    <mergeCell ref="C728:C732"/>
    <mergeCell ref="C645:C649"/>
    <mergeCell ref="G645:G771"/>
    <mergeCell ref="C650:C652"/>
    <mergeCell ref="C653:C656"/>
    <mergeCell ref="C657:C660"/>
    <mergeCell ref="C661:C664"/>
    <mergeCell ref="C665:C668"/>
    <mergeCell ref="C669:C672"/>
    <mergeCell ref="E634:E644"/>
    <mergeCell ref="F634:F644"/>
    <mergeCell ref="G634:G644"/>
    <mergeCell ref="H634:H644"/>
    <mergeCell ref="I634:I644"/>
    <mergeCell ref="J634:J644"/>
    <mergeCell ref="C733:C737"/>
    <mergeCell ref="F495:F506"/>
    <mergeCell ref="K291:K294"/>
    <mergeCell ref="K295:K297"/>
    <mergeCell ref="G269:G270"/>
    <mergeCell ref="H269:H270"/>
    <mergeCell ref="G271:G288"/>
    <mergeCell ref="C746:C753"/>
    <mergeCell ref="C754:C757"/>
    <mergeCell ref="C758:C761"/>
    <mergeCell ref="C762:C766"/>
    <mergeCell ref="C701:C706"/>
    <mergeCell ref="C707:C710"/>
    <mergeCell ref="K320:K327"/>
    <mergeCell ref="K289:K290"/>
    <mergeCell ref="K418:K422"/>
    <mergeCell ref="K306:K309"/>
    <mergeCell ref="G383:G395"/>
    <mergeCell ref="J418:J424"/>
    <mergeCell ref="G438:G463"/>
    <mergeCell ref="H438:H463"/>
    <mergeCell ref="I438:I463"/>
    <mergeCell ref="J438:J463"/>
    <mergeCell ref="F507:F523"/>
    <mergeCell ref="I425:I432"/>
    <mergeCell ref="H383:H395"/>
    <mergeCell ref="H380:H382"/>
    <mergeCell ref="J380:J382"/>
    <mergeCell ref="B383:B417"/>
    <mergeCell ref="G396:G402"/>
    <mergeCell ref="J396:J402"/>
    <mergeCell ref="G403:G417"/>
    <mergeCell ref="J403:J417"/>
    <mergeCell ref="K403:K417"/>
    <mergeCell ref="G371:G379"/>
    <mergeCell ref="H371:H379"/>
    <mergeCell ref="I371:I379"/>
    <mergeCell ref="J371:J379"/>
    <mergeCell ref="B249:B382"/>
    <mergeCell ref="E249:E254"/>
    <mergeCell ref="G249:G254"/>
    <mergeCell ref="J269:J270"/>
    <mergeCell ref="E255:E261"/>
    <mergeCell ref="G262:G264"/>
    <mergeCell ref="H262:H264"/>
    <mergeCell ref="I262:I264"/>
    <mergeCell ref="J262:J264"/>
    <mergeCell ref="K310:K312"/>
    <mergeCell ref="K313:K314"/>
    <mergeCell ref="K315:K319"/>
    <mergeCell ref="E179:E181"/>
    <mergeCell ref="J249:J254"/>
    <mergeCell ref="G215:G242"/>
    <mergeCell ref="I215:I242"/>
    <mergeCell ref="J215:J242"/>
    <mergeCell ref="G203:G206"/>
    <mergeCell ref="H203:H206"/>
    <mergeCell ref="J203:J206"/>
    <mergeCell ref="I203:I206"/>
    <mergeCell ref="I207:I209"/>
    <mergeCell ref="J207:J209"/>
    <mergeCell ref="G210:G214"/>
    <mergeCell ref="H210:H214"/>
    <mergeCell ref="I210:I214"/>
    <mergeCell ref="J210:J214"/>
    <mergeCell ref="I200:I202"/>
    <mergeCell ref="J200:J202"/>
    <mergeCell ref="E203:E206"/>
    <mergeCell ref="G243:G248"/>
    <mergeCell ref="H243:H248"/>
    <mergeCell ref="I243:I248"/>
    <mergeCell ref="J243:J248"/>
    <mergeCell ref="B166:B214"/>
    <mergeCell ref="E210:E214"/>
    <mergeCell ref="E200:E202"/>
    <mergeCell ref="G200:G202"/>
    <mergeCell ref="H200:H202"/>
    <mergeCell ref="G166:G169"/>
    <mergeCell ref="H166:H169"/>
    <mergeCell ref="K166:K169"/>
    <mergeCell ref="E170:E172"/>
    <mergeCell ref="G170:G172"/>
    <mergeCell ref="G182:G183"/>
    <mergeCell ref="G184:G190"/>
    <mergeCell ref="H184:H190"/>
    <mergeCell ref="I184:I190"/>
    <mergeCell ref="J184:J190"/>
    <mergeCell ref="K184:K190"/>
    <mergeCell ref="H170:H172"/>
    <mergeCell ref="K170:K172"/>
    <mergeCell ref="G173:G178"/>
    <mergeCell ref="I173:I178"/>
    <mergeCell ref="E182:E183"/>
    <mergeCell ref="I179:I181"/>
    <mergeCell ref="J179:J181"/>
    <mergeCell ref="E207:E209"/>
    <mergeCell ref="B90:B165"/>
    <mergeCell ref="E90:E94"/>
    <mergeCell ref="F90:F99"/>
    <mergeCell ref="G90:G99"/>
    <mergeCell ref="H90:H99"/>
    <mergeCell ref="I90:I99"/>
    <mergeCell ref="G119:G135"/>
    <mergeCell ref="H119:H135"/>
    <mergeCell ref="I119:I135"/>
    <mergeCell ref="G157:G165"/>
    <mergeCell ref="E136:E145"/>
    <mergeCell ref="F136:F150"/>
    <mergeCell ref="H157:H165"/>
    <mergeCell ref="I157:I165"/>
    <mergeCell ref="G136:G156"/>
    <mergeCell ref="H136:H156"/>
    <mergeCell ref="I154:I156"/>
    <mergeCell ref="E146:E148"/>
    <mergeCell ref="B37:B41"/>
    <mergeCell ref="E37:E38"/>
    <mergeCell ref="G37:G38"/>
    <mergeCell ref="H37:H38"/>
    <mergeCell ref="J37:J38"/>
    <mergeCell ref="K37:K38"/>
    <mergeCell ref="E39:E41"/>
    <mergeCell ref="G39:G41"/>
    <mergeCell ref="H39:H41"/>
    <mergeCell ref="J39:J41"/>
    <mergeCell ref="B18:B36"/>
    <mergeCell ref="I10:I13"/>
    <mergeCell ref="J10:J13"/>
    <mergeCell ref="K10:K13"/>
    <mergeCell ref="G14:G15"/>
    <mergeCell ref="H14:H15"/>
    <mergeCell ref="I14:I15"/>
    <mergeCell ref="J14:J15"/>
    <mergeCell ref="K14:K15"/>
    <mergeCell ref="K18:K19"/>
    <mergeCell ref="J20:J25"/>
    <mergeCell ref="K20:K32"/>
    <mergeCell ref="J26:J32"/>
    <mergeCell ref="G33:G36"/>
    <mergeCell ref="J33:J36"/>
    <mergeCell ref="G16:G17"/>
    <mergeCell ref="H16:H17"/>
    <mergeCell ref="I16:I17"/>
    <mergeCell ref="J16:J17"/>
    <mergeCell ref="K16:K17"/>
    <mergeCell ref="G18:G19"/>
    <mergeCell ref="E14:E15"/>
    <mergeCell ref="E16:E17"/>
    <mergeCell ref="H10:H13"/>
    <mergeCell ref="E7:E9"/>
    <mergeCell ref="E1717:E1725"/>
    <mergeCell ref="A1:T1"/>
    <mergeCell ref="A2:T2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T5"/>
    <mergeCell ref="B7:B17"/>
    <mergeCell ref="G7:G9"/>
    <mergeCell ref="H7:H9"/>
    <mergeCell ref="I7:I9"/>
    <mergeCell ref="J7:J9"/>
    <mergeCell ref="G46:G48"/>
    <mergeCell ref="H46:H48"/>
    <mergeCell ref="B42:B89"/>
    <mergeCell ref="K7:K9"/>
    <mergeCell ref="G10:G13"/>
    <mergeCell ref="K46:K48"/>
    <mergeCell ref="G49:G51"/>
    <mergeCell ref="H49:H51"/>
    <mergeCell ref="K49:K51"/>
    <mergeCell ref="G55:G57"/>
    <mergeCell ref="H55:H57"/>
    <mergeCell ref="K55:K57"/>
    <mergeCell ref="H18:H19"/>
    <mergeCell ref="I18:I19"/>
    <mergeCell ref="J18:J19"/>
    <mergeCell ref="K39:K41"/>
    <mergeCell ref="G43:G45"/>
    <mergeCell ref="H43:H45"/>
    <mergeCell ref="K43:K45"/>
    <mergeCell ref="G52:G54"/>
    <mergeCell ref="H52:H54"/>
    <mergeCell ref="K52:K54"/>
    <mergeCell ref="G58:G60"/>
    <mergeCell ref="H58:H60"/>
    <mergeCell ref="K58:K60"/>
    <mergeCell ref="G61:G63"/>
    <mergeCell ref="H61:H63"/>
    <mergeCell ref="K61:K63"/>
    <mergeCell ref="G64:G66"/>
    <mergeCell ref="H64:H66"/>
    <mergeCell ref="K64:K66"/>
    <mergeCell ref="G67:G69"/>
    <mergeCell ref="H67:H69"/>
    <mergeCell ref="K67:K69"/>
    <mergeCell ref="G70:G72"/>
    <mergeCell ref="H70:H72"/>
    <mergeCell ref="K70:K72"/>
    <mergeCell ref="G73:G75"/>
    <mergeCell ref="H73:H75"/>
    <mergeCell ref="K73:K75"/>
    <mergeCell ref="J119:J135"/>
    <mergeCell ref="K119:K135"/>
    <mergeCell ref="J173:J178"/>
    <mergeCell ref="G179:G181"/>
    <mergeCell ref="G100:G118"/>
    <mergeCell ref="G76:G78"/>
    <mergeCell ref="H76:H78"/>
    <mergeCell ref="K76:K78"/>
    <mergeCell ref="G79:G81"/>
    <mergeCell ref="H79:H81"/>
    <mergeCell ref="K79:K81"/>
    <mergeCell ref="G82:G84"/>
    <mergeCell ref="H82:H84"/>
    <mergeCell ref="K82:K84"/>
    <mergeCell ref="K157:K165"/>
    <mergeCell ref="J90:J99"/>
    <mergeCell ref="K90:K94"/>
    <mergeCell ref="J136:J156"/>
    <mergeCell ref="K136:K156"/>
    <mergeCell ref="J157:J165"/>
    <mergeCell ref="G85:G87"/>
    <mergeCell ref="H85:H87"/>
    <mergeCell ref="K85:K87"/>
    <mergeCell ref="K88:K89"/>
    <mergeCell ref="J88:J89"/>
    <mergeCell ref="H100:H118"/>
    <mergeCell ref="I100:I118"/>
    <mergeCell ref="J100:J118"/>
    <mergeCell ref="K100:K118"/>
    <mergeCell ref="K435:K437"/>
    <mergeCell ref="K207:K209"/>
    <mergeCell ref="G195:G199"/>
    <mergeCell ref="H195:H199"/>
    <mergeCell ref="I195:I199"/>
    <mergeCell ref="J195:J199"/>
    <mergeCell ref="K195:K199"/>
    <mergeCell ref="G265:G268"/>
    <mergeCell ref="J265:J268"/>
    <mergeCell ref="J271:J288"/>
    <mergeCell ref="G255:G261"/>
    <mergeCell ref="K303:K305"/>
    <mergeCell ref="J255:J261"/>
    <mergeCell ref="G207:G209"/>
    <mergeCell ref="H207:H209"/>
    <mergeCell ref="G433:G434"/>
    <mergeCell ref="K433:K434"/>
    <mergeCell ref="K298:K302"/>
    <mergeCell ref="G289:G319"/>
    <mergeCell ref="J2441:J2443"/>
    <mergeCell ref="K2441:K2444"/>
    <mergeCell ref="I2420:I2440"/>
    <mergeCell ref="H2420:H2440"/>
    <mergeCell ref="G2420:G2440"/>
    <mergeCell ref="G1717:G1736"/>
    <mergeCell ref="H1717:H1736"/>
    <mergeCell ref="J1717:J1736"/>
    <mergeCell ref="F582:F593"/>
    <mergeCell ref="G582:G593"/>
    <mergeCell ref="I582:I583"/>
    <mergeCell ref="J582:J593"/>
    <mergeCell ref="K762:K771"/>
    <mergeCell ref="F935:F957"/>
    <mergeCell ref="G935:G957"/>
    <mergeCell ref="H935:H957"/>
    <mergeCell ref="I935:I957"/>
    <mergeCell ref="J935:J957"/>
    <mergeCell ref="G896:G910"/>
    <mergeCell ref="K2413:K2417"/>
    <mergeCell ref="K600:K605"/>
    <mergeCell ref="K606:K609"/>
    <mergeCell ref="F610:F619"/>
    <mergeCell ref="G610:G633"/>
    <mergeCell ref="J320:J327"/>
    <mergeCell ref="K438:K463"/>
    <mergeCell ref="K935:K957"/>
    <mergeCell ref="C673:C676"/>
    <mergeCell ref="C677:C680"/>
    <mergeCell ref="C681:C686"/>
    <mergeCell ref="C687:C690"/>
    <mergeCell ref="C691:C695"/>
    <mergeCell ref="C696:C700"/>
    <mergeCell ref="C711:C716"/>
    <mergeCell ref="C717:C722"/>
    <mergeCell ref="C723:C727"/>
    <mergeCell ref="J507:J541"/>
    <mergeCell ref="K610:K633"/>
    <mergeCell ref="F620:F633"/>
    <mergeCell ref="G594:G609"/>
    <mergeCell ref="H594:H609"/>
    <mergeCell ref="I594:I609"/>
    <mergeCell ref="J594:J609"/>
    <mergeCell ref="K594:K599"/>
    <mergeCell ref="G482:G491"/>
    <mergeCell ref="K371:K379"/>
    <mergeCell ref="E380:E382"/>
    <mergeCell ref="G380:G382"/>
    <mergeCell ref="B464:B472"/>
    <mergeCell ref="K464:K472"/>
    <mergeCell ref="J464:J472"/>
    <mergeCell ref="H473:H481"/>
    <mergeCell ref="H464:H472"/>
    <mergeCell ref="G464:G472"/>
    <mergeCell ref="G435:G437"/>
    <mergeCell ref="J435:J437"/>
    <mergeCell ref="G418:G424"/>
    <mergeCell ref="B418:B463"/>
    <mergeCell ref="E419:E424"/>
    <mergeCell ref="J425:J432"/>
    <mergeCell ref="K425:K432"/>
    <mergeCell ref="B473:B494"/>
    <mergeCell ref="G473:G481"/>
    <mergeCell ref="J473:J481"/>
    <mergeCell ref="K482:K491"/>
    <mergeCell ref="G492:G494"/>
    <mergeCell ref="J492:J494"/>
    <mergeCell ref="B1231:B1304"/>
    <mergeCell ref="J482:J491"/>
    <mergeCell ref="G542:G581"/>
    <mergeCell ref="J542:J581"/>
    <mergeCell ref="C856:C863"/>
    <mergeCell ref="C738:C745"/>
    <mergeCell ref="C872:C879"/>
    <mergeCell ref="C880:C887"/>
    <mergeCell ref="C888:C891"/>
    <mergeCell ref="C892:C895"/>
    <mergeCell ref="G772:G895"/>
    <mergeCell ref="C792:C795"/>
    <mergeCell ref="C820:C823"/>
    <mergeCell ref="C840:C847"/>
    <mergeCell ref="C848:C855"/>
    <mergeCell ref="C796:C799"/>
    <mergeCell ref="C800:C803"/>
    <mergeCell ref="C804:C807"/>
    <mergeCell ref="C808:C811"/>
    <mergeCell ref="C812:C815"/>
    <mergeCell ref="C816:C819"/>
    <mergeCell ref="G1043:G1052"/>
    <mergeCell ref="H1043:H1052"/>
    <mergeCell ref="I1043:I1052"/>
    <mergeCell ref="H2407:H2409"/>
    <mergeCell ref="J2407:J2409"/>
    <mergeCell ref="K542:K581"/>
    <mergeCell ref="K582:K593"/>
    <mergeCell ref="K495:K506"/>
    <mergeCell ref="K507:K541"/>
    <mergeCell ref="I610:I611"/>
    <mergeCell ref="K634:K644"/>
    <mergeCell ref="K645:K761"/>
    <mergeCell ref="K772:K895"/>
    <mergeCell ref="J495:J506"/>
    <mergeCell ref="K1031:K1042"/>
    <mergeCell ref="K1076:K1087"/>
    <mergeCell ref="K1131:K1137"/>
    <mergeCell ref="K2170:K2333"/>
    <mergeCell ref="K1855:K2029"/>
    <mergeCell ref="K1468:K1516"/>
    <mergeCell ref="J2392:J2394"/>
    <mergeCell ref="J1043:J1052"/>
    <mergeCell ref="K896:K910"/>
  </mergeCells>
  <printOptions horizontalCentered="1"/>
  <pageMargins left="0.47244094488188981" right="0.19685039370078741" top="0.31496062992125984" bottom="0.23622047244094491" header="0.15748031496062992" footer="0.15748031496062992"/>
  <pageSetup paperSize="9" scale="43" orientation="landscape" r:id="rId1"/>
  <headerFooter differentFirst="1">
    <oddHeader>&amp;C&amp;14Trang &amp;P</oddHeader>
  </headerFooter>
  <legacy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700-000000000000}">
          <x14:formula1>
            <xm:f>INDIRECT('D:\@Gia VLXD Nam 2024\Cap nhat Thong tu 14-2023\Du thao Cong van gui\Gui cac Doanh nghiep 2024\[Mau gia cong bo Thong tu 14-2023-TT-BXD.xlsx]Thông tin chung'!#REF!)</xm:f>
          </x14:formula1>
          <xm:sqref>N6:T6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18</vt:i4>
      </vt:variant>
    </vt:vector>
  </HeadingPairs>
  <TitlesOfParts>
    <vt:vector size="27" baseType="lpstr">
      <vt:lpstr>PL1-BIEN DONG</vt:lpstr>
      <vt:lpstr>PL2-THEM MOI</vt:lpstr>
      <vt:lpstr>PL2-THEM MOI GIA VLXD</vt:lpstr>
      <vt:lpstr>PL3-RA GIA VLXD</vt:lpstr>
      <vt:lpstr>CBG 5-2026 (2)</vt:lpstr>
      <vt:lpstr>CBG 5-2026</vt:lpstr>
      <vt:lpstr>bu-cadivi, 09,02,2026</vt:lpstr>
      <vt:lpstr>CBG 01-2026 (bu beled)</vt:lpstr>
      <vt:lpstr>bu</vt:lpstr>
      <vt:lpstr>bu!Print_Area</vt:lpstr>
      <vt:lpstr>'bu-cadivi, 09,02,2026'!Print_Area</vt:lpstr>
      <vt:lpstr>'CBG 01-2026 (bu beled)'!Print_Area</vt:lpstr>
      <vt:lpstr>'CBG 5-2026'!Print_Area</vt:lpstr>
      <vt:lpstr>'CBG 5-2026 (2)'!Print_Area</vt:lpstr>
      <vt:lpstr>'PL1-BIEN DONG'!Print_Area</vt:lpstr>
      <vt:lpstr>'PL2-THEM MOI'!Print_Area</vt:lpstr>
      <vt:lpstr>'PL2-THEM MOI GIA VLXD'!Print_Area</vt:lpstr>
      <vt:lpstr>'PL3-RA GIA VLXD'!Print_Area</vt:lpstr>
      <vt:lpstr>bu!Print_Titles</vt:lpstr>
      <vt:lpstr>'bu-cadivi, 09,02,2026'!Print_Titles</vt:lpstr>
      <vt:lpstr>'CBG 01-2026 (bu beled)'!Print_Titles</vt:lpstr>
      <vt:lpstr>'CBG 5-2026'!Print_Titles</vt:lpstr>
      <vt:lpstr>'CBG 5-2026 (2)'!Print_Titles</vt:lpstr>
      <vt:lpstr>'PL1-BIEN DONG'!Print_Titles</vt:lpstr>
      <vt:lpstr>'PL2-THEM MOI'!Print_Titles</vt:lpstr>
      <vt:lpstr>'PL2-THEM MOI GIA VLXD'!Print_Titles</vt:lpstr>
      <vt:lpstr>'PL3-RA GIA VLXD'!Print_Titles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Khiem Nguyen</cp:lastModifiedBy>
  <cp:lastPrinted>2026-06-03T09:20:58Z</cp:lastPrinted>
  <dcterms:created xsi:type="dcterms:W3CDTF">2024-02-29T02:44:14Z</dcterms:created>
  <dcterms:modified xsi:type="dcterms:W3CDTF">2026-06-08T03:12:53Z</dcterms:modified>
</cp:coreProperties>
</file>